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100.251\fs$\SEPLAN\OBRAS PUBLICAS\3-Preparacao\006-UBS_CAPITAIS_PORTE_3\2-ORÇAMENTO\LICITAÇÃO\"/>
    </mc:Choice>
  </mc:AlternateContent>
  <xr:revisionPtr revIDLastSave="0" documentId="13_ncr:1_{8AA064D5-F244-4877-BA6B-A0ED2CE3E6BF}" xr6:coauthVersionLast="47" xr6:coauthVersionMax="47" xr10:uidLastSave="{00000000-0000-0000-0000-000000000000}"/>
  <bookViews>
    <workbookView xWindow="28680" yWindow="-120" windowWidth="29040" windowHeight="15720" tabRatio="898" xr2:uid="{00000000-000D-0000-FFFF-FFFF00000000}"/>
  </bookViews>
  <sheets>
    <sheet name="DADOS GERAIS" sheetId="1" r:id="rId1"/>
    <sheet name="ORC. SINTÉTICO" sheetId="3" r:id="rId2"/>
    <sheet name="ORC. ANALÍTICO" sheetId="4" r:id="rId3"/>
    <sheet name="BDI SEM DESONERAÇÃO" sheetId="6" r:id="rId4"/>
    <sheet name="ENCARGOS SOCIAIS" sheetId="7" r:id="rId5"/>
    <sheet name="RESUMO" sheetId="2" r:id="rId6"/>
    <sheet name="CPUS" sheetId="5" r:id="rId7"/>
    <sheet name="CURVA ABC" sheetId="9" r:id="rId8"/>
    <sheet name="CRONOGRAMA FÍSICO FINANCEIRO" sheetId="10" r:id="rId9"/>
  </sheets>
  <externalReferences>
    <externalReference r:id="rId10"/>
    <externalReference r:id="rId11"/>
  </externalReferences>
  <definedNames>
    <definedName name="_AA100000">#REF!</definedName>
    <definedName name="_Fill">#REF!</definedName>
    <definedName name="_xlnm._FilterDatabase" localSheetId="6" hidden="1">CPUS!$A$17:$Y$6097</definedName>
    <definedName name="_xlnm._FilterDatabase" localSheetId="8" hidden="1">'CRONOGRAMA FÍSICO FINANCEIRO'!$C$3:$C$333</definedName>
    <definedName name="_xlnm._FilterDatabase" localSheetId="7" hidden="1">'CURVA ABC'!$A$17:$P$375</definedName>
    <definedName name="_xlnm._FilterDatabase" localSheetId="2" hidden="1">'ORC. ANALÍTICO'!$A$17:$W$391</definedName>
    <definedName name="_xlnm._FilterDatabase" localSheetId="1" hidden="1">'ORC. SINTÉTICO'!$A$18:$S$469</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3">'BDI SEM DESONERAÇÃO'!$A$1:$G$55</definedName>
    <definedName name="_xlnm.Print_Area" localSheetId="8">'CRONOGRAMA FÍSICO FINANCEIRO'!$A$1:$S$93</definedName>
    <definedName name="_xlnm.Print_Area" localSheetId="7">'CURVA ABC'!$B$1:$K$375</definedName>
    <definedName name="_xlnm.Print_Area" localSheetId="0">'DADOS GERAIS'!$A$1:$F$34</definedName>
    <definedName name="_xlnm.Print_Area" localSheetId="1">'ORC. SINTÉTICO'!$B$1:$O$521</definedName>
    <definedName name="_xlnm.Print_Area" localSheetId="5">RESUMO!$A$1:$G$54</definedName>
    <definedName name="Área_impressão_IM">#REF!</definedName>
    <definedName name="B.01.05.10.10">#REF!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MEDIANAS">[1]REF!$D$6</definedName>
    <definedName name="Preço_Unit_Chácaras">#REF!</definedName>
    <definedName name="Print_Area_MI">#REF!</definedName>
    <definedName name="PV">#REF!</definedName>
    <definedName name="Quant_Chácaras">#REF!</definedName>
    <definedName name="Receita_Chácaras">#REF!</definedName>
    <definedName name="SEPLAN">[1]REF!$D$5</definedName>
    <definedName name="SICRO">[1]REF!$D$9</definedName>
    <definedName name="SINAPI_C">[1]REF!$D$7</definedName>
    <definedName name="SINAPI_I">[1]REF!$D$8</definedName>
    <definedName name="solver_opt">#REF!</definedName>
    <definedName name="solver_tmp">#REF!</definedName>
    <definedName name="t_meso_2">#REF!</definedName>
    <definedName name="t_super_est_2">#REF!</definedName>
    <definedName name="TESTE">#REF!</definedName>
    <definedName name="_xlnm.Print_Titles" localSheetId="6">CPUS!$2:$17</definedName>
    <definedName name="_xlnm.Print_Titles" localSheetId="8">'CRONOGRAMA FÍSICO FINANCEIRO'!$3:$9</definedName>
    <definedName name="_xlnm.Print_Titles" localSheetId="7">'CURVA ABC'!$2:$17</definedName>
    <definedName name="_xlnm.Print_Titles" localSheetId="2">'ORC. ANALÍTICO'!$2:$17</definedName>
    <definedName name="_xlnm.Print_Titles" localSheetId="1">'ORC. SINTÉTICO'!$2:$18</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3">'BDI SEM DESONERAÇÃO'!$A$1:$G$56</definedName>
    <definedName name="Z_0306F0C2_70DB_4729_BB6A_5299B1A5AEA0_.wvu.PrintArea" localSheetId="4">'ENCARGOS SOCIAIS'!$A$1:$G$75</definedName>
    <definedName name="Z_12376024_9872_4870_B42C_DF0FD31EC62E_.wvu.PrintArea" localSheetId="3">'BDI SEM DESONERAÇÃO'!$A$1:$G$56</definedName>
    <definedName name="Z_12376024_9872_4870_B42C_DF0FD31EC62E_.wvu.PrintArea" localSheetId="4">'ENCARGOS SOCIAIS'!$A$1:$G$75</definedName>
    <definedName name="Z_12538664_79C6_4AAD_BD81_5363A5F496D7_.wvu.PrintArea" localSheetId="6">CPUS!$B$2:$J$282</definedName>
    <definedName name="Z_12538664_79C6_4AAD_BD81_5363A5F496D7_.wvu.PrintArea" localSheetId="7">'CURVA ABC'!$B$2:$H$282</definedName>
    <definedName name="Z_12538664_79C6_4AAD_BD81_5363A5F496D7_.wvu.PrintArea" localSheetId="0">'DADOS GERAIS'!$B$2:$E$34</definedName>
    <definedName name="Z_12538664_79C6_4AAD_BD81_5363A5F496D7_.wvu.PrintArea" localSheetId="2">'ORC. ANALÍTICO'!$B$2:$I$282</definedName>
    <definedName name="Z_12538664_79C6_4AAD_BD81_5363A5F496D7_.wvu.PrintArea" localSheetId="1">'ORC. SINTÉTICO'!$B$2:$L$283</definedName>
    <definedName name="Z_12538664_79C6_4AAD_BD81_5363A5F496D7_.wvu.PrintArea" localSheetId="5">RESUMO!$B$2:$F$54</definedName>
    <definedName name="Z_12538664_79C6_4AAD_BD81_5363A5F496D7_.wvu.Rows" localSheetId="6">CPUS!$286:$291</definedName>
    <definedName name="Z_12538664_79C6_4AAD_BD81_5363A5F496D7_.wvu.Rows" localSheetId="7">'CURVA ABC'!$286:$291</definedName>
    <definedName name="Z_12538664_79C6_4AAD_BD81_5363A5F496D7_.wvu.Rows" localSheetId="2">'ORC. ANALÍTICO'!$286:$291</definedName>
    <definedName name="Z_12538664_79C6_4AAD_BD81_5363A5F496D7_.wvu.Rows" localSheetId="1">'ORC. SINTÉTICO'!$287:$292</definedName>
    <definedName name="Z_18D9C5C8_6EC0_4507_ACF1_BEE4D54D4AE8_.wvu.PrintArea" localSheetId="6">CPUS!$B$2:$J$282</definedName>
    <definedName name="Z_18D9C5C8_6EC0_4507_ACF1_BEE4D54D4AE8_.wvu.PrintArea" localSheetId="7">'CURVA ABC'!$B$2:$H$282</definedName>
    <definedName name="Z_18D9C5C8_6EC0_4507_ACF1_BEE4D54D4AE8_.wvu.PrintArea" localSheetId="0">'DADOS GERAIS'!$B$2:$E$34</definedName>
    <definedName name="Z_18D9C5C8_6EC0_4507_ACF1_BEE4D54D4AE8_.wvu.PrintArea" localSheetId="2">'ORC. ANALÍTICO'!$B$2:$I$282</definedName>
    <definedName name="Z_18D9C5C8_6EC0_4507_ACF1_BEE4D54D4AE8_.wvu.PrintArea" localSheetId="1">'ORC. SINTÉTICO'!$B$2:$L$283</definedName>
    <definedName name="Z_18D9C5C8_6EC0_4507_ACF1_BEE4D54D4AE8_.wvu.PrintArea" localSheetId="5">RESUMO!$B$2:$F$54</definedName>
    <definedName name="Z_18D9C5C8_6EC0_4507_ACF1_BEE4D54D4AE8_.wvu.Rows" localSheetId="6">CPUS!$286:$291</definedName>
    <definedName name="Z_18D9C5C8_6EC0_4507_ACF1_BEE4D54D4AE8_.wvu.Rows" localSheetId="7">'CURVA ABC'!$286:$291</definedName>
    <definedName name="Z_18D9C5C8_6EC0_4507_ACF1_BEE4D54D4AE8_.wvu.Rows" localSheetId="2">'ORC. ANALÍTICO'!$286:$291</definedName>
    <definedName name="Z_18D9C5C8_6EC0_4507_ACF1_BEE4D54D4AE8_.wvu.Rows" localSheetId="1">'ORC. SINTÉTICO'!$287:$292</definedName>
    <definedName name="Z_31669B58_6052_4B28_A2A6_B4D646275034_.wvu.PrintArea" localSheetId="3">'BDI SEM DESONERAÇÃO'!$A$1:$G$56</definedName>
    <definedName name="Z_31669B58_6052_4B28_A2A6_B4D646275034_.wvu.PrintArea" localSheetId="4">'ENCARGOS SOCIAIS'!$A$1:$G$75</definedName>
    <definedName name="Z_5C936B0E_B1B0_4680_9496_257339E19331_.wvu.PrintArea" localSheetId="3">'BDI SEM DESONERAÇÃO'!$A$1:$G$56</definedName>
    <definedName name="Z_5C936B0E_B1B0_4680_9496_257339E19331_.wvu.PrintArea" localSheetId="4">'ENCARGOS SOCIAIS'!$A$1:$G$75</definedName>
    <definedName name="Z_5EB5A1F5_D41C_4922_9EB6_0F91F671DD29_.wvu.PrintArea" localSheetId="3">'BDI SEM DESONERAÇÃO'!$A$1:$G$56</definedName>
    <definedName name="Z_5EB5A1F5_D41C_4922_9EB6_0F91F671DD29_.wvu.PrintArea" localSheetId="4">'ENCARGOS SOCIAIS'!$A$1:$G$75</definedName>
    <definedName name="Z_6CEAEE79_3031_4A07_9C1B_BEA3A33B6E8E_.wvu.PrintArea" localSheetId="3">'BDI SEM DESONERAÇÃO'!$A$1:$G$56</definedName>
    <definedName name="Z_6CEAEE79_3031_4A07_9C1B_BEA3A33B6E8E_.wvu.PrintArea" localSheetId="4">'ENCARGOS SOCIAIS'!$A$1:$G$75</definedName>
    <definedName name="Z_CA485D5E_5C09_4636_B7A6_10EC2B405CCB_.wvu.PrintArea" localSheetId="6">CPUS!$B$1:$J$285</definedName>
    <definedName name="Z_CA485D5E_5C09_4636_B7A6_10EC2B405CCB_.wvu.PrintArea" localSheetId="7">'CURVA ABC'!$B$1:$H$285</definedName>
    <definedName name="Z_CA485D5E_5C09_4636_B7A6_10EC2B405CCB_.wvu.PrintArea" localSheetId="0">'DADOS GERAIS'!$A$1:$F$35</definedName>
    <definedName name="Z_CA485D5E_5C09_4636_B7A6_10EC2B405CCB_.wvu.PrintArea" localSheetId="2">'ORC. ANALÍTICO'!$B$1:$I$285</definedName>
    <definedName name="Z_CA485D5E_5C09_4636_B7A6_10EC2B405CCB_.wvu.PrintArea" localSheetId="1">'ORC. SINTÉTICO'!$B$1:$L$286</definedName>
    <definedName name="Z_CA485D5E_5C09_4636_B7A6_10EC2B405CCB_.wvu.PrintArea" localSheetId="5">RESUMO!$A$1:$G$54</definedName>
    <definedName name="Z_CA485D5E_5C09_4636_B7A6_10EC2B405CCB_.wvu.Rows" localSheetId="6">CPUS!$286:$291</definedName>
    <definedName name="Z_CA485D5E_5C09_4636_B7A6_10EC2B405CCB_.wvu.Rows" localSheetId="7">'CURVA ABC'!$286:$291</definedName>
    <definedName name="Z_CA485D5E_5C09_4636_B7A6_10EC2B405CCB_.wvu.Rows" localSheetId="2">'ORC. ANALÍTICO'!$286:$291</definedName>
    <definedName name="Z_CA485D5E_5C09_4636_B7A6_10EC2B405CCB_.wvu.Rows" localSheetId="1">'ORC. SINTÉTICO'!$287:$292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79" i="10" l="1"/>
  <c r="I6482" i="5"/>
  <c r="J4112" i="5"/>
  <c r="K4112" i="5" s="1"/>
  <c r="K4114" i="5"/>
  <c r="K4115" i="5"/>
  <c r="K4113" i="5"/>
  <c r="E79" i="10"/>
  <c r="F79" i="10"/>
  <c r="G79" i="10"/>
  <c r="H79" i="10"/>
  <c r="I79" i="10"/>
  <c r="J79" i="10"/>
  <c r="K79" i="10"/>
  <c r="L79" i="10"/>
  <c r="M79" i="10"/>
  <c r="N79" i="10"/>
  <c r="O79" i="10"/>
  <c r="P79" i="10"/>
  <c r="Q79" i="10"/>
  <c r="R79" i="10"/>
  <c r="D79" i="10"/>
  <c r="D76" i="10"/>
  <c r="R76" i="10" s="1"/>
  <c r="C76" i="10"/>
  <c r="E41" i="2"/>
  <c r="N519" i="3"/>
  <c r="N521" i="3"/>
  <c r="N520" i="3"/>
  <c r="H520" i="3"/>
  <c r="G520" i="3"/>
  <c r="F520" i="3"/>
  <c r="C520" i="3"/>
  <c r="D520" i="3"/>
  <c r="E520" i="3"/>
  <c r="E519" i="3"/>
  <c r="J4640" i="4"/>
  <c r="K4640" i="4" s="1"/>
  <c r="K4644" i="4" s="1"/>
  <c r="K4643" i="4"/>
  <c r="K4642" i="4"/>
  <c r="K4641" i="4"/>
  <c r="S6" i="10"/>
  <c r="S3" i="10"/>
  <c r="R77" i="10" l="1"/>
  <c r="S77" i="10" s="1"/>
  <c r="S76" i="10"/>
  <c r="N313" i="3"/>
  <c r="N220" i="3" s="1"/>
  <c r="N312" i="3"/>
  <c r="N13" i="3"/>
  <c r="N12" i="3"/>
  <c r="N9" i="3"/>
  <c r="N8" i="3"/>
  <c r="B8" i="10"/>
  <c r="B5" i="10"/>
  <c r="B6" i="10"/>
  <c r="B7" i="10"/>
  <c r="B3" i="10"/>
  <c r="D10" i="10"/>
  <c r="F10" i="10" s="1"/>
  <c r="T81" i="10" l="1"/>
  <c r="N314" i="3"/>
  <c r="F11" i="10"/>
  <c r="R10" i="10"/>
  <c r="Q10" i="10"/>
  <c r="L10" i="10"/>
  <c r="I10" i="10"/>
  <c r="G10" i="10"/>
  <c r="E10" i="10"/>
  <c r="P10" i="10"/>
  <c r="O10" i="10"/>
  <c r="N10" i="10"/>
  <c r="K10" i="10"/>
  <c r="H10" i="10"/>
  <c r="M10" i="10"/>
  <c r="J10" i="10"/>
  <c r="S10" i="10"/>
  <c r="B11" i="2"/>
  <c r="B10" i="2"/>
  <c r="B10" i="9" s="1"/>
  <c r="B11" i="7"/>
  <c r="B10" i="7"/>
  <c r="B11" i="6"/>
  <c r="B10" i="6"/>
  <c r="F43" i="7"/>
  <c r="F51" i="7"/>
  <c r="K13" i="9"/>
  <c r="K9" i="9"/>
  <c r="B13" i="9"/>
  <c r="M11" i="10" l="1"/>
  <c r="K11" i="10"/>
  <c r="N11" i="10"/>
  <c r="E11" i="10"/>
  <c r="L11" i="10"/>
  <c r="J11" i="10"/>
  <c r="H11" i="10"/>
  <c r="O11" i="10"/>
  <c r="P11" i="10"/>
  <c r="G11" i="10"/>
  <c r="I11" i="10"/>
  <c r="Q11" i="10"/>
  <c r="R11" i="10"/>
  <c r="B73" i="7"/>
  <c r="B72" i="7"/>
  <c r="E51" i="7"/>
  <c r="E43" i="7"/>
  <c r="F30" i="7"/>
  <c r="E30" i="7"/>
  <c r="F13" i="7"/>
  <c r="B13" i="7"/>
  <c r="F12" i="7"/>
  <c r="B12" i="7"/>
  <c r="F9" i="7"/>
  <c r="F8" i="7"/>
  <c r="B8" i="7"/>
  <c r="B53" i="6"/>
  <c r="B52" i="6"/>
  <c r="F31" i="6"/>
  <c r="F37" i="6" s="1"/>
  <c r="E31" i="6"/>
  <c r="E37" i="6" s="1"/>
  <c r="C20" i="1" s="1"/>
  <c r="F13" i="6"/>
  <c r="B13" i="6"/>
  <c r="F12" i="6"/>
  <c r="B12" i="6"/>
  <c r="F9" i="6"/>
  <c r="F8" i="6"/>
  <c r="B8" i="6"/>
  <c r="K13" i="5"/>
  <c r="B13" i="5"/>
  <c r="K12" i="5"/>
  <c r="K9" i="5"/>
  <c r="K8" i="5"/>
  <c r="F8" i="5"/>
  <c r="B8" i="5"/>
  <c r="K13" i="4"/>
  <c r="B13" i="4"/>
  <c r="K12" i="4"/>
  <c r="K9" i="4"/>
  <c r="K8" i="4"/>
  <c r="F8" i="4"/>
  <c r="B8" i="4"/>
  <c r="B13" i="3"/>
  <c r="M12" i="3"/>
  <c r="M8" i="3"/>
  <c r="K8" i="3"/>
  <c r="B8" i="3"/>
  <c r="B53" i="2"/>
  <c r="B52" i="2"/>
  <c r="F13" i="2"/>
  <c r="B13" i="2"/>
  <c r="F12" i="2"/>
  <c r="B12" i="2"/>
  <c r="B12" i="3" s="1"/>
  <c r="F9" i="2"/>
  <c r="F8" i="2"/>
  <c r="B8" i="2"/>
  <c r="B8" i="9" s="1"/>
  <c r="B33" i="1"/>
  <c r="B32" i="1"/>
  <c r="B9" i="1"/>
  <c r="B4" i="10" s="1"/>
  <c r="C39" i="2" l="1" a="1"/>
  <c r="C39" i="2" s="1"/>
  <c r="E39" i="2" a="1"/>
  <c r="E39" i="2" s="1"/>
  <c r="S11" i="10"/>
  <c r="E56" i="7"/>
  <c r="E57" i="7" s="1"/>
  <c r="F56" i="7"/>
  <c r="F57" i="7" s="1"/>
  <c r="B9" i="7"/>
  <c r="B9" i="9"/>
  <c r="D9" i="7"/>
  <c r="G9" i="9"/>
  <c r="D9" i="2"/>
  <c r="F9" i="4" s="1"/>
  <c r="B12" i="4"/>
  <c r="B9" i="5"/>
  <c r="B9" i="6"/>
  <c r="B9" i="2"/>
  <c r="D9" i="6"/>
  <c r="B9" i="3"/>
  <c r="B12" i="5"/>
  <c r="B9" i="4"/>
  <c r="K9" i="3" l="1"/>
  <c r="F9" i="5"/>
  <c r="C35" i="2" a="1"/>
  <c r="C35" i="2" s="1"/>
  <c r="C64" i="10" s="1"/>
  <c r="C33" i="2" a="1"/>
  <c r="C33" i="2" s="1"/>
  <c r="C58" i="10" s="1"/>
  <c r="C31" i="2" a="1"/>
  <c r="C31" i="2" s="1"/>
  <c r="C52" i="10" s="1"/>
  <c r="C29" i="2" a="1"/>
  <c r="C29" i="2" s="1"/>
  <c r="C46" i="10" s="1"/>
  <c r="C27" i="2" a="1"/>
  <c r="C27" i="2" s="1"/>
  <c r="C40" i="10" s="1"/>
  <c r="C25" i="2" a="1"/>
  <c r="C25" i="2" s="1"/>
  <c r="C34" i="10" s="1"/>
  <c r="C23" i="2" a="1"/>
  <c r="C23" i="2" s="1"/>
  <c r="C28" i="10" s="1"/>
  <c r="C21" i="2" a="1"/>
  <c r="C21" i="2" s="1"/>
  <c r="C22" i="10" s="1"/>
  <c r="C19" i="2" a="1"/>
  <c r="C19" i="2" s="1"/>
  <c r="C16" i="10" s="1"/>
  <c r="E30" i="2" a="1"/>
  <c r="E30" i="2" s="1"/>
  <c r="D49" i="10" s="1"/>
  <c r="E26" i="2" a="1"/>
  <c r="E26" i="2" s="1"/>
  <c r="D37" i="10" s="1"/>
  <c r="E24" i="2" a="1"/>
  <c r="E24" i="2" s="1"/>
  <c r="D31" i="10" s="1"/>
  <c r="E20" i="2" a="1"/>
  <c r="E20" i="2" s="1"/>
  <c r="D19" i="10" s="1"/>
  <c r="C30" i="2" a="1"/>
  <c r="C30" i="2" s="1"/>
  <c r="C49" i="10" s="1"/>
  <c r="C26" i="2" a="1"/>
  <c r="C26" i="2" s="1"/>
  <c r="C37" i="10" s="1"/>
  <c r="C22" i="2" a="1"/>
  <c r="C22" i="2" s="1"/>
  <c r="C25" i="10" s="1"/>
  <c r="C18" i="2" a="1"/>
  <c r="C18" i="2" s="1"/>
  <c r="C13" i="10" s="1"/>
  <c r="C37" i="2" a="1"/>
  <c r="C37" i="2" s="1"/>
  <c r="C70" i="10" s="1"/>
  <c r="E34" i="2" a="1"/>
  <c r="E34" i="2" s="1"/>
  <c r="D61" i="10" s="1"/>
  <c r="E36" i="2" a="1"/>
  <c r="E36" i="2" s="1"/>
  <c r="D67" i="10" s="1"/>
  <c r="E32" i="2" a="1"/>
  <c r="E32" i="2" s="1"/>
  <c r="D55" i="10" s="1"/>
  <c r="E38" i="2" a="1"/>
  <c r="E38" i="2" s="1"/>
  <c r="C38" i="2" a="1"/>
  <c r="C38" i="2" s="1"/>
  <c r="C34" i="2" a="1"/>
  <c r="C34" i="2" s="1"/>
  <c r="C61" i="10" s="1"/>
  <c r="C36" i="2" a="1"/>
  <c r="C36" i="2" s="1"/>
  <c r="C67" i="10" s="1"/>
  <c r="E35" i="2" a="1"/>
  <c r="E35" i="2" s="1"/>
  <c r="D64" i="10" s="1"/>
  <c r="E33" i="2" a="1"/>
  <c r="E33" i="2" s="1"/>
  <c r="D58" i="10" s="1"/>
  <c r="E29" i="2" a="1"/>
  <c r="E29" i="2" s="1"/>
  <c r="D46" i="10" s="1"/>
  <c r="E27" i="2" a="1"/>
  <c r="E27" i="2" s="1"/>
  <c r="D40" i="10" s="1"/>
  <c r="E25" i="2" a="1"/>
  <c r="E25" i="2" s="1"/>
  <c r="D34" i="10" s="1"/>
  <c r="E23" i="2" a="1"/>
  <c r="E23" i="2" s="1"/>
  <c r="D28" i="10" s="1"/>
  <c r="E21" i="2" a="1"/>
  <c r="E21" i="2" s="1"/>
  <c r="D22" i="10" s="1"/>
  <c r="E19" i="2" a="1"/>
  <c r="E19" i="2" s="1"/>
  <c r="D16" i="10" s="1"/>
  <c r="E28" i="2" a="1"/>
  <c r="E28" i="2" s="1"/>
  <c r="D43" i="10" s="1"/>
  <c r="E22" i="2" a="1"/>
  <c r="E22" i="2" s="1"/>
  <c r="D25" i="10" s="1"/>
  <c r="E18" i="2" a="1"/>
  <c r="E18" i="2" s="1"/>
  <c r="D13" i="10" s="1"/>
  <c r="C32" i="2" a="1"/>
  <c r="C32" i="2" s="1"/>
  <c r="C55" i="10" s="1"/>
  <c r="C28" i="2" a="1"/>
  <c r="C28" i="2" s="1"/>
  <c r="C43" i="10" s="1"/>
  <c r="C24" i="2" a="1"/>
  <c r="C24" i="2" s="1"/>
  <c r="C31" i="10" s="1"/>
  <c r="C20" i="2" a="1"/>
  <c r="C20" i="2" s="1"/>
  <c r="C19" i="10" s="1"/>
  <c r="E37" i="2" a="1"/>
  <c r="E37" i="2" s="1"/>
  <c r="D70" i="10" s="1"/>
  <c r="E31" i="2" a="1"/>
  <c r="E31" i="2" s="1"/>
  <c r="D52" i="10" s="1"/>
  <c r="D73" i="10" l="1"/>
  <c r="R73" i="10" s="1"/>
  <c r="S73" i="10" s="1"/>
  <c r="T73" i="10" s="1"/>
  <c r="C73" i="10"/>
  <c r="G55" i="10"/>
  <c r="N55" i="10"/>
  <c r="N56" i="10" s="1"/>
  <c r="O55" i="10"/>
  <c r="O56" i="10" s="1"/>
  <c r="P55" i="10"/>
  <c r="P56" i="10" s="1"/>
  <c r="H55" i="10"/>
  <c r="H56" i="10" s="1"/>
  <c r="K55" i="10"/>
  <c r="K56" i="10" s="1"/>
  <c r="O37" i="10"/>
  <c r="O38" i="10" s="1"/>
  <c r="M37" i="10"/>
  <c r="M38" i="10" s="1"/>
  <c r="N37" i="10"/>
  <c r="N38" i="10" s="1"/>
  <c r="F19" i="10"/>
  <c r="H19" i="10"/>
  <c r="G19" i="10"/>
  <c r="E13" i="10"/>
  <c r="F13" i="10"/>
  <c r="R61" i="10"/>
  <c r="Q61" i="10"/>
  <c r="N31" i="10"/>
  <c r="M31" i="10"/>
  <c r="L31" i="10"/>
  <c r="J22" i="10"/>
  <c r="I22" i="10"/>
  <c r="H22" i="10"/>
  <c r="H28" i="10"/>
  <c r="H29" i="10" s="1"/>
  <c r="F28" i="10"/>
  <c r="F29" i="10" s="1"/>
  <c r="I28" i="10"/>
  <c r="I29" i="10" s="1"/>
  <c r="E28" i="10"/>
  <c r="R70" i="10"/>
  <c r="R71" i="10" s="1"/>
  <c r="Q70" i="10"/>
  <c r="K25" i="10"/>
  <c r="J25" i="10"/>
  <c r="O34" i="10"/>
  <c r="N34" i="10"/>
  <c r="P34" i="10"/>
  <c r="P67" i="10"/>
  <c r="P68" i="10" s="1"/>
  <c r="O67" i="10"/>
  <c r="Q67" i="10"/>
  <c r="Q68" i="10" s="1"/>
  <c r="Q64" i="10"/>
  <c r="Q65" i="10" s="1"/>
  <c r="P64" i="10"/>
  <c r="N43" i="10"/>
  <c r="N44" i="10" s="1"/>
  <c r="O43" i="10"/>
  <c r="O44" i="10" s="1"/>
  <c r="M43" i="10"/>
  <c r="E16" i="10"/>
  <c r="F16" i="10"/>
  <c r="F17" i="10" s="1"/>
  <c r="P40" i="10"/>
  <c r="Q40" i="10"/>
  <c r="N46" i="10"/>
  <c r="O46" i="10"/>
  <c r="O47" i="10" s="1"/>
  <c r="P46" i="10"/>
  <c r="P47" i="10" s="1"/>
  <c r="P52" i="10"/>
  <c r="P53" i="10" s="1"/>
  <c r="N52" i="10"/>
  <c r="O52" i="10"/>
  <c r="O53" i="10" s="1"/>
  <c r="N49" i="10"/>
  <c r="N50" i="10" s="1"/>
  <c r="P49" i="10"/>
  <c r="P50" i="10" s="1"/>
  <c r="O49" i="10"/>
  <c r="O50" i="10" s="1"/>
  <c r="L49" i="10"/>
  <c r="O58" i="10"/>
  <c r="O59" i="10" s="1"/>
  <c r="M58" i="10"/>
  <c r="N58" i="10"/>
  <c r="N59" i="10" s="1"/>
  <c r="F39" i="2"/>
  <c r="M9" i="3"/>
  <c r="M13" i="3"/>
  <c r="R74" i="10" l="1"/>
  <c r="S74" i="10" s="1"/>
  <c r="J23" i="10"/>
  <c r="M32" i="10"/>
  <c r="Q41" i="10"/>
  <c r="P41" i="10"/>
  <c r="S40" i="10"/>
  <c r="T40" i="10" s="1"/>
  <c r="H20" i="10"/>
  <c r="N53" i="10"/>
  <c r="S53" i="10" s="1"/>
  <c r="S52" i="10"/>
  <c r="T52" i="10" s="1"/>
  <c r="L32" i="10"/>
  <c r="S31" i="10"/>
  <c r="T31" i="10" s="1"/>
  <c r="Q62" i="10"/>
  <c r="S61" i="10"/>
  <c r="T61" i="10" s="1"/>
  <c r="E17" i="10"/>
  <c r="S17" i="10" s="1"/>
  <c r="S16" i="10"/>
  <c r="T16" i="10" s="1"/>
  <c r="E14" i="10"/>
  <c r="S13" i="10"/>
  <c r="N32" i="10"/>
  <c r="F14" i="10"/>
  <c r="N35" i="10"/>
  <c r="S34" i="10"/>
  <c r="T34" i="10" s="1"/>
  <c r="O35" i="10"/>
  <c r="M59" i="10"/>
  <c r="S59" i="10" s="1"/>
  <c r="S58" i="10"/>
  <c r="T58" i="10" s="1"/>
  <c r="K26" i="10"/>
  <c r="G20" i="10"/>
  <c r="F20" i="10"/>
  <c r="S19" i="10"/>
  <c r="T19" i="10" s="1"/>
  <c r="P35" i="10"/>
  <c r="H23" i="10"/>
  <c r="S22" i="10"/>
  <c r="T22" i="10" s="1"/>
  <c r="N47" i="10"/>
  <c r="S47" i="10" s="1"/>
  <c r="S46" i="10"/>
  <c r="T46" i="10" s="1"/>
  <c r="S38" i="10"/>
  <c r="S37" i="10"/>
  <c r="T37" i="10" s="1"/>
  <c r="I23" i="10"/>
  <c r="R62" i="10"/>
  <c r="M44" i="10"/>
  <c r="S44" i="10" s="1"/>
  <c r="S43" i="10"/>
  <c r="T43" i="10" s="1"/>
  <c r="P65" i="10"/>
  <c r="S65" i="10" s="1"/>
  <c r="S64" i="10"/>
  <c r="T64" i="10" s="1"/>
  <c r="O68" i="10"/>
  <c r="S68" i="10" s="1"/>
  <c r="S67" i="10"/>
  <c r="T67" i="10" s="1"/>
  <c r="J26" i="10"/>
  <c r="S25" i="10"/>
  <c r="T25" i="10" s="1"/>
  <c r="Q71" i="10"/>
  <c r="S71" i="10" s="1"/>
  <c r="S70" i="10"/>
  <c r="T70" i="10" s="1"/>
  <c r="L50" i="10"/>
  <c r="S50" i="10" s="1"/>
  <c r="S49" i="10"/>
  <c r="T49" i="10" s="1"/>
  <c r="E29" i="10"/>
  <c r="S29" i="10" s="1"/>
  <c r="S28" i="10"/>
  <c r="T28" i="10" s="1"/>
  <c r="G56" i="10"/>
  <c r="S56" i="10" s="1"/>
  <c r="S55" i="10"/>
  <c r="T55" i="10" s="1"/>
  <c r="F23" i="2"/>
  <c r="F37" i="2"/>
  <c r="F33" i="2"/>
  <c r="F24" i="2"/>
  <c r="F36" i="2"/>
  <c r="F31" i="2"/>
  <c r="F30" i="2"/>
  <c r="F18" i="2"/>
  <c r="F21" i="2"/>
  <c r="F25" i="2"/>
  <c r="F38" i="2"/>
  <c r="F20" i="2"/>
  <c r="F28" i="2"/>
  <c r="F35" i="2"/>
  <c r="F32" i="2"/>
  <c r="F34" i="2"/>
  <c r="F26" i="2"/>
  <c r="F29" i="2"/>
  <c r="F27" i="2"/>
  <c r="F19" i="2"/>
  <c r="F22" i="2"/>
  <c r="F41" i="2" l="1"/>
  <c r="T13" i="10"/>
  <c r="T79" i="10"/>
  <c r="S41" i="10"/>
  <c r="S35" i="10"/>
  <c r="S62" i="10"/>
  <c r="S32" i="10"/>
  <c r="S23" i="10"/>
  <c r="S14" i="10"/>
  <c r="S20" i="10"/>
  <c r="S26" i="10"/>
</calcChain>
</file>

<file path=xl/sharedStrings.xml><?xml version="1.0" encoding="utf-8"?>
<sst xmlns="http://schemas.openxmlformats.org/spreadsheetml/2006/main" count="58526" uniqueCount="5169">
  <si>
    <t xml:space="preserve">DADOS GERAIS </t>
  </si>
  <si>
    <t>Bancos:</t>
  </si>
  <si>
    <t>Obra:</t>
  </si>
  <si>
    <t>Local:</t>
  </si>
  <si>
    <t>Região:</t>
  </si>
  <si>
    <t>Data Base:</t>
  </si>
  <si>
    <t>BDI Geral (%):</t>
  </si>
  <si>
    <t>Área construída (m²):</t>
  </si>
  <si>
    <t>Data:</t>
  </si>
  <si>
    <t>Revisão:</t>
  </si>
  <si>
    <t>Responsável Técnico pelo Orçamento:</t>
  </si>
  <si>
    <t>Cargo Responsável Técnico:</t>
  </si>
  <si>
    <t>________________________________________________________________________________</t>
  </si>
  <si>
    <t>PLANILHA RESUMO</t>
  </si>
  <si>
    <t>BDI Geral:</t>
  </si>
  <si>
    <t>ITEM</t>
  </si>
  <si>
    <t>DESCRIÇÃO</t>
  </si>
  <si>
    <t>PREÇO</t>
  </si>
  <si>
    <t>%</t>
  </si>
  <si>
    <t>TOTAL</t>
  </si>
  <si>
    <t>Notas:</t>
  </si>
  <si>
    <t>Estão exclusos do escopo: movimentação de terra, mobiliário e equipamentos, bate-macas, chapas metálicas das portas, instalações de automação, CFTV, energia fotovoltaica, controle de acesso, CATV, sonorização, luminárias externas, compressor odontológico e bomba de vacuo odontológico portatéis e equipamentos de ar condicionado.</t>
  </si>
  <si>
    <t>PLANILHA DE ORÇAMENTO SINTÉTICO</t>
  </si>
  <si>
    <t>Item</t>
  </si>
  <si>
    <t>Código</t>
  </si>
  <si>
    <t>Banco</t>
  </si>
  <si>
    <t>Descrição</t>
  </si>
  <si>
    <t>Und</t>
  </si>
  <si>
    <t>Quant.</t>
  </si>
  <si>
    <t>Valor Unit</t>
  </si>
  <si>
    <t>Total</t>
  </si>
  <si>
    <t>Peso (%)</t>
  </si>
  <si>
    <t>SERVIÇOS PRELIMINARES E INDIRETOS</t>
  </si>
  <si>
    <t xml:space="preserve"> 1.1 </t>
  </si>
  <si>
    <t>CANTEIRO DE OBRAS</t>
  </si>
  <si>
    <t xml:space="preserve"> 1.1.1 </t>
  </si>
  <si>
    <t>CPOS/CDHU</t>
  </si>
  <si>
    <t>unxmês</t>
  </si>
  <si>
    <t xml:space="preserve"> 1.1.2 </t>
  </si>
  <si>
    <t>ORSE</t>
  </si>
  <si>
    <t>m²</t>
  </si>
  <si>
    <t xml:space="preserve"> 1.1.3 </t>
  </si>
  <si>
    <t xml:space="preserve"> 1.1.4 </t>
  </si>
  <si>
    <t>SBC</t>
  </si>
  <si>
    <t>BARRACAO PARA REFEITORIO EM OBRAS EM COMPENSADO</t>
  </si>
  <si>
    <t xml:space="preserve"> 1.1.5 </t>
  </si>
  <si>
    <t xml:space="preserve"> 95648 </t>
  </si>
  <si>
    <t>SINAPI</t>
  </si>
  <si>
    <t>KIT CAVALETE PARA MEDIÇÃO DE ÁGUA - ENTRADA INDIVIDUALIZADA, EM CPVC DN 28 MM (1"), PARA 1 MEDIDOR - FORNECIMENTO E INSTALAÇÃO (EXCLUSIVE HIDRÔMETRO). AF_03/2024</t>
  </si>
  <si>
    <t>UN</t>
  </si>
  <si>
    <t xml:space="preserve"> 1.1.6 </t>
  </si>
  <si>
    <t xml:space="preserve"> 95673 </t>
  </si>
  <si>
    <t>HIDRÔMETRO DN 1/2", 1,5 M3/H - FORNECIMENTO E INSTALAÇÃO. AF_03/2024</t>
  </si>
  <si>
    <t xml:space="preserve"> 1.1.7 </t>
  </si>
  <si>
    <t xml:space="preserve"> 101509 </t>
  </si>
  <si>
    <t xml:space="preserve"> 1.1.8 </t>
  </si>
  <si>
    <t xml:space="preserve"> 103689 </t>
  </si>
  <si>
    <t>FORNECIMENTO E INSTALAÇÃO DE PLACA DE OBRA COM CHAPA GALVANIZADA E ESTRUTURA DE MADEIRA. AF_03/2022_PS</t>
  </si>
  <si>
    <t xml:space="preserve"> 1.1.9 </t>
  </si>
  <si>
    <t>REMOÇÃO DE ENTULHO SEPARADO DE OBRA COM CAÇAMBA METÁLICA - TERRA, ALVENARIA, CONCRETO, ARGAMASSA, MADEIRA, PAPEL, PLÁSTICO OU METAL</t>
  </si>
  <si>
    <t>m³</t>
  </si>
  <si>
    <t xml:space="preserve"> 1.1.10 </t>
  </si>
  <si>
    <t xml:space="preserve"> 98459 </t>
  </si>
  <si>
    <t>TAPUME COM TELHA METÁLICA. AF_03/2024</t>
  </si>
  <si>
    <t xml:space="preserve"> 1.2 </t>
  </si>
  <si>
    <t>ADMINISTRAÇÃO LOCAL DA OBRA</t>
  </si>
  <si>
    <t xml:space="preserve"> 1.2.1 </t>
  </si>
  <si>
    <t xml:space="preserve"> 93565 </t>
  </si>
  <si>
    <t>ENGENHEIRO CIVIL DE OBRA JUNIOR COM ENCARGOS COMPLEMENTARES</t>
  </si>
  <si>
    <t>MES</t>
  </si>
  <si>
    <t xml:space="preserve"> 1.3 </t>
  </si>
  <si>
    <t>MOBILIZAÇÃO E DESMOBILIZAÇÃO</t>
  </si>
  <si>
    <t xml:space="preserve"> 1.3.1 </t>
  </si>
  <si>
    <t>Próprio</t>
  </si>
  <si>
    <t xml:space="preserve"> 1.4 </t>
  </si>
  <si>
    <t>EQUIPAMENTOS DE APOIO</t>
  </si>
  <si>
    <t xml:space="preserve"> 1.4.1 </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</si>
  <si>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</si>
  <si>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</si>
  <si>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</si>
  <si>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FUNDAÇÃO</t>
  </si>
  <si>
    <t xml:space="preserve"> 2.1 </t>
  </si>
  <si>
    <t xml:space="preserve"> 99059 </t>
  </si>
  <si>
    <t>M</t>
  </si>
  <si>
    <t xml:space="preserve"> 2.2 </t>
  </si>
  <si>
    <t xml:space="preserve"> 90100 </t>
  </si>
  <si>
    <t xml:space="preserve"> 2.3 </t>
  </si>
  <si>
    <t xml:space="preserve"> 93358 </t>
  </si>
  <si>
    <t xml:space="preserve"> 2.4 </t>
  </si>
  <si>
    <t xml:space="preserve"> 100324 </t>
  </si>
  <si>
    <t>LASTRO COM MATERIAL GRANULAR (PEDRA BRITADA N.1 E PEDRA BRITADA N.2), APLICADO EM PISOS OU LAJES SOBRE SOLO, ESPESSURA DE *10 CM*. AF_01/2024</t>
  </si>
  <si>
    <t xml:space="preserve"> 2.5 </t>
  </si>
  <si>
    <t xml:space="preserve"> 96534 </t>
  </si>
  <si>
    <t>FABRICAÇÃO, MONTAGEM E DESMONTAGEM DE FÔRMA PARA BLOCO DE COROAMENTO, EM MADEIRA SERRADA, E=25 MM, 4 UTILIZAÇÕES. AF_01/2024</t>
  </si>
  <si>
    <t xml:space="preserve"> 2.6 </t>
  </si>
  <si>
    <t xml:space="preserve"> 96543 </t>
  </si>
  <si>
    <t>ARMAÇÃO DE BLOCO UTILIZANDO AÇO CA-60 DE 5 MM - MONTAGEM. AF_01/2024</t>
  </si>
  <si>
    <t>KG</t>
  </si>
  <si>
    <t xml:space="preserve"> 2.7 </t>
  </si>
  <si>
    <t xml:space="preserve"> 96544 </t>
  </si>
  <si>
    <t>ARMAÇÃO DE BLOCO UTILIZANDO AÇO CA-50 DE 6,3 MM - MONTAGEM. AF_01/2024</t>
  </si>
  <si>
    <t xml:space="preserve"> 2.8 </t>
  </si>
  <si>
    <t xml:space="preserve"> 96545 </t>
  </si>
  <si>
    <t>ARMAÇÃO DE BLOCO UTILIZANDO AÇO CA-50 DE 8 MM - MONTAGEM. AF_01/2024</t>
  </si>
  <si>
    <t xml:space="preserve"> 2.9 </t>
  </si>
  <si>
    <t xml:space="preserve"> 96546 </t>
  </si>
  <si>
    <t>ARMAÇÃO DE BLOCO UTILIZANDO AÇO CA-50 DE 10 MM - MONTAGEM. AF_01/2024</t>
  </si>
  <si>
    <t xml:space="preserve"> 2.10 </t>
  </si>
  <si>
    <t xml:space="preserve"> 104920 </t>
  </si>
  <si>
    <t>ARMAÇÃO DE BLOCO, SAPATA ISOLADA, VIGA BALDRAME E SAPATA CORRIDA UTILIZANDO AÇO CA-50 DE 12,5 MM - MONTAGEM. AF_01/2024</t>
  </si>
  <si>
    <t xml:space="preserve"> 2.11 </t>
  </si>
  <si>
    <t xml:space="preserve"> 104921 </t>
  </si>
  <si>
    <t>ARMAÇÃO DE BLOCO, SAPATA ISOLADA, VIGA BALDRAME E SAPATA CORRIDA UTILIZANDO AÇO CA-50 DE 16 MM - MONTAGEM. AF_01/2024</t>
  </si>
  <si>
    <t xml:space="preserve"> 2.12 </t>
  </si>
  <si>
    <t xml:space="preserve"> 96557 </t>
  </si>
  <si>
    <t>CONCRETAGEM DE BLOCO DE COROAMENTO OU VIGA BALDRAME, FCK 30 MPA, COM USO DE BOMBA - LANÇAMENTO, ADENSAMENTO E ACABAMENTO. AF_01/2024</t>
  </si>
  <si>
    <t xml:space="preserve"> 2.13 </t>
  </si>
  <si>
    <t xml:space="preserve"> 100574 </t>
  </si>
  <si>
    <t xml:space="preserve"> 2.14 </t>
  </si>
  <si>
    <t xml:space="preserve"> 93382 </t>
  </si>
  <si>
    <t>REATERRO MANUAL DE VALAS, COM COMPACTADOR DE SOLOS DE PERCUSSÃO. AF_08/2023</t>
  </si>
  <si>
    <t xml:space="preserve"> 2.15 </t>
  </si>
  <si>
    <t xml:space="preserve"> 98557 </t>
  </si>
  <si>
    <t>IMPERMEABILIZAÇÃO DE SUPERFÍCIE COM EMULSÃO ASFÁLTICA, 2 DEMÃOS. AF_09/2023</t>
  </si>
  <si>
    <t xml:space="preserve"> 2.16 </t>
  </si>
  <si>
    <t>CONTROLE TECNOLOGICO DE CONCRETOS</t>
  </si>
  <si>
    <t>ESTRUTURA</t>
  </si>
  <si>
    <t xml:space="preserve"> 3.1 </t>
  </si>
  <si>
    <t>PILARES</t>
  </si>
  <si>
    <t xml:space="preserve"> 3.1.1 </t>
  </si>
  <si>
    <t xml:space="preserve"> 92423 </t>
  </si>
  <si>
    <t>MONTAGEM E DESMONTAGEM DE FÔRMA DE PILARES RETANGULARES E ESTRUTURAS SIMILARES, PÉ-DIREITO SIMPLES, EM CHAPA DE MADEIRA COMPENSADA RESINADA, 6 UTILIZAÇÕES. AF_09/2020</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</si>
  <si>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</si>
  <si>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</si>
  <si>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</si>
  <si>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</si>
  <si>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</si>
  <si>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</si>
  <si>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</si>
  <si>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</si>
  <si>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</si>
  <si>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</si>
  <si>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</si>
  <si>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</si>
  <si>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</si>
  <si>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 xml:space="preserve"> CPU2284 </t>
  </si>
  <si>
    <t>CONCRETAGEM DE PILARES, FCK = 30 MPA, COM USO DE BOMBA - LANÇAMENTO, ADENSAMENTO E ACABAMENTO. AF_02/2022_PS</t>
  </si>
  <si>
    <t xml:space="preserve"> 3.1.7 </t>
  </si>
  <si>
    <t xml:space="preserve"> 3.2 </t>
  </si>
  <si>
    <t>VIGAS</t>
  </si>
  <si>
    <t xml:space="preserve"> 3.2.1 </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</si>
  <si>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</si>
  <si>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</si>
  <si>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</si>
  <si>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</si>
  <si>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</si>
  <si>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</si>
  <si>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</si>
  <si>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</si>
  <si>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</si>
  <si>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</si>
  <si>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</si>
  <si>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CPU2283 </t>
  </si>
  <si>
    <t>CONCRETAGEM DE VIGAS E LAJES, FCK=30 MPA, PARA LAJES MACIÇAS OU NERVURADAS COM USO DE BOMBA - LANÇAMENTO, ADENSAMENTO E ACABAMENTO.</t>
  </si>
  <si>
    <t xml:space="preserve"> 3.2.9 </t>
  </si>
  <si>
    <t xml:space="preserve"> 3.3 </t>
  </si>
  <si>
    <t>LAJES</t>
  </si>
  <si>
    <t xml:space="preserve"> 3.3.1 </t>
  </si>
  <si>
    <t xml:space="preserve"> 92515 </t>
  </si>
  <si>
    <t>MONTAGEM E DESMONTAGEM DE FÔRMA DE LAJE MACIÇA, PÉ-DIREITO DUPLO, EM CHAPA DE MADEIRA COMPENSADA RESINADA, 6 UTILIZAÇÕES. AF_09/2020</t>
  </si>
  <si>
    <t xml:space="preserve"> 3.3.2 </t>
  </si>
  <si>
    <t xml:space="preserve"> 92768 </t>
  </si>
  <si>
    <t>ARMAÇÃO DE LAJE DE ESTRUTURA CONVENCIONAL DE CONCRETO ARMADO UTILIZANDO AÇO CA-60 DE 5,0 MM - MONTAGEM. AF_06/2022</t>
  </si>
  <si>
    <t xml:space="preserve"> 3.3.3 </t>
  </si>
  <si>
    <t xml:space="preserve"> 92769 </t>
  </si>
  <si>
    <t>ARMAÇÃO DE LAJE DE ESTRUTURA CONVENCIONAL DE CONCRETO ARMADO UTILIZANDO AÇO CA-50 DE 6,3 MM - MONTAGEM. AF_06/2022</t>
  </si>
  <si>
    <t xml:space="preserve"> 3.3.4 </t>
  </si>
  <si>
    <t xml:space="preserve"> 92770 </t>
  </si>
  <si>
    <t>ARMAÇÃO DE LAJE DE ESTRUTURA CONVENCIONAL DE CONCRETO ARMADO UTILIZANDO AÇO CA-50 DE 8,0 MM - MONTAGEM. AF_06/2022</t>
  </si>
  <si>
    <t xml:space="preserve"> 3.3.5 </t>
  </si>
  <si>
    <t xml:space="preserve"> 92771 </t>
  </si>
  <si>
    <t>ARMAÇÃO DE LAJE DE ESTRUTURA CONVENCIONAL DE CONCRETO ARMADO UTILIZANDO AÇO CA-50 DE 10,0 MM - MONTAGEM. AF_06/2022</t>
  </si>
  <si>
    <t xml:space="preserve"> 3.3.6 </t>
  </si>
  <si>
    <t xml:space="preserve"> 3.3.7 </t>
  </si>
  <si>
    <t xml:space="preserve"> 3.3.8 </t>
  </si>
  <si>
    <t xml:space="preserve"> 3.3.9 </t>
  </si>
  <si>
    <t xml:space="preserve"> CPU2100 </t>
  </si>
  <si>
    <t>Laje pré-fabricada unidirecional em viga treliçada/lajota em EPS LT 16 (12 + 4), exceto capa de concreto</t>
  </si>
  <si>
    <t xml:space="preserve"> 3.3.10 </t>
  </si>
  <si>
    <t xml:space="preserve"> 3.4 </t>
  </si>
  <si>
    <t>BASE RESERVATÓRIO</t>
  </si>
  <si>
    <t xml:space="preserve"> 3.4.1 </t>
  </si>
  <si>
    <t xml:space="preserve"> 97103 </t>
  </si>
  <si>
    <t>EXECUÇÃO DE RADIER, ESPESSURA DE 20 CM, FCK = 30 MPA, COM USO DE FORMAS EM MADEIRA SERRADA. AF_09/2021</t>
  </si>
  <si>
    <t>ALVENARIA, VEDAÇÕES E DIVISÓRIAS</t>
  </si>
  <si>
    <t xml:space="preserve"> 4.1 </t>
  </si>
  <si>
    <t>ALVENARIA DE VEDAÇÃO</t>
  </si>
  <si>
    <t xml:space="preserve"> 4.1.1 </t>
  </si>
  <si>
    <t xml:space="preserve"> 103322 </t>
  </si>
  <si>
    <t>ALVENARIA DE VEDAÇÃO DE BLOCOS CERÂMICOS FURADOS NA VERTICAL DE 9X19X39 CM (ESPESSURA 9 CM) E ARGAMASSA DE ASSENTAMENTO COM PREPARO EM BETONEIRA. AF_12/2021</t>
  </si>
  <si>
    <t xml:space="preserve"> 4.1.2 </t>
  </si>
  <si>
    <t xml:space="preserve"> 103324 </t>
  </si>
  <si>
    <t>ALVENARIA DE VEDAÇÃO DE BLOCOS CERÂMICOS FURADOS NA VERTICAL DE 14X19X39 CM (ESPESSURA 14 CM) E ARGAMASSA DE ASSENTAMENTO COM PREPARO EM BETONEIRA. AF_12/2021</t>
  </si>
  <si>
    <t xml:space="preserve"> 4.1.3 </t>
  </si>
  <si>
    <t xml:space="preserve"> 4.1.4 </t>
  </si>
  <si>
    <t xml:space="preserve"> 93191 </t>
  </si>
  <si>
    <t>VERGA MOLDADA IN LOCO COM UTILIZAÇÃO DE BLOCOS CANALETA, ESPESSURA DE *20* CM. AF_03/2024</t>
  </si>
  <si>
    <t xml:space="preserve"> 4.1.5 </t>
  </si>
  <si>
    <t xml:space="preserve"> 93199 </t>
  </si>
  <si>
    <t>CONTRAVERGA MOLDADA IN LOCO COM UTILIZAÇÃO DE BLOCOS CANALETA, ESPESSURA DE *20* CM. AF_03/2024</t>
  </si>
  <si>
    <t xml:space="preserve"> 4.1.6 </t>
  </si>
  <si>
    <t xml:space="preserve"> 4.2 </t>
  </si>
  <si>
    <t>DRYWALL</t>
  </si>
  <si>
    <t xml:space="preserve"> 4.2.1 </t>
  </si>
  <si>
    <t xml:space="preserve"> 4.2.2 </t>
  </si>
  <si>
    <t xml:space="preserve"> CPU1942 </t>
  </si>
  <si>
    <t>PAREDE COM SISTEMA EM CHAPAS DE GESSO RU PARA DRYWALL, USO INTERNO, COM DUAS FACES SIMPLES E ESTRUTURA METÁLICA COM GUIAS SIMPLES PARA PAREDES COM ÁREA LÍQUIDA MAIOR OU IGUAL A 6 M2, COM VÃOS. AF_07/2023_PS</t>
  </si>
  <si>
    <t xml:space="preserve"> 4.2.3 </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</si>
  <si>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</si>
  <si>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</si>
  <si>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4.2.4 </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</si>
  <si>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</si>
  <si>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</si>
  <si>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4.3 </t>
  </si>
  <si>
    <t>DIVISÓRIAS</t>
  </si>
  <si>
    <t xml:space="preserve"> 4.3.1 </t>
  </si>
  <si>
    <t xml:space="preserve"> 102257 </t>
  </si>
  <si>
    <t>DIVISORIA SANITÁRIA, TIPO CABINE, EM PAINEL DE GRANILITE, ESP = 3CM, ASSENTADO COM ARGAMASSA COLANTE AC III-E, EXCLUSIVE FERRAGENS. AF_01/2021</t>
  </si>
  <si>
    <t>COBERTURA</t>
  </si>
  <si>
    <t xml:space="preserve"> 5.1 </t>
  </si>
  <si>
    <t xml:space="preserve"> 5.1.1 </t>
  </si>
  <si>
    <t xml:space="preserve"> 5.1.2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</si>
  <si>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</si>
  <si>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</si>
  <si>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5.1.3 </t>
  </si>
  <si>
    <t xml:space="preserve"> 92543 </t>
  </si>
  <si>
    <t>TRAMA DE MADEIRA COMPOSTA POR TERÇAS PARA TELHADOS DE ATÉ 2 ÁGUAS PARA TELHA ONDULADA DE FIBROCIMENTO, METÁLICA, PLÁSTICA OU TERMOACÚSTICA, INCLUSO TRANSPORTE VERTICAL. AF_07/2019</t>
  </si>
  <si>
    <t xml:space="preserve"> 5.2 </t>
  </si>
  <si>
    <t>TELHAMENTO</t>
  </si>
  <si>
    <t xml:space="preserve"> 5.2.1 </t>
  </si>
  <si>
    <t xml:space="preserve"> 94207 </t>
  </si>
  <si>
    <t>TELHAMENTO COM TELHA ONDULADA DE FIBROCIMENTO E = 6 MM, COM RECOBRIMENTO LATERAL DE 1/4 DE ONDA PARA TELHADO COM INCLINAÇÃO MAIOR QUE 10°, COM ATÉ 2 ÁGUAS, INCLUSO IÇAMENTO. AF_07/2019</t>
  </si>
  <si>
    <t xml:space="preserve"> 5.2.2 </t>
  </si>
  <si>
    <t xml:space="preserve"> 5.3 </t>
  </si>
  <si>
    <t>COMPLEMENTOS</t>
  </si>
  <si>
    <t xml:space="preserve"> 5.3.1 </t>
  </si>
  <si>
    <t xml:space="preserve"> 94229 </t>
  </si>
  <si>
    <t>CALHA EM CHAPA DE AÇO GALVANIZADO NÚMERO 24, DESENVOLVIMENTO DE 100 CM, INCLUSO TRANSPORTE VERTICAL. AF_07/2019</t>
  </si>
  <si>
    <t xml:space="preserve"> 5.3.2 </t>
  </si>
  <si>
    <t xml:space="preserve"> 94231 </t>
  </si>
  <si>
    <t>RUFO EM CHAPA DE AÇO GALVANIZADO NÚMERO 24, CORTE DE 25 CM, INCLUSO TRANSPORTE VERTICAL. AF_07/2019</t>
  </si>
  <si>
    <t xml:space="preserve"> 5.3.3 </t>
  </si>
  <si>
    <t xml:space="preserve"> 94451 </t>
  </si>
  <si>
    <t>CUMEEIRA PARA TELHA DE FIBROCIMENTO ESTRUTURAL E = 6 MM, INCLUSO ACESSÓRIOS DE FIXAÇÃO E IÇAMENTO. AF_07/2019</t>
  </si>
  <si>
    <t>IMPERMEABILIZAÇÃO</t>
  </si>
  <si>
    <t xml:space="preserve"> 6.1 </t>
  </si>
  <si>
    <t xml:space="preserve"> 98556 </t>
  </si>
  <si>
    <t xml:space="preserve"> 6.2 </t>
  </si>
  <si>
    <t xml:space="preserve"> 98555 </t>
  </si>
  <si>
    <t>IMPERMEABILIZAÇÃO DE SUPERFÍCIE COM ARGAMASSA POLIMÉRICA / MEMBRANA ACRÍLICA, 3 DEMÃOS. AF_09/2023</t>
  </si>
  <si>
    <t>ESQUADRIAS</t>
  </si>
  <si>
    <t xml:space="preserve"> 7.1 </t>
  </si>
  <si>
    <t>ESQUADRIAS DE MADEIRA</t>
  </si>
  <si>
    <t xml:space="preserve"> 7.1.1 </t>
  </si>
  <si>
    <t>PORTAS DE MADEIRA</t>
  </si>
  <si>
    <t xml:space="preserve"> 7.1.1.1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</si>
  <si>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</si>
  <si>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</si>
  <si>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7.1.1.2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</si>
  <si>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</si>
  <si>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</si>
  <si>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7.1.1.3 </t>
  </si>
  <si>
    <t xml:space="preserve"> 7.1.1.4 </t>
  </si>
  <si>
    <t>PORTA LISA DE CORRER SUSPENSA EM MADEIRA COM BATENTE</t>
  </si>
  <si>
    <t xml:space="preserve"> 7.2 </t>
  </si>
  <si>
    <t>ESQUADRIAS DE ALUMÍNIO</t>
  </si>
  <si>
    <t xml:space="preserve"> 7.2.1 </t>
  </si>
  <si>
    <t>PORTAS DE ALUMÍNIO</t>
  </si>
  <si>
    <t xml:space="preserve"> 7.2.1.1 </t>
  </si>
  <si>
    <t xml:space="preserve"> 91338 </t>
  </si>
  <si>
    <t>PORTA DE ALUMÍNIO DE ABRIR COM LAMBRI, COM GUARNIÇÃO, FIXAÇÃO COM PARAFUSOS - FORNECIMENTO E INSTALAÇÃO. AF_12/2019</t>
  </si>
  <si>
    <t xml:space="preserve"> 7.2.1.2 </t>
  </si>
  <si>
    <t>PORTA VENEZIANA DE ABRIR EM ALUMÍNIO, SOB MEDIDA</t>
  </si>
  <si>
    <t xml:space="preserve"> 7.2.1.3 </t>
  </si>
  <si>
    <t>EMOP</t>
  </si>
  <si>
    <t xml:space="preserve"> 7.2.1.4 </t>
  </si>
  <si>
    <t xml:space="preserve"> 7.2.1.5 </t>
  </si>
  <si>
    <t>PORTA ALUMINIO ANODIZADO NATURAL 1 FOLHA DE ABRIR</t>
  </si>
  <si>
    <t xml:space="preserve"> 7.2.2 </t>
  </si>
  <si>
    <t>JANELAS DE ALUMÍNIO</t>
  </si>
  <si>
    <t xml:space="preserve"> 7.2.2.1 </t>
  </si>
  <si>
    <t xml:space="preserve"> 94569 </t>
  </si>
  <si>
    <t xml:space="preserve"> 7.2.2.2 </t>
  </si>
  <si>
    <t xml:space="preserve"> 7.2.2.3 </t>
  </si>
  <si>
    <t xml:space="preserve"> 94573 </t>
  </si>
  <si>
    <t xml:space="preserve"> 7.3 </t>
  </si>
  <si>
    <t>ESQUADRIAS METÁLICAS</t>
  </si>
  <si>
    <t xml:space="preserve"> 7.3.1 </t>
  </si>
  <si>
    <t>PORTAS METÁLICAS</t>
  </si>
  <si>
    <t xml:space="preserve"> 7.3.1.1 </t>
  </si>
  <si>
    <t xml:space="preserve"> 7.4 </t>
  </si>
  <si>
    <t>ACESSÓRIOS</t>
  </si>
  <si>
    <t xml:space="preserve"> 7.4.1 </t>
  </si>
  <si>
    <t>PUXADOR DUPLO EM AÇO INOXIDÁVEL, PARA PORTA DE MADEIRA, ALUMÍNIO OU VIDRO, DE 350 MM</t>
  </si>
  <si>
    <t>un</t>
  </si>
  <si>
    <t xml:space="preserve"> 7.4.2 </t>
  </si>
  <si>
    <t xml:space="preserve"> 7.4.3 </t>
  </si>
  <si>
    <t>ALIZAR ALUMINIO PINTURA ELETROSTATICA BRANCA</t>
  </si>
  <si>
    <t xml:space="preserve"> 7.4.4 </t>
  </si>
  <si>
    <t>MOLA AEREA COM CALHA/BRACO DESLIZANTE</t>
  </si>
  <si>
    <t xml:space="preserve"> 7.4.5 </t>
  </si>
  <si>
    <t>FECHADURA COM MAÇANETA TIPO ALAVANCA EM AÇO INOXIDÁVEL, PARA PORTA EXTERNA</t>
  </si>
  <si>
    <t xml:space="preserve"> 7.4.6 </t>
  </si>
  <si>
    <t xml:space="preserve"> 100709 </t>
  </si>
  <si>
    <t>DOBRADIÇA EM AÇO/FERRO, 3" X 21/2", E=1,9 A 2MM, SEN ANEL, CROMADO OU ZINCADO, TAMPA BOLA, COM PARAFUSOS. AF_12/2019</t>
  </si>
  <si>
    <t xml:space="preserve"> 7.4.7 </t>
  </si>
  <si>
    <t>GUICHE COM REQUADRO EM MADEIRA DE LEI - VASADO</t>
  </si>
  <si>
    <t>REVESTIMENTO DE PAREDE</t>
  </si>
  <si>
    <t xml:space="preserve"> 8.1 </t>
  </si>
  <si>
    <t>REVESTIMENTO ARGAMASSADO</t>
  </si>
  <si>
    <t xml:space="preserve"> 8.1.1 </t>
  </si>
  <si>
    <t xml:space="preserve"> 87905 </t>
  </si>
  <si>
    <t xml:space="preserve"> 8.1.2 </t>
  </si>
  <si>
    <t xml:space="preserve"> 104958 </t>
  </si>
  <si>
    <t>MASSA ÚNICA, EM ARGAMASSA TRAÇO 1:2:8 PREPARO MECÂNICO, APLICADA MANUALMENTE EM PAREDES INTERNAS DE AMBIENTES COM ÁREA MAIOR QUE 10M², E = 10MM, COM TALISCAS. AF_03/2024</t>
  </si>
  <si>
    <t xml:space="preserve"> 8.1.3 </t>
  </si>
  <si>
    <t xml:space="preserve"> 87553 </t>
  </si>
  <si>
    <t>EMBOÇO, EM ARGAMASSA TRAÇO 1:2:8, PREPARO MECÂNICO, APLICADO MANUALMENTE EM PAREDES INTERNAS DE AMBIENTES COM ÁREA MAIOR QUE 10M², E = 10MM, COM TALISCAS. AF_03/2024</t>
  </si>
  <si>
    <t xml:space="preserve"> 8.2 </t>
  </si>
  <si>
    <t>REVESTIMENTO CERÂMICO</t>
  </si>
  <si>
    <t xml:space="preserve"> 8.2.1 </t>
  </si>
  <si>
    <t xml:space="preserve"> 104611 </t>
  </si>
  <si>
    <t>REVESTIMENTO DE PISO INTERNO</t>
  </si>
  <si>
    <t xml:space="preserve"> 9.1 </t>
  </si>
  <si>
    <t xml:space="preserve"> 9.1.1 </t>
  </si>
  <si>
    <t xml:space="preserve"> 94995 </t>
  </si>
  <si>
    <t>EXECUÇÃO DE PASSEIO (CALÇADA) OU PISO DE CONCRETO COM CONCRETO MOLDADO IN LOCO, USINADO, ACABAMENTO CONVENCIONAL, ESPESSURA 8 CM, ARMADO. AF_08/2022</t>
  </si>
  <si>
    <t xml:space="preserve"> 9.1.2 </t>
  </si>
  <si>
    <t xml:space="preserve"> 9.2 </t>
  </si>
  <si>
    <t>GRANILITE</t>
  </si>
  <si>
    <t xml:space="preserve"> 9.2.1 </t>
  </si>
  <si>
    <t>Piso alta resistencia, colorido, e=10mm, aplicado com juntas, polido até o esmeril 400 e encerado</t>
  </si>
  <si>
    <t xml:space="preserve"> 9.3 </t>
  </si>
  <si>
    <t>RODAPÉ</t>
  </si>
  <si>
    <t xml:space="preserve"> 9.3.1 </t>
  </si>
  <si>
    <t>m</t>
  </si>
  <si>
    <t>REVESTIMENTO DE PISO EXTERNO</t>
  </si>
  <si>
    <t xml:space="preserve"> 10.1 </t>
  </si>
  <si>
    <t xml:space="preserve"> 10.1.1 </t>
  </si>
  <si>
    <t>REVESTIMENTO DE TETO</t>
  </si>
  <si>
    <t xml:space="preserve"> 11.1 </t>
  </si>
  <si>
    <t xml:space="preserve"> 11.1.1 </t>
  </si>
  <si>
    <t>FORRO</t>
  </si>
  <si>
    <t xml:space="preserve"> 96114 </t>
  </si>
  <si>
    <t>FORRO EM DRYWALL, PARA AMBIENTES COMERCIAIS, INCLUSIVE ESTRUTURA BIRECIONAL DE FIXAÇÃO. AF_08/2023_PS</t>
  </si>
  <si>
    <t>PINTURA</t>
  </si>
  <si>
    <t xml:space="preserve"> 12.1 </t>
  </si>
  <si>
    <t>PAREDES</t>
  </si>
  <si>
    <t xml:space="preserve"> 12.1.1 </t>
  </si>
  <si>
    <t xml:space="preserve"> 88485 </t>
  </si>
  <si>
    <t>FUNDO SELADOR ACRÍLICO, APLICAÇÃO MANUAL EM PAREDE, UMA DEMÃO. AF_04/2023</t>
  </si>
  <si>
    <t xml:space="preserve"> 12.1.2 </t>
  </si>
  <si>
    <t xml:space="preserve"> 88495 </t>
  </si>
  <si>
    <t>EMASSAMENTO COM MASSA LÁTEX, APLICAÇÃO EM PAREDE, UMA DEMÃO, LIXAMENTO MANUAL. AF_04/2023</t>
  </si>
  <si>
    <t xml:space="preserve"> 12.1.3 </t>
  </si>
  <si>
    <t xml:space="preserve"> 104641 </t>
  </si>
  <si>
    <t>PINTURA LÁTEX ACRÍLICA ECONÔMICA, APLICAÇÃO MANUAL EM PAREDES, DUAS DEMÃOS. AF_04/2023</t>
  </si>
  <si>
    <t xml:space="preserve"> 12.1.4 </t>
  </si>
  <si>
    <t xml:space="preserve"> 95305 </t>
  </si>
  <si>
    <t>TEXTURA ACRÍLICA, APLICAÇÃO MANUAL EM PAREDE, UMA DEMÃO. AF_04/2023</t>
  </si>
  <si>
    <t xml:space="preserve"> 12.2 </t>
  </si>
  <si>
    <t>TETO</t>
  </si>
  <si>
    <t xml:space="preserve"> 12.2.1 </t>
  </si>
  <si>
    <t xml:space="preserve"> 88494 </t>
  </si>
  <si>
    <t>EMASSAMENTO COM MASSA LÁTEX, APLICAÇÃO EM TETO, UMA DEMÃO, LIXAMENTO MANUAL. AF_04/2023</t>
  </si>
  <si>
    <t xml:space="preserve"> 12.2.2 </t>
  </si>
  <si>
    <t xml:space="preserve"> 104639 </t>
  </si>
  <si>
    <t>PINTURA LÁTEX ACRÍLICA ECONÔMICA, APLICAÇÃO MANUAL EM TETO, DUAS DEMÃOS. AF_04/2023</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</si>
  <si>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</si>
  <si>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</si>
  <si>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</si>
  <si>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</si>
  <si>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</si>
  <si>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</si>
  <si>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</si>
  <si>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MARMORARIA</t>
  </si>
  <si>
    <t xml:space="preserve"> 13.1 </t>
  </si>
  <si>
    <t>LOUÇAS, METAIS E ACESSÓRIOS</t>
  </si>
  <si>
    <t xml:space="preserve"> 14.1 </t>
  </si>
  <si>
    <t>EQUIPAMENTOS</t>
  </si>
  <si>
    <t xml:space="preserve"> 14.1.1 </t>
  </si>
  <si>
    <t xml:space="preserve"> 100860 </t>
  </si>
  <si>
    <t>CHUVEIRO ELÉTRICO COMUM CORPO PLÁSTICO, TIPO DUCHA - FORNECIMENTO E INSTALAÇÃO. AF_01/2020</t>
  </si>
  <si>
    <t xml:space="preserve"> 14.2 </t>
  </si>
  <si>
    <t>LOUÇAS</t>
  </si>
  <si>
    <t xml:space="preserve"> 14.2.1 </t>
  </si>
  <si>
    <t xml:space="preserve"> 86932 </t>
  </si>
  <si>
    <t xml:space="preserve"> 14.2.2 </t>
  </si>
  <si>
    <t>BACIA SIFONADA COM CAIXA DE DESCARGA ACOPLADA E TAMPA - INFANTIL</t>
  </si>
  <si>
    <t xml:space="preserve"> 14.2.3 </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</si>
  <si>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</si>
  <si>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</si>
  <si>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14.2.4 </t>
  </si>
  <si>
    <t xml:space="preserve"> 86919 </t>
  </si>
  <si>
    <t>TANQUE DE LOUÇA BRANCA COM COLUNA, 30L OU EQUIVALENTE, INCLUSO SIFÃO FLEXÍVEL EM PVC, VÁLVULA METÁLICA E TORNEIRA DE METAL CROMADO PADRÃO MÉDIO - FORNECIMENTO E INSTALAÇÃO. AF_01/2020</t>
  </si>
  <si>
    <t xml:space="preserve"> 14.2.5 </t>
  </si>
  <si>
    <t>IOPES</t>
  </si>
  <si>
    <t>LAVATÓRIO DE CANTO REF. L101 DECA OU EQUIVALENTE, INCLUSIVE VÁLVULA, SIFÃO E ENGATES CROMADOS, EXCLUSIVE TORNEIRA</t>
  </si>
  <si>
    <t xml:space="preserve"> 14.2.6 </t>
  </si>
  <si>
    <t xml:space="preserve"> 86901 </t>
  </si>
  <si>
    <t>CUBA DE EMBUTIR OVAL EM LOUÇA BRANCA, 35 X 50CM OU EQUIVALENTE - FORNECIMENTO E INSTALAÇÃO. AF_01/2020</t>
  </si>
  <si>
    <t xml:space="preserve"> 14.2.7 </t>
  </si>
  <si>
    <t>CUBA DE LOUÇA DE EMBUTIR REDONDA</t>
  </si>
  <si>
    <t xml:space="preserve"> 14.3 </t>
  </si>
  <si>
    <t>METAIS E ACESSÓRIOS</t>
  </si>
  <si>
    <t xml:space="preserve"> 14.3.1 </t>
  </si>
  <si>
    <t>TAMPO/BANCADA EM CONCRETO ARMADO, REVESTIDO EM AÇO INOXIDÁVEL FOSCO POLIDO</t>
  </si>
  <si>
    <t xml:space="preserve"> 14.3.2 </t>
  </si>
  <si>
    <t>Funil Expurgo Hospitalar de aço inox 304  290x300mm e= 0,8mm Sem mesa para embutir - Mirnox ou similar</t>
  </si>
  <si>
    <t xml:space="preserve"> 14.3.3 </t>
  </si>
  <si>
    <t xml:space="preserve"> 86900 </t>
  </si>
  <si>
    <t>CUBA DE EMBUTIR RETANGULAR DE AÇO INOXIDÁVEL, 46 X 30 X 12 CM - FORNECIMENTO E INSTALAÇÃO. AF_01/2020</t>
  </si>
  <si>
    <t xml:space="preserve"> 14.3.4 </t>
  </si>
  <si>
    <t xml:space="preserve"> 14.3.5 </t>
  </si>
  <si>
    <t>TORNEIRA CLÍNICA COM VOLANTE TIPO ALAVANCA</t>
  </si>
  <si>
    <t xml:space="preserve"> 14.3.6 </t>
  </si>
  <si>
    <t>TORNEIRA MISTURADOR CLÍNICA DE MESA COM AREJADOR ARTICULADO, ACIONAMENTO COTOVELO</t>
  </si>
  <si>
    <t xml:space="preserve"> 14.3.7 </t>
  </si>
  <si>
    <t xml:space="preserve"> 14.3.8 </t>
  </si>
  <si>
    <t xml:space="preserve"> 14.3.9 </t>
  </si>
  <si>
    <t>Ducha higiênica com registro, linha Dream, ref. 1984.C87.ACT.CR, da DECA ou similar</t>
  </si>
  <si>
    <t xml:space="preserve"> 14.3.10 </t>
  </si>
  <si>
    <t xml:space="preserve"> 14.3.11 </t>
  </si>
  <si>
    <t xml:space="preserve"> 14.3.12 </t>
  </si>
  <si>
    <t xml:space="preserve"> 100867 </t>
  </si>
  <si>
    <t xml:space="preserve"> 14.3.13 </t>
  </si>
  <si>
    <t xml:space="preserve"> CPU2105 </t>
  </si>
  <si>
    <t>RALO SECO PVC QUADRADO 15x15 COM GRELHA</t>
  </si>
  <si>
    <t xml:space="preserve"> 14.3.14 </t>
  </si>
  <si>
    <t>INSTALAÇÕES HIDROSSANITÁRIAS</t>
  </si>
  <si>
    <t xml:space="preserve"> 15.1 </t>
  </si>
  <si>
    <t>HIDRÁULICA</t>
  </si>
  <si>
    <t xml:space="preserve"> 15.1.1 </t>
  </si>
  <si>
    <t>ACOPLAMENTO RANHURADO EM FERRO FUNDIDO DN 60,3mm 2""</t>
  </si>
  <si>
    <t xml:space="preserve"> 15.1.2 </t>
  </si>
  <si>
    <t xml:space="preserve"> 103039 </t>
  </si>
  <si>
    <t>REGISTRO DE ESFERA, PVC, ROSCÁVEL, COM VOLANTE, 1 1/2" - FORNECIMENTO E INSTALAÇÃO. AF_08/2021</t>
  </si>
  <si>
    <t xml:space="preserve"> 15.1.3 </t>
  </si>
  <si>
    <t xml:space="preserve"> 15.1.4 </t>
  </si>
  <si>
    <t xml:space="preserve"> 94681 </t>
  </si>
  <si>
    <t xml:space="preserve"> 15.1.5 </t>
  </si>
  <si>
    <t xml:space="preserve"> 94662 </t>
  </si>
  <si>
    <t xml:space="preserve"> 15.1.6 </t>
  </si>
  <si>
    <t xml:space="preserve"> 103986 </t>
  </si>
  <si>
    <t>CURVA 90 GRAUS, PVC, SOLDÁVEL, DN 50MM, INSTALADO EM RAMAL DE DISTRIBUIÇÃO DE ÁGUA - FORNECIMENTO E INSTALAÇÃO. AF_06/2022</t>
  </si>
  <si>
    <t xml:space="preserve"> 15.1.7 </t>
  </si>
  <si>
    <t xml:space="preserve"> 103979 </t>
  </si>
  <si>
    <t xml:space="preserve"> 15.1.8 </t>
  </si>
  <si>
    <t xml:space="preserve"> 15.1.9 </t>
  </si>
  <si>
    <t xml:space="preserve"> 15.1.10 </t>
  </si>
  <si>
    <t xml:space="preserve"> 94794 </t>
  </si>
  <si>
    <t>REGISTRO DE GAVETA BRUTO, LATÃO, ROSCÁVEL, 1 1/2", COM ACABAMENTO E CANOPLA CROMADOS - FORNECIMENTO E INSTALAÇÃO. AF_08/2021</t>
  </si>
  <si>
    <t xml:space="preserve"> 15.1.11 </t>
  </si>
  <si>
    <t xml:space="preserve"> 89987 </t>
  </si>
  <si>
    <t>REGISTRO DE GAVETA BRUTO, LATÃO, ROSCÁVEL, 3/4", COM ACABAMENTO E CANOPLA CROMADOS - FORNECIMENTO E INSTALAÇÃO. AF_08/2021</t>
  </si>
  <si>
    <t xml:space="preserve"> 15.1.12 </t>
  </si>
  <si>
    <t xml:space="preserve"> 89985 </t>
  </si>
  <si>
    <t>REGISTRO DE PRESSÃO BRUTO, LATÃO, ROSCÁVEL, 3/4", COM ACABAMENTO E CANOPLA CROMADOS - FORNECIMENTO E INSTALAÇÃO. AF_08/2021</t>
  </si>
  <si>
    <t xml:space="preserve"> 15.1.13 </t>
  </si>
  <si>
    <t xml:space="preserve"> 15.1.14 </t>
  </si>
  <si>
    <t xml:space="preserve"> 92336 </t>
  </si>
  <si>
    <t>TUBO DE AÇO GALVANIZADO COM COSTURA, CLASSE MÉDIA, CONEXÃO RANHURADA, DN 65 (2 1/2"), INSTALADO EM PRUMADAS - FORNECIMENTO E INSTALAÇÃO. AF_10/2020</t>
  </si>
  <si>
    <t xml:space="preserve"> 15.1.15 </t>
  </si>
  <si>
    <t xml:space="preserve"> 89373 </t>
  </si>
  <si>
    <t>LUVA DE REDUÇÃO, PVC, SOLDÁVEL, DN 25MM X 20MM, INSTALADO EM RAMAL OU SUB-RAMAL DE ÁGUA - FORNECIMENTO E INSTALAÇÃO. AF_06/2022</t>
  </si>
  <si>
    <t xml:space="preserve"> 15.1.16 </t>
  </si>
  <si>
    <t xml:space="preserve"> 15.1.17 </t>
  </si>
  <si>
    <t xml:space="preserve"> 94656 </t>
  </si>
  <si>
    <t xml:space="preserve"> 15.1.18 </t>
  </si>
  <si>
    <t xml:space="preserve"> 104002 </t>
  </si>
  <si>
    <t>ADAPTADOR CURTO COM BOLSA E ROSCA PARA REGISTRO, PVC, SOLDÁVEL, DN 50MM X 1.1/4", INSTALADO EM RAMAL DE DISTRIBUIÇÃO DE ÁGUA - FORNECIMENTO E INSTALAÇÃO. AF_06/2022</t>
  </si>
  <si>
    <t xml:space="preserve"> 15.1.19 </t>
  </si>
  <si>
    <t xml:space="preserve"> 103948 </t>
  </si>
  <si>
    <t>BUCHA DE REDUÇÃO, CURTA, PVC, SOLDÁVEL, DN 32 X 25 MM, INSTALADO EM RAMAL OU SUB-RAMAL DE ÁGUA - FORNECIMENTO E INSTALAÇÃO. AF_06/2022</t>
  </si>
  <si>
    <t xml:space="preserve"> 15.1.20 </t>
  </si>
  <si>
    <t xml:space="preserve"> 103966 </t>
  </si>
  <si>
    <t>BUCHA DE REDUÇÃO, LONGA, PVC, SOLDÁVEL, DN 50 X 25 MM, INSTALADO EM PRUMADA DE ÁGUA - FORNECIMENTO E INSTALAÇÃO. AF_06/2022</t>
  </si>
  <si>
    <t xml:space="preserve"> 15.1.21 </t>
  </si>
  <si>
    <t xml:space="preserve"> 15.1.22 </t>
  </si>
  <si>
    <t xml:space="preserve"> 15.1.23 </t>
  </si>
  <si>
    <t xml:space="preserve"> 89489 </t>
  </si>
  <si>
    <t>CURVA 90 GRAUS, PVC, SOLDÁVEL, DN 25MM, INSTALADO EM PRUMADA DE ÁGUA - FORNECIMENTO E INSTALAÇÃO. AF_06/2022</t>
  </si>
  <si>
    <t xml:space="preserve"> 15.1.24 </t>
  </si>
  <si>
    <t xml:space="preserve"> 89384 </t>
  </si>
  <si>
    <t xml:space="preserve"> 15.1.25 </t>
  </si>
  <si>
    <t xml:space="preserve"> 89530 </t>
  </si>
  <si>
    <t>LUVA DE CORRER, PVC, SOLDÁVEL, DN 25MM, INSTALADO EM PRUMADA DE ÁGUA - FORNECIMENTO E INSTALAÇÃO. AF_06/2022</t>
  </si>
  <si>
    <t xml:space="preserve"> 15.1.26 </t>
  </si>
  <si>
    <t xml:space="preserve"> 89577 </t>
  </si>
  <si>
    <t>LUVA DE CORRER, PVC, SOLDÁVEL, DN 50MM, INSTALADO EM PRUMADA DE ÁGUA - FORNECIMENTO E INSTALAÇÃO. AF_06/2022</t>
  </si>
  <si>
    <t xml:space="preserve"> 15.1.27 </t>
  </si>
  <si>
    <t xml:space="preserve"> 89356 </t>
  </si>
  <si>
    <t xml:space="preserve"> 15.1.28 </t>
  </si>
  <si>
    <t xml:space="preserve"> 89357 </t>
  </si>
  <si>
    <t xml:space="preserve"> 15.1.29 </t>
  </si>
  <si>
    <t xml:space="preserve"> 15.1.30 </t>
  </si>
  <si>
    <t xml:space="preserve"> 89869 </t>
  </si>
  <si>
    <t>TE, PVC, SOLDÁVEL, DN 25MM, INSTALADO EM DRENO DE AR-CONDICIONADO - FORNECIMENTO E INSTALAÇÃO. AF_08/2022</t>
  </si>
  <si>
    <t xml:space="preserve"> 15.1.31 </t>
  </si>
  <si>
    <t xml:space="preserve"> 15.1.32 </t>
  </si>
  <si>
    <t xml:space="preserve"> 104008 </t>
  </si>
  <si>
    <t>TE DE REDUÇÃO, 90 GRAUS, PVC, SOLDÁVEL, DN 50 MM X 32 MM, INSTALADO EM RAMAL DE DISTRIBUIÇÃO DE ÁGUA - FORNECIMENTO E INSTALAÇÃO. AF_06/2022</t>
  </si>
  <si>
    <t xml:space="preserve"> 15.1.33 </t>
  </si>
  <si>
    <t xml:space="preserve"> 89400 </t>
  </si>
  <si>
    <t>TÊ DE REDUÇÃO, PVC, SOLDÁVEL, DN 32MM X 25MM, INSTALADO EM RAMAL OU SUB-RAMAL DE ÁGUA - FORNECIMENTO E INSTALAÇÃO. AF_06/2022</t>
  </si>
  <si>
    <t xml:space="preserve"> 15.1.34 </t>
  </si>
  <si>
    <t xml:space="preserve"> 89627 </t>
  </si>
  <si>
    <t>TÊ DE REDUÇÃO, PVC, SOLDÁVEL, DN 50MM X 25MM, INSTALADO EM PRUMADA DE ÁGUA - FORNECIMENTO E INSTALAÇÃO. AF_06/2022</t>
  </si>
  <si>
    <t xml:space="preserve"> 15.1.35 </t>
  </si>
  <si>
    <t xml:space="preserve"> 89366 </t>
  </si>
  <si>
    <t xml:space="preserve"> 15.1.36 </t>
  </si>
  <si>
    <t xml:space="preserve"> 90373 </t>
  </si>
  <si>
    <t xml:space="preserve"> 15.1.37 </t>
  </si>
  <si>
    <t xml:space="preserve"> 15.1.38 </t>
  </si>
  <si>
    <t xml:space="preserve"> 15.1.39 </t>
  </si>
  <si>
    <t xml:space="preserve"> 89415 </t>
  </si>
  <si>
    <t>CURVA 90 GRAUS, PVC, SOLDÁVEL, DN 32MM, INSTALADO EM RAMAL DE DISTRIBUIÇÃO DE ÁGUA - FORNECIMENTO E INSTALAÇÃO. AF_06/2022</t>
  </si>
  <si>
    <t xml:space="preserve"> 15.1.40 </t>
  </si>
  <si>
    <t>Un</t>
  </si>
  <si>
    <t>RESERVATÓRIO EM POLIETILENO DE ALTA DENSIDADE (CISTERNA) COM ANTIOXIDANTE E PROTEÇÃO CONTRA RAIOS ULTRAVIOLETA (UV) - CAPACIDADE DE 5.000 LITROS</t>
  </si>
  <si>
    <t xml:space="preserve"> 15.2 </t>
  </si>
  <si>
    <t>SANITÁRIA</t>
  </si>
  <si>
    <t xml:space="preserve"> 15.2.1 </t>
  </si>
  <si>
    <t xml:space="preserve"> 15.2.2 </t>
  </si>
  <si>
    <t xml:space="preserve"> 15.2.3 </t>
  </si>
  <si>
    <t xml:space="preserve"> 104328 </t>
  </si>
  <si>
    <t>CAIXA SIFONADA, COM GRELHA QUADRADA, PVC, DN 150 X 150 X 50 MM, JUNTA SOLDÁVEL, FORNECIDA E INSTALADA EM RAMAL DE DESCARGA OU EM RAMAL DE ESGOTO SANITÁRIO. AF_08/2022</t>
  </si>
  <si>
    <t xml:space="preserve"> 15.2.4 </t>
  </si>
  <si>
    <t xml:space="preserve"> 15.2.5 </t>
  </si>
  <si>
    <t xml:space="preserve"> 89709 </t>
  </si>
  <si>
    <t>RALO SIFONADO, PVC, DN 100 X 40 MM, JUNTA SOLDÁVEL, FORNECIDO E INSTALADO EM RAMAL DE DESCARGA OU EM RAMAL DE ESGOTO SANITÁRIO. AF_08/2022</t>
  </si>
  <si>
    <t xml:space="preserve"> 15.2.6 </t>
  </si>
  <si>
    <t xml:space="preserve"> 86883 </t>
  </si>
  <si>
    <t xml:space="preserve"> 15.2.7 </t>
  </si>
  <si>
    <t xml:space="preserve"> 86879 </t>
  </si>
  <si>
    <t>VÁLVULA EM PLÁSTICO 1" PARA PIA, TANQUE OU LAVATÓRIO, COM OU SEM LADRÃO - FORNECIMENTO E INSTALAÇÃO. AF_01/2020</t>
  </si>
  <si>
    <t xml:space="preserve"> 15.2.8 </t>
  </si>
  <si>
    <t xml:space="preserve"> 104063 </t>
  </si>
  <si>
    <t>CURVA LONGA, 45 GRAUS, PVC OCRE, JUNTA ELÁSTICA, DN 100 MM, PARA COLETOR PREDIAL DE ESGOTO. AF_06/2022</t>
  </si>
  <si>
    <t xml:space="preserve"> 15.2.9 </t>
  </si>
  <si>
    <t xml:space="preserve"> 89811 </t>
  </si>
  <si>
    <t>CURVA CURTA 90 GRAUS, PVC, SERIE NORMAL, ESGOTO PREDIAL, DN 100 MM, JUNTA ELÁSTICA, FORNECIDO E INSTALADO EM PRUMADA DE ESGOTO SANITÁRIO OU VENTILAÇÃO. AF_08/2022</t>
  </si>
  <si>
    <t xml:space="preserve"> 15.2.10 </t>
  </si>
  <si>
    <t xml:space="preserve"> 89728 </t>
  </si>
  <si>
    <t>CURVA CURTA 90 GRAUS, PVC, SERIE NORMAL, ESGOTO PREDIAL, DN 40 MM, JUNTA SOLDÁVEL, FORNECIDO E INSTALADO EM RAMAL DE DESCARGA OU RAMAL DE ESGOTO SANITÁRIO. AF_08/2022</t>
  </si>
  <si>
    <t xml:space="preserve"> 15.2.11 </t>
  </si>
  <si>
    <t xml:space="preserve"> 89726 </t>
  </si>
  <si>
    <t>JOELHO 45 GRAUS, PVC, SERIE NORMAL, ESGOTO PREDIAL, DN 40 MM, JUNTA SOLDÁVEL, FORNECIDO E INSTALADO EM RAMAL DE DESCARGA OU RAMAL DE ESGOTO SANITÁRIO. AF_08/2022</t>
  </si>
  <si>
    <t xml:space="preserve"> 15.2.12 </t>
  </si>
  <si>
    <t xml:space="preserve"> 89732 </t>
  </si>
  <si>
    <t>JOELHO 45 GRAUS, PVC, SERIE NORMAL, ESGOTO PREDIAL, DN 50 MM, JUNTA ELÁSTICA, FORNECIDO E INSTALADO EM RAMAL DE DESCARGA OU RAMAL DE ESGOTO SANITÁRIO. AF_08/2022</t>
  </si>
  <si>
    <t xml:space="preserve"> 15.2.13 </t>
  </si>
  <si>
    <t xml:space="preserve"> 89739 </t>
  </si>
  <si>
    <t>JOELHO 45 GRAUS, PVC, SERIE NORMAL, ESGOTO PREDIAL, DN 75 MM, JUNTA ELÁSTICA, FORNECIDO E INSTALADO EM RAMAL DE DESCARGA OU RAMAL DE ESGOTO SANITÁRIO. AF_08/2022</t>
  </si>
  <si>
    <t xml:space="preserve"> 15.2.14 </t>
  </si>
  <si>
    <t xml:space="preserve"> 89731 </t>
  </si>
  <si>
    <t>JOELHO 90 GRAUS, PVC, SERIE NORMAL, ESGOTO PREDIAL, DN 50 MM, JUNTA ELÁSTICA, FORNECIDO E INSTALADO EM RAMAL DE DESCARGA OU RAMAL DE ESGOTO SANITÁRIO. AF_08/2022</t>
  </si>
  <si>
    <t xml:space="preserve"> 15.2.15 </t>
  </si>
  <si>
    <t xml:space="preserve"> 89724 </t>
  </si>
  <si>
    <t>JOELHO 90 GRAUS, PVC, SERIE NORMAL, ESGOTO PREDIAL, DN 40 MM, JUNTA SOLDÁVEL, FORNECIDO E INSTALADO EM RAMAL DE DESCARGA OU RAMAL DE ESGOTO SANITÁRIO. AF_08/2022</t>
  </si>
  <si>
    <t xml:space="preserve"> 15.2.16 </t>
  </si>
  <si>
    <t xml:space="preserve"> 104345 </t>
  </si>
  <si>
    <t>JUNÇÃO DE REDUÇÃO INVERTIDA, PVC, SÉRIE NORMAL, ESGOTO PREDIAL, DN 100 X 50 MM, JUNTA ELÁSTICA, FORNECIDO E INSTALADO EM RAMAL DE DESCARGA OU RAMAL DE ESGOTO SANITÁRIO. AF_08/2022</t>
  </si>
  <si>
    <t xml:space="preserve"> 15.2.17 </t>
  </si>
  <si>
    <t xml:space="preserve"> 89783 </t>
  </si>
  <si>
    <t>JUNÇÃO SIMPLES, PVC, SERIE NORMAL, ESGOTO PREDIAL, DN 40 MM, JUNTA SOLDÁVEL, FORNECIDO E INSTALADO EM RAMAL DE DESCARGA OU RAMAL DE ESGOTO SANITÁRIO. AF_08/2022</t>
  </si>
  <si>
    <t xml:space="preserve"> 15.2.18 </t>
  </si>
  <si>
    <t xml:space="preserve"> 15.2.19 </t>
  </si>
  <si>
    <t xml:space="preserve"> 89795 </t>
  </si>
  <si>
    <t>JUNÇÃO SIMPLES, PVC, SERIE NORMAL, ESGOTO PREDIAL, DN 75 X 75 MM, JUNTA ELÁSTICA, FORNECIDO E INSTALADO EM RAMAL DE DESCARGA OU RAMAL DE ESGOTO SANITÁRIO. AF_08/2022</t>
  </si>
  <si>
    <t xml:space="preserve"> 15.2.20 </t>
  </si>
  <si>
    <t xml:space="preserve"> 89549 </t>
  </si>
  <si>
    <t>REDUÇÃO EXCÊNTRICA, PVC, SERIE R, ÁGUA PLUVIAL, DN 75 X 50 MM, JUNTA ELÁSTICA, FORNECIDO E INSTALADO EM RAMAL DE ENCAMINHAMENTO. AF_06/2022</t>
  </si>
  <si>
    <t xml:space="preserve"> 15.2.21 </t>
  </si>
  <si>
    <t>TUBO DE PVC RÍGIDO PXB COM VIROLA E ANEL DE BORRACHA, LINHA ESGOTO SÉRIE REFORÇADA ´R´, DN= 100 MM, INCLUSIVE CONEXÕES</t>
  </si>
  <si>
    <t xml:space="preserve"> 15.2.22 </t>
  </si>
  <si>
    <t>TUBO DE PVC RÍGIDO PXB COM VIROLA E ANEL DE BORRACHA, LINHA ESGOTO SÉRIE REFORÇADA ´R´, DN= 50 MM, INCLUSIVE CONEXÕES</t>
  </si>
  <si>
    <t xml:space="preserve"> 15.2.23 </t>
  </si>
  <si>
    <t>TUBO DE PVC RÍGIDO PXB COM VIROLA E ANEL DE BORRACHA, LINHA ESGOTO SÉRIE REFORÇADA ´R´, DN= 75 MM, INCLUSIVE CONEXÕES</t>
  </si>
  <si>
    <t xml:space="preserve"> 15.2.24 </t>
  </si>
  <si>
    <t>TUBO DE PVC RÍGIDO SOLDÁVEL MARROM, DN= 40 MM, (1 1/4´), INCLUSIVE CONEXÕES</t>
  </si>
  <si>
    <t xml:space="preserve"> 15.2.25 </t>
  </si>
  <si>
    <t>TUBO DE PVC RÍGIDO BRANCO, PONTAS LISAS, SOLDÁVEL, LINHA ESGOTO SÉRIE NORMAL, DN= 40 MM, INCLUSIVE CONEXÕES</t>
  </si>
  <si>
    <t xml:space="preserve"> 15.2.26 </t>
  </si>
  <si>
    <t>TUBO DE PVC RÍGIDO, PONTAS LISAS, SOLDÁVEL, LINHA ESGOTO SÉRIE REFORÇADA ´R´, DN= 40 MM, INCLUSIVE CONEXÕES</t>
  </si>
  <si>
    <t xml:space="preserve"> 15.2.27 </t>
  </si>
  <si>
    <t xml:space="preserve"> 15.2.28 </t>
  </si>
  <si>
    <t xml:space="preserve"> 15.2.29 </t>
  </si>
  <si>
    <t xml:space="preserve"> 15.2.30 </t>
  </si>
  <si>
    <t xml:space="preserve"> 104014 </t>
  </si>
  <si>
    <t>BUCHA DE REDUÇÃO, LONGA, PVC, SOLDÁVEL, DN 40 X 25 MM, INSTALADO EM RAMAL DE DISTRIBUIÇÃO DE ÁGUA - FORNECIMENTO E INSTALAÇÃO. AF_06/2022</t>
  </si>
  <si>
    <t xml:space="preserve"> 15.2.31 </t>
  </si>
  <si>
    <t xml:space="preserve"> 15.2.32 </t>
  </si>
  <si>
    <t xml:space="preserve"> 89408 </t>
  </si>
  <si>
    <t>JOELHO 90 GRAUS, PVC, SOLDÁVEL, DN 25MM, INSTALADO EM RAMAL DE DISTRIBUIÇÃO DE ÁGUA - FORNECIMENTO E INSTALAÇÃO. AF_06/2022</t>
  </si>
  <si>
    <t xml:space="preserve"> 15.2.33 </t>
  </si>
  <si>
    <t xml:space="preserve"> 15.2.34 </t>
  </si>
  <si>
    <t xml:space="preserve"> 86882 </t>
  </si>
  <si>
    <t xml:space="preserve"> 89825 </t>
  </si>
  <si>
    <t>TE, PVC, SERIE NORMAL, ESGOTO PREDIAL, DN 50 X 50 MM, JUNTA ELÁSTICA, FORNECIDO E INSTALADO EM PRUMADA DE ESGOTO SANITÁRIO OU VENTILAÇÃO. AF_08/2022</t>
  </si>
  <si>
    <t xml:space="preserve"> 15.3 </t>
  </si>
  <si>
    <t>PLUVIAL</t>
  </si>
  <si>
    <t xml:space="preserve"> 15.3.1 </t>
  </si>
  <si>
    <t xml:space="preserve"> 15.3.2 </t>
  </si>
  <si>
    <t xml:space="preserve"> 15.3.3 </t>
  </si>
  <si>
    <t xml:space="preserve"> 15.3.4 </t>
  </si>
  <si>
    <t xml:space="preserve"> 15.3.5 </t>
  </si>
  <si>
    <t xml:space="preserve"> 15.3.6 </t>
  </si>
  <si>
    <t xml:space="preserve"> 15.3.7 </t>
  </si>
  <si>
    <t xml:space="preserve"> 15.3.8 </t>
  </si>
  <si>
    <t xml:space="preserve"> 15.3.9 </t>
  </si>
  <si>
    <t xml:space="preserve"> 15.3.10 </t>
  </si>
  <si>
    <t xml:space="preserve"> 15.3.11 </t>
  </si>
  <si>
    <t>TUBO PVC RÍGIDO, TIPO COLETOR ESGOTO, JUNTA ELÁSTICA, DN= 100 MM, INCLUSIVE CONEXÕES</t>
  </si>
  <si>
    <t xml:space="preserve"> 15.3.12 </t>
  </si>
  <si>
    <t xml:space="preserve"> 15.3.13 </t>
  </si>
  <si>
    <t xml:space="preserve"> 15.3.14 </t>
  </si>
  <si>
    <t xml:space="preserve"> 90696 </t>
  </si>
  <si>
    <t>TUBO DE PVC PARA REDE COLETORA DE ESGOTO DE PAREDE MACIÇA, DN 200 MM, JUNTA ELÁSTICA - FORNECIMENTO E ASSENTAMENTO. AF_01/2021</t>
  </si>
  <si>
    <t xml:space="preserve"> 15.4 </t>
  </si>
  <si>
    <t>PREVENÇÃO E COMBATE A INCÊNDIO (PCI)</t>
  </si>
  <si>
    <t xml:space="preserve"> 15.4.1 </t>
  </si>
  <si>
    <t>Placa de sinalizacao, fotoluminescente, em pvc , com logotipo "Cuidado risco de choque elétrico"- Placa E5</t>
  </si>
  <si>
    <t xml:space="preserve"> 15.4.2 </t>
  </si>
  <si>
    <t xml:space="preserve"> 101910 </t>
  </si>
  <si>
    <t>EXTINTOR DE INCÊNDIO PORTÁTIL COM CARGA DE PQS DE 8 KG, CLASSE BC - FORNECIMENTO E INSTALAÇÃO. AF_10/2020_PE</t>
  </si>
  <si>
    <t xml:space="preserve"> 15.4.3 </t>
  </si>
  <si>
    <t>Placa de sinalizacao, fotoluminescente, em pvc , com logotipo "Extintor de incêndio portátil"- Placa E5</t>
  </si>
  <si>
    <t xml:space="preserve"> 15.4.4 </t>
  </si>
  <si>
    <t>PLACA DE SINALIZAÇÃO EM PVC PARA AMBIENTES</t>
  </si>
  <si>
    <t xml:space="preserve"> 15.4.5 </t>
  </si>
  <si>
    <t xml:space="preserve"> 15.4.6 </t>
  </si>
  <si>
    <t>PLACA DE SINALIZAÇÃO EM PVC, COM INDICAÇÃO DE PROIBIÇÃO NORMATIVA</t>
  </si>
  <si>
    <t xml:space="preserve"> 15.4.7 </t>
  </si>
  <si>
    <t>Placa de sinalizacao, fotoluminescente, 38x19 cm, em pvc , com seta indicativa de sentido (esquerda ou direita) de saída de emergência- Placa S2</t>
  </si>
  <si>
    <t xml:space="preserve"> 15.4.8 </t>
  </si>
  <si>
    <t>BLOCO AUTÔNOMO DE ILUMINAÇÃO DE EMERGÊNCIA LED, COM AUTONOMIA MÍNIMA DE 3 HORAS, FLUXO LUMINOSO DE 2.000 ATÉ 3.000 LÚMENS, EQUIPADO COM 2 FARÓIS</t>
  </si>
  <si>
    <t xml:space="preserve"> 15.4.9 </t>
  </si>
  <si>
    <t>Abrigo de sobrepor em chapa de aço carbono pintado com tinta a base de epoxi vermelha, dimensões 75x35x25cm</t>
  </si>
  <si>
    <t xml:space="preserve"> 15.4.10 </t>
  </si>
  <si>
    <t>PLACA DE SINALIZAÇÃO DE SEGURANÇA CODIGO 14 - 315/158(NBR 13.434); CÓDIGO S3(NT 14/2010-ES) ("SAIDA DE EMERGÊNCIA" - SETA VERTICAL)</t>
  </si>
  <si>
    <t>INSTALAÇÕES ELÉTRICAS</t>
  </si>
  <si>
    <t xml:space="preserve"> 16.1 </t>
  </si>
  <si>
    <t>INFRAESTRUTURA</t>
  </si>
  <si>
    <t xml:space="preserve"> 16.1.1 </t>
  </si>
  <si>
    <t xml:space="preserve"> 16.1.2 </t>
  </si>
  <si>
    <t xml:space="preserve"> 91940 </t>
  </si>
  <si>
    <t>CAIXA RETANGULAR 4" X 2" MÉDIA (1,30 M DO PISO), PVC, INSTALADA EM PAREDE - FORNECIMENTO E INSTALAÇÃO. AF_03/2023</t>
  </si>
  <si>
    <t xml:space="preserve"> 16.1.3 </t>
  </si>
  <si>
    <t xml:space="preserve"> 91937 </t>
  </si>
  <si>
    <t>CAIXA OCTOGONAL 3" X 3", PVC, INSTALADA EM LAJE - FORNECIMENTO E INSTALAÇÃO. AF_03/2023</t>
  </si>
  <si>
    <t xml:space="preserve"> 16.1.4 </t>
  </si>
  <si>
    <t xml:space="preserve"> 92868 </t>
  </si>
  <si>
    <t>CAIXA RETANGULAR 4" X 2" MÉDIA (1,30 M DO PISO), METÁLICA, INSTALADA EM PAREDE - FORNECIMENTO E INSTALAÇÃO. AF_03/2023</t>
  </si>
  <si>
    <t xml:space="preserve"> 16.1.5 </t>
  </si>
  <si>
    <t xml:space="preserve"> 91920 </t>
  </si>
  <si>
    <t>CURVA 90 GRAUS PARA ELETRODUTO, PVC, ROSCÁVEL, DN 40 MM (1 1/4"), PARA CIRCUITOS TERMINAIS, INSTALADA EM PAREDE - FORNECIMENTO E INSTALAÇÃO. AF_03/2023</t>
  </si>
  <si>
    <t xml:space="preserve"> 16.1.6 </t>
  </si>
  <si>
    <t>CJ</t>
  </si>
  <si>
    <t xml:space="preserve"> 16.1.7 </t>
  </si>
  <si>
    <t>LEITOS - PORCA E ARRUELA 3/8""</t>
  </si>
  <si>
    <t xml:space="preserve"> 16.1.8 </t>
  </si>
  <si>
    <t xml:space="preserve"> 16.1.9 </t>
  </si>
  <si>
    <t>PARAFUSO LENTILHA 42x13mm COM PORCA E ARRUELA</t>
  </si>
  <si>
    <t xml:space="preserve"> 16.1.10 </t>
  </si>
  <si>
    <t>SUPORTE PARA FIXACAO FITA ALUMINIO OU CABO COBRE NU</t>
  </si>
  <si>
    <t xml:space="preserve"> 16.1.11 </t>
  </si>
  <si>
    <t>VERGALHAO ACO GALV C/OM ROSCA TOTAL PARA PERFILADO 1/4""</t>
  </si>
  <si>
    <t xml:space="preserve"> 16.1.12 </t>
  </si>
  <si>
    <t xml:space="preserve"> 91935 </t>
  </si>
  <si>
    <t>CABO DE COBRE FLEXÍVEL ISOLADO, 16 MM², ANTI-CHAMA 0,6/1,0 KV, PARA CIRCUITOS TERMINAIS - FORNECIMENTO E INSTALAÇÃO. AF_03/2023</t>
  </si>
  <si>
    <t xml:space="preserve"> 16.1.13 </t>
  </si>
  <si>
    <t xml:space="preserve"> 92984 </t>
  </si>
  <si>
    <t>CABO DE COBRE FLEXÍVEL ISOLADO, 25 MM², ANTI-CHAMA 0,6/1,0 KV, PARA REDE ENTERRADA DE DISTRIBUIÇÃO DE ENERGIA ELÉTRICA - FORNECIMENTO E INSTALAÇÃO. AF_12/2021</t>
  </si>
  <si>
    <t xml:space="preserve"> 16.1.14 </t>
  </si>
  <si>
    <t xml:space="preserve"> 16.1.15 </t>
  </si>
  <si>
    <t xml:space="preserve"> 92988 </t>
  </si>
  <si>
    <t>CABO DE COBRE FLEXÍVEL ISOLADO, 50 MM², ANTI-CHAMA 0,6/1,0 KV, PARA REDE ENTERRADA DE DISTRIBUIÇÃO DE ENERGIA ELÉTRICA - FORNECIMENTO E INSTALAÇÃO. AF_12/2021</t>
  </si>
  <si>
    <t xml:space="preserve"> 16.1.16 </t>
  </si>
  <si>
    <t xml:space="preserve"> 16.1.17 </t>
  </si>
  <si>
    <t xml:space="preserve"> 91924 </t>
  </si>
  <si>
    <t>CABO DE COBRE FLEXÍVEL ISOLADO, 1,5 MM², ANTI-CHAMA 450/750 V, PARA CIRCUITOS TERMINAIS - FORNECIMENTO E INSTALAÇÃO. AF_03/2023</t>
  </si>
  <si>
    <t xml:space="preserve"> 16.1.18 </t>
  </si>
  <si>
    <t xml:space="preserve"> 91926 </t>
  </si>
  <si>
    <t>CABO DE COBRE FLEXÍVEL ISOLADO, 2,5 MM², ANTI-CHAMA 450/750 V, PARA CIRCUITOS TERMINAIS - FORNECIMENTO E INSTALAÇÃO. AF_03/2023</t>
  </si>
  <si>
    <t xml:space="preserve"> 16.1.19 </t>
  </si>
  <si>
    <t xml:space="preserve"> 91928 </t>
  </si>
  <si>
    <t>CABO DE COBRE FLEXÍVEL ISOLADO, 4 MM², ANTI-CHAMA 450/750 V, PARA CIRCUITOS TERMINAIS - FORNECIMENTO E INSTALAÇÃO. AF_03/2023</t>
  </si>
  <si>
    <t xml:space="preserve"> 16.1.20 </t>
  </si>
  <si>
    <t xml:space="preserve"> 91930 </t>
  </si>
  <si>
    <t>CABO DE COBRE FLEXÍVEL ISOLADO, 6 MM², ANTI-CHAMA 450/750 V, PARA CIRCUITOS TERMINAIS - FORNECIMENTO E INSTALAÇÃO. AF_03/2023</t>
  </si>
  <si>
    <t xml:space="preserve"> 16.1.21 </t>
  </si>
  <si>
    <t xml:space="preserve"> 16.1.22 </t>
  </si>
  <si>
    <t xml:space="preserve"> 16.1.23 </t>
  </si>
  <si>
    <t>CAIXA DE PASSAGEM DE ACO C/ TAMPA APARAFUSADA 302X302X120</t>
  </si>
  <si>
    <t xml:space="preserve"> 16.1.24 </t>
  </si>
  <si>
    <t xml:space="preserve"> 91955 </t>
  </si>
  <si>
    <t>INTERRUPTOR PARALELO (1 MÓDULO), 10A/250V, INCLUINDO SUPORTE E PLACA - FORNECIMENTO E INSTALAÇÃO. AF_03/2023</t>
  </si>
  <si>
    <t xml:space="preserve"> 16.1.25 </t>
  </si>
  <si>
    <t xml:space="preserve"> 91961 </t>
  </si>
  <si>
    <t>INTERRUPTOR PARALELO (2 MÓDULOS), 10A/250V, INCLUINDO SUPORTE E PLACA - FORNECIMENTO E INSTALAÇÃO. AF_03/2023</t>
  </si>
  <si>
    <t xml:space="preserve"> 16.1.26 </t>
  </si>
  <si>
    <t xml:space="preserve"> 16.1.27 </t>
  </si>
  <si>
    <t xml:space="preserve"> 91953 </t>
  </si>
  <si>
    <t>INTERRUPTOR SIMPLES (1 MÓDULO), 10A/250V, INCLUINDO SUPORTE E PLACA - FORNECIMENTO E INSTALAÇÃO. AF_03/2023</t>
  </si>
  <si>
    <t xml:space="preserve"> 16.1.28 </t>
  </si>
  <si>
    <t>PLACA COM UM FURO IMPERIA BRANCO IRIEL P/ SAIDA CABO DE SOM</t>
  </si>
  <si>
    <t xml:space="preserve"> 16.1.29 </t>
  </si>
  <si>
    <t xml:space="preserve"> 16.1.30 </t>
  </si>
  <si>
    <t>PLACA (ESPELHO) 1 POSTO HORIZONTAL 4x2 PIAL PLUS</t>
  </si>
  <si>
    <t xml:space="preserve"> 16.1.31 </t>
  </si>
  <si>
    <t xml:space="preserve"> 91996 </t>
  </si>
  <si>
    <t>TOMADA MÉDIA DE EMBUTIR (1 MÓDULO), 2P+T 10 A, INCLUINDO SUPORTE E PLACA - FORNECIMENTO E INSTALAÇÃO. AF_03/2023</t>
  </si>
  <si>
    <t xml:space="preserve"> 16.1.32 </t>
  </si>
  <si>
    <t xml:space="preserve"> 16.1.33 </t>
  </si>
  <si>
    <t xml:space="preserve"> 92022 </t>
  </si>
  <si>
    <t>INTERRUPTOR SIMPLES (1 MÓDULO) COM 1 TOMADA DE EMBUTIR 2P+T 10 A, SEM SUPORTE E SEM PLACA - FORNECIMENTO E INSTALAÇÃO. AF_03/2023</t>
  </si>
  <si>
    <t xml:space="preserve"> 16.1.34 </t>
  </si>
  <si>
    <t xml:space="preserve"> 92002 </t>
  </si>
  <si>
    <t>TOMADA MÉDIA DE EMBUTIR (2 MÓDULOS), 2P+T 10 A, SEM SUPORTE E SEM PLACA - FORNECIMENTO E INSTALAÇÃO. AF_03/2023</t>
  </si>
  <si>
    <t xml:space="preserve"> 16.1.35 </t>
  </si>
  <si>
    <t xml:space="preserve"> 92003 </t>
  </si>
  <si>
    <t>TOMADA MÉDIA DE EMBUTIR (2 MÓDULOS), 2P+T 20 A, SEM SUPORTE E SEM PLACA - FORNECIMENTO E INSTALAÇÃO. AF_03/2023</t>
  </si>
  <si>
    <t xml:space="preserve"> 16.1.36 </t>
  </si>
  <si>
    <t xml:space="preserve"> 16.1.37 </t>
  </si>
  <si>
    <t xml:space="preserve"> 91994 </t>
  </si>
  <si>
    <t>TOMADA MÉDIA DE EMBUTIR (1 MÓDULO), 2P+T 10 A, SEM SUPORTE E SEM PLACA - FORNECIMENTO E INSTALAÇÃO. AF_03/2023</t>
  </si>
  <si>
    <t xml:space="preserve"> 16.1.38 </t>
  </si>
  <si>
    <t xml:space="preserve"> 91995 </t>
  </si>
  <si>
    <t>TOMADA MÉDIA DE EMBUTIR (1 MÓDULO), 2P+T 20 A, SEM SUPORTE E SEM PLACA - FORNECIMENTO E INSTALAÇÃO. AF_03/2023</t>
  </si>
  <si>
    <t xml:space="preserve"> 16.1.39 </t>
  </si>
  <si>
    <t xml:space="preserve"> 16.1.40 </t>
  </si>
  <si>
    <t xml:space="preserve"> 16.1.41 </t>
  </si>
  <si>
    <t xml:space="preserve"> 16.1.42 </t>
  </si>
  <si>
    <t xml:space="preserve"> 16.1.43 </t>
  </si>
  <si>
    <t xml:space="preserve"> 93661 </t>
  </si>
  <si>
    <t xml:space="preserve"> 16.1.44 </t>
  </si>
  <si>
    <t xml:space="preserve"> 93662 </t>
  </si>
  <si>
    <t xml:space="preserve"> 16.1.45 </t>
  </si>
  <si>
    <t xml:space="preserve"> 93664 </t>
  </si>
  <si>
    <t xml:space="preserve"> 16.1.46 </t>
  </si>
  <si>
    <t xml:space="preserve"> 16.1.47 </t>
  </si>
  <si>
    <t xml:space="preserve"> 16.1.48 </t>
  </si>
  <si>
    <t xml:space="preserve"> 16.1.49 </t>
  </si>
  <si>
    <t>DISPOSITIVO PROTETOR DE SURTO 220V OU 127V, 20 KA, TRIFASICO</t>
  </si>
  <si>
    <t xml:space="preserve"> 16.1.50 </t>
  </si>
  <si>
    <t xml:space="preserve"> 16.1.51 </t>
  </si>
  <si>
    <t xml:space="preserve"> 16.1.52 </t>
  </si>
  <si>
    <t xml:space="preserve"> 16.1.53 </t>
  </si>
  <si>
    <t>SAIDA HORIZONTAL PARA ELETROCALHA 1 1/4""</t>
  </si>
  <si>
    <t xml:space="preserve"> 16.1.54 </t>
  </si>
  <si>
    <t xml:space="preserve"> 16.1.55 </t>
  </si>
  <si>
    <t xml:space="preserve"> 16.1.56 </t>
  </si>
  <si>
    <t xml:space="preserve"> 16.1.57 </t>
  </si>
  <si>
    <t xml:space="preserve"> 16.1.58 </t>
  </si>
  <si>
    <t xml:space="preserve"> 16.1.59 </t>
  </si>
  <si>
    <t xml:space="preserve"> 91837 </t>
  </si>
  <si>
    <t>ELETRODUTO FLEXÍVEL CORRUGADO REFORÇADO, PVC, DN 32 MM (1"), PARA CIRCUITOS TERMINAIS, INSTALADO EM FORRO - FORNECIMENTO E INSTALAÇÃO. AF_03/2023</t>
  </si>
  <si>
    <t xml:space="preserve"> 16.1.60 </t>
  </si>
  <si>
    <t xml:space="preserve"> 91835 </t>
  </si>
  <si>
    <t>ELETRODUTO FLEXÍVEL CORRUGADO REFORÇADO, PVC, DN 25 MM (3/4"), PARA CIRCUITOS TERMINAIS, INSTALADO EM FORRO - FORNECIMENTO E INSTALAÇÃO. AF_03/2023</t>
  </si>
  <si>
    <t xml:space="preserve"> 16.1.61 </t>
  </si>
  <si>
    <t xml:space="preserve"> 93008 </t>
  </si>
  <si>
    <t>ELETRODUTO RÍGIDO ROSCÁVEL, PVC, DN 50 MM (1 1/2"), PARA REDE ENTERRADA DE DISTRIBUIÇÃO DE ENERGIA ELÉTRICA - FORNECIMENTO E INSTALAÇÃO. AF_12/2021</t>
  </si>
  <si>
    <t xml:space="preserve"> 16.1.62 </t>
  </si>
  <si>
    <t xml:space="preserve"> 91865 </t>
  </si>
  <si>
    <t>ELETRODUTO RÍGIDO ROSCÁVEL, PVC, DN 40 MM (1 1/4"), PARA CIRCUITOS TERMINAIS, INSTALADO EM FORRO - FORNECIMENTO E INSTALAÇÃO. AF_03/2023</t>
  </si>
  <si>
    <t xml:space="preserve"> 16.1.63 </t>
  </si>
  <si>
    <t xml:space="preserve"> 93009 </t>
  </si>
  <si>
    <t>ELETRODUTO RÍGIDO ROSCÁVEL, PVC, DN 60 MM (2"), PARA REDE ENTERRADA DE DISTRIBUIÇÃO DE ENERGIA ELÉTRICA - FORNECIMENTO E INSTALAÇÃO. AF_12/2021</t>
  </si>
  <si>
    <t xml:space="preserve"> 16.1.64 </t>
  </si>
  <si>
    <t>ELETRODUTO GALVANIZADO CONFORME NBR13057 -  1 1/4´ COM ACESSÓRIOS</t>
  </si>
  <si>
    <t xml:space="preserve"> 16.1.65 </t>
  </si>
  <si>
    <t xml:space="preserve"> 16.1.66 </t>
  </si>
  <si>
    <t xml:space="preserve"> 16.1.67 </t>
  </si>
  <si>
    <t xml:space="preserve"> 101538 </t>
  </si>
  <si>
    <t>ARMAÇÃO SECUNDÁRIA, COM 1 ESTRIBO E 1 ISOLADOR - FORNECIMENTO E INSTALAÇÃO. AF_07/2020</t>
  </si>
  <si>
    <t xml:space="preserve"> 16.1.68 </t>
  </si>
  <si>
    <t xml:space="preserve"> 16.1.69 </t>
  </si>
  <si>
    <t xml:space="preserve"> 16.1.70 </t>
  </si>
  <si>
    <t xml:space="preserve"> 16.1.71 </t>
  </si>
  <si>
    <t xml:space="preserve"> 16.2 </t>
  </si>
  <si>
    <t>ILUMINAÇÃO</t>
  </si>
  <si>
    <t xml:space="preserve"> 16.2.1 </t>
  </si>
  <si>
    <t xml:space="preserve"> 97607 </t>
  </si>
  <si>
    <t xml:space="preserve"> 16.2.2 </t>
  </si>
  <si>
    <t>LUMINÁRIA LED RETANGULAR DE SOBREPOR COM DIFUSOR TRANSLÚCIDO, 4000 K, FLUXO LUMINOSO DE 3690 A 4800 LM, POTÊNCIA DE 35 W A 41 W</t>
  </si>
  <si>
    <t xml:space="preserve"> 16.2.3 </t>
  </si>
  <si>
    <t>LUMINARIA DE EMBUTIR PLAFON 18W LED BRANCO FRIO 22,5x22,5</t>
  </si>
  <si>
    <t xml:space="preserve"> 16.2.4 </t>
  </si>
  <si>
    <t>Luminária plafon (sobrepor) 40 x 40 - 36 W - 6000K - G- Light ou similar</t>
  </si>
  <si>
    <t xml:space="preserve"> 16.2.5 </t>
  </si>
  <si>
    <t xml:space="preserve"> 16.3 </t>
  </si>
  <si>
    <t>SPDA</t>
  </si>
  <si>
    <t xml:space="preserve"> 16.3.1 </t>
  </si>
  <si>
    <t>Caixa de equipotencialização em aço 200x200x90mm, para embutir com tampa, com9 terminais, ref:TEL-901 ou similar (SPDA)</t>
  </si>
  <si>
    <t xml:space="preserve"> 16.3.2 </t>
  </si>
  <si>
    <t xml:space="preserve"> 101801 </t>
  </si>
  <si>
    <t>CAIXA COM GRELHA RETANGULAR DE FERRO FUNDIDO, EM ALVENARIA COM BLOCOS DE CONCRETO, DIMENSÕES INTERNAS: 0,30 X 1,00 X 1,00. AF_12/2020</t>
  </si>
  <si>
    <t xml:space="preserve"> 16.3.3 </t>
  </si>
  <si>
    <t xml:space="preserve"> 16.3.4 </t>
  </si>
  <si>
    <t xml:space="preserve"> 96986 </t>
  </si>
  <si>
    <t>HASTE DE ATERRAMENTO, DIÂMETRO 3/4", COM 3 METROS - FORNECIMENTO E INSTALAÇÃO. AF_08/2023</t>
  </si>
  <si>
    <t xml:space="preserve"> 16.3.5 </t>
  </si>
  <si>
    <t xml:space="preserve"> 96989 </t>
  </si>
  <si>
    <t>CAPTOR TIPO FRANKLIN PARA SPDA - FORNECIMENTO E INSTALAÇÃO. AF_08/2023</t>
  </si>
  <si>
    <t xml:space="preserve"> 16.3.6 </t>
  </si>
  <si>
    <t xml:space="preserve"> 96988 </t>
  </si>
  <si>
    <t>MASTRO 1 ½", COM 3 METROS, PARA SPDA - FORNECIMENTO E INSTALAÇÃO. AF_08/2023</t>
  </si>
  <si>
    <t xml:space="preserve"> 16.3.7 </t>
  </si>
  <si>
    <t xml:space="preserve"> 104746 </t>
  </si>
  <si>
    <t>MINI CAPTOR PARA SPDA - FORNECIMENTO E INSTALAÇÃO. AF_08/2023</t>
  </si>
  <si>
    <t xml:space="preserve"> 16.3.8 </t>
  </si>
  <si>
    <t xml:space="preserve"> 16.3.9 </t>
  </si>
  <si>
    <t xml:space="preserve"> 16.3.10 </t>
  </si>
  <si>
    <t>CABO DE COBRE NU MEIO DURO 7 FIOS 35mm2</t>
  </si>
  <si>
    <t xml:space="preserve"> 16.3.11 </t>
  </si>
  <si>
    <t xml:space="preserve"> 96984 </t>
  </si>
  <si>
    <t>ELETRODUTO PVC RÍGIDO, DIÂMETRO 40MM, COM 3 METROS, PARA SPDA - FORNECIMENTO E INSTALAÇÃO. AF_08/2023</t>
  </si>
  <si>
    <t xml:space="preserve"> 101548 </t>
  </si>
  <si>
    <t>ISOLADOR, TIPO ROLDANA, PARA BAIXA TENSÃO - FORNECIMENTO E INSTALAÇÃO. AF_07/2020</t>
  </si>
  <si>
    <t>CLIMATIZAÇÃO</t>
  </si>
  <si>
    <t xml:space="preserve"> 17.1 </t>
  </si>
  <si>
    <t xml:space="preserve"> 17.1.1 </t>
  </si>
  <si>
    <t xml:space="preserve"> 17.1.2 </t>
  </si>
  <si>
    <t xml:space="preserve"> 103290 </t>
  </si>
  <si>
    <t>TUBO EM COBRE FLEXÍVEL, DN 3/8", COM ISOLAMENTO, INSTALADO EM FORRO, PARA RAMAL DE ALIMENTAÇÃO DE AR CONDICIONADO, INCLUSO FIXADOR. AF_11/2021</t>
  </si>
  <si>
    <t xml:space="preserve"> 17.1.3 </t>
  </si>
  <si>
    <t xml:space="preserve"> 103291 </t>
  </si>
  <si>
    <t>TUBO EM COBRE FLEXÍVEL, DN 1/2", COM ISOLAMENTO, INSTALADO EM FORRO, PARA RAMAL DE ALIMENTAÇÃO DE AR CONDICIONADO, INCLUSO FIXADOR. AF_11/2021</t>
  </si>
  <si>
    <t xml:space="preserve"> 17.1.4 </t>
  </si>
  <si>
    <t xml:space="preserve"> 97330 </t>
  </si>
  <si>
    <t xml:space="preserve"> 17.1.5 </t>
  </si>
  <si>
    <t xml:space="preserve"> 17.1.6 </t>
  </si>
  <si>
    <t>CAIXA PARA ENCAIXE E INSTALACAO APARELHO AR CONDICIONADO</t>
  </si>
  <si>
    <t xml:space="preserve"> 17.1.7 </t>
  </si>
  <si>
    <t>DUTO PARA EXAUSTAO DE AR/VENTILACAO,CHAVETADO EM CHAPA DE AC O GALVANIZADO,NAS DIVERSAS BITOLAS,CONFORME ABNT NBR 16401,I NCLUSIVE SUPORTES PINTADOS,GRELHAS,DIFUSORES EM ALUMINIO EXT RUDADO E DEMAIS ITENS NECESSARIOS.FORNECIMENTO E COLOCACAO</t>
  </si>
  <si>
    <t xml:space="preserve"> 17.1.8 </t>
  </si>
  <si>
    <t>DUTO FLEXIVEL DE ALUMINIO C/ ISOLAM. TERM.LA VIDRO 150MM 6""</t>
  </si>
  <si>
    <t xml:space="preserve"> 17.1.9 </t>
  </si>
  <si>
    <t>DUTO FLEXIVEL DE ALUMINIO C/ ISOLAM. TERM.LA VIDRO 100MM 4""</t>
  </si>
  <si>
    <t xml:space="preserve"> 17.1.10 </t>
  </si>
  <si>
    <t>Barra roscada bicromatizada ø 3/8" x 3000mm</t>
  </si>
  <si>
    <t xml:space="preserve"> 17.1.11 </t>
  </si>
  <si>
    <t xml:space="preserve"> 17.1.12 </t>
  </si>
  <si>
    <t xml:space="preserve"> 90460 </t>
  </si>
  <si>
    <t>SUPORTE PARA 2 TUBOS HORIZONTAIS, ESPAÇADO A CADA 56 CM, EM PERFILADO COM COMPRIMENTO DE 25 CM FIXADO EM LAJE, POR METRO DE TUBULAÇÃO FIXADA. AF_09/2023</t>
  </si>
  <si>
    <t xml:space="preserve"> 17.2 </t>
  </si>
  <si>
    <t xml:space="preserve"> 17.2.1 </t>
  </si>
  <si>
    <t>EXAUSTOR CENTRIFUGO SIROCO TRIFASICO EC5-TN-3</t>
  </si>
  <si>
    <t xml:space="preserve"> 17.2.2 </t>
  </si>
  <si>
    <t xml:space="preserve"> 17.2.3 </t>
  </si>
  <si>
    <t xml:space="preserve"> 17.2.4 </t>
  </si>
  <si>
    <t>EXAUSTOR AXIAL MULTIVAC MODELO MURO 150A</t>
  </si>
  <si>
    <t>DADOS E VOZ</t>
  </si>
  <si>
    <t xml:space="preserve"> 18.1 </t>
  </si>
  <si>
    <t xml:space="preserve"> 18.2 </t>
  </si>
  <si>
    <t xml:space="preserve"> 18.3 </t>
  </si>
  <si>
    <t xml:space="preserve"> 98307 </t>
  </si>
  <si>
    <t>TOMADA DE REDE RJ45 - FORNECIMENTO E INSTALAÇÃO. AF_11/2019</t>
  </si>
  <si>
    <t xml:space="preserve"> 18.4 </t>
  </si>
  <si>
    <t xml:space="preserve"> 18.5 </t>
  </si>
  <si>
    <t xml:space="preserve"> 18.6 </t>
  </si>
  <si>
    <t xml:space="preserve"> 18.7 </t>
  </si>
  <si>
    <t>TOMADA PARA TV, TIPO PINO JACK, COM PLACA</t>
  </si>
  <si>
    <t>GASES MEDICINAIS</t>
  </si>
  <si>
    <t xml:space="preserve"> 19.1 </t>
  </si>
  <si>
    <t xml:space="preserve"> 103835 </t>
  </si>
  <si>
    <t>TUBO EM COBRE RÍGIDO, DN 15 MM, CLASSE A, SEM ISOLAMENTO, INSTALADO EM RAMAL E SUB-RAMAL DE GÁS MEDICINAL - FORNECIMENTO E INSTALAÇÃO. AF_04/2022</t>
  </si>
  <si>
    <t xml:space="preserve"> 19.2 </t>
  </si>
  <si>
    <t xml:space="preserve"> 103865 </t>
  </si>
  <si>
    <t>TÊ EM COBRE, DN 15 MM, SEM ANEL DE SOLDA, INSTALADO EM RAMAL E SUB-RAMAL DE GÁS MEDICINAL - FORNECIMENTO E INSTALAÇÃO. AF_04/2022</t>
  </si>
  <si>
    <t xml:space="preserve"> 19.3 </t>
  </si>
  <si>
    <t xml:space="preserve"> 103838 </t>
  </si>
  <si>
    <t>COTOVELO EM COBRE, DN 15 MM, 90 GRAUS, SEM ANEL DE SOLDA, INSTALADO EM RAMAL E SUB-RAMAL DE GÁS MEDICINAL - FORNECIMENTO E INSTALAÇÃO. AF_04/2022</t>
  </si>
  <si>
    <t xml:space="preserve"> 19.4 </t>
  </si>
  <si>
    <t xml:space="preserve"> 103847 </t>
  </si>
  <si>
    <t>LUVA EM COBRE, DN 15 MM, SEM ANEL DE SOLDA, INSTALADO EM RAMAL E SUB-RAMAL DE GÁS MEDICINAL - FORNECIMENTO E INSTALAÇÃO. AF_04/2022</t>
  </si>
  <si>
    <t xml:space="preserve"> 19.5 </t>
  </si>
  <si>
    <t xml:space="preserve"> CPU2424 </t>
  </si>
  <si>
    <t>POSTO DE CONSUMO DE O2 OU AR VÁCUO OU N2O</t>
  </si>
  <si>
    <t xml:space="preserve"> 19.6 </t>
  </si>
  <si>
    <t>Central manifold para cilindros 2 x 2 para oxigênio, ar comprimido e óxido nitroso com serpentina e sem válvula de alta pressão</t>
  </si>
  <si>
    <t xml:space="preserve"> 19.7 </t>
  </si>
  <si>
    <t xml:space="preserve"> 19.8 </t>
  </si>
  <si>
    <t xml:space="preserve"> 91179 </t>
  </si>
  <si>
    <t>URBANIZAÇÃO</t>
  </si>
  <si>
    <t xml:space="preserve"> 20.1 </t>
  </si>
  <si>
    <t>PAVIMENTAÇÃO E ACESSIBILIDADE</t>
  </si>
  <si>
    <t xml:space="preserve"> 20.1.1 </t>
  </si>
  <si>
    <t xml:space="preserve"> 104658 </t>
  </si>
  <si>
    <t>PISO PODOTÁTIL DE ALERTA OU DIRECIONAL, DE CONCRETO, ASSENTADO SOBRE ARGAMASSA. AF_03/2024</t>
  </si>
  <si>
    <t xml:space="preserve"> 20.2 </t>
  </si>
  <si>
    <t>PAISAGISMO</t>
  </si>
  <si>
    <t xml:space="preserve"> 20.2.1 </t>
  </si>
  <si>
    <t xml:space="preserve"> 103946 </t>
  </si>
  <si>
    <t xml:space="preserve"> 20.3 </t>
  </si>
  <si>
    <t>SINALIZAÇÃO</t>
  </si>
  <si>
    <t xml:space="preserve"> 20.3.1 </t>
  </si>
  <si>
    <t>SERVIÇOS COMPLEMENTARES</t>
  </si>
  <si>
    <t xml:space="preserve"> 21.1 </t>
  </si>
  <si>
    <t>Totais -&gt;</t>
  </si>
  <si>
    <t>Total sem BDI</t>
  </si>
  <si>
    <t>Total do BDI</t>
  </si>
  <si>
    <t>Total Geral</t>
  </si>
  <si>
    <t>PLANILHA DE ORÇAMENTO ANALÍTICO</t>
  </si>
  <si>
    <t xml:space="preserve"> 1 </t>
  </si>
  <si>
    <t>Tipo</t>
  </si>
  <si>
    <t>Composição</t>
  </si>
  <si>
    <t>Insumo</t>
  </si>
  <si>
    <t>Mão de Obra</t>
  </si>
  <si>
    <t xml:space="preserve"> A.12.000.021099 </t>
  </si>
  <si>
    <t>CONTAINER DEPÓSITO, MÓDULO METÁLICO EM AÇO GALVANIZADO DE 6,0X2,3X2,5M, VÃO LIVRE, PISO DE CONCRETO, CIMENTADO, MADEIRA OU MATERIAL EQUIVALENTE</t>
  </si>
  <si>
    <t>Material</t>
  </si>
  <si>
    <t>MO sem LS =&gt;</t>
  </si>
  <si>
    <t>LS =&gt;</t>
  </si>
  <si>
    <t>MO com LS =&gt;</t>
  </si>
  <si>
    <t>Valor do BDI =&gt;</t>
  </si>
  <si>
    <t>Valor com BDI =&gt;</t>
  </si>
  <si>
    <t>Quant. =&gt;</t>
  </si>
  <si>
    <t>10,00</t>
  </si>
  <si>
    <t>Preço Total =&gt;</t>
  </si>
  <si>
    <t>Detalhamento de Cálculo ORSE</t>
  </si>
  <si>
    <t>0,00</t>
  </si>
  <si>
    <t>0,01</t>
  </si>
  <si>
    <t>30,00</t>
  </si>
  <si>
    <t>Serviços</t>
  </si>
  <si>
    <t>5,00</t>
  </si>
  <si>
    <t>14,00</t>
  </si>
  <si>
    <t>Equipamento</t>
  </si>
  <si>
    <t>0,05</t>
  </si>
  <si>
    <t>0,14</t>
  </si>
  <si>
    <t>0,02</t>
  </si>
  <si>
    <t>0,08</t>
  </si>
  <si>
    <t>0,04</t>
  </si>
  <si>
    <t>28,00</t>
  </si>
  <si>
    <t>0,06</t>
  </si>
  <si>
    <t>0,16</t>
  </si>
  <si>
    <t>18,00</t>
  </si>
  <si>
    <t>0,09</t>
  </si>
  <si>
    <t>H</t>
  </si>
  <si>
    <t>6,00</t>
  </si>
  <si>
    <t>INHI - INSTALAÇÕES HIDROS SANITÁRIAS</t>
  </si>
  <si>
    <t>Composição Auxiliar</t>
  </si>
  <si>
    <t xml:space="preserve"> 88267 </t>
  </si>
  <si>
    <t>ENCANADOR OU BOMBEIRO HIDRÁULICO COM ENCARGOS COMPLEMENTARES</t>
  </si>
  <si>
    <t>SEDI - SERVIÇOS DIVERSOS</t>
  </si>
  <si>
    <t xml:space="preserve"> 88248 </t>
  </si>
  <si>
    <t>AUXILIAR DE ENCANADOR OU BOMBEIRO HIDRÁULICO COM ENCARGOS COMPLEMENTARES</t>
  </si>
  <si>
    <t xml:space="preserve"> 00006019 </t>
  </si>
  <si>
    <t xml:space="preserve"> 00038007 </t>
  </si>
  <si>
    <t>CONECTOR, CPVC, SOLDAVEL, 28 MM X 1", PARA AGUA QUENTE</t>
  </si>
  <si>
    <t xml:space="preserve"> 00044400 </t>
  </si>
  <si>
    <t>BUCHA DE REDUCAO CPVC, SOLDAVEL, 54 X 28 MM, PARA AGUA QUENTE</t>
  </si>
  <si>
    <t xml:space="preserve"> 00003148 </t>
  </si>
  <si>
    <t xml:space="preserve"> 00038029 </t>
  </si>
  <si>
    <t>TUBO CPVC, SOLDAVEL, 54 MM, AGUA QUENTE PREDIAL (NBR 15884)</t>
  </si>
  <si>
    <t xml:space="preserve"> 00037960 </t>
  </si>
  <si>
    <t>JOELHO CPVC, SOLDAVEL, 90 GRAUS, 54 MM, PARA AGUA QUENTE</t>
  </si>
  <si>
    <t xml:space="preserve"> 00037957 </t>
  </si>
  <si>
    <t>JOELHO CPVC, SOLDAVEL, 90 GRAUS, 28 MM, PARA AGUA QUENTE</t>
  </si>
  <si>
    <t xml:space="preserve"> 00021114 </t>
  </si>
  <si>
    <t>ADESIVO PARA TUBOS CPVC, *75* G</t>
  </si>
  <si>
    <t xml:space="preserve"> 00021125 </t>
  </si>
  <si>
    <t>TUBO CPVC, SOLDAVEL, 28 MM, AGUA QUENTE PREDIAL (NBR 15884)</t>
  </si>
  <si>
    <t>1,00</t>
  </si>
  <si>
    <t xml:space="preserve"> 00012769 </t>
  </si>
  <si>
    <t>HIDROMETRO UNIJATO / MEDIDOR DE AGUA, DN 1/2", VAZAO MAXIMA DE 1,5 M3/H, PARA AGUA POTAVEL FRIA, RELOJOARIA PLANA, CLASSE B, HORIZONTAL (SEM CONEXOES)</t>
  </si>
  <si>
    <t>INEL - INSTALAÇÃO ELÉTRICA/ELETRIFICAÇÃO E ILUMINAÇÃO EXTERNA</t>
  </si>
  <si>
    <t xml:space="preserve"> 93673 </t>
  </si>
  <si>
    <t xml:space="preserve"> 91919 </t>
  </si>
  <si>
    <t>CURVA 180 GRAUS PARA ELETRODUTO, PVC, ROSCÁVEL, DN 32 MM (1"), PARA CIRCUITOS TERMINAIS, INSTALADA EM PAREDE - FORNECIMENTO E INSTALAÇÃO. AF_03/2023</t>
  </si>
  <si>
    <t xml:space="preserve"> 87367 </t>
  </si>
  <si>
    <t>ARGAMASSA TRAÇO 1:1:6 (EM VOLUME DE CIMENTO, CAL E AREIA MÉDIA ÚMIDA) PARA EMBOÇO/MASSA ÚNICA/ASSENTAMENTO DE ALVENARIA DE VEDAÇÃO, PREPARO MANUAL. AF_08/2019</t>
  </si>
  <si>
    <t xml:space="preserve"> 91872 </t>
  </si>
  <si>
    <t>ELETRODUTO RÍGIDO ROSCÁVEL, PVC, DN 32 MM (1"), PARA CIRCUITOS TERMINAIS, INSTALADO EM PAREDE - FORNECIMENTO E INSTALAÇÃO. AF_03/2023</t>
  </si>
  <si>
    <t xml:space="preserve"> 96977 </t>
  </si>
  <si>
    <t>CORDOALHA DE COBRE NU 50 MM², ENTERRADA - FORNECIMENTO E INSTALAÇÃO. AF_08/2023</t>
  </si>
  <si>
    <t xml:space="preserve"> 88247 </t>
  </si>
  <si>
    <t>AUXILIAR DE ELETRICISTA COM ENCARGOS COMPLEMENTARES</t>
  </si>
  <si>
    <t xml:space="preserve"> 100578 </t>
  </si>
  <si>
    <t xml:space="preserve"> 88264 </t>
  </si>
  <si>
    <t>ELETRICISTA COM ENCARGOS COMPLEMENTARES</t>
  </si>
  <si>
    <t xml:space="preserve"> 91933 </t>
  </si>
  <si>
    <t>CABO DE COBRE FLEXÍVEL ISOLADO, 10 MM², ANTI-CHAMA 0,6/1,0 KV, PARA CIRCUITOS TERMINAIS - FORNECIMENTO E INSTALAÇÃO. AF_03/2023</t>
  </si>
  <si>
    <t xml:space="preserve"> 91917 </t>
  </si>
  <si>
    <t>CURVA 90 GRAUS PARA ELETRODUTO, PVC, ROSCÁVEL, DN 32 MM (1"), PARA CIRCUITOS TERMINAIS, INSTALADA EM PAREDE - FORNECIMENTO E INSTALAÇÃO. AF_03/2023</t>
  </si>
  <si>
    <t xml:space="preserve"> 91885 </t>
  </si>
  <si>
    <t>LUVA PARA ELETRODUTO, PVC, ROSCÁVEL, DN 32 MM (1"), PARA CIRCUITOS TERMINAIS, INSTALADA EM PAREDE - FORNECIMENTO E INSTALAÇÃO. AF_03/2023</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</si>
  <si>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</si>
  <si>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</si>
  <si>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</si>
  <si>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</si>
  <si>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00039997 </t>
  </si>
  <si>
    <t>PORCA ZINCADA, SEXTAVADA, DIAMETRO 1/4"</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</si>
  <si>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</si>
  <si>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</si>
  <si>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</si>
  <si>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</si>
  <si>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00014153 </t>
  </si>
  <si>
    <t>FITA METALICA PERFURADA, L = *18* MM, ROLO DE 30 M, CARGA RECOMENDADA = *30* KGF</t>
  </si>
  <si>
    <t xml:space="preserve"> 00034643 </t>
  </si>
  <si>
    <t xml:space="preserve"> 00039996 </t>
  </si>
  <si>
    <t xml:space="preserve"> 00001062 </t>
  </si>
  <si>
    <t>CAIXA INTERNA/EXTERNA DE MEDICAO PARA 1 MEDIDOR TRIFASICO, COM VISOR, EM CHAPA DE ACO 18 USG (PADRAO DA CONCESSIONARIA LOCAL)</t>
  </si>
  <si>
    <t xml:space="preserve"> 102234 </t>
  </si>
  <si>
    <t>PINTURA IMUNIZANTE PARA MADEIRA, 2 DEMÃOS. AF_01/2021</t>
  </si>
  <si>
    <t xml:space="preserve"> 88262 </t>
  </si>
  <si>
    <t>CARPINTEIRO DE FORMAS COM ENCARGOS COMPLEMENTARES</t>
  </si>
  <si>
    <t xml:space="preserve"> 88316 </t>
  </si>
  <si>
    <t>SERVENTE COM ENCARGOS COMPLEMENTARES</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</si>
  <si>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</si>
  <si>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</si>
  <si>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</si>
  <si>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</si>
  <si>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</si>
  <si>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</si>
  <si>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</si>
  <si>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</si>
  <si>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A.05.000.020358 </t>
  </si>
  <si>
    <t>REMOÇÃO DE ENTULHO DE OBRA, TERRA, ALVENARIA, CONCRETO, ARGAMASSA, MADEIRA, PAPEL, PLÁSTICO, METAL, CAPACIDADE DE 4M³</t>
  </si>
  <si>
    <t>100,00</t>
  </si>
  <si>
    <t>CANT - CANTEIRO DE OBRAS</t>
  </si>
  <si>
    <t xml:space="preserve"> 91692 </t>
  </si>
  <si>
    <t>SERRA CIRCULAR DE BANCADA COM MOTOR ELÉTRICO POTÊNCIA DE 5HP, COM COIFA PARA DISCO 10" - CHP DIURNO. AF_08/2015</t>
  </si>
  <si>
    <t>CHP</t>
  </si>
  <si>
    <t xml:space="preserve"> 94974 </t>
  </si>
  <si>
    <t>CONCRETO MAGRO PARA LASTRO, TRAÇO 1:4,5:4,5 (EM MASSA SECA DE CIMENTO/ AREIA MÉDIA/ BRITA 1) - PREPARO MANUAL. AF_05/2021</t>
  </si>
  <si>
    <t>FUES - FUNDAÇÕES E ESTRUTURAS</t>
  </si>
  <si>
    <t xml:space="preserve"> 91693 </t>
  </si>
  <si>
    <t>SERRA CIRCULAR DE BANCADA COM MOTOR ELÉTRICO POTÊNCIA DE 5HP, COM COIFA PARA DISCO 10" - CHI DIURNO. AF_08/2015</t>
  </si>
  <si>
    <t>CHI</t>
  </si>
  <si>
    <t xml:space="preserve"> 88239 </t>
  </si>
  <si>
    <t>AJUDANTE DE CARPINTEIRO COM ENCARGOS COMPLEMENTARES</t>
  </si>
  <si>
    <t xml:space="preserve"> 00005061 </t>
  </si>
  <si>
    <t>PREGO DE ACO POLIDO COM CABECA 18 X 27 (2 1/2 X 10)</t>
  </si>
  <si>
    <t xml:space="preserve"> 00006194 </t>
  </si>
  <si>
    <t>TABUA *2,5 X 15 CM EM PINUS, MISTA OU EQUIVALENTE DA REGIAO - BRUTA</t>
  </si>
  <si>
    <t xml:space="preserve"> 00007243 </t>
  </si>
  <si>
    <t>TELHA TRAPEZOIDAL EM ACO ZINCADO, SEM PINTURA, ALTURA DE APROXIMADAMENTE 40 MM, ESPESSURA DE 0,50 MM E LARGURA UTIL DE 980 MM</t>
  </si>
  <si>
    <t xml:space="preserve"> 00004491 </t>
  </si>
  <si>
    <t>PONTALETE *7,5 X 7,5* CM EM PINUS, MISTA OU EQUIVALENTE DA REGIAO - BRUTA</t>
  </si>
  <si>
    <t xml:space="preserve"> 95415 </t>
  </si>
  <si>
    <t>CURSO DE CAPACITAÇÃO PARA ENGENHEIRO CIVIL DE OBRA JÚNIOR (ENCARGOS COMPLEMENTARES) - MENSALISTA</t>
  </si>
  <si>
    <t xml:space="preserve"> 00040864 </t>
  </si>
  <si>
    <t>SEGURO - MENSALISTA (COLETADO CAIXA - ENCARGOS COMPLEMENTARES)</t>
  </si>
  <si>
    <t xml:space="preserve"> 00043498 </t>
  </si>
  <si>
    <t>EPI - FAMILIA ENGENHEIRO CIVIL - MENSALISTA (ENCARGOS COMPLEMENTARES - COLETADO CAIXA)</t>
  </si>
  <si>
    <t xml:space="preserve"> 00040811 </t>
  </si>
  <si>
    <t>ENGENHEIRO CIVIL DE OBRA JUNIOR (MENSALISTA)</t>
  </si>
  <si>
    <t xml:space="preserve"> 00040863 </t>
  </si>
  <si>
    <t>EXAMES - MENSALISTA (COLETADO CAIXA - ENCARGOS COMPLEMENTARES)</t>
  </si>
  <si>
    <t xml:space="preserve"> 00043474 </t>
  </si>
  <si>
    <t>FERRAMENTAS - FAMILIA ENGENHEIRO CIVIL - MENSALISTA (ENCARGOS COMPLEMENTARES - COLETADO CAIXA)</t>
  </si>
  <si>
    <t>2,00</t>
  </si>
  <si>
    <t>ASTU - ASSENTAMENTO DE TUBOS E PECAS</t>
  </si>
  <si>
    <t xml:space="preserve"> 97063 </t>
  </si>
  <si>
    <t>MONTAGEM E DESMONTAGEM DE ANDAIME MODULAR FACHADEIRO, COM PISO METÁLICO, PARA EDIFÍCIOS COM MULTIPLOS PAVIMENTOS (EXCLUSIVE ANDAIME E LIMPEZA). AF_03/2024</t>
  </si>
  <si>
    <t xml:space="preserve"> 00020193 </t>
  </si>
  <si>
    <t>LOCACAO DE ANDAIME METALICO TIPO FACHADEIRO, PECAS COM APROXIMADAMENTE 1,20 M DE LARGURA E 2,0 M DE ALTURA, INCLUINDO DIAGONAIS EM X, BARRAS DE LIGACAO, SAPATAS E DEMAIS ITENS NECESSARIOS A MONTAGEM (NAO INCLUI INSTALACAO)</t>
  </si>
  <si>
    <t xml:space="preserve"> 2 </t>
  </si>
  <si>
    <t xml:space="preserve"> 00005068 </t>
  </si>
  <si>
    <t>PREGO DE ACO POLIDO COM CABECA 17 X 21 (2 X 11)</t>
  </si>
  <si>
    <t xml:space="preserve"> 00007356 </t>
  </si>
  <si>
    <t>TINTA LATEX ACRILICA PREMIUM, COR BRANCO FOSCO</t>
  </si>
  <si>
    <t>L</t>
  </si>
  <si>
    <t xml:space="preserve"> 00004417 </t>
  </si>
  <si>
    <t>SARRAFO NAO APARELHADO *2,5 X 7* CM, EM MACARANDUBA/MASSARANDUBA, ANGELIM, PEROBA-ROSA OU EQUIVALENTE DA REGIAO - BRUTA</t>
  </si>
  <si>
    <t xml:space="preserve"> 00004433 </t>
  </si>
  <si>
    <t>CAIBRO NAO APARELHADO *6 X 6* CM, EM MACARANDUBA/MASSARANDUBA, ANGELIM OU EQUIVALENTE DA REGIAO - BRUTA</t>
  </si>
  <si>
    <t xml:space="preserve"> 00010567 </t>
  </si>
  <si>
    <t>TABUA *2,5 X 23* CM EM PINUS, MISTA OU EQUIVALENTE DA REGIAO - BRUTA</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</si>
  <si>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</si>
  <si>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</si>
  <si>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</si>
  <si>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</si>
  <si>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88309 </t>
  </si>
  <si>
    <t>PEDREIRO COM ENCARGOS COMPLEMENTARES</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</si>
  <si>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</si>
  <si>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</si>
  <si>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</si>
  <si>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</si>
  <si>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</si>
  <si>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</si>
  <si>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00004721 </t>
  </si>
  <si>
    <t>PEDRA BRITADA N. 1 (9,5 A 19 MM) POSTO PEDREIRA/FORNECEDOR, SEM FRETE</t>
  </si>
  <si>
    <t xml:space="preserve"> 00005074 </t>
  </si>
  <si>
    <t>PREGO DE ACO POLIDO COM CABECA 15 X 18 (1 1/2 X 13)</t>
  </si>
  <si>
    <t xml:space="preserve"> 00002692 </t>
  </si>
  <si>
    <t>DESMOLDANTE PROTETOR PARA FORMAS DE MADEIRA, DE BASE OLEOSA EMULSIONADA EM AGUA</t>
  </si>
  <si>
    <t xml:space="preserve"> 00004517 </t>
  </si>
  <si>
    <t>SARRAFO *2,5 X 7,5* CM EM PINUS, MISTA OU EQUIVALENTE DA REGIAO - BRUTA</t>
  </si>
  <si>
    <t xml:space="preserve"> 00006212 </t>
  </si>
  <si>
    <t>TABUA *2,5 X 30 CM EM PINUS, MISTA OU EQUIVALENTE DA REGIAO - BRUTA</t>
  </si>
  <si>
    <t xml:space="preserve"> 00040304 </t>
  </si>
  <si>
    <t>PREGO DE ACO POLIDO COM CABECA DUPLA 17 X 27 (2 1/2 X 11)</t>
  </si>
  <si>
    <t xml:space="preserve"> 88245 </t>
  </si>
  <si>
    <t>ARMADOR COM ENCARGOS COMPLEMENTARES</t>
  </si>
  <si>
    <t xml:space="preserve"> 88238 </t>
  </si>
  <si>
    <t>AJUDANTE DE 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</si>
  <si>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</si>
  <si>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</si>
  <si>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</si>
  <si>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</si>
  <si>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</si>
  <si>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</si>
  <si>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</si>
  <si>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</si>
  <si>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</si>
  <si>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</si>
  <si>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</si>
  <si>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</si>
  <si>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</si>
  <si>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</si>
  <si>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</si>
  <si>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</si>
  <si>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</si>
  <si>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</si>
  <si>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</si>
  <si>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</si>
  <si>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</si>
  <si>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</si>
  <si>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</si>
  <si>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</si>
  <si>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</si>
  <si>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</si>
  <si>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91533 </t>
  </si>
  <si>
    <t>COMPACTADOR DE SOLOS DE PERCUSSÃO (SOQUETE) COM MOTOR A GASOLINA 4 TEMPOS, POTÊNCIA 4 CV - CHP DIURNO. AF_08/2015</t>
  </si>
  <si>
    <t xml:space="preserve"> 5903 </t>
  </si>
  <si>
    <t>CAMINHÃO PIPA 10.000 L TRUCADO, PESO BRUTO TOTAL 23.000 KG, CARGA ÚTIL MÁXIMA 15.935 KG, DISTÂNCIA ENTRE EIXOS 4,8 M, POTÊNCIA 230 CV, INCLUSIVE TANQUE DE AÇO PARA TRANSPORTE DE ÁGUA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</si>
  <si>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</si>
  <si>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</si>
  <si>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88270 </t>
  </si>
  <si>
    <t>IMPERMEABILIZADOR COM ENCARGOS COMPLEMENTARES</t>
  </si>
  <si>
    <t xml:space="preserve"> 88243 </t>
  </si>
  <si>
    <t>AJUDANTE ESPECIALIZADO COM ENCARGOS COMPLEMENTARES</t>
  </si>
  <si>
    <t xml:space="preserve"> 00000626 </t>
  </si>
  <si>
    <t xml:space="preserve"> 008823 </t>
  </si>
  <si>
    <t>ENSAIO - ENSAIO DE RESISTENCIA A COMPRESSAO SIMPLES - CONCRETO</t>
  </si>
  <si>
    <t xml:space="preserve"> 3 </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</si>
  <si>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</si>
  <si>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</si>
  <si>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</si>
  <si>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</si>
  <si>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00040287 </t>
  </si>
  <si>
    <t>LOCACAO DE BARRA DE ANCORAGEM DE 0,80 A 1,20 M DE EXTENSAO, COM ROSCA DE 5/8", INCLUINDO PORCA E FLANGE</t>
  </si>
  <si>
    <t xml:space="preserve"> 00040275 </t>
  </si>
  <si>
    <t>LOCACAO DE VIGA SANDUICHE METALICA VAZADA PARA TRAVAMENTO DE PILARES, ALTURA DE *8* CM, LARGURA DE *6* CM E EXTENSAO DE 2 M</t>
  </si>
  <si>
    <t xml:space="preserve"> 92265 </t>
  </si>
  <si>
    <t>FABRICAÇÃO DE FÔRMA PARA VIGAS, EM CHAPA DE MADEIRA COMPENSADA RESINADA, E = 17 MM. AF_09/2020</t>
  </si>
  <si>
    <t xml:space="preserve"> 92267 </t>
  </si>
  <si>
    <t>FABRICAÇÃO DE FÔRMA PARA LAJES, EM CHAPA DE MADEIRA COMPENSADA RESINADA, E = 17 MM. AF_09/2020</t>
  </si>
  <si>
    <t xml:space="preserve"> 00040291 </t>
  </si>
  <si>
    <t xml:space="preserve"> 00040270 </t>
  </si>
  <si>
    <t xml:space="preserve"> C.06.000.022012 </t>
  </si>
  <si>
    <t>LAJE PRÉ-FABRICADA UNIDIRECIONAL EM VIGA TRELIÇADA/LAJOTA EM EPS LT 16 (12 + 4) - SC = 300KGF/M²</t>
  </si>
  <si>
    <t xml:space="preserve"> 96624 </t>
  </si>
  <si>
    <t>LASTRO COM MATERIAL GRANULAR (PEDRA BRITADA N.2), APLICADO EM PISOS OU LAJES SOBRE SOLO, ESPESSURA DE *10 CM*. AF_01/2024</t>
  </si>
  <si>
    <t xml:space="preserve"> 97082 </t>
  </si>
  <si>
    <t>ESCAVAÇÃO MANUAL DE VIGA DE BORDA PARA RADIER. AF_09/2021</t>
  </si>
  <si>
    <t xml:space="preserve"> 97086 </t>
  </si>
  <si>
    <t>FABRICAÇÃO, MONTAGEM E DESMONTAGEM DE FORMA PARA RADIER, PISO DE CONCRETO OU LAJE SOBRE SOLO, EM MADEIRA SERRADA, 4 UTILIZAÇÕES. AF_09/2021</t>
  </si>
  <si>
    <t xml:space="preserve"> 97096 </t>
  </si>
  <si>
    <t>CONCRETAGEM DE RADIER, PISO DE CONCRETO OU LAJE SOBRE SOLO, FCK 30 MPA - LANÇAMENTO, ADENSAMENTO E ACABAMENTO. AF_09/2021</t>
  </si>
  <si>
    <t xml:space="preserve"> 97091 </t>
  </si>
  <si>
    <t>ARMAÇÃO PARA EXECUÇÃO DE RADIER, PISO DE CONCRETO OU LAJE SOBRE SOLO, COM USO DE TELA Q-159. AF_09/2021</t>
  </si>
  <si>
    <t xml:space="preserve"> 97083 </t>
  </si>
  <si>
    <t>COMPACTAÇÃO MECÂNICA DE SOLO PARA EXECUÇÃO DE RADIER, PISO DE CONCRETO OU LAJE SOBRE SOLO, COM COMPACTADOR DE SOLOS A PERCUSSÃO. AF_09/2021</t>
  </si>
  <si>
    <t xml:space="preserve"> 97087 </t>
  </si>
  <si>
    <t>CAMADA SEPARADORA PARA EXECUÇÃO DE RADIER, PISO DE CONCRETO OU LAJE SOBRE SOLO, EM LONA PLÁSTICA. AF_09/2021</t>
  </si>
  <si>
    <t>6,25</t>
  </si>
  <si>
    <t xml:space="preserve"> 4 </t>
  </si>
  <si>
    <t>PARE - PAREDES/PAINEIS</t>
  </si>
  <si>
    <t xml:space="preserve"> 87292 </t>
  </si>
  <si>
    <t>ARGAMASSA TRAÇO 1:2:8 (EM VOLUME DE CIMENTO, CAL E AREIA MÉDIA ÚMIDA) PARA EMBOÇO/MASSA ÚNICA/ASSENTAMENTO DE ALVENARIA DE VEDAÇÃO, PREPARO MECÂNICO COM BETONEIRA 400 L. AF_08/2019</t>
  </si>
  <si>
    <t xml:space="preserve"> 00034557 </t>
  </si>
  <si>
    <t>TELA DE ACO SOLDADA GALVANIZADA/ZINCADA PARA ALVENARIA, FIO D = *1,20 A 1,70* MM, MALHA 15 X 15 MM, (C X L) *50 X 7,5* CM</t>
  </si>
  <si>
    <t xml:space="preserve"> 00037592 </t>
  </si>
  <si>
    <t>BLOCO CERAMICO / TIJOLO VAZADO PARA ALVENARIA DE VEDACAO, FUROS NA VERTICAL DE 9 X 19 X 39 CM (L X A X C)</t>
  </si>
  <si>
    <t xml:space="preserve"> 00037395 </t>
  </si>
  <si>
    <t>PINO DE ACO COM FURO, HASTE = 27 MM (ACAO DIRETA)</t>
  </si>
  <si>
    <t>CENTO</t>
  </si>
  <si>
    <t xml:space="preserve"> 00037593 </t>
  </si>
  <si>
    <t>BLOCO CERAMICO / TIJOLO VAZADO PARA ALVENARIA DE VEDACAO, FUROS NA VERTICAL DE 14 X 19 X 39 CM (L X A X C)</t>
  </si>
  <si>
    <t xml:space="preserve"> 00034547 </t>
  </si>
  <si>
    <t>kg</t>
  </si>
  <si>
    <t>Cobogo cimento, (elemento vazado,circular), 30 x 30 x 5cm</t>
  </si>
  <si>
    <t>0,19</t>
  </si>
  <si>
    <t>0,10</t>
  </si>
  <si>
    <t>0,03</t>
  </si>
  <si>
    <t>0,45</t>
  </si>
  <si>
    <t>0,12</t>
  </si>
  <si>
    <t xml:space="preserve"> 87294 </t>
  </si>
  <si>
    <t>ARGAMASSA TRAÇO 1:2:9 (EM VOLUME DE CIMENTO, CAL E AREIA MÉDIA ÚMIDA) PARA EMBOÇO/MASSA ÚNICA/ASSENTAMENTO DE ALVENARIA DE VEDAÇÃO, PREPARO MECÂNICO COM BETONEIRA 600 L. AF_08/2019</t>
  </si>
  <si>
    <t xml:space="preserve"> 89995 </t>
  </si>
  <si>
    <t>GRAUTEAMENTO DE CINTA SUPERIOR OU DE VERGA EM ALVENARIA ESTRUTURAL. AF_09/2021</t>
  </si>
  <si>
    <t xml:space="preserve"> 00000658 </t>
  </si>
  <si>
    <t>CANALETA DE CONCRETO 9 X 19 X 19 CM (CLASSE C - NBR 6136)</t>
  </si>
  <si>
    <t xml:space="preserve"> 00006193 </t>
  </si>
  <si>
    <t>TABUA NAO APARELHADA *2,5 X 20* CM, EM MACARANDUBA/MASSARANDUBA, ANGELIM OU EQUIVALENTE DA REGIAO - BRUTA</t>
  </si>
  <si>
    <t xml:space="preserve"> 89994 </t>
  </si>
  <si>
    <t>GRAUTEAMENTO DE CINTA INTERMEDIÁRIA OU DE CONTRAVERGA EM ALVENARIA ESTRUTURAL. AF_09/2021</t>
  </si>
  <si>
    <t xml:space="preserve"> 88278 </t>
  </si>
  <si>
    <t xml:space="preserve"> 00039419 </t>
  </si>
  <si>
    <t>PERFIL GUIA, FORMATO U, EM ACO ZINCADO, PARA ESTRUTURA PAREDE DRYWALL, E = 0,5 MM, 70 X 3000 MM (L X C)</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</si>
  <si>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</si>
  <si>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</si>
  <si>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</si>
  <si>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</si>
  <si>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00039422 </t>
  </si>
  <si>
    <t>PERFIL MONTANTE, FORMATO C, EM ACO ZINCADO, PARA ESTRUTURA PAREDE DRYWALL, E = 0,5 MM, 70 X 3000 MM (L X C)</t>
  </si>
  <si>
    <t xml:space="preserve"> 00039443 </t>
  </si>
  <si>
    <t>PARAFUSO DRY WALL, EM ACO ZINCADO, CABECA LENTILHA E PONTA BROCA (LB), LARGURA 4,2 MM, COMPRIMENTO 13 MM</t>
  </si>
  <si>
    <t xml:space="preserve"> 00039431 </t>
  </si>
  <si>
    <t>FITA DE PAPEL MICROPERFURADO, 50 X 150 MM, PARA TRATAMENTO DE JUNTAS DE CHAPA DE GESSO PARA DRYWALL</t>
  </si>
  <si>
    <t xml:space="preserve"> 00037586 </t>
  </si>
  <si>
    <t>PINO DE ACO COM ARRUELA CONICA, DIAMETRO ARRUELA = *23* MM E COMP HASTE = *27* MM (ACAO INDIRETA)</t>
  </si>
  <si>
    <t xml:space="preserve"> 00039435 </t>
  </si>
  <si>
    <t>PARAFUSO DRY WALL, EM ACO FOSFATIZADO, CABECA TROMBETA E PONTA AGULHA (TA), COMPRIMENTO 25 MM</t>
  </si>
  <si>
    <t xml:space="preserve"> 00039413 </t>
  </si>
  <si>
    <t>PLACA / CHAPA DE GESSO ACARTONADO, STANDARD (ST), COR BRANCA, E = 12,5 MM, 1200 X 2400 MM (L X C)</t>
  </si>
  <si>
    <t xml:space="preserve"> 00039417 </t>
  </si>
  <si>
    <t>PLACA / CHAPA DE GESSO ACARTONADO, RESISTENTE A UMIDADE (RU), COR VERDE, E = 12,5 MM, 1200 X 2400 MM (L X C)</t>
  </si>
  <si>
    <t xml:space="preserve"> 1979 </t>
  </si>
  <si>
    <t>Isolamento acústico c/ painel  em lã de vidro e = 50mm (isover-santa marina ref psi - 30/50mm ou similar)</t>
  </si>
  <si>
    <t>Isolamento Acústico</t>
  </si>
  <si>
    <t xml:space="preserve"> 88274 </t>
  </si>
  <si>
    <t>MARMORISTA/GRANITEIRO COM ENCARGOS COMPLEMENTARES</t>
  </si>
  <si>
    <t xml:space="preserve"> 00000131 </t>
  </si>
  <si>
    <t>ADESIVO ESTRUTURAL A BASE DE RESINA EPOXI, BICOMPONENTE, PASTOSO (TIXOTROPICO)</t>
  </si>
  <si>
    <t xml:space="preserve"> 00037596 </t>
  </si>
  <si>
    <t>ARGAMASSA COLANTE TIPO AC III E</t>
  </si>
  <si>
    <t xml:space="preserve"> 00010698 </t>
  </si>
  <si>
    <t>0,15</t>
  </si>
  <si>
    <t xml:space="preserve"> 5 </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</si>
  <si>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</si>
  <si>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</si>
  <si>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</si>
  <si>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</si>
  <si>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</si>
  <si>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</si>
  <si>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</si>
  <si>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</si>
  <si>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</si>
  <si>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</si>
  <si>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00004777 </t>
  </si>
  <si>
    <t>CANTONEIRA ACO ABAS IGUAIS (QUALQUER BITOLA), ESPESSURA ENTRE 1/8" E 1/4"</t>
  </si>
  <si>
    <t xml:space="preserve"> 00010966 </t>
  </si>
  <si>
    <t>PERFIL "U" SIMPLES, EM CHAPA DOBRADA DE ACO LAMINADO, E = 8 MM, H = 150 MM, L = 75 MM (16,97 KG/M)</t>
  </si>
  <si>
    <t xml:space="preserve"> 00001334 </t>
  </si>
  <si>
    <t xml:space="preserve"> 00011977 </t>
  </si>
  <si>
    <t>CHUMBADOR DE ACO ZINCADO, DIAMETRO 1/2", COMPRIMENTO 75 MM</t>
  </si>
  <si>
    <t>COBE - COBERTURA</t>
  </si>
  <si>
    <t xml:space="preserve"> 93272 </t>
  </si>
  <si>
    <t>GRUA ASCENSIONAL, LANCA DE 30 M, CAPACIDADE DE 1,0 T A 30 M, ALTURA ATE 39 M - CHP DIURNO. AF_05/2023</t>
  </si>
  <si>
    <t xml:space="preserve"> 93274 </t>
  </si>
  <si>
    <t>GRUA ASCENSIONAL, LANÇA DE 30 M, CAPACIDADE DE 1,0 T A 30 M, ALTURA ATÉ 39 M - CHI DIURNO. AF_05/2023</t>
  </si>
  <si>
    <t xml:space="preserve"> 00004472 </t>
  </si>
  <si>
    <t>VIGA NAO APARELHADA *6 X 16* CM, EM MACARANDUBA/MASSARANDUBA, ANGELIM OU EQUIVALENTE DA REGIAO - BRUTA</t>
  </si>
  <si>
    <t xml:space="preserve"> 00005075 </t>
  </si>
  <si>
    <t>PREGO DE ACO POLIDO COM CABECA 18 X 30 (2 3/4 X 10)</t>
  </si>
  <si>
    <t xml:space="preserve"> 00004430 </t>
  </si>
  <si>
    <t>CAIBRO NAO APARELHADO *5 X 6* CM, EM MACARANDUBA/MASSARANDUBA, ANGELIM OU EQUIVALENTE DA REGIAO - BRUTA</t>
  </si>
  <si>
    <t xml:space="preserve"> 00004425 </t>
  </si>
  <si>
    <t>VIGA NAO APARELHADA *6 X 12* CM, EM MACARANDUBA/MASSARANDUBA, ANGELIM OU EQUIVALENTE DA REGIAO - BRUTA</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</si>
  <si>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</si>
  <si>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</si>
  <si>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</si>
  <si>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</si>
  <si>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00040568 </t>
  </si>
  <si>
    <t>PREGO DE ACO POLIDO COM CABECA 22 X 48 (4 1/4 X 5)</t>
  </si>
  <si>
    <t xml:space="preserve"> 88323 </t>
  </si>
  <si>
    <t>TELHADISTA COM ENCARGOS COMPLEMENTARES</t>
  </si>
  <si>
    <t xml:space="preserve"> 00001607 </t>
  </si>
  <si>
    <t>CONJUNTO ARRUELAS DE VEDACAO 5/16" PARA TELHA FIBROCIMENTO (UMA ARRUELA METALICA E UMA ARRUELA PVC - CONICAS)</t>
  </si>
  <si>
    <t xml:space="preserve"> 00007194 </t>
  </si>
  <si>
    <t>TELHA DE FIBROCIMENTO ONDULADA E = 6 MM, DE 2,44 X 1,10 M (SEM AMIANTO)</t>
  </si>
  <si>
    <t xml:space="preserve"> 00004302 </t>
  </si>
  <si>
    <t xml:space="preserve"> 070113 </t>
  </si>
  <si>
    <t xml:space="preserve"> 00000142 </t>
  </si>
  <si>
    <t>SELANTE ELASTICO MONOCOMPONENTE A BASE DE POLIURETANO (PU) PARA JUNTAS DIVERSAS</t>
  </si>
  <si>
    <t>310ML</t>
  </si>
  <si>
    <t xml:space="preserve"> 00013388 </t>
  </si>
  <si>
    <t>SOLDA EM BARRA DE ESTANHO-CHUMBO 50/50</t>
  </si>
  <si>
    <t xml:space="preserve"> 00040784 </t>
  </si>
  <si>
    <t>CALHA QUADRADA DE CHAPA DE ACO GALVANIZADA NUM 24, CORTE 100 CM</t>
  </si>
  <si>
    <t xml:space="preserve"> 00005104 </t>
  </si>
  <si>
    <t>REBITE DE REPUXO EM ALUMINIO VAZADO, DIAMETRO 3,2 X 8 MM DE COMPRIMENTO (1KG = 1025 UNIDADES)</t>
  </si>
  <si>
    <t xml:space="preserve"> 00040873 </t>
  </si>
  <si>
    <t>RUFO INTERNO/EXTERNO DE CHAPA DE ACO GALVANIZADA NUM 24, CORTE 25 CM</t>
  </si>
  <si>
    <t xml:space="preserve"> 00007216 </t>
  </si>
  <si>
    <t>CUMEEIRA NORMAL PARA TELHA ESTRUTURAL DE FIBROCIMENTO 2 ABAS, E = 6 MM, DE 1050 X 935 MM (SEM AMIANTO)</t>
  </si>
  <si>
    <t xml:space="preserve"> 6 </t>
  </si>
  <si>
    <t xml:space="preserve"> 00004030 </t>
  </si>
  <si>
    <t>VEU DE POLIESTER PARA IMPERMEABILIZACAO</t>
  </si>
  <si>
    <t xml:space="preserve"> 00000135 </t>
  </si>
  <si>
    <t>ARGAMASSA POLIMERICA IMPERMEABILIZANTE SEMIFLEXIVEL, BICOMPONENTE, A BASE DE CIMENTO E ADITIVOS</t>
  </si>
  <si>
    <t xml:space="preserve"> 7 </t>
  </si>
  <si>
    <t>ESQV - ESQUADRIAS/FERRAGENS/VIDROS</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</si>
  <si>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</si>
  <si>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</si>
  <si>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</si>
  <si>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</si>
  <si>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</si>
  <si>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</si>
  <si>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</si>
  <si>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</si>
  <si>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 xml:space="preserve"> 90822 </t>
  </si>
  <si>
    <t>PORTA DE MADEIRA PARA PINTURA, SEMI-OCA (LEVE OU MÉDIA), 80X210CM, ESPESSURA DE 3,5CM, INCLUSO DOBRADIÇAS - FORNECIMENTO E INSTALAÇÃO. AF_12/2019</t>
  </si>
  <si>
    <t xml:space="preserve"> 002203 </t>
  </si>
  <si>
    <t>TACO DE MADEIRA PARA FIXACAO DE ESQUADRIAS/CAIXILHOS</t>
  </si>
  <si>
    <t xml:space="preserve"> 001349 </t>
  </si>
  <si>
    <t>ALIZAR/MOLDURA MADEIRA DE LEI 1,5x4,5cm PARA PINTURA</t>
  </si>
  <si>
    <t xml:space="preserve"> 008624 </t>
  </si>
  <si>
    <t>ADUELA/MARCO/BATENTE MADEIRA 3,5x14cm P/PINTURA</t>
  </si>
  <si>
    <t xml:space="preserve"> D.04.000.030003 </t>
  </si>
  <si>
    <t>PORTA LISA DE CORRER SUSPENSA EM MADEIRA CURUPIXÁ, FREIJO, COM BATENTE E TRILHO NA PARTE SUPERIOR</t>
  </si>
  <si>
    <t xml:space="preserve"> 00036888 </t>
  </si>
  <si>
    <t>GUARNICAO / MOLDURA / ARREMATE DE ACABAMENTO PARA ESQUADRIA, EM ALUMINIO PERFIL 25, ACABAMENTO ANODIZADO BRANCO OU BRILHANTE, PARA 1 FACE</t>
  </si>
  <si>
    <t xml:space="preserve"> 00004914 </t>
  </si>
  <si>
    <t>PORTA DE ABRIR EM ALUMINIO COM LAMBRI HORIZONTAL/LAMINADA, ACABAMENTO ANODIZADO NATURAL, SEM GUARNICAO/ALIZAR/VISTA</t>
  </si>
  <si>
    <t xml:space="preserve"> 00007568 </t>
  </si>
  <si>
    <t>BUCHA DE NYLON SEM ABA S10, COM PARAFUSO DE 6,10 X 65 MM EM ACO ZINCADO COM ROSCA SOBERBA, CABECA CHATA E FENDA PHILLIPS</t>
  </si>
  <si>
    <t xml:space="preserve"> H.05.000.031120 </t>
  </si>
  <si>
    <t>PORTA EM ALUMÍNIO ANODIZADO FOSCO L 30, TIPO VENEZIANA DE GIRO, COMPLETA COM BATENTE E FERRAGEM, SOB MEDIDA COM REFERÊNCIA 90 CM X 185 CM</t>
  </si>
  <si>
    <t xml:space="preserve"> 00022 </t>
  </si>
  <si>
    <t>ALUMINIO EM PERFIL TUBULAR EXTRUDADO, LI GA COMUM</t>
  </si>
  <si>
    <t xml:space="preserve"> 001328 </t>
  </si>
  <si>
    <t>PORTA 1 FOLHA LAMBRIL ALUMINIO NATURAL LINHA 25</t>
  </si>
  <si>
    <t>2,52</t>
  </si>
  <si>
    <t xml:space="preserve"> 00034381 </t>
  </si>
  <si>
    <t xml:space="preserve"> 00004377 </t>
  </si>
  <si>
    <t>PARAFUSO DE ACO ZINCADO COM ROSCA SOBERBA, CABECA CHATA E FENDA SIMPLES, DIAMETRO 4,2 MM, COMPRIMENTO * 32 * MM</t>
  </si>
  <si>
    <t xml:space="preserve"> 00039961 </t>
  </si>
  <si>
    <t>SILICONE ACETICO USO GERAL INCOLOR 280 G</t>
  </si>
  <si>
    <t xml:space="preserve"> 00034364 </t>
  </si>
  <si>
    <t>JANELA DE CORRER, EM ALUMINIO PERFIL 25, 120 X 150 CM (A X L), 4 FLS, BANDEIRA COM BASCULA, ACABAMENTO BRANCO OU BRILHANTE, BATENTE/REQUADRO DE 6 A 14 CM, COM VIDRO 4 MM, SEM GUARNICAO/ALIZAR</t>
  </si>
  <si>
    <t>Porta corta fogo, duas folhas, abrir, classe P90, da DKS ou similar - inclusive batente</t>
  </si>
  <si>
    <t>3,15</t>
  </si>
  <si>
    <t xml:space="preserve"> H.08.000.031658 </t>
  </si>
  <si>
    <t>PUXADOR DUPLO PARA PORTA DE MADEIRA, ALUMÍNIO OU VIDRO, REF. DORMA MANET DE 350MM DA DORMA OU EQUIVALENTE</t>
  </si>
  <si>
    <t>7,00</t>
  </si>
  <si>
    <t>Barra de apoio, reta, fixa, em aço inox, l=40cm, d=1 1/4" - Jackwal ou similar</t>
  </si>
  <si>
    <t xml:space="preserve"> 001609 </t>
  </si>
  <si>
    <t xml:space="preserve"> 036546 </t>
  </si>
  <si>
    <t>MOLA AEREA UD94 COM CALHA/BRACO DESLIZANTE UDINESE</t>
  </si>
  <si>
    <t>4,00</t>
  </si>
  <si>
    <t xml:space="preserve"> H.08.000.035019 </t>
  </si>
  <si>
    <t>FECHADURA COM MAÇANETA TIPO ALAVANCA EM AÇO INOXIDÁVEL E ROZETA, REF. VICTÓRIA ECOINOX 882 IXE EXTERNA DA PADO OU EQUIVALENTE</t>
  </si>
  <si>
    <t xml:space="preserve"> 88261 </t>
  </si>
  <si>
    <t xml:space="preserve"> 00002420 </t>
  </si>
  <si>
    <t>37,00</t>
  </si>
  <si>
    <t xml:space="preserve"> 001450 </t>
  </si>
  <si>
    <t>PREGO FERRO GALVANIZADO 16x24 (285 un/kg)</t>
  </si>
  <si>
    <t xml:space="preserve"> 8 </t>
  </si>
  <si>
    <t xml:space="preserve"> 87313 </t>
  </si>
  <si>
    <t>ARGAMASSA TRAÇO 1:3 (EM VOLUME DE CIMENTO E AREIA GROSSA ÚMIDA) PARA CHAPISCO CONVENCIONAL, PREPARO MECÂNICO COM BETONEIRA 400 L. AF_08/2019</t>
  </si>
  <si>
    <t xml:space="preserve"> 88256 </t>
  </si>
  <si>
    <t xml:space="preserve"> 00001381 </t>
  </si>
  <si>
    <t>ARGAMASSA COLANTE AC I PARA CERAMICAS</t>
  </si>
  <si>
    <t xml:space="preserve"> 00034357 </t>
  </si>
  <si>
    <t>REJUNTE CIMENTICIO, QUALQUER COR</t>
  </si>
  <si>
    <t xml:space="preserve"> 00010515 </t>
  </si>
  <si>
    <t xml:space="preserve"> 9 </t>
  </si>
  <si>
    <t>PISO - PISOS</t>
  </si>
  <si>
    <t xml:space="preserve"> 00007156 </t>
  </si>
  <si>
    <t>TELA DE ACO SOLDADA NERVURADA, CA-60, Q-196, (3,11 KG/M2), DIAMETRO DO FIO = 5,0 MM, LARGURA = 2,45 M, ESPACAMENTO DA MALHA = 10 X 10 CM</t>
  </si>
  <si>
    <t xml:space="preserve"> 00034492 </t>
  </si>
  <si>
    <t>CONCRETO USINADO BOMBEAVEL, CLASSE DE RESISTENCIA C20, COM BRITA 0 E 1, SLUMP = 100 +/- 20 MM, EXCLUI SERVICO DE BOMBEAMENTO (NBR 8953)</t>
  </si>
  <si>
    <t>Rodape alta resistência, alt=10cm, meia-cana</t>
  </si>
  <si>
    <t xml:space="preserve"> 10 </t>
  </si>
  <si>
    <t xml:space="preserve"> 11 </t>
  </si>
  <si>
    <t xml:space="preserve"> 00043131 </t>
  </si>
  <si>
    <t>ARAME GALVANIZADO 6 BWG, D = 5,16 MM (0,157 KG/M), OU 8 BWG, D = 4,19 MM (0,101 KG/M), OU 10 BWG, D = 3,40 MM (0,0713 KG/M)</t>
  </si>
  <si>
    <t xml:space="preserve"> 00039427 </t>
  </si>
  <si>
    <t>PERFIL CANALETA, FORMATO C, EM ACO ZINCADO, PARA ESTRUTURA FORRO DRYWALL, E = 0,5 MM, *46 X 18* (L X H), COMPRIMENTO 3 M</t>
  </si>
  <si>
    <t xml:space="preserve"> 00040547 </t>
  </si>
  <si>
    <t>PARAFUSO ZINCADO, AUTOBROCANTE, FLANGEADO, 4,2 MM X 19 MM</t>
  </si>
  <si>
    <t xml:space="preserve"> 00039430 </t>
  </si>
  <si>
    <t>PENDURAL OU PRESILHA REGULADORA, EM ACO GALVANIZADO, COM CORPO, MOLA E REBITE, PARA PERFIL TIPO CANALETA DE ESTRUTURA EM FORROS DRYWALL</t>
  </si>
  <si>
    <t xml:space="preserve"> 12 </t>
  </si>
  <si>
    <t xml:space="preserve"> 88310 </t>
  </si>
  <si>
    <t>PINTOR COM ENCARGOS COMPLEMENTARES</t>
  </si>
  <si>
    <t xml:space="preserve"> 00006085 </t>
  </si>
  <si>
    <t>SELADOR ACRILICO OPACO PREMIUM INTERIOR/EXTERIOR</t>
  </si>
  <si>
    <t xml:space="preserve"> 00043626 </t>
  </si>
  <si>
    <t>MASSA CORRIDA PARA SUPERFICIES DE AMBIENTES INTERNOS</t>
  </si>
  <si>
    <t xml:space="preserve"> 00003767 </t>
  </si>
  <si>
    <t>LIXA EM FOLHA PARA PAREDE OU MADEIRA, NUMERO 120, COR VERMELHA</t>
  </si>
  <si>
    <t xml:space="preserve"> 00035693 </t>
  </si>
  <si>
    <t>TINTA LATEX ACRILICA ECONOMICA, COR BRANCA</t>
  </si>
  <si>
    <t xml:space="preserve"> 00038877 </t>
  </si>
  <si>
    <t>MASSA PREMIUM PARA TEXTURA LISA DE BASE ACRILICA, USO INTERNO E EXTERNO</t>
  </si>
  <si>
    <t xml:space="preserve"> 00005318 </t>
  </si>
  <si>
    <t>DILUENTE AGUARRAS</t>
  </si>
  <si>
    <t xml:space="preserve"> 00043653 </t>
  </si>
  <si>
    <t>FUNDO SINTETICO NIVELADOR BRANCO FOSCO PARA MADEIRA</t>
  </si>
  <si>
    <t xml:space="preserve"> 00007311 </t>
  </si>
  <si>
    <t>TINTA ESMALTE SINTETICO PREMIUM ACETINADO</t>
  </si>
  <si>
    <t xml:space="preserve"> 13 </t>
  </si>
  <si>
    <t>Granito branco Siena e= 2cm</t>
  </si>
  <si>
    <t>Perfil Alumínio, Tubo Retangular 50,80mm x 25,40mm x 1,20mm (0,484kg/m)</t>
  </si>
  <si>
    <t xml:space="preserve"> 14 </t>
  </si>
  <si>
    <t xml:space="preserve"> 00001368 </t>
  </si>
  <si>
    <t>CHUVEIRO COMUM EM PLASTICO BRANCO, COM CANO, 3 TEMPERATURAS, 5500 W (110/220 V)</t>
  </si>
  <si>
    <t xml:space="preserve"> 00003146 </t>
  </si>
  <si>
    <t xml:space="preserve"> 86888 </t>
  </si>
  <si>
    <t>VASO SANITÁRIO SIFONADO COM CAIXA ACOPLADA LOUÇA BRANCA - FORNECIMENTO E INSTALAÇÃO. AF_01/2020</t>
  </si>
  <si>
    <t xml:space="preserve"> 86887 </t>
  </si>
  <si>
    <t xml:space="preserve"> O.12.000.066053 </t>
  </si>
  <si>
    <t>TUBO DE LIGAÇÃO COM CANOPLA PARA SANITÁRIOS</t>
  </si>
  <si>
    <t xml:space="preserve"> O.10.000.090733 </t>
  </si>
  <si>
    <t>BACIA SIFONAFA COM CAIXA DE DESCARGA ACOPLADA DE LOUÇA BRANCA - INFANTIL, REFERÊNCIA ICASA, CELITE OU EQUIVALENTE</t>
  </si>
  <si>
    <t xml:space="preserve"> O.12.000.069555 </t>
  </si>
  <si>
    <t>ANEL DE BORRACHA EXPANSÃO PARA LIGAÇÃO EM BACIA SIFONADA, 100 MM (4´)</t>
  </si>
  <si>
    <t xml:space="preserve"> O.12.000.069503 </t>
  </si>
  <si>
    <t>BOLSA DE BORRACHA PARA BACIA SIFONADA</t>
  </si>
  <si>
    <t xml:space="preserve"> 86902 </t>
  </si>
  <si>
    <t>LAVATÓRIO LOUÇA BRANCA COM COLUNA, *44 X 35,5* CM, PADRÃO POPULAR - FORNECIMENTO E INSTALAÇÃO. AF_01/2020</t>
  </si>
  <si>
    <t xml:space="preserve"> 86906 </t>
  </si>
  <si>
    <t>TORNEIRA CROMADA DE MESA, 1/2" OU 3/4", PARA LAVATÓRIO, PADRÃO POPULAR - FORNECIMENTO E INSTALAÇÃO. AF_01/2020</t>
  </si>
  <si>
    <t xml:space="preserve"> 86884 </t>
  </si>
  <si>
    <t>ENGATE FLEXÍVEL EM PLÁSTICO BRANCO, 1/2" X 30CM - FORNECIMENTO E INSTALAÇÃO. AF_01/2020</t>
  </si>
  <si>
    <t>13,00</t>
  </si>
  <si>
    <t xml:space="preserve"> 86877 </t>
  </si>
  <si>
    <t>VÁLVULA EM METAL CROMADO 1.1/2" X 1.1/2" PARA TANQUE OU LAVATÓRIO, COM OU SEM LADRÃO - FORNECIMENTO E INSTALAÇÃO. AF_01/2020</t>
  </si>
  <si>
    <t xml:space="preserve"> 86914 </t>
  </si>
  <si>
    <t>TORNEIRA CROMADA 1/2" OU 3/4" PARA TANQUE, PADRÃO MÉDIO - FORNECIMENTO E INSTALAÇÃO. AF_01/2020</t>
  </si>
  <si>
    <t xml:space="preserve"> 86872 </t>
  </si>
  <si>
    <t>TANQUE DE LOUÇA BRANCA COM COLUNA, 30L OU EQUIVALENTE - FORNECIMENTO E INSTALAÇÃO. AF_01/2020</t>
  </si>
  <si>
    <t xml:space="preserve"> 069506 </t>
  </si>
  <si>
    <t xml:space="preserve"> 069512 </t>
  </si>
  <si>
    <t>FITA DE VEDACAO 18MM X 50M</t>
  </si>
  <si>
    <t xml:space="preserve"> 026550 </t>
  </si>
  <si>
    <t xml:space="preserve"> 00004823 </t>
  </si>
  <si>
    <t>MASSA PLASTICA PARA MARMORE/GRANITO</t>
  </si>
  <si>
    <t xml:space="preserve"> 00020269 </t>
  </si>
  <si>
    <t>LAVATORIO / CUBA DE EMBUTIR, OVAL, DE LOUCA BRANCA, SEM LADRAO, DIMENSOES *50 X 35* CM (L X C)</t>
  </si>
  <si>
    <t>3,00</t>
  </si>
  <si>
    <t xml:space="preserve"> O.10.000.065544 </t>
  </si>
  <si>
    <t>CUBA DE LOUÇA DE EMBUTIR REDONDA, DE 36CM, BRANCA, REF. ICASA, DECA OU EQUIVALENTE</t>
  </si>
  <si>
    <t xml:space="preserve"> C.04.000.020530 </t>
  </si>
  <si>
    <t>CONCRETO USINADO FCK= 15 MPA, SLUMP 5 ± 1CM</t>
  </si>
  <si>
    <t>l</t>
  </si>
  <si>
    <t xml:space="preserve"> E.18.000.036519 </t>
  </si>
  <si>
    <t>REVESTIMENTO EM AÇO INOXIDÁVEL AISI304, LIGA18,8 EM CHAPA 20 COM ESPESSURA DE 1MM, ACABAMENTO ESCOVADO - INSTALADO</t>
  </si>
  <si>
    <t>0,07</t>
  </si>
  <si>
    <t>0,17</t>
  </si>
  <si>
    <t xml:space="preserve"> 00001743 </t>
  </si>
  <si>
    <t xml:space="preserve"> O.11.000.066025 </t>
  </si>
  <si>
    <t>TORNEIRA CLÍNICA PROFISSIONAL, PAREDE OU MESA TIPO ALAVANCA, FABRICADA EM METAL CROMADO COM BICO AREJADOR</t>
  </si>
  <si>
    <t xml:space="preserve"> B.07.000.069552 </t>
  </si>
  <si>
    <t>FITA TEFLON DE 18 MM</t>
  </si>
  <si>
    <t xml:space="preserve"> O.11.000.066028 </t>
  </si>
  <si>
    <t>TORNEIRA MISTURADOR CLÍNICA DE MESA COM AREJADOR ARTICULADO, ACIONAMENTO COTOVELO; REF. CERTIVA, SOLUCENTER, PROFLUX  OU EQUIVALENTE</t>
  </si>
  <si>
    <t>Fita veda rosca 18mm</t>
  </si>
  <si>
    <t>0,11</t>
  </si>
  <si>
    <t>Torneira de mesa com fechamento automático, ref.1173, linha Decamatic Eco, DECA ou similar</t>
  </si>
  <si>
    <t>22,00</t>
  </si>
  <si>
    <t>Barra de apoio, reta, fixa, em aço inox, l=80cm, d=1 1/4" - Jackwal ou similar</t>
  </si>
  <si>
    <t>8,00</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</si>
  <si>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</si>
  <si>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</si>
  <si>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</si>
  <si>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</si>
  <si>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 xml:space="preserve"> 000386 </t>
  </si>
  <si>
    <t>SOLUCAO LIMPADORA PARA PVC EMBALAGEM 200cc</t>
  </si>
  <si>
    <t xml:space="preserve"> 00021059 </t>
  </si>
  <si>
    <t>RALO FOFO COM REQUADRO, QUADRADO 150 X 150 MM</t>
  </si>
  <si>
    <t xml:space="preserve"> 00011731 </t>
  </si>
  <si>
    <t>GRELHA FIXA, EM PVC BRANCA, QUADRADA, 150 X 150 MM, PARA RALOS E CAIXAS</t>
  </si>
  <si>
    <t xml:space="preserve"> 003389 </t>
  </si>
  <si>
    <t>ADESIVO PARA PVC bisnaga de 75 gramas</t>
  </si>
  <si>
    <t xml:space="preserve"> 15 </t>
  </si>
  <si>
    <t xml:space="preserve"> 062248 </t>
  </si>
  <si>
    <t>ACOPLAMENTO RIGIDO EM FERRO FUNDIDO RANHURADO DN 50mm</t>
  </si>
  <si>
    <t xml:space="preserve"> 062090 </t>
  </si>
  <si>
    <t xml:space="preserve"> 00011672 </t>
  </si>
  <si>
    <t>REGISTRO DE ESFERA, PVC, COM VOLANTE, VS, ROSCAVEL, DN 1 1/2", COM CORPO DIVIDIDO</t>
  </si>
  <si>
    <t xml:space="preserve"> 00038383 </t>
  </si>
  <si>
    <t xml:space="preserve"> 00020080 </t>
  </si>
  <si>
    <t>ADESIVO PLASTICO PARA PVC, FRASCO COM 175 GR</t>
  </si>
  <si>
    <t xml:space="preserve"> 00020083 </t>
  </si>
  <si>
    <t>SOLUCAO PREPARADORA / LIMPADORA PARA PVC, FRASCO COM 1000 CM3</t>
  </si>
  <si>
    <t xml:space="preserve"> 00001925 </t>
  </si>
  <si>
    <t>CURVA DE PVC 90 GRAUS, SOLDAVEL, 60 MM, COR MARROM, PARA AGUA FRIA PREDIAL</t>
  </si>
  <si>
    <t xml:space="preserve"> 00000112 </t>
  </si>
  <si>
    <t>ADAPTADOR PVC SOLDAVEL CURTO COM BOLSA E ROSCA, 50 MM X1 1/2", PARA AGUA FRIA</t>
  </si>
  <si>
    <t xml:space="preserve"> 00001959 </t>
  </si>
  <si>
    <t>CURVA DE PVC 90 GRAUS, SOLDAVEL, 50 MM, COR MARROM, PARA AGUA FRIA PREDIAL</t>
  </si>
  <si>
    <t xml:space="preserve"> 00000122 </t>
  </si>
  <si>
    <t>ADESIVO PLASTICO PARA PVC, FRASCO COM *850* GR</t>
  </si>
  <si>
    <t>17,00</t>
  </si>
  <si>
    <t xml:space="preserve"> 00009875 </t>
  </si>
  <si>
    <t>TUBO PVC, SOLDAVEL, DE 50 MM, AGUA FRIA (NBR-5648)</t>
  </si>
  <si>
    <t xml:space="preserve"> 00006015 </t>
  </si>
  <si>
    <t xml:space="preserve"> 00006005 </t>
  </si>
  <si>
    <t xml:space="preserve"> 00006024 </t>
  </si>
  <si>
    <t xml:space="preserve"> 00007701 </t>
  </si>
  <si>
    <t>TUBO ACO GALVANIZADO COM COSTURA, CLASSE MEDIA, DN 2.1/2", E = *3,65* MM, PESO *6,51* KG/M (NBR 5580)</t>
  </si>
  <si>
    <t xml:space="preserve"> 00003868 </t>
  </si>
  <si>
    <t>LUVA DE REDUCAO SOLDAVEL, PVC, 25 MM X 20 MM, PARA AGUA FRIA PREDIAL</t>
  </si>
  <si>
    <t xml:space="preserve"> 00000065 </t>
  </si>
  <si>
    <t>ADAPTADOR PVC SOLDAVEL CURTO COM BOLSA E ROSCA, 25 MM X 3/4", PARA AGUA FRIA</t>
  </si>
  <si>
    <t>52,00</t>
  </si>
  <si>
    <t xml:space="preserve"> 00000111 </t>
  </si>
  <si>
    <t>ADAPTADOR PVC SOLDAVEL CURTO COM BOLSA E ROSCA, 50 MM X 1 1/4", PARA AGUA FRIA</t>
  </si>
  <si>
    <t xml:space="preserve"> 00000829 </t>
  </si>
  <si>
    <t>BUCHA DE REDUCAO DE PVC, SOLDAVEL, CURTA, COM 32 X 25 MM, PARA AGUA FRIA PREDIAL</t>
  </si>
  <si>
    <t xml:space="preserve"> 00000813 </t>
  </si>
  <si>
    <t>BUCHA DE REDUCAO DE PVC, SOLDAVEL, LONGA, COM 50 X 25 MM, PARA AGUA FRIA PREDIAL</t>
  </si>
  <si>
    <t xml:space="preserve"> 00001956 </t>
  </si>
  <si>
    <t>CURVA DE PVC 90 GRAUS, SOLDAVEL, 25 MM, COR MARROM, PARA AGUA FRIA PREDIAL</t>
  </si>
  <si>
    <t xml:space="preserve"> 00038025 </t>
  </si>
  <si>
    <t>CURVA DE TRANSPOSICAO, PVC, SOLDAVEL, 25 MM, COR MARROM, PARA AGUA FRIA PREDIAL</t>
  </si>
  <si>
    <t xml:space="preserve"> 00003873 </t>
  </si>
  <si>
    <t>LUVA DE CORRER PARA TUBO SOLDAVEL, PVC, 25 MM, PARA AGUA FRIA PREDIAL</t>
  </si>
  <si>
    <t>25,00</t>
  </si>
  <si>
    <t xml:space="preserve"> 00003847 </t>
  </si>
  <si>
    <t>LUVA DE CORRER PARA TUBO SOLDAVEL, PVC, 50 MM, PARA AGUA FRIA PREDIAL</t>
  </si>
  <si>
    <t xml:space="preserve"> 00009868 </t>
  </si>
  <si>
    <t>TUBO PVC, SOLDAVEL, DE 25 MM, AGUA FRIA (NBR-5648)</t>
  </si>
  <si>
    <t xml:space="preserve"> 00009869 </t>
  </si>
  <si>
    <t>TUBO PVC, SOLDAVEL, DE 32 MM, AGUA FRIA (NBR-5648)</t>
  </si>
  <si>
    <t xml:space="preserve"> 00007139 </t>
  </si>
  <si>
    <t>TE SOLDAVEL, PVC, 90 GRAUS, 25 MM, PARA AGUA FRIA PREDIAL (NBR 5648)</t>
  </si>
  <si>
    <t xml:space="preserve"> 00007130 </t>
  </si>
  <si>
    <t>TE DE REDUCAO, PVC, SOLDAVEL, 90 GRAUS, 50 MM X 32 MM, PARA AGUA FRIA PREDIAL</t>
  </si>
  <si>
    <t xml:space="preserve"> 00007136 </t>
  </si>
  <si>
    <t>TE DE REDUCAO, PVC, SOLDAVEL, 90 GRAUS, 32 MM X 25 MM, PARA AGUA FRIA PREDIAL</t>
  </si>
  <si>
    <t>15,00</t>
  </si>
  <si>
    <t xml:space="preserve"> 00007129 </t>
  </si>
  <si>
    <t>TE DE REDUCAO, PVC, SOLDAVEL, 90 GRAUS, 50 MM X 25 MM, PARA AGUA FRIA PREDIAL</t>
  </si>
  <si>
    <t xml:space="preserve"> 00003524 </t>
  </si>
  <si>
    <t>JOELHO PVC, SOLDAVEL, COM BUCHA DE LATAO, 90 GRAUS, 25 MM X 3/4", PARA AGUA FRIA PREDIAL</t>
  </si>
  <si>
    <t xml:space="preserve"> 00020147 </t>
  </si>
  <si>
    <t>JOELHO PVC, SOLDAVEL, COM BUCHA DE LATAO, 90 GRAUS, 25 MM X 1/2", PARA AGUA FRIA PREDIAL</t>
  </si>
  <si>
    <t xml:space="preserve"> 00001957 </t>
  </si>
  <si>
    <t>CURVA DE PVC 90 GRAUS, SOLDAVEL, 32 MM, COR MARROM, PARA AGUA FRIA PREDIAL</t>
  </si>
  <si>
    <t>34,00</t>
  </si>
  <si>
    <t xml:space="preserve"> M.04.000.065082 </t>
  </si>
  <si>
    <t>RESERVATÓRIO EM POLIETILENO DE ALTA DENSIDADE (CISTERNA), ANTIOXIDANTE E PROTEÇÃO ANTI UV, CAPACIDADE DE 5.000 LITROS, COM ACESSÓRIOS, REF. ACQUALIMP OU EQUIVALENTE</t>
  </si>
  <si>
    <t xml:space="preserve"> 00011712 </t>
  </si>
  <si>
    <t>CAIXA SIFONADA, PVC, 150 X 150 X 50 MM, COM GRELHA QUADRADA, BRANCA (NBR 5688)</t>
  </si>
  <si>
    <t xml:space="preserve"> 00011741 </t>
  </si>
  <si>
    <t xml:space="preserve"> 00044945 </t>
  </si>
  <si>
    <t>SIFAO / TUBO SINFONADO EXTENSIVEL/SANFONADO, UNIVERSAL/ SIMPLES, ENTRE *50 A 70* CM, DE PLASTICO BRANCO</t>
  </si>
  <si>
    <t>29,00</t>
  </si>
  <si>
    <t xml:space="preserve"> 00006153 </t>
  </si>
  <si>
    <t xml:space="preserve"> 88246 </t>
  </si>
  <si>
    <t>ASSENTADOR DE TUBOS COM ENCARGOS COMPLEMENTARES</t>
  </si>
  <si>
    <t xml:space="preserve"> 00000303 </t>
  </si>
  <si>
    <t>ANEL BORRACHA, PARA TUBO PVC, REDE COLETOR ESGOTO, DN 100 MM (NBR 7362)</t>
  </si>
  <si>
    <t xml:space="preserve"> 00001858 </t>
  </si>
  <si>
    <t>CURVA LONGA PVC, PB, JE, 45 GRAUS, DN 100 MM, PARA REDE COLETORA ESGOTO</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</si>
  <si>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</si>
  <si>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</si>
  <si>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</si>
  <si>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</si>
  <si>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</si>
  <si>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</si>
  <si>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</si>
  <si>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</si>
  <si>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00003516 </t>
  </si>
  <si>
    <t>JOELHO PVC, SOLDAVEL, BB, 45 GRAUS, DN 40 MM, PARA ESGOTO PREDIAL</t>
  </si>
  <si>
    <t xml:space="preserve"> 00003518 </t>
  </si>
  <si>
    <t>JOELHO PVC, SOLDAVEL, PB, 45 GRAUS, DN 50 MM, PARA ESGOTO PREDIAL</t>
  </si>
  <si>
    <t xml:space="preserve"> 00000296 </t>
  </si>
  <si>
    <t>ANEL BORRACHA PARA TUBO ESGOTO PREDIAL, DN 50 MM (NBR 5688)</t>
  </si>
  <si>
    <t xml:space="preserve"> 00003519 </t>
  </si>
  <si>
    <t>JOELHO PVC, SOLDAVEL, PB, 45 GRAUS, DN 75 MM, PARA ESGOTO PREDIAL</t>
  </si>
  <si>
    <t xml:space="preserve"> 00000297 </t>
  </si>
  <si>
    <t>ANEL BORRACHA PARA TUBO ESGOTO PREDIAL, DN 75 MM (NBR 5688)</t>
  </si>
  <si>
    <t xml:space="preserve"> 00003526 </t>
  </si>
  <si>
    <t>JOELHO PVC, SOLDAVEL, PB, 90 GRAUS, DN 50 MM, PARA ESGOTO PREDIAL</t>
  </si>
  <si>
    <t xml:space="preserve"> 00003517 </t>
  </si>
  <si>
    <t>JOELHO PVC, SOLDAVEL, BB, 90 GRAUS, SEM ANEL, DN 40 MM, PARA ESGOTO PREDIAL SECUNDARIO</t>
  </si>
  <si>
    <t xml:space="preserve"> 00010908 </t>
  </si>
  <si>
    <t>JUNCAO DE REDUCAO INVERTIDA, PVC SOLDAVEL, 100 X 50 MM, SERIE NORMAL PARA ESGOTO PREDIAL</t>
  </si>
  <si>
    <t>11,00</t>
  </si>
  <si>
    <t xml:space="preserve"> 00003666 </t>
  </si>
  <si>
    <t>JUNCAO SIMPLES, PVC, 45 GRAUS, DN 40 X 40 MM, SERIE NORMAL PARA ESGOTO PREDIAL</t>
  </si>
  <si>
    <t xml:space="preserve"> 00003658 </t>
  </si>
  <si>
    <t>JUNCAO SIMPLES, PVC, 45 GRAUS, DN 75 X 75 MM, SERIE NORMAL PARA ESGOTO PREDIAL</t>
  </si>
  <si>
    <t xml:space="preserve"> 00020045 </t>
  </si>
  <si>
    <t>REDUCAO EXCENTRICA PVC, SERIE R, DN 75 X 50 MM, PARA ESGOTO PREDIAL</t>
  </si>
  <si>
    <t xml:space="preserve"> 00020085 </t>
  </si>
  <si>
    <t>ANEL BORRACHA, DN 50 MM, PARA TUBO SERIE REFORCADA ESGOTO PREDIAL</t>
  </si>
  <si>
    <t xml:space="preserve"> 00000298 </t>
  </si>
  <si>
    <t>ANEL BORRACHA, DN 75 MM, PARA TUBO SERIE REFORCADA ESGOTO PREDIAL</t>
  </si>
  <si>
    <t xml:space="preserve"> O.02.000.069514 </t>
  </si>
  <si>
    <t>SOLUÇÃO LIMPADORA PARA PVC</t>
  </si>
  <si>
    <t xml:space="preserve"> O.12.000.069527 </t>
  </si>
  <si>
    <t>LUBRIFICANTE PARA ANEL DE NEOPRENE</t>
  </si>
  <si>
    <t xml:space="preserve"> O.02.000.062561 </t>
  </si>
  <si>
    <t>TUBO DE PVC RÍGIDO PXB COM VIROLA, LINHA ESGOTO SÉRIE REFORÇADA ´R´, DN= 100MM</t>
  </si>
  <si>
    <t xml:space="preserve"> O.02.000.062558 </t>
  </si>
  <si>
    <t>TUBO DE PVC RÍGIDO PXB COM VIROLA, LINHA ESGOTO SÉRIE REFORÇADA ´R´, DN= 50MM</t>
  </si>
  <si>
    <t xml:space="preserve"> O.02.000.062560 </t>
  </si>
  <si>
    <t>TUBO DE PVC RÍGIDO PXB COM VIROLA, LINHA ESGOTO SÉRIE REFORÇADA ´R´, DN= 75MM</t>
  </si>
  <si>
    <t xml:space="preserve"> B.09.000.069513 </t>
  </si>
  <si>
    <t>ADESIVO PARA TUBOS PVC</t>
  </si>
  <si>
    <t xml:space="preserve"> O.02.000.062504 </t>
  </si>
  <si>
    <t>TUBO DE PVC RÍGIDO SOLDÁVEL MARROM, DN= 40MM (1 1/4´)</t>
  </si>
  <si>
    <t xml:space="preserve"> O.02.000.062530 </t>
  </si>
  <si>
    <t>TUBO DE PVC RÍGIDO BRANCO, PONTAS LISAS, SOLDÁVEL, SÉRIE NORMAL, DN 40MM</t>
  </si>
  <si>
    <t xml:space="preserve"> O.02.000.062554 </t>
  </si>
  <si>
    <t>TUBO DE PVC RÍGIDO, PONTAS LISAS, SOLDÁVEL, LINHA ESGOTO SÉRIE REFORÇADA ´R´, DN= 40MM</t>
  </si>
  <si>
    <t>Adesivo pvc em frasco de 850 gramas</t>
  </si>
  <si>
    <t>Solucao limpadora pvc</t>
  </si>
  <si>
    <t xml:space="preserve"> 00000834 </t>
  </si>
  <si>
    <t>BUCHA DE REDUCAO DE PVC, SOLDAVEL, LONGA, COM 40 X 25 MM, PARA AGUA FRIA PREDIAL</t>
  </si>
  <si>
    <t xml:space="preserve"> 00003529 </t>
  </si>
  <si>
    <t>JOELHO PVC, SOLDAVEL, 90 GRAUS, 25 MM, COR MARROM, PARA AGUA FRIA PREDIAL</t>
  </si>
  <si>
    <t xml:space="preserve"> 00006146 </t>
  </si>
  <si>
    <t xml:space="preserve"> 88830 </t>
  </si>
  <si>
    <t>BETONEIRA CAPACIDADE NOMINAL DE 400 L, CAPACIDADE DE MISTURA 280 L, MOTOR ELÉTRICO TRIFÁSICO POTÊNCIA DE 2 CV, SEM CARREGADOR - CHP DIURNO. AF_05/2023</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</si>
  <si>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</si>
  <si>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</si>
  <si>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</si>
  <si>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</si>
  <si>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00001379 </t>
  </si>
  <si>
    <t>CIMENTO PORTLAND COMPOSTO CP II-32</t>
  </si>
  <si>
    <t xml:space="preserve"> 00000370 </t>
  </si>
  <si>
    <t>AREIA MEDIA - POSTO JAZIDA/FORNECEDOR (RETIRADO NA JAZIDA, SEM TRANSPORTE)</t>
  </si>
  <si>
    <t xml:space="preserve"> 00007097 </t>
  </si>
  <si>
    <t>TE SANITARIO, PVC, DN 50 X 50 MM, SERIE NORMAL, PARA ESGOTO PREDIAL</t>
  </si>
  <si>
    <t>Grelha metálica de ferro fundido 50 x 50cm</t>
  </si>
  <si>
    <t xml:space="preserve"> 00000299 </t>
  </si>
  <si>
    <t>ANEL BORRACHA, DN 100 MM, PARA TUBO SERIE REFORCADA ESGOTO PREDIAL</t>
  </si>
  <si>
    <t xml:space="preserve"> O.02.000.062581 </t>
  </si>
  <si>
    <t>TUBO DE PVC RÍGIDO TIPO COLETOR ESGOTO, DN= 100MM</t>
  </si>
  <si>
    <t xml:space="preserve"> 00000306 </t>
  </si>
  <si>
    <t>ANEL BORRACHA, PARA TUBO PVC, REDE COLETOR ESGOTO, DN 200 MM (NBR 7362)</t>
  </si>
  <si>
    <t xml:space="preserve"> 00041930 </t>
  </si>
  <si>
    <t>TUBO COLETOR DE ESGOTO PVC, JEI, DN 200 MM (NBR 7362)</t>
  </si>
  <si>
    <t>INES - INSTALAÇÕES ESPECIAIS</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</si>
  <si>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</si>
  <si>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</si>
  <si>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</si>
  <si>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</si>
  <si>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 xml:space="preserve"> S.04.000.026514 </t>
  </si>
  <si>
    <t>PARAFUSO AUTO-ATARRAXANTE COM FENDA, ZINCADO BRANCO DE 9,5 X 2,9 MM</t>
  </si>
  <si>
    <t xml:space="preserve"> S.04.000.039086 </t>
  </si>
  <si>
    <t>PLACA DE SINALIZAÇÃO EM PVC EXPANDIDO DE 70X20CM, ESPESSURA 3MM, ADESIVO DUPLA FACE SOBRE TODO O VERSO</t>
  </si>
  <si>
    <t xml:space="preserve"> N.04.000.020305 </t>
  </si>
  <si>
    <t>PLACA DE SINALIZAÇÃO EM PVC, COM INDICAÇÃO DE PROIBIÇÃO NORMATIVA, (150X200X2MM); REF. P00111C DA ADVCOMM, 639 DA TAG SINALIZAÇÃO, P4 DA NET PLACA OU EQUIVALENTE</t>
  </si>
  <si>
    <t xml:space="preserve"> P.16.000.067001 </t>
  </si>
  <si>
    <t>BLOCO AUTÔNOMO DE ILUMINAÇÃO DE EMERGÊNCIA LED, AUTONOMIA DE 3 HORAS, EQUIPADO COM 2 FARÓIS, FLUXO LUMINOSO 2.000 ATÉ 3.000 LÚMENS; REF. FAE-LED216 DA KBR, BLOCO DE 3000 LUMENS DA SEGURIMAX OU EQUIVALENTE</t>
  </si>
  <si>
    <t xml:space="preserve"> 067090 </t>
  </si>
  <si>
    <t>PLACA DE SINALIZAÇÃO DE EMERGÊNCIA DE ORIENTAÇÃO E SALVAMENTO , CONFORME ABNT NBR 13434/2004 E NT14/2010-ES</t>
  </si>
  <si>
    <t xml:space="preserve"> 026664 </t>
  </si>
  <si>
    <t>BUCHA PLASTICA COM PARAFUSO - 6MM</t>
  </si>
  <si>
    <t xml:space="preserve"> 16 </t>
  </si>
  <si>
    <t>Bucha em liga zamak para eletroduto 32mm, d=1 1/4"</t>
  </si>
  <si>
    <t>0,13</t>
  </si>
  <si>
    <t>Arruela em liga zamak p/eletroduto 32mm, d=1 1/4 "</t>
  </si>
  <si>
    <t>0,18</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</si>
  <si>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</si>
  <si>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</si>
  <si>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</si>
  <si>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</si>
  <si>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</si>
  <si>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</si>
  <si>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 xml:space="preserve"> 00002556 </t>
  </si>
  <si>
    <t>CAIXA DE LUZ "4 X 2" EM ACO ESMALTADA</t>
  </si>
  <si>
    <t xml:space="preserve"> 00001874 </t>
  </si>
  <si>
    <t>CURVA 90 GRAUS, LONGA, DE PVC RIGIDO ROSCAVEL, DE 1 1/4", PARA ELETRODUTO</t>
  </si>
  <si>
    <t xml:space="preserve"> 028055 </t>
  </si>
  <si>
    <t>PORCA ZINCADA, SEXTAVADA, DIAMETRO 3/8"</t>
  </si>
  <si>
    <t xml:space="preserve"> 003563 </t>
  </si>
  <si>
    <t xml:space="preserve"> 036580 </t>
  </si>
  <si>
    <t xml:space="preserve"> 00021127 </t>
  </si>
  <si>
    <t>FITA ISOLANTE ADESIVA ANTICHAMA, USO ATE 750 V, EM ROLO DE 19 MM X 5 M</t>
  </si>
  <si>
    <t xml:space="preserve"> 00000995 </t>
  </si>
  <si>
    <t>CABO DE COBRE, FLEXIVEL, CLASSE 4 OU 5, ISOLACAO EM PVC/A, ANTICHAMA BWF-B, COBERTURA PVC-ST1, ANTICHAMA BWF-B, 1 CONDUTOR, 0,6/1 KV, SECAO NOMINAL 16 MM2</t>
  </si>
  <si>
    <t xml:space="preserve"> 00000996 </t>
  </si>
  <si>
    <t>CABO DE COBRE, FLEXIVEL, CLASSE 4 OU 5, ISOLACAO EM PVC/A, ANTICHAMA BWF-B, COBERTURA PVC-ST1, ANTICHAMA BWF-B, 1 CONDUTOR, 0,6/1 KV, SECAO NOMINAL 25 MM2</t>
  </si>
  <si>
    <t xml:space="preserve"> 00001018 </t>
  </si>
  <si>
    <t>CABO DE COBRE, FLEXIVEL, CLASSE 4 OU 5, ISOLACAO EM PVC/A, ANTICHAMA BWF-B, COBERTURA PVC-ST1, ANTICHAMA BWF-B, 1 CONDUTOR, 0,6/1 KV, SECAO NOMINAL 50 MM2</t>
  </si>
  <si>
    <t xml:space="preserve"> 00001013 </t>
  </si>
  <si>
    <t>CABO DE COBRE, FLEXIVEL, CLASSE 4 OU 5, ISOLACAO EM PVC/A, ANTICHAMA BWF-B, 1 CONDUTOR, 450/750 V, SECAO NOMINAL 1,5 MM2</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</si>
  <si>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</si>
  <si>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</si>
  <si>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</si>
  <si>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</si>
  <si>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</si>
  <si>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</si>
  <si>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100475 </t>
  </si>
  <si>
    <t>ARGAMASSA TRAÇO 1:3 (EM VOLUME DE CIMENTO E AREIA MÉDIA ÚMIDA) COM ADIÇÃO DE IMPERMEABILIZANTE, PREPARO MECÂNICO COM BETONEIRA 400 L. AF_08/2019</t>
  </si>
  <si>
    <t xml:space="preserve"> 87316 </t>
  </si>
  <si>
    <t>ARGAMASSA TRAÇO 1:4 (EM VOLUME DE CIMENTO E AREIA GROSSA ÚMIDA) PARA CHAPISCO CONVENCIONAL, PREPARO MECÂNICO COM BETONEIRA 400 L. AF_08/2019</t>
  </si>
  <si>
    <t xml:space="preserve"> 00007258 </t>
  </si>
  <si>
    <t>TIJOLO CERAMICO MACICO COMUM DE *5 X 10 X 20* CM (L X A X C)</t>
  </si>
  <si>
    <t xml:space="preserve"> 004948 </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</si>
  <si>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</si>
  <si>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</si>
  <si>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</si>
  <si>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</si>
  <si>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91960 </t>
  </si>
  <si>
    <t>INTERRUPTOR PARALELO (2 MÓDULOS), 10A/250V, SEM SUPORTE E SEM PLACA - FORNECIMENTO E INSTALAÇÃO. AF_03/2023</t>
  </si>
  <si>
    <t xml:space="preserve"> 91952 </t>
  </si>
  <si>
    <t>INTERRUPTOR SIMPLES (1 MÓDULO), 10A/250V, SEM SUPORTE E SEM PLACA - FORNECIMENTO E INSTALAÇÃO. AF_03/2023</t>
  </si>
  <si>
    <t xml:space="preserve"> 003595 </t>
  </si>
  <si>
    <t>PLACA COM UM FURO IMPERIA BRANCO IRIEL</t>
  </si>
  <si>
    <t xml:space="preserve"> 034530 </t>
  </si>
  <si>
    <t>PLACA 1 POSTO HORIZONTAL 4x2 PIAL PLUS</t>
  </si>
  <si>
    <t xml:space="preserve"> 00038101 </t>
  </si>
  <si>
    <t xml:space="preserve"> 00038113 </t>
  </si>
  <si>
    <t>INTERRUPTOR PARALELO 10A, 250V (APENAS MODULO)</t>
  </si>
  <si>
    <t xml:space="preserve"> 00038112 </t>
  </si>
  <si>
    <t>INTERRUPTOR SIMPLES 10A, 250V (APENAS MODULO)</t>
  </si>
  <si>
    <t xml:space="preserve"> 00038102 </t>
  </si>
  <si>
    <t xml:space="preserve"> 00001570 </t>
  </si>
  <si>
    <t>TERMINAL A COMPRESSAO EM COBRE ESTANHADO PARA CABO 2,5 MM2, 1 FURO E 1 COMPRESSAO, PARA PARAFUSO DE FIXACAO M5</t>
  </si>
  <si>
    <t xml:space="preserve"> 00034616 </t>
  </si>
  <si>
    <t>DISJUNTOR TERMOMAGNETICO PARA TRILHO DIN (IEC), BIPOLAR, 6 - 32 A</t>
  </si>
  <si>
    <t xml:space="preserve"> 00001571 </t>
  </si>
  <si>
    <t>TERMINAL A COMPRESSAO EM COBRE ESTANHADO PARA CABO 4 MM2, 1 FURO E 1 COMPRESSAO, PARA PARAFUSO DE FIXACAO M5</t>
  </si>
  <si>
    <t xml:space="preserve"> 00001573 </t>
  </si>
  <si>
    <t>TERMINAL A COMPRESSAO EM COBRE ESTANHADO PARA CABO 6 MM2, 1 FURO E 1 COMPRESSAO, PARA PARAFUSO DE FIXACAO M6</t>
  </si>
  <si>
    <t xml:space="preserve"> 00001574 </t>
  </si>
  <si>
    <t>TERMINAL A COMPRESSAO EM COBRE ESTANHADO PARA CABO 10 MM2, 1 FURO E 1 COMPRESSAO, PARA PARAFUSO DE FIXACAO M6</t>
  </si>
  <si>
    <t xml:space="preserve"> 036570 </t>
  </si>
  <si>
    <t>DISJUNTOR - DISPOSITIVO PROTETOR DE SURTO DPS CLASSE II 20 ka TRIPOLAR 275V SOPRANO</t>
  </si>
  <si>
    <t xml:space="preserve"> 035753 </t>
  </si>
  <si>
    <t xml:space="preserve"> 91170 </t>
  </si>
  <si>
    <t>FIXAÇÃO DE TUBOS HORIZONTAIS DE PVC ÁGUA, PVC ESGOTO, PVC ÁGUA PLUVIAL, CPVC, PPR, COBRE OU AÇO, DIÂMETROS MENORES OU IGUAIS A 40 MM, COM ABRAÇADEIRA METÁLICA RÍGIDA TIPO U PERFIL 1 1/4", FIXADA EM PERFILADO EM LAJE. AF_09/2023_PS</t>
  </si>
  <si>
    <t xml:space="preserve"> 00039245 </t>
  </si>
  <si>
    <t>ELETRODUTO PVC FLEXIVEL CORRUGADO, REFORCADO, COR LARANJA, DE 32 MM, PARA LAJES E PISOS</t>
  </si>
  <si>
    <t xml:space="preserve"> 00039244 </t>
  </si>
  <si>
    <t>ELETRODUTO PVC FLEXIVEL CORRUGADO, REFORCADO, COR LARANJA, DE 25 MM, PARA LAJES E PISOS</t>
  </si>
  <si>
    <t xml:space="preserve"> 00002680 </t>
  </si>
  <si>
    <t xml:space="preserve"> 00002684 </t>
  </si>
  <si>
    <t xml:space="preserve"> 00002681 </t>
  </si>
  <si>
    <t xml:space="preserve"> P.04.000.042173 </t>
  </si>
  <si>
    <t>ELETRODUTO COM COSTURA GALVANIZADO ELETROLITICAMENTE, DN = 1 1/4´ - NBR13057</t>
  </si>
  <si>
    <t>Soquete ou bocal de louça (porcelana) E27 de tempo, ref.MT-2233, marca Decorlux ou similar</t>
  </si>
  <si>
    <t xml:space="preserve"> 00001091 </t>
  </si>
  <si>
    <t>ARMACAO VERTICAL COM HASTE E CONTRA-PINO, EM CHAPA DE ACO GALVANIZADO 3/16", COM 1 ESTRIBO E 1 ISOLADOR</t>
  </si>
  <si>
    <t xml:space="preserve"> 00038775 </t>
  </si>
  <si>
    <t>LUMINARIA TIPO TARTARUGA PARA AREA EXTERNA EM ALUMINIO, COM GRADE, PARA 1 LAMPADA, BASE E27, POTENCIA MAXIMA 40/60 W (NAO INCLUI LAMPADA)</t>
  </si>
  <si>
    <t xml:space="preserve"> 00038193 </t>
  </si>
  <si>
    <t>LAMPADA LED 6 W BIVOLT BRANCA, FORMATO TRADICIONAL (BASE E27)</t>
  </si>
  <si>
    <t xml:space="preserve"> P.15.000.034118 </t>
  </si>
  <si>
    <t>LUMINÁRIA LED RETANGULAR, SOBREPOR, DE 35 A 41W, 3690 A 4800 LM, 220V, TEMPER. COR 4000K, DIFUSOR TRANSLÚCIDO; REF. AL0756D.L102 DA AJALUMI, SM-755/2 LED LC DA ARM, LHT42-S4000840 DA LUMICENTER OU EQUIVALENTE</t>
  </si>
  <si>
    <t xml:space="preserve"> 003420 </t>
  </si>
  <si>
    <t>FITA ISOLANTE HIGHLAND ADESIVA 19m x 20mm</t>
  </si>
  <si>
    <t xml:space="preserve"> 050372 </t>
  </si>
  <si>
    <t xml:space="preserve"> 88628 </t>
  </si>
  <si>
    <t>ARGAMASSA TRAÇO 1:3 (EM VOLUME DE CIMENTO E AREIA MÉDIA ÚMIDA), PREPARO MECÂNICO COM BETONEIRA 400 L. AF_08/2019</t>
  </si>
  <si>
    <t xml:space="preserve"> 94970 </t>
  </si>
  <si>
    <t>CONCRETO FCK = 20MPA, TRAÇO 1:2,7:3 (EM MASSA SECA DE CIMENTO/ AREIA MÉDIA/ BRITA 1) - PREPARO MECÂNICO COM BETONEIRA 600 L. AF_05/2021</t>
  </si>
  <si>
    <t xml:space="preserve"> 101616 </t>
  </si>
  <si>
    <t>PREPARO DE FUNDO DE VALA COM LARGURA MENOR QUE 1,5 M (ACERTO DO SOLO NATURAL). AF_08/2020</t>
  </si>
  <si>
    <t xml:space="preserve"> 89998 </t>
  </si>
  <si>
    <t>ARMAÇÃO DE CINTA DE ALVENARIA ESTRUTURAL; DIÂMETRO DE 10,0 MM. AF_09/2021</t>
  </si>
  <si>
    <t xml:space="preserve"> 00025067 </t>
  </si>
  <si>
    <t>BLOCO DE CONCRETO ESTRUTURAL 19 X 19 X 39 CM, FBK 4,5 MPA (NBR 6136)</t>
  </si>
  <si>
    <t xml:space="preserve"> 00000660 </t>
  </si>
  <si>
    <t>CANALETA DE CONCRETO 19 X 19 X 19 CM (CLASSE C - NBR 6136)</t>
  </si>
  <si>
    <t xml:space="preserve"> 00011245 </t>
  </si>
  <si>
    <t>9,00</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</si>
  <si>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</si>
  <si>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</si>
  <si>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</si>
  <si>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</si>
  <si>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</si>
  <si>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</si>
  <si>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00041426 </t>
  </si>
  <si>
    <t>MINICAPTOR, EM ACO GALVANIZADO A FOGO, FIXACAO HORIZONTAL DE 2 FUROS, SEM BANDEIRA, H=600 MM X DN=10 MM</t>
  </si>
  <si>
    <t xml:space="preserve"> 00007583 </t>
  </si>
  <si>
    <t>BUCHA DE NYLON SEM ABA S8, COM PARAFUSO DE 4,80 X 50 MM EM ACO ZINCADO COM ROSCA SOBERBA, CABECA CHATA E FENDA PHILLIPS</t>
  </si>
  <si>
    <t xml:space="preserve"> 012620 </t>
  </si>
  <si>
    <t xml:space="preserve"> 00012070 </t>
  </si>
  <si>
    <t>ELETRODUTO DE PVC RIGIDO SOLDAVEL, CLASSE B, DE 40 MM</t>
  </si>
  <si>
    <t xml:space="preserve"> 17 </t>
  </si>
  <si>
    <t xml:space="preserve"> 00039662 </t>
  </si>
  <si>
    <t xml:space="preserve"> 00039738 </t>
  </si>
  <si>
    <t>TUBO DE BORRACHA ELASTOMERICA FLEXIVEL, PRETA, PARA ISOLAMENTO TERMICO DE TUBULACAO, DN 1/4" (6 MM), E= 9 MM, COEFICIENTE DE CONDUTIVIDADE TERMICA 0,036W/MK, VAPOR DE AGUA MAIOR OU IGUAL A 10.000</t>
  </si>
  <si>
    <t>98,00</t>
  </si>
  <si>
    <t xml:space="preserve"> 91166 </t>
  </si>
  <si>
    <t>FIXAÇÃO DE TUBOS HORIZONTAIS DE PEX OU MULTICAMADAS, DIÂMETROS IGUAIS OU INFERIORES A 40 MM, COM ABRAÇADEIRA PLÁSTICA FIXADA EM LAJE. AF_09/2023_PE</t>
  </si>
  <si>
    <t xml:space="preserve"> 00039853 </t>
  </si>
  <si>
    <t>TUBO DE BORRACHA ELASTOMERICA FLEXIVEL, PRETA, PARA ISOLAMENTO TERMICO DE TUBULACAO, DN 5/8" (15 MM), E= 19 MM, COEFICIENTE DE CONDUTIVIDADE TERMICA 0,036W/MK, VAPOR DE AGUA MAIOR OU IGUAL A 10.000</t>
  </si>
  <si>
    <t xml:space="preserve"> 00039665 </t>
  </si>
  <si>
    <t>Cabo de cobre PP Cordplast 4 x 2,5 mm2, 450/750v</t>
  </si>
  <si>
    <t>16,00</t>
  </si>
  <si>
    <t xml:space="preserve"> 07231 </t>
  </si>
  <si>
    <t>CHAPA DE ACO CARBONO, GALVANIZADA, PARA USOS GERAIS, TAMANHO PADRAO, PRECO DE RE VENDEDOR, COM ESPESSURA DE 1,25MM</t>
  </si>
  <si>
    <t xml:space="preserve"> 14289 </t>
  </si>
  <si>
    <t>GRELHA RETANGULAR DE SIMPLES DEFLEXAO, A LETAS VERTICAIS, EM ALUMINIO EXTRUDADO 4 00X150MM, TROPICAL OU SIMILAR</t>
  </si>
  <si>
    <t xml:space="preserve"> 14288 </t>
  </si>
  <si>
    <t>DIFUSOR QUADRADO EM ALUMINIO EXTRUDADO 1 5" X 15", TROPICAL OU SIMILAR</t>
  </si>
  <si>
    <t xml:space="preserve"> 036512 </t>
  </si>
  <si>
    <t xml:space="preserve"> 036510 </t>
  </si>
  <si>
    <t xml:space="preserve"> 00039028 </t>
  </si>
  <si>
    <t>PERFILADO PERFURADO SIMPLES 38 X 38 MM, CHAPA 22</t>
  </si>
  <si>
    <t xml:space="preserve"> 00011976 </t>
  </si>
  <si>
    <t>CHUMBADOR DE ACO ZINCADO, DIAMETRO 1/4" COM PARAFUSO 1/4" X 40 MM</t>
  </si>
  <si>
    <t xml:space="preserve"> 036691 </t>
  </si>
  <si>
    <t>EXAUSTOR CENTRIFUGO SIROCO TRIFASICO EC5-TN-3 ARRANJO 4</t>
  </si>
  <si>
    <t xml:space="preserve"> 060985 </t>
  </si>
  <si>
    <t xml:space="preserve"> 18 </t>
  </si>
  <si>
    <t xml:space="preserve"> 00038083 </t>
  </si>
  <si>
    <t>TOMADA RJ45, 8 FIOS, CAT 5E, CONJUNTO MONTADO PARA EMBUTIR 4" X 2" (PLACA + SUPORTE + MODULO)</t>
  </si>
  <si>
    <t xml:space="preserve"> P.13.000.042351 </t>
  </si>
  <si>
    <t>TOMADA PARA TV, TIPO PINO JACK, COM PLACA, REF. LINHA TRII DA TRAMONTINA, SIMON, PIAL LEGRAND, OU EQUIVALENTE</t>
  </si>
  <si>
    <t xml:space="preserve"> 19 </t>
  </si>
  <si>
    <t xml:space="preserve"> 00039747 </t>
  </si>
  <si>
    <t xml:space="preserve"> 00039897 </t>
  </si>
  <si>
    <t>PASTA PARA SOLDA DE TUBOS E CONEXOES DE COBRE (EMBALAGEM COM 250 G)</t>
  </si>
  <si>
    <t xml:space="preserve"> 00012732 </t>
  </si>
  <si>
    <t>SOLDA ESTANHO/COBRE PARA CONEXOES DE COBRE, FIO 2,5 MM, CARRETEL 500 GR (SEM CHUMBO)</t>
  </si>
  <si>
    <t xml:space="preserve"> 00012733 </t>
  </si>
  <si>
    <t xml:space="preserve"> 00012714 </t>
  </si>
  <si>
    <t xml:space="preserve"> 00012723 </t>
  </si>
  <si>
    <t>Edificação</t>
  </si>
  <si>
    <t xml:space="preserve"> 016202 </t>
  </si>
  <si>
    <t xml:space="preserve"> 85001 </t>
  </si>
  <si>
    <t>SIURB</t>
  </si>
  <si>
    <t>POSTO DE CONSUMO DE O2 OU AR OU VÁCUO OU N2O SOMENTE O APARELHO, SEM INSTALAÇÃO</t>
  </si>
  <si>
    <t xml:space="preserve"> 00000395 </t>
  </si>
  <si>
    <t>ABRACADEIRA EM ACO PARA AMARRACAO DE ELETRODUTOS, TIPO D, COM 1 1/4" E PARAFUSO DE FIXACAO</t>
  </si>
  <si>
    <t xml:space="preserve"> 20 </t>
  </si>
  <si>
    <t xml:space="preserve"> 00034353 </t>
  </si>
  <si>
    <t>ARGAMASSA COLANTE AC II</t>
  </si>
  <si>
    <t xml:space="preserve"> 00036178 </t>
  </si>
  <si>
    <t>PISO TATIL / PODOTATIL, LADRILHO HIDRAULICO/CONCRETO, *40 X 40* CM, E= 2,5* CM, PADRAO TATIL ALERTA OU DIRECIONAL, COR NATURAL</t>
  </si>
  <si>
    <t xml:space="preserve"> 88441 </t>
  </si>
  <si>
    <t>JARDINEIRO COM ENCARGOS COMPLEMENTARES</t>
  </si>
  <si>
    <t xml:space="preserve"> 00003322 </t>
  </si>
  <si>
    <t>GRAMA ESMERALDA OU SAO CARLOS OU CURITIBANA, EM PLACAS, SEM PLANTIO</t>
  </si>
  <si>
    <t>Letras aço inox 20 x 20cm</t>
  </si>
  <si>
    <t xml:space="preserve"> 21 </t>
  </si>
  <si>
    <t>COMPOSIÇÕES ANALÍTICAS DE PREÇOS UNITÁRIOS</t>
  </si>
  <si>
    <t>Composições Principais</t>
  </si>
  <si>
    <t xml:space="preserve"> 00034709 </t>
  </si>
  <si>
    <t>DISJUNTOR TERMOMAGNETICO PARA TRILHO DIN (IEC), TRIPOLAR, 10 - 50 A</t>
  </si>
  <si>
    <t xml:space="preserve"> 00001575 </t>
  </si>
  <si>
    <t>TERMINAL A COMPRESSAO EM COBRE ESTANHADO PARA CABO 16 MM2, 1 FURO E 1 COMPRESSAO, PARA PARAFUSO DE FIXACAO M6</t>
  </si>
  <si>
    <t>Composições Auxiliares</t>
  </si>
  <si>
    <t xml:space="preserve"> 95308 </t>
  </si>
  <si>
    <t>CURSO DE CAPACITAÇÃO PARA AJUDANTE DE ARMADOR (ENCARGOS COMPLEMENTARES) - HORISTA</t>
  </si>
  <si>
    <t xml:space="preserve"> 00043489 </t>
  </si>
  <si>
    <t>EPI - FAMILIA PEDREIRO - HORISTA (ENCARGOS COMPLEMENTARES - COLETADO CAIXA)</t>
  </si>
  <si>
    <t xml:space="preserve"> 00037373 </t>
  </si>
  <si>
    <t>SEGURO - HORISTA (COLETADO CAIXA - ENCARGOS COMPLEMENTARES)</t>
  </si>
  <si>
    <t xml:space="preserve"> 00037372 </t>
  </si>
  <si>
    <t>EXAMES - HORISTA (COLETADO CAIXA - ENCARGOS COMPLEMENTARES)</t>
  </si>
  <si>
    <t xml:space="preserve"> 00006114 </t>
  </si>
  <si>
    <t>AJUDANTE DE ARMADOR (HORISTA)</t>
  </si>
  <si>
    <t xml:space="preserve"> 00043465 </t>
  </si>
  <si>
    <t>FERRAMENTAS - FAMILIA PEDREIRO - HORISTA (ENCARGOS COMPLEMENTARES - COLETADO CAIXA)</t>
  </si>
  <si>
    <t xml:space="preserve"> 00037371 </t>
  </si>
  <si>
    <t>TRANSPORTE - HORISTA (COLETADO CAIXA - ENCARGOS COMPLEMENTARES)</t>
  </si>
  <si>
    <t xml:space="preserve"> 00037370 </t>
  </si>
  <si>
    <t>ALIMENTACAO - HORISTA (COLETADO CAIXA - ENCARGOS COMPLEMENTARES)</t>
  </si>
  <si>
    <t xml:space="preserve"> 95309 </t>
  </si>
  <si>
    <t>CURSO DE CAPACITAÇÃO PARA AJUDANTE DE CARPINTEIRO (ENCARGOS COMPLEMENTARES) - HORISTA</t>
  </si>
  <si>
    <t xml:space="preserve"> 00043483 </t>
  </si>
  <si>
    <t>EPI - FAMILIA CARPINTEIRO DE FORMAS - HORISTA (ENCARGOS COMPLEMENTARES - COLETADO CAIXA)</t>
  </si>
  <si>
    <t xml:space="preserve"> 00006117 </t>
  </si>
  <si>
    <t>CARPINTEIRO AUXILIAR (HORISTA)</t>
  </si>
  <si>
    <t xml:space="preserve"> 00043459 </t>
  </si>
  <si>
    <t>FERRAMENTAS - FAMILIA CARPINTEIRO DE FORMAS - HORISTA (ENCARGOS COMPLEMENTARES - COLETADO CAIXA)</t>
  </si>
  <si>
    <t xml:space="preserve"> 95310 </t>
  </si>
  <si>
    <t>CURSO DE CAPACITAÇÃO PARA AJUDANTE DE ESTRUTURA METÁLICA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</si>
  <si>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</si>
  <si>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</si>
  <si>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</si>
  <si>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</si>
  <si>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00044499 </t>
  </si>
  <si>
    <t>AJUDANTE DE ESTRUTURAS METALICAS (HORISTA)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</si>
  <si>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</si>
  <si>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</si>
  <si>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</si>
  <si>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</si>
  <si>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</si>
  <si>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</si>
  <si>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</si>
  <si>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</si>
  <si>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00020017 </t>
  </si>
  <si>
    <t xml:space="preserve"> 00039026 </t>
  </si>
  <si>
    <t>PREGO DE ACO POLIDO SEM CABECA 15 X 15 (1 1/4 X 13)</t>
  </si>
  <si>
    <t xml:space="preserve"> 00001106 </t>
  </si>
  <si>
    <t>CAL HIDRATADA CH-I PARA ARGAMASSAS</t>
  </si>
  <si>
    <t xml:space="preserve"> 89226 </t>
  </si>
  <si>
    <t>BETONEIRA CAPACIDADE NOMINAL DE 600 L, CAPACIDADE DE MISTURA 360 L, MOTOR ELÉTRICO TRIFÁSICO POTÊNCIA DE 4 CV, SEM CARREGADOR - CHI DIURNO. AF_05/2023</t>
  </si>
  <si>
    <t xml:space="preserve"> 89225 </t>
  </si>
  <si>
    <t>BETONEIRA CAPACIDADE NOMINAL DE 600 L, CAPACIDADE DE MISTURA 360 L, MOTOR ELÉTRICO TRIFÁSICO POTÊNCIA DE 4 CV, SEM CARREGADOR - CHP DIURNO. AF_05/2023</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</si>
  <si>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</si>
  <si>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</si>
  <si>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</si>
  <si>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</si>
  <si>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95314 </t>
  </si>
  <si>
    <t>CURSO DE CAPACITAÇÃO PARA ARMADOR (ENCARGOS COMPLEMENTARES) - HORISTA</t>
  </si>
  <si>
    <t xml:space="preserve"> 00000378 </t>
  </si>
  <si>
    <t>ARMADOR (HORISTA)</t>
  </si>
  <si>
    <t xml:space="preserve"> 00000034 </t>
  </si>
  <si>
    <t>ACO CA-50, 10,0 MM, VERGALHAO</t>
  </si>
  <si>
    <t xml:space="preserve"> 92767 </t>
  </si>
  <si>
    <t>ARMAÇÃO DE LAJE DE ESTRUTURA CONVENCIONAL DE CONCRETO ARMADO UTILIZANDO AÇO CA-60 DE 4,2 MM - MONTAGEM. AF_06/2022</t>
  </si>
  <si>
    <t xml:space="preserve"> 92799 </t>
  </si>
  <si>
    <t>CORTE E DOBRA DE AÇO CA-60, DIÂMETRO DE 4,2 MM. AF_06/2022</t>
  </si>
  <si>
    <t xml:space="preserve"> 00042407 </t>
  </si>
  <si>
    <t>TRELICA NERVURADA (ESPACADOR), ALTURA = 120,0 MM, DIAMETRO DOS BANZOS INFERIORES E SUPERIOR = 6,0 MM, DIAMETRO DA DIAGONAL = 4,2 MM</t>
  </si>
  <si>
    <t xml:space="preserve"> 00042406 </t>
  </si>
  <si>
    <t xml:space="preserve"> 95315 </t>
  </si>
  <si>
    <t>CURSO DE CAPACITAÇÃO PARA ASSENTADOR DE TUBOS (ENCARGOS COMPLEMENTARES) - HORISTA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</si>
  <si>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</si>
  <si>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</si>
  <si>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</si>
  <si>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</si>
  <si>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</si>
  <si>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</si>
  <si>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</si>
  <si>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</si>
  <si>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00000247 </t>
  </si>
  <si>
    <t>AJUDANTE DE ELETRICISTA (HORISTA)</t>
  </si>
  <si>
    <t xml:space="preserve"> 00043484 </t>
  </si>
  <si>
    <t>EPI - FAMILIA ELETRICISTA - HORISTA (ENCARGOS COMPLEMENTARES - COLETADO CAIXA)</t>
  </si>
  <si>
    <t xml:space="preserve"> 00043460 </t>
  </si>
  <si>
    <t>FERRAMENTAS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</si>
  <si>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</si>
  <si>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</si>
  <si>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</si>
  <si>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</si>
  <si>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00043485 </t>
  </si>
  <si>
    <t>EPI - FAMILIA ENCANADOR - HORISTA (ENCARGOS COMPLEMENTARES - COLETADO CAIXA)</t>
  </si>
  <si>
    <t xml:space="preserve"> 00043461 </t>
  </si>
  <si>
    <t>FERRAMENTAS - FAMILIA ENCANADOR - HORISTA (ENCARGOS COMPLEMENTARES - COLETADO CAIXA)</t>
  </si>
  <si>
    <t xml:space="preserve"> 95324 </t>
  </si>
  <si>
    <t xml:space="preserve"> 00004760 </t>
  </si>
  <si>
    <t>AZULEJISTA OU LADRILHEIRO (HORISTA)</t>
  </si>
  <si>
    <t xml:space="preserve"> 90801 </t>
  </si>
  <si>
    <t>BATENTE PARA PORTA DE MADEIRA, PADRÃO MÉDIO - FORNECIMENTO E MONTAGEM. AF_12/2019</t>
  </si>
  <si>
    <t xml:space="preserve"> 00039027 </t>
  </si>
  <si>
    <t xml:space="preserve"> 00007319 </t>
  </si>
  <si>
    <t>TINTA ASFALTICA IMPERMEABILIZANTE DISPERSA EM AGUA, PARA MATERIAIS CIMENTICIOS</t>
  </si>
  <si>
    <t xml:space="preserve"> 00000183 </t>
  </si>
  <si>
    <t>JG</t>
  </si>
  <si>
    <t xml:space="preserve"> 00005066 </t>
  </si>
  <si>
    <t>PREGO DE ACO POLIDO COM CABECA 12 X 12</t>
  </si>
  <si>
    <t xml:space="preserve"> 88827 </t>
  </si>
  <si>
    <t>BETONEIRA CAPACIDADE NOMINAL DE 400 L, CAPACIDADE DE MISTURA 280 L, MOTOR ELÉTRICO TRIFÁSICO POTÊNCIA DE 2 CV, SEM CARREGADOR - JUROS. AF_05/2023</t>
  </si>
  <si>
    <t xml:space="preserve"> 88826 </t>
  </si>
  <si>
    <t>BETONEIRA CAPACIDADE NOMINAL DE 400 L, CAPACIDADE DE MISTURA 280 L, MOTOR ELÉTRICO TRIFÁSICO POTÊNCIA DE 2 CV, SEM CARREGADOR - DEPRECIAÇÃO. AF_05/2023</t>
  </si>
  <si>
    <t xml:space="preserve"> 88829 </t>
  </si>
  <si>
    <t>BETONEIRA CAPACIDADE NOMINAL DE 400 L, CAPACIDADE DE MISTURA 280 L, MOTOR ELÉTRICO TRIFÁSICO POTÊNCIA DE 2 CV, SEM CARREGADOR - MATERIAIS NA OPERAÇÃO. AF_05/2023</t>
  </si>
  <si>
    <t xml:space="preserve"> 88828 </t>
  </si>
  <si>
    <t>BETONEIRA CAPACIDADE NOMINAL DE 400 L, CAPACIDADE DE MISTURA 280 L, MOTOR ELÉTRICO TRIFÁSICO POTÊNCIA DE 2 CV, SEM CARREGADOR - MANUTENÇÃO. AF_05/2023</t>
  </si>
  <si>
    <t xml:space="preserve"> 00010535 </t>
  </si>
  <si>
    <t xml:space="preserve"> 00002705 </t>
  </si>
  <si>
    <t>ENERGIA ELETRICA ATE 2000 KWH INDUSTRIAL, SEM DEMANDA</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</si>
  <si>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</si>
  <si>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</si>
  <si>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</si>
  <si>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</si>
  <si>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</si>
  <si>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</si>
  <si>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</si>
  <si>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</si>
  <si>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</si>
  <si>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</si>
  <si>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</si>
  <si>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00042408 </t>
  </si>
  <si>
    <t>LONA PLASTICA EXTRA FORTE PRETA, E = 200 MICRA</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</si>
  <si>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</si>
  <si>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</si>
  <si>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</si>
  <si>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</si>
  <si>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88282 </t>
  </si>
  <si>
    <t>MOTORISTA DE CAMINHÃO COM ENCARGOS COMPLEMENTARES</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</si>
  <si>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</si>
  <si>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</si>
  <si>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</si>
  <si>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</si>
  <si>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</si>
  <si>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</si>
  <si>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00037758 </t>
  </si>
  <si>
    <t>CAMINHAO TRUCADO, PESO BRUTO TOTAL 23000 KG, CARGA UTIL MAXIMA 15285 KG, DISTANCIA ENTRE EIXOS 4,80 M, POTENCIA 326 CV (INCLUI CABINE E CHASSI, NAO INCLUI CARROCERIA)</t>
  </si>
  <si>
    <t xml:space="preserve"> 00037736 </t>
  </si>
  <si>
    <t>TANQUE DE ACO CARBONO NAO REVESTIDO, PARA TRANSPORTE DE AGUA COM CAPACIDADE DE 10 M3, COM BOMBA CENTRIFUGA POR TOMADA DE FORCA, VAZAO MAXIMA *75* M3/H (INCLUI MONTAGEM, NAO INCLUI CAMINHAO)</t>
  </si>
  <si>
    <t xml:space="preserve"> 00004221 </t>
  </si>
  <si>
    <t>OLEO DIESEL COMBUSTIVEL COMUM METROPOLITANO S-10 OU S-500</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</si>
  <si>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</si>
  <si>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</si>
  <si>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</si>
  <si>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</si>
  <si>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</si>
  <si>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</si>
  <si>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</si>
  <si>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</si>
  <si>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</si>
  <si>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</si>
  <si>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</si>
  <si>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</si>
  <si>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</si>
  <si>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</si>
  <si>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</si>
  <si>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</si>
  <si>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</si>
  <si>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</si>
  <si>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</si>
  <si>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</si>
  <si>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</si>
  <si>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</si>
  <si>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</si>
  <si>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</si>
  <si>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</si>
  <si>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</si>
  <si>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</si>
  <si>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</si>
  <si>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</si>
  <si>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</si>
  <si>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</si>
  <si>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</si>
  <si>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</si>
  <si>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</si>
  <si>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</si>
  <si>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</si>
  <si>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</si>
  <si>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00000867 </t>
  </si>
  <si>
    <t>CABO DE COBRE NU 50 MM2 MEIO-DURO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</si>
  <si>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</si>
  <si>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</si>
  <si>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</si>
  <si>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</si>
  <si>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</si>
  <si>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</si>
  <si>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</si>
  <si>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</si>
  <si>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</si>
  <si>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</si>
  <si>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</si>
  <si>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</si>
  <si>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</si>
  <si>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</si>
  <si>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</si>
  <si>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</si>
  <si>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</si>
  <si>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</si>
  <si>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</si>
  <si>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</si>
  <si>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</si>
  <si>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</si>
  <si>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</si>
  <si>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</si>
  <si>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</si>
  <si>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</si>
  <si>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</si>
  <si>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</si>
  <si>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</si>
  <si>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</si>
  <si>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</si>
  <si>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</si>
  <si>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</si>
  <si>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</si>
  <si>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</si>
  <si>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</si>
  <si>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</si>
  <si>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</si>
  <si>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</si>
  <si>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</si>
  <si>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</si>
  <si>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</si>
  <si>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</si>
  <si>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</si>
  <si>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</si>
  <si>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</si>
  <si>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</si>
  <si>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</si>
  <si>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</si>
  <si>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</si>
  <si>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</si>
  <si>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</si>
  <si>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</si>
  <si>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</si>
  <si>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</si>
  <si>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</si>
  <si>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</si>
  <si>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</si>
  <si>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</si>
  <si>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</si>
  <si>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95368 </t>
  </si>
  <si>
    <t>CURSO DE CAPACITAÇÃO PARA OPERADOR JATO DE AREIA OU JATISTA (ENCARGOS COMPLEMENTARES) - HORISTA</t>
  </si>
  <si>
    <t xml:space="preserve"> 00004251 </t>
  </si>
  <si>
    <t>OPERADOR DE JATO ABRASIVO OU JATISTA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</si>
  <si>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</si>
  <si>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</si>
  <si>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</si>
  <si>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</si>
  <si>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</si>
  <si>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</si>
  <si>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</si>
  <si>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</si>
  <si>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</si>
  <si>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</si>
  <si>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</si>
  <si>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SERVENTE DE OBRAS (HORISTA)</t>
  </si>
  <si>
    <t xml:space="preserve"> 95385 </t>
  </si>
  <si>
    <t>CURSO DE CAPACITAÇÃO PARA TELHADISTA (ENCARGOS COMPLEMENTARES) - HORISTA</t>
  </si>
  <si>
    <t xml:space="preserve"> 00012869 </t>
  </si>
  <si>
    <t xml:space="preserve"> 95386 </t>
  </si>
  <si>
    <t>CURSO DE CAPACITAÇÃO PARA TRATORISTA (ENCARGOS COMPLEMENTARES) -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</si>
  <si>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</si>
  <si>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</si>
  <si>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</si>
  <si>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</si>
  <si>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</si>
  <si>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</si>
  <si>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</si>
  <si>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</si>
  <si>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00002685 </t>
  </si>
  <si>
    <t xml:space="preserve"> 00011684 </t>
  </si>
  <si>
    <t xml:space="preserve"> 00006141 </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</si>
  <si>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</si>
  <si>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</si>
  <si>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</si>
  <si>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</si>
  <si>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</si>
  <si>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</si>
  <si>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00000392 </t>
  </si>
  <si>
    <t>ABRACADEIRA EM ACO PARA AMARRACAO DE ELETRODUTOS, TIPO D, COM 1/2" E PARAFUSO DE FIXACAO</t>
  </si>
  <si>
    <t xml:space="preserve"> 90279 </t>
  </si>
  <si>
    <t>GRAUTE FGK=20 MPA; TRAÇO 1:0,04:1,8:2,1 (EM MASSA SECA DE CIMENTO/ CAL/ AREIA GROSSA/ BRITA 0) - PREPARO MECÂNICO COM BETONEIRA 400 L. AF_09/2021</t>
  </si>
  <si>
    <t xml:space="preserve"> 00004720 </t>
  </si>
  <si>
    <t>PEDRA BRITADA N. 0, OU PEDRISCO (4,8 A 9,5 MM) POSTO PEDREIRA/FORNECEDOR, SEM FRETE</t>
  </si>
  <si>
    <t xml:space="preserve"> 93267 </t>
  </si>
  <si>
    <t xml:space="preserve"> 00036494 </t>
  </si>
  <si>
    <t>GRUA ASCENCIONAL, LANCA DE 30 M, CAPACIDADE DE 1,0 T A 30 M, ALTURA ATE 39 M</t>
  </si>
  <si>
    <t xml:space="preserve"> 93269 </t>
  </si>
  <si>
    <t xml:space="preserve"> 93270 </t>
  </si>
  <si>
    <t xml:space="preserve"> 93271 </t>
  </si>
  <si>
    <t xml:space="preserve"> 88296 </t>
  </si>
  <si>
    <t>OPERADOR DE GUINDASTE COM ENCARGOS COMPLEMENTARES</t>
  </si>
  <si>
    <t xml:space="preserve"> 93278 </t>
  </si>
  <si>
    <t>GUINCHO ELÉTRICO DE COLUNA, CAPACIDADE 400 KG, COM MOTO FREIO, MOTOR TRIFÁSICO DE 1,25 CV - JUROS. AF_03/2016</t>
  </si>
  <si>
    <t xml:space="preserve"> 88295 </t>
  </si>
  <si>
    <t>OPERADOR DE GUINCHO COM ENCARGOS COMPLEMENTARES</t>
  </si>
  <si>
    <t xml:space="preserve"> 93277 </t>
  </si>
  <si>
    <t>GUINCHO ELÉTRICO DE COLUNA, CAPACIDADE 400 KG, COM MOTO FREIO, MOTOR TRIFÁSICO DE 1,25 CV - DEPRECIAÇÃO. AF_03/2016</t>
  </si>
  <si>
    <t xml:space="preserve"> 93280 </t>
  </si>
  <si>
    <t>GUINCHO ELÉTRICO DE COLUNA, CAPACIDADE 400 KG, COM MOTO FREIO, MOTOR TRIFÁSICO DE 1,25 CV - MATERIAIS NA OPERAÇÃO.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</si>
  <si>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</si>
  <si>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</si>
  <si>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</si>
  <si>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</si>
  <si>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</si>
  <si>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</si>
  <si>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</si>
  <si>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</si>
  <si>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93283 </t>
  </si>
  <si>
    <t>GUINDASTE HIDRÁULICO AUTOPROPELIDO, COM LANÇA TELESCÓPICA 40 M, CAPACIDADE MÁXIMA 60 T, POTÊNCIA 260 KW - DEPRECIAÇÃO.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</si>
  <si>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</si>
  <si>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</si>
  <si>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</si>
  <si>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</si>
  <si>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</si>
  <si>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</si>
  <si>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</si>
  <si>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</si>
  <si>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</si>
  <si>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89259 </t>
  </si>
  <si>
    <t>GUINDAUTO HIDRÁULICO, CAPACIDADE MÁXIMA DE CARGA 6200 KG, MOMENTO MÁXIMO DE CARGA 11,7 TM, ALCANCE MÁXIMO HORIZONTAL 9,70 M, INCLUSIVE CAMINHÃO TOCO PBT 16.000 KG, POTÊNCIA DE 189 CV - DEPRECIAÇÃO.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</si>
  <si>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</si>
  <si>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</si>
  <si>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</si>
  <si>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</si>
  <si>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88286 </t>
  </si>
  <si>
    <t>MOTORISTA OPERADOR DE MUNCK COM ENCARGOS COMPLEMENTARES</t>
  </si>
  <si>
    <t xml:space="preserve"> 00037752 </t>
  </si>
  <si>
    <t>CAMINHAO TOCO, PESO BRUTO TOTAL 16000 KG, CARGA UTIL MAXIMA 11030 KG, DISTANCIA ENTRE EIXOS 5,41 M, POTENCIA 185 CV (INCLUI CABINE E CHASSI, NAO INCLUI CARROCERIA)</t>
  </si>
  <si>
    <t xml:space="preserve"> 00003363 </t>
  </si>
  <si>
    <t xml:space="preserve"> 88325 </t>
  </si>
  <si>
    <t>VIDRACEIRO COM ENCARGOS COMPLEMENTARES</t>
  </si>
  <si>
    <t>Painel lã de vidro e=50mm (isover-santa marina ref psi-30/50mm ou similar) - aplicado</t>
  </si>
  <si>
    <t xml:space="preserve"> 93409 </t>
  </si>
  <si>
    <t xml:space="preserve"> 93408 </t>
  </si>
  <si>
    <t xml:space="preserve"> 88306 </t>
  </si>
  <si>
    <t>OPERADOR JATO DE AREIA OU JATISTA COM ENCARGOS COMPLEMENTARES</t>
  </si>
  <si>
    <t xml:space="preserve"> 00036785 </t>
  </si>
  <si>
    <t>GRANALHA DE ACO, ANGULAR (GRIT), PARA JATEAMENTO, PENEIRA 1,41 A 1,19 MM (SAE G16)</t>
  </si>
  <si>
    <t xml:space="preserve"> 00037329 </t>
  </si>
  <si>
    <t>REJUNTE EPOXI, QUALQUER COR</t>
  </si>
  <si>
    <t xml:space="preserve"> 00036794 </t>
  </si>
  <si>
    <t>LAVATORIO DE LOUCA BRANCA, COM COLUNA, DIMENSOES *44 X 35* CM (L X C)</t>
  </si>
  <si>
    <t xml:space="preserve"> 00001892 </t>
  </si>
  <si>
    <t>LUVA EM PVC RIGIDO ROSCAVEL, DE 1", PARA ELETRODUTO</t>
  </si>
  <si>
    <t xml:space="preserve"> 100251 </t>
  </si>
  <si>
    <t>TRANSPORTE HORIZONTAL MANUAL, DE TUBO DE AÇO CARBONO LEVE OU MÉDIO, PRETO OU GALVANIZADO, COM DIÂMETRO MAIOR QUE 32 MM E MENOR OU IGUAL A 65 MM (UNIDADE: MXKM). AF_07/2019</t>
  </si>
  <si>
    <t>MXKM</t>
  </si>
  <si>
    <t xml:space="preserve"> 93405 </t>
  </si>
  <si>
    <t xml:space="preserve"> 93404 </t>
  </si>
  <si>
    <t xml:space="preserve"> 93406 </t>
  </si>
  <si>
    <t xml:space="preserve"> 93407 </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</si>
  <si>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</si>
  <si>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</si>
  <si>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</si>
  <si>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</si>
  <si>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88294 </t>
  </si>
  <si>
    <t>OPERADOR DE ESCAVADEIRA COM ENCARGOS COMPLEMENTARES</t>
  </si>
  <si>
    <t xml:space="preserve"> 00020247 </t>
  </si>
  <si>
    <t>PREGO DE ACO POLIDO COM CABECA 15 X 15 (1 1/4 X 13)</t>
  </si>
  <si>
    <t xml:space="preserve"> 00043490 </t>
  </si>
  <si>
    <t>EPI - FAMILIA PINTOR - HORISTA (ENCARGOS COMPLEMENTARES - COLETADO CAIXA)</t>
  </si>
  <si>
    <t xml:space="preserve"> 00043466 </t>
  </si>
  <si>
    <t>FERRAMENTAS - FAMILIA PINTOR - HORISTA (ENCARGOS COMPLEMENTARES - COLETADO CAIXA)</t>
  </si>
  <si>
    <t xml:space="preserve"> 00007307 </t>
  </si>
  <si>
    <t>FUNDO ANTICORROSIVO PARA METAIS FERROSOS (ZARCAO)</t>
  </si>
  <si>
    <t xml:space="preserve"> 00007340 </t>
  </si>
  <si>
    <t>IMUNIZANTE PARA MADEIRA, INCOLOR</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</si>
  <si>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</si>
  <si>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</si>
  <si>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</si>
  <si>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</si>
  <si>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</si>
  <si>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</si>
  <si>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</si>
  <si>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</si>
  <si>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</si>
  <si>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</si>
  <si>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00010555 </t>
  </si>
  <si>
    <t>PORTA DE MADEIRA, FOLHA MEDIA (NBR 15930) DE 800 X 2100 MM, DE 35 MM A 40 MM DE ESPESSURA, NUCLEO SEMI-SOLIDO (SARRAFEADO), CAPA LISA EM HDF, ACABAMENTO EM PRIMER PARA PINTURA</t>
  </si>
  <si>
    <t xml:space="preserve"> 00002432 </t>
  </si>
  <si>
    <t xml:space="preserve"> 00011055 </t>
  </si>
  <si>
    <t xml:space="preserve"> 00010556 </t>
  </si>
  <si>
    <t>PORTA DE MADEIRA, FOLHA MEDIA (NBR 15930) DE 900 X 2100 MM, DE 35 MM A 40 MM DE ESPESSURA, NUCLEO SEMI-SOLIDO (SARRAFEADO), CAPA LISA EM HDF, ACABAMENTO EM PRIMER PARA PINTURA</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</si>
  <si>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</si>
  <si>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</si>
  <si>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</si>
  <si>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</si>
  <si>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</si>
  <si>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</si>
  <si>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</si>
  <si>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</si>
  <si>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</si>
  <si>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</si>
  <si>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</si>
  <si>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</si>
  <si>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</si>
  <si>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</si>
  <si>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</si>
  <si>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</si>
  <si>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</si>
  <si>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</si>
  <si>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</si>
  <si>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</si>
  <si>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</si>
  <si>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</si>
  <si>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</si>
  <si>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</si>
  <si>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</si>
  <si>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</si>
  <si>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</si>
  <si>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</si>
  <si>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</si>
  <si>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89010 </t>
  </si>
  <si>
    <t>TRATOR DE ESTEIRAS, POTÊNCIA 150 HP, PESO OPERACIONAL 16,7 T, COM RODA MOTRIZ ELEVADA E LÂMINA 3,18 M3 - JUROS. AF_06/2014</t>
  </si>
  <si>
    <t xml:space="preserve"> 89009 </t>
  </si>
  <si>
    <t>TRATOR DE ESTEIRAS, POTÊNCIA 150 HP, PESO OPERACIONAL 16,7 T, COM RODA MOTRIZ ELEVADA E LÂMINA 3,18 M3 - DEPRECIAÇÃO. AF_06/2014</t>
  </si>
  <si>
    <t xml:space="preserve"> 5721 </t>
  </si>
  <si>
    <t>TRATOR DE ESTEIRAS, POTÊNCIA 150 HP, PESO OPERACIONAL 16,7 T, COM RODA MOTRIZ ELEVADA E LÂMINA 3,18 M3 - MATERIAIS NA OPERAÇÃO. AF_06/2014</t>
  </si>
  <si>
    <t xml:space="preserve"> 53810 </t>
  </si>
  <si>
    <t>TRATOR DE ESTEIRAS, POTÊNCIA 150 HP, PESO OPERACIONAL 16,7 T, COM RODA MOTRIZ ELEVADA E LÂMINA 3,18 M3 - MANUTENÇÃO. AF_06/2014</t>
  </si>
  <si>
    <t xml:space="preserve"> 00007624 </t>
  </si>
  <si>
    <t>TRATOR DE ESTEIRAS, POTENCIA DE 150 HP, PESO OPERACIONAL DE 16,7 T, COM RODA MOTRIZ ELEVADA E LAMINA COM CONTATO DE 3,18M3</t>
  </si>
  <si>
    <t xml:space="preserve"> 00039660 </t>
  </si>
  <si>
    <t xml:space="preserve"> 00039737 </t>
  </si>
  <si>
    <t>TUBO DE BORRACHA ELASTOMERICA FLEXIVEL, PRETA, PARA ISOLAMENTO TERMICO DE TUBULACAO, DN 1/2" (12 MM), E= 19 MM, COEFICIENTE DE CONDUTIVIDADE TERMICA 0,036W/MK, VAPOR DE AGUA MAIOR OU IGUAL A 10.000</t>
  </si>
  <si>
    <t xml:space="preserve"> 00039664 </t>
  </si>
  <si>
    <t xml:space="preserve"> 00039741 </t>
  </si>
  <si>
    <t>TUBO DE BORRACHA ELASTOMERICA FLEXIVEL, PRETA, PARA ISOLAMENTO TERMICO DE TUBULACAO, DN 3/8" (10 MM), E= 19 MM, COEFICIENTE DE CONDUTIVIDADE TERMICA 0,036W/MK, VAPOR DE AGUA MAIOR OU IGUAL A 10.000</t>
  </si>
  <si>
    <t xml:space="preserve"> 00006138 </t>
  </si>
  <si>
    <t>ANEL DE VEDACAO, PVC FLEXIVEL, 100 MM, PARA SAIDA DE BACIA / VASO SANITARIO</t>
  </si>
  <si>
    <t xml:space="preserve"> 00010422 </t>
  </si>
  <si>
    <t>BACIA SANITARIA (VASO) COM CAIXA ACOPLADA, SIFAO APARENTE, DE LOUCA BRANCA (SEM ASSENTO)</t>
  </si>
  <si>
    <t xml:space="preserve"> 00004384 </t>
  </si>
  <si>
    <t>PARAFUSO NIQUELADO COM ACABAMENTO CROMADO PARA FIXAR PECA SANITARIA, INCLUI PORCA CEGA, ARRUELA E BUCHA DE NYLON TAMANHO S-10</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</si>
  <si>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</si>
  <si>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</si>
  <si>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</si>
  <si>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</si>
  <si>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90585 </t>
  </si>
  <si>
    <t>VIBRADOR DE IMERSÃO, DIÂMETRO DE PONTEIRA 45MM, MOTOR ELÉTRICO TRIFÁSICO POTÊNCIA DE 2 CV - MATERIAIS NA OPERAÇÃO. AF_06/2015</t>
  </si>
  <si>
    <t xml:space="preserve"> 90584 </t>
  </si>
  <si>
    <t>VIBRADOR DE IMERSÃO, DIÂMETRO DE PONTEIRA 45MM, MOTOR ELÉTRICO TRIFÁSICO POTÊNCIA DE 2 CV - MANUTENÇÃO. AF_06/2015</t>
  </si>
  <si>
    <t xml:space="preserve"> 00013896 </t>
  </si>
  <si>
    <t>VIBRADOR DE IMERSAO, DIAMETRO DA PONTEIRA DE *45* MM, COM MOTOR ELETRICO TRIFASICO DE 2 HP (2 CV)</t>
  </si>
  <si>
    <t xml:space="preserve"> 00037588 </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</si>
  <si>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</si>
  <si>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</si>
  <si>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</si>
  <si>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</si>
  <si>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</si>
  <si>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</si>
  <si>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</si>
  <si>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</si>
  <si>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</si>
  <si>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</si>
  <si>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</si>
  <si>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</si>
  <si>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</si>
  <si>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</si>
  <si>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</si>
  <si>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</si>
  <si>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</si>
  <si>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</si>
  <si>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</si>
  <si>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</si>
  <si>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</si>
  <si>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</si>
  <si>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</si>
  <si>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</si>
  <si>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</si>
  <si>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</si>
  <si>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</si>
  <si>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</si>
  <si>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</si>
  <si>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ISS conforme a Lei Complementar 116/2003 e a Lei 11.438/1997 da Prefeitura Municipal de São Paulo.</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</si>
  <si>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</si>
  <si>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</si>
  <si>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</si>
  <si>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</si>
  <si>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</si>
  <si>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</si>
  <si>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</si>
  <si>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</si>
  <si>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</si>
  <si>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</si>
  <si>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</si>
  <si>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</si>
  <si>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</si>
  <si>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</si>
  <si>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</si>
  <si>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</si>
  <si>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</si>
  <si>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</si>
  <si>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</si>
  <si>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</si>
  <si>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</si>
  <si>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</si>
  <si>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</si>
  <si>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</si>
  <si>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</si>
  <si>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</si>
  <si>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</si>
  <si>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</si>
  <si>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</si>
  <si>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</si>
  <si>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</si>
  <si>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</si>
  <si>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</si>
  <si>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</si>
  <si>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</si>
  <si>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</si>
  <si>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</si>
  <si>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</si>
  <si>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</si>
  <si>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</si>
  <si>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</si>
  <si>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</si>
  <si>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</si>
  <si>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</si>
  <si>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</si>
  <si>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</si>
  <si>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</si>
  <si>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</si>
  <si>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</si>
  <si>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</si>
  <si>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</si>
  <si>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</si>
  <si>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</si>
  <si>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</si>
  <si>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</si>
  <si>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</si>
  <si>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</si>
  <si>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</si>
  <si>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</si>
  <si>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</si>
  <si>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</si>
  <si>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</si>
  <si>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</si>
  <si>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</si>
  <si>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</si>
  <si>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D2</t>
  </si>
  <si>
    <t>Reincidência de Grupo A sobre Aviso Prévio Trabalhado e Reincidência do FGTS sobre Aviso Prévio Indenizado</t>
  </si>
  <si>
    <t>D</t>
  </si>
  <si>
    <t>TOTAL (A+B+C+D)</t>
  </si>
  <si>
    <t>Utilizada composição do ORSE visto que o SINAPI não possui composição adequada referente a esse serviço. Os preços praticados para esse serviço no estado de Sergipe são referenciais e exequíveis para o orçamento em São Paulo. Os insumos da composição ORSE que são SINAPI estão atualizados para o estado de São Paulo, portanto, somente insumos do ORSE que mantem preço na região de Sergipe.</t>
  </si>
  <si>
    <t>00</t>
  </si>
  <si>
    <t>CURVA ABC DE SERVIÇOS</t>
  </si>
  <si>
    <t>Valor  Unit</t>
  </si>
  <si>
    <t>Peso Acumulado (%)</t>
  </si>
  <si>
    <t xml:space="preserve"> CPU2547 </t>
  </si>
  <si>
    <t xml:space="preserve"> CPU2656 </t>
  </si>
  <si>
    <t xml:space="preserve"> CPU2574 </t>
  </si>
  <si>
    <t xml:space="preserve"> CPU2532 </t>
  </si>
  <si>
    <t>99,86</t>
  </si>
  <si>
    <t xml:space="preserve"> CPU2552 </t>
  </si>
  <si>
    <t>REGULARIZAÇÃO DE BASE PARA REVEST. DE PISOS COM ARG. TRAÇO T4, ESP. MÉDIA = 2,5CM</t>
  </si>
  <si>
    <t>5,0</t>
  </si>
  <si>
    <t xml:space="preserve"> CPU2537 </t>
  </si>
  <si>
    <t>CHAPISCO APLICADO EM ALVENARIA (COM PRESENÇA DE VÃOS) E ESTRUTURAS DE CONCRETO DE FACHADA, COM COLHER DE PEDREIRO. ARGAMASSA TRAÇO 1:3 COM PREPARO EM BETONEIRA 400L. AF_10/2022</t>
  </si>
  <si>
    <t xml:space="preserve"> CPU2650 </t>
  </si>
  <si>
    <t>CABO DE COBRE NU MEIO DURO 7 FIOS 35MM2</t>
  </si>
  <si>
    <t xml:space="preserve"> CPU2640 </t>
  </si>
  <si>
    <t>LUMINÁRIA PLAFON (SOBREPOR) 40 X 40 - 36 W - 6000K - G- LIGHT OU SIMILAR</t>
  </si>
  <si>
    <t>2,0</t>
  </si>
  <si>
    <t xml:space="preserve"> CPU2675 </t>
  </si>
  <si>
    <t>LIMPEZA/REMOÇÃO DE TINTAS EM PISOS E REVESTIMENTOS</t>
  </si>
  <si>
    <t xml:space="preserve"> CPU2526 </t>
  </si>
  <si>
    <t>LOCAÇÃO DE CONTAINER TIPO DEPÓSITO - ÁREA MÍNIMA DE 13,80 M2</t>
  </si>
  <si>
    <t>UNXMÊS</t>
  </si>
  <si>
    <t xml:space="preserve"> CPU2653 </t>
  </si>
  <si>
    <t>1,0</t>
  </si>
  <si>
    <t>11,0</t>
  </si>
  <si>
    <t>LOCAÇÃO CONVENCIONAL DE OBRA, UTILIZANDO GABARITO DE TÁBUAS CORRIDAS PONTALETADAS A CADA 2,00M - 2 UTILIZAÇÕES. AF_03/2024</t>
  </si>
  <si>
    <t xml:space="preserve"> CPU2529 </t>
  </si>
  <si>
    <t xml:space="preserve"> CPU2651 </t>
  </si>
  <si>
    <t>CABO DE COBRE NU MEIO DURO 7 FIOS 50MM2</t>
  </si>
  <si>
    <t xml:space="preserve"> CPU2658 </t>
  </si>
  <si>
    <t>BARRA ROSCADA BICROMATIZADA Ø 3/8" X 3000MM</t>
  </si>
  <si>
    <t xml:space="preserve"> CPU2549 </t>
  </si>
  <si>
    <t>TUBO, PVC, SOLDÁVEL, DE 25MM, INSTALADO EM RAMAL OU SUB-RAMAL DE ÁGUA - FORNECIMENTO E INSTALAÇÃO. AF_06/2022</t>
  </si>
  <si>
    <t xml:space="preserve"> CPU2556 </t>
  </si>
  <si>
    <t>TAMPO/BANCADA EM GRANITO BRANCO SIENA, E=2CM</t>
  </si>
  <si>
    <t>IMPERMEABILIZAÇÃO DE SUPERFÍCIE COM ARGAMASSA POLIMÉRICA / MEMBRANA ACRÍLICA, 4 DEMÃOS, REFORÇADA COM VÉU DE POLIÉSTER (MAV). AF_09/2023</t>
  </si>
  <si>
    <t>0,26</t>
  </si>
  <si>
    <t xml:space="preserve"> CPU2686 </t>
  </si>
  <si>
    <t>PORTA DE ALUMÍNIO ANODIZADO COM VIDRO, 3 FOLHAS, ABERTURA DE CORRER</t>
  </si>
  <si>
    <t>9,0</t>
  </si>
  <si>
    <t xml:space="preserve"> CPU2530 </t>
  </si>
  <si>
    <t xml:space="preserve"> CPU2648 </t>
  </si>
  <si>
    <t xml:space="preserve"> CPU2562 </t>
  </si>
  <si>
    <t>TORNEIRA DE MESA COM FECHAMENTO AUTOMÁTICO, LINHA DECAMATIC ECO, REF.1173.C, DECA OU SIMILAR</t>
  </si>
  <si>
    <t>ESCAVAÇÃO MECANIZADA DE VALA COM PROF. ATÉ 1,5 M (MÉDIA MONTANTE E JUSANTE/UMA COMPOSIÇÃO POR TRECHO), RETROESCAV. (0,26 M3), LARG. DE 0,8 M A 1,5 M, EM SOLO DE 1A CATEGORIA, EM LOCAIS COM ALTO NÍVEL DE INTERFERÊNCIA. AF_09/2024</t>
  </si>
  <si>
    <t>BARRA DE APOIO RETA, EM ACO INOX POLIDO, COMPRIMENTO 70 CM, FIXADA NA PAREDE - FORNECIMENTO E INSTALAÇÃO. AF_01/2020</t>
  </si>
  <si>
    <t>6,0</t>
  </si>
  <si>
    <t>PLANTIO DE GRAMA ESMERALDA OU SÃO CARLOS OU CURITIBANA, EM PLACAS. AF_07/2024</t>
  </si>
  <si>
    <t xml:space="preserve"> CPU2652 </t>
  </si>
  <si>
    <t>CABO DE COBRE PP CORDPLAST 4 X 2,5 MM2, 450/750V - FORNECIMENTO E INSTALAÇÃO</t>
  </si>
  <si>
    <t>ESCAVAÇÃO MANUAL DE VALA. AF_09/2024</t>
  </si>
  <si>
    <t>VASO SANITÁRIO SIFONADO COM CAIXA ACOPLADA LOUÇA BRANCA - PADRÃO MÉDIO, INCLUSO ENGATE FLEXÍVEL EM METAL CROMADO, 1/2 X 40CM - FORNECIMENTO E INSTALAÇÃO. AF_01/2020</t>
  </si>
  <si>
    <t xml:space="preserve"> CPU2541 </t>
  </si>
  <si>
    <t xml:space="preserve"> CPU2618 </t>
  </si>
  <si>
    <t xml:space="preserve"> 93200 </t>
  </si>
  <si>
    <t>FIXAÇÃO (ENCUNHAMENTO) DE ALVENARIA DE VEDAÇÃO COM ARGAMASSA APLICADA COM BISNAGA. AF_03/2024</t>
  </si>
  <si>
    <t xml:space="preserve"> CPU2608 </t>
  </si>
  <si>
    <t xml:space="preserve"> CPU2586 </t>
  </si>
  <si>
    <t xml:space="preserve"> CPU2563 </t>
  </si>
  <si>
    <t>DUCHA HIGIÊNICA COM REGISTRO, LINHA DREAM, REF. 1984.C87.ACT.CR, DA DECA OU SIMILAR</t>
  </si>
  <si>
    <t>3,0</t>
  </si>
  <si>
    <t>TUBO, PVC, SOLDÁVEL, DE 50MM, INSTALADO EM RAMAL DE DISTRIBUIÇÃO DE ÁGUA - FORNECIMENTO E INSTALAÇÃO. AF_06/2022</t>
  </si>
  <si>
    <t xml:space="preserve"> CPU2578 </t>
  </si>
  <si>
    <t xml:space="preserve"> CPU2531 </t>
  </si>
  <si>
    <t>MOBILIZACAO E DESMOBILIZACAO DE CANTEIRO</t>
  </si>
  <si>
    <t>22,0</t>
  </si>
  <si>
    <t>4,0</t>
  </si>
  <si>
    <t xml:space="preserve"> CPU2611 </t>
  </si>
  <si>
    <t xml:space="preserve"> CPU2559 </t>
  </si>
  <si>
    <t>FUNIL EXPURGO HOSPITALAR DE AÇO INOX 304  290X300MM E= 0,8MM SEM MESA PARA EMBUTIR - MIRNOX OU SIMILAR</t>
  </si>
  <si>
    <t xml:space="preserve"> CPU2576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</si>
  <si>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</si>
  <si>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CPU2570 </t>
  </si>
  <si>
    <t xml:space="preserve"> CPU2661 </t>
  </si>
  <si>
    <t xml:space="preserve"> CPU2535 </t>
  </si>
  <si>
    <t>COBOGO DE CIMENTO (ELEMENTO VAZADO, CIRCULAR), 30 X 30 X 5CM, ASSENTADO COM ARGAMASSA DE CIMENTO E AREIA</t>
  </si>
  <si>
    <t xml:space="preserve"> CPU2561 </t>
  </si>
  <si>
    <t>17,0</t>
  </si>
  <si>
    <t xml:space="preserve"> 99253 </t>
  </si>
  <si>
    <t>CAIXA ENTERRADA HIDRÁULICA RETANGULAR EM ALVENARIA COM TIJOLOS CERÂMICOS MACIÇOS, DIMENSÕES INTERNAS: 0,6X0,6X0,6 M PARA REDE DE DRENAGEM. AF_12/2020</t>
  </si>
  <si>
    <t xml:space="preserve"> CPU2591 </t>
  </si>
  <si>
    <t>CAIXA DE PASSAGEM EM ALVENARIA DE TIJOLOS MACIÇOS ESP. = 0,12M,  DIM. INT. = 0.50 X 0.50 X 0.60M, COM GRELHA DE FERRO FUNDIDO</t>
  </si>
  <si>
    <t xml:space="preserve"> CPU2527 </t>
  </si>
  <si>
    <t>BARRACÃO ABERTO PARA APOIO À PRODUÇÃO (CARPINTARIA, CENTRAL DE ARMAÇÃO, OFICINA, ETC.) C/ TESOURAS, TELHA 4MM, PISO EM CONCRETO DESEMPOLADO</t>
  </si>
  <si>
    <t>18,0</t>
  </si>
  <si>
    <t xml:space="preserve"> CPU2635 </t>
  </si>
  <si>
    <t>SOQUETE OU BOCAL DE PORCELANA E27 DE TEMPO, REF.MT-2233, MARCA DECORLUX OU SIMILAR</t>
  </si>
  <si>
    <t>14,0</t>
  </si>
  <si>
    <t xml:space="preserve"> CPU2614 </t>
  </si>
  <si>
    <t>LUMINÁRIA ARANDELA TIPO TARTARUGA, DE SOBREPOR, COM 1 LÂMPADA LED DE 6 W, SEM REATOR - FORNECIMENTO E INSTALAÇÃO. AF_09/2024</t>
  </si>
  <si>
    <t xml:space="preserve"> CPU2546 </t>
  </si>
  <si>
    <t>BARRA DE APOIO, RETA, FIXA, EM AÇO INOX, L=40CM, D=1 1/4", JACKWAL OU SIMILAR</t>
  </si>
  <si>
    <t>28,0</t>
  </si>
  <si>
    <t xml:space="preserve"> CPU2604 </t>
  </si>
  <si>
    <t xml:space="preserve"> CPU2577 </t>
  </si>
  <si>
    <t xml:space="preserve"> CPU2606 </t>
  </si>
  <si>
    <t>PARAFUSO LENTILHA 42x13MM COM PORCA E ARRUELA</t>
  </si>
  <si>
    <t>8,0</t>
  </si>
  <si>
    <t>13,0</t>
  </si>
  <si>
    <t xml:space="preserve"> CPU2659 </t>
  </si>
  <si>
    <t>FORNECIMENTO E INSTALAÇÃO DE PORCA SEXTAVADA 3/8" (REF VL 1.55 VALEMAM OU SIMILAR)</t>
  </si>
  <si>
    <t xml:space="preserve"> CPU2624 </t>
  </si>
  <si>
    <t xml:space="preserve"> CPU2598 </t>
  </si>
  <si>
    <t>PLACA DE SINALIZACAO, FOTOLUMINESCENTE, 38X19 CM, EM PVC , COM SETA INDICATIVA DE SENTIDO (ESQUERDA OU DIREITA) DE SAÍDA DE EMERGÊNCIA- PLACA S2</t>
  </si>
  <si>
    <t xml:space="preserve"> CPU2607 </t>
  </si>
  <si>
    <t>25,0</t>
  </si>
  <si>
    <t xml:space="preserve"> CPU2544 </t>
  </si>
  <si>
    <t>PORTA CORTA FOGO, DE ABRIR, 02 FOLHAS, EM CHAPA DE AÇO GALVANIZADO Nº24, BATENTE EM CHAPA Nº18, CLASSE 90, ISOLANTE EM MANTA CERÂMICA INCOMBUSTÍVEL E=5CM,DOBRADIÇAS TIPO HELICOIDAL EM AÇO 1010/1020, E FECHADURA REVERSÍVEL SEM CHAVE</t>
  </si>
  <si>
    <t>ENTRADA DE ENERGIA ELÉTRICA, AÉREA, TRIFÁSICA, COM CAIXA DE EMBUTIR, CABO DE 10 MM2 E DISJUNTOR DIN 50A (NÃO INCLUSO O POSTE DE CONCRETO). AF_07/2020</t>
  </si>
  <si>
    <t xml:space="preserve"> CPU2579 </t>
  </si>
  <si>
    <t xml:space="preserve"> CPU2545 </t>
  </si>
  <si>
    <t>ESPALHAMENTO DE MATERIAL COM TRATOR DE ESTEIRAS. AF_09/2024</t>
  </si>
  <si>
    <t>JOELHO 90 GRAUS COM BUCHA DE LATÃO, PVC, SOLDÁVEL, DN 25MM, X 1/2 INSTALADO EM RAMAL OU SUB-RAMAL DE ÁGUA - FORNECIMENTO E INSTALAÇÃO. AF_06/2022</t>
  </si>
  <si>
    <t xml:space="preserve"> CPU2613 </t>
  </si>
  <si>
    <t>TUBO, PVC, SOLDÁVEL, DE 32MM, INSTALADO EM RAMAL OU SUB-RAMAL DE ÁGUA - FORNECIMENTO E INSTALAÇÃO. AF_06/2022</t>
  </si>
  <si>
    <t>10,0</t>
  </si>
  <si>
    <t xml:space="preserve"> CPU2599 </t>
  </si>
  <si>
    <t>ABRIGO DE SOBREPOR EM CHAPA DE AÇO CARBONO PINTADO COM TINTA A BASE DE EPOXI VERMELHA, DIMENSÕES 75X35X25CM</t>
  </si>
  <si>
    <t xml:space="preserve"> CPU2897 </t>
  </si>
  <si>
    <t xml:space="preserve"> CPU2560 </t>
  </si>
  <si>
    <t>SIFÃO DO TIPO FLEXÍVEL EM PVC 1 X 1.1/2 - FORNECIMENTO E INSTALAÇÃO. AF_01/2020</t>
  </si>
  <si>
    <t>16,0</t>
  </si>
  <si>
    <t xml:space="preserve"> CPU2672 </t>
  </si>
  <si>
    <t xml:space="preserve"> CPU2639 </t>
  </si>
  <si>
    <t>CURVA DE TRANSPOSIÇÃO, PVC, SOLDÁVEL, DN 25MM, INSTALADO EM RAMAL OU SUB-RAMAL DE ÁGUA FORNECIMENTO E INSTALAÇÃO. AF_06/2022</t>
  </si>
  <si>
    <t>ADAPTADOR CURTO COM BOLSA E ROSCA PARA REGISTRO, PVC, SOLDÁVEL, DN 25 MM X 3/4", INSTALADO EM RESERVAÇÃO PREDIAL DE ÁGUA - FORNECIMENTO E INSTALAÇÃO. AF_04/2024</t>
  </si>
  <si>
    <t>99,70</t>
  </si>
  <si>
    <t>99,71</t>
  </si>
  <si>
    <t>99,72</t>
  </si>
  <si>
    <t>99,73</t>
  </si>
  <si>
    <t>99,74</t>
  </si>
  <si>
    <t>99,75</t>
  </si>
  <si>
    <t>99,76</t>
  </si>
  <si>
    <t>7,0</t>
  </si>
  <si>
    <t>99,77</t>
  </si>
  <si>
    <t>99,78</t>
  </si>
  <si>
    <t>99,79</t>
  </si>
  <si>
    <t xml:space="preserve"> CPU2600 </t>
  </si>
  <si>
    <t xml:space="preserve"> CPU2593 </t>
  </si>
  <si>
    <t>PLACA DE SINALIZACAO, FOTOLUMINESCENTE, EM PVC , COM LOGOTIPO "EXTINTOR DE INCÊNDIO PORTÁTIL"- PLACA E5</t>
  </si>
  <si>
    <t>99,80</t>
  </si>
  <si>
    <t>99,81</t>
  </si>
  <si>
    <t>99,82</t>
  </si>
  <si>
    <t>99,83</t>
  </si>
  <si>
    <t>99,84</t>
  </si>
  <si>
    <t xml:space="preserve"> CPU2592 </t>
  </si>
  <si>
    <t>PLACA DE SINALIZACAO, FOTOLUMINESCENTE, EM PVC , COM LOGOTIPO "CUIDADO RISCO DE CHOQUE ELÉTRICO"- PLACA E5</t>
  </si>
  <si>
    <t>99,85</t>
  </si>
  <si>
    <t>99,87</t>
  </si>
  <si>
    <t>99,88</t>
  </si>
  <si>
    <t xml:space="preserve"> CPU2665 </t>
  </si>
  <si>
    <t>99,89</t>
  </si>
  <si>
    <t xml:space="preserve"> CPU2595 </t>
  </si>
  <si>
    <t>PLACA DE SINALIZACAO DE SEGURANCA CONTRA INCENDIO, FOTOLUMINESCENTE, RETANGULAR, *20 X 40* CM, EM PVC *2* MM ANTI-CHAMAS (SIMBOLOS, CORES E PICTOGRAMAS CONFORME NBR 13434)</t>
  </si>
  <si>
    <t>99,90</t>
  </si>
  <si>
    <t>99,91</t>
  </si>
  <si>
    <t xml:space="preserve"> CPU2594 </t>
  </si>
  <si>
    <t>99,92</t>
  </si>
  <si>
    <t>99,93</t>
  </si>
  <si>
    <t>99,94</t>
  </si>
  <si>
    <t>99,95</t>
  </si>
  <si>
    <t>SIFÃO DO TIPO GARRAFA/COPO EM PVC 1.1/4 X 1.1/2" - FORNECIMENTO E INSTALAÇÃO. AF_01/2020</t>
  </si>
  <si>
    <t>99,96</t>
  </si>
  <si>
    <t>99,97</t>
  </si>
  <si>
    <t>99,98</t>
  </si>
  <si>
    <t xml:space="preserve"> CPU2565 </t>
  </si>
  <si>
    <t xml:space="preserve"> CPU2632 </t>
  </si>
  <si>
    <t>99,99</t>
  </si>
  <si>
    <t>ADAPTADOR CURTO COM BOLSA E ROSCA PARA REGISTRO, PVC, SOLDÁVEL, DN 50 MM X 1 1/2", INSTALADO EM RESERVAÇÃO PREDIAL DE ÁGUA - FORNECIMENTO E INSTALAÇÃO. AF_04/2024</t>
  </si>
  <si>
    <t>CURVA 90 GRAUS, PVC, SOLDÁVEL, DN 60 MM, INSTALADO EM RESERVAÇÃO PREDIAL DE ÁGUA - FORNECIMENTO E INSTALAÇÃO. AF_04/2024</t>
  </si>
  <si>
    <t xml:space="preserve"> CPU2602 </t>
  </si>
  <si>
    <t>BUCHA COM ARRUELA EM LIGA ESPECIAL ZAMAK P/ELETRODUTO 32MM, D=1 1/4"</t>
  </si>
  <si>
    <t>Reincidência de Grupo A sobre Grupo B (sem considerar INNS sobre 13º, conforme Lei nº 14.973/2024)</t>
  </si>
  <si>
    <t>SINAPI - Encargos Sociais a partir de janeiro de 2025.</t>
  </si>
  <si>
    <t>SINAPI (07/2025) - CPOS/CDHU (06/2025) - SBC (08/2025) - ORSE (06/2025) - IOPES (05/2025) - EMOP (07/2025) - SIURB (01/2025)</t>
  </si>
  <si>
    <t xml:space="preserve"> CPU2528 </t>
  </si>
  <si>
    <t>LOCAÇÃO DE CONTAINER - BANHEIRO COM CHUVEIROS E VASOS - 4,30 X 2,30M</t>
  </si>
  <si>
    <t>MÊS</t>
  </si>
  <si>
    <t xml:space="preserve"> CPU3093 </t>
  </si>
  <si>
    <t>COBERTURA EM CHAPA POLICARBONATO ALVEOLAR 10MM</t>
  </si>
  <si>
    <t xml:space="preserve"> CPU3140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</si>
  <si>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</si>
  <si>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CPU2548 </t>
  </si>
  <si>
    <t xml:space="preserve"> CPU2550 </t>
  </si>
  <si>
    <t>REVESTIMENTO CERÂMICO PARA PAREDES INTERNAS COM PLACAS TIPO ESMALTADA DE DIMENSÕES 60X60 CM APLICADAS NA ALTURA INTEIRA DAS PAREDES. AF_02/2023_PE</t>
  </si>
  <si>
    <t xml:space="preserve"> CPU2553 </t>
  </si>
  <si>
    <t>PISO ALTA RESISTENCIA, COLORIDO, E=10MM, APLICADO COM JUNTAS, POLIDO ATÉ O ESMERIL 400 E ENCERADO</t>
  </si>
  <si>
    <t xml:space="preserve"> CPU2555 </t>
  </si>
  <si>
    <t>RODAPÉ ALTA RESISTÊNCIA, H = 10 CM, MEIA-CANA</t>
  </si>
  <si>
    <t xml:space="preserve"> CPU2557 </t>
  </si>
  <si>
    <t xml:space="preserve"> CPU3142 </t>
  </si>
  <si>
    <t xml:space="preserve"> CPU2558 </t>
  </si>
  <si>
    <t xml:space="preserve"> CPU3143 </t>
  </si>
  <si>
    <t>BARRA DE APOIO, RETA, FIXA, EM AÇO INOX, L=80CM, D=1 1/4", JACKWAL OU SIMILAR</t>
  </si>
  <si>
    <t>JOELHO 90 GRAUS COM BUCHA DE LATÃO, PVC, SOLDÁVEL, DN 25MM, X 3/4 INSTALADO EM RAMAL OU SUB-RAMAL DE ÁGUA - FORNECIMENTO E INSTALAÇÃO. AF_06/2022</t>
  </si>
  <si>
    <t xml:space="preserve"> CPU3147 </t>
  </si>
  <si>
    <t>VEDAÇÃO PARA SAÍDA DE VASO SANITÁRIO EM  PVC RÍGIDO SOLDÁVEL, PARA ESGOTO PRIMÁRIO, DIÂM = 100MM</t>
  </si>
  <si>
    <t xml:space="preserve"> CPU3083 </t>
  </si>
  <si>
    <t xml:space="preserve"> CPU2596 </t>
  </si>
  <si>
    <t>DISJUNTOR BIPOLAR TIPO DIN, CORRENTE NOMINAL DE 16A - FORNECIMENTO E INSTALAÇÃO. AF_07/2025</t>
  </si>
  <si>
    <t>DISJUNTOR BIPOLAR TIPO DIN, CORRENTE NOMINAL DE 20A - FORNECIMENTO E INSTALAÇÃO. AF_07/2025</t>
  </si>
  <si>
    <t>DISJUNTOR BIPOLAR TIPO DIN, CORRENTE NOMINAL DE 32A - FORNECIMENTO E INSTALAÇÃO. AF_07/2025</t>
  </si>
  <si>
    <t xml:space="preserve"> CPU3155 </t>
  </si>
  <si>
    <t xml:space="preserve"> CPU2649 </t>
  </si>
  <si>
    <t>CAIXA DE EQUIPOTENCIALIZAÇÃO EM AÇO 200X200X90MM, PARA EMBUTIR COM TAMPA, COM9 TERMINAIS, REF:TEL-901 OU SIMILAR (SPDA)</t>
  </si>
  <si>
    <t>TUBO EM COBRE FLEXÍVEL, DN 5/8", COM ISOLAMENTO, INSTALADO EM RAMAL DE ALIMENTAÇÃO DE AR-CONDICIONADO - FORNECIMENTO E INSTALAÇÃO. AF_07/2025</t>
  </si>
  <si>
    <t xml:space="preserve"> CPU3157 </t>
  </si>
  <si>
    <t xml:space="preserve"> CPU3158 </t>
  </si>
  <si>
    <t xml:space="preserve"> CPU3159 </t>
  </si>
  <si>
    <t>CENTRAL MANIFOLD PARA CILINDROS 2 X 2 PARA OXIGÊNIO, AR COMPRIMIDO E ÓXIDO NITROSO COM SERPENTINA E SEM VÁLVULA DE ALTA PRESSÃO</t>
  </si>
  <si>
    <t>FIXAÇÃO DE TUBOS HORIZONTAIS DE PVC ÁGUA/PVC ESGOTO/PVC PLUVIAL/CPVC/PPR/COBRE OU AÇO, DIÂMETROS MENORES OU IGUAIS A 40 MM, COM ABRAÇADEIRA METÁLICA RÍGIDA TIPO D COM PARAFUSO DE FIXAÇÃO 1 1/4", FIXADA DIRETAMENTE NA LAJE OU PAREDE. AF_09/2023</t>
  </si>
  <si>
    <t xml:space="preserve"> CPU2673 </t>
  </si>
  <si>
    <t>LETRA EM AÇO INOX ESCOVADO/POLIDO 20 X 20CM - INSTALADO</t>
  </si>
  <si>
    <t xml:space="preserve"> 100382 </t>
  </si>
  <si>
    <t>FABRICAÇÃO E INSTALAÇÃO DE PONTALETES DE MADEIRA NÃO APARELHADA PARA TELHADOS COM ATÉ 2 ÁGUAS E COM TELHA ONDULADA DE FIBROCIMENTO, ALUMÍNIO OU PLÁSTICA EM EDIFÍCIO RESIDENCIAL TÉRREO, INCLUSO TRANSPORTE VERTICAL. AF_07/2019</t>
  </si>
  <si>
    <t xml:space="preserve"> 92562 </t>
  </si>
  <si>
    <t>FABRICAÇÃO E INSTALAÇÃO DE TESOURA INTEIRA EM MADEIRA NÃO APARELHADA, VÃO DE 10 M, PARA TELHA ONDULADA DE FIBROCIMENTO, METÁLICA, PLÁSTICA OU TERMOACÚSTICA, INCLUSO IÇAMENTO. AF_07/2019</t>
  </si>
  <si>
    <t xml:space="preserve"> 101747 </t>
  </si>
  <si>
    <t>PISO EM CONCRETO 20 MPA PREPARO MECÂNICO, ESPESSURA 7CM. AF_09/2020</t>
  </si>
  <si>
    <t xml:space="preserve"> 00010777 </t>
  </si>
  <si>
    <t>LOCACAO DE CONTAINER 2,30 X 4,30 M, ALT. 2,50 M, PARA SANITARIO, COM 3 BACIAS, 4 CHUVEIROS, 1 LAVATORIO E 1 MICTORIO (NAO INCLUI MOBILIZACAO/DESMOBILIZACAO)</t>
  </si>
  <si>
    <t xml:space="preserve"> 00007213 </t>
  </si>
  <si>
    <t>TELHA DE FIBROCIMENTO ONDULADA E = 4 MM, DE 2,44 X 0,50 M (SEM AMIANTO)</t>
  </si>
  <si>
    <t xml:space="preserve"> 00043614 </t>
  </si>
  <si>
    <t>TABUA NAO APARELHADA *2,5 X 15* CM, EM MACARANDUBA/MASSARANDUBA, ANGELIM OU EQUIVALENTE DA REGIAO - BRUTA</t>
  </si>
  <si>
    <t xml:space="preserve"> 00020205 </t>
  </si>
  <si>
    <t>RIPA APARELHADA *1,5 X 5* CM, EM MACARANDUBA/MASSARANDUBA, ANGELIM OU EQUIVALENTE DA REGIAO</t>
  </si>
  <si>
    <t>DOBRADICA EM ACO/FERRO, 3" X 2 1/2", E= 1,9 A 2 MM, SEM ANEL, CROMADO OU ZINCADO, TAMPA BOLA, COM PARAFUSOS</t>
  </si>
  <si>
    <t>PREGO DE ACO POLIDO COM CABECA 19 X 36 (3 1/4 X 9)</t>
  </si>
  <si>
    <t>REGISTRO GAVETA BRUTO EM LATAO FORJADO, BITOLA 1"</t>
  </si>
  <si>
    <t>FITA VEDA ROSCA, EM PTFE, ROLO DE 18 MM X 50 M (L X C)</t>
  </si>
  <si>
    <t>ASSENTAMENTO DE POSTE DE CONCRETO COM COMPRIMENTO NOMINAL DE 9 M, CARGA NOMINAL MENOR OU IGUAL A 1000 DAN, ENGASTAMENTO SIMPLES COM 1,5 M DE SOLO (NÃO INCLUI FORNECIMENTO). AF_04/2025</t>
  </si>
  <si>
    <t>DISJUNTOR TRIPOLAR TIPO DIN, CORRENTE NOMINAL DE 50A - FORNECIMENTO E INSTALAÇÃO. AF_07/2025</t>
  </si>
  <si>
    <t xml:space="preserve"> 104749 </t>
  </si>
  <si>
    <t>CONECTOR GRAMPO METÁLICO TIPO OLHAL, PARA SPDA, PARA HASTE DE ATERRAMENTO DE 3/4'' E CABOS DE 10 A 50 MM2 - FORNECIMENTO E INSTALAÇÃO. AF_08/2023</t>
  </si>
  <si>
    <t>CAIXA DE INSPECAO PARA ATERRAMENTO E PARA RAIOS, EM POLIPROPILENO, DIAMETRO = 300 MM X ALTURA = 400 MM (INCLUIDA TAMPA SEM ESCOTILHA)</t>
  </si>
  <si>
    <t>VERGALHAO ZINCADO ROSCA TOTAL, 1/4" (6,3 MM)</t>
  </si>
  <si>
    <t xml:space="preserve"> 88273 </t>
  </si>
  <si>
    <t>MARCENEIRO COM ENCARGOS COMPLEMENTARES</t>
  </si>
  <si>
    <t>CARPINTEIRO DE ESQUADRIAS COM ENCARGOS COMPLEMENTARES</t>
  </si>
  <si>
    <t>MANTA LIQUIDA DE BASE ASFALTICA MODIFICADA COM A ADICAO DE ELASTOMEROS DILUIDOS EM SOLVENTE ORGANICO, APLICACAO A FRIO (MEMBRANA DE EMULSAO ASFALTICA PARA IMPERMEABILIZACAO FLEXIVEL)</t>
  </si>
  <si>
    <t xml:space="preserve"> 90776 </t>
  </si>
  <si>
    <t>ENCARREGADO GERAL COM ENCARGOS COMPLEMENTARES</t>
  </si>
  <si>
    <t xml:space="preserve"> 100306 </t>
  </si>
  <si>
    <t>ENGENHEIRO CIVIL PLENO COM ENCARGOS COMPLEMENTARES</t>
  </si>
  <si>
    <t>VIGA DE ESCORAMENTO H20, DE MADEIRA, PESO DE 5,00 A 5,20 KG/M, COM EXTREMIDADES PLASTICAS</t>
  </si>
  <si>
    <t>LOCACAO DE TORRE METALICA COMPLETA PARA UMA CARGA DE 8 TF (80 KN) E PE DIREITO DE 6 M, INCLUINDO MODULOS, DIAGONAIS, SAPATAS E FORCADOS</t>
  </si>
  <si>
    <t>TELA DE ACO SOLDADA GALVANIZADA/ZINCADA PARA ALVENARIA, FIO D = *1,20 A 1,70* MM, MALHA 15 X 15 MM, (C X L) *50 X 12* CM</t>
  </si>
  <si>
    <t xml:space="preserve"> 11639 </t>
  </si>
  <si>
    <t>MONTADOR DE ESTRUTURAS METÁLICAS COM ENCARGOS COMPLEMENTARES</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</si>
  <si>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</si>
  <si>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</si>
  <si>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</si>
  <si>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</si>
  <si>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 xml:space="preserve"> 00013284 </t>
  </si>
  <si>
    <t>CIMENTO PORTLAND DE ALTO FORNO (AF) CP III-40</t>
  </si>
  <si>
    <t xml:space="preserve"> 88315 </t>
  </si>
  <si>
    <t>SERRALHEIRO COM ENCARGOS COMPLEMENTARES</t>
  </si>
  <si>
    <t xml:space="preserve"> 88251 </t>
  </si>
  <si>
    <t>AUXILIAR DE SERRALHEIRO COM ENCARGOS COMPLEMENTARES</t>
  </si>
  <si>
    <t>JANELA MAXIM-AR, EM ALUMINIO PERFIL 25, 60 X 80 CM (A X L), ACABAMENTO BRANCO OU BRILHANTE, BATENTE DE 4 A 5 CM, COM VIDRO 4 MM, SEM GUARNICAO/ALIZAR</t>
  </si>
  <si>
    <t xml:space="preserve"> 12929 </t>
  </si>
  <si>
    <t xml:space="preserve"> 2062 </t>
  </si>
  <si>
    <t>PERFIL DE ALUMINIO MONTANTE LATERAL PARA PORTA DA LINHA SUPREMA BOGONI ALUMINIOS</t>
  </si>
  <si>
    <t>AZULEJISTA OU LADRILHEIRO COM ENCARGOS COMPLEMENTARES</t>
  </si>
  <si>
    <t>REVESTIMENTO EM CERAMICA ESMALTADA, FORMATO MAIOR A 2025 CM2</t>
  </si>
  <si>
    <t xml:space="preserve"> 100490 </t>
  </si>
  <si>
    <t>ARGAMASSA TRAÇO 1:4 (EM VOLUME DE CIMENTO E AREIA MÉDIA ÚMIDA), PREPARO MECÂNICO COM BETONEIRA 600 L. AF_08/2019</t>
  </si>
  <si>
    <t xml:space="preserve"> 3077 </t>
  </si>
  <si>
    <t xml:space="preserve"> 12112 </t>
  </si>
  <si>
    <t xml:space="preserve"> 7119 </t>
  </si>
  <si>
    <t xml:space="preserve"> 9964 </t>
  </si>
  <si>
    <t>FITA VEDA ROSCA, EM PTFE, ROLO DE 18 MM X 10 M (L X C)</t>
  </si>
  <si>
    <t>ENGATE FLEXÍVEL EM INOX, 1/2 X 40CM - FORNECIMENTO E INSTALAÇÃO. AF_01/2020</t>
  </si>
  <si>
    <t xml:space="preserve"> 00010498 </t>
  </si>
  <si>
    <t>MASSA PARA VIDRO</t>
  </si>
  <si>
    <t xml:space="preserve"> 00011761 </t>
  </si>
  <si>
    <t>ASSENTO VASO SANITARIO INFANTIL EM PLASTICO BRANCO</t>
  </si>
  <si>
    <t>CONJUNTO PARAFUSO ACO INOX 304 ROSCA SOBERBA 7,2MM PARA FIXACAO DE BACIA/MICTORIOS</t>
  </si>
  <si>
    <t xml:space="preserve"> 00004376 </t>
  </si>
  <si>
    <t>BUCHA DE NYLON SEM ABA S8</t>
  </si>
  <si>
    <t xml:space="preserve"> 00006136 </t>
  </si>
  <si>
    <t>SIFAO EM METAL CROMADO PARA PIA OU LAVATORIO, 1 X 1.1/2"</t>
  </si>
  <si>
    <t>ENGATE FLEXIVEL TRANÇADO INOX 1/2? X 30CM</t>
  </si>
  <si>
    <t xml:space="preserve"> 00038643 </t>
  </si>
  <si>
    <t>VALVULA EM METAL CROMADO PARA LAVATORIO, 1" SEM LADRAO</t>
  </si>
  <si>
    <t xml:space="preserve"> 00036521 </t>
  </si>
  <si>
    <t>LAVATORIO DE CANTO DE LOUCA BRANCA, SUSPENSO (SEM COLUNA), DIMENSOES *40 X 30* CM (L X C)</t>
  </si>
  <si>
    <t xml:space="preserve"> 00039397 </t>
  </si>
  <si>
    <t>DESMOLDANTE PARA FORMAS METALICAS A BASE DE OLEO VEGETAL</t>
  </si>
  <si>
    <t xml:space="preserve"> 00043681 </t>
  </si>
  <si>
    <t>CHAPA/PAINEL DE MADEIRA COMPENSADA RESINADA (MADEIRITE RESINADO ROSA) PARA FORMA DE CONCRETO, DE 2200 X 1100 MM, E = 8 A 12 MM</t>
  </si>
  <si>
    <t xml:space="preserve"> 00004415 </t>
  </si>
  <si>
    <t>SARRAFO NAO APARELHADO *2,5 X 5* CM, EM MACARANDUBA/MASSARANDUBA, ANGELIM, PEROBA-ROSA OU EQUIVALENTE DA REGIAO - BRUTA</t>
  </si>
  <si>
    <t xml:space="preserve"> 00010917 </t>
  </si>
  <si>
    <t>TELA DE ACO SOLDADA NERVURADA, CA-60, Q-61, (0,97 KG/M2), DIAMETRO DO FIO = 3,4 MM, LARGURA = 2,45 M, ESPACAMENTO DA MALHA = 15 X 15 CM</t>
  </si>
  <si>
    <t xml:space="preserve"> 13989 </t>
  </si>
  <si>
    <t>CUBA ACO INOX (AISI 304) DE EMBUTIR COM VALVULA 3 1/2", DE *46 X 30 X 12* CM</t>
  </si>
  <si>
    <t xml:space="preserve"> 10053 </t>
  </si>
  <si>
    <t xml:space="preserve"> 981 </t>
  </si>
  <si>
    <t xml:space="preserve"> 9833 </t>
  </si>
  <si>
    <t xml:space="preserve"> 13877 </t>
  </si>
  <si>
    <t>JUNTA RAPID P/PECA F.FUNDIDO JR SMU 50mm x 39,5mm</t>
  </si>
  <si>
    <t>LIXA D'AGUA EM FOLHA, COR PRETA, GRAO 100</t>
  </si>
  <si>
    <t>REGISTRO GAVETA COM ACABAMENTO E CANOPLA CROMADOS, SIMPLES, BITOLA 1 1/2"</t>
  </si>
  <si>
    <t>REGISTRO GAVETA COM ACABAMENTO E CANOPLA CROMADOS, SIMPLES, BITOLA 3/4"</t>
  </si>
  <si>
    <t>REGISTRO PRESSAO COM ACABAMENTO E CANOPLA CROMADA, SIMPLES, BITOLA 3/4"</t>
  </si>
  <si>
    <t xml:space="preserve"> 97735 </t>
  </si>
  <si>
    <t>PEÇA RETANGULAR PRÉ-MOLDADA, VOLUME DE CONCRETO DE 30 A 100 LITROS, TAXA DE AÇO APROXIMADA DE 30KG/M³. AF_03/2024</t>
  </si>
  <si>
    <t>RALO SIFONADO CILINDRICO, PVC, 100 X 40 MM, COM GRELHA REDONDA BRANCA</t>
  </si>
  <si>
    <t>VALVULA EM PLASTICO BRANCO PARA TANQUE OU LAVATORIO 1", SEM UNHO E SEM LADRAO</t>
  </si>
  <si>
    <t xml:space="preserve"> 00020084 </t>
  </si>
  <si>
    <t>ANEL BORRACHA, DN 40 MM, PARA TUBO SERIE REFORCADA ESGOTO PREDIAL</t>
  </si>
  <si>
    <t xml:space="preserve"> 2036 </t>
  </si>
  <si>
    <t xml:space="preserve"> 138 </t>
  </si>
  <si>
    <t>SIFAO PLASTICO TIPO COPO PARA TANQUE, 1.1/4 X 1.1/2"</t>
  </si>
  <si>
    <t xml:space="preserve"> 101617 </t>
  </si>
  <si>
    <t>PREPARO DE FUNDO DE VALA COM LARGURA MAIOR OU IGUAL A 1,5 M E MENOR QUE 2,5 M (ACERTO DO SOLO NATURAL). AF_08/2020</t>
  </si>
  <si>
    <t xml:space="preserve"> 2602 </t>
  </si>
  <si>
    <t xml:space="preserve"> 13656 </t>
  </si>
  <si>
    <t xml:space="preserve"> 13655 </t>
  </si>
  <si>
    <t xml:space="preserve"> 00037558 </t>
  </si>
  <si>
    <t>PLACA DE SINALIZACAO DE SEGURANCA CONTRA INCENDIO, FOTOLUMINESCENTE, RETANGULAR, *20 X 40* CM, EM PVC *2* MM ANTI-CHAMAS (SIMBOLOS, CORES E PICTOGRAMAS CONFORME NBR 16820)</t>
  </si>
  <si>
    <t xml:space="preserve"> 13651 </t>
  </si>
  <si>
    <t xml:space="preserve"> 11641 </t>
  </si>
  <si>
    <t xml:space="preserve"> 10366 </t>
  </si>
  <si>
    <t xml:space="preserve"> 10364 </t>
  </si>
  <si>
    <t>ARRUELA ACO 3/8"" x 1/2""</t>
  </si>
  <si>
    <t xml:space="preserve"> 00004342 </t>
  </si>
  <si>
    <t>SUPORTE PARA FIXACAO DE FITA DE ALUMINIO 7/8""x1/8"" COM BASE</t>
  </si>
  <si>
    <t>CAIXA DE PASSAGEM EM CHAPA DE ACO DE EMBUTIR COM TAMPA APARAFUSADA 302x302x122 CEMAR</t>
  </si>
  <si>
    <t>TOMADA 2P+T 10A, 250V (APENAS MODULO)</t>
  </si>
  <si>
    <t>TOMADA 2P+T 20A, 250V (APENAS MODULO)</t>
  </si>
  <si>
    <t xml:space="preserve"> 88266 </t>
  </si>
  <si>
    <t>ELETROTÉCNICO COM ENCARGOS COMPLEMENTARES</t>
  </si>
  <si>
    <t>ELETROCALHA - SAIDA HORIZONTAL PRE GALVANIZADA PARA ELETRODUTO 1 1/4"" CHAPA 16</t>
  </si>
  <si>
    <t>ELETRODUTO DE PVC RIGIDO ROSCAVEL DE 1 1/2", SEM LUVA</t>
  </si>
  <si>
    <t>ELETRODUTO DE PVC RIGIDO ROSCAVEL DE 1 1/4", SEM LUVA</t>
  </si>
  <si>
    <t>ELETRODUTO DE PVC RIGIDO ROSCAVEL DE 2", SEM LUVA</t>
  </si>
  <si>
    <t xml:space="preserve"> 8928 </t>
  </si>
  <si>
    <t xml:space="preserve"> 00020111 </t>
  </si>
  <si>
    <t>FITA ISOLANTE ADESIVA ANTICHAMA, USO ATE 750 V, EM ROLO DE 19 MM X 20 M</t>
  </si>
  <si>
    <t>LUMINARIA DE EMBUTIR PLAFON 18W LED BRANCO FRIO 22,5x22,5 BRONZEARTE</t>
  </si>
  <si>
    <t xml:space="preserve"> 13947 </t>
  </si>
  <si>
    <t xml:space="preserve"> 12141 </t>
  </si>
  <si>
    <t>GRELHA FOFO SIMPLES COM REQUADRO, CARGA MAXIMA 12,5 T, *300 X 1000* MM, E= *15* MM, AREA ESTACIONAMENTO CARRO PASSEIO</t>
  </si>
  <si>
    <t>TUBO DE COBRE FLEXIVEL, D = 1/4", E = 0,79 MM, PARA AR-CONDICIONADO/ INSTALACOES GAS RESIDENCIAIS E COMERCIAIS</t>
  </si>
  <si>
    <t xml:space="preserve"> 97328 </t>
  </si>
  <si>
    <t>TUBO EM COBRE FLEXÍVEL, DN 3/8", COM ISOLAMENTO, INSTALADO EM RAMAL DE ALIMENTAÇÃO DE AR-CONDICIONADO - FORNECIMENTO E INSTALAÇÃO. AF_07/2025</t>
  </si>
  <si>
    <t xml:space="preserve"> 97329 </t>
  </si>
  <si>
    <t>TUBO EM COBRE FLEXÍVEL, DN 1/2", COM ISOLAMENTO, INSTALADO EM RAMAL DE ALIMENTAÇÃO DE AR-CONDICIONADO - FORNECIMENTO E INSTALAÇÃO. AF_07/2025</t>
  </si>
  <si>
    <t xml:space="preserve"> 100308 </t>
  </si>
  <si>
    <t>MECÂNICO DE REFRIGERAÇÃO COM ENCARGOS COMPLEMENTARES</t>
  </si>
  <si>
    <t>TUBO DE COBRE FLEXIVEL, D = 5/8", E = 0,79 MM, PARA AR-CONDICIONADO/ INSTALACOES GAS RESIDENCIAIS E COMERCIAIS</t>
  </si>
  <si>
    <t xml:space="preserve"> 3162 </t>
  </si>
  <si>
    <t xml:space="preserve"> 00006178 </t>
  </si>
  <si>
    <t>TABUA DE MADEIRA PARA PISO, CUMARU/IPE CHAMPANHE OU EQUIVALENTE DA REGIAO, ENCAIXE MACHO/FEMEA, *10 X 2* CM</t>
  </si>
  <si>
    <t xml:space="preserve"> 00037394 </t>
  </si>
  <si>
    <t>FINCAPINO CURTO CALIBRE 22, CARGA MEDIA POTENCIA 5 (PARA FERRAMENTA DE ACAO DIRETA) COR VERMELHA</t>
  </si>
  <si>
    <t>DUTO FLEXIVEL ALUMINIO COM ISOLAMENTO TERMICO 25mm LA VIDRO 6"" 150mm</t>
  </si>
  <si>
    <t>DUTO FLEXIVEL ALUMINIO COM ISOLAMENTO TERMICO 25mm LA VIDRO 4"" 100mm</t>
  </si>
  <si>
    <t xml:space="preserve"> 13326 </t>
  </si>
  <si>
    <t xml:space="preserve"> 88277 </t>
  </si>
  <si>
    <t>MONTADOR (TUBO AÇO/EQUIPAMENTOS) COM ENCARGOS COMPLEMENTARES</t>
  </si>
  <si>
    <t>TUBO DE COBRE CLASSE "A", DN = 1/2" (15 MM), PARA INSTALACOES DE MEDIA PRESSAO PARA GASES COMBUSTIVEIS E MEDICINAIS</t>
  </si>
  <si>
    <t>TE DE COBRE SEM ANEL DE SOLDA, BOLSA X BOLSA X BOLSA, 15 MM</t>
  </si>
  <si>
    <t>COTOVELO DE COBRE 90 GRAUS SEM ANEL DE SOLDA, BOLSA X BOLSA, 15 MM</t>
  </si>
  <si>
    <t>LUVA DE COBRE SEM ANEL DE SOLDA, BOLSA X BOLSA, 15 MM</t>
  </si>
  <si>
    <t>TARUGO ACO INOX 5/8"" (50cm)</t>
  </si>
  <si>
    <t xml:space="preserve"> 8985 </t>
  </si>
  <si>
    <t xml:space="preserve"> 4876 </t>
  </si>
  <si>
    <t xml:space="preserve"> 00000013 </t>
  </si>
  <si>
    <t>ESTOPA</t>
  </si>
  <si>
    <t>Observação</t>
  </si>
  <si>
    <t xml:space="preserve">Composição de Referência: 02.02.150 CPOS/CDHU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
</t>
  </si>
  <si>
    <t>Composição de Referência: ORSE 11703.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</si>
  <si>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4656.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</si>
  <si>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012208.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</si>
  <si>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05.07.040.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</si>
  <si>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012689.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</si>
  <si>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97063 + INSUMO SINAPI 20193. Junção do insumo de locação de andaime m2xmÊS com a montagem e desmontagem do andaime em m2, sendo coeficiente de 0,416 que corresponde à 1m2 em proporção à área do andaime informado no insumo.</t>
  </si>
  <si>
    <t>Composição de Referência: SBC 000128.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</si>
  <si>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103672. Utilizada composição de referência SINAPI e alterado o insumo 1527 para 1525 conforme especificação do projeto.</t>
  </si>
  <si>
    <t>Composição de Referência: SINAPI 103675. Utilizada composição de referência SINAPI e alterado o insumo 1527 para 1525 conforme especificação do projeto.</t>
  </si>
  <si>
    <t>Composição de Referência: CPOS 13.01.320. Exclusão dos insumos referentes à capa de concreto, os quais estão considerados em outro item da planilha, para atender às especificações do projeto.</t>
  </si>
  <si>
    <t>Composição de Referência: ORSE 10783.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</si>
  <si>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96359. Substituição do insumo de chapa de gesso ST 00039413 SINAPI pelo insumo de chapa resistente à umidade 00039417 SINAPI</t>
  </si>
  <si>
    <t>Composição de Referência: SINAPI 96359. Utilizada composição de referência SINAPI e acrescentado a composição ORSE 1979 referente ao isolamento acustico.</t>
  </si>
  <si>
    <t>Composição de Referência: SINAPI 96359. Substituição do insumo de chapa de gesso ST 00039413 SINAPI pelo insumo de chapa resistente à umidade 00039417 SINAPI e acrescentado a composição ORSE 1979 referente ao isolamento acustico.</t>
  </si>
  <si>
    <t>Composição de Referência: SBC 100113.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</si>
  <si>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23.08.242.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</si>
  <si>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25.02.110.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</si>
  <si>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14.003.0205-0.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</si>
  <si>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112370.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</si>
  <si>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12098.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</si>
  <si>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28.20.650.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</si>
  <si>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</si>
  <si>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112597.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</si>
  <si>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140560.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</si>
  <si>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28.01.550.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</si>
  <si>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110108.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</si>
  <si>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2180.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</si>
  <si>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10168.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</si>
  <si>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11233.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</si>
  <si>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12492.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</si>
  <si>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44.01.040 .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</si>
  <si>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170124.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</si>
  <si>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44.01.850.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</si>
  <si>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44.02.200.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</si>
  <si>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44.03.300.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</si>
  <si>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44.03.316.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</si>
  <si>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9676.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</si>
  <si>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9503.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</si>
  <si>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13113.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</si>
  <si>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053037. Alteração do insumo SBC 007506 para o insumo SINAPI 00021059</t>
  </si>
  <si>
    <t>Composição de Referência: SBC 054668.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</si>
  <si>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48.02.300.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</si>
  <si>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</si>
  <si>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46.03.038.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</si>
  <si>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</si>
  <si>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46.01.040.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</si>
  <si>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46.02.010.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</si>
  <si>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</si>
  <si>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1595.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</si>
  <si>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 xml:space="preserve">Composição de Referência: ORSE 3234. Utilizada composição SINAPI 99253 para a caixa e grelha conforme ORSE 3234
</t>
  </si>
  <si>
    <t>Composição de Referência: CPOS/CDHU 46.05.020.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</si>
  <si>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12889.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</si>
  <si>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12888.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</si>
  <si>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97.02.210.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</si>
  <si>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11853.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</si>
  <si>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97.02.198.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</si>
  <si>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12884.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</si>
  <si>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50.05.312.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</si>
  <si>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10785.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</si>
  <si>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160612.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</si>
  <si>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9925.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</si>
  <si>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063444.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</si>
  <si>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063111.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</si>
  <si>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078583.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</si>
  <si>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062690. A composição foi ajustada para utilizar os insumos e a mão de obra conforme a base SINAPI, garantindo maior aderência aos parâmetros de mercado e normativas vigentes.</t>
  </si>
  <si>
    <t>Composição de Referência: SBC 061462.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</si>
  <si>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059208.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</si>
  <si>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062568.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</si>
  <si>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064563.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</si>
  <si>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063612.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</si>
  <si>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38.04.080.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</si>
  <si>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8662.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</si>
  <si>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41.31.040.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</si>
  <si>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060121.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</si>
  <si>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13158.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</si>
  <si>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11273.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</si>
  <si>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078206.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</si>
  <si>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078212.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</si>
  <si>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11412.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</si>
  <si>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200065.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</si>
  <si>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15.005.0280-0.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</si>
  <si>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070665.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</si>
  <si>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070660.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</si>
  <si>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12498.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</si>
  <si>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721.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</si>
  <si>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070901.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</si>
  <si>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070205.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</si>
  <si>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69.20.340.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</si>
  <si>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SIURB 17010074. Utilizada composição de referência SIURB para mão de obra e insumo, bem como inclusão do insumo SBC 016202 para atendimento do projeto.</t>
  </si>
  <si>
    <t>Composição de Referência: ORSE 8733.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</si>
  <si>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12043.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</si>
  <si>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2451.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</si>
  <si>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GUARNICAO / ALIZAR / VISTA LISA EM MADEIRA MACICA, PARA PORTA, E = *1* CM, L = *5* CM, CEDRINHO / ANGELIM COMERCIAL / TAURI/ CURUPIXA / PEROBA / CUMARU OU EQUIVALENTE DA REGIAO</t>
  </si>
  <si>
    <t>TELA DE ACO SOLDADA NERVURADA, CA-60, Q-159, (2,52 KG/M2), DIAMETRO DO FIO = 4,5 MM, LARGURA = 2,45 M, ESPACAMENTO DA MALHA = 10 X 10 CM</t>
  </si>
  <si>
    <t xml:space="preserve"> 5930 </t>
  </si>
  <si>
    <t>GUINDAUTO HIDRÁULICO, CAPACIDADE MÁXIMA DE CARGA 6200 KG, MOMENTO MÁXIMO DE CARGA 11,7 TM, ALCANCE MÁXIMO HORIZONTAL 9,70 M, INCLUSIVE CAMINHÃO TOCO PBT 16.000 KG, POTÊNCIA DE 189 CV - CHI DIURNO. AF_06/2014</t>
  </si>
  <si>
    <t xml:space="preserve"> 95320 </t>
  </si>
  <si>
    <t>CURSO DE CAPACITAÇÃO PARA AUXILIAR DE SERRALHEIRO (ENCARGOS COMPLEMENTARES) - HORISTA</t>
  </si>
  <si>
    <t xml:space="preserve"> 00000252 </t>
  </si>
  <si>
    <t>AJUDANTE DE SERRALHEIRO (HORISTA)</t>
  </si>
  <si>
    <t>CURSO DE CAPACITAÇÃO PARA AZULEJISTA OU LADRILHEIRO (ENCARGOS COMPLEMENTARES) - HORISTA</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</si>
  <si>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</si>
  <si>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</si>
  <si>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BETONEIRA, CAPACIDADE NOMINAL 600 L, CAPACIDADE DE MISTURA 360L, MOTOR ELETRICO TRIFASICO 220/380V, POTENCIA 4CV, EXCLUSO CARREGADOR</t>
  </si>
  <si>
    <t>CARPINTEIRO DE FORMAS PARA CONCRETO (HORISTA)</t>
  </si>
  <si>
    <t xml:space="preserve"> 94972 </t>
  </si>
  <si>
    <t>CONCRETO FCK = 30MPA, TRAÇO 1:2,1:2,5 (EM MASSA SECA DE CIMENTO/ AREIA MÉDIA/ BRITA 1) - PREPARO MECÂNICO COM BETONEIRA 600 L. AF_05/2021</t>
  </si>
  <si>
    <t xml:space="preserve"> 00000416 </t>
  </si>
  <si>
    <t>GRAMPO METALICO TIPO OLHAL PARA HASTE DE ATERRAMENTO DE 3/4", CONDUTOR DE *10* A 50 MM2</t>
  </si>
  <si>
    <t xml:space="preserve"> 95334 </t>
  </si>
  <si>
    <t>CURSO DE CAPACITAÇÃO PARA ELETROTÉCNICO (ENCARGOS COMPLEMENTARES) - HORISTA</t>
  </si>
  <si>
    <t xml:space="preserve"> 00002438 </t>
  </si>
  <si>
    <t>ELETROTECNICO (HORISTA)</t>
  </si>
  <si>
    <t xml:space="preserve"> 95401 </t>
  </si>
  <si>
    <t>CURSO DE CAPACITAÇÃO PARA ENCARREGADO GERAL (ENCARGOS COMPLEMENTARES) - HORISTA</t>
  </si>
  <si>
    <t xml:space="preserve"> 00004083 </t>
  </si>
  <si>
    <t>ENCARREGADO GERAL DE OBRAS (HORISTA)</t>
  </si>
  <si>
    <t xml:space="preserve"> 100297 </t>
  </si>
  <si>
    <t>CURSO DE CAPACITAÇÃO PARA ENGENHEIRO CIVIL PLENO (ENCARGOS COMPLEMENTARES) - HORISTA</t>
  </si>
  <si>
    <t xml:space="preserve"> 00034780 </t>
  </si>
  <si>
    <t>ENGENHEIRO CIVIL PLENO</t>
  </si>
  <si>
    <t xml:space="preserve"> 95340 </t>
  </si>
  <si>
    <t>CURSO DE CAPACITAÇÃO PARA MARCENEIRO (ENCARGOS COMPLEMENTARES) - HORISTA</t>
  </si>
  <si>
    <t xml:space="preserve"> 00012868 </t>
  </si>
  <si>
    <t>MARCENEIRO (HORISTA)</t>
  </si>
  <si>
    <t xml:space="preserve"> 100298 </t>
  </si>
  <si>
    <t>CURSO DE CAPACITAÇÃO PARA MECÂNICO DE REFRIGERAÇÃO (ENCARGOS COMPLEMENTARES) - HORISTA</t>
  </si>
  <si>
    <t xml:space="preserve"> 00034794 </t>
  </si>
  <si>
    <t>MECANICO DE REFRIGERACAO (HORISTA)</t>
  </si>
  <si>
    <t xml:space="preserve"> 95343 </t>
  </si>
  <si>
    <t>CURSO DE CAPACITAÇÃO PARA MONTADOR DE TUBO AÇO/EQUIPAMENTOS (ENCARGOS COMPLEMENTARES) - HORISTA</t>
  </si>
  <si>
    <t xml:space="preserve"> 00002701 </t>
  </si>
  <si>
    <t>INSTALADOR DE TUBULACOES - TUBOS/EQUIPAMENTOS (HORISTA)</t>
  </si>
  <si>
    <t xml:space="preserve"> 95377 </t>
  </si>
  <si>
    <t>CURSO DE CAPACITAÇÃO PARA SERRALHEIRO (ENCARGOS COMPLEMENTARES) - HORISTA</t>
  </si>
  <si>
    <t xml:space="preserve"> 00006110 </t>
  </si>
  <si>
    <t>SERRALHEIRO (HORISTA)</t>
  </si>
  <si>
    <t>TELHADOR / TELHADISTA (HORISTA)</t>
  </si>
  <si>
    <t xml:space="preserve"> 95282 </t>
  </si>
  <si>
    <t>DESEMPENADEIRA DE CONCRETO, PESO DE 78 KG, 4 PÁS, MOTOR A GASOLINA, POTÊNCIA 5,5 HP - CHP DIURNO. AF_05/2023</t>
  </si>
  <si>
    <t xml:space="preserve"> 95281 </t>
  </si>
  <si>
    <t>DESEMPENADEIRA DE CONCRETO, PESO DE 78 KG, 4 PÁS, MOTOR A GASOLINA, POTÊNCIA 5,5 HP MATERIAIS NA OPERAÇÃO. AF_05/2023</t>
  </si>
  <si>
    <t xml:space="preserve"> 95279 </t>
  </si>
  <si>
    <t>DESEMPENADEIRA DE CONCRETO, PESO DE 78 KG, 4 PÁS, MOTOR A GASOLINA, POTÊNCIA 5,5 HP - JUROS. AF_05/2023</t>
  </si>
  <si>
    <t xml:space="preserve"> 95278 </t>
  </si>
  <si>
    <t>DESEMPENADEIRA DE CONCRETO, PESO DE 78 KG, 4 PÁS, MOTOR A GASOLINA, POTÊNCIA 5,5 HP - DEPRECIAÇÃO. AF_05/2023</t>
  </si>
  <si>
    <t xml:space="preserve"> 95280 </t>
  </si>
  <si>
    <t>DESEMPENADEIRA DE CONCRETO, PESO DE 78 KG, 4 PÁS, MOTOR A GASOLINA, POTÊNCIA 5,5 HP - MANUTENÇÃO. AF_05/2023</t>
  </si>
  <si>
    <t xml:space="preserve"> 00010658 </t>
  </si>
  <si>
    <t>ALISADORA DE CONCRETO COM MOTOR A GASOLINA DE 5,5 HP, PESO COM MOTOR DE 78 KG, 4 PAS</t>
  </si>
  <si>
    <t>ELETRODUTO DE PVC RIGIDO ROSCAVEL DE 1", SEM LUVA</t>
  </si>
  <si>
    <t xml:space="preserve"> 00043463 </t>
  </si>
  <si>
    <t>FERRAMENTAS - FAMILIA ENCARREGADO GERAL - HORISTA (ENCARGOS COMPLEMENTARES - COLETADO CAIXA)</t>
  </si>
  <si>
    <t xml:space="preserve"> 00043487 </t>
  </si>
  <si>
    <t>EPI - FAMILIA ENCARREGADO GERAL - HORISTA (ENCARGOS COMPLEMENTARES - COLETADO CAIXA)</t>
  </si>
  <si>
    <t>ENGATE / RABICHO FLEXIVEL INOX 1/2" X 40 CM</t>
  </si>
  <si>
    <t>ENGATE/RABICHO FLEXIVEL PLASTICO (PVC OU ABS) BRANCO 1/2" X 30 CM</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</si>
  <si>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</si>
  <si>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</si>
  <si>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</si>
  <si>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</si>
  <si>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92262 </t>
  </si>
  <si>
    <t>INSTALAÇÃO DE TESOURA (INTEIRA OU MEIA), BIAPOIADA, EM MADEIRA NÃO APARELHADA, PARA VÃOS MAIORES OU IGUAIS A 10,0 M E MENORES QUE 12,0 M, INCLUSO IÇAMENTO. AF_07/2019</t>
  </si>
  <si>
    <t xml:space="preserve"> 00004344 </t>
  </si>
  <si>
    <t>PARAFUSO FRANCES METRICO ZINCADO, DIAMETRO 12 MM, COMPRIMENTO 150 MM, COM PORCA SEXTAVADA E ARRUELA DE PRESSAO MEDIA</t>
  </si>
  <si>
    <t xml:space="preserve"> 00040623 </t>
  </si>
  <si>
    <t>CHAPA PARA EMENDA DE VIGA, EM ACO GROSSO, QUALIDADE ESTRUTURAL, BITOLA 3/16", E= 4,75 MM, 4 FUROS, LARGURA 45 MM, COMPRIMENTO 500 MM</t>
  </si>
  <si>
    <t>PAR</t>
  </si>
  <si>
    <t xml:space="preserve"> 00021142 </t>
  </si>
  <si>
    <t>ESTRIBO COM PARAFUSO EM CHAPA DE FERRO FUNDIDO DE 2" X 3/16" X 35 CM, SECAO "U", PARA MADEIRAMENTO DE TELHADO</t>
  </si>
  <si>
    <t xml:space="preserve"> 00004400 </t>
  </si>
  <si>
    <t>CAIBRO NAO APARELHADO, *6 X 8* CM, EM MACARANDUBA/MASSARANDUBA, ANGELIM OU EQUIVALENTE DA REGIAO - BRUTA</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</si>
  <si>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</si>
  <si>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</si>
  <si>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</si>
  <si>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</si>
  <si>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GUINDASTE HIDRAULICO AUTOPROPELIDO, COM LANCA TELESCOPICA 40 M, CAPACIDADE MAXIMA 60 T, POTENCIA 260 KW, TRACAO 6 X 6</t>
  </si>
  <si>
    <t>GUINDAUTO HIDRAULICO, CAPACIDADE MAXIMA DE CARGA 6200 KG, MOMENTO MAXIMO DE CARGA 11,7 TM, ALCANCE MAXIMO HORIZONTAL 9,70 M, PARA MONTAGEM SOBRE CHASSI DE CAMINHAO PBT MINIMO 13000 KG (INCLUI MONTAGEM, NAO INCLUI CAMINHAO)</t>
  </si>
  <si>
    <t xml:space="preserve"> 00040552 </t>
  </si>
  <si>
    <t>PARAFUSO, AUTOATARRAXANTE, CABECA CHATA, FENDA SIMPLES, EM ACO ZINCADO, 1/4" (6,35 MM) X 25 MM</t>
  </si>
  <si>
    <t xml:space="preserve"> 25 </t>
  </si>
  <si>
    <t>66,79</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</si>
  <si>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</si>
  <si>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</si>
  <si>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</si>
  <si>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</si>
  <si>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MATERIAIS NA OPERAÇÃO. AF_05/2023</t>
  </si>
  <si>
    <t>MÁQUINA JATO DE PRESSAO PORTÁTIL, CAMARA DE 1 SAIDA, CAPACIDADE 280 L, DIAMETRO 670 MM, BICO DE JATO CURTO VENTURI DE 5/16", MANGUEIRA DE 1" COM COMPRESSOR DE AR REBOCÁVEL 189 PCM E MOTOR DIESEL 63 CV - MANUTENÇÃO. AF_05/2023</t>
  </si>
  <si>
    <t xml:space="preserve"> 00043146 </t>
  </si>
  <si>
    <t>ENDURECEDOR MINERAL DE BASE CIMENTICIA PARA PISO DE CONCRETO</t>
  </si>
  <si>
    <t>DOBRADICA EM ACO/FERRO, 3 1/2" X 3", E= 1,9 A 2 MM, COM ANEL, CROMADO OU ZINCADO, TAMPA BOLA, COM PARAFUSOS</t>
  </si>
  <si>
    <t>PARAFUSO ROSCA SOBERBA ZINCADO CABECA CHATA FENDA SIMPLES 3,5 X 25 MM (1")</t>
  </si>
  <si>
    <t>RETROESCAVADEIRA SOBRE RODAS COM CARREGADEIRA, TRACAO 4 X 4, POTENCIA LIQUIDA 88 HP, PESO OPERACIONAL MINIMO DE 6674 KG, CAPACIDADE DA CARREGADEIRA DE 1,00 M3 E DA RETROESCAVADEIRA MINIMA DE 0,26 M3, PROFUNDIDADE DE ESCAVACAO MAXIMA DE 4,37 M</t>
  </si>
  <si>
    <t>TORNEIRA METALICA CROMADA CANO CURTO, SEM BICO, SEM AREJADOR, DE PAREDE, PARA TANQUE E USO GERAL, 1/2" OU 3/4"</t>
  </si>
  <si>
    <t>TORNEIRA DE MESA/BANCADA, PARA LAVATORIO, FIXA, METALICA CROMADA, PADRAO POPULAR, 1/2" OU 3/4"</t>
  </si>
  <si>
    <t>TUBO DE COBRE FLEXIVEL, D = 1/2", E = 0,79 MM, PARA AR-CONDICIONADO/ INSTALACOES GAS RESIDENCIAIS E COMERCIAIS</t>
  </si>
  <si>
    <t>TUBO DE COBRE FLEXIVEL, D = 3/8", E = 0,79 MM, PARA AR-CONDICIONADO/ INSTALACOES GAS RESIDENCIAIS E COMERCIAIS</t>
  </si>
  <si>
    <t>VALVULA DE ESCOAMENTO PARA TANQUE, EM METAL CROMADO, 1.1/2", SEM LADRAO, COM TAMPAO PLASTICO</t>
  </si>
  <si>
    <t>100,32</t>
  </si>
  <si>
    <t>37,0</t>
  </si>
  <si>
    <t>15,0</t>
  </si>
  <si>
    <t>SEM DESONERAÇÃO</t>
  </si>
  <si>
    <t xml:space="preserve"> CPU2898 </t>
  </si>
  <si>
    <t>ESTRUTURA METÁLICA COM LIGAÇÕES PARAFUSADAS, INCLUSOS PERFIS METÁLICOS, CHAPAS METÁLICAS, MÃO DE OBRA E TRANSPORTE COM GUINDASTE - FORNECIMENTO E INSTALAÇÃO.</t>
  </si>
  <si>
    <t>Composição de Referência: SINAPI 100776. Utilizada composição SINAPI de referência na qual foi descontinuada em 12/2024 e atualizados os insumos para o SINAPI da data base do orçamento.</t>
  </si>
  <si>
    <t>0,23</t>
  </si>
  <si>
    <t xml:space="preserve"> CPU2538 </t>
  </si>
  <si>
    <t>PORTA DE ABRIR EM TELA ONDULADA DE AÇO GALVANIZADO, COMPLETA</t>
  </si>
  <si>
    <t xml:space="preserve"> 7.2.1.6 </t>
  </si>
  <si>
    <t xml:space="preserve"> CPU3164 </t>
  </si>
  <si>
    <t>PORTÃO/PORTA EM ALUMÍNIO COR N/B/P, DE ABRIR, 02 FLS, VAZADO, EM TUBO QUADRADO 3"X1.1/2" HORIZONTAIS E ENGRADADO E 1.1/2"X1.1/2" VERTICAIS, COM ESPAÇAMENTO DE 12CM.</t>
  </si>
  <si>
    <t xml:space="preserve"> 94570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</si>
  <si>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</si>
  <si>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9.2.2 </t>
  </si>
  <si>
    <t xml:space="preserve"> CPU2554 </t>
  </si>
  <si>
    <t>PISO ALTA RESISTÊNCIA OU INDUSTRIAL DE 12 MM, COMUM, COR CINZA, COM JUNTAS PLÁSTICAS, SEM POLIMENTO, ECCLUSIVE ARGAMASSA DE REGULARIZAÇÃO, APLICADO</t>
  </si>
  <si>
    <t xml:space="preserve"> 94991 </t>
  </si>
  <si>
    <t>EXECUÇÃO DE PASSEIO (CALÇADA) OU PISO DE CONCRETO COM CONCRETO MOLDADO IN LOCO, USINADO C20, ACABAMENTO CONVENCIONAL, NÃO ARMADO. AF_08/2022</t>
  </si>
  <si>
    <t xml:space="preserve"> 96130 </t>
  </si>
  <si>
    <t>APLICAÇÃO MANUAL DE MASSA ACRÍLICA EM PAREDES EXTERNAS DE CASAS, UMA DEMÃO. AF_03/2024</t>
  </si>
  <si>
    <t xml:space="preserve"> 12.1.5 </t>
  </si>
  <si>
    <t xml:space="preserve"> 100875 </t>
  </si>
  <si>
    <t>BANCO ARTICULADO, EM ACO INOX, PARA PCD, FIXADO NA PAREDE - FORNECIMENTO E INSTALAÇÃO. AF_01/2020</t>
  </si>
  <si>
    <t xml:space="preserve"> 94490 </t>
  </si>
  <si>
    <t>REGISTRO DE ESFERA, PVC, SOLDÁVEL, COM VOLANTE, DN 32 MM - FORNECIMENTO E INSTALAÇÃO. AF_08/2021</t>
  </si>
  <si>
    <t xml:space="preserve"> 89436 </t>
  </si>
  <si>
    <t>ADAPTADOR CURTO COM BOLSA E ROSCA PARA REGISTRO, PVC, SOLDÁVEL, DN 32MM X 1, INSTALADO EM RAMAL DE DISTRIBUIÇÃO DE ÁGUA - FORNECIMENTO E INSTALAÇÃO. AF_06/2022</t>
  </si>
  <si>
    <t xml:space="preserve"> CPU2464 </t>
  </si>
  <si>
    <t>PRESSURIZADOR MAX PRESS 20E</t>
  </si>
  <si>
    <t xml:space="preserve"> 104347 </t>
  </si>
  <si>
    <t>JUNÇÃO DE REDUCAO INVERTIDA, PVC, SÉRIE NORMAL, ESGOTO PREDIAL, DN 100 X 75 MM, JUNTA ELÁSTICA, FORNECIDO E INSTALADO EM RAMAL DE DESCARGA OU RAMAL DE ESGOTO SANITÁRIO. AF_08/2022</t>
  </si>
  <si>
    <t xml:space="preserve"> 97961 </t>
  </si>
  <si>
    <t>CAIXA PARA BOCA DE LOBO COMBINADA COM GRELHA RETANGULAR, EM ALVENARIA COM BLOCOS DE CONCRETO, DIMENSÕES INTERNAS: 1,3X1X1,2 M. AF_12/2020</t>
  </si>
  <si>
    <t xml:space="preserve"> CPU2092 </t>
  </si>
  <si>
    <t>CURVA PVC PARA REDE COLETOR ESGOTO, EB-644, 45 GR, 200 MM, COM JUNTA ELASTICA.</t>
  </si>
  <si>
    <t xml:space="preserve"> 89363 </t>
  </si>
  <si>
    <t>JOELHO 45 GRAUS, PVC, SOLDÁVEL, DN 25MM, INSTALADO EM RAMAL OU SUB-RAMAL DE ÁGUA - FORNECIMENTO E INSTALAÇÃO. AF_06/2022</t>
  </si>
  <si>
    <t xml:space="preserve"> CPU2847 </t>
  </si>
  <si>
    <t>LUMINARIA DE EMERGENCIA 30 LEDS BIVOLT LDE INTELBRAS</t>
  </si>
  <si>
    <t xml:space="preserve"> 91943 </t>
  </si>
  <si>
    <t>CAIXA RETANGULAR 4" X 4" MÉDIA (1,30 M DO PISO), PVC, INSTALADA EM PAREDE - FORNECIMENTO E INSTALAÇÃO. AF_03/2023</t>
  </si>
  <si>
    <t xml:space="preserve"> CPU2678 </t>
  </si>
  <si>
    <t>LEITOS - PORCA E ARRUELA 1/4""</t>
  </si>
  <si>
    <t xml:space="preserve"> CPU2699 </t>
  </si>
  <si>
    <t>CHUMBADOR 3/8"" X 2.1/2"" COM PARAFUSO CBA/CB/CBT ZINCADO</t>
  </si>
  <si>
    <t xml:space="preserve"> 91963 </t>
  </si>
  <si>
    <t>INTERRUPTOR SIMPLES (1 MÓDULO) COM INTERRUPTOR PARALELO (2 MÓDULOS), 10A/250V, INCLUINDO SUPORTE E PLACA - FORNECIMENTO E INSTALAÇÃO. AF_03/2023</t>
  </si>
  <si>
    <t xml:space="preserve"> 91979 </t>
  </si>
  <si>
    <t>INTERRUPTOR INTERMEDIÁRIO (1 MÓDULO), 10A/250V, INCLUINDO SUPORTE E PLACA - FORNECIMENTO E INSTALAÇÃO. AF_03/2023</t>
  </si>
  <si>
    <t xml:space="preserve"> CPU3167 </t>
  </si>
  <si>
    <t>PLACA CEGA 4""x4""</t>
  </si>
  <si>
    <t xml:space="preserve"> CPU2615 </t>
  </si>
  <si>
    <t>SENSOR DE PRESENCA (LIGA/DESLIGA)</t>
  </si>
  <si>
    <t xml:space="preserve"> 101894 </t>
  </si>
  <si>
    <t>DISJUNTOR TRIPOLAR TIPO NEMA, CORRENTE NOMINAL DE 60 ATÉ 100A - FORNECIMENTO E INSTALAÇÃO. AF_07/2025</t>
  </si>
  <si>
    <t xml:space="preserve"> 93660 </t>
  </si>
  <si>
    <t>DISJUNTOR BIPOLAR TIPO DIN, CORRENTE NOMINAL DE 10A - FORNECIMENTO E INSTALAÇÃO. AF_07/2025</t>
  </si>
  <si>
    <t xml:space="preserve"> CPU2623 </t>
  </si>
  <si>
    <t>SAIDA PARA ELETRODUTO MG2982 HORIZONTAL</t>
  </si>
  <si>
    <t xml:space="preserve"> CPU2630 </t>
  </si>
  <si>
    <t>EMENDA PARA ELETROCALHA TIPO U 100X100</t>
  </si>
  <si>
    <t xml:space="preserve"> 16.1.72 </t>
  </si>
  <si>
    <t xml:space="preserve"> 16.1.73 </t>
  </si>
  <si>
    <t xml:space="preserve"> 16.1.74 </t>
  </si>
  <si>
    <t xml:space="preserve"> 16.1.75 </t>
  </si>
  <si>
    <t xml:space="preserve"> 16.1.76 </t>
  </si>
  <si>
    <t xml:space="preserve"> 16.1.77 </t>
  </si>
  <si>
    <t xml:space="preserve"> 16.1.78 </t>
  </si>
  <si>
    <t xml:space="preserve"> 16.1.79 </t>
  </si>
  <si>
    <t xml:space="preserve"> 16.1.80 </t>
  </si>
  <si>
    <t xml:space="preserve"> 16.1.81 </t>
  </si>
  <si>
    <t xml:space="preserve"> 16.1.82 </t>
  </si>
  <si>
    <t xml:space="preserve"> 16.1.83 </t>
  </si>
  <si>
    <t xml:space="preserve"> 16.1.84 </t>
  </si>
  <si>
    <t xml:space="preserve"> 16.1.85 </t>
  </si>
  <si>
    <t xml:space="preserve"> 16.1.86 </t>
  </si>
  <si>
    <t xml:space="preserve"> 16.1.87 </t>
  </si>
  <si>
    <t xml:space="preserve"> 16.1.88 </t>
  </si>
  <si>
    <t xml:space="preserve"> 16.2.6 </t>
  </si>
  <si>
    <t xml:space="preserve"> CPU2646 </t>
  </si>
  <si>
    <t>LUMINÁRIA LED REDONDA DE EMBUTIR PARA PAREDE OU PISO, ÁREA INTERNA OU EXTERNA, BIVOLT - POTÊNCIA 6 W</t>
  </si>
  <si>
    <t xml:space="preserve"> 20.1.2 </t>
  </si>
  <si>
    <t xml:space="preserve"> 94276 </t>
  </si>
  <si>
    <t>ASSENTAMENTO DE GUIA (MEIO-FIO) EM TRECHO CURVO, CONFECCIONADA EM CONCRETO PRÉ-FABRICADO, DIMENSÕES 100X15X13X20 CM (COMPRIMENTO X BASE INFERIOR X BASE SUPERIOR X ALTURA). AF_01/2024</t>
  </si>
  <si>
    <t xml:space="preserve"> 21.2 </t>
  </si>
  <si>
    <t xml:space="preserve"> CPU2676 </t>
  </si>
  <si>
    <t>LIMPEZA GERAL</t>
  </si>
  <si>
    <t>20,00</t>
  </si>
  <si>
    <t xml:space="preserve"> H.04.000.031272 </t>
  </si>
  <si>
    <t>PORTA DE ABRIR EM TELA DE AÇO GALVANIZADO, ONDULADA DE 1´ FIO 12, SOB MEDIDA</t>
  </si>
  <si>
    <t xml:space="preserve"> 13064 </t>
  </si>
  <si>
    <t>Portão/porta em alumínio cor N/B/P, de abrir, 02 fls, vazado, em tubo quadrado 3"x1.1/2" horizontais e engradado e 1.1/2"x1.1/2" verticais, com espaçamento de 12cm.</t>
  </si>
  <si>
    <t xml:space="preserve"> 00036896 </t>
  </si>
  <si>
    <t>JANELA DE CORRER, EM ALUMINIO PERFIL 25, 100 X 120 CM (A X L), 2 FLS MOVEIS, SEM BANDEIRA, ACABAMENTO BRANCO OU BRILHANTE, BATENTE DE 6 A 7 CM, COM VIDRO 4 MM, SEM GUARNICAO</t>
  </si>
  <si>
    <t xml:space="preserve"> 8428 </t>
  </si>
  <si>
    <t>Piso alta resistencia, comum, cor cinza, e=12mm, aplicado com juntas plásticas, sem polimento</t>
  </si>
  <si>
    <t xml:space="preserve"> 00043651 </t>
  </si>
  <si>
    <t>MASSA ACRILICA PARA SUPERFICIES INTERNAS E EXTERNAS</t>
  </si>
  <si>
    <t xml:space="preserve"> 00036215 </t>
  </si>
  <si>
    <t>BANCO ARTICULADO PARA BANHO, EM ACO INOX POLIDO, 70* CM X 45* CM</t>
  </si>
  <si>
    <t>21,00</t>
  </si>
  <si>
    <t>61,00</t>
  </si>
  <si>
    <t>39,00</t>
  </si>
  <si>
    <t xml:space="preserve"> 00011675 </t>
  </si>
  <si>
    <t>REGISTRO DE ESFERA, PVC, COM VOLANTE, VS, SOLDAVEL, DN 32 MM, COM CORPO DIVIDIDO</t>
  </si>
  <si>
    <t xml:space="preserve"> 00000108 </t>
  </si>
  <si>
    <t>ADAPTADOR PVC SOLDAVEL CURTO COM BOLSA E ROSCA, 32 MM X 1", PARA AGUA FRIA</t>
  </si>
  <si>
    <t xml:space="preserve"> 6704001 </t>
  </si>
  <si>
    <t xml:space="preserve"> 00010909 </t>
  </si>
  <si>
    <t>JUNCAO DE REDUCAO INVERTIDA, PVC SOLDAVEL, 100 X 75 MM, SERIE NORMAL PARA ESGOTO PREDIAL</t>
  </si>
  <si>
    <t xml:space="preserve"> 89993 </t>
  </si>
  <si>
    <t>GRAUTEAMENTO VERTICAL EM ALVENARIA ESTRUTURAL. AF_09/2021</t>
  </si>
  <si>
    <t xml:space="preserve"> 89996 </t>
  </si>
  <si>
    <t>ARMAÇÃO VERTICAL DE ALVENARIA ESTRUTURAL; DIÂMETRO DE 10,0 MM. AF_09/2021</t>
  </si>
  <si>
    <t xml:space="preserve"> 00043386 </t>
  </si>
  <si>
    <t>MEIO-FIO OU GUIA DE CONCRETO PRE-MOLDADO, TIPO CHAPEU PARA BOCA DE LOBO, DIMENSOES *1,20* X 0,15 X 0,30 M</t>
  </si>
  <si>
    <t xml:space="preserve"> 00043440 </t>
  </si>
  <si>
    <t>CONJUNTO PRE-MOLDADO COMPOSTO POR GRELHA (0,99 X 0,45 M), QUADRO (1,10 X 0,52 M) E CANTONEIRA (1,10 X 0,35 M), EM CONCRETO ARMADO, COM FCK DE 21 MPA</t>
  </si>
  <si>
    <t xml:space="preserve"> 00042695 </t>
  </si>
  <si>
    <t>CURVA PVC, BB, JE, 90 GRAUS, DN 200 MM, PARA TUBO CORRUGADO E/OU LISO, REDE COLETORA ESGOTO</t>
  </si>
  <si>
    <t xml:space="preserve"> 00003500 </t>
  </si>
  <si>
    <t>JOELHO, PVC SOLDAVEL, 45 GRAUS, 25 MM, COR MARROM, PARA AGUA FRIA PREDIAL</t>
  </si>
  <si>
    <t xml:space="preserve"> 004606 </t>
  </si>
  <si>
    <t xml:space="preserve"> 00001873 </t>
  </si>
  <si>
    <t>CAIXA DE PASSAGEM, EM PVC, DE 4" X 4", PARA ELETRODUTO FLEXIVEL CORRUGADO</t>
  </si>
  <si>
    <t xml:space="preserve"> 026554 </t>
  </si>
  <si>
    <t>PORCA SEXTAVADA 1/4"</t>
  </si>
  <si>
    <t xml:space="preserve"> 049818 </t>
  </si>
  <si>
    <t>ARRUELA LISA EM LATAO 1/4"</t>
  </si>
  <si>
    <t xml:space="preserve"> 002380 </t>
  </si>
  <si>
    <t>CHUMBADOR 3/8" x 2.1/2" COM PARAFUSO CBA/CB/CBT ZINCADO</t>
  </si>
  <si>
    <t xml:space="preserve"> 91962 </t>
  </si>
  <si>
    <t>INTERRUPTOR SIMPLES (1 MÓDULO) COM INTERRUPTOR PARALELO (2 MÓDULOS), 10A/250V, SEM SUPORTE E SEM PLACA - FORNECIMENTO E INSTALAÇÃO. AF_03/2023</t>
  </si>
  <si>
    <t xml:space="preserve"> 91978 </t>
  </si>
  <si>
    <t>INTERRUPTOR INTERMEDIÁRIO (1 MÓDULO), 10A/250V, SEM SUPORTE E SEM PLACA - FORNECIMENTO E INSTALAÇÃO. AF_03/2023</t>
  </si>
  <si>
    <t xml:space="preserve"> 010945 </t>
  </si>
  <si>
    <t>PLACA CEGA 4""x4"" PIAL LEGRAND</t>
  </si>
  <si>
    <t xml:space="preserve"> 00039212 </t>
  </si>
  <si>
    <t>ARRUELA EM ALUMINIO, COM ROSCA, DE 1 1/2", PARA ELETRODUTO</t>
  </si>
  <si>
    <t xml:space="preserve"> 00002673 </t>
  </si>
  <si>
    <t>ELETRODUTO DE PVC RIGIDO ROSCAVEL DE 1/2", SEM LUVA</t>
  </si>
  <si>
    <t xml:space="preserve"> 044340 </t>
  </si>
  <si>
    <t>SENSOR DE PRESENCA LIGHTEX PARA PAREDE(LIGA/DESLIGA)</t>
  </si>
  <si>
    <t xml:space="preserve"> 00000983 </t>
  </si>
  <si>
    <t>CABO DE COBRE, RIGIDO, CLASSE 2, ISOLACAO EM PVC/A, ANTICHAMA BWF-B, 1 CONDUTOR, 450/750 V, SECAO NOMINAL 1,5 MM2</t>
  </si>
  <si>
    <t xml:space="preserve"> 00039174 </t>
  </si>
  <si>
    <t>BUCHA EM ALUMINIO, COM ROSCA, DE 1/2", PARA ELETRODUTO</t>
  </si>
  <si>
    <t xml:space="preserve"> 00002373 </t>
  </si>
  <si>
    <t>DISJUNTOR TIPO NEMA, TRIPOLAR 60 ATE 100 A, TENSAO MAXIMA DE 415 V</t>
  </si>
  <si>
    <t xml:space="preserve"> 00001576 </t>
  </si>
  <si>
    <t>TERMINAL A COMPRESSAO EM COBRE ESTANHADO PARA CABO 25 MM2, 1 FURO E 1 COMPRESSAO, PARA PARAFUSO DE FIXACAO M8</t>
  </si>
  <si>
    <t>35,00</t>
  </si>
  <si>
    <t xml:space="preserve"> 034533 </t>
  </si>
  <si>
    <t>ELETROCALHA - SAIDA HORIZONTAL PRE GALVANIZADA PARA ELETRODUTO 2.1/2"" CHAPA 16</t>
  </si>
  <si>
    <t xml:space="preserve"> 13885 </t>
  </si>
  <si>
    <t>TAMPA DE ENCAIXE PARA ELETROCALHA PERFUR ADA OU LISA, 100X3000MM</t>
  </si>
  <si>
    <t xml:space="preserve"> 035758 </t>
  </si>
  <si>
    <t>ELETROCALHA - EMENDA PLANA INTERNA ""U"" 100x100mm CHAPA 22</t>
  </si>
  <si>
    <t xml:space="preserve"> 87296 </t>
  </si>
  <si>
    <t>ARGAMASSA TRAÇO 1:3:12 (EM VOLUME DE CIMENTO, CAL E AREIA MÉDIA ÚMIDA) PARA EMBOÇO/MASSA ÚNICA/ASSENTAMENTO DE ALVENARIA DE VEDAÇÃO, PREPARO MECÂNICO COM BETONEIRA 600 L. AF_08/2019</t>
  </si>
  <si>
    <t>53,00</t>
  </si>
  <si>
    <t xml:space="preserve"> P.15.000.034123 </t>
  </si>
  <si>
    <t>LUMINÁRIA LED REDONTA DE EMBUTIR TIPO BALIZADOR, PARA PISO, POTÊNCIA 6W, 300LM / 360 LM, TEMPERATURA DE COR 2700K/3000K, BIVOLT; REF. COMERCIAL: LM615 DA LUMINATTI OU EQUIVALENTE</t>
  </si>
  <si>
    <t xml:space="preserve"> B.07.000.049501 </t>
  </si>
  <si>
    <t>FITA ISOLANTE DE 20 M, REF. 3M SCOTH 33MR OU EQUIVALENTE - USO ESPECIAL</t>
  </si>
  <si>
    <t xml:space="preserve"> 00041679 </t>
  </si>
  <si>
    <t>MEIO-FIO OU GUIA DE CONCRETO PRE-MOLDADO, COMP 1 M, *20 X 12/15* CM (H X L1/L2)</t>
  </si>
  <si>
    <t xml:space="preserve"> 1997 </t>
  </si>
  <si>
    <t>Sabão em pó</t>
  </si>
  <si>
    <t xml:space="preserve"> 00038400 </t>
  </si>
  <si>
    <t>VASSOURA 40 CM COM CABO</t>
  </si>
  <si>
    <t>Composição de Referência: CPOS/CDHU 24.02.460.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</si>
  <si>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12220.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</si>
  <si>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12623.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</si>
  <si>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077390 + COTAÇÃO. Utilizada mão de obra de instalação do pressurizador conforme composição SBC de referência e insumo conforme cotação realizada.</t>
  </si>
  <si>
    <t>Composição de Referência: SINAPI 83535 CPU2092. Utilizada composição SINAPI de referência na qual foi descontinuada em 2020 e atualizados os insumos para o SINAPI da data base do orçamento, sendo eles, 00020079 para 00020078 com conversão de coeficiente proporcional ao consumo da embalagem e 00042692 por 00042695.</t>
  </si>
  <si>
    <t>Composição de Referência: SBC 060680.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</si>
  <si>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063445. Insumo descontinuado, portanto, utilizada composição SBC como referencia e alterado insumo 006359 para insumos IOPES 026554 e 049818</t>
  </si>
  <si>
    <t>Composição de Referência: SBC 040395.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</si>
  <si>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059109.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</si>
  <si>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060380.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</si>
  <si>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062571.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</si>
  <si>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063617.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</si>
  <si>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41.11.712.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</si>
  <si>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2450.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</si>
  <si>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 xml:space="preserve"> 00038115 </t>
  </si>
  <si>
    <t>INTERRUPTOR INTERMEDIARIO 10 A, 250 V (APENAS MODULO)</t>
  </si>
  <si>
    <t>20,0</t>
  </si>
  <si>
    <t>53,0</t>
  </si>
  <si>
    <t>35,0</t>
  </si>
  <si>
    <t>71,00</t>
  </si>
  <si>
    <t>0,25</t>
  </si>
  <si>
    <t>0,21</t>
  </si>
  <si>
    <t>21,0</t>
  </si>
  <si>
    <t>130,00</t>
  </si>
  <si>
    <t>39,0</t>
  </si>
  <si>
    <t>61,0</t>
  </si>
  <si>
    <t xml:space="preserve"> CPU2101 </t>
  </si>
  <si>
    <t>Laje pré-fabricada unidirecional em viga treliçada/lajota em EPS LT 12 (8 + 4), exceto capa de concreto</t>
  </si>
  <si>
    <t xml:space="preserve"> 3.3.11 </t>
  </si>
  <si>
    <t xml:space="preserve"> 96374 </t>
  </si>
  <si>
    <t>INSTALAÇÃO DE REFORÇO DE MADEIRA EM PAREDE DRYWALL. AF_07/2023</t>
  </si>
  <si>
    <t xml:space="preserve"> 6.3 </t>
  </si>
  <si>
    <t xml:space="preserve"> 98565 </t>
  </si>
  <si>
    <t>PROTEÇÃO MECÂNICA DE SUPERFICIE HORIZONTAL COM ARGAMASSA DE CIMENTO E AREIA, TRAÇO 1:3, E=3CM. AF_09/2023</t>
  </si>
  <si>
    <t xml:space="preserve"> 7.4.8 </t>
  </si>
  <si>
    <t xml:space="preserve"> 100705 </t>
  </si>
  <si>
    <t>TARJETA TIPO LIVRE/OCUPADO PARA PORTA DE BANHEIRO. AF_12/2019</t>
  </si>
  <si>
    <t xml:space="preserve"> 13.2 </t>
  </si>
  <si>
    <t xml:space="preserve"> 101965 </t>
  </si>
  <si>
    <t>PEITORIL LINEAR EM GRANITO OU MÁRMORE, L = 15CM, ASSENTADO COM ARGAMASSA 1:6 COM ADITIVO. AF_11/2020</t>
  </si>
  <si>
    <t xml:space="preserve"> CPU3181 </t>
  </si>
  <si>
    <t>BARRA DE APOIO ARTICULAVEL EM ALUMINIO POLIDO 70cm +PARAFUSO</t>
  </si>
  <si>
    <t xml:space="preserve"> CPU2564 </t>
  </si>
  <si>
    <t>ESTACAO DE CHAMADA DE BANHEIRO,COM INTERRUPTOR DE EMBUTIR.FO RNECIMENTO E COLOCACAO 3%-DESGASTE DE FERRAMENTAS E EPI</t>
  </si>
  <si>
    <t xml:space="preserve"> 94492 </t>
  </si>
  <si>
    <t>REGISTRO DE ESFERA, PVC, SOLDÁVEL, COM VOLANTE, DN 50 MM - FORNECIMENTO E INSTALAÇÃO. AF_08/2021</t>
  </si>
  <si>
    <t xml:space="preserve"> 104348 </t>
  </si>
  <si>
    <t>TERMINAL DE VENTILAÇÃO, PVC, SÉRIE NORMAL, ESGOTO PREDIAL, DN 50 MM, JUNTA SOLDÁVEL, FORNECIDO E INSTALADO EM PRUMADA DE ESGOTO SANITÁRIO OU VENTILAÇÃO. AF_08/2022</t>
  </si>
  <si>
    <t xml:space="preserve"> 89829 </t>
  </si>
  <si>
    <t>TE, PVC, SERIE NORMAL, ESGOTO PREDIAL, DN 75 X 75 MM, JUNTA ELÁSTICA, FORNECIDO E INSTALADO EM PRUMADA DE ESGOTO SANITÁRIO OU VENTILAÇÃO. AF_08/2022</t>
  </si>
  <si>
    <t xml:space="preserve"> 89448 </t>
  </si>
  <si>
    <t>TUBO, PVC, SOLDÁVEL, DE 40MM, INSTALADO EM PRUMADA DE ÁGUA - FORNECIMENTO E INSTALAÇÃO. AF_06/2022</t>
  </si>
  <si>
    <t xml:space="preserve"> 104319 </t>
  </si>
  <si>
    <t>JOELHO 90 GRAUS, PVC, SOLDÁVEL, DN 32 MM, INSTALADO EM DRENO DE AR CONDICIONADO - FORNECIMENTO E INSTALAÇÃO. AF_08/2022</t>
  </si>
  <si>
    <t xml:space="preserve"> 89708 </t>
  </si>
  <si>
    <t>CAIXA SIFONADA, PVC, DN 150 X 185 X 75 MM, JUNTA ELÁSTICA, FORNECIDA E INSTALADA EM RAMAL DE DESCARGA OU EM RAMAL DE ESGOTO SANITÁRIO. AF_08/2022</t>
  </si>
  <si>
    <t xml:space="preserve"> CPU2573 </t>
  </si>
  <si>
    <t>SIFÃO CROMADO 1 1/4" X 2" (INSTALADO)</t>
  </si>
  <si>
    <t xml:space="preserve"> 89797 </t>
  </si>
  <si>
    <t>JUNÇÃO SIMPLES, PVC, SERIE NORMAL, ESGOTO PREDIAL, DN 100 X 100 MM, JUNTA ELÁSTICA, FORNECIDO E INSTALADO EM RAMAL DE DESCARGA OU RAMAL DE ESGOTO SANITÁRIO. AF_08/2022</t>
  </si>
  <si>
    <t xml:space="preserve"> 104174 </t>
  </si>
  <si>
    <t>JUNÇÃO SIMPLES, PVC, SERIE R, ÁGUA PLUVIAL, DN 150 X 100 MM, JUNTA ELÁSTICA, FORNECIDO E INSTALADO EM RAMAL DE ENCAMINHAMENTO. AF_06/2022</t>
  </si>
  <si>
    <t xml:space="preserve"> CPU2688 </t>
  </si>
  <si>
    <t>REDUCAO EXCENTRICA ESGOTO PVC 100x75mm</t>
  </si>
  <si>
    <t xml:space="preserve"> CPU2575 </t>
  </si>
  <si>
    <t>TUBO DE PVC RÍGIDO PXB COM VIROLA E ANEL DE BORRACHA, LINHA ESGOTO SÉRIE REFORÇADA ´R´. DN= 150 MM, INCLUSIVE CONEXÕES</t>
  </si>
  <si>
    <t xml:space="preserve"> 15.2.35 </t>
  </si>
  <si>
    <t xml:space="preserve"> 15.2.36 </t>
  </si>
  <si>
    <t xml:space="preserve"> 15.2.37 </t>
  </si>
  <si>
    <t xml:space="preserve"> 15.2.38 </t>
  </si>
  <si>
    <t xml:space="preserve"> 15.2.39 </t>
  </si>
  <si>
    <t xml:space="preserve"> 15.2.40 </t>
  </si>
  <si>
    <t xml:space="preserve"> 15.2.41 </t>
  </si>
  <si>
    <t xml:space="preserve"> 15.2.42 </t>
  </si>
  <si>
    <t xml:space="preserve"> 15.2.43 </t>
  </si>
  <si>
    <t xml:space="preserve"> 90697 </t>
  </si>
  <si>
    <t>TUBO DE PVC PARA REDE COLETORA DE ESGOTO DE PAREDE MACIÇA, DN 250 MM, JUNTA ELÁSTICA - FORNECIMENTO E ASSENTAMENTO. AF_01/2021</t>
  </si>
  <si>
    <t xml:space="preserve"> 92986 </t>
  </si>
  <si>
    <t>CABO DE COBRE FLEXÍVEL ISOLADO, 35 MM², ANTI-CHAMA 0,6/1,0 KV, PARA REDE ENTERRADA DE DISTRIBUIÇÃO DE ENERGIA ELÉTRICA - FORNECIMENTO E INSTALAÇÃO. AF_12/2021</t>
  </si>
  <si>
    <t xml:space="preserve"> CPU2612 </t>
  </si>
  <si>
    <t>CAIXA DE PASSAGEM CH.DE ACO C/TAMPA APARAF. 200x200x100 PISO</t>
  </si>
  <si>
    <t xml:space="preserve"> 91959 </t>
  </si>
  <si>
    <t>INTERRUPTOR SIMPLES (2 MÓDULOS), 10A/250V, INCLUINDO SUPORTE E PLACA - FORNECIMENTO E INSTALAÇÃO. AF_03/2023</t>
  </si>
  <si>
    <t xml:space="preserve"> 92010 </t>
  </si>
  <si>
    <t>TOMADA MÉDIA DE EMBUTIR (3 MÓDULOS), 2P+T 10 A, SEM SUPORTE E SEM PLACA - FORNECIMENTO E INSTALAÇÃO. AF_03/2023</t>
  </si>
  <si>
    <t xml:space="preserve"> CPU2617 </t>
  </si>
  <si>
    <t>MINI-DISJUNTOR BIPOLAR 63A, CURVA C, 5KA, 127/220VCA, REFERÊNCIA SIEMENS, GE, SCHNEIDER OU EQUIVALENTE</t>
  </si>
  <si>
    <t xml:space="preserve"> CPU3149 </t>
  </si>
  <si>
    <t>DISJUNTOR TERMOMAGNETICO BIPOLAR 70 A, PADRÃO DIN (EUROPEU - LINHA BRANCA), CURVA C, CORRENTE 5KA</t>
  </si>
  <si>
    <t xml:space="preserve"> 93668 </t>
  </si>
  <si>
    <t>DISJUNTOR TRIPOLAR TIPO DIN, CORRENTE NOMINAL DE 16A - FORNECIMENTO E INSTALAÇÃO. AF_07/2025</t>
  </si>
  <si>
    <t xml:space="preserve"> 97361 </t>
  </si>
  <si>
    <t>QUADRO DE MEDIÇÃO GERAL DE ENERGIA COM 16 MEDIDORES - FORNECIMENTO E INSTALAÇÃO. AF_07/2025</t>
  </si>
  <si>
    <t xml:space="preserve"> 101879 </t>
  </si>
  <si>
    <t>QUADRO DE DISTRIBUIÇÃO DE ENERGIA EM CHAPA DE AÇO GALVANIZADO, DE EMBUTIR, COM BARRAMENTO TRIFÁSICO, PARA 24 DISJUNTORES DIN 100A - FORNECIMENTO E INSTALAÇÃO. AF_07/2025</t>
  </si>
  <si>
    <t xml:space="preserve"> 101881 </t>
  </si>
  <si>
    <t>QUADRO DE DISTRIBUIÇÃO DE ENERGIA EM CHAPA DE AÇO GALVANIZADO, DE EMBUTIR, COM BARRAMENTO TRIFÁSICO, PARA 40 DISJUNTORES DIN 100A - FORNECIMENTO E INSTALAÇÃO. AF_07/2025</t>
  </si>
  <si>
    <t xml:space="preserve"> 16.2.7 </t>
  </si>
  <si>
    <t xml:space="preserve"> 16.2.8 </t>
  </si>
  <si>
    <t xml:space="preserve"> CPU3186 </t>
  </si>
  <si>
    <t>CAIXA DE VENTILACAO PARA FORRO COLARINHO COM BOCAL CVM1800</t>
  </si>
  <si>
    <t xml:space="preserve"> 18.8 </t>
  </si>
  <si>
    <t xml:space="preserve"> 18.9 </t>
  </si>
  <si>
    <t xml:space="preserve"> 18.10 </t>
  </si>
  <si>
    <t xml:space="preserve"> 18.11 </t>
  </si>
  <si>
    <t xml:space="preserve"> 18.12 </t>
  </si>
  <si>
    <t xml:space="preserve"> 18.13 </t>
  </si>
  <si>
    <t xml:space="preserve"> 18.14 </t>
  </si>
  <si>
    <t xml:space="preserve"> 18.15 </t>
  </si>
  <si>
    <t xml:space="preserve"> 18.16 </t>
  </si>
  <si>
    <t xml:space="preserve"> CPU2670 </t>
  </si>
  <si>
    <t>EMENDA INTERNA PARA ELETROCALHA 50x50</t>
  </si>
  <si>
    <t xml:space="preserve"> 18.17 </t>
  </si>
  <si>
    <t xml:space="preserve"> 18.18 </t>
  </si>
  <si>
    <t xml:space="preserve"> 18.19 </t>
  </si>
  <si>
    <t xml:space="preserve"> 18.20 </t>
  </si>
  <si>
    <t xml:space="preserve"> 18.21 </t>
  </si>
  <si>
    <t xml:space="preserve"> CPU3122 </t>
  </si>
  <si>
    <t>PAINEL DE ALARME MEDICINAL AR COMPRIMIDO,OXIDO NITROSO,DIOXI DO DE CARBONO,OXIGENIO E VACUO - FORNECIMENTO E ASSENTAMENTO</t>
  </si>
  <si>
    <t xml:space="preserve"> CPU3187 </t>
  </si>
  <si>
    <t>RÉGUA P/GÁS MEDICINAL,EM ALUMÍNIO,DIMENSÕES: 850X220X70MM,COM: 01 PONTO P/ OXIGÊNIO, 01 PONTO P/ AR COMPRIMIDO, 01 PONTO P/ VÁCUO, 01 PONTO P/ ÓXIDO NITROSO, 08 TOMADAS ELÉTRICAS</t>
  </si>
  <si>
    <t xml:space="preserve"> 19.9 </t>
  </si>
  <si>
    <t>65,03</t>
  </si>
  <si>
    <t xml:space="preserve"> C.06.000.022011 </t>
  </si>
  <si>
    <t>LAJE PRÉ-FABRICADA UNIDIRECIONAL EM VIGA TRELIÇADA/LAJOTA EM EPS LT 12 (8 + 4) - SC = 200KGF/M²</t>
  </si>
  <si>
    <t xml:space="preserve"> 00003990 </t>
  </si>
  <si>
    <t>TABUA APARELHADA *2,5 X 25* CM, EM MACARANDUBA/MASSARANDUBA, ANGELIM OU EQUIVALENTE DA REGIAO</t>
  </si>
  <si>
    <t xml:space="preserve"> 87372 </t>
  </si>
  <si>
    <t>ARGAMASSA TRAÇO 1:3 (EM VOLUME DE CIMENTO E AREIA MÉDIA ÚMIDA) PARA CONTRAPISO, PREPARO MANUAL. AF_08/2019</t>
  </si>
  <si>
    <t xml:space="preserve"> 00038365 </t>
  </si>
  <si>
    <t>CAMADA SEPARADORA DE FILME DE POLIETILENO 20 A 25 MICRA</t>
  </si>
  <si>
    <t xml:space="preserve"> 008644 </t>
  </si>
  <si>
    <t>SISTEMA DE PORTA DE CORRER 1 FOLHA 135 4 RODAS COM TRILHO</t>
  </si>
  <si>
    <t xml:space="preserve"> 00011457 </t>
  </si>
  <si>
    <t>TARJETA LIVRE / OCUPADO PARA PORTA DE BANHEIRO, CORPO EM ZAMAC E ESPELHO EM LATAO</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</si>
  <si>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</si>
  <si>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</si>
  <si>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</si>
  <si>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</si>
  <si>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 xml:space="preserve"> 004323 </t>
  </si>
  <si>
    <t>ACESSIBILIDADE - BARRA DE APOIO ARTICULAVEL EM ALUMINIO POLIDO 70cm + PARAFUSOS</t>
  </si>
  <si>
    <t xml:space="preserve"> 13301 </t>
  </si>
  <si>
    <t>ESTACAO DE CHAMADA DE BANHEIRO, HOSPITAL AR, COM INTERRUPTOR DE EMBUTIR</t>
  </si>
  <si>
    <t xml:space="preserve"> 00011677 </t>
  </si>
  <si>
    <t>REGISTRO DE ESFERA, PVC, COM VOLANTE, VS, SOLDAVEL, DN 50 MM, COM CORPO DIVIDIDO</t>
  </si>
  <si>
    <t>69,00</t>
  </si>
  <si>
    <t xml:space="preserve"> 00039319 </t>
  </si>
  <si>
    <t>TERMINAL DE VENTILACAO, 50 MM, SERIE NORMAL, ESGOTO PREDIAL</t>
  </si>
  <si>
    <t>162,00</t>
  </si>
  <si>
    <t xml:space="preserve"> 00011658 </t>
  </si>
  <si>
    <t>TE SANITARIO, PVC, DN 75 X 75 MM, SERIE NORMAL PARA ESGOTO PREDIAL</t>
  </si>
  <si>
    <t xml:space="preserve"> 00009874 </t>
  </si>
  <si>
    <t>TUBO PVC, SOLDAVEL, DE 40 MM, AGUA FRIA (NBR-5648)</t>
  </si>
  <si>
    <t xml:space="preserve"> 00003536 </t>
  </si>
  <si>
    <t>JOELHO PVC, SOLDAVEL, 90 GRAUS, 32 MM, COR MARROM, PARA AGUA FRIA PREDIAL</t>
  </si>
  <si>
    <t xml:space="preserve"> 00011714 </t>
  </si>
  <si>
    <t>CAIXA SIFONADA, PVC, 150 X *185* X 75 MM, COM GRELHA QUADRADA, BRANCA</t>
  </si>
  <si>
    <t xml:space="preserve"> I1861 </t>
  </si>
  <si>
    <t>SEINFRA</t>
  </si>
  <si>
    <t>SIFÃO CROMADO 1 1/4"X1 1/2"</t>
  </si>
  <si>
    <t xml:space="preserve"> I1180 </t>
  </si>
  <si>
    <t>FITA DE VEDAÇÃO</t>
  </si>
  <si>
    <t xml:space="preserve"> 00003670 </t>
  </si>
  <si>
    <t>JUNCAO SIMPLES, PVC, 45 GRAUS, DN 100 X 100 MM, SERIE NORMAL PARA ESGOTO PREDIAL</t>
  </si>
  <si>
    <t xml:space="preserve"> 00020145 </t>
  </si>
  <si>
    <t>JUNCAO SIMPLES, PVC SERIE R, DN 150 X 100 MM, PARA ESGOTO PREDIAL</t>
  </si>
  <si>
    <t xml:space="preserve"> 00000300 </t>
  </si>
  <si>
    <t>ANEL BORRACHA, DN 150 MM, PARA TUBO SERIE REFORCADA ESGOTO PREDIAL</t>
  </si>
  <si>
    <t xml:space="preserve"> 00000119 </t>
  </si>
  <si>
    <t>ADESIVO PLASTICO PARA PVC, BISNAGA COM 75 GR</t>
  </si>
  <si>
    <t xml:space="preserve"> 002644 </t>
  </si>
  <si>
    <t>REDUCAO EXCENTRICA ESGOTO PVC SERIE NORMAL 100 x 75mm</t>
  </si>
  <si>
    <t>139,00</t>
  </si>
  <si>
    <t xml:space="preserve"> O.02.000.062562 </t>
  </si>
  <si>
    <t>TUBO DE PVC RÍGIDO PXB COM VIROLA, LINHA ESGOTO SÉRIE REFORÇADA ´R´, DN= 150MM</t>
  </si>
  <si>
    <t>13,90</t>
  </si>
  <si>
    <t>86,80</t>
  </si>
  <si>
    <t>148,60</t>
  </si>
  <si>
    <t xml:space="preserve"> 00041931 </t>
  </si>
  <si>
    <t>TUBO COLETOR DE ESGOTO PVC, JEI, DN 250 MM (NBR 7362)</t>
  </si>
  <si>
    <t>111,00</t>
  </si>
  <si>
    <t xml:space="preserve"> 00001019 </t>
  </si>
  <si>
    <t>CABO DE COBRE, FLEXIVEL, CLASSE 4 OU 5, ISOLACAO EM PVC/A, ANTICHAMA BWF-B, COBERTURA PVC-ST1, ANTICHAMA BWF-B, 1 CONDUTOR, 0,6/1 KV, SECAO NOMINAL 35 MM2</t>
  </si>
  <si>
    <t>295,90</t>
  </si>
  <si>
    <t xml:space="preserve"> 004949 </t>
  </si>
  <si>
    <t>CAIXA DE PASSAGEM DE SOBREPOR 200x200mm BRANCA METAL IP-44 GOMES</t>
  </si>
  <si>
    <t xml:space="preserve"> 91958 </t>
  </si>
  <si>
    <t>INTERRUPTOR SIMPLES (2 MÓDULOS), 10A/250V, SEM SUPORTE E SEM PLACA - FORNECIMENTO E INSTALAÇÃO. AF_03/2023</t>
  </si>
  <si>
    <t>49,00</t>
  </si>
  <si>
    <t>224,00</t>
  </si>
  <si>
    <t>90,00</t>
  </si>
  <si>
    <t>36,00</t>
  </si>
  <si>
    <t>42,00</t>
  </si>
  <si>
    <t xml:space="preserve"> 044852 </t>
  </si>
  <si>
    <t>MINI DISJUNTOR BIPOLAR 63A CURVA C 5KA 220/127V</t>
  </si>
  <si>
    <t xml:space="preserve"> 3692 </t>
  </si>
  <si>
    <t>Disjuntor bipolar 70 A, padrão DIN (linha branca), curva de disparo C, corrente de interrupção 5KA, ref.: Siemens 5SX1 ou similar.</t>
  </si>
  <si>
    <t xml:space="preserve"> 00043092 </t>
  </si>
  <si>
    <t>CENTRO DE MEDICAO AGRUPADA, EM POLICARBONATO / PVC, COM 16 MEDIDORES E PROTECAO GERAL (INCLUI BARRAMENTO, DISJUNTORES E ACESSORIOS DE FIXACAO) (PADRAO CONCESSIONARIA LOCAL)</t>
  </si>
  <si>
    <t xml:space="preserve"> 00012039 </t>
  </si>
  <si>
    <t>QUADRO DE DISTRIBUICAO COM BARRAMENTO TRIFASICO, DE EMBUTIR, EM CHAPA DE ACO GALVANIZADO, PARA 24 DISJUNTORES DIN, 100 A</t>
  </si>
  <si>
    <t xml:space="preserve"> 00012042 </t>
  </si>
  <si>
    <t>QUADRO DE DISTRIBUICAO COM BARRAMENTO TRIFASICO, DE EMBUTIR, EM CHAPA DE ACO GALVANIZADO, PARA 40 DISJUNTORES DIN, 100 A</t>
  </si>
  <si>
    <t>212,00</t>
  </si>
  <si>
    <t>23,00</t>
  </si>
  <si>
    <t>84,00</t>
  </si>
  <si>
    <t xml:space="preserve"> 001386 </t>
  </si>
  <si>
    <t xml:space="preserve"> 037484 </t>
  </si>
  <si>
    <t>ELETROCALHA - EMENDA PLANA INTERNA ""U"" 50x50mm CHAPA 22</t>
  </si>
  <si>
    <t xml:space="preserve"> 07624 </t>
  </si>
  <si>
    <t>PAINEL DE ALARME SIMPLES, PARA OXIGENIO,  AR COMPRIMIDO, VACUO OU OXIDO NITROSO</t>
  </si>
  <si>
    <t xml:space="preserve"> 12102 </t>
  </si>
  <si>
    <t>Régua p/gás medicinal,em alumínio,dimensões: 850x220x70mm,com: 01 ponto p/ oxigênio, 01 ponto p/ ar comprimido, 01 ponto p/ vácuo, 01 ponto p/ óxido nitroso, 08 tomadas elétricas, mod.Square Line,VTC Vitatec ou similar</t>
  </si>
  <si>
    <t>665,76</t>
  </si>
  <si>
    <t>Composição de Referência: CPOS 13.01.310. Exclusão dos insumos referentes à capa de concreto, os quais estão considerados em outro item da planilha, para atender às especificações do projeto.</t>
  </si>
  <si>
    <t>Composição de Referência: SBC 202316.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</si>
  <si>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18.050.0115-A.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</si>
  <si>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SEINFRA C2270.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</si>
  <si>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054091.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</si>
  <si>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</si>
  <si>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061461.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</si>
  <si>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151324.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</si>
  <si>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10237.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</si>
  <si>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070557.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</si>
  <si>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063747.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</si>
  <si>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18.050.0100-0.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</si>
  <si>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11218.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</si>
  <si>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 xml:space="preserve"> 00043617 </t>
  </si>
  <si>
    <t>ADITIVO PLASTIFICANTE E ESTABILIZADOR PARA ARGAMASSAS DE ASSENTAMENTO E REBOCO, LIQUIDO E ISENTO DE CLORETOS</t>
  </si>
  <si>
    <t>23,0</t>
  </si>
  <si>
    <t>98,0</t>
  </si>
  <si>
    <t>42,0</t>
  </si>
  <si>
    <t>148,6</t>
  </si>
  <si>
    <t>212,0</t>
  </si>
  <si>
    <t>82,0</t>
  </si>
  <si>
    <t>111,0</t>
  </si>
  <si>
    <t>90,0</t>
  </si>
  <si>
    <t>36,0</t>
  </si>
  <si>
    <t>224,0</t>
  </si>
  <si>
    <t>49,0</t>
  </si>
  <si>
    <t>71,0</t>
  </si>
  <si>
    <t>30,0</t>
  </si>
  <si>
    <t>43,0</t>
  </si>
  <si>
    <t>34,0</t>
  </si>
  <si>
    <t xml:space="preserve"> 92765 </t>
  </si>
  <si>
    <t>ARMAÇÃO DE PILAR OU VIGA DE ESTRUTURA CONVENCIONAL DE CONCRETO ARMADO UTILIZANDO AÇO CA-50 DE 20,0 MM - MONTAGEM. AF_06/2022</t>
  </si>
  <si>
    <t xml:space="preserve"> 3.2.10 </t>
  </si>
  <si>
    <t xml:space="preserve"> 92773 </t>
  </si>
  <si>
    <t>ARMAÇÃO DE LAJE DE ESTRUTURA CONVENCIONAL DE CONCRETO ARMADO UTILIZANDO AÇO CA-50 DE 16,0 MM - MONTAGEM. AF_06/2022</t>
  </si>
  <si>
    <t xml:space="preserve"> 4.3.2 </t>
  </si>
  <si>
    <t xml:space="preserve"> CPU3162 </t>
  </si>
  <si>
    <t>DIVISORIA NAVAL (PAINEL COM VIDRO), E=40MM, COM PERFIS EM AÇO - FORNECIMENTO E APLICAÇÃO</t>
  </si>
  <si>
    <t xml:space="preserve"> 4.3.3 </t>
  </si>
  <si>
    <t xml:space="preserve"> CPU3163 </t>
  </si>
  <si>
    <t>LAMBRI CHAPA ALUMINIO ANODIZADO EM PAREDES</t>
  </si>
  <si>
    <t xml:space="preserve"> CPU3141 </t>
  </si>
  <si>
    <t>PORTA COMPLETA MADEIRA 2 FL.1,60x2,10m LISA FER.VAI-E-VEM</t>
  </si>
  <si>
    <t xml:space="preserve"> 7.1.1.5 </t>
  </si>
  <si>
    <t xml:space="preserve"> CPU3179 </t>
  </si>
  <si>
    <t>PORTA COMPLETA MADEIRA 1 FL.1,20x2,10m CORRER-MADEIRA E VIDRO</t>
  </si>
  <si>
    <t xml:space="preserve"> 7.4.9 </t>
  </si>
  <si>
    <t xml:space="preserve"> CPU3180 </t>
  </si>
  <si>
    <t>ESCADA MARINHEIRO PERFIL 1.1/2"" DE ACO COM GUARDA CORPO</t>
  </si>
  <si>
    <t xml:space="preserve"> 86913 </t>
  </si>
  <si>
    <t>TORNEIRA CROMADA 1/2" OU 3/4" PARA TANQUE, PADRÃO POPULAR - FORNECIMENTO E INSTALAÇÃO. AF_01/2020</t>
  </si>
  <si>
    <t xml:space="preserve"> 14.3.15 </t>
  </si>
  <si>
    <t xml:space="preserve"> CPU2566 </t>
  </si>
  <si>
    <t>HIDRÔMETRO EM BRONZE, DIÂMETRO DE 40 MM (1 1/2´)</t>
  </si>
  <si>
    <t xml:space="preserve"> 92365 </t>
  </si>
  <si>
    <t>TUBO DE AÇO GALVANIZADO COM COSTURA, CLASSE MÉDIA, DN 40 (1 1/2"), CONEXÃO ROSQUEADA, INSTALADO EM REDE DE ALIMENTAÇÃO PARA HIDRANTE - FORNECIMENTO E INSTALAÇÃO. AF_10/2020</t>
  </si>
  <si>
    <t xml:space="preserve"> 89593 </t>
  </si>
  <si>
    <t>LUVA COM ROSCA, PVC, SOLDÁVEL, DN 50MM X 1.1/2, INSTALADO EM PRUMADA DE ÁGUA - FORNECIMENTO E INSTALAÇÃO. AF_06/2022</t>
  </si>
  <si>
    <t xml:space="preserve"> CPU2194 </t>
  </si>
  <si>
    <t>PRESSURIZADOR DE ÁGUA MAX PRESS 270 VF MONOFASICO 220V</t>
  </si>
  <si>
    <t xml:space="preserve"> CPU3182 </t>
  </si>
  <si>
    <t>RESERVATÓRIO METÁLICO EM CHAPA DE AÇO CARBONO ASTM A-36/TIPO TUBULAR (DIAM. 1,47M H= 7,60M ), CAP.12.000L C/ PINT. INT. PROTEÇÃO EPÓXI POLIAMIDA 150 A 180MICRAS E EXT. ESMALT. SINTÉ. ANTI-CORROS. ALTA QUALI.130 A 180 MICRAS- FORNECIMENTO E INSTALADO</t>
  </si>
  <si>
    <t xml:space="preserve"> CPU3183 </t>
  </si>
  <si>
    <t>VÁLVULA DE RETENÇÃO VERTICAL EM BRONZE, DN= 1´</t>
  </si>
  <si>
    <t xml:space="preserve"> 15.1.41 </t>
  </si>
  <si>
    <t xml:space="preserve"> 15.1.42 </t>
  </si>
  <si>
    <t xml:space="preserve"> 15.1.43 </t>
  </si>
  <si>
    <t xml:space="preserve"> 15.1.44 </t>
  </si>
  <si>
    <t xml:space="preserve"> 15.1.45 </t>
  </si>
  <si>
    <t xml:space="preserve"> 15.1.46 </t>
  </si>
  <si>
    <t xml:space="preserve"> 97903 </t>
  </si>
  <si>
    <t>CAIXA ENTERRADA HIDRÁULICA RETANGULAR EM ALVENARIA COM TIJOLOS CERÂMICOS MACIÇOS, DIMENSÕES INTERNAS: 0,8X0,8X0,6 M PARA REDE DE ESGOTO. AF_12/2020</t>
  </si>
  <si>
    <t xml:space="preserve"> CPU3081 </t>
  </si>
  <si>
    <t>CAIXA SIFONADA PVC 100X150X50MM C/TAMPA CEGA</t>
  </si>
  <si>
    <t xml:space="preserve"> 89746 </t>
  </si>
  <si>
    <t>JOELHO 45 GRAUS, PVC, SERIE NORMAL, ESGOTO PREDIAL, DN 100 MM, JUNTA ELÁSTICA, FORNECIDO E INSTALADO EM RAMAL DE DESCARGA OU RAMAL DE ESGOTO SANITÁRIO. AF_08/2022</t>
  </si>
  <si>
    <t xml:space="preserve"> 89785 </t>
  </si>
  <si>
    <t>JUNÇÃO SIMPLES, PVC, SERIE NORMAL, ESGOTO PREDIAL, DN 50 X 50 MM, JUNTA ELÁSTICA, FORNECIDO E INSTALADO EM RAMAL DE DESCARGA OU RAMAL DE ESGOTO SANITÁRIO. AF_08/2022</t>
  </si>
  <si>
    <t xml:space="preserve"> CPU2590 </t>
  </si>
  <si>
    <t>CAIXA DE COLETORA DE TALVEGUE - CCT 02 (PADRÃO DNIT)</t>
  </si>
  <si>
    <t xml:space="preserve"> 94962 </t>
  </si>
  <si>
    <t>CONCRETO MAGRO PARA LASTRO, TRAÇO 1:4,5:4,5 (EM MASSA SECA DE CIMENTO/ AREIA MÉDIA/ BRITA 1) - PREPARO MECÂNICO COM BETONEIRA 400 L. AF_05/2021</t>
  </si>
  <si>
    <t xml:space="preserve"> CPU2838 </t>
  </si>
  <si>
    <t>TUBO PVC RÍGIDO, TIPO COLETOR ESGOTO, JUNTA ELÁSTICA, DN= 150 MM, INCLUSIVE CONEXÕES</t>
  </si>
  <si>
    <t xml:space="preserve"> CPU2587 </t>
  </si>
  <si>
    <t>TUBO DE PVC RÍGIDO SOLDÁVEL MARROM, DN= 75 MM, (2 1/2´), INCLUSIVE CONEXÕES</t>
  </si>
  <si>
    <t xml:space="preserve"> CPU2094 </t>
  </si>
  <si>
    <t>CURVA PVC PARA REDE COLETOR ESGOTO, 45 GR, 200 MM, COM JUNTA ELASTICA.</t>
  </si>
  <si>
    <t xml:space="preserve"> 15.3.15 </t>
  </si>
  <si>
    <t xml:space="preserve"> 15.3.16 </t>
  </si>
  <si>
    <t xml:space="preserve"> 15.3.17 </t>
  </si>
  <si>
    <t xml:space="preserve"> 15.3.18 </t>
  </si>
  <si>
    <t xml:space="preserve"> 92992 </t>
  </si>
  <si>
    <t>CABO DE COBRE FLEXÍVEL ISOLADO, 95 MM², ANTI-CHAMA 0,6/1,0 KV, PARA REDE ENTERRADA DE DISTRIBUIÇÃO DE ENERGIA ELÉTRICA - FORNECIMENTO E INSTALAÇÃO. AF_12/2021</t>
  </si>
  <si>
    <t xml:space="preserve"> 101560 </t>
  </si>
  <si>
    <t>CABO DE COBRE FLEXÍVEL ISOLADO, 10 MM², 0,6/1,0 KV, PARA REDE AÉREA DE DISTRIBUIÇÃO DE ENERGIA ELÉTRICA DE BAIXA TENSÃO - FORNECIMENTO E INSTALAÇÃO. AF_07/2020</t>
  </si>
  <si>
    <t xml:space="preserve"> CPU3184 </t>
  </si>
  <si>
    <t>CAIXA DE PASSAGEM DE EMBUTIR,EM ACO,COM TAMPA PARAFUSADA,DE 12X12CM.FORNECIMENTO E COLOCACAO</t>
  </si>
  <si>
    <t xml:space="preserve"> 91965 </t>
  </si>
  <si>
    <t>INTERRUPTOR SIMPLES (2 MÓDULOS) COM INTERRUPTOR PARALELO (1 MÓDULO), 10A/250V, INCLUINDO SUPORTE E PLACA - FORNECIMENTO E INSTALAÇÃO. AF_03/2023</t>
  </si>
  <si>
    <t xml:space="preserve"> 91957 </t>
  </si>
  <si>
    <t>INTERRUPTOR SIMPLES (1 MÓDULO) COM INTERRUPTOR PARALELO (1 MÓDULO), 10A/250V, INCLUINDO SUPORTE E PLACA - FORNECIMENTO E INSTALAÇÃO. AF_03/2023</t>
  </si>
  <si>
    <t xml:space="preserve"> 91997 </t>
  </si>
  <si>
    <t>TOMADA MÉDIA DE EMBUTIR (1 MÓDULO), 2P+T 20 A, INCLUINDO SUPORTE E PLACA - FORNECIMENTO E INSTALAÇÃO. AF_03/2023</t>
  </si>
  <si>
    <t xml:space="preserve"> 92026 </t>
  </si>
  <si>
    <t>INTERRUPTOR SIMPLES (2 MÓDULOS) COM 1 TOMADA DE EMBUTIR 2P+T 10 A, SEM SUPORTE E SEM PLACA - FORNECIMENTO E INSTALAÇÃO. AF_03/2023</t>
  </si>
  <si>
    <t xml:space="preserve"> CPU2693 </t>
  </si>
  <si>
    <t>DISJUNTOR DIN TRIPOLAR 100A CURVA C STECK</t>
  </si>
  <si>
    <t xml:space="preserve"> 93653 </t>
  </si>
  <si>
    <t>DISJUNTOR MONOPOLAR TIPO DIN, CORRENTE NOMINAL DE 10A - FORNECIMENTO E INSTALAÇÃO. AF_07/2025</t>
  </si>
  <si>
    <t xml:space="preserve"> 93654 </t>
  </si>
  <si>
    <t>DISJUNTOR MONOPOLAR TIPO DIN, CORRENTE NOMINAL DE 16A - FORNECIMENTO E INSTALAÇÃO. AF_07/2025</t>
  </si>
  <si>
    <t xml:space="preserve"> 93655 </t>
  </si>
  <si>
    <t>DISJUNTOR MONOPOLAR TIPO DIN, CORRENTE NOMINAL DE 20A - FORNECIMENTO E INSTALAÇÃO. AF_07/2025</t>
  </si>
  <si>
    <t xml:space="preserve"> CPU2694 </t>
  </si>
  <si>
    <t>DISJUNTOR CAIXA MOLDADA TERMOMAGNETICO FIXO, TRIPOLAR 200A, ICU: 50KA, 400/500VCA, REFERÊNCIA SIEMENS, SOPRANO, SCHNEIDER OU EQUIVALENTE</t>
  </si>
  <si>
    <t xml:space="preserve"> 93672 </t>
  </si>
  <si>
    <t>DISJUNTOR TRIPOLAR TIPO DIN, CORRENTE NOMINAL DE 40A - FORNECIMENTO E INSTALAÇÃO. AF_07/2025</t>
  </si>
  <si>
    <t xml:space="preserve"> CPU2619 </t>
  </si>
  <si>
    <t>DISPOSITIVO DE PROTEÇÃO CONTRA SURTO, 1 POLO, SUPORTABILIDADE &amp;LT;= 4 KV, UN ATÉ 240V/415V, IIMP = 60 KA, CURVA DE ENSAIO 10/350µS - CLASSE 1</t>
  </si>
  <si>
    <t xml:space="preserve"> CPU2872 </t>
  </si>
  <si>
    <t>INTERRUPTOR DIFERENCIAL BIPOLAR DR 25A, 30MA  6KA</t>
  </si>
  <si>
    <t xml:space="preserve"> CPU2620 </t>
  </si>
  <si>
    <t>INTERRUPTOR DIFERENCIAL BIPOLAR DR 40A, 30MA ? 6KA, REFERÊNCIA SIEMENS, SCHNEIDER, WEG OU EQUIVALENTE</t>
  </si>
  <si>
    <t xml:space="preserve"> CPU3169 </t>
  </si>
  <si>
    <t>CURVA HORIZONTAL 100 X 75 MM PARA ELETROCALHA METÁLICA, COM ÂNGULO 90° (REF.:MOPA OU SIMILAR)</t>
  </si>
  <si>
    <t xml:space="preserve"> CPU3170 </t>
  </si>
  <si>
    <t>ELETROCALHA PERFURADA,COM TAMPA,TIPO "U",100X75MM,TRATAMENTO SUPERFICIAL PRE-ZINCADO A QUENTE,EXCLUSIVE CONEXOES,ACESSOR IOS E FIXACAO SUPERIOR.FORNECIMENTO E COLOCACAO</t>
  </si>
  <si>
    <t xml:space="preserve"> CPU2627 </t>
  </si>
  <si>
    <t>SUPORTE VERTICAL 150 X 150 MM PARA FIXAÇÃO DE ELETROCALHA METÁLICA (REF.: MOPA OU SIMILAR)</t>
  </si>
  <si>
    <t xml:space="preserve"> CPU3171 </t>
  </si>
  <si>
    <t>TE HORIZONTAL,90º,PARA ELETROCALHA PERFURADA OU LISA,100X75M M.FORNECIMENTO E COLOCACAO</t>
  </si>
  <si>
    <t xml:space="preserve"> CPU3172 </t>
  </si>
  <si>
    <t>TERMINAL 100 X 75 MM, ZINCADO, PARA ELETROCALHA METÁLICA (REF. MOPA OU SIMILAR)</t>
  </si>
  <si>
    <t xml:space="preserve"> CPU2633 </t>
  </si>
  <si>
    <t>LUMINÁRIA DE EMERGÊNCIA, DE SOBREPOR, TIPO BLOCO AUTÔNOMO, COM AUTONOMIA DE 1H, MODELO LLE-LLEDDF, DA KBR OU SI</t>
  </si>
  <si>
    <t xml:space="preserve"> CPU2882 </t>
  </si>
  <si>
    <t>QUADRO DE DISTRIBUIÇÃO DE EMBUTIR, EM CHAPA DE AÇO, PARA ATÉ 24 DISJUNTORES, COM BARRAMENTO, PADRÃO DIN, EXCLUSIVE DISJUNTORES</t>
  </si>
  <si>
    <t xml:space="preserve"> CPU2636 </t>
  </si>
  <si>
    <t>QUADRO DE DISTRIBUIÇÃO DE EMBUTIR, EM CHAPA DE AÇO, PARA ATÉ 32 DISJUNTORES, COM BARRAMENTO, PADRÃO DIN, EXCLUSIVE DISJUNTORES</t>
  </si>
  <si>
    <t xml:space="preserve"> 101880 </t>
  </si>
  <si>
    <t>QUADRO DE DISTRIBUIÇÃO DE ENERGIA EM CHAPA DE AÇO GALVANIZADO, DE EMBUTIR, COM BARRAMENTO TRIFÁSICO, PARA 30 DISJUNTORES DIN 150A - FORNECIMENTO E INSTALAÇÃO. AF_07/2025</t>
  </si>
  <si>
    <t xml:space="preserve"> 98111 </t>
  </si>
  <si>
    <t>CAIXA DE INSPEÇÃO PARA ATERRAMENTO, CIRCULAR, EM POLIETILENO, DIÂMETRO INTERNO = 0,3 M. AF_12/2020</t>
  </si>
  <si>
    <t xml:space="preserve"> CPU3178 </t>
  </si>
  <si>
    <t>HASTE ATERRAMENTO COBREADA 5/8"" x 2,40m 6715 670106 - MAGNET</t>
  </si>
  <si>
    <t xml:space="preserve"> 97331 </t>
  </si>
  <si>
    <t>TUBO EM COBRE FLEXÍVEL, DN 1/4", COM ISOLAMENTO, INSTALADO EM RAMAL DE ALIMENTAÇÃO DE AR CONDICIONADO COM CONDENSADORA CENTRAL - FORNECIMENTO E INSTALAÇÃO. AF_12/2015</t>
  </si>
  <si>
    <t xml:space="preserve"> CPU2660 </t>
  </si>
  <si>
    <t>EXAUSTOR CENTRIFUGO SIROCO TRIFASICO MODELO EC4-TN</t>
  </si>
  <si>
    <t xml:space="preserve"> CPU2663 </t>
  </si>
  <si>
    <t>CAIXA DE VENTILACAO PARA FORRO CAB-250 - 220V - S&amp;P</t>
  </si>
  <si>
    <t xml:space="preserve"> 17.2.5 </t>
  </si>
  <si>
    <t xml:space="preserve"> CPU2662 </t>
  </si>
  <si>
    <t>CAIXA DE VENTILACAO PARA FORRO MODELO: CAB-250N - 220V - S&amp;P</t>
  </si>
  <si>
    <t xml:space="preserve"> 17.2.6 </t>
  </si>
  <si>
    <t xml:space="preserve"> CPU2666 </t>
  </si>
  <si>
    <t>CURVA HORIZONTAL 75 X 50 MM PARA ELETROCALHA METÁLICA, COM ÂNGULO 90° (REF.: MOPA OU SIMILAR)</t>
  </si>
  <si>
    <t xml:space="preserve"> CPU2667 </t>
  </si>
  <si>
    <t>FORNECIMENTO E INSTALAÇÃO DE ELETROCALHA METÁLICA  75 X  50 X 3000 MM (REF. VL 3.01 GE 75/50 VALEMAM OU SIMILAR)</t>
  </si>
  <si>
    <t xml:space="preserve"> CPU2668 </t>
  </si>
  <si>
    <t>SUPORTE VERTICAL  100 X 100 MM  PARA FIXAÇÃO DE ELETROCALHA METÁLICA ( REF.: MOPA OU SIMILAR)</t>
  </si>
  <si>
    <t xml:space="preserve"> CPU2669 </t>
  </si>
  <si>
    <t>TÊ HORIZONTAL 75 X 50 MM PARA ELETROCALHA METÁLICA (REF. MOPA OU SIMILAR)</t>
  </si>
  <si>
    <t xml:space="preserve"> CPU2671 </t>
  </si>
  <si>
    <t>TERMINAL 75 X 50 MM PARA ELETROCALHA METALICA (REF. VL 3.01-25 GE VALEMAM OU SIMILAR)</t>
  </si>
  <si>
    <t>280,00</t>
  </si>
  <si>
    <t>376,20</t>
  </si>
  <si>
    <t>3,50</t>
  </si>
  <si>
    <t>1.072,18</t>
  </si>
  <si>
    <t>119,12</t>
  </si>
  <si>
    <t>349,12</t>
  </si>
  <si>
    <t>87,28</t>
  </si>
  <si>
    <t>607,20</t>
  </si>
  <si>
    <t>708,80</t>
  </si>
  <si>
    <t>1.554,80</t>
  </si>
  <si>
    <t>1.466,80</t>
  </si>
  <si>
    <t>687,20</t>
  </si>
  <si>
    <t>86,90</t>
  </si>
  <si>
    <t>84,50</t>
  </si>
  <si>
    <t>355,64</t>
  </si>
  <si>
    <t>458,17</t>
  </si>
  <si>
    <t>344,20</t>
  </si>
  <si>
    <t>856,20</t>
  </si>
  <si>
    <t>85,60</t>
  </si>
  <si>
    <t>343,70</t>
  </si>
  <si>
    <t>496,30</t>
  </si>
  <si>
    <t>22,30</t>
  </si>
  <si>
    <t>380,90</t>
  </si>
  <si>
    <t>384,80</t>
  </si>
  <si>
    <t>113,60</t>
  </si>
  <si>
    <t>930,40</t>
  </si>
  <si>
    <t>745,50</t>
  </si>
  <si>
    <t>323,50</t>
  </si>
  <si>
    <t xml:space="preserve"> 92806 </t>
  </si>
  <si>
    <t>CORTE E DOBRA DE AÇO CA-50, DIÂMETRO DE 20,0 MM. AF_06/2022</t>
  </si>
  <si>
    <t>53,20</t>
  </si>
  <si>
    <t>582,40</t>
  </si>
  <si>
    <t>41,10</t>
  </si>
  <si>
    <t>58,50</t>
  </si>
  <si>
    <t>458,50</t>
  </si>
  <si>
    <t>373,10</t>
  </si>
  <si>
    <t>605,60</t>
  </si>
  <si>
    <t>73,60</t>
  </si>
  <si>
    <t>38,40</t>
  </si>
  <si>
    <t>49,50</t>
  </si>
  <si>
    <t>43,50</t>
  </si>
  <si>
    <t>508,13</t>
  </si>
  <si>
    <t>5,63</t>
  </si>
  <si>
    <t>1.104,49</t>
  </si>
  <si>
    <t>149,87</t>
  </si>
  <si>
    <t>176,10</t>
  </si>
  <si>
    <t>121,10</t>
  </si>
  <si>
    <t>528,57</t>
  </si>
  <si>
    <t>210,30</t>
  </si>
  <si>
    <t>296,95</t>
  </si>
  <si>
    <t>72,99</t>
  </si>
  <si>
    <t>174,07</t>
  </si>
  <si>
    <t>26,14</t>
  </si>
  <si>
    <t xml:space="preserve"> 3188 </t>
  </si>
  <si>
    <t>Divisória Naval (painel com vidro), e=40mm, com perfis em aço ou similar</t>
  </si>
  <si>
    <t>34,77</t>
  </si>
  <si>
    <t xml:space="preserve"> 005512 </t>
  </si>
  <si>
    <t>PERFIL MODULAR EM ALUMINIO 6MT CHAMPAGNE CLARO SEM ABA LINK RM-283 ROMETAL</t>
  </si>
  <si>
    <t xml:space="preserve"> 019958 </t>
  </si>
  <si>
    <t>MADEIRA - BARROTE EM PARAJU BRUTO 6,0x3cm</t>
  </si>
  <si>
    <t>4,56</t>
  </si>
  <si>
    <t>910,26</t>
  </si>
  <si>
    <t>613,75</t>
  </si>
  <si>
    <t>21,99</t>
  </si>
  <si>
    <t>105,37</t>
  </si>
  <si>
    <t>106,11</t>
  </si>
  <si>
    <t>34,06</t>
  </si>
  <si>
    <t>185,45</t>
  </si>
  <si>
    <t>57,23</t>
  </si>
  <si>
    <t>17,75</t>
  </si>
  <si>
    <t xml:space="preserve"> 00011451 </t>
  </si>
  <si>
    <t>DOBRADICA TIPO VAI-E-VEM EM ACO/FERRO, TAMANHO 3", GALVANIZADO, COM PARAFUSOS</t>
  </si>
  <si>
    <t xml:space="preserve"> 000699 </t>
  </si>
  <si>
    <t>PORTA MADEIRA LISA PINTURA 0,80x2,10m</t>
  </si>
  <si>
    <t xml:space="preserve"> 008643 </t>
  </si>
  <si>
    <t>TRILHO METALICO E ROLDANAS PARA ESQUADRIA DE CORRER 1,80m</t>
  </si>
  <si>
    <t xml:space="preserve"> 004082 </t>
  </si>
  <si>
    <t>PORTA MADEIRA ANGELIM E VIDRO COM ENCAIXE</t>
  </si>
  <si>
    <t xml:space="preserve"> 008647 </t>
  </si>
  <si>
    <t>FERRAGEM - CONCHA DE EMBUTIR 136 COM FURO 40 x 100 mm CROMADO (CONJUNTO 2 UNIDADES)</t>
  </si>
  <si>
    <t xml:space="preserve"> 00010492 </t>
  </si>
  <si>
    <t>VIDRO LISO INCOLOR 4MM - SEM COLOCACAO</t>
  </si>
  <si>
    <t xml:space="preserve"> 008645 </t>
  </si>
  <si>
    <t>CANALETA EM ALUMINIO PARA ESQUADRIAS DE CORRER</t>
  </si>
  <si>
    <t>7,56</t>
  </si>
  <si>
    <t>17,73</t>
  </si>
  <si>
    <t>20,28</t>
  </si>
  <si>
    <t>13,74</t>
  </si>
  <si>
    <t>10,80</t>
  </si>
  <si>
    <t>49,24</t>
  </si>
  <si>
    <t>36,24</t>
  </si>
  <si>
    <t>6,84</t>
  </si>
  <si>
    <t>439,34</t>
  </si>
  <si>
    <t>31,00</t>
  </si>
  <si>
    <t xml:space="preserve"> 071384 </t>
  </si>
  <si>
    <t>ESCADA DE MARINHEIRO PERFIL ACO SOLDADO COM GUARDA-CORPO</t>
  </si>
  <si>
    <t>2.220,24</t>
  </si>
  <si>
    <t>2.113,29</t>
  </si>
  <si>
    <t>106,95</t>
  </si>
  <si>
    <t>264,33</t>
  </si>
  <si>
    <t>593,52</t>
  </si>
  <si>
    <t>499,67</t>
  </si>
  <si>
    <t>93,85</t>
  </si>
  <si>
    <t>498,98</t>
  </si>
  <si>
    <t>47,36</t>
  </si>
  <si>
    <t>661,10</t>
  </si>
  <si>
    <t>777,10</t>
  </si>
  <si>
    <t>1.225,33</t>
  </si>
  <si>
    <t>1.443,14</t>
  </si>
  <si>
    <t>113,89</t>
  </si>
  <si>
    <t>20,48</t>
  </si>
  <si>
    <t>93,30</t>
  </si>
  <si>
    <t>7,14</t>
  </si>
  <si>
    <t xml:space="preserve"> 00007604 </t>
  </si>
  <si>
    <t>TORNEIRA METALICA CROMADA PARA TANQUE / JARDIM, SEM BICO, CANO LONGO, DE PAREDE, PADRAO POPULAR / USO GERAL, 1/2" OU 3/4"</t>
  </si>
  <si>
    <t>218,30</t>
  </si>
  <si>
    <t xml:space="preserve"> O.09.000.063552 </t>
  </si>
  <si>
    <t>HIDRÔMETRO EM BRONZE, DIÂMETRO 40 MM (1 1/2)</t>
  </si>
  <si>
    <t>40,00</t>
  </si>
  <si>
    <t xml:space="preserve"> 00007697 </t>
  </si>
  <si>
    <t>TUBO ACO GALVANIZADO COM COSTURA, CLASSE MEDIA, DN 1.1/2", E = *3,25* MM, PESO *3,61* KG/M (NBR 5580)</t>
  </si>
  <si>
    <t xml:space="preserve"> 00003871 </t>
  </si>
  <si>
    <t>LUVA SOLDAVEL COM ROSCA, PVC, 50 MM X 1 1/2", PARA AGUA FRIA PREDIAL</t>
  </si>
  <si>
    <t>86,00</t>
  </si>
  <si>
    <t>158,00</t>
  </si>
  <si>
    <t>363,00</t>
  </si>
  <si>
    <t>57,00</t>
  </si>
  <si>
    <t>27,00</t>
  </si>
  <si>
    <t xml:space="preserve"> 6701060 </t>
  </si>
  <si>
    <t xml:space="preserve"> 13554 </t>
  </si>
  <si>
    <t>Reservatório metálico em chapa de aço carbono ASTM A-36/tipo Tubular (diam. 1,47m h= 7,60m ), Cap.12.000L c/ pint. int. proteção epóxi poliamida 150 a 180micras e ext. esmalt. sinté. anti-corros. alta quali.130 a 180 micras , Forne.e insta.</t>
  </si>
  <si>
    <t xml:space="preserve"> O.09.000.064061 </t>
  </si>
  <si>
    <t>VÁLVULA DE RETENÇÃO VERTICAL EM BRONZE 1´</t>
  </si>
  <si>
    <t>15,50</t>
  </si>
  <si>
    <t xml:space="preserve"> 003589 </t>
  </si>
  <si>
    <t>CAIXA SIFONADA PVC 100x150mm DN50 GR QUADRADA BRANCA 3 ENTRA</t>
  </si>
  <si>
    <t xml:space="preserve"> 007529 </t>
  </si>
  <si>
    <t>TAMPA CEGA PVC REDONDA BRANCA 100mm</t>
  </si>
  <si>
    <t>26,00</t>
  </si>
  <si>
    <t>56,00</t>
  </si>
  <si>
    <t>93,00</t>
  </si>
  <si>
    <t xml:space="preserve"> 00003528 </t>
  </si>
  <si>
    <t>JOELHO PVC, SOLDAVEL, PB, 45 GRAUS, DN 100 MM, PARA ESGOTO PREDIAL</t>
  </si>
  <si>
    <t>44,00</t>
  </si>
  <si>
    <t xml:space="preserve"> 00003662 </t>
  </si>
  <si>
    <t>JUNCAO SIMPLES, PVC, 45 GRAUS, DN 50 X 50 MM, SERIE NORMAL PARA ESGOTO PREDIAL</t>
  </si>
  <si>
    <t>14,20</t>
  </si>
  <si>
    <t>78,20</t>
  </si>
  <si>
    <t>34,20</t>
  </si>
  <si>
    <t>1,50</t>
  </si>
  <si>
    <t>54,00</t>
  </si>
  <si>
    <t xml:space="preserve"> 103801 </t>
  </si>
  <si>
    <t>CONCRETAGEM DE DISSIPADOR DE ENERGIA, FCK = 20 MPA, COM USO DE JERICAS E PREPARO EM BETONEIRA DE 600 L - AREIA E BRITA COMERCIAIS - LANÇAMENTO, ADENSAMENTO E ACABAMENTO. AF_08/2022</t>
  </si>
  <si>
    <t xml:space="preserve"> 96536 </t>
  </si>
  <si>
    <t>FABRICAÇÃO, MONTAGEM E DESMONTAGEM DE FÔRMA PARA VIGA BALDRAME, EM MADEIRA SERRADA, E=25 MM, 4 UTILIZAÇÕES. AF_01/2024</t>
  </si>
  <si>
    <t>178,60</t>
  </si>
  <si>
    <t xml:space="preserve"> O.02.000.062583 </t>
  </si>
  <si>
    <t>TUBO DE PVC RÍGIDO TIPO COLETOR ESGOTO, DN= 150MM</t>
  </si>
  <si>
    <t>25,40</t>
  </si>
  <si>
    <t xml:space="preserve"> O.02.000.062507 </t>
  </si>
  <si>
    <t>TUBO DE PVC RÍGIDO SOLDÁVEL MARROM, DN= 75MM (2 1/2´)</t>
  </si>
  <si>
    <t>1,30</t>
  </si>
  <si>
    <t xml:space="preserve"> 6457 </t>
  </si>
  <si>
    <t>Curva 45º Vinilfort para coletor Esgotos, Junta Elástica Integrada, DN 200mm</t>
  </si>
  <si>
    <t>59,60</t>
  </si>
  <si>
    <t>4,90</t>
  </si>
  <si>
    <t>180,80</t>
  </si>
  <si>
    <t>46,00</t>
  </si>
  <si>
    <t>321,00</t>
  </si>
  <si>
    <t>141,00</t>
  </si>
  <si>
    <t>726,00</t>
  </si>
  <si>
    <t>392,00</t>
  </si>
  <si>
    <t>23,60</t>
  </si>
  <si>
    <t xml:space="preserve"> 00000998 </t>
  </si>
  <si>
    <t>CABO DE COBRE, FLEXIVEL, CLASSE 4 OU 5, ISOLACAO EM PVC/A, ANTICHAMA BWF-B, COBERTURA PVC-ST1, ANTICHAMA BWF-B, 1 CONDUTOR, 0,6/1 KV, SECAO NOMINAL 95 MM2</t>
  </si>
  <si>
    <t>102,80</t>
  </si>
  <si>
    <t>329,20</t>
  </si>
  <si>
    <t>307,30</t>
  </si>
  <si>
    <t>326,50</t>
  </si>
  <si>
    <t>127,20</t>
  </si>
  <si>
    <t>3.466,40</t>
  </si>
  <si>
    <t>5.427,20</t>
  </si>
  <si>
    <t>797,40</t>
  </si>
  <si>
    <t xml:space="preserve"> CPU3185 </t>
  </si>
  <si>
    <t>ARGAMASSA DE CIMENTO E AREIA NO TRACO 1:8,PREPARO MANUAL</t>
  </si>
  <si>
    <t xml:space="preserve"> 14780 </t>
  </si>
  <si>
    <t>CAIXA DE PASSAGEM DE EMBUTIR, EM ACO, CO M TAMPA PARAFUSADA, DE 12X12CM</t>
  </si>
  <si>
    <t xml:space="preserve"> 91964 </t>
  </si>
  <si>
    <t>INTERRUPTOR SIMPLES (2 MÓDULOS) COM INTERRUPTOR PARALELO (1 MÓDULO), 10A/250V, SEM SUPORTE E SEM PLACA - FORNECIMENTO E INSTALAÇÃO. AF_03/2023</t>
  </si>
  <si>
    <t xml:space="preserve"> 91956 </t>
  </si>
  <si>
    <t>INTERRUPTOR SIMPLES (1 MÓDULO) COM INTERRUPTOR PARALELO (1 MÓDULO), 10A/250V, SEM SUPORTE E SEM PLACA - FORNECIMENTO E INSTALAÇÃO. AF_03/2023</t>
  </si>
  <si>
    <t xml:space="preserve"> 004892 </t>
  </si>
  <si>
    <t>DISJUNTOR TRIPOLAR 100A CURVA C SDD3C100 10KA STECK</t>
  </si>
  <si>
    <t xml:space="preserve"> 00034653 </t>
  </si>
  <si>
    <t>DISJUNTOR TERMOMAGNETICO PARA TRILHO DIN (IEC), MONOPOLAR, 6 - 32 A</t>
  </si>
  <si>
    <t xml:space="preserve"> 044793 </t>
  </si>
  <si>
    <t>DISJUNTOR CAIXA MOLDADA TERMOMAGNETICO FIXO, TRIPOLAR 200A, ICU: 50KA, 400/500VCA</t>
  </si>
  <si>
    <t xml:space="preserve"> P.12.000.049762 </t>
  </si>
  <si>
    <t>DISPOSITIVO DE PROTEÇÃO CONTRA SURTO, CLASSE 1, SUPORTABILIDADE &amp;LT;= 4 KV, 2 POLOS; F+N, F+T OU F/PEN, 240V/415V, TN-C, TN-S, TT E IT, CURVA DE ENSAIO: 10/350µS; IIMP= 60 KA; REF. SCL 275 60 KA DA CLAMPER, 810299SG DA EMBRASTEC OU EQUIVALENTE</t>
  </si>
  <si>
    <t xml:space="preserve"> 044680 </t>
  </si>
  <si>
    <t>DISPOSITIVO INTERRUPTOR DR BIPOLAR 25A - 30MA</t>
  </si>
  <si>
    <t xml:space="preserve"> 00039446 </t>
  </si>
  <si>
    <t>DISPOSITIVO DR, 2 POLOS, SENSIBILIDADE DE 30 MA, CORRENTE DE 40 A, TIPO AC</t>
  </si>
  <si>
    <t xml:space="preserve"> 12151 </t>
  </si>
  <si>
    <t>Curva horizontal 100 x 75 mm para eletrocalha metálica, com ângulo 90° (ref.:mopa ou similar)</t>
  </si>
  <si>
    <t xml:space="preserve"> 07646 </t>
  </si>
  <si>
    <t>ELETROCALHA PERFURADA S/VIROLA, TIPO "U" , DE (100X75X3000)MM</t>
  </si>
  <si>
    <t>113,80</t>
  </si>
  <si>
    <t xml:space="preserve"> 13318 </t>
  </si>
  <si>
    <t>Suporte vertical 150 x 150 mm para fixação de eletrocalha metálica (ref.: mopa ou similar)</t>
  </si>
  <si>
    <t xml:space="preserve"> 12130 </t>
  </si>
  <si>
    <t>TE HORIZONTAL 90°, PARA ELETROCALHA PERF URADA OU LISA, 100X75MM, PRE-ZINCADA</t>
  </si>
  <si>
    <t xml:space="preserve"> 13351 </t>
  </si>
  <si>
    <t>Terminal 100 x 75 mm, zincado, para eletrocalha metálica (ref. Mopa ou similar)</t>
  </si>
  <si>
    <t>20,80</t>
  </si>
  <si>
    <t>1.282,20</t>
  </si>
  <si>
    <t>32,70</t>
  </si>
  <si>
    <t>357,50</t>
  </si>
  <si>
    <t>47,10</t>
  </si>
  <si>
    <t xml:space="preserve"> 12700 </t>
  </si>
  <si>
    <t>Luminária de emergência, de sobrepor, tipo bloco autônomo, com autonomia de 1h, modelo LLE-LLEDDF, da KBR ou si</t>
  </si>
  <si>
    <t>149,00</t>
  </si>
  <si>
    <t xml:space="preserve"> 2531 </t>
  </si>
  <si>
    <t>Quadro de distribuição de embutir em chapa de aço, p/até 24 disjuntores c/barramento, padrão DIN, Cemar ou similar</t>
  </si>
  <si>
    <t xml:space="preserve"> 9334 </t>
  </si>
  <si>
    <t>Quadro de distribuição de embutir em chapa de aço, p/até 32 disjuntores c/barramento, padrão DIN, Cemar ou similar</t>
  </si>
  <si>
    <t xml:space="preserve"> 00012041 </t>
  </si>
  <si>
    <t>QUADRO DE DISTRIBUICAO COM BARRAMENTO TRIFASICO, DE EMBUTIR, EM CHAPA DE ACO GALVANIZADO, PARA 30 DISJUNTORES DIN, 150 A</t>
  </si>
  <si>
    <t>33,00</t>
  </si>
  <si>
    <t>91,00</t>
  </si>
  <si>
    <t xml:space="preserve"> 101618 </t>
  </si>
  <si>
    <t>PREPARO DE FUNDO DE VALA COM LARGURA MENOR QUE 1,5 M, COM CAMADA DE AREIA, LANÇAMENTO MANUAL. AF_08/2020</t>
  </si>
  <si>
    <t xml:space="preserve"> 045201 </t>
  </si>
  <si>
    <t>371,60</t>
  </si>
  <si>
    <t>164,60</t>
  </si>
  <si>
    <t>202,00</t>
  </si>
  <si>
    <t>120,00</t>
  </si>
  <si>
    <t>118,00</t>
  </si>
  <si>
    <t>764,00</t>
  </si>
  <si>
    <t>72,00</t>
  </si>
  <si>
    <t xml:space="preserve"> 006408 </t>
  </si>
  <si>
    <t>EXAUSTOR CENTRIFUGO SIROCO TRIFASICO MODELO EC4-TN-2</t>
  </si>
  <si>
    <t xml:space="preserve"> 006442 </t>
  </si>
  <si>
    <t>CAIXA DE VENTILACAO PARA FORRO CAB-250 220V S&amp;P</t>
  </si>
  <si>
    <t xml:space="preserve"> 204016 </t>
  </si>
  <si>
    <t>CAIXA DE VENTILACAO PARA FORRO MODELO: CAB-250N - 220V OTAM</t>
  </si>
  <si>
    <t>476,00</t>
  </si>
  <si>
    <t>75,00</t>
  </si>
  <si>
    <t>240,00</t>
  </si>
  <si>
    <t>24,00</t>
  </si>
  <si>
    <t xml:space="preserve"> 12152 </t>
  </si>
  <si>
    <t>Curva horizontal 75 x 50 mm para eletrocalha metálica (ref.: mopa ou similar)</t>
  </si>
  <si>
    <t xml:space="preserve"> 858 </t>
  </si>
  <si>
    <t>Eletrocalha metálica perfurada 75 x 50 x 3000 mm (ref. vl 3.01 75/50 ge valemam ou similar)</t>
  </si>
  <si>
    <t xml:space="preserve"> 3561 </t>
  </si>
  <si>
    <t>Cartela de bucha S-8 com 10 conjuntos de bucha/parafuso</t>
  </si>
  <si>
    <t>cartel</t>
  </si>
  <si>
    <t>27,50</t>
  </si>
  <si>
    <t xml:space="preserve"> 3638 </t>
  </si>
  <si>
    <t>Suporte vertical  100 x 100 mm  para fixação de eletrocalha metálica ( ref.: Mopa ou similar)</t>
  </si>
  <si>
    <t xml:space="preserve"> 9768 </t>
  </si>
  <si>
    <t>Tê horizontal 75 x 50 mm para eletrocalha metálica (ref. Mopa ou similar)</t>
  </si>
  <si>
    <t>60,00</t>
  </si>
  <si>
    <t xml:space="preserve"> 2206 </t>
  </si>
  <si>
    <t>Terminal 75 x 50 mm para eletrocalha perfurada metalica (ref. vl 3.01-25 ge valemam ou similar)</t>
  </si>
  <si>
    <t>140,90</t>
  </si>
  <si>
    <t>73,70</t>
  </si>
  <si>
    <t>38,80</t>
  </si>
  <si>
    <t>80,00</t>
  </si>
  <si>
    <t>17,77</t>
  </si>
  <si>
    <t>72,70</t>
  </si>
  <si>
    <t>67,90</t>
  </si>
  <si>
    <t>Composição de Referência: ORSE 4065.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</si>
  <si>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120220.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</si>
  <si>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110016.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</si>
  <si>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110264.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</si>
  <si>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111700.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</si>
  <si>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45.03.110.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</si>
  <si>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COTAÇÃO + SBC 077390. Utilizada mão de obra de instalação do pressurizador conforme composição SBC e referência e insumo conforme cotação realizada.</t>
  </si>
  <si>
    <t>Composição de Referência: ORSE 12829.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</si>
  <si>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47.05.100.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</si>
  <si>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053038.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</si>
  <si>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12646.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</si>
  <si>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46.05.040.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</si>
  <si>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46.01.070.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</si>
  <si>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83535. 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</si>
  <si>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Composição de Referência: EMOP 15.018.0300-0.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</si>
  <si>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064035.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</si>
  <si>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151334.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</si>
  <si>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37.24.042.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</si>
  <si>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151350.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</si>
  <si>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151357.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</si>
  <si>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11285.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</si>
  <si>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15.018.0520-0.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</si>
  <si>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12488.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</si>
  <si>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15.018.0756-0.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</si>
  <si>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12535.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</si>
  <si>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11867.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</si>
  <si>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12226.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</si>
  <si>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12228.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</si>
  <si>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078054.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</si>
  <si>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070876.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</si>
  <si>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070216.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</si>
  <si>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073411.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</si>
  <si>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11286.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</si>
  <si>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749.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</si>
  <si>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8695.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</si>
  <si>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9426.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</si>
  <si>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699.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</si>
  <si>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07.001.0070-1.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</si>
  <si>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 xml:space="preserve"> 00043056 </t>
  </si>
  <si>
    <t>ACO CA-50, 20,0 MM OU 25,0 MM, VERGALHAO</t>
  </si>
  <si>
    <t xml:space="preserve"> 00005073 </t>
  </si>
  <si>
    <t>PREGO DE ACO POLIDO COM CABECA 17 X 24 (2 1/4 X 11)</t>
  </si>
  <si>
    <t>3,5</t>
  </si>
  <si>
    <t>90,6</t>
  </si>
  <si>
    <t>764,0</t>
  </si>
  <si>
    <t>84,5</t>
  </si>
  <si>
    <t>380,9</t>
  </si>
  <si>
    <t>607,2</t>
  </si>
  <si>
    <t>661,1</t>
  </si>
  <si>
    <t>317,6</t>
  </si>
  <si>
    <t>376,2</t>
  </si>
  <si>
    <t>280,0</t>
  </si>
  <si>
    <t>1.355,9</t>
  </si>
  <si>
    <t>5.427,2</t>
  </si>
  <si>
    <t>344,2</t>
  </si>
  <si>
    <t>1.554,8</t>
  </si>
  <si>
    <t>210,3</t>
  </si>
  <si>
    <t>91,0</t>
  </si>
  <si>
    <t>705,8</t>
  </si>
  <si>
    <t>20.845,72</t>
  </si>
  <si>
    <t>197,4</t>
  </si>
  <si>
    <t>1.466,8</t>
  </si>
  <si>
    <t>1.786,6</t>
  </si>
  <si>
    <t>777,1</t>
  </si>
  <si>
    <t>93,3</t>
  </si>
  <si>
    <t>371,6</t>
  </si>
  <si>
    <t>1.078,7</t>
  </si>
  <si>
    <t>708,8</t>
  </si>
  <si>
    <t>22,3</t>
  </si>
  <si>
    <t>176,1</t>
  </si>
  <si>
    <t>3.466,4</t>
  </si>
  <si>
    <t>113,8</t>
  </si>
  <si>
    <t>33,0</t>
  </si>
  <si>
    <t>102,8</t>
  </si>
  <si>
    <t>31,0</t>
  </si>
  <si>
    <t>326,5</t>
  </si>
  <si>
    <t>164,6</t>
  </si>
  <si>
    <t>59,6</t>
  </si>
  <si>
    <t>307,3</t>
  </si>
  <si>
    <t>373,0</t>
  </si>
  <si>
    <t>163,5</t>
  </si>
  <si>
    <t>396,3</t>
  </si>
  <si>
    <t>218,3</t>
  </si>
  <si>
    <t>118,0</t>
  </si>
  <si>
    <t>687,2</t>
  </si>
  <si>
    <t>100,0</t>
  </si>
  <si>
    <t>831,1</t>
  </si>
  <si>
    <t>1.202,0</t>
  </si>
  <si>
    <t>605,6</t>
  </si>
  <si>
    <t>797,4</t>
  </si>
  <si>
    <t>458,5</t>
  </si>
  <si>
    <t>120,0</t>
  </si>
  <si>
    <t>121,1</t>
  </si>
  <si>
    <t>202,0</t>
  </si>
  <si>
    <t>667,2</t>
  </si>
  <si>
    <t>58,5</t>
  </si>
  <si>
    <t>127,2</t>
  </si>
  <si>
    <t>78,2</t>
  </si>
  <si>
    <t>384,8</t>
  </si>
  <si>
    <t>86,8</t>
  </si>
  <si>
    <t>186,0</t>
  </si>
  <si>
    <t>10,8</t>
  </si>
  <si>
    <t>4.520,10</t>
  </si>
  <si>
    <t>373,1</t>
  </si>
  <si>
    <t>43,5</t>
  </si>
  <si>
    <t>161,7</t>
  </si>
  <si>
    <t>84,0</t>
  </si>
  <si>
    <t>329,2</t>
  </si>
  <si>
    <t>72,7</t>
  </si>
  <si>
    <t>295,9</t>
  </si>
  <si>
    <t>40,0</t>
  </si>
  <si>
    <t>141,0</t>
  </si>
  <si>
    <t>14,2</t>
  </si>
  <si>
    <t>149,0</t>
  </si>
  <si>
    <t>27,5</t>
  </si>
  <si>
    <t>2.206,03</t>
  </si>
  <si>
    <t>26,0</t>
  </si>
  <si>
    <t>25,4</t>
  </si>
  <si>
    <t>80,0</t>
  </si>
  <si>
    <t>13,9</t>
  </si>
  <si>
    <t>34,2</t>
  </si>
  <si>
    <t>67,9</t>
  </si>
  <si>
    <t>75,0</t>
  </si>
  <si>
    <t>93,0</t>
  </si>
  <si>
    <t>23,6</t>
  </si>
  <si>
    <t>158,0</t>
  </si>
  <si>
    <t>113,6</t>
  </si>
  <si>
    <t>47,1</t>
  </si>
  <si>
    <t>73,0</t>
  </si>
  <si>
    <t>46,0</t>
  </si>
  <si>
    <t>632,0</t>
  </si>
  <si>
    <t>4,9</t>
  </si>
  <si>
    <t>27,0</t>
  </si>
  <si>
    <t>64,0</t>
  </si>
  <si>
    <t>83,0</t>
  </si>
  <si>
    <t>86,9</t>
  </si>
  <si>
    <t>60,0</t>
  </si>
  <si>
    <t>73,6</t>
  </si>
  <si>
    <t>57,0</t>
  </si>
  <si>
    <t>56,0</t>
  </si>
  <si>
    <t>15,5</t>
  </si>
  <si>
    <t>32,7</t>
  </si>
  <si>
    <t>44,0</t>
  </si>
  <si>
    <t>53,2</t>
  </si>
  <si>
    <t>86,0</t>
  </si>
  <si>
    <t>38,4</t>
  </si>
  <si>
    <t>72,0</t>
  </si>
  <si>
    <t>1,3</t>
  </si>
  <si>
    <t>0,1</t>
  </si>
  <si>
    <t xml:space="preserve"> 92461 </t>
  </si>
  <si>
    <t>MONTAGEM E DESMONTAGEM DE FÔRMA DE VIGA, ESCORAMENTO COM GARFO DE MADEIRA, PÉ-DIREITO DUPLO, EM CHAPA DE MADEIRA RESINADA, 8 UTILIZAÇÕES. AF_09/2020</t>
  </si>
  <si>
    <t xml:space="preserve"> CPU2534 </t>
  </si>
  <si>
    <t>FORNECIMENTO E INSTALAÇÃO DE TELA AÇO SOLDADA NERVURADA CA-60, MALHA 20X20CM,FERRO 3.4MM, PAINEL 2X3M, (0,72KG/M²), MALHA POP LEVE GERDAU OU SIMILAR</t>
  </si>
  <si>
    <t xml:space="preserve"> 3.3.12 </t>
  </si>
  <si>
    <t xml:space="preserve"> 101793 </t>
  </si>
  <si>
    <t>ESCORAMENTO DE FÔRMAS DE LAJE EM MADEIRA NÃO APARELHADA, PÉ-DIREITO DUPLO, INCLUSO TRAVAMENTO, 4 UTILIZAÇÕES. AF_09/2020</t>
  </si>
  <si>
    <t xml:space="preserve"> 92272 </t>
  </si>
  <si>
    <t>FABRICAÇÃO DE ESCORAS DE VIGA DO TIPO GARFO, EM MADEIRA. AF_09/2020</t>
  </si>
  <si>
    <t xml:space="preserve"> 12236 </t>
  </si>
  <si>
    <t>Tela aço soldada nervurada CA-60, malha 20x20cm, ferro 3.4mm, painel 2x3m, (0,72kg/m²), Malha Pop Leve Gerdau ou similar</t>
  </si>
  <si>
    <t>645,41</t>
  </si>
  <si>
    <t xml:space="preserve"> 101791 </t>
  </si>
  <si>
    <t>FABRICAÇÃO DE ESCORAS DO TIPO PONTALETE, EM MADEIRA, PARA PÉ-DIREITO DUPLO. AF_09/2020</t>
  </si>
  <si>
    <t>1.847,96</t>
  </si>
  <si>
    <t>Composição de Referência: ORSE 11380.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</si>
  <si>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 xml:space="preserve"> 00001345 </t>
  </si>
  <si>
    <t>CHAPA/PAINEL DE MADEIRA COMPENSADA PLASTIFICADA (MADEIRITE PLASTIFICADO) PARA FORMA DE CONCRETO, DE 2200 X 1100 MM, E = *17* MM</t>
  </si>
  <si>
    <t xml:space="preserve"> 00004448 </t>
  </si>
  <si>
    <t>VIGA *7,5 X 15 CM EM PINUS, MISTA OU EQUIVALENTE DA REGIAO - BRUTA</t>
  </si>
  <si>
    <t>Livro SINAPI: Cálculos e Parâmetros</t>
  </si>
  <si>
    <t>Telhamento para Cobertura</t>
  </si>
  <si>
    <t>Pisos</t>
  </si>
  <si>
    <t>Estrutura e Trama para Cobertura</t>
  </si>
  <si>
    <t>Radier, Piso de Concreto e Laje sobre Solo</t>
  </si>
  <si>
    <t>Sistemas de Medição</t>
  </si>
  <si>
    <t>Instalações Elétricas - Rede de Distribuição</t>
  </si>
  <si>
    <t>Instalações Elétricas - Quadros, Cabos, Disjuntores, Contatores e Barramentos Blindados</t>
  </si>
  <si>
    <t>Instalações Elétricas - Eletrodutos Embutidos, Cabos, Caixas, Tomadas e Interruptores</t>
  </si>
  <si>
    <t>Postes de Concreto e Metálicos</t>
  </si>
  <si>
    <t>Sistema de Proteção contra Descargas Atmosféricas - SPDA</t>
  </si>
  <si>
    <t>Argamassas</t>
  </si>
  <si>
    <t>Sinalização Vertical Viária</t>
  </si>
  <si>
    <t>Pintura em Madeira</t>
  </si>
  <si>
    <t>Instalações para Canteiros de Obras</t>
  </si>
  <si>
    <t>Custos Horários Produtivo e Improdutivo dos Equipamentos</t>
  </si>
  <si>
    <t>Produção de Concreto</t>
  </si>
  <si>
    <t>Equipamentos de Proteção Coletiva</t>
  </si>
  <si>
    <t>M2XMES</t>
  </si>
  <si>
    <t>Locação de Obras</t>
  </si>
  <si>
    <t>Escavação de Valas</t>
  </si>
  <si>
    <t>Lastro</t>
  </si>
  <si>
    <t>Fundações Rasas (Blocos, Sapatas, Vigas Baldrame)</t>
  </si>
  <si>
    <t>Armação para Estruturas de Concreto Armado</t>
  </si>
  <si>
    <t>Aterros, Bases, Sub bases e Imprimações</t>
  </si>
  <si>
    <t>Aterro e Reaterro de Valas</t>
  </si>
  <si>
    <t>Impermeabilização, Proteção Mecânica e Tratamento de Junta</t>
  </si>
  <si>
    <t>Fôrmas para Estruturas de Concreto Armado</t>
  </si>
  <si>
    <t>UNXMES</t>
  </si>
  <si>
    <t>Alvenaria de Vedação</t>
  </si>
  <si>
    <t>Vergas, contravergas e fixação de alvenaria</t>
  </si>
  <si>
    <t>Graute e Armação</t>
  </si>
  <si>
    <t>Paredes em Drywall</t>
  </si>
  <si>
    <t>Instalações de Divisórias Diversas</t>
  </si>
  <si>
    <t>Pintura em Superfícies Metálicas</t>
  </si>
  <si>
    <t>Esquadrias - Portas</t>
  </si>
  <si>
    <t>Esquadrias - Janelas</t>
  </si>
  <si>
    <t>Chapisco</t>
  </si>
  <si>
    <t>Massa Única Interna</t>
  </si>
  <si>
    <t>Revestimentos Cerâmicos Internos</t>
  </si>
  <si>
    <t>Passeios de Concreto</t>
  </si>
  <si>
    <t>Forros</t>
  </si>
  <si>
    <t>Pintura Interna</t>
  </si>
  <si>
    <t>Pintura Externa</t>
  </si>
  <si>
    <t>Peitoris e Chapins</t>
  </si>
  <si>
    <t>Louças e Metais</t>
  </si>
  <si>
    <t>Válvulas e Registros para Sistemas Prediais</t>
  </si>
  <si>
    <t>Instalações Hidráulicas - Reservação e Bombas de Recalque</t>
  </si>
  <si>
    <t>Instalações Prediais de Água Fria em PVC</t>
  </si>
  <si>
    <t>Instalações Prediais de Esgoto - Tubos e Conexões</t>
  </si>
  <si>
    <t>Instalações de Gás e Incêndio em Aço e Ferro Galvanizado</t>
  </si>
  <si>
    <t>Drenagem de ar condicionado</t>
  </si>
  <si>
    <t>Caixas Enterradas</t>
  </si>
  <si>
    <t>Escoramento e Preparo de Fundo de Valas</t>
  </si>
  <si>
    <t>Estruturas Pré-Fabricadas e Pré-Moldadas</t>
  </si>
  <si>
    <t>Instalações Prediais de Esgoto - Caixas e Ralos</t>
  </si>
  <si>
    <t>Ligações Prediais de Água e Esgoto</t>
  </si>
  <si>
    <t>Instalações Prediais de Águas Pluviais - Tubos, Conexões, Caixas e Ralos</t>
  </si>
  <si>
    <t>Dissipadores de Energia</t>
  </si>
  <si>
    <t>Poços de Visita e Caixas para Bocas de Lobo</t>
  </si>
  <si>
    <t>Assentamento de Tubos de Esgoto em PVC e PEAD</t>
  </si>
  <si>
    <t>Redes Enterradas de Distribuição Elétrica</t>
  </si>
  <si>
    <t>Rasgos e Fixações</t>
  </si>
  <si>
    <t>Iluminação Predial e Monitoramento</t>
  </si>
  <si>
    <t>Instalações de ar condicionado</t>
  </si>
  <si>
    <t>Instalações de ar condicionado em cobre</t>
  </si>
  <si>
    <t>Redes de Lógica, Telefonia e Imagem</t>
  </si>
  <si>
    <t>Instalações em Cobre</t>
  </si>
  <si>
    <t>Acessibilidade</t>
  </si>
  <si>
    <t>Guias e sarjetas</t>
  </si>
  <si>
    <t>Paisagismo - Plantio</t>
  </si>
  <si>
    <t>Depreciação, Juros, Impostos e Seguros, Manutenção e Materiais na Operação dos Equipamentos</t>
  </si>
  <si>
    <t>Equipamento para Aquisição Permanente</t>
  </si>
  <si>
    <t>Franquia</t>
  </si>
  <si>
    <t>KWH</t>
  </si>
  <si>
    <t>SC25KG</t>
  </si>
  <si>
    <t>Transporte de Materiais dentro do Canteiro de Obras</t>
  </si>
  <si>
    <t>28/08/2025</t>
  </si>
  <si>
    <t>99,66</t>
  </si>
  <si>
    <t>0,32</t>
  </si>
  <si>
    <t>0,28</t>
  </si>
  <si>
    <t>99,63</t>
  </si>
  <si>
    <t>0,29</t>
  </si>
  <si>
    <t>0,24</t>
  </si>
  <si>
    <t>99,62</t>
  </si>
  <si>
    <t>0,39</t>
  </si>
  <si>
    <t>0,38</t>
  </si>
  <si>
    <t>99,57</t>
  </si>
  <si>
    <t>0,20</t>
  </si>
  <si>
    <t>99,60</t>
  </si>
  <si>
    <t>99,68</t>
  </si>
  <si>
    <t>0,64</t>
  </si>
  <si>
    <t>0,34</t>
  </si>
  <si>
    <t>0,36</t>
  </si>
  <si>
    <t>99,32</t>
  </si>
  <si>
    <t>99,37</t>
  </si>
  <si>
    <t>99,46</t>
  </si>
  <si>
    <t>99,55</t>
  </si>
  <si>
    <t>0,77</t>
  </si>
  <si>
    <t>0,65</t>
  </si>
  <si>
    <t>0,58</t>
  </si>
  <si>
    <t>0,47</t>
  </si>
  <si>
    <t>0,46</t>
  </si>
  <si>
    <t>99,64</t>
  </si>
  <si>
    <t>0,68</t>
  </si>
  <si>
    <t>0,59</t>
  </si>
  <si>
    <t>0,56</t>
  </si>
  <si>
    <t>99,44</t>
  </si>
  <si>
    <t>99,51</t>
  </si>
  <si>
    <t>99,69</t>
  </si>
  <si>
    <t>1,08</t>
  </si>
  <si>
    <t>1,06</t>
  </si>
  <si>
    <t>0,72</t>
  </si>
  <si>
    <t>0,71</t>
  </si>
  <si>
    <t>0,62</t>
  </si>
  <si>
    <t>0,51</t>
  </si>
  <si>
    <t>0,41</t>
  </si>
  <si>
    <t>0,37</t>
  </si>
  <si>
    <t>0,33</t>
  </si>
  <si>
    <t>0,27</t>
  </si>
  <si>
    <t>88,17</t>
  </si>
  <si>
    <t>88,35</t>
  </si>
  <si>
    <t>98,11</t>
  </si>
  <si>
    <t>99,07</t>
  </si>
  <si>
    <t>99,09</t>
  </si>
  <si>
    <t>99,11</t>
  </si>
  <si>
    <t>99,13</t>
  </si>
  <si>
    <t>99,15</t>
  </si>
  <si>
    <t>99,17</t>
  </si>
  <si>
    <t>99,19</t>
  </si>
  <si>
    <t>99,21</t>
  </si>
  <si>
    <t>99,23</t>
  </si>
  <si>
    <t>10,88</t>
  </si>
  <si>
    <t>99,25</t>
  </si>
  <si>
    <t>99,42</t>
  </si>
  <si>
    <t>99,49</t>
  </si>
  <si>
    <t>99,53</t>
  </si>
  <si>
    <t>2,26</t>
  </si>
  <si>
    <t>1,74</t>
  </si>
  <si>
    <t>1,54</t>
  </si>
  <si>
    <t>1,45</t>
  </si>
  <si>
    <t>1,28</t>
  </si>
  <si>
    <t>35,49</t>
  </si>
  <si>
    <t>41,14</t>
  </si>
  <si>
    <t>42,20</t>
  </si>
  <si>
    <t>44,23</t>
  </si>
  <si>
    <t>0,84</t>
  </si>
  <si>
    <t>50,55</t>
  </si>
  <si>
    <t>0,75</t>
  </si>
  <si>
    <t>0,55</t>
  </si>
  <si>
    <t>0,53</t>
  </si>
  <si>
    <t>0,52</t>
  </si>
  <si>
    <t>22,91</t>
  </si>
  <si>
    <t>0,48</t>
  </si>
  <si>
    <t>0,43</t>
  </si>
  <si>
    <t>0,40</t>
  </si>
  <si>
    <t>75,64</t>
  </si>
  <si>
    <t>76,33</t>
  </si>
  <si>
    <t>0,22</t>
  </si>
  <si>
    <t>85,78</t>
  </si>
  <si>
    <t>87,41</t>
  </si>
  <si>
    <t>87,60</t>
  </si>
  <si>
    <t>13,69</t>
  </si>
  <si>
    <t>91,80</t>
  </si>
  <si>
    <t>91,93</t>
  </si>
  <si>
    <t>92,45</t>
  </si>
  <si>
    <t>92,70</t>
  </si>
  <si>
    <t>92,82</t>
  </si>
  <si>
    <t>92,94</t>
  </si>
  <si>
    <t>93,06</t>
  </si>
  <si>
    <t>95,94</t>
  </si>
  <si>
    <t>96,01</t>
  </si>
  <si>
    <t>96,08</t>
  </si>
  <si>
    <t>96,15</t>
  </si>
  <si>
    <t>11,18</t>
  </si>
  <si>
    <t>11,15</t>
  </si>
  <si>
    <t>13,80</t>
  </si>
  <si>
    <t>17,36</t>
  </si>
  <si>
    <t>14,10</t>
  </si>
  <si>
    <t>99,59</t>
  </si>
  <si>
    <t>99,67</t>
  </si>
  <si>
    <t>SC</t>
  </si>
  <si>
    <t>1.155.514,57</t>
  </si>
  <si>
    <t>2.537.432,68</t>
  </si>
  <si>
    <t>96,21</t>
  </si>
  <si>
    <t>106.262,98</t>
  </si>
  <si>
    <t>3,47</t>
  </si>
  <si>
    <t>218,88</t>
  </si>
  <si>
    <t>83.371,39</t>
  </si>
  <si>
    <t>2,72</t>
  </si>
  <si>
    <t>6,20</t>
  </si>
  <si>
    <t>22.848,17</t>
  </si>
  <si>
    <t>79.968,59</t>
  </si>
  <si>
    <t>2,61</t>
  </si>
  <si>
    <t>8,81</t>
  </si>
  <si>
    <t>848,95</t>
  </si>
  <si>
    <t>71.736,27</t>
  </si>
  <si>
    <t>2,34</t>
  </si>
  <si>
    <t>791,37</t>
  </si>
  <si>
    <t>71.698,12</t>
  </si>
  <si>
    <t>13,50</t>
  </si>
  <si>
    <t>119,98</t>
  </si>
  <si>
    <t>60.965,43</t>
  </si>
  <si>
    <t>1,99</t>
  </si>
  <si>
    <t>15,49</t>
  </si>
  <si>
    <t>100,24</t>
  </si>
  <si>
    <t>59.494,44</t>
  </si>
  <si>
    <t>1,94</t>
  </si>
  <si>
    <t>17,43</t>
  </si>
  <si>
    <t>26,77</t>
  </si>
  <si>
    <t>56.572,77</t>
  </si>
  <si>
    <t>1,85</t>
  </si>
  <si>
    <t>19,28</t>
  </si>
  <si>
    <t>128,45</t>
  </si>
  <si>
    <t>56.433,22</t>
  </si>
  <si>
    <t>1,84</t>
  </si>
  <si>
    <t>21,12</t>
  </si>
  <si>
    <t>29,52</t>
  </si>
  <si>
    <t>54.551,77</t>
  </si>
  <si>
    <t>1,78</t>
  </si>
  <si>
    <t>71,31</t>
  </si>
  <si>
    <t>54.480,84</t>
  </si>
  <si>
    <t>24,69</t>
  </si>
  <si>
    <t>87,78</t>
  </si>
  <si>
    <t>53.300,01</t>
  </si>
  <si>
    <t>26,43</t>
  </si>
  <si>
    <t>176,24</t>
  </si>
  <si>
    <t>52.334,46</t>
  </si>
  <si>
    <t>1,71</t>
  </si>
  <si>
    <t>28,14</t>
  </si>
  <si>
    <t>79,08</t>
  </si>
  <si>
    <t>52.279,78</t>
  </si>
  <si>
    <t>29,85</t>
  </si>
  <si>
    <t>1.346,87</t>
  </si>
  <si>
    <t>47.140,45</t>
  </si>
  <si>
    <t>31,39</t>
  </si>
  <si>
    <t>39,82</t>
  </si>
  <si>
    <t>42.694,20</t>
  </si>
  <si>
    <t>1,39</t>
  </si>
  <si>
    <t>32,78</t>
  </si>
  <si>
    <t>850,93</t>
  </si>
  <si>
    <t>40.300,04</t>
  </si>
  <si>
    <t>1,32</t>
  </si>
  <si>
    <t>34,10</t>
  </si>
  <si>
    <t>123,05</t>
  </si>
  <si>
    <t>39.080,68</t>
  </si>
  <si>
    <t>35,37</t>
  </si>
  <si>
    <t>78,10</t>
  </si>
  <si>
    <t>39.024,22</t>
  </si>
  <si>
    <t>36,65</t>
  </si>
  <si>
    <t>242,21</t>
  </si>
  <si>
    <t>36.300,01</t>
  </si>
  <si>
    <t>1,19</t>
  </si>
  <si>
    <t>37,84</t>
  </si>
  <si>
    <t>94,67</t>
  </si>
  <si>
    <t>35.614,85</t>
  </si>
  <si>
    <t>1,16</t>
  </si>
  <si>
    <t>54,39</t>
  </si>
  <si>
    <t>33.025,60</t>
  </si>
  <si>
    <t>40,08</t>
  </si>
  <si>
    <t>94,23</t>
  </si>
  <si>
    <t>32.433,96</t>
  </si>
  <si>
    <t>657,28</t>
  </si>
  <si>
    <t>32.364,46</t>
  </si>
  <si>
    <t>112,66</t>
  </si>
  <si>
    <t>31.544,80</t>
  </si>
  <si>
    <t>1,03</t>
  </si>
  <si>
    <t>43,23</t>
  </si>
  <si>
    <t>49,91</t>
  </si>
  <si>
    <t>30.632,26</t>
  </si>
  <si>
    <t>48,43</t>
  </si>
  <si>
    <t>29.723,91</t>
  </si>
  <si>
    <t>0,97</t>
  </si>
  <si>
    <t>45,20</t>
  </si>
  <si>
    <t>21,22</t>
  </si>
  <si>
    <t>28.772,19</t>
  </si>
  <si>
    <t>0,94</t>
  </si>
  <si>
    <t>46,14</t>
  </si>
  <si>
    <t>46,66</t>
  </si>
  <si>
    <t>28.637,57</t>
  </si>
  <si>
    <t>47,07</t>
  </si>
  <si>
    <t>981,52</t>
  </si>
  <si>
    <t>27.482,56</t>
  </si>
  <si>
    <t>0,90</t>
  </si>
  <si>
    <t>47,97</t>
  </si>
  <si>
    <t>5,02</t>
  </si>
  <si>
    <t>27.244,54</t>
  </si>
  <si>
    <t>0,89</t>
  </si>
  <si>
    <t>48,86</t>
  </si>
  <si>
    <t>1.272,94</t>
  </si>
  <si>
    <t>26.731,74</t>
  </si>
  <si>
    <t>0,87</t>
  </si>
  <si>
    <t>49,74</t>
  </si>
  <si>
    <t>17,05</t>
  </si>
  <si>
    <t>26.509,34</t>
  </si>
  <si>
    <t>50,60</t>
  </si>
  <si>
    <t>122,58</t>
  </si>
  <si>
    <t>25.778,57</t>
  </si>
  <si>
    <t>51,44</t>
  </si>
  <si>
    <t>88,59</t>
  </si>
  <si>
    <t>23.416,99</t>
  </si>
  <si>
    <t>52,21</t>
  </si>
  <si>
    <t>38,91</t>
  </si>
  <si>
    <t>23.093,86</t>
  </si>
  <si>
    <t>52,96</t>
  </si>
  <si>
    <t>9,87</t>
  </si>
  <si>
    <t>21.913,76</t>
  </si>
  <si>
    <t>53,68</t>
  </si>
  <si>
    <t>240,08</t>
  </si>
  <si>
    <t>21.847,28</t>
  </si>
  <si>
    <t>1.223,99</t>
  </si>
  <si>
    <t>21.701,34</t>
  </si>
  <si>
    <t>55,10</t>
  </si>
  <si>
    <t>14,66</t>
  </si>
  <si>
    <t>21.503,28</t>
  </si>
  <si>
    <t>0,70</t>
  </si>
  <si>
    <t>55,81</t>
  </si>
  <si>
    <t>56,49</t>
  </si>
  <si>
    <t>20.348,27</t>
  </si>
  <si>
    <t>0,66</t>
  </si>
  <si>
    <t>57,15</t>
  </si>
  <si>
    <t>102,85</t>
  </si>
  <si>
    <t>20.302,59</t>
  </si>
  <si>
    <t>57,81</t>
  </si>
  <si>
    <t>983,22</t>
  </si>
  <si>
    <t>19.939,70</t>
  </si>
  <si>
    <t>58,47</t>
  </si>
  <si>
    <t>2.839,38</t>
  </si>
  <si>
    <t>19.875,66</t>
  </si>
  <si>
    <t>59,12</t>
  </si>
  <si>
    <t>10,98</t>
  </si>
  <si>
    <t>19.616,86</t>
  </si>
  <si>
    <t>59,76</t>
  </si>
  <si>
    <t>27,31</t>
  </si>
  <si>
    <t>19.275,39</t>
  </si>
  <si>
    <t>0,63</t>
  </si>
  <si>
    <t>60,39</t>
  </si>
  <si>
    <t>35,68</t>
  </si>
  <si>
    <t>18.859,37</t>
  </si>
  <si>
    <t>1.324,64</t>
  </si>
  <si>
    <t>18.200,55</t>
  </si>
  <si>
    <t>61,60</t>
  </si>
  <si>
    <t>1.182,97</t>
  </si>
  <si>
    <t>17.744,55</t>
  </si>
  <si>
    <t>62,18</t>
  </si>
  <si>
    <t>788,95</t>
  </si>
  <si>
    <t>17.593,58</t>
  </si>
  <si>
    <t>0,57</t>
  </si>
  <si>
    <t>62,75</t>
  </si>
  <si>
    <t>22,55</t>
  </si>
  <si>
    <t>17.523,60</t>
  </si>
  <si>
    <t>63,32</t>
  </si>
  <si>
    <t>19,04</t>
  </si>
  <si>
    <t>17.331,35</t>
  </si>
  <si>
    <t>63,89</t>
  </si>
  <si>
    <t>163,12</t>
  </si>
  <si>
    <t>17.187,95</t>
  </si>
  <si>
    <t>64,45</t>
  </si>
  <si>
    <t>180,68</t>
  </si>
  <si>
    <t>16.857,44</t>
  </si>
  <si>
    <t>65,00</t>
  </si>
  <si>
    <t>16.774,76</t>
  </si>
  <si>
    <t>65,55</t>
  </si>
  <si>
    <t>24,88</t>
  </si>
  <si>
    <t>16.448,16</t>
  </si>
  <si>
    <t>0,54</t>
  </si>
  <si>
    <t>66,09</t>
  </si>
  <si>
    <t>15,03</t>
  </si>
  <si>
    <t>16.212,86</t>
  </si>
  <si>
    <t>66,62</t>
  </si>
  <si>
    <t>22,25</t>
  </si>
  <si>
    <t>15.770,80</t>
  </si>
  <si>
    <t>67,13</t>
  </si>
  <si>
    <t>41,64</t>
  </si>
  <si>
    <t>15.473,42</t>
  </si>
  <si>
    <t>67,64</t>
  </si>
  <si>
    <t>82,70</t>
  </si>
  <si>
    <t>14.563,47</t>
  </si>
  <si>
    <t>68,11</t>
  </si>
  <si>
    <t>14.410,56</t>
  </si>
  <si>
    <t>68,59</t>
  </si>
  <si>
    <t>680,47</t>
  </si>
  <si>
    <t>13.936,02</t>
  </si>
  <si>
    <t>69,04</t>
  </si>
  <si>
    <t>384,49</t>
  </si>
  <si>
    <t>13.933,91</t>
  </si>
  <si>
    <t>69,50</t>
  </si>
  <si>
    <t>190,70</t>
  </si>
  <si>
    <t>13.919,19</t>
  </si>
  <si>
    <t>69,95</t>
  </si>
  <si>
    <t>962,26</t>
  </si>
  <si>
    <t>13.471,64</t>
  </si>
  <si>
    <t>0,44</t>
  </si>
  <si>
    <t>70,39</t>
  </si>
  <si>
    <t>205,73</t>
  </si>
  <si>
    <t>13.378,62</t>
  </si>
  <si>
    <t>70,83</t>
  </si>
  <si>
    <t>29,19</t>
  </si>
  <si>
    <t>13.373,98</t>
  </si>
  <si>
    <t>71,27</t>
  </si>
  <si>
    <t>13.262,07</t>
  </si>
  <si>
    <t>71,70</t>
  </si>
  <si>
    <t>1.749,59</t>
  </si>
  <si>
    <t>12.492,07</t>
  </si>
  <si>
    <t>72,11</t>
  </si>
  <si>
    <t>19,35</t>
  </si>
  <si>
    <t>12.488,68</t>
  </si>
  <si>
    <t>72,51</t>
  </si>
  <si>
    <t>10,17</t>
  </si>
  <si>
    <t>12.461,60</t>
  </si>
  <si>
    <t>72,92</t>
  </si>
  <si>
    <t>3,51</t>
  </si>
  <si>
    <t>12.167,06</t>
  </si>
  <si>
    <t>73,32</t>
  </si>
  <si>
    <t>65,12</t>
  </si>
  <si>
    <t>12.076,50</t>
  </si>
  <si>
    <t>73,71</t>
  </si>
  <si>
    <t>1.194,19</t>
  </si>
  <si>
    <t>11.941,90</t>
  </si>
  <si>
    <t>74,10</t>
  </si>
  <si>
    <t>513,50</t>
  </si>
  <si>
    <t>11.810,50</t>
  </si>
  <si>
    <t>74,49</t>
  </si>
  <si>
    <t>103,09</t>
  </si>
  <si>
    <t>11.731,64</t>
  </si>
  <si>
    <t>74,87</t>
  </si>
  <si>
    <t>346,76</t>
  </si>
  <si>
    <t>11.443,08</t>
  </si>
  <si>
    <t>75,25</t>
  </si>
  <si>
    <t>93,44</t>
  </si>
  <si>
    <t>11.130,57</t>
  </si>
  <si>
    <t>75,61</t>
  </si>
  <si>
    <t>63,74</t>
  </si>
  <si>
    <t>11.095,22</t>
  </si>
  <si>
    <t>75,97</t>
  </si>
  <si>
    <t>282,62</t>
  </si>
  <si>
    <t>11.022,18</t>
  </si>
  <si>
    <t>107,13</t>
  </si>
  <si>
    <t>11.012,96</t>
  </si>
  <si>
    <t>76,69</t>
  </si>
  <si>
    <t>437,34</t>
  </si>
  <si>
    <t>10.933,50</t>
  </si>
  <si>
    <t>77,05</t>
  </si>
  <si>
    <t>338,11</t>
  </si>
  <si>
    <t>10.481,41</t>
  </si>
  <si>
    <t>77,39</t>
  </si>
  <si>
    <t>20,51</t>
  </si>
  <si>
    <t>10.234,07</t>
  </si>
  <si>
    <t>77,73</t>
  </si>
  <si>
    <t>564,80</t>
  </si>
  <si>
    <t>10.025,20</t>
  </si>
  <si>
    <t>78,06</t>
  </si>
  <si>
    <t>1.314,39</t>
  </si>
  <si>
    <t>9.936,78</t>
  </si>
  <si>
    <t>78,38</t>
  </si>
  <si>
    <t>30,26</t>
  </si>
  <si>
    <t>9.879,89</t>
  </si>
  <si>
    <t>78,70</t>
  </si>
  <si>
    <t>100,79</t>
  </si>
  <si>
    <t>9.877,42</t>
  </si>
  <si>
    <t>79,03</t>
  </si>
  <si>
    <t>234,99</t>
  </si>
  <si>
    <t>9.869,58</t>
  </si>
  <si>
    <t>79,35</t>
  </si>
  <si>
    <t>483,83</t>
  </si>
  <si>
    <t>9.676,60</t>
  </si>
  <si>
    <t>79,66</t>
  </si>
  <si>
    <t>58,67</t>
  </si>
  <si>
    <t>9.657,08</t>
  </si>
  <si>
    <t>79,98</t>
  </si>
  <si>
    <t>13,86</t>
  </si>
  <si>
    <t>9.227,43</t>
  </si>
  <si>
    <t>0,30</t>
  </si>
  <si>
    <t>80,28</t>
  </si>
  <si>
    <t>28,58</t>
  </si>
  <si>
    <t>8.782,63</t>
  </si>
  <si>
    <t>80,57</t>
  </si>
  <si>
    <t>23,43</t>
  </si>
  <si>
    <t>8.739,39</t>
  </si>
  <si>
    <t>80,85</t>
  </si>
  <si>
    <t>333,39</t>
  </si>
  <si>
    <t>8.714,81</t>
  </si>
  <si>
    <t>81,14</t>
  </si>
  <si>
    <t>8.714,63</t>
  </si>
  <si>
    <t>81,42</t>
  </si>
  <si>
    <t>12,93</t>
  </si>
  <si>
    <t>8.548,02</t>
  </si>
  <si>
    <t>81,70</t>
  </si>
  <si>
    <t>97,82</t>
  </si>
  <si>
    <t>8.537,72</t>
  </si>
  <si>
    <t>81,98</t>
  </si>
  <si>
    <t>140,60</t>
  </si>
  <si>
    <t>8.379,76</t>
  </si>
  <si>
    <t>82,26</t>
  </si>
  <si>
    <t>55,76</t>
  </si>
  <si>
    <t>8.285,93</t>
  </si>
  <si>
    <t>82,53</t>
  </si>
  <si>
    <t>8.160,75</t>
  </si>
  <si>
    <t>82,79</t>
  </si>
  <si>
    <t>49,44</t>
  </si>
  <si>
    <t>8.083,44</t>
  </si>
  <si>
    <t>83,06</t>
  </si>
  <si>
    <t>314,69</t>
  </si>
  <si>
    <t>7.867,25</t>
  </si>
  <si>
    <t>83,31</t>
  </si>
  <si>
    <t>7.577,89</t>
  </si>
  <si>
    <t>83,56</t>
  </si>
  <si>
    <t>9,11</t>
  </si>
  <si>
    <t>7.571,32</t>
  </si>
  <si>
    <t>83,81</t>
  </si>
  <si>
    <t>7.559,20</t>
  </si>
  <si>
    <t>84,06</t>
  </si>
  <si>
    <t>63,68</t>
  </si>
  <si>
    <t>7.514,24</t>
  </si>
  <si>
    <t>84,30</t>
  </si>
  <si>
    <t>14,18</t>
  </si>
  <si>
    <t>7.495,12</t>
  </si>
  <si>
    <t>84,55</t>
  </si>
  <si>
    <t>1.833,31</t>
  </si>
  <si>
    <t>7.333,24</t>
  </si>
  <si>
    <t>84,79</t>
  </si>
  <si>
    <t>6,10</t>
  </si>
  <si>
    <t>7.332,20</t>
  </si>
  <si>
    <t>85,03</t>
  </si>
  <si>
    <t>11,86</t>
  </si>
  <si>
    <t>7.182,41</t>
  </si>
  <si>
    <t>85,26</t>
  </si>
  <si>
    <t>7.113,02</t>
  </si>
  <si>
    <t>85,49</t>
  </si>
  <si>
    <t>69,26</t>
  </si>
  <si>
    <t>6.926,00</t>
  </si>
  <si>
    <t>85,72</t>
  </si>
  <si>
    <t>31,62</t>
  </si>
  <si>
    <t>6.902,64</t>
  </si>
  <si>
    <t>85,94</t>
  </si>
  <si>
    <t>55,70</t>
  </si>
  <si>
    <t>6.745,27</t>
  </si>
  <si>
    <t>86,16</t>
  </si>
  <si>
    <t>114,19</t>
  </si>
  <si>
    <t>6.680,11</t>
  </si>
  <si>
    <t>86,38</t>
  </si>
  <si>
    <t>14,33</t>
  </si>
  <si>
    <t>6.570,30</t>
  </si>
  <si>
    <t>86,60</t>
  </si>
  <si>
    <t>6.350,45</t>
  </si>
  <si>
    <t>564,04</t>
  </si>
  <si>
    <t>6.204,44</t>
  </si>
  <si>
    <t>87,01</t>
  </si>
  <si>
    <t>7,70</t>
  </si>
  <si>
    <t>6.139,98</t>
  </si>
  <si>
    <t>87,21</t>
  </si>
  <si>
    <t>6.066,00</t>
  </si>
  <si>
    <t>1.177,41</t>
  </si>
  <si>
    <t>5.887,05</t>
  </si>
  <si>
    <t>8,73</t>
  </si>
  <si>
    <t>5.824,65</t>
  </si>
  <si>
    <t>87,79</t>
  </si>
  <si>
    <t>5.774,57</t>
  </si>
  <si>
    <t>87,98</t>
  </si>
  <si>
    <t>28,45</t>
  </si>
  <si>
    <t>5.746,90</t>
  </si>
  <si>
    <t>58,21</t>
  </si>
  <si>
    <t>5.704,58</t>
  </si>
  <si>
    <t>152,64</t>
  </si>
  <si>
    <t>5.647,68</t>
  </si>
  <si>
    <t>88,54</t>
  </si>
  <si>
    <t>936,95</t>
  </si>
  <si>
    <t>5.621,70</t>
  </si>
  <si>
    <t>88,72</t>
  </si>
  <si>
    <t>50,18</t>
  </si>
  <si>
    <t>5.324,59</t>
  </si>
  <si>
    <t>88,89</t>
  </si>
  <si>
    <t>41,60</t>
  </si>
  <si>
    <t>5.291,52</t>
  </si>
  <si>
    <t>89,07</t>
  </si>
  <si>
    <t>13,67</t>
  </si>
  <si>
    <t>5.260,21</t>
  </si>
  <si>
    <t>89,24</t>
  </si>
  <si>
    <t>1.716,44</t>
  </si>
  <si>
    <t>5.149,32</t>
  </si>
  <si>
    <t>89,41</t>
  </si>
  <si>
    <t>4.913,21</t>
  </si>
  <si>
    <t>89,57</t>
  </si>
  <si>
    <t>26,06</t>
  </si>
  <si>
    <t>4.847,16</t>
  </si>
  <si>
    <t>89,73</t>
  </si>
  <si>
    <t>12,99</t>
  </si>
  <si>
    <t>4.846,56</t>
  </si>
  <si>
    <t>89,88</t>
  </si>
  <si>
    <t>115,01</t>
  </si>
  <si>
    <t>4.830,42</t>
  </si>
  <si>
    <t>90,04</t>
  </si>
  <si>
    <t>13,56</t>
  </si>
  <si>
    <t>4.734,06</t>
  </si>
  <si>
    <t>90,20</t>
  </si>
  <si>
    <t>60,29</t>
  </si>
  <si>
    <t>4.714,67</t>
  </si>
  <si>
    <t>90,35</t>
  </si>
  <si>
    <t>4.648,63</t>
  </si>
  <si>
    <t>90,50</t>
  </si>
  <si>
    <t>4.596,92</t>
  </si>
  <si>
    <t>90,65</t>
  </si>
  <si>
    <t>425,00</t>
  </si>
  <si>
    <t>4.590,00</t>
  </si>
  <si>
    <t>90,80</t>
  </si>
  <si>
    <t>4.520,24</t>
  </si>
  <si>
    <t>90,95</t>
  </si>
  <si>
    <t>91,10</t>
  </si>
  <si>
    <t>496,72</t>
  </si>
  <si>
    <t>4.470,48</t>
  </si>
  <si>
    <t>91,24</t>
  </si>
  <si>
    <t>101,24</t>
  </si>
  <si>
    <t>4.403,94</t>
  </si>
  <si>
    <t>91,39</t>
  </si>
  <si>
    <t>540,97</t>
  </si>
  <si>
    <t>4.327,76</t>
  </si>
  <si>
    <t>91,53</t>
  </si>
  <si>
    <t>26,27</t>
  </si>
  <si>
    <t>4.247,85</t>
  </si>
  <si>
    <t>91,67</t>
  </si>
  <si>
    <t>818,76</t>
  </si>
  <si>
    <t>4.093,80</t>
  </si>
  <si>
    <t>1.596,60</t>
  </si>
  <si>
    <t>4.023,43</t>
  </si>
  <si>
    <t>42,77</t>
  </si>
  <si>
    <t>4.013,96</t>
  </si>
  <si>
    <t>92,06</t>
  </si>
  <si>
    <t>99,01</t>
  </si>
  <si>
    <t>3.960,40</t>
  </si>
  <si>
    <t>92,19</t>
  </si>
  <si>
    <t>18,53</t>
  </si>
  <si>
    <t>3.928,36</t>
  </si>
  <si>
    <t>92,32</t>
  </si>
  <si>
    <t>3.868,26</t>
  </si>
  <si>
    <t>63,03</t>
  </si>
  <si>
    <t>3.844,83</t>
  </si>
  <si>
    <t>92,57</t>
  </si>
  <si>
    <t>381,01</t>
  </si>
  <si>
    <t>3.810,10</t>
  </si>
  <si>
    <t>45,16</t>
  </si>
  <si>
    <t>3.793,44</t>
  </si>
  <si>
    <t>44,93</t>
  </si>
  <si>
    <t>3.684,26</t>
  </si>
  <si>
    <t>63,76</t>
  </si>
  <si>
    <t>3.648,98</t>
  </si>
  <si>
    <t>3.581,69</t>
  </si>
  <si>
    <t>93,18</t>
  </si>
  <si>
    <t>31,42</t>
  </si>
  <si>
    <t>3.578,42</t>
  </si>
  <si>
    <t>47,01</t>
  </si>
  <si>
    <t>3.417,62</t>
  </si>
  <si>
    <t>93,41</t>
  </si>
  <si>
    <t>30,16</t>
  </si>
  <si>
    <t>3.347,76</t>
  </si>
  <si>
    <t>93,52</t>
  </si>
  <si>
    <t>4,22</t>
  </si>
  <si>
    <t>3.279,36</t>
  </si>
  <si>
    <t>93,62</t>
  </si>
  <si>
    <t>3.256,40</t>
  </si>
  <si>
    <t>93,73</t>
  </si>
  <si>
    <t>288,82</t>
  </si>
  <si>
    <t>3.177,02</t>
  </si>
  <si>
    <t>93,84</t>
  </si>
  <si>
    <t>10,69</t>
  </si>
  <si>
    <t>3.163,17</t>
  </si>
  <si>
    <t>93,94</t>
  </si>
  <si>
    <t>123,92</t>
  </si>
  <si>
    <t>3.098,00</t>
  </si>
  <si>
    <t>94,04</t>
  </si>
  <si>
    <t>4,62</t>
  </si>
  <si>
    <t>3.075,81</t>
  </si>
  <si>
    <t>94,14</t>
  </si>
  <si>
    <t>204,46</t>
  </si>
  <si>
    <t>3.066,90</t>
  </si>
  <si>
    <t>94,24</t>
  </si>
  <si>
    <t>86,66</t>
  </si>
  <si>
    <t>2.951,63</t>
  </si>
  <si>
    <t>94,34</t>
  </si>
  <si>
    <t>31,29</t>
  </si>
  <si>
    <t>2.816,10</t>
  </si>
  <si>
    <t>94,43</t>
  </si>
  <si>
    <t>467,47</t>
  </si>
  <si>
    <t>2.804,82</t>
  </si>
  <si>
    <t>94,52</t>
  </si>
  <si>
    <t>25,97</t>
  </si>
  <si>
    <t>2.777,49</t>
  </si>
  <si>
    <t>94,61</t>
  </si>
  <si>
    <t>19,54</t>
  </si>
  <si>
    <t>2.755,14</t>
  </si>
  <si>
    <t>94,70</t>
  </si>
  <si>
    <t>1.317,11</t>
  </si>
  <si>
    <t>2.634,22</t>
  </si>
  <si>
    <t>94,79</t>
  </si>
  <si>
    <t>147,58</t>
  </si>
  <si>
    <t>2.622,49</t>
  </si>
  <si>
    <t>94,87</t>
  </si>
  <si>
    <t>72,44</t>
  </si>
  <si>
    <t>2.607,84</t>
  </si>
  <si>
    <t>94,96</t>
  </si>
  <si>
    <t>13,55</t>
  </si>
  <si>
    <t>2.520,30</t>
  </si>
  <si>
    <t>95,04</t>
  </si>
  <si>
    <t>16,69</t>
  </si>
  <si>
    <t>2.486,81</t>
  </si>
  <si>
    <t>95,12</t>
  </si>
  <si>
    <t>171,56</t>
  </si>
  <si>
    <t>2.436,15</t>
  </si>
  <si>
    <t>95,20</t>
  </si>
  <si>
    <t>2.429,73</t>
  </si>
  <si>
    <t>95,28</t>
  </si>
  <si>
    <t>345,46</t>
  </si>
  <si>
    <t>2.362,94</t>
  </si>
  <si>
    <t>95,36</t>
  </si>
  <si>
    <t>2.358,95</t>
  </si>
  <si>
    <t>95,44</t>
  </si>
  <si>
    <t>55,07</t>
  </si>
  <si>
    <t>2.312,94</t>
  </si>
  <si>
    <t>95,51</t>
  </si>
  <si>
    <t>225,57</t>
  </si>
  <si>
    <t>2.255,70</t>
  </si>
  <si>
    <t>95,58</t>
  </si>
  <si>
    <t>95,66</t>
  </si>
  <si>
    <t>19,27</t>
  </si>
  <si>
    <t>2.194,66</t>
  </si>
  <si>
    <t>95,73</t>
  </si>
  <si>
    <t>694,49</t>
  </si>
  <si>
    <t>2.187,64</t>
  </si>
  <si>
    <t>95,80</t>
  </si>
  <si>
    <t>2.178,70</t>
  </si>
  <si>
    <t>95,87</t>
  </si>
  <si>
    <t>9,60</t>
  </si>
  <si>
    <t>2.150,40</t>
  </si>
  <si>
    <t>55,04</t>
  </si>
  <si>
    <t>2.146,56</t>
  </si>
  <si>
    <t>210,83</t>
  </si>
  <si>
    <t>2.108,30</t>
  </si>
  <si>
    <t>1.012,24</t>
  </si>
  <si>
    <t>2.024,48</t>
  </si>
  <si>
    <t>76,87</t>
  </si>
  <si>
    <t>1.998,62</t>
  </si>
  <si>
    <t>984,14</t>
  </si>
  <si>
    <t>1.968,28</t>
  </si>
  <si>
    <t>96,28</t>
  </si>
  <si>
    <t>277,55</t>
  </si>
  <si>
    <t>1.942,85</t>
  </si>
  <si>
    <t>96,34</t>
  </si>
  <si>
    <t>482,78</t>
  </si>
  <si>
    <t>1.931,12</t>
  </si>
  <si>
    <t>96,40</t>
  </si>
  <si>
    <t>294,99</t>
  </si>
  <si>
    <t>1.843,68</t>
  </si>
  <si>
    <t>96,46</t>
  </si>
  <si>
    <t>259,70</t>
  </si>
  <si>
    <t>1.817,90</t>
  </si>
  <si>
    <t>96,52</t>
  </si>
  <si>
    <t>70,49</t>
  </si>
  <si>
    <t>1.790,44</t>
  </si>
  <si>
    <t>96,58</t>
  </si>
  <si>
    <t>105,02</t>
  </si>
  <si>
    <t>1.785,34</t>
  </si>
  <si>
    <t>96,64</t>
  </si>
  <si>
    <t>584,51</t>
  </si>
  <si>
    <t>1.753,53</t>
  </si>
  <si>
    <t>96,70</t>
  </si>
  <si>
    <t>337,85</t>
  </si>
  <si>
    <t>1.689,25</t>
  </si>
  <si>
    <t>96,75</t>
  </si>
  <si>
    <t>17,14</t>
  </si>
  <si>
    <t>1.679,72</t>
  </si>
  <si>
    <t>96,81</t>
  </si>
  <si>
    <t>839,55</t>
  </si>
  <si>
    <t>1.679,10</t>
  </si>
  <si>
    <t>96,86</t>
  </si>
  <si>
    <t>63,15</t>
  </si>
  <si>
    <t>1.641,90</t>
  </si>
  <si>
    <t>96,91</t>
  </si>
  <si>
    <t>20,35</t>
  </si>
  <si>
    <t>1.628,00</t>
  </si>
  <si>
    <t>96,97</t>
  </si>
  <si>
    <t>110,30</t>
  </si>
  <si>
    <t>1.533,17</t>
  </si>
  <si>
    <t>97,02</t>
  </si>
  <si>
    <t>8,15</t>
  </si>
  <si>
    <t>1.515,90</t>
  </si>
  <si>
    <t>97,07</t>
  </si>
  <si>
    <t>739,90</t>
  </si>
  <si>
    <t>1.479,80</t>
  </si>
  <si>
    <t>97,12</t>
  </si>
  <si>
    <t>37,32</t>
  </si>
  <si>
    <t>1.455,48</t>
  </si>
  <si>
    <t>97,16</t>
  </si>
  <si>
    <t>42,31</t>
  </si>
  <si>
    <t>1.447,00</t>
  </si>
  <si>
    <t>97,21</t>
  </si>
  <si>
    <t>19,16</t>
  </si>
  <si>
    <t>1.437,00</t>
  </si>
  <si>
    <t>97,26</t>
  </si>
  <si>
    <t>60,09</t>
  </si>
  <si>
    <t>1.418,12</t>
  </si>
  <si>
    <t>97,30</t>
  </si>
  <si>
    <t>12,48</t>
  </si>
  <si>
    <t>1.417,72</t>
  </si>
  <si>
    <t>97,35</t>
  </si>
  <si>
    <t>29,59</t>
  </si>
  <si>
    <t>1.393,68</t>
  </si>
  <si>
    <t>97,40</t>
  </si>
  <si>
    <t>694,42</t>
  </si>
  <si>
    <t>1.388,84</t>
  </si>
  <si>
    <t>97,44</t>
  </si>
  <si>
    <t>458,68</t>
  </si>
  <si>
    <t>1.376,04</t>
  </si>
  <si>
    <t>97,49</t>
  </si>
  <si>
    <t>14,67</t>
  </si>
  <si>
    <t>1.364,31</t>
  </si>
  <si>
    <t>97,53</t>
  </si>
  <si>
    <t>8,38</t>
  </si>
  <si>
    <t>1.324,04</t>
  </si>
  <si>
    <t>97,57</t>
  </si>
  <si>
    <t>658,16</t>
  </si>
  <si>
    <t>1.316,32</t>
  </si>
  <si>
    <t>97,62</t>
  </si>
  <si>
    <t>64,62</t>
  </si>
  <si>
    <t>1.292,40</t>
  </si>
  <si>
    <t>97,66</t>
  </si>
  <si>
    <t>30,99</t>
  </si>
  <si>
    <t>1.239,60</t>
  </si>
  <si>
    <t>97,70</t>
  </si>
  <si>
    <t>123,41</t>
  </si>
  <si>
    <t>1.234,10</t>
  </si>
  <si>
    <t>97,74</t>
  </si>
  <si>
    <t>596,70</t>
  </si>
  <si>
    <t>1.193,40</t>
  </si>
  <si>
    <t>97,78</t>
  </si>
  <si>
    <t>1.171,91</t>
  </si>
  <si>
    <t>16,02</t>
  </si>
  <si>
    <t>1.169,46</t>
  </si>
  <si>
    <t>97,86</t>
  </si>
  <si>
    <t>1.169,20</t>
  </si>
  <si>
    <t>97,89</t>
  </si>
  <si>
    <t>25,13</t>
  </si>
  <si>
    <t>1.155,98</t>
  </si>
  <si>
    <t>97,93</t>
  </si>
  <si>
    <t>114,75</t>
  </si>
  <si>
    <t>1.147,50</t>
  </si>
  <si>
    <t>97,97</t>
  </si>
  <si>
    <t>71,53</t>
  </si>
  <si>
    <t>1.144,48</t>
  </si>
  <si>
    <t>98,01</t>
  </si>
  <si>
    <t>51,04</t>
  </si>
  <si>
    <t>1.122,88</t>
  </si>
  <si>
    <t>98,04</t>
  </si>
  <si>
    <t>16,13</t>
  </si>
  <si>
    <t>1.095,22</t>
  </si>
  <si>
    <t>98,08</t>
  </si>
  <si>
    <t>1.085,62</t>
  </si>
  <si>
    <t>360,92</t>
  </si>
  <si>
    <t>1.082,76</t>
  </si>
  <si>
    <t>98,15</t>
  </si>
  <si>
    <t>5,79</t>
  </si>
  <si>
    <t>1.076,94</t>
  </si>
  <si>
    <t>98,19</t>
  </si>
  <si>
    <t>21,94</t>
  </si>
  <si>
    <t>1.075,06</t>
  </si>
  <si>
    <t>98,22</t>
  </si>
  <si>
    <t>218,18</t>
  </si>
  <si>
    <t>1.069,08</t>
  </si>
  <si>
    <t>98,26</t>
  </si>
  <si>
    <t>38,26</t>
  </si>
  <si>
    <t>1.033,02</t>
  </si>
  <si>
    <t>98,29</t>
  </si>
  <si>
    <t>102,53</t>
  </si>
  <si>
    <t>1.025,30</t>
  </si>
  <si>
    <t>98,32</t>
  </si>
  <si>
    <t>1.018,58</t>
  </si>
  <si>
    <t>98,36</t>
  </si>
  <si>
    <t>14,16</t>
  </si>
  <si>
    <t>1.005,36</t>
  </si>
  <si>
    <t>98,39</t>
  </si>
  <si>
    <t>97,75</t>
  </si>
  <si>
    <t>977,50</t>
  </si>
  <si>
    <t>98,42</t>
  </si>
  <si>
    <t>162,12</t>
  </si>
  <si>
    <t>972,72</t>
  </si>
  <si>
    <t>98,45</t>
  </si>
  <si>
    <t>14,99</t>
  </si>
  <si>
    <t>959,36</t>
  </si>
  <si>
    <t>98,48</t>
  </si>
  <si>
    <t>55,98</t>
  </si>
  <si>
    <t>951,66</t>
  </si>
  <si>
    <t>98,51</t>
  </si>
  <si>
    <t>150,18</t>
  </si>
  <si>
    <t>901,08</t>
  </si>
  <si>
    <t>98,54</t>
  </si>
  <si>
    <t>10,19</t>
  </si>
  <si>
    <t>885,51</t>
  </si>
  <si>
    <t>98,57</t>
  </si>
  <si>
    <t>110,51</t>
  </si>
  <si>
    <t>884,08</t>
  </si>
  <si>
    <t>98,60</t>
  </si>
  <si>
    <t>44,11</t>
  </si>
  <si>
    <t>882,20</t>
  </si>
  <si>
    <t>98,63</t>
  </si>
  <si>
    <t>870,00</t>
  </si>
  <si>
    <t>98,66</t>
  </si>
  <si>
    <t>106,77</t>
  </si>
  <si>
    <t>854,16</t>
  </si>
  <si>
    <t>98,69</t>
  </si>
  <si>
    <t>11,96</t>
  </si>
  <si>
    <t>849,16</t>
  </si>
  <si>
    <t>98,71</t>
  </si>
  <si>
    <t>10,23</t>
  </si>
  <si>
    <t>849,09</t>
  </si>
  <si>
    <t>98,74</t>
  </si>
  <si>
    <t>47,82</t>
  </si>
  <si>
    <t>812,94</t>
  </si>
  <si>
    <t>98,77</t>
  </si>
  <si>
    <t>13,39</t>
  </si>
  <si>
    <t>803,40</t>
  </si>
  <si>
    <t>98,80</t>
  </si>
  <si>
    <t>386,39</t>
  </si>
  <si>
    <t>772,78</t>
  </si>
  <si>
    <t>98,82</t>
  </si>
  <si>
    <t>10,40</t>
  </si>
  <si>
    <t>765,44</t>
  </si>
  <si>
    <t>98,85</t>
  </si>
  <si>
    <t>30,48</t>
  </si>
  <si>
    <t>762,00</t>
  </si>
  <si>
    <t>98,87</t>
  </si>
  <si>
    <t>743,84</t>
  </si>
  <si>
    <t>98,89</t>
  </si>
  <si>
    <t>363,39</t>
  </si>
  <si>
    <t>726,78</t>
  </si>
  <si>
    <t>98,92</t>
  </si>
  <si>
    <t>16,72</t>
  </si>
  <si>
    <t>718,96</t>
  </si>
  <si>
    <t>98,94</t>
  </si>
  <si>
    <t>174,38</t>
  </si>
  <si>
    <t>697,52</t>
  </si>
  <si>
    <t>98,96</t>
  </si>
  <si>
    <t>11,85</t>
  </si>
  <si>
    <t>675,45</t>
  </si>
  <si>
    <t>98,99</t>
  </si>
  <si>
    <t>20,46</t>
  </si>
  <si>
    <t>669,04</t>
  </si>
  <si>
    <t>26,49</t>
  </si>
  <si>
    <t>662,25</t>
  </si>
  <si>
    <t>99,03</t>
  </si>
  <si>
    <t>12,21</t>
  </si>
  <si>
    <t>647,13</t>
  </si>
  <si>
    <t>99,05</t>
  </si>
  <si>
    <t>634,85</t>
  </si>
  <si>
    <t>15,83</t>
  </si>
  <si>
    <t>633,20</t>
  </si>
  <si>
    <t>134,18</t>
  </si>
  <si>
    <t>611,86</t>
  </si>
  <si>
    <t>298,79</t>
  </si>
  <si>
    <t>597,58</t>
  </si>
  <si>
    <t>17,11</t>
  </si>
  <si>
    <t>581,74</t>
  </si>
  <si>
    <t>10,34</t>
  </si>
  <si>
    <t>579,04</t>
  </si>
  <si>
    <t>52,61</t>
  </si>
  <si>
    <t>578,71</t>
  </si>
  <si>
    <t>64,11</t>
  </si>
  <si>
    <t>576,99</t>
  </si>
  <si>
    <t>21,07</t>
  </si>
  <si>
    <t>568,89</t>
  </si>
  <si>
    <t>36,54</t>
  </si>
  <si>
    <t>566,37</t>
  </si>
  <si>
    <t>94,15</t>
  </si>
  <si>
    <t>564,90</t>
  </si>
  <si>
    <t>99,26</t>
  </si>
  <si>
    <t>548,04</t>
  </si>
  <si>
    <t>99,28</t>
  </si>
  <si>
    <t>544,56</t>
  </si>
  <si>
    <t>99,30</t>
  </si>
  <si>
    <t>12,07</t>
  </si>
  <si>
    <t>531,08</t>
  </si>
  <si>
    <t>52,98</t>
  </si>
  <si>
    <t>529,80</t>
  </si>
  <si>
    <t>99,33</t>
  </si>
  <si>
    <t>9,82</t>
  </si>
  <si>
    <t>522,42</t>
  </si>
  <si>
    <t>99,35</t>
  </si>
  <si>
    <t>515,67</t>
  </si>
  <si>
    <t>46,63</t>
  </si>
  <si>
    <t>512,93</t>
  </si>
  <si>
    <t>99,38</t>
  </si>
  <si>
    <t>27,46</t>
  </si>
  <si>
    <t>494,28</t>
  </si>
  <si>
    <t>99,40</t>
  </si>
  <si>
    <t>112,40</t>
  </si>
  <si>
    <t>449,60</t>
  </si>
  <si>
    <t>222,87</t>
  </si>
  <si>
    <t>445,74</t>
  </si>
  <si>
    <t>99,43</t>
  </si>
  <si>
    <t>438,11</t>
  </si>
  <si>
    <t>215,13</t>
  </si>
  <si>
    <t>430,26</t>
  </si>
  <si>
    <t>106,85</t>
  </si>
  <si>
    <t>427,40</t>
  </si>
  <si>
    <t>99,47</t>
  </si>
  <si>
    <t>11,82</t>
  </si>
  <si>
    <t>425,52</t>
  </si>
  <si>
    <t>422,06</t>
  </si>
  <si>
    <t>99,50</t>
  </si>
  <si>
    <t>72,07</t>
  </si>
  <si>
    <t>405,75</t>
  </si>
  <si>
    <t>202,61</t>
  </si>
  <si>
    <t>405,22</t>
  </si>
  <si>
    <t>199,69</t>
  </si>
  <si>
    <t>399,38</t>
  </si>
  <si>
    <t>99,54</t>
  </si>
  <si>
    <t>78,51</t>
  </si>
  <si>
    <t>392,55</t>
  </si>
  <si>
    <t>22,81</t>
  </si>
  <si>
    <t>387,77</t>
  </si>
  <si>
    <t>29,76</t>
  </si>
  <si>
    <t>386,88</t>
  </si>
  <si>
    <t>99,58</t>
  </si>
  <si>
    <t>29,61</t>
  </si>
  <si>
    <t>384,93</t>
  </si>
  <si>
    <t>63,34</t>
  </si>
  <si>
    <t>380,04</t>
  </si>
  <si>
    <t>372,60</t>
  </si>
  <si>
    <t>26,87</t>
  </si>
  <si>
    <t>349,31</t>
  </si>
  <si>
    <t>775,44</t>
  </si>
  <si>
    <t>348,94</t>
  </si>
  <si>
    <t>3,87</t>
  </si>
  <si>
    <t>332,82</t>
  </si>
  <si>
    <t>99,65</t>
  </si>
  <si>
    <t>11,06</t>
  </si>
  <si>
    <t>331,80</t>
  </si>
  <si>
    <t>8,39</t>
  </si>
  <si>
    <t>322,17</t>
  </si>
  <si>
    <t>320,22</t>
  </si>
  <si>
    <t>312,48</t>
  </si>
  <si>
    <t>17,08</t>
  </si>
  <si>
    <t>307,44</t>
  </si>
  <si>
    <t>16,42</t>
  </si>
  <si>
    <t>295,56</t>
  </si>
  <si>
    <t>57,24</t>
  </si>
  <si>
    <t>286,20</t>
  </si>
  <si>
    <t>69,34</t>
  </si>
  <si>
    <t>277,36</t>
  </si>
  <si>
    <t>273,77</t>
  </si>
  <si>
    <t>7,60</t>
  </si>
  <si>
    <t>273,60</t>
  </si>
  <si>
    <t>8,18</t>
  </si>
  <si>
    <t>269,94</t>
  </si>
  <si>
    <t>3,69</t>
  </si>
  <si>
    <t>265,68</t>
  </si>
  <si>
    <t>116,71</t>
  </si>
  <si>
    <t>233,42</t>
  </si>
  <si>
    <t>17,32</t>
  </si>
  <si>
    <t>225,16</t>
  </si>
  <si>
    <t>13,31</t>
  </si>
  <si>
    <t>199,65</t>
  </si>
  <si>
    <t>17,99</t>
  </si>
  <si>
    <t>197,89</t>
  </si>
  <si>
    <t>32,82</t>
  </si>
  <si>
    <t>196,92</t>
  </si>
  <si>
    <t>193,50</t>
  </si>
  <si>
    <t>23,17</t>
  </si>
  <si>
    <t>185,36</t>
  </si>
  <si>
    <t>181,83</t>
  </si>
  <si>
    <t>181,61</t>
  </si>
  <si>
    <t>90,43</t>
  </si>
  <si>
    <t>180,86</t>
  </si>
  <si>
    <t>29,73</t>
  </si>
  <si>
    <t>178,38</t>
  </si>
  <si>
    <t>176,19</t>
  </si>
  <si>
    <t>175,08</t>
  </si>
  <si>
    <t>173,83</t>
  </si>
  <si>
    <t>153,66</t>
  </si>
  <si>
    <t>152,35</t>
  </si>
  <si>
    <t>115,32</t>
  </si>
  <si>
    <t>149,91</t>
  </si>
  <si>
    <t>74,83</t>
  </si>
  <si>
    <t>149,66</t>
  </si>
  <si>
    <t>145,41</t>
  </si>
  <si>
    <t>47,28</t>
  </si>
  <si>
    <t>141,84</t>
  </si>
  <si>
    <t>70,86</t>
  </si>
  <si>
    <t>141,72</t>
  </si>
  <si>
    <t>33,76</t>
  </si>
  <si>
    <t>135,04</t>
  </si>
  <si>
    <t>33,69</t>
  </si>
  <si>
    <t>134,76</t>
  </si>
  <si>
    <t>44,84</t>
  </si>
  <si>
    <t>134,52</t>
  </si>
  <si>
    <t>65,93</t>
  </si>
  <si>
    <t>131,86</t>
  </si>
  <si>
    <t>129,26</t>
  </si>
  <si>
    <t>64,04</t>
  </si>
  <si>
    <t>128,08</t>
  </si>
  <si>
    <t>62,65</t>
  </si>
  <si>
    <t>125,30</t>
  </si>
  <si>
    <t>24,65</t>
  </si>
  <si>
    <t>123,25</t>
  </si>
  <si>
    <t>57,66</t>
  </si>
  <si>
    <t>109,65</t>
  </si>
  <si>
    <t>94,57</t>
  </si>
  <si>
    <t>46,23</t>
  </si>
  <si>
    <t>92,46</t>
  </si>
  <si>
    <t>90,70</t>
  </si>
  <si>
    <t>45,35</t>
  </si>
  <si>
    <t>17,71</t>
  </si>
  <si>
    <t>88,55</t>
  </si>
  <si>
    <t>86,20</t>
  </si>
  <si>
    <t>85,04</t>
  </si>
  <si>
    <t>77,82</t>
  </si>
  <si>
    <t>36,69</t>
  </si>
  <si>
    <t>73,38</t>
  </si>
  <si>
    <t>72,46</t>
  </si>
  <si>
    <t>19,42</t>
  </si>
  <si>
    <t>67,97</t>
  </si>
  <si>
    <t>66,75</t>
  </si>
  <si>
    <t>66,38</t>
  </si>
  <si>
    <t>32,99</t>
  </si>
  <si>
    <t>65,98</t>
  </si>
  <si>
    <t>64,94</t>
  </si>
  <si>
    <t>64,54</t>
  </si>
  <si>
    <t>31,51</t>
  </si>
  <si>
    <t>63,02</t>
  </si>
  <si>
    <t>58,09</t>
  </si>
  <si>
    <t>27,74</t>
  </si>
  <si>
    <t>55,48</t>
  </si>
  <si>
    <t>26,22</t>
  </si>
  <si>
    <t>52,44</t>
  </si>
  <si>
    <t>48,99</t>
  </si>
  <si>
    <t>24,28</t>
  </si>
  <si>
    <t>48,56</t>
  </si>
  <si>
    <t>48,13</t>
  </si>
  <si>
    <t>471,58</t>
  </si>
  <si>
    <t>47,15</t>
  </si>
  <si>
    <t>41,89</t>
  </si>
  <si>
    <t>11,66</t>
  </si>
  <si>
    <t>34,98</t>
  </si>
  <si>
    <t>17,35</t>
  </si>
  <si>
    <t>34,70</t>
  </si>
  <si>
    <t>10,30</t>
  </si>
  <si>
    <t>30,90</t>
  </si>
  <si>
    <t>30,08</t>
  </si>
  <si>
    <t>22,36</t>
  </si>
  <si>
    <t>22,13</t>
  </si>
  <si>
    <t>18,67</t>
  </si>
  <si>
    <t>9,25</t>
  </si>
  <si>
    <t>18,50</t>
  </si>
  <si>
    <t>18,46</t>
  </si>
  <si>
    <t>12,91</t>
  </si>
  <si>
    <t>11,94</t>
  </si>
  <si>
    <t>9,16</t>
  </si>
  <si>
    <t>15,71</t>
  </si>
  <si>
    <t>1,57</t>
  </si>
  <si>
    <t>Valor Unit Total + BDI</t>
  </si>
  <si>
    <t>Valor Unit Total</t>
  </si>
  <si>
    <t>Localização</t>
  </si>
  <si>
    <t>RUA TIROLESES, 515, Bairro CAPITAIS, Complemento - , CEP 89095-450</t>
  </si>
  <si>
    <t>Thaenne Hellen Beber</t>
  </si>
  <si>
    <t>Engenheira Civil  - CREA SC 186217-6</t>
  </si>
  <si>
    <t>CREA/SC 186217-6</t>
  </si>
  <si>
    <t>ENGENHEIRA CIVIL</t>
  </si>
  <si>
    <t>THAENNE HELLEN BEBER</t>
  </si>
  <si>
    <t>___________________________________</t>
  </si>
  <si>
    <t>MÊS 12</t>
  </si>
  <si>
    <t>MÊS 11</t>
  </si>
  <si>
    <t>MÊS 10</t>
  </si>
  <si>
    <t>MÊS 9</t>
  </si>
  <si>
    <t>MÊS 8</t>
  </si>
  <si>
    <t>MÊS 7</t>
  </si>
  <si>
    <t>MÊS 6</t>
  </si>
  <si>
    <t>MÊS 5</t>
  </si>
  <si>
    <t>MÊS 4</t>
  </si>
  <si>
    <t>MÊS 3</t>
  </si>
  <si>
    <t>MÊS 2</t>
  </si>
  <si>
    <t>MÊS 1</t>
  </si>
  <si>
    <t>MÊS 13</t>
  </si>
  <si>
    <t>MÊS 14</t>
  </si>
  <si>
    <t>ADMINISTRAÇÃO LOCAL</t>
  </si>
  <si>
    <t>Nota: Este projeto é baseado na obra original de THAIS FERREIRA PELLAQUIM, cuja Anotação de Responsabilidade Técnica (ART) está registrado sob MG20243379868. O autor cedeu os direitos autorais para adaptações e desenvolvimento adicional dos Projetos Referenciais para Construção de Unidade Básica de Saúde –
Porte 3. Esta versão mantém as premissas do trabalho original, ao mesmo tempo em que incorpora novas contribuições para atender aos objetivos específicos da implementação local desta iniciativa.</t>
  </si>
  <si>
    <t>11/02/2026</t>
  </si>
  <si>
    <t xml:space="preserve"> 15.2.44</t>
  </si>
  <si>
    <t xml:space="preserve"> 15.2.45</t>
  </si>
  <si>
    <t>TANQUE SÉPTICO CIRCULAR, EM CONCRETO PRÉ-MOLDADO, DIÂMETRO INTERNO = 2,38 M, ALTURA INTERNA = 2,50 M, VOLUME ÚTIL: 10009,8 L (PARA 69 CONTRIBUINTES). AF_12/2020</t>
  </si>
  <si>
    <t>FILTRO ANAERÓBIO CIRCULAR, EM CONCRETO PRÉ-MOLDADO, DIÂMETRO INTERNO = 2,38 M, ALTURA INTERNA = 1,50 M, VOLUME ÚTIL: 5338,6 L (PARA 34 CONTRIBUINTES). AF_12/2020</t>
  </si>
  <si>
    <t>Secretaria da Saúde - Timbó</t>
  </si>
  <si>
    <t>EVENTO</t>
  </si>
  <si>
    <t>Unidade Básica de Saúde Porte 3 - Área Construída: 813,73m²</t>
  </si>
  <si>
    <t xml:space="preserve"> 22.1 </t>
  </si>
  <si>
    <t>PROJETOS “AS BUILT”</t>
  </si>
  <si>
    <t>ELABORAÇÃO DE PROJETOS “AS BUILT” DE TODAS AS DISCIPLINAS, INCLUINDO LEVANTAMENTO EM CAMPO, ATUALIZAÇÃO DE PLANTAS, COMPATIBILIZAÇÃO E ENTREGA EM MEIO DIGITAL COM ART.</t>
  </si>
  <si>
    <t>TECNICO DE EDIFICACOES COM ENCARGOS COMPLEMENTARES</t>
  </si>
  <si>
    <t>DESENHISTA PROJETISTA COM ENCARGOS COMPLEMENTARES</t>
  </si>
  <si>
    <t xml:space="preserve"> CPU2677 </t>
  </si>
  <si>
    <t>ELABORAÇÃO DE PROJETOS “AS BUILT” DE TODAS AS DISCIPLINAS, INCLUINDO LEVANTAMENTO EM CAMPO, ATUALIZAÇÃO
DE PLANTAS, COMPATIBILIZAÇÃO E ENTREGA EM MEIO DIGITAL COM ART.</t>
  </si>
  <si>
    <t xml:space="preserve"> CPU2677</t>
  </si>
  <si>
    <t xml:space="preserve"> 22.2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</si>
</sst>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 numFmtId="171" formatCode="_(&quot;R$ &quot;* #,##0.00_);_(&quot;R$ &quot;* \(#,##0.00\);_(&quot;R$ &quot;* &quot;-&quot;??_);_(@_)"/>
    <numFmt numFmtId="172" formatCode="_(* #,##0.00_);_(* \(#,##0.00\);_(* &quot;-&quot;??_);_(@_)"/>
  </numFmts>
  <fonts count="41"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sz val="10"/>
      <color rgb="FF000000"/>
      <name val="Arial"/>
      <family val="2"/>
    </font>
    <font>
      <b/>
      <sz val="14"/>
      <color theme="1"/>
      <name val="Arial"/>
      <family val="2"/>
    </font>
    <font>
      <sz val="14"/>
      <color theme="1"/>
      <name val="Arial"/>
      <family val="2"/>
    </font>
    <font>
      <sz val="11"/>
      <color theme="1"/>
      <name val="Arial"/>
      <family val="2"/>
      <scheme val="minor"/>
    </font>
    <font>
      <sz val="11"/>
      <color theme="1"/>
      <name val="Arial"/>
      <family val="2"/>
    </font>
    <font>
      <b/>
      <sz val="12"/>
      <color theme="1"/>
      <name val="Arial"/>
      <family val="2"/>
    </font>
    <font>
      <sz val="12"/>
      <color theme="1"/>
      <name val="Arial"/>
      <family val="2"/>
    </font>
    <font>
      <b/>
      <sz val="17"/>
      <color theme="1"/>
      <name val="Arial"/>
      <family val="2"/>
    </font>
    <font>
      <sz val="11"/>
      <name val="Arial"/>
      <family val="2"/>
    </font>
    <font>
      <b/>
      <sz val="11"/>
      <color theme="1"/>
      <name val="Arial"/>
      <family val="2"/>
    </font>
    <font>
      <b/>
      <sz val="11"/>
      <name val="Arial"/>
      <family val="1"/>
    </font>
    <font>
      <sz val="10"/>
      <name val="Arial"/>
      <family val="1"/>
    </font>
    <font>
      <sz val="10"/>
      <color rgb="FF000000"/>
      <name val="Arial"/>
      <family val="1"/>
    </font>
    <font>
      <sz val="10"/>
      <color theme="1"/>
      <name val="Arial"/>
      <family val="2"/>
    </font>
    <font>
      <b/>
      <sz val="10"/>
      <name val="Arial"/>
      <family val="1"/>
    </font>
    <font>
      <b/>
      <sz val="10"/>
      <color rgb="FF000000"/>
      <name val="Arial"/>
      <family val="1"/>
    </font>
    <font>
      <b/>
      <sz val="11"/>
      <color rgb="FF000000"/>
      <name val="Arial"/>
      <family val="1"/>
    </font>
    <font>
      <sz val="11"/>
      <color rgb="FF000000"/>
      <name val="Arial"/>
      <family val="1"/>
    </font>
    <font>
      <sz val="11"/>
      <name val="Arial"/>
      <family val="1"/>
    </font>
    <font>
      <b/>
      <sz val="9"/>
      <color theme="1"/>
      <name val="Arial"/>
      <family val="2"/>
    </font>
    <font>
      <sz val="9"/>
      <color theme="1"/>
      <name val="Arial"/>
      <family val="2"/>
    </font>
    <font>
      <sz val="10"/>
      <name val="Arial"/>
      <family val="2"/>
    </font>
    <font>
      <sz val="8"/>
      <name val="Arial"/>
      <family val="2"/>
      <scheme val="minor"/>
    </font>
  </fonts>
  <fills count="15">
    <fill>
      <patternFill patternType="none"/>
    </fill>
    <fill>
      <patternFill patternType="gray125"/>
    </fill>
    <fill>
      <patternFill patternType="solid">
        <fgColor rgb="FFFFFFFF"/>
        <bgColor rgb="FFFFFFFF"/>
      </patternFill>
    </fill>
    <fill>
      <patternFill patternType="solid">
        <fgColor rgb="FF151F3A"/>
        <bgColor rgb="FF151F3A"/>
      </patternFill>
    </fill>
    <fill>
      <patternFill patternType="solid">
        <fgColor theme="0"/>
        <bgColor theme="0"/>
      </patternFill>
    </fill>
    <fill>
      <patternFill patternType="solid">
        <fgColor rgb="FFD8ECF6"/>
        <bgColor rgb="FFD8ECF6"/>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rgb="FFF2F2F2"/>
        <bgColor rgb="FFF2F2F2"/>
      </patternFill>
    </fill>
    <fill>
      <patternFill patternType="solid">
        <fgColor rgb="FFF7F3DF"/>
        <bgColor rgb="FFF7F3DF"/>
      </patternFill>
    </fill>
    <fill>
      <patternFill patternType="solid">
        <fgColor theme="0"/>
        <bgColor indexed="64"/>
      </patternFill>
    </fill>
    <fill>
      <patternFill patternType="solid">
        <fgColor rgb="FFFFC000"/>
        <bgColor indexed="64"/>
      </patternFill>
    </fill>
    <fill>
      <patternFill patternType="solid">
        <fgColor rgb="FFFFC000"/>
        <bgColor rgb="FFDFF0D8"/>
      </patternFill>
    </fill>
    <fill>
      <patternFill patternType="solid">
        <fgColor theme="9" tint="0.39997558519241921"/>
        <bgColor indexed="64"/>
      </patternFill>
    </fill>
  </fills>
  <borders count="5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right/>
      <top/>
      <bottom/>
      <diagonal/>
    </border>
    <border>
      <left/>
      <right/>
      <top/>
      <bottom/>
      <diagonal/>
    </border>
    <border>
      <left/>
      <right/>
      <top/>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right/>
      <top style="thin">
        <color rgb="FF000000"/>
      </top>
      <bottom style="thin">
        <color rgb="FF000000"/>
      </bottom>
      <diagonal/>
    </border>
    <border>
      <left style="thin">
        <color rgb="FF000000"/>
      </left>
      <right style="thin">
        <color rgb="FF000000"/>
      </right>
      <top/>
      <bottom style="hair">
        <color rgb="FF000000"/>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auto="1"/>
      </left>
      <right style="thin">
        <color auto="1"/>
      </right>
      <top/>
      <bottom/>
      <diagonal/>
    </border>
    <border>
      <left/>
      <right style="thin">
        <color auto="1"/>
      </right>
      <top/>
      <bottom/>
      <diagonal/>
    </border>
    <border>
      <left style="thin">
        <color auto="1"/>
      </left>
      <right/>
      <top/>
      <bottom style="thin">
        <color indexed="64"/>
      </bottom>
      <diagonal/>
    </border>
    <border>
      <left/>
      <right style="thin">
        <color auto="1"/>
      </right>
      <top/>
      <bottom style="thin">
        <color indexed="64"/>
      </bottom>
      <diagonal/>
    </border>
    <border>
      <left/>
      <right style="thin">
        <color indexed="64"/>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13">
    <xf numFmtId="0" fontId="0" fillId="0" borderId="0"/>
    <xf numFmtId="43" fontId="21" fillId="0" borderId="0" applyFont="0" applyFill="0" applyBorder="0" applyAlignment="0" applyProtection="0"/>
    <xf numFmtId="0" fontId="3" fillId="0" borderId="23"/>
    <xf numFmtId="0" fontId="36" fillId="0" borderId="23"/>
    <xf numFmtId="0" fontId="2" fillId="0" borderId="23"/>
    <xf numFmtId="44" fontId="2" fillId="0" borderId="23" applyFont="0" applyFill="0" applyBorder="0" applyAlignment="0" applyProtection="0"/>
    <xf numFmtId="0" fontId="2" fillId="0" borderId="23"/>
    <xf numFmtId="9" fontId="39" fillId="0" borderId="23" applyFont="0" applyFill="0" applyBorder="0" applyAlignment="0" applyProtection="0"/>
    <xf numFmtId="0" fontId="39" fillId="0" borderId="23"/>
    <xf numFmtId="9" fontId="1" fillId="0" borderId="23" applyFont="0" applyFill="0" applyBorder="0" applyAlignment="0" applyProtection="0"/>
    <xf numFmtId="171" fontId="39" fillId="0" borderId="23" applyFont="0" applyFill="0" applyBorder="0" applyAlignment="0" applyProtection="0"/>
    <xf numFmtId="0" fontId="1" fillId="0" borderId="23"/>
    <xf numFmtId="172" fontId="39" fillId="0" borderId="23" applyFont="0" applyFill="0" applyBorder="0" applyAlignment="0" applyProtection="0"/>
  </cellStyleXfs>
  <cellXfs count="463">
    <xf numFmtId="0" fontId="0" fillId="0" borderId="0" xfId="0"/>
    <xf numFmtId="0" fontId="4" fillId="0" borderId="0" xfId="0" applyFont="1"/>
    <xf numFmtId="0" fontId="5" fillId="0" borderId="0" xfId="0" applyFont="1" applyAlignment="1">
      <alignment horizontal="center" vertical="center"/>
    </xf>
    <xf numFmtId="0" fontId="6" fillId="0" borderId="0" xfId="0" applyFont="1"/>
    <xf numFmtId="0" fontId="9" fillId="0" borderId="0" xfId="0" applyFont="1" applyAlignment="1">
      <alignment horizontal="center" vertical="center"/>
    </xf>
    <xf numFmtId="0" fontId="10" fillId="0" borderId="1" xfId="0" applyFont="1" applyBorder="1" applyAlignment="1">
      <alignment horizontal="left" vertical="center"/>
    </xf>
    <xf numFmtId="0" fontId="11" fillId="0" borderId="2" xfId="0" applyFont="1" applyBorder="1" applyAlignment="1">
      <alignment vertical="center"/>
    </xf>
    <xf numFmtId="0" fontId="11" fillId="0" borderId="3" xfId="0" applyFont="1" applyBorder="1" applyAlignment="1">
      <alignment vertical="center"/>
    </xf>
    <xf numFmtId="49" fontId="12" fillId="0" borderId="4" xfId="0" applyNumberFormat="1" applyFont="1" applyBorder="1" applyAlignment="1">
      <alignment horizontal="left" vertical="center"/>
    </xf>
    <xf numFmtId="0" fontId="11" fillId="0" borderId="0" xfId="0" applyFont="1" applyAlignment="1">
      <alignment vertical="center"/>
    </xf>
    <xf numFmtId="0" fontId="11" fillId="0" borderId="5" xfId="0" applyFont="1" applyBorder="1" applyAlignment="1">
      <alignment vertical="center"/>
    </xf>
    <xf numFmtId="0" fontId="10" fillId="0" borderId="4" xfId="0" applyFont="1" applyBorder="1" applyAlignment="1">
      <alignment horizontal="left" vertical="center"/>
    </xf>
    <xf numFmtId="17" fontId="4" fillId="0" borderId="0" xfId="0" applyNumberFormat="1" applyFont="1"/>
    <xf numFmtId="0" fontId="4" fillId="0" borderId="6" xfId="0" applyFont="1" applyBorder="1" applyAlignment="1">
      <alignment horizontal="left" vertical="center"/>
    </xf>
    <xf numFmtId="0" fontId="11" fillId="0" borderId="7" xfId="0" applyFont="1" applyBorder="1" applyAlignment="1">
      <alignment vertical="center"/>
    </xf>
    <xf numFmtId="0" fontId="11" fillId="0" borderId="8" xfId="0" applyFont="1" applyBorder="1" applyAlignment="1">
      <alignment vertical="center"/>
    </xf>
    <xf numFmtId="0" fontId="9" fillId="0" borderId="9" xfId="0" applyFont="1" applyBorder="1" applyAlignment="1">
      <alignment horizontal="left" vertical="center"/>
    </xf>
    <xf numFmtId="0" fontId="9" fillId="0" borderId="9" xfId="0" applyFont="1" applyBorder="1" applyAlignment="1">
      <alignment horizontal="center" vertical="center"/>
    </xf>
    <xf numFmtId="0" fontId="13" fillId="0" borderId="9" xfId="0" applyFont="1" applyBorder="1" applyAlignment="1">
      <alignment vertical="center"/>
    </xf>
    <xf numFmtId="0" fontId="9" fillId="0" borderId="10" xfId="0" applyFont="1" applyBorder="1" applyAlignment="1">
      <alignment horizontal="right" vertical="center"/>
    </xf>
    <xf numFmtId="49" fontId="13" fillId="0" borderId="1" xfId="0" applyNumberFormat="1" applyFont="1" applyBorder="1" applyAlignment="1">
      <alignment vertical="center"/>
    </xf>
    <xf numFmtId="49" fontId="13" fillId="0" borderId="2" xfId="0" applyNumberFormat="1" applyFont="1" applyBorder="1" applyAlignment="1">
      <alignment vertical="center"/>
    </xf>
    <xf numFmtId="49" fontId="13" fillId="0" borderId="3" xfId="0" applyNumberFormat="1" applyFont="1" applyBorder="1" applyAlignment="1">
      <alignment vertical="center"/>
    </xf>
    <xf numFmtId="0" fontId="14" fillId="0" borderId="0" xfId="0" applyFont="1" applyAlignment="1">
      <alignment horizontal="center" vertical="center"/>
    </xf>
    <xf numFmtId="0" fontId="13" fillId="0" borderId="11" xfId="0" applyFont="1" applyBorder="1" applyAlignment="1">
      <alignment horizontal="left" vertical="center" wrapText="1"/>
    </xf>
    <xf numFmtId="49" fontId="15" fillId="0" borderId="1" xfId="0" applyNumberFormat="1" applyFont="1" applyBorder="1" applyAlignment="1">
      <alignment vertical="center"/>
    </xf>
    <xf numFmtId="0" fontId="5" fillId="2" borderId="13" xfId="0" applyFont="1" applyFill="1" applyBorder="1" applyAlignment="1">
      <alignment vertical="top" wrapText="1"/>
    </xf>
    <xf numFmtId="164" fontId="15" fillId="0" borderId="11" xfId="0" applyNumberFormat="1" applyFont="1" applyBorder="1" applyAlignment="1">
      <alignment horizontal="left" vertical="center"/>
    </xf>
    <xf numFmtId="49" fontId="13" fillId="0" borderId="9" xfId="0" applyNumberFormat="1" applyFont="1" applyBorder="1" applyAlignment="1">
      <alignment vertical="center"/>
    </xf>
    <xf numFmtId="49" fontId="13" fillId="0" borderId="12" xfId="0" applyNumberFormat="1" applyFont="1" applyBorder="1" applyAlignment="1">
      <alignment vertical="center"/>
    </xf>
    <xf numFmtId="10" fontId="15" fillId="0" borderId="11" xfId="0" applyNumberFormat="1" applyFont="1" applyBorder="1" applyAlignment="1">
      <alignment horizontal="left" vertical="center"/>
    </xf>
    <xf numFmtId="49" fontId="13" fillId="0" borderId="11" xfId="0" applyNumberFormat="1" applyFont="1" applyBorder="1" applyAlignment="1">
      <alignment vertical="center"/>
    </xf>
    <xf numFmtId="0" fontId="9" fillId="0" borderId="10" xfId="0" applyFont="1" applyBorder="1" applyAlignment="1">
      <alignment horizontal="right" vertical="center" wrapText="1"/>
    </xf>
    <xf numFmtId="0" fontId="9" fillId="0" borderId="0" xfId="0" applyFont="1" applyAlignment="1">
      <alignment horizontal="right" vertical="center"/>
    </xf>
    <xf numFmtId="49" fontId="13" fillId="0" borderId="0" xfId="0" applyNumberFormat="1" applyFont="1" applyAlignment="1">
      <alignment vertical="center"/>
    </xf>
    <xf numFmtId="0" fontId="13" fillId="0" borderId="1" xfId="0" applyFont="1" applyBorder="1" applyAlignment="1">
      <alignment horizontal="center" vertical="center"/>
    </xf>
    <xf numFmtId="49" fontId="13" fillId="0" borderId="2" xfId="0" applyNumberFormat="1" applyFont="1" applyBorder="1" applyAlignment="1">
      <alignment wrapText="1"/>
    </xf>
    <xf numFmtId="0" fontId="13" fillId="0" borderId="2" xfId="0" applyFont="1" applyBorder="1"/>
    <xf numFmtId="0" fontId="13" fillId="0" borderId="3" xfId="0" applyFont="1" applyBorder="1"/>
    <xf numFmtId="0" fontId="13" fillId="0" borderId="4" xfId="0" applyFont="1" applyBorder="1"/>
    <xf numFmtId="0" fontId="13" fillId="0" borderId="0" xfId="0" applyFont="1"/>
    <xf numFmtId="0" fontId="13" fillId="0" borderId="5" xfId="0" applyFont="1" applyBorder="1"/>
    <xf numFmtId="0" fontId="13"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4" fontId="4" fillId="0" borderId="0" xfId="0" applyNumberFormat="1" applyFont="1"/>
    <xf numFmtId="0" fontId="4" fillId="0" borderId="0" xfId="0" applyFont="1" applyAlignment="1">
      <alignment vertical="center"/>
    </xf>
    <xf numFmtId="165" fontId="4" fillId="0" borderId="0" xfId="0" applyNumberFormat="1" applyFont="1" applyAlignment="1">
      <alignment vertical="center"/>
    </xf>
    <xf numFmtId="0" fontId="6" fillId="0" borderId="0" xfId="0" applyFont="1" applyAlignment="1">
      <alignment vertical="center"/>
    </xf>
    <xf numFmtId="165" fontId="6" fillId="0" borderId="0" xfId="0" applyNumberFormat="1" applyFont="1" applyAlignment="1">
      <alignment vertical="center"/>
    </xf>
    <xf numFmtId="0" fontId="9" fillId="0" borderId="0" xfId="0" applyFont="1" applyAlignment="1">
      <alignment vertical="center"/>
    </xf>
    <xf numFmtId="165" fontId="9" fillId="0" borderId="0" xfId="0" applyNumberFormat="1" applyFont="1" applyAlignment="1">
      <alignment vertical="center"/>
    </xf>
    <xf numFmtId="0" fontId="11" fillId="0" borderId="1" xfId="0" applyFont="1" applyBorder="1" applyAlignment="1">
      <alignment horizontal="left" vertical="center"/>
    </xf>
    <xf numFmtId="0" fontId="4" fillId="0" borderId="2" xfId="0" applyFont="1" applyBorder="1" applyAlignment="1">
      <alignment horizontal="center"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49" fontId="4" fillId="0" borderId="4" xfId="0" applyNumberFormat="1" applyFont="1" applyBorder="1" applyAlignment="1">
      <alignment horizontal="left" vertical="center"/>
    </xf>
    <xf numFmtId="0" fontId="4" fillId="0" borderId="0" xfId="0" applyFont="1" applyAlignment="1">
      <alignment horizontal="center" vertical="center"/>
    </xf>
    <xf numFmtId="10" fontId="4" fillId="0" borderId="0" xfId="0" applyNumberFormat="1" applyFont="1" applyAlignment="1">
      <alignment horizontal="left" vertical="center" wrapText="1"/>
    </xf>
    <xf numFmtId="49" fontId="4" fillId="0" borderId="5" xfId="0" applyNumberFormat="1" applyFont="1" applyBorder="1" applyAlignment="1">
      <alignment horizontal="left" vertical="center"/>
    </xf>
    <xf numFmtId="0" fontId="4" fillId="0" borderId="5" xfId="0" applyFont="1" applyBorder="1" applyAlignment="1">
      <alignment horizontal="left" vertical="center"/>
    </xf>
    <xf numFmtId="0" fontId="11" fillId="0" borderId="4" xfId="0" applyFont="1" applyBorder="1" applyAlignment="1">
      <alignment horizontal="left" vertical="center"/>
    </xf>
    <xf numFmtId="0" fontId="11" fillId="0" borderId="0" xfId="0" applyFont="1" applyAlignment="1">
      <alignment horizontal="left" vertical="center"/>
    </xf>
    <xf numFmtId="49" fontId="11" fillId="0" borderId="5" xfId="0" applyNumberFormat="1" applyFont="1" applyBorder="1" applyAlignment="1">
      <alignment horizontal="left" vertical="center"/>
    </xf>
    <xf numFmtId="0" fontId="4" fillId="0" borderId="7" xfId="0" applyFont="1" applyBorder="1"/>
    <xf numFmtId="0" fontId="4" fillId="0" borderId="8" xfId="0" applyFont="1" applyBorder="1" applyAlignment="1">
      <alignment vertical="center"/>
    </xf>
    <xf numFmtId="0" fontId="13" fillId="0" borderId="0" xfId="0" applyFont="1" applyAlignment="1">
      <alignment horizontal="center" vertical="center"/>
    </xf>
    <xf numFmtId="0" fontId="13" fillId="0" borderId="0" xfId="0" applyFont="1" applyAlignment="1">
      <alignment vertical="center"/>
    </xf>
    <xf numFmtId="0" fontId="16" fillId="3" borderId="10" xfId="0" applyFont="1" applyFill="1" applyBorder="1" applyAlignment="1">
      <alignment horizontal="center" vertical="center"/>
    </xf>
    <xf numFmtId="0" fontId="16" fillId="3" borderId="14" xfId="0" applyFont="1" applyFill="1" applyBorder="1" applyAlignment="1">
      <alignment horizontal="center" vertical="center"/>
    </xf>
    <xf numFmtId="0" fontId="16" fillId="3" borderId="10" xfId="0" applyFont="1" applyFill="1" applyBorder="1" applyAlignment="1">
      <alignment horizontal="center" vertical="center" wrapText="1"/>
    </xf>
    <xf numFmtId="10" fontId="16" fillId="3" borderId="10" xfId="0" applyNumberFormat="1" applyFont="1" applyFill="1" applyBorder="1" applyAlignment="1">
      <alignment horizontal="center" vertical="center"/>
    </xf>
    <xf numFmtId="166" fontId="9" fillId="0" borderId="0" xfId="0" applyNumberFormat="1" applyFont="1" applyAlignment="1">
      <alignment horizontal="center" vertical="center"/>
    </xf>
    <xf numFmtId="0" fontId="13" fillId="4" borderId="15" xfId="0" applyFont="1" applyFill="1" applyBorder="1" applyAlignment="1">
      <alignment horizontal="center" vertical="center"/>
    </xf>
    <xf numFmtId="0" fontId="13" fillId="4" borderId="16" xfId="0" applyFont="1" applyFill="1" applyBorder="1" applyAlignment="1">
      <alignment horizontal="center" vertical="center"/>
    </xf>
    <xf numFmtId="0" fontId="15" fillId="0" borderId="11" xfId="0" applyFont="1" applyBorder="1" applyAlignment="1">
      <alignment horizontal="center" vertical="center"/>
    </xf>
    <xf numFmtId="166" fontId="9" fillId="0" borderId="12" xfId="0" applyNumberFormat="1" applyFont="1" applyBorder="1" applyAlignment="1">
      <alignment horizontal="center" vertical="center"/>
    </xf>
    <xf numFmtId="166" fontId="13" fillId="0" borderId="12" xfId="0" applyNumberFormat="1" applyFont="1" applyBorder="1" applyAlignment="1">
      <alignment horizontal="center" vertical="center"/>
    </xf>
    <xf numFmtId="10" fontId="13" fillId="0" borderId="10" xfId="0" applyNumberFormat="1" applyFont="1" applyBorder="1" applyAlignment="1">
      <alignment horizontal="center" vertical="center"/>
    </xf>
    <xf numFmtId="166" fontId="9" fillId="0" borderId="0" xfId="0" applyNumberFormat="1" applyFont="1" applyAlignment="1">
      <alignment vertical="center"/>
    </xf>
    <xf numFmtId="166" fontId="17" fillId="0" borderId="12" xfId="0" applyNumberFormat="1" applyFont="1" applyBorder="1" applyAlignment="1">
      <alignment horizontal="center" vertical="center"/>
    </xf>
    <xf numFmtId="0" fontId="13" fillId="4" borderId="17" xfId="0" applyFont="1" applyFill="1" applyBorder="1" applyAlignment="1">
      <alignment horizontal="center" vertical="center"/>
    </xf>
    <xf numFmtId="166" fontId="16" fillId="3" borderId="10" xfId="0" applyNumberFormat="1" applyFont="1" applyFill="1" applyBorder="1" applyAlignment="1">
      <alignment horizontal="center" vertical="center"/>
    </xf>
    <xf numFmtId="166" fontId="4" fillId="0" borderId="0" xfId="0" applyNumberFormat="1" applyFont="1"/>
    <xf numFmtId="0" fontId="5" fillId="0" borderId="1" xfId="0" quotePrefix="1" applyFont="1" applyBorder="1" applyAlignment="1">
      <alignment horizontal="left"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13" fillId="0" borderId="1"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3" fillId="0" borderId="5" xfId="0" applyFont="1" applyBorder="1" applyAlignment="1">
      <alignment vertical="center"/>
    </xf>
    <xf numFmtId="0" fontId="9" fillId="0" borderId="6" xfId="0" applyFont="1" applyBorder="1" applyAlignment="1">
      <alignment horizontal="center" vertical="center"/>
    </xf>
    <xf numFmtId="166" fontId="19" fillId="0" borderId="0" xfId="0" applyNumberFormat="1" applyFont="1" applyAlignment="1">
      <alignment horizontal="center" vertical="center"/>
    </xf>
    <xf numFmtId="0" fontId="20" fillId="0" borderId="0" xfId="0" applyFont="1" applyAlignment="1">
      <alignment horizontal="center" vertical="center"/>
    </xf>
    <xf numFmtId="0" fontId="9" fillId="4" borderId="13" xfId="0" applyFont="1" applyFill="1" applyBorder="1" applyAlignment="1">
      <alignment horizontal="center" vertical="center"/>
    </xf>
    <xf numFmtId="49" fontId="9" fillId="0" borderId="0" xfId="0" applyNumberFormat="1" applyFont="1" applyAlignment="1">
      <alignment horizontal="center" vertical="center"/>
    </xf>
    <xf numFmtId="0" fontId="9" fillId="0" borderId="0" xfId="0" applyFont="1" applyAlignment="1">
      <alignment horizontal="center" vertical="center" wrapText="1"/>
    </xf>
    <xf numFmtId="4" fontId="9" fillId="0" borderId="0" xfId="0" applyNumberFormat="1" applyFont="1" applyAlignment="1">
      <alignment horizontal="center" vertical="center"/>
    </xf>
    <xf numFmtId="167" fontId="9" fillId="0" borderId="0" xfId="0" applyNumberFormat="1" applyFont="1" applyAlignment="1">
      <alignment horizontal="center" vertical="center"/>
    </xf>
    <xf numFmtId="165" fontId="9" fillId="0" borderId="0" xfId="0" applyNumberFormat="1" applyFont="1" applyAlignment="1">
      <alignment horizontal="center" vertical="center"/>
    </xf>
    <xf numFmtId="10" fontId="9" fillId="0" borderId="0" xfId="0" applyNumberFormat="1" applyFont="1" applyAlignment="1">
      <alignment horizontal="center" vertical="center"/>
    </xf>
    <xf numFmtId="4" fontId="17" fillId="0" borderId="0" xfId="0" applyNumberFormat="1" applyFont="1" applyAlignment="1">
      <alignment horizontal="center" vertical="center"/>
    </xf>
    <xf numFmtId="49" fontId="11" fillId="0" borderId="1" xfId="0" applyNumberFormat="1" applyFont="1" applyBorder="1" applyAlignment="1">
      <alignment horizontal="left" vertical="center"/>
    </xf>
    <xf numFmtId="0" fontId="11" fillId="0" borderId="2" xfId="0" applyFont="1" applyBorder="1" applyAlignment="1">
      <alignment vertical="center" wrapText="1"/>
    </xf>
    <xf numFmtId="4" fontId="4" fillId="0" borderId="2" xfId="0" applyNumberFormat="1" applyFont="1" applyBorder="1" applyAlignment="1">
      <alignment vertical="center"/>
    </xf>
    <xf numFmtId="165" fontId="11" fillId="0" borderId="2" xfId="0" applyNumberFormat="1" applyFont="1" applyBorder="1" applyAlignment="1">
      <alignment vertical="center"/>
    </xf>
    <xf numFmtId="0" fontId="4" fillId="0" borderId="2" xfId="0" applyFont="1" applyBorder="1" applyAlignment="1">
      <alignment vertical="center"/>
    </xf>
    <xf numFmtId="0" fontId="11" fillId="0" borderId="0" xfId="0" applyFont="1" applyAlignment="1">
      <alignment vertical="center" wrapText="1"/>
    </xf>
    <xf numFmtId="4" fontId="4" fillId="0" borderId="0" xfId="0" applyNumberFormat="1" applyFont="1" applyAlignment="1">
      <alignment vertical="center"/>
    </xf>
    <xf numFmtId="10" fontId="4" fillId="0" borderId="0" xfId="0" applyNumberFormat="1" applyFont="1" applyAlignment="1">
      <alignment horizontal="left" vertical="center"/>
    </xf>
    <xf numFmtId="165" fontId="11" fillId="0" borderId="0" xfId="0" applyNumberFormat="1" applyFont="1" applyAlignment="1">
      <alignment vertical="center"/>
    </xf>
    <xf numFmtId="0" fontId="4" fillId="0" borderId="5" xfId="0" applyFont="1" applyBorder="1" applyAlignment="1">
      <alignment vertical="center"/>
    </xf>
    <xf numFmtId="4" fontId="11" fillId="0" borderId="0" xfId="0" applyNumberFormat="1" applyFont="1" applyAlignment="1">
      <alignment vertical="center"/>
    </xf>
    <xf numFmtId="49" fontId="4" fillId="0" borderId="4" xfId="0" applyNumberFormat="1" applyFont="1" applyBorder="1" applyAlignment="1">
      <alignment vertical="center"/>
    </xf>
    <xf numFmtId="49" fontId="4" fillId="0" borderId="0" xfId="0" applyNumberFormat="1" applyFont="1" applyAlignment="1">
      <alignment vertical="center"/>
    </xf>
    <xf numFmtId="49" fontId="11" fillId="0" borderId="5" xfId="0" applyNumberFormat="1" applyFont="1" applyBorder="1" applyAlignment="1">
      <alignment vertical="center"/>
    </xf>
    <xf numFmtId="49" fontId="4" fillId="0" borderId="6" xfId="0" applyNumberFormat="1" applyFont="1" applyBorder="1" applyAlignment="1">
      <alignment horizontal="left" vertical="center"/>
    </xf>
    <xf numFmtId="0" fontId="11" fillId="0" borderId="7" xfId="0" applyFont="1" applyBorder="1" applyAlignment="1">
      <alignment vertical="center" wrapText="1"/>
    </xf>
    <xf numFmtId="4" fontId="4" fillId="0" borderId="7" xfId="0" applyNumberFormat="1" applyFont="1" applyBorder="1" applyAlignment="1">
      <alignment vertical="center"/>
    </xf>
    <xf numFmtId="165" fontId="11" fillId="0" borderId="7" xfId="0" applyNumberFormat="1" applyFont="1" applyBorder="1" applyAlignment="1">
      <alignment vertical="center"/>
    </xf>
    <xf numFmtId="0" fontId="4" fillId="0" borderId="7" xfId="0" applyFont="1" applyBorder="1" applyAlignment="1">
      <alignment vertical="center"/>
    </xf>
    <xf numFmtId="49" fontId="4" fillId="0" borderId="8" xfId="0" applyNumberFormat="1" applyFont="1" applyBorder="1" applyAlignment="1">
      <alignment vertical="center"/>
    </xf>
    <xf numFmtId="165" fontId="9" fillId="0" borderId="0" xfId="0" applyNumberFormat="1" applyFont="1" applyAlignment="1">
      <alignment horizontal="center" vertical="center" wrapText="1"/>
    </xf>
    <xf numFmtId="0" fontId="9" fillId="0" borderId="0" xfId="0" applyFont="1" applyAlignment="1">
      <alignment vertical="center" wrapText="1"/>
    </xf>
    <xf numFmtId="4" fontId="9" fillId="0" borderId="0" xfId="0" applyNumberFormat="1" applyFont="1" applyAlignment="1">
      <alignment vertical="center"/>
    </xf>
    <xf numFmtId="0" fontId="9" fillId="4" borderId="13" xfId="0" applyFont="1" applyFill="1" applyBorder="1" applyAlignment="1">
      <alignment horizontal="center" vertical="center" wrapText="1"/>
    </xf>
    <xf numFmtId="0" fontId="11" fillId="2" borderId="10" xfId="0" applyFont="1" applyFill="1" applyBorder="1" applyAlignment="1">
      <alignment horizontal="right" vertical="center" wrapText="1"/>
    </xf>
    <xf numFmtId="49" fontId="13" fillId="4" borderId="17" xfId="0" applyNumberFormat="1" applyFont="1" applyFill="1" applyBorder="1" applyAlignment="1">
      <alignment horizontal="center" vertical="center" wrapText="1"/>
    </xf>
    <xf numFmtId="0" fontId="13" fillId="4" borderId="17" xfId="0" applyFont="1" applyFill="1" applyBorder="1" applyAlignment="1">
      <alignment horizontal="center" vertical="center" wrapText="1"/>
    </xf>
    <xf numFmtId="4" fontId="9" fillId="4" borderId="17" xfId="0" applyNumberFormat="1" applyFont="1" applyFill="1" applyBorder="1" applyAlignment="1">
      <alignment horizontal="center" vertical="center" wrapText="1"/>
    </xf>
    <xf numFmtId="4" fontId="13" fillId="0" borderId="7" xfId="0" applyNumberFormat="1" applyFont="1" applyBorder="1" applyAlignment="1">
      <alignment horizontal="center" vertical="center" wrapText="1"/>
    </xf>
    <xf numFmtId="165" fontId="13" fillId="4" borderId="17" xfId="0" applyNumberFormat="1" applyFont="1" applyFill="1" applyBorder="1" applyAlignment="1">
      <alignment horizontal="center" vertical="center" wrapText="1"/>
    </xf>
    <xf numFmtId="167" fontId="13" fillId="4" borderId="17" xfId="0" applyNumberFormat="1" applyFont="1" applyFill="1" applyBorder="1" applyAlignment="1">
      <alignment horizontal="center" vertical="center" wrapText="1"/>
    </xf>
    <xf numFmtId="10" fontId="13" fillId="4" borderId="17" xfId="0" applyNumberFormat="1" applyFont="1" applyFill="1" applyBorder="1" applyAlignment="1">
      <alignment horizontal="center" vertical="center" wrapText="1"/>
    </xf>
    <xf numFmtId="10" fontId="9" fillId="0" borderId="0" xfId="0" applyNumberFormat="1" applyFont="1" applyAlignment="1">
      <alignment vertical="center"/>
    </xf>
    <xf numFmtId="0" fontId="13" fillId="4" borderId="13" xfId="0" applyFont="1" applyFill="1" applyBorder="1" applyAlignment="1">
      <alignment horizontal="center" vertical="center"/>
    </xf>
    <xf numFmtId="165" fontId="9" fillId="4" borderId="13" xfId="0" applyNumberFormat="1" applyFont="1" applyFill="1" applyBorder="1" applyAlignment="1">
      <alignment horizontal="center" vertical="center"/>
    </xf>
    <xf numFmtId="165" fontId="13" fillId="4" borderId="13" xfId="0" applyNumberFormat="1" applyFont="1" applyFill="1" applyBorder="1" applyAlignment="1">
      <alignment horizontal="center" vertical="center"/>
    </xf>
    <xf numFmtId="167" fontId="9" fillId="4" borderId="13" xfId="0" applyNumberFormat="1" applyFont="1" applyFill="1" applyBorder="1" applyAlignment="1">
      <alignment horizontal="center" vertical="center"/>
    </xf>
    <xf numFmtId="167" fontId="9" fillId="0" borderId="0" xfId="0" applyNumberFormat="1" applyFont="1" applyAlignment="1">
      <alignment vertical="center"/>
    </xf>
    <xf numFmtId="0" fontId="14" fillId="4" borderId="13" xfId="0" applyFont="1" applyFill="1" applyBorder="1" applyAlignment="1">
      <alignment horizontal="center" vertical="center"/>
    </xf>
    <xf numFmtId="0" fontId="14" fillId="0" borderId="0" xfId="0" applyFont="1" applyAlignment="1">
      <alignment vertical="center"/>
    </xf>
    <xf numFmtId="0" fontId="4" fillId="0" borderId="2" xfId="0" applyFont="1" applyBorder="1"/>
    <xf numFmtId="0" fontId="11" fillId="2" borderId="10" xfId="0" applyFont="1" applyFill="1" applyBorder="1" applyAlignment="1">
      <alignment horizontal="left" vertical="center" wrapText="1"/>
    </xf>
    <xf numFmtId="0" fontId="11" fillId="2" borderId="10" xfId="0" applyFont="1" applyFill="1" applyBorder="1" applyAlignment="1">
      <alignment horizontal="center" vertical="center" wrapText="1"/>
    </xf>
    <xf numFmtId="0" fontId="9" fillId="0" borderId="0" xfId="0" applyFont="1"/>
    <xf numFmtId="0" fontId="9" fillId="0" borderId="1"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16" fillId="0" borderId="4" xfId="0" applyFont="1" applyBorder="1" applyAlignment="1">
      <alignment vertical="center"/>
    </xf>
    <xf numFmtId="0" fontId="16" fillId="0" borderId="0" xfId="0" applyFont="1" applyAlignment="1">
      <alignment vertical="center"/>
    </xf>
    <xf numFmtId="0" fontId="16" fillId="0" borderId="5" xfId="0" applyFont="1" applyBorder="1" applyAlignment="1">
      <alignment vertical="center"/>
    </xf>
    <xf numFmtId="0" fontId="16" fillId="0" borderId="6" xfId="0" applyFont="1" applyBorder="1" applyAlignment="1">
      <alignment vertical="center"/>
    </xf>
    <xf numFmtId="0" fontId="16" fillId="0" borderId="7" xfId="0" applyFont="1" applyBorder="1" applyAlignment="1">
      <alignment vertical="center"/>
    </xf>
    <xf numFmtId="0" fontId="16" fillId="0" borderId="8" xfId="0" applyFont="1" applyBorder="1" applyAlignment="1">
      <alignment vertical="center"/>
    </xf>
    <xf numFmtId="0" fontId="9" fillId="0" borderId="26" xfId="0" applyFont="1" applyBorder="1" applyAlignment="1">
      <alignment horizontal="center" vertical="center"/>
    </xf>
    <xf numFmtId="0" fontId="9" fillId="0" borderId="26" xfId="0" applyFont="1" applyBorder="1" applyAlignment="1">
      <alignment horizontal="left" vertical="center"/>
    </xf>
    <xf numFmtId="10" fontId="9" fillId="0" borderId="26" xfId="0" applyNumberFormat="1" applyFont="1" applyBorder="1" applyAlignment="1">
      <alignment horizontal="center" vertical="center"/>
    </xf>
    <xf numFmtId="0" fontId="9" fillId="0" borderId="27" xfId="0" applyFont="1" applyBorder="1" applyAlignment="1">
      <alignment horizontal="center" vertical="center"/>
    </xf>
    <xf numFmtId="0" fontId="9" fillId="0" borderId="27" xfId="0" applyFont="1" applyBorder="1" applyAlignment="1">
      <alignment horizontal="left" vertical="center"/>
    </xf>
    <xf numFmtId="10" fontId="9" fillId="0" borderId="27" xfId="0" applyNumberFormat="1" applyFont="1" applyBorder="1" applyAlignment="1">
      <alignment horizontal="center" vertical="center"/>
    </xf>
    <xf numFmtId="0" fontId="9" fillId="0" borderId="28" xfId="0" applyFont="1" applyBorder="1" applyAlignment="1">
      <alignment horizontal="center" vertical="center"/>
    </xf>
    <xf numFmtId="0" fontId="9" fillId="0" borderId="28" xfId="0" applyFont="1" applyBorder="1" applyAlignment="1">
      <alignment horizontal="left" vertical="center"/>
    </xf>
    <xf numFmtId="10" fontId="13" fillId="0" borderId="0" xfId="0" applyNumberFormat="1" applyFont="1" applyAlignment="1">
      <alignment horizontal="center" vertical="center"/>
    </xf>
    <xf numFmtId="0" fontId="9" fillId="0" borderId="0" xfId="0" applyFont="1" applyAlignment="1">
      <alignment horizontal="left" vertical="center" wrapText="1"/>
    </xf>
    <xf numFmtId="0" fontId="17" fillId="0" borderId="0" xfId="0" applyFont="1"/>
    <xf numFmtId="0" fontId="9" fillId="0" borderId="0" xfId="0" applyFont="1" applyAlignment="1">
      <alignment vertical="top" wrapText="1"/>
    </xf>
    <xf numFmtId="0" fontId="9" fillId="0" borderId="4" xfId="0" applyFont="1" applyBorder="1" applyAlignment="1">
      <alignment wrapText="1"/>
    </xf>
    <xf numFmtId="0" fontId="9" fillId="0" borderId="0" xfId="0" applyFont="1" applyAlignment="1">
      <alignment wrapText="1"/>
    </xf>
    <xf numFmtId="0" fontId="9" fillId="0" borderId="5" xfId="0" applyFont="1" applyBorder="1" applyAlignment="1">
      <alignment wrapText="1"/>
    </xf>
    <xf numFmtId="0" fontId="13" fillId="9" borderId="10" xfId="0" applyFont="1" applyFill="1" applyBorder="1" applyAlignment="1">
      <alignment horizontal="center" vertical="center"/>
    </xf>
    <xf numFmtId="0" fontId="9" fillId="0" borderId="30" xfId="0" applyFont="1" applyBorder="1" applyAlignment="1">
      <alignment horizontal="center" vertical="center"/>
    </xf>
    <xf numFmtId="10" fontId="9" fillId="0" borderId="30" xfId="0" applyNumberFormat="1" applyFont="1" applyBorder="1" applyAlignment="1">
      <alignment horizontal="center" vertical="center"/>
    </xf>
    <xf numFmtId="0" fontId="9" fillId="0" borderId="35" xfId="0" applyFont="1" applyBorder="1" applyAlignment="1">
      <alignment horizontal="center" vertical="center"/>
    </xf>
    <xf numFmtId="10" fontId="9" fillId="0" borderId="28" xfId="0" applyNumberFormat="1" applyFont="1" applyBorder="1" applyAlignment="1">
      <alignment horizontal="center" vertical="center"/>
    </xf>
    <xf numFmtId="0" fontId="13" fillId="9" borderId="36" xfId="0" applyFont="1" applyFill="1" applyBorder="1" applyAlignment="1">
      <alignment horizontal="center" vertical="center"/>
    </xf>
    <xf numFmtId="10" fontId="13" fillId="9" borderId="10" xfId="0" applyNumberFormat="1" applyFont="1" applyFill="1" applyBorder="1" applyAlignment="1">
      <alignment horizontal="center" vertical="center"/>
    </xf>
    <xf numFmtId="0" fontId="13" fillId="9" borderId="39" xfId="0" applyFont="1" applyFill="1" applyBorder="1" applyAlignment="1">
      <alignment horizontal="center" vertical="center"/>
    </xf>
    <xf numFmtId="10" fontId="13" fillId="9" borderId="39" xfId="0" applyNumberFormat="1" applyFont="1" applyFill="1" applyBorder="1" applyAlignment="1">
      <alignment horizontal="center" vertical="center"/>
    </xf>
    <xf numFmtId="0" fontId="13" fillId="0" borderId="0" xfId="0" applyFont="1" applyAlignment="1">
      <alignment horizontal="left" vertical="center" wrapText="1"/>
    </xf>
    <xf numFmtId="0" fontId="9" fillId="0" borderId="0" xfId="0" applyFont="1" applyAlignment="1">
      <alignment horizontal="center" vertical="top" wrapText="1"/>
    </xf>
    <xf numFmtId="0" fontId="24" fillId="4" borderId="23" xfId="2" applyFont="1" applyFill="1" applyAlignment="1">
      <alignment horizontal="center" vertical="center"/>
    </xf>
    <xf numFmtId="49" fontId="24" fillId="0" borderId="23" xfId="2" applyNumberFormat="1" applyFont="1" applyAlignment="1">
      <alignment horizontal="center" vertical="center"/>
    </xf>
    <xf numFmtId="49" fontId="24" fillId="0" borderId="23" xfId="2" applyNumberFormat="1" applyFont="1" applyAlignment="1">
      <alignment horizontal="center" vertical="center" wrapText="1"/>
    </xf>
    <xf numFmtId="4" fontId="24" fillId="0" borderId="23" xfId="2" applyNumberFormat="1" applyFont="1" applyAlignment="1">
      <alignment horizontal="center" vertical="center"/>
    </xf>
    <xf numFmtId="167" fontId="24" fillId="0" borderId="23" xfId="2" applyNumberFormat="1" applyFont="1" applyAlignment="1">
      <alignment horizontal="center" vertical="center"/>
    </xf>
    <xf numFmtId="10" fontId="24" fillId="0" borderId="23" xfId="2" applyNumberFormat="1" applyFont="1" applyAlignment="1">
      <alignment horizontal="center" vertical="center"/>
    </xf>
    <xf numFmtId="0" fontId="24" fillId="0" borderId="23" xfId="2" applyFont="1" applyAlignment="1">
      <alignment vertical="center"/>
    </xf>
    <xf numFmtId="165" fontId="24" fillId="0" borderId="23" xfId="2" applyNumberFormat="1" applyFont="1" applyAlignment="1">
      <alignment horizontal="center" vertical="center"/>
    </xf>
    <xf numFmtId="0" fontId="24" fillId="0" borderId="23" xfId="2" applyFont="1" applyAlignment="1">
      <alignment horizontal="center" vertical="center"/>
    </xf>
    <xf numFmtId="0" fontId="22" fillId="0" borderId="23" xfId="2" applyFont="1" applyAlignment="1">
      <alignment vertical="center"/>
    </xf>
    <xf numFmtId="0" fontId="3" fillId="0" borderId="23" xfId="2"/>
    <xf numFmtId="49" fontId="27" fillId="0" borderId="16" xfId="2" applyNumberFormat="1" applyFont="1" applyBorder="1" applyAlignment="1">
      <alignment vertical="center" wrapText="1"/>
    </xf>
    <xf numFmtId="0" fontId="27" fillId="0" borderId="16" xfId="2" applyFont="1" applyBorder="1" applyAlignment="1">
      <alignment vertical="center"/>
    </xf>
    <xf numFmtId="4" fontId="22" fillId="0" borderId="16" xfId="2" applyNumberFormat="1" applyFont="1" applyBorder="1" applyAlignment="1">
      <alignment vertical="center"/>
    </xf>
    <xf numFmtId="0" fontId="22" fillId="0" borderId="16" xfId="2" applyFont="1" applyBorder="1" applyAlignment="1">
      <alignment vertical="center"/>
    </xf>
    <xf numFmtId="0" fontId="27" fillId="0" borderId="3" xfId="2" applyFont="1" applyBorder="1" applyAlignment="1">
      <alignment horizontal="left" vertical="center"/>
    </xf>
    <xf numFmtId="49" fontId="27" fillId="0" borderId="23" xfId="2" applyNumberFormat="1" applyFont="1" applyAlignment="1">
      <alignment vertical="center" wrapText="1"/>
    </xf>
    <xf numFmtId="0" fontId="27" fillId="0" borderId="23" xfId="2" applyFont="1" applyAlignment="1">
      <alignment vertical="center"/>
    </xf>
    <xf numFmtId="4" fontId="22" fillId="0" borderId="23" xfId="2" applyNumberFormat="1" applyFont="1" applyAlignment="1">
      <alignment vertical="center"/>
    </xf>
    <xf numFmtId="10" fontId="22" fillId="0" borderId="23" xfId="2" applyNumberFormat="1" applyFont="1" applyAlignment="1">
      <alignment horizontal="left" vertical="center"/>
    </xf>
    <xf numFmtId="0" fontId="27" fillId="0" borderId="4" xfId="2" applyFont="1" applyBorder="1" applyAlignment="1">
      <alignment horizontal="left" vertical="center"/>
    </xf>
    <xf numFmtId="49" fontId="22" fillId="0" borderId="23" xfId="2" applyNumberFormat="1" applyFont="1" applyAlignment="1">
      <alignment vertical="center"/>
    </xf>
    <xf numFmtId="0" fontId="27" fillId="0" borderId="17" xfId="2" applyFont="1" applyBorder="1" applyAlignment="1">
      <alignment vertical="center"/>
    </xf>
    <xf numFmtId="0" fontId="22" fillId="0" borderId="17" xfId="2" applyFont="1" applyBorder="1" applyAlignment="1">
      <alignment vertical="center"/>
    </xf>
    <xf numFmtId="49" fontId="22" fillId="0" borderId="8" xfId="2" applyNumberFormat="1" applyFont="1" applyBorder="1" applyAlignment="1">
      <alignment vertical="center"/>
    </xf>
    <xf numFmtId="165" fontId="24" fillId="0" borderId="23" xfId="2" applyNumberFormat="1" applyFont="1" applyAlignment="1">
      <alignment horizontal="center" vertical="center" wrapText="1"/>
    </xf>
    <xf numFmtId="49" fontId="24" fillId="0" borderId="23" xfId="2" applyNumberFormat="1" applyFont="1" applyAlignment="1">
      <alignment vertical="center" wrapText="1"/>
    </xf>
    <xf numFmtId="4" fontId="24" fillId="0" borderId="23" xfId="2" applyNumberFormat="1" applyFont="1" applyAlignment="1">
      <alignment vertical="center"/>
    </xf>
    <xf numFmtId="0" fontId="24" fillId="4" borderId="23" xfId="2" applyFont="1" applyFill="1" applyAlignment="1">
      <alignment horizontal="center" vertical="center" wrapText="1"/>
    </xf>
    <xf numFmtId="0" fontId="28" fillId="2" borderId="20" xfId="2" applyFont="1" applyFill="1" applyBorder="1" applyAlignment="1">
      <alignment horizontal="center" vertical="top" wrapText="1"/>
    </xf>
    <xf numFmtId="0" fontId="24" fillId="0" borderId="23" xfId="2" applyFont="1" applyAlignment="1">
      <alignment horizontal="center" vertical="center" wrapText="1"/>
    </xf>
    <xf numFmtId="0" fontId="22" fillId="0" borderId="23" xfId="2" applyFont="1" applyAlignment="1">
      <alignment horizontal="center" vertical="center"/>
    </xf>
    <xf numFmtId="0" fontId="3" fillId="0" borderId="23" xfId="2" applyAlignment="1">
      <alignment horizontal="center"/>
    </xf>
    <xf numFmtId="49" fontId="23" fillId="4" borderId="17" xfId="2" applyNumberFormat="1" applyFont="1" applyFill="1" applyBorder="1" applyAlignment="1">
      <alignment horizontal="center" vertical="center" wrapText="1"/>
    </xf>
    <xf numFmtId="0" fontId="23" fillId="4" borderId="17" xfId="2" applyFont="1" applyFill="1" applyBorder="1" applyAlignment="1">
      <alignment horizontal="center" vertical="center" wrapText="1"/>
    </xf>
    <xf numFmtId="4" fontId="24" fillId="4" borderId="17" xfId="2" applyNumberFormat="1" applyFont="1" applyFill="1" applyBorder="1" applyAlignment="1">
      <alignment horizontal="center" vertical="center" wrapText="1"/>
    </xf>
    <xf numFmtId="4" fontId="23" fillId="0" borderId="17" xfId="2" applyNumberFormat="1" applyFont="1" applyBorder="1" applyAlignment="1">
      <alignment horizontal="center" vertical="center" wrapText="1"/>
    </xf>
    <xf numFmtId="167" fontId="23" fillId="4" borderId="17" xfId="2" applyNumberFormat="1" applyFont="1" applyFill="1" applyBorder="1" applyAlignment="1">
      <alignment horizontal="center" vertical="center" wrapText="1"/>
    </xf>
    <xf numFmtId="10" fontId="23" fillId="4" borderId="17" xfId="2" applyNumberFormat="1" applyFont="1" applyFill="1" applyBorder="1" applyAlignment="1">
      <alignment horizontal="center" vertical="center" wrapText="1"/>
    </xf>
    <xf numFmtId="10" fontId="24" fillId="0" borderId="23" xfId="2" applyNumberFormat="1" applyFont="1" applyAlignment="1">
      <alignment vertical="center"/>
    </xf>
    <xf numFmtId="166" fontId="24" fillId="0" borderId="23" xfId="2" applyNumberFormat="1" applyFont="1" applyAlignment="1">
      <alignment vertical="center"/>
    </xf>
    <xf numFmtId="0" fontId="23" fillId="4" borderId="23" xfId="2" applyFont="1" applyFill="1" applyAlignment="1">
      <alignment horizontal="center" vertical="center"/>
    </xf>
    <xf numFmtId="0" fontId="23" fillId="0" borderId="23" xfId="2" applyFont="1" applyAlignment="1">
      <alignment vertical="center"/>
    </xf>
    <xf numFmtId="165" fontId="24" fillId="4" borderId="23" xfId="2" applyNumberFormat="1" applyFont="1" applyFill="1" applyAlignment="1">
      <alignment horizontal="center" vertical="center"/>
    </xf>
    <xf numFmtId="167" fontId="24" fillId="0" borderId="23" xfId="2" applyNumberFormat="1" applyFont="1" applyAlignment="1">
      <alignment vertical="center"/>
    </xf>
    <xf numFmtId="0" fontId="31" fillId="0" borderId="23" xfId="2" applyFont="1" applyAlignment="1">
      <alignment vertical="center"/>
    </xf>
    <xf numFmtId="49" fontId="3" fillId="0" borderId="23" xfId="2" applyNumberFormat="1"/>
    <xf numFmtId="0" fontId="27" fillId="0" borderId="5" xfId="0" applyFont="1" applyBorder="1" applyAlignment="1">
      <alignment horizontal="left" vertical="center"/>
    </xf>
    <xf numFmtId="49" fontId="22" fillId="0" borderId="5" xfId="0" applyNumberFormat="1" applyFont="1" applyBorder="1" applyAlignment="1">
      <alignment vertical="center"/>
    </xf>
    <xf numFmtId="0" fontId="27" fillId="0" borderId="1" xfId="2" applyFont="1" applyBorder="1" applyAlignment="1">
      <alignment horizontal="left" vertical="center"/>
    </xf>
    <xf numFmtId="0" fontId="26" fillId="0" borderId="4" xfId="0" applyFont="1" applyBorder="1" applyAlignment="1">
      <alignment vertical="center"/>
    </xf>
    <xf numFmtId="0" fontId="28" fillId="2" borderId="20" xfId="0" applyFont="1" applyFill="1" applyBorder="1" applyAlignment="1">
      <alignment horizontal="left" vertical="top" wrapText="1"/>
    </xf>
    <xf numFmtId="0" fontId="28" fillId="2" borderId="20" xfId="0" applyFont="1" applyFill="1" applyBorder="1" applyAlignment="1">
      <alignment horizontal="right" vertical="top" wrapText="1"/>
    </xf>
    <xf numFmtId="0" fontId="28" fillId="2" borderId="20" xfId="0" applyFont="1" applyFill="1" applyBorder="1" applyAlignment="1">
      <alignment horizontal="center" vertical="top" wrapText="1"/>
    </xf>
    <xf numFmtId="0" fontId="34" fillId="5" borderId="20" xfId="3" applyFont="1" applyFill="1" applyBorder="1" applyAlignment="1">
      <alignment horizontal="left" vertical="top" wrapText="1"/>
    </xf>
    <xf numFmtId="0" fontId="34" fillId="5" borderId="20" xfId="3" applyFont="1" applyFill="1" applyBorder="1" applyAlignment="1">
      <alignment horizontal="right" vertical="top" wrapText="1"/>
    </xf>
    <xf numFmtId="4" fontId="34" fillId="5" borderId="20" xfId="3" applyNumberFormat="1" applyFont="1" applyFill="1" applyBorder="1" applyAlignment="1">
      <alignment horizontal="right" vertical="top" wrapText="1"/>
    </xf>
    <xf numFmtId="168" fontId="34" fillId="5" borderId="20" xfId="3" applyNumberFormat="1" applyFont="1" applyFill="1" applyBorder="1" applyAlignment="1">
      <alignment horizontal="right" vertical="top" wrapText="1"/>
    </xf>
    <xf numFmtId="0" fontId="35" fillId="6" borderId="20" xfId="3" applyFont="1" applyFill="1" applyBorder="1" applyAlignment="1">
      <alignment horizontal="left" vertical="top" wrapText="1"/>
    </xf>
    <xf numFmtId="0" fontId="35" fillId="6" borderId="20" xfId="3" applyFont="1" applyFill="1" applyBorder="1" applyAlignment="1">
      <alignment horizontal="right" vertical="top" wrapText="1"/>
    </xf>
    <xf numFmtId="0" fontId="35" fillId="6" borderId="20" xfId="3" applyFont="1" applyFill="1" applyBorder="1" applyAlignment="1">
      <alignment horizontal="center" vertical="top" wrapText="1"/>
    </xf>
    <xf numFmtId="4" fontId="35" fillId="6" borderId="20" xfId="3" applyNumberFormat="1" applyFont="1" applyFill="1" applyBorder="1" applyAlignment="1">
      <alignment horizontal="right" vertical="top" wrapText="1"/>
    </xf>
    <xf numFmtId="168" fontId="35" fillId="6" borderId="20" xfId="3" applyNumberFormat="1" applyFont="1" applyFill="1" applyBorder="1" applyAlignment="1">
      <alignment horizontal="right" vertical="top" wrapText="1"/>
    </xf>
    <xf numFmtId="0" fontId="28" fillId="2" borderId="23" xfId="3" applyFont="1" applyFill="1" applyAlignment="1">
      <alignment horizontal="right" vertical="top" wrapText="1"/>
    </xf>
    <xf numFmtId="2" fontId="9" fillId="0" borderId="0" xfId="1" applyNumberFormat="1" applyFont="1" applyAlignment="1">
      <alignment horizontal="center" vertical="center"/>
    </xf>
    <xf numFmtId="2" fontId="11" fillId="0" borderId="2" xfId="1" applyNumberFormat="1" applyFont="1" applyBorder="1" applyAlignment="1">
      <alignment vertical="center"/>
    </xf>
    <xf numFmtId="2" fontId="4" fillId="0" borderId="0" xfId="1" applyNumberFormat="1" applyFont="1" applyAlignment="1">
      <alignment vertical="center"/>
    </xf>
    <xf numFmtId="2" fontId="11" fillId="0" borderId="0" xfId="1" applyNumberFormat="1" applyFont="1" applyAlignment="1">
      <alignment vertical="center"/>
    </xf>
    <xf numFmtId="2" fontId="11" fillId="0" borderId="7" xfId="1" applyNumberFormat="1" applyFont="1" applyBorder="1" applyAlignment="1">
      <alignment vertical="center"/>
    </xf>
    <xf numFmtId="2" fontId="9" fillId="0" borderId="0" xfId="1" applyNumberFormat="1" applyFont="1" applyAlignment="1">
      <alignment vertical="center"/>
    </xf>
    <xf numFmtId="2" fontId="13" fillId="4" borderId="17" xfId="1" applyNumberFormat="1" applyFont="1" applyFill="1" applyBorder="1" applyAlignment="1">
      <alignment horizontal="center" vertical="center" wrapText="1"/>
    </xf>
    <xf numFmtId="2" fontId="0" fillId="0" borderId="0" xfId="1" applyNumberFormat="1" applyFont="1"/>
    <xf numFmtId="49" fontId="15" fillId="0" borderId="11" xfId="0" applyNumberFormat="1" applyFont="1" applyBorder="1" applyAlignment="1">
      <alignment vertical="center"/>
    </xf>
    <xf numFmtId="2" fontId="34" fillId="5" borderId="20" xfId="3" applyNumberFormat="1" applyFont="1" applyFill="1" applyBorder="1" applyAlignment="1">
      <alignment horizontal="right" vertical="top" wrapText="1"/>
    </xf>
    <xf numFmtId="2" fontId="35" fillId="6" borderId="20" xfId="3" applyNumberFormat="1" applyFont="1" applyFill="1" applyBorder="1" applyAlignment="1">
      <alignment horizontal="right" vertical="top" wrapText="1"/>
    </xf>
    <xf numFmtId="2" fontId="28" fillId="2" borderId="23" xfId="3" applyNumberFormat="1" applyFont="1" applyFill="1" applyAlignment="1">
      <alignment horizontal="right" vertical="top" wrapText="1"/>
    </xf>
    <xf numFmtId="0" fontId="33" fillId="5" borderId="20" xfId="3" applyFont="1" applyFill="1" applyBorder="1" applyAlignment="1">
      <alignment horizontal="left" vertical="top" wrapText="1"/>
    </xf>
    <xf numFmtId="0" fontId="28" fillId="2" borderId="20" xfId="3" applyFont="1" applyFill="1" applyBorder="1" applyAlignment="1">
      <alignment horizontal="left" vertical="top" wrapText="1"/>
    </xf>
    <xf numFmtId="0" fontId="30" fillId="6" borderId="20" xfId="3" applyFont="1" applyFill="1" applyBorder="1" applyAlignment="1">
      <alignment horizontal="left" vertical="top" wrapText="1"/>
    </xf>
    <xf numFmtId="0" fontId="29" fillId="8" borderId="20" xfId="3" applyFont="1" applyFill="1" applyBorder="1" applyAlignment="1">
      <alignment horizontal="left" vertical="top" wrapText="1"/>
    </xf>
    <xf numFmtId="0" fontId="29" fillId="7" borderId="20" xfId="3" applyFont="1" applyFill="1" applyBorder="1" applyAlignment="1">
      <alignment horizontal="left" vertical="top" wrapText="1"/>
    </xf>
    <xf numFmtId="0" fontId="29" fillId="2" borderId="23" xfId="3" applyFont="1" applyFill="1" applyAlignment="1">
      <alignment horizontal="right" vertical="top" wrapText="1"/>
    </xf>
    <xf numFmtId="0" fontId="32" fillId="2" borderId="23" xfId="3" applyFont="1" applyFill="1" applyAlignment="1">
      <alignment horizontal="right" vertical="top" wrapText="1"/>
    </xf>
    <xf numFmtId="4" fontId="32" fillId="2" borderId="23" xfId="3" applyNumberFormat="1" applyFont="1" applyFill="1" applyAlignment="1">
      <alignment horizontal="right" vertical="top" wrapText="1"/>
    </xf>
    <xf numFmtId="0" fontId="29" fillId="2" borderId="23" xfId="3" applyFont="1" applyFill="1" applyAlignment="1">
      <alignment horizontal="left" vertical="top" wrapText="1"/>
    </xf>
    <xf numFmtId="0" fontId="28" fillId="2" borderId="20" xfId="3" applyFont="1" applyFill="1" applyBorder="1" applyAlignment="1">
      <alignment horizontal="right" vertical="top" wrapText="1"/>
    </xf>
    <xf numFmtId="0" fontId="36" fillId="2" borderId="23" xfId="3" applyFill="1" applyAlignment="1">
      <alignment horizontal="center" vertical="top" wrapText="1"/>
    </xf>
    <xf numFmtId="0" fontId="36" fillId="2" borderId="23" xfId="3" applyFill="1" applyAlignment="1">
      <alignment horizontal="left" vertical="top" wrapText="1"/>
    </xf>
    <xf numFmtId="2" fontId="36" fillId="2" borderId="23" xfId="3" applyNumberFormat="1" applyFill="1" applyAlignment="1">
      <alignment horizontal="center" vertical="top" wrapText="1"/>
    </xf>
    <xf numFmtId="0" fontId="28" fillId="2" borderId="20" xfId="3" applyFont="1" applyFill="1" applyBorder="1" applyAlignment="1">
      <alignment horizontal="center" vertical="top" wrapText="1"/>
    </xf>
    <xf numFmtId="0" fontId="33" fillId="5" borderId="20" xfId="3" applyFont="1" applyFill="1" applyBorder="1" applyAlignment="1">
      <alignment horizontal="right" vertical="top" wrapText="1"/>
    </xf>
    <xf numFmtId="4" fontId="33" fillId="5" borderId="20" xfId="3" applyNumberFormat="1" applyFont="1" applyFill="1" applyBorder="1" applyAlignment="1">
      <alignment horizontal="right" vertical="top" wrapText="1"/>
    </xf>
    <xf numFmtId="0" fontId="30" fillId="6" borderId="20" xfId="3" applyFont="1" applyFill="1" applyBorder="1" applyAlignment="1">
      <alignment horizontal="center" vertical="top" wrapText="1"/>
    </xf>
    <xf numFmtId="0" fontId="30" fillId="6" borderId="20" xfId="3" applyFont="1" applyFill="1" applyBorder="1" applyAlignment="1">
      <alignment horizontal="right" vertical="top" wrapText="1"/>
    </xf>
    <xf numFmtId="4" fontId="30" fillId="6" borderId="20" xfId="3" applyNumberFormat="1" applyFont="1" applyFill="1" applyBorder="1" applyAlignment="1">
      <alignment horizontal="right" vertical="top" wrapText="1"/>
    </xf>
    <xf numFmtId="169" fontId="30" fillId="6" borderId="20" xfId="3" applyNumberFormat="1" applyFont="1" applyFill="1" applyBorder="1" applyAlignment="1">
      <alignment horizontal="right" vertical="top" wrapText="1"/>
    </xf>
    <xf numFmtId="0" fontId="30" fillId="6" borderId="24" xfId="3" applyFont="1" applyFill="1" applyBorder="1" applyAlignment="1">
      <alignment horizontal="left" vertical="top" wrapText="1"/>
    </xf>
    <xf numFmtId="0" fontId="29" fillId="8" borderId="20" xfId="3" applyFont="1" applyFill="1" applyBorder="1" applyAlignment="1">
      <alignment horizontal="center" vertical="top" wrapText="1"/>
    </xf>
    <xf numFmtId="0" fontId="29" fillId="8" borderId="20" xfId="3" applyFont="1" applyFill="1" applyBorder="1" applyAlignment="1">
      <alignment horizontal="right" vertical="top" wrapText="1"/>
    </xf>
    <xf numFmtId="4" fontId="29" fillId="8" borderId="20" xfId="3" applyNumberFormat="1" applyFont="1" applyFill="1" applyBorder="1" applyAlignment="1">
      <alignment horizontal="right" vertical="top" wrapText="1"/>
    </xf>
    <xf numFmtId="169" fontId="29" fillId="8" borderId="20" xfId="3" applyNumberFormat="1" applyFont="1" applyFill="1" applyBorder="1" applyAlignment="1">
      <alignment horizontal="right" vertical="top" wrapText="1"/>
    </xf>
    <xf numFmtId="0" fontId="29" fillId="7" borderId="20" xfId="3" applyFont="1" applyFill="1" applyBorder="1" applyAlignment="1">
      <alignment horizontal="center" vertical="top" wrapText="1"/>
    </xf>
    <xf numFmtId="0" fontId="29" fillId="7" borderId="20" xfId="3" applyFont="1" applyFill="1" applyBorder="1" applyAlignment="1">
      <alignment horizontal="right" vertical="top" wrapText="1"/>
    </xf>
    <xf numFmtId="4" fontId="29" fillId="7" borderId="20" xfId="3" applyNumberFormat="1" applyFont="1" applyFill="1" applyBorder="1" applyAlignment="1">
      <alignment horizontal="right" vertical="top" wrapText="1"/>
    </xf>
    <xf numFmtId="169" fontId="29" fillId="7" borderId="20" xfId="3" applyNumberFormat="1" applyFont="1" applyFill="1" applyBorder="1" applyAlignment="1">
      <alignment horizontal="right" vertical="top" wrapText="1"/>
    </xf>
    <xf numFmtId="169" fontId="32" fillId="2" borderId="23" xfId="3" applyNumberFormat="1" applyFont="1" applyFill="1" applyAlignment="1">
      <alignment horizontal="right" vertical="top" wrapText="1"/>
    </xf>
    <xf numFmtId="0" fontId="29" fillId="2" borderId="23" xfId="3" applyFont="1" applyFill="1" applyAlignment="1">
      <alignment horizontal="center" vertical="top" wrapText="1"/>
    </xf>
    <xf numFmtId="4" fontId="29" fillId="2" borderId="23" xfId="3" applyNumberFormat="1" applyFont="1" applyFill="1" applyAlignment="1">
      <alignment horizontal="right" vertical="top" wrapText="1"/>
    </xf>
    <xf numFmtId="170" fontId="29" fillId="7" borderId="20" xfId="3" applyNumberFormat="1" applyFont="1" applyFill="1" applyBorder="1" applyAlignment="1">
      <alignment horizontal="right" vertical="top" wrapText="1"/>
    </xf>
    <xf numFmtId="0" fontId="30" fillId="10" borderId="20" xfId="3" applyFont="1" applyFill="1" applyBorder="1" applyAlignment="1">
      <alignment horizontal="left" vertical="top" wrapText="1"/>
    </xf>
    <xf numFmtId="0" fontId="30" fillId="10" borderId="20" xfId="3" applyFont="1" applyFill="1" applyBorder="1" applyAlignment="1">
      <alignment horizontal="center" vertical="top" wrapText="1"/>
    </xf>
    <xf numFmtId="0" fontId="30" fillId="10" borderId="20" xfId="3" applyFont="1" applyFill="1" applyBorder="1" applyAlignment="1">
      <alignment horizontal="right" vertical="top" wrapText="1"/>
    </xf>
    <xf numFmtId="0" fontId="9" fillId="4" borderId="23" xfId="0" applyFont="1" applyFill="1" applyBorder="1" applyAlignment="1">
      <alignment horizontal="center" vertical="center"/>
    </xf>
    <xf numFmtId="49" fontId="11" fillId="0" borderId="4" xfId="0" applyNumberFormat="1" applyFont="1" applyBorder="1" applyAlignment="1">
      <alignment horizontal="left" vertical="center"/>
    </xf>
    <xf numFmtId="0" fontId="4" fillId="0" borderId="23" xfId="0" applyFont="1" applyBorder="1" applyAlignment="1">
      <alignment horizontal="center" vertical="center"/>
    </xf>
    <xf numFmtId="0" fontId="2" fillId="0" borderId="23" xfId="4"/>
    <xf numFmtId="44" fontId="2" fillId="0" borderId="23" xfId="4" applyNumberFormat="1"/>
    <xf numFmtId="44" fontId="0" fillId="0" borderId="23" xfId="5" applyFont="1"/>
    <xf numFmtId="44" fontId="37" fillId="0" borderId="23" xfId="5" applyFont="1" applyFill="1" applyAlignment="1">
      <alignment horizontal="center"/>
    </xf>
    <xf numFmtId="44" fontId="38" fillId="0" borderId="23" xfId="5" applyFont="1" applyFill="1" applyAlignment="1">
      <alignment horizontal="right"/>
    </xf>
    <xf numFmtId="166" fontId="9" fillId="0" borderId="42" xfId="6" applyNumberFormat="1" applyFont="1" applyBorder="1" applyAlignment="1">
      <alignment horizontal="center" vertical="center"/>
    </xf>
    <xf numFmtId="10" fontId="9" fillId="0" borderId="40" xfId="7" applyNumberFormat="1" applyFont="1" applyFill="1" applyBorder="1" applyAlignment="1">
      <alignment horizontal="center" vertical="center"/>
    </xf>
    <xf numFmtId="0" fontId="16" fillId="3" borderId="23" xfId="6" applyFont="1" applyFill="1" applyAlignment="1">
      <alignment horizontal="center" vertical="center" wrapText="1"/>
    </xf>
    <xf numFmtId="0" fontId="16" fillId="3" borderId="39" xfId="6" applyFont="1" applyFill="1" applyBorder="1" applyAlignment="1">
      <alignment horizontal="center" vertical="center" wrapText="1"/>
    </xf>
    <xf numFmtId="0" fontId="16" fillId="3" borderId="3" xfId="6" applyFont="1" applyFill="1" applyBorder="1" applyAlignment="1">
      <alignment horizontal="center" vertical="center"/>
    </xf>
    <xf numFmtId="0" fontId="16" fillId="3" borderId="39" xfId="6" applyFont="1" applyFill="1" applyBorder="1" applyAlignment="1">
      <alignment horizontal="center" vertical="center"/>
    </xf>
    <xf numFmtId="0" fontId="4" fillId="11" borderId="8" xfId="6" applyFont="1" applyFill="1" applyBorder="1" applyAlignment="1">
      <alignment vertical="center"/>
    </xf>
    <xf numFmtId="0" fontId="4" fillId="11" borderId="17" xfId="6" applyFont="1" applyFill="1" applyBorder="1"/>
    <xf numFmtId="0" fontId="11" fillId="11" borderId="17" xfId="6" applyFont="1" applyFill="1" applyBorder="1" applyAlignment="1">
      <alignment vertical="center"/>
    </xf>
    <xf numFmtId="10" fontId="4" fillId="11" borderId="23" xfId="6" applyNumberFormat="1" applyFont="1" applyFill="1" applyAlignment="1">
      <alignment horizontal="left" vertical="center" wrapText="1"/>
    </xf>
    <xf numFmtId="0" fontId="11" fillId="11" borderId="23" xfId="6" applyFont="1" applyFill="1" applyAlignment="1">
      <alignment vertical="center"/>
    </xf>
    <xf numFmtId="0" fontId="11" fillId="11" borderId="23" xfId="6" applyFont="1" applyFill="1" applyAlignment="1">
      <alignment horizontal="left" vertical="center"/>
    </xf>
    <xf numFmtId="0" fontId="10" fillId="11" borderId="4" xfId="6" applyFont="1" applyFill="1" applyBorder="1" applyAlignment="1">
      <alignment horizontal="left" vertical="center"/>
    </xf>
    <xf numFmtId="0" fontId="4" fillId="11" borderId="23" xfId="6" applyFont="1" applyFill="1"/>
    <xf numFmtId="0" fontId="11" fillId="11" borderId="16" xfId="6" applyFont="1" applyFill="1" applyBorder="1" applyAlignment="1">
      <alignment horizontal="left" vertical="center"/>
    </xf>
    <xf numFmtId="0" fontId="11" fillId="11" borderId="16" xfId="6" applyFont="1" applyFill="1" applyBorder="1" applyAlignment="1">
      <alignment vertical="center"/>
    </xf>
    <xf numFmtId="0" fontId="10" fillId="11" borderId="1" xfId="6" applyFont="1" applyFill="1" applyBorder="1" applyAlignment="1">
      <alignment horizontal="left" vertical="center"/>
    </xf>
    <xf numFmtId="2" fontId="9" fillId="0" borderId="0" xfId="1" applyNumberFormat="1" applyFont="1" applyFill="1" applyAlignment="1">
      <alignment horizontal="center" vertical="center"/>
    </xf>
    <xf numFmtId="2" fontId="35" fillId="12" borderId="20" xfId="3" applyNumberFormat="1" applyFont="1" applyFill="1" applyBorder="1" applyAlignment="1">
      <alignment horizontal="right" vertical="top" wrapText="1"/>
    </xf>
    <xf numFmtId="2" fontId="35" fillId="13" borderId="20" xfId="3" applyNumberFormat="1" applyFont="1" applyFill="1" applyBorder="1" applyAlignment="1">
      <alignment horizontal="right" vertical="top" wrapText="1"/>
    </xf>
    <xf numFmtId="4" fontId="28" fillId="2" borderId="23" xfId="3" applyNumberFormat="1" applyFont="1" applyFill="1" applyAlignment="1">
      <alignment horizontal="right" vertical="top" wrapText="1"/>
    </xf>
    <xf numFmtId="0" fontId="4" fillId="11" borderId="23" xfId="6" applyFont="1" applyFill="1" applyAlignment="1">
      <alignment horizontal="left" vertical="center"/>
    </xf>
    <xf numFmtId="49" fontId="4" fillId="11" borderId="23" xfId="6" applyNumberFormat="1" applyFont="1" applyFill="1" applyAlignment="1">
      <alignment horizontal="left" vertical="center"/>
    </xf>
    <xf numFmtId="49" fontId="11" fillId="11" borderId="23" xfId="6" applyNumberFormat="1" applyFont="1" applyFill="1" applyAlignment="1">
      <alignment horizontal="left" vertical="center"/>
    </xf>
    <xf numFmtId="10" fontId="9" fillId="0" borderId="44" xfId="7" applyNumberFormat="1" applyFont="1" applyFill="1" applyBorder="1" applyAlignment="1">
      <alignment horizontal="center" vertical="center"/>
    </xf>
    <xf numFmtId="10" fontId="9" fillId="14" borderId="44" xfId="7" applyNumberFormat="1" applyFont="1" applyFill="1" applyBorder="1" applyAlignment="1">
      <alignment horizontal="center" vertical="center"/>
    </xf>
    <xf numFmtId="10" fontId="9" fillId="14" borderId="40" xfId="7" applyNumberFormat="1" applyFont="1" applyFill="1" applyBorder="1" applyAlignment="1">
      <alignment horizontal="center" vertical="center"/>
    </xf>
    <xf numFmtId="10" fontId="9" fillId="0" borderId="43" xfId="7" applyNumberFormat="1" applyFont="1" applyFill="1" applyBorder="1" applyAlignment="1">
      <alignment horizontal="center" vertical="center"/>
    </xf>
    <xf numFmtId="10" fontId="9" fillId="0" borderId="45" xfId="7" applyNumberFormat="1" applyFont="1" applyFill="1" applyBorder="1" applyAlignment="1">
      <alignment horizontal="center" vertical="center"/>
    </xf>
    <xf numFmtId="10" fontId="9" fillId="0" borderId="47" xfId="7" applyNumberFormat="1" applyFont="1" applyFill="1" applyBorder="1" applyAlignment="1">
      <alignment horizontal="center" vertical="center"/>
    </xf>
    <xf numFmtId="10" fontId="9" fillId="14" borderId="45" xfId="7" applyNumberFormat="1" applyFont="1" applyFill="1" applyBorder="1" applyAlignment="1">
      <alignment horizontal="center" vertical="center"/>
    </xf>
    <xf numFmtId="166" fontId="9" fillId="0" borderId="44" xfId="6" applyNumberFormat="1" applyFont="1" applyBorder="1" applyAlignment="1">
      <alignment horizontal="center" vertical="center"/>
    </xf>
    <xf numFmtId="10" fontId="9" fillId="14" borderId="43" xfId="7" applyNumberFormat="1" applyFont="1" applyFill="1" applyBorder="1" applyAlignment="1">
      <alignment horizontal="center" vertical="center"/>
    </xf>
    <xf numFmtId="10" fontId="9" fillId="14" borderId="47" xfId="7" applyNumberFormat="1" applyFont="1" applyFill="1" applyBorder="1" applyAlignment="1">
      <alignment horizontal="center" vertical="center"/>
    </xf>
    <xf numFmtId="0" fontId="11" fillId="11" borderId="48" xfId="6" applyFont="1" applyFill="1" applyBorder="1" applyAlignment="1">
      <alignment horizontal="left" vertical="center"/>
    </xf>
    <xf numFmtId="49" fontId="4" fillId="11" borderId="45" xfId="6" applyNumberFormat="1" applyFont="1" applyFill="1" applyBorder="1" applyAlignment="1">
      <alignment horizontal="left" vertical="center"/>
    </xf>
    <xf numFmtId="0" fontId="4" fillId="11" borderId="45" xfId="6" applyFont="1" applyFill="1" applyBorder="1" applyAlignment="1">
      <alignment horizontal="left" vertical="center"/>
    </xf>
    <xf numFmtId="49" fontId="11" fillId="11" borderId="45" xfId="6" applyNumberFormat="1" applyFont="1" applyFill="1" applyBorder="1" applyAlignment="1">
      <alignment horizontal="left" vertical="center"/>
    </xf>
    <xf numFmtId="0" fontId="11" fillId="11" borderId="17" xfId="6" applyFont="1" applyFill="1" applyBorder="1" applyAlignment="1">
      <alignment horizontal="left" vertical="center"/>
    </xf>
    <xf numFmtId="165" fontId="9" fillId="0" borderId="43" xfId="0" applyNumberFormat="1" applyFont="1" applyBorder="1" applyAlignment="1">
      <alignment horizontal="center" vertical="center"/>
    </xf>
    <xf numFmtId="49" fontId="4" fillId="0" borderId="17" xfId="0" applyNumberFormat="1" applyFont="1" applyBorder="1" applyAlignment="1">
      <alignment vertical="center"/>
    </xf>
    <xf numFmtId="165" fontId="9" fillId="0" borderId="43" xfId="0" applyNumberFormat="1" applyFont="1" applyBorder="1" applyAlignment="1">
      <alignment horizontal="center" vertical="center" wrapText="1"/>
    </xf>
    <xf numFmtId="4" fontId="15" fillId="0" borderId="11" xfId="0" applyNumberFormat="1" applyFont="1" applyBorder="1" applyAlignment="1">
      <alignment horizontal="left" vertical="center"/>
    </xf>
    <xf numFmtId="0" fontId="7" fillId="0" borderId="1"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0" fillId="0" borderId="0" xfId="0"/>
    <xf numFmtId="0" fontId="8" fillId="0" borderId="5" xfId="0" applyFont="1" applyBorder="1"/>
    <xf numFmtId="0" fontId="8" fillId="0" borderId="6" xfId="0" applyFont="1" applyBorder="1"/>
    <xf numFmtId="0" fontId="8" fillId="0" borderId="7" xfId="0" applyFont="1" applyBorder="1"/>
    <xf numFmtId="0" fontId="8" fillId="0" borderId="8" xfId="0" applyFont="1" applyBorder="1"/>
    <xf numFmtId="0" fontId="13" fillId="0" borderId="11" xfId="0" applyFont="1" applyBorder="1" applyAlignment="1">
      <alignment horizontal="left" vertical="center" wrapText="1"/>
    </xf>
    <xf numFmtId="0" fontId="8" fillId="0" borderId="9" xfId="0" applyFont="1" applyBorder="1"/>
    <xf numFmtId="0" fontId="8" fillId="0" borderId="12" xfId="0" applyFont="1" applyBorder="1"/>
    <xf numFmtId="0" fontId="13" fillId="0" borderId="4" xfId="0" applyFont="1" applyBorder="1" applyAlignment="1">
      <alignment horizontal="center"/>
    </xf>
    <xf numFmtId="49" fontId="13" fillId="0" borderId="4" xfId="0" applyNumberFormat="1" applyFont="1" applyBorder="1" applyAlignment="1">
      <alignment horizontal="center"/>
    </xf>
    <xf numFmtId="49" fontId="9" fillId="0" borderId="4" xfId="0" applyNumberFormat="1" applyFont="1" applyBorder="1" applyAlignment="1">
      <alignment horizontal="center" vertical="top"/>
    </xf>
    <xf numFmtId="0" fontId="28" fillId="2" borderId="23" xfId="3" applyFont="1" applyFill="1" applyAlignment="1">
      <alignment horizontal="right" vertical="top" wrapText="1"/>
    </xf>
    <xf numFmtId="0" fontId="28" fillId="2" borderId="23" xfId="3" applyFont="1" applyFill="1" applyAlignment="1">
      <alignment horizontal="left" vertical="top" wrapText="1"/>
    </xf>
    <xf numFmtId="4" fontId="28" fillId="2" borderId="23" xfId="3" applyNumberFormat="1" applyFont="1" applyFill="1" applyAlignment="1">
      <alignment horizontal="right" vertical="top" wrapText="1"/>
    </xf>
    <xf numFmtId="49" fontId="7" fillId="0" borderId="49" xfId="0" applyNumberFormat="1" applyFont="1" applyBorder="1" applyAlignment="1">
      <alignment horizontal="center" vertical="center"/>
    </xf>
    <xf numFmtId="0" fontId="8" fillId="0" borderId="50" xfId="0" applyFont="1" applyBorder="1"/>
    <xf numFmtId="0" fontId="8" fillId="0" borderId="51" xfId="0" applyFont="1" applyBorder="1"/>
    <xf numFmtId="0" fontId="8" fillId="0" borderId="43" xfId="0" applyFont="1" applyBorder="1"/>
    <xf numFmtId="0" fontId="0" fillId="0" borderId="23" xfId="0" applyBorder="1"/>
    <xf numFmtId="0" fontId="8" fillId="0" borderId="45" xfId="0" applyFont="1" applyBorder="1"/>
    <xf numFmtId="0" fontId="8" fillId="0" borderId="46" xfId="0" applyFont="1" applyBorder="1"/>
    <xf numFmtId="0" fontId="8" fillId="0" borderId="52" xfId="0" applyFont="1" applyBorder="1"/>
    <xf numFmtId="0" fontId="8" fillId="0" borderId="47" xfId="0" applyFont="1" applyBorder="1"/>
    <xf numFmtId="0" fontId="11" fillId="2" borderId="18" xfId="0" applyFont="1" applyFill="1" applyBorder="1" applyAlignment="1">
      <alignment horizontal="left" vertical="center" wrapText="1"/>
    </xf>
    <xf numFmtId="0" fontId="8" fillId="0" borderId="19" xfId="0" applyFont="1" applyBorder="1"/>
    <xf numFmtId="0" fontId="11" fillId="2" borderId="18" xfId="0" applyFont="1" applyFill="1" applyBorder="1" applyAlignment="1">
      <alignment horizontal="right" vertical="center" wrapText="1"/>
    </xf>
    <xf numFmtId="0" fontId="11" fillId="2" borderId="18" xfId="0" applyFont="1" applyFill="1" applyBorder="1" applyAlignment="1">
      <alignment horizontal="center" vertical="center" wrapText="1"/>
    </xf>
    <xf numFmtId="0" fontId="8" fillId="0" borderId="19" xfId="0" applyFont="1" applyBorder="1" applyAlignment="1">
      <alignment horizontal="center"/>
    </xf>
    <xf numFmtId="2" fontId="11" fillId="2" borderId="18" xfId="1" applyNumberFormat="1" applyFont="1" applyFill="1" applyBorder="1" applyAlignment="1">
      <alignment horizontal="center" vertical="center" wrapText="1"/>
    </xf>
    <xf numFmtId="2" fontId="8" fillId="0" borderId="19" xfId="1" applyNumberFormat="1" applyFont="1" applyBorder="1" applyAlignment="1">
      <alignment horizontal="center"/>
    </xf>
    <xf numFmtId="0" fontId="11" fillId="2" borderId="1"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29" fillId="8" borderId="20" xfId="3" applyFont="1" applyFill="1" applyBorder="1" applyAlignment="1">
      <alignment horizontal="left" vertical="top" wrapText="1"/>
    </xf>
    <xf numFmtId="0" fontId="29" fillId="2" borderId="23" xfId="3" applyFont="1" applyFill="1" applyAlignment="1">
      <alignment horizontal="right" vertical="top" wrapText="1"/>
    </xf>
    <xf numFmtId="0" fontId="28" fillId="2" borderId="20" xfId="3" applyFont="1" applyFill="1" applyBorder="1" applyAlignment="1">
      <alignment horizontal="left" vertical="top" wrapText="1"/>
    </xf>
    <xf numFmtId="0" fontId="30" fillId="6" borderId="20" xfId="3" applyFont="1" applyFill="1" applyBorder="1" applyAlignment="1">
      <alignment horizontal="left" vertical="top" wrapText="1"/>
    </xf>
    <xf numFmtId="0" fontId="29" fillId="7" borderId="20" xfId="3" applyFont="1" applyFill="1" applyBorder="1" applyAlignment="1">
      <alignment horizontal="left" vertical="top" wrapText="1"/>
    </xf>
    <xf numFmtId="0" fontId="33" fillId="5" borderId="20" xfId="3" applyFont="1" applyFill="1" applyBorder="1" applyAlignment="1">
      <alignment horizontal="left" vertical="top" wrapText="1"/>
    </xf>
    <xf numFmtId="49" fontId="7" fillId="0" borderId="1" xfId="0" applyNumberFormat="1" applyFont="1" applyBorder="1" applyAlignment="1">
      <alignment horizontal="center" vertical="center"/>
    </xf>
    <xf numFmtId="49" fontId="7" fillId="0" borderId="16" xfId="0" applyNumberFormat="1" applyFont="1" applyBorder="1" applyAlignment="1">
      <alignment horizontal="center" vertical="center"/>
    </xf>
    <xf numFmtId="49" fontId="7" fillId="0" borderId="3" xfId="0" applyNumberFormat="1" applyFont="1" applyBorder="1" applyAlignment="1">
      <alignment horizontal="center" vertical="center"/>
    </xf>
    <xf numFmtId="49" fontId="7" fillId="0" borderId="4" xfId="0" applyNumberFormat="1" applyFont="1" applyBorder="1" applyAlignment="1">
      <alignment horizontal="center" vertical="center"/>
    </xf>
    <xf numFmtId="49" fontId="7" fillId="0" borderId="23" xfId="0" applyNumberFormat="1" applyFont="1" applyBorder="1" applyAlignment="1">
      <alignment horizontal="center" vertical="center"/>
    </xf>
    <xf numFmtId="49" fontId="7" fillId="0" borderId="5" xfId="0" applyNumberFormat="1" applyFont="1" applyBorder="1" applyAlignment="1">
      <alignment horizontal="center" vertical="center"/>
    </xf>
    <xf numFmtId="49" fontId="7" fillId="0" borderId="6" xfId="0" applyNumberFormat="1" applyFont="1" applyBorder="1" applyAlignment="1">
      <alignment horizontal="center" vertical="center"/>
    </xf>
    <xf numFmtId="49" fontId="7" fillId="0" borderId="17" xfId="0" applyNumberFormat="1" applyFont="1" applyBorder="1" applyAlignment="1">
      <alignment horizontal="center" vertical="center"/>
    </xf>
    <xf numFmtId="49" fontId="7" fillId="0" borderId="8" xfId="0" applyNumberFormat="1" applyFont="1" applyBorder="1" applyAlignment="1">
      <alignment horizontal="center" vertical="center"/>
    </xf>
    <xf numFmtId="0" fontId="32" fillId="2" borderId="23" xfId="3" applyFont="1" applyFill="1" applyAlignment="1">
      <alignment horizontal="right" vertical="top" wrapText="1"/>
    </xf>
    <xf numFmtId="0" fontId="32" fillId="2" borderId="23" xfId="3" applyFont="1" applyFill="1" applyAlignment="1">
      <alignment horizontal="left" vertical="top" wrapText="1"/>
    </xf>
    <xf numFmtId="4" fontId="32" fillId="2" borderId="23" xfId="3" applyNumberFormat="1" applyFont="1" applyFill="1" applyAlignment="1">
      <alignment horizontal="right" vertical="top" wrapText="1"/>
    </xf>
    <xf numFmtId="0" fontId="4" fillId="0" borderId="4" xfId="0" applyFont="1" applyBorder="1" applyAlignment="1">
      <alignment horizontal="left" vertical="center" wrapText="1"/>
    </xf>
    <xf numFmtId="0" fontId="16" fillId="3" borderId="25" xfId="0" applyFont="1" applyFill="1" applyBorder="1" applyAlignment="1">
      <alignment horizontal="center" vertical="center"/>
    </xf>
    <xf numFmtId="0" fontId="16" fillId="3" borderId="25" xfId="0" applyFont="1" applyFill="1" applyBorder="1" applyAlignment="1">
      <alignment horizontal="center" vertical="center" wrapText="1"/>
    </xf>
    <xf numFmtId="49" fontId="9" fillId="0" borderId="4" xfId="0" applyNumberFormat="1" applyFont="1" applyBorder="1" applyAlignment="1">
      <alignment horizontal="center"/>
    </xf>
    <xf numFmtId="0" fontId="16" fillId="3" borderId="11" xfId="0" applyFont="1" applyFill="1" applyBorder="1" applyAlignment="1">
      <alignment horizontal="center" vertical="center"/>
    </xf>
    <xf numFmtId="0" fontId="9" fillId="0" borderId="0" xfId="0" applyFont="1" applyAlignment="1">
      <alignment vertical="center"/>
    </xf>
    <xf numFmtId="0" fontId="9" fillId="0" borderId="1" xfId="0" applyFont="1" applyBorder="1" applyAlignment="1">
      <alignment horizontal="center" wrapText="1"/>
    </xf>
    <xf numFmtId="0" fontId="8" fillId="0" borderId="29" xfId="0" applyFont="1" applyBorder="1"/>
    <xf numFmtId="0" fontId="13" fillId="9" borderId="18" xfId="0" applyFont="1" applyFill="1" applyBorder="1" applyAlignment="1">
      <alignment horizontal="center" vertical="center"/>
    </xf>
    <xf numFmtId="0" fontId="13" fillId="9" borderId="1" xfId="0" applyFont="1" applyFill="1" applyBorder="1" applyAlignment="1">
      <alignment horizontal="center" vertical="center"/>
    </xf>
    <xf numFmtId="0" fontId="13" fillId="9" borderId="11" xfId="0" applyFont="1" applyFill="1" applyBorder="1" applyAlignment="1">
      <alignment horizontal="center" vertical="center"/>
    </xf>
    <xf numFmtId="0" fontId="9" fillId="0" borderId="31" xfId="0" applyFont="1" applyBorder="1" applyAlignment="1">
      <alignment horizontal="left" vertical="center"/>
    </xf>
    <xf numFmtId="0" fontId="8" fillId="0" borderId="32" xfId="0" applyFont="1" applyBorder="1"/>
    <xf numFmtId="0" fontId="9" fillId="0" borderId="33" xfId="0" applyFont="1" applyBorder="1" applyAlignment="1">
      <alignment horizontal="left" vertical="center"/>
    </xf>
    <xf numFmtId="0" fontId="8" fillId="0" borderId="34" xfId="0" applyFont="1" applyBorder="1"/>
    <xf numFmtId="0" fontId="13" fillId="9" borderId="37" xfId="0" applyFont="1" applyFill="1" applyBorder="1" applyAlignment="1">
      <alignment horizontal="center" vertical="center"/>
    </xf>
    <xf numFmtId="0" fontId="8" fillId="0" borderId="38" xfId="0" applyFont="1" applyBorder="1"/>
    <xf numFmtId="0" fontId="24" fillId="0" borderId="0" xfId="0" applyFont="1" applyAlignment="1">
      <alignment vertical="center"/>
    </xf>
    <xf numFmtId="49" fontId="13" fillId="0" borderId="4" xfId="0" applyNumberFormat="1" applyFont="1" applyBorder="1" applyAlignment="1">
      <alignment horizontal="center" vertical="center"/>
    </xf>
    <xf numFmtId="49" fontId="9" fillId="0" borderId="4" xfId="0" applyNumberFormat="1" applyFont="1" applyBorder="1" applyAlignment="1">
      <alignment horizontal="center" vertical="center"/>
    </xf>
    <xf numFmtId="0" fontId="18" fillId="0" borderId="4" xfId="0" applyFont="1" applyBorder="1" applyAlignment="1">
      <alignment horizontal="left" vertical="center" wrapText="1"/>
    </xf>
    <xf numFmtId="0" fontId="13" fillId="0" borderId="4" xfId="0" applyFont="1" applyBorder="1" applyAlignment="1">
      <alignment horizontal="center" vertical="center"/>
    </xf>
    <xf numFmtId="0" fontId="29" fillId="2" borderId="23" xfId="3" applyFont="1" applyFill="1" applyAlignment="1">
      <alignment horizontal="left" vertical="top" wrapText="1"/>
    </xf>
    <xf numFmtId="0" fontId="11" fillId="2" borderId="21" xfId="0" applyFont="1" applyFill="1" applyBorder="1" applyAlignment="1">
      <alignment horizontal="center" wrapText="1"/>
    </xf>
    <xf numFmtId="0" fontId="8" fillId="0" borderId="22" xfId="0" applyFont="1" applyBorder="1"/>
    <xf numFmtId="0" fontId="8" fillId="0" borderId="23" xfId="0" applyFont="1" applyBorder="1"/>
    <xf numFmtId="0" fontId="28" fillId="2" borderId="20" xfId="0" applyFont="1" applyFill="1" applyBorder="1" applyAlignment="1">
      <alignment horizontal="left" vertical="top" wrapText="1"/>
    </xf>
    <xf numFmtId="0" fontId="28" fillId="2" borderId="20" xfId="3" applyFont="1" applyFill="1" applyBorder="1" applyAlignment="1">
      <alignment horizontal="right" vertical="top" wrapText="1"/>
    </xf>
    <xf numFmtId="0" fontId="28" fillId="2" borderId="20" xfId="3" applyFont="1" applyFill="1" applyBorder="1" applyAlignment="1">
      <alignment horizontal="center" vertical="center" wrapText="1"/>
    </xf>
    <xf numFmtId="0" fontId="28" fillId="2" borderId="23" xfId="3" applyFont="1" applyFill="1" applyAlignment="1">
      <alignment horizontal="center" wrapText="1"/>
    </xf>
    <xf numFmtId="0" fontId="36" fillId="0" borderId="23" xfId="3"/>
    <xf numFmtId="49" fontId="25" fillId="0" borderId="1" xfId="2" applyNumberFormat="1" applyFont="1" applyBorder="1" applyAlignment="1">
      <alignment horizontal="center" vertical="center"/>
    </xf>
    <xf numFmtId="0" fontId="26" fillId="0" borderId="16" xfId="2" applyFont="1" applyBorder="1"/>
    <xf numFmtId="0" fontId="26" fillId="0" borderId="3" xfId="2" applyFont="1" applyBorder="1"/>
    <xf numFmtId="0" fontId="26" fillId="0" borderId="4" xfId="2" applyFont="1" applyBorder="1"/>
    <xf numFmtId="0" fontId="3" fillId="0" borderId="23" xfId="2"/>
    <xf numFmtId="0" fontId="26" fillId="0" borderId="5" xfId="2" applyFont="1" applyBorder="1"/>
    <xf numFmtId="0" fontId="26" fillId="0" borderId="6" xfId="2" applyFont="1" applyBorder="1"/>
    <xf numFmtId="0" fontId="26" fillId="0" borderId="17" xfId="2" applyFont="1" applyBorder="1"/>
    <xf numFmtId="0" fontId="26" fillId="0" borderId="8" xfId="2" applyFont="1" applyBorder="1"/>
    <xf numFmtId="0" fontId="22" fillId="0" borderId="4" xfId="2" applyFont="1" applyBorder="1" applyAlignment="1">
      <alignment horizontal="left" vertical="center" wrapText="1"/>
    </xf>
    <xf numFmtId="0" fontId="22" fillId="0" borderId="23" xfId="2" applyFont="1" applyAlignment="1">
      <alignment horizontal="left" vertical="center" wrapText="1"/>
    </xf>
    <xf numFmtId="0" fontId="22" fillId="0" borderId="6" xfId="2" applyFont="1" applyBorder="1" applyAlignment="1">
      <alignment horizontal="left" vertical="center" wrapText="1"/>
    </xf>
    <xf numFmtId="0" fontId="22" fillId="0" borderId="17" xfId="2" applyFont="1" applyBorder="1" applyAlignment="1">
      <alignment horizontal="left" vertical="center" wrapText="1"/>
    </xf>
    <xf numFmtId="0" fontId="15" fillId="0" borderId="42" xfId="6" applyFont="1" applyBorder="1" applyAlignment="1">
      <alignment horizontal="center" vertical="center"/>
    </xf>
    <xf numFmtId="0" fontId="15" fillId="0" borderId="44" xfId="6" applyFont="1" applyBorder="1" applyAlignment="1">
      <alignment horizontal="center" vertical="center"/>
    </xf>
    <xf numFmtId="0" fontId="15" fillId="0" borderId="40" xfId="6" applyFont="1" applyBorder="1" applyAlignment="1">
      <alignment horizontal="center" vertical="center"/>
    </xf>
    <xf numFmtId="0" fontId="13" fillId="0" borderId="42" xfId="6" applyFont="1" applyBorder="1" applyAlignment="1">
      <alignment horizontal="center" vertical="center" wrapText="1"/>
    </xf>
    <xf numFmtId="0" fontId="13" fillId="0" borderId="44" xfId="6" applyFont="1" applyBorder="1" applyAlignment="1">
      <alignment horizontal="center" vertical="center" wrapText="1"/>
    </xf>
    <xf numFmtId="0" fontId="13" fillId="0" borderId="40" xfId="6" applyFont="1" applyBorder="1" applyAlignment="1">
      <alignment horizontal="center" vertical="center" wrapText="1"/>
    </xf>
    <xf numFmtId="166" fontId="13" fillId="0" borderId="42" xfId="6" applyNumberFormat="1" applyFont="1" applyBorder="1" applyAlignment="1">
      <alignment horizontal="center" vertical="center"/>
    </xf>
    <xf numFmtId="166" fontId="13" fillId="0" borderId="43" xfId="6" applyNumberFormat="1" applyFont="1" applyBorder="1" applyAlignment="1">
      <alignment horizontal="center" vertical="center"/>
    </xf>
    <xf numFmtId="166" fontId="13" fillId="0" borderId="40" xfId="6" applyNumberFormat="1" applyFont="1" applyBorder="1" applyAlignment="1">
      <alignment horizontal="center" vertical="center"/>
    </xf>
    <xf numFmtId="0" fontId="2" fillId="0" borderId="23" xfId="4" applyAlignment="1">
      <alignment horizontal="center" vertical="center" wrapText="1"/>
    </xf>
    <xf numFmtId="0" fontId="2" fillId="0" borderId="23" xfId="4" applyAlignment="1">
      <alignment horizontal="center" vertical="center"/>
    </xf>
    <xf numFmtId="166" fontId="9" fillId="0" borderId="42" xfId="6" applyNumberFormat="1" applyFont="1" applyBorder="1" applyAlignment="1">
      <alignment horizontal="center" vertical="center"/>
    </xf>
    <xf numFmtId="166" fontId="9" fillId="0" borderId="40" xfId="6" applyNumberFormat="1" applyFont="1" applyBorder="1" applyAlignment="1">
      <alignment horizontal="center" vertical="center"/>
    </xf>
    <xf numFmtId="166" fontId="13" fillId="0" borderId="44" xfId="6" applyNumberFormat="1" applyFont="1" applyBorder="1" applyAlignment="1">
      <alignment horizontal="center" vertical="center"/>
    </xf>
    <xf numFmtId="166" fontId="13" fillId="0" borderId="41" xfId="6" applyNumberFormat="1" applyFont="1" applyBorder="1" applyAlignment="1">
      <alignment horizontal="center" vertical="center"/>
    </xf>
    <xf numFmtId="166" fontId="13" fillId="0" borderId="46" xfId="6" applyNumberFormat="1" applyFont="1" applyBorder="1" applyAlignment="1">
      <alignment horizontal="center" vertical="center"/>
    </xf>
  </cellXfs>
  <cellStyles count="13">
    <cellStyle name="Moeda 2" xfId="5" xr:uid="{ADFD3CF5-C03C-4878-A0CA-3F589E308BAA}"/>
    <cellStyle name="Moeda 2 2" xfId="10" xr:uid="{67D96E91-0883-45EC-91C1-7C229D815652}"/>
    <cellStyle name="Normal" xfId="0" builtinId="0"/>
    <cellStyle name="Normal 2" xfId="2" xr:uid="{24A51009-2BE0-4A76-B1BE-FD768777C7D3}"/>
    <cellStyle name="Normal 3" xfId="3" xr:uid="{C6D295EC-CC7C-4340-8B7E-5D80BD52CBC8}"/>
    <cellStyle name="Normal 4" xfId="4" xr:uid="{6150A4A9-7313-492A-AFF1-EE984D53521F}"/>
    <cellStyle name="Normal 4 2" xfId="8" xr:uid="{F772AE66-FDC7-4C9C-AAB9-F5368F517246}"/>
    <cellStyle name="Normal 5" xfId="6" xr:uid="{1AB6119A-50CE-4998-93D0-27EFD0CF7B80}"/>
    <cellStyle name="Normal 6" xfId="11" xr:uid="{823DAED7-2E20-43F9-BA76-23D0FCE4698A}"/>
    <cellStyle name="Porcentagem 2" xfId="7" xr:uid="{BB3FCDA3-D696-41F6-A3C4-D1D9A71B1EC6}"/>
    <cellStyle name="Porcentagem 3" xfId="9" xr:uid="{8B17A922-8136-4B89-B7B2-0A6E32183ECE}"/>
    <cellStyle name="Vírgula" xfId="1" builtinId="3"/>
    <cellStyle name="Vírgula 2" xfId="12" xr:uid="{FDBAEB79-5F24-47C1-BBB0-AF3508F071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1</xdr:col>
      <xdr:colOff>402129</xdr:colOff>
      <xdr:row>1</xdr:row>
      <xdr:rowOff>104774</xdr:rowOff>
    </xdr:from>
    <xdr:ext cx="1620000" cy="1008000"/>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48658" y="295274"/>
          <a:ext cx="1620000" cy="10080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478329</xdr:colOff>
      <xdr:row>1</xdr:row>
      <xdr:rowOff>66674</xdr:rowOff>
    </xdr:from>
    <xdr:ext cx="1620000" cy="1080000"/>
    <xdr:pic>
      <xdr:nvPicPr>
        <xdr:cNvPr id="3" name="image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36222" y="311603"/>
          <a:ext cx="1620000" cy="108000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478329</xdr:colOff>
      <xdr:row>1</xdr:row>
      <xdr:rowOff>66674</xdr:rowOff>
    </xdr:from>
    <xdr:ext cx="1620000" cy="1080000"/>
    <xdr:pic>
      <xdr:nvPicPr>
        <xdr:cNvPr id="3" name="image1.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96043" y="311603"/>
          <a:ext cx="1620000" cy="10800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4257675</xdr:colOff>
      <xdr:row>18</xdr:row>
      <xdr:rowOff>0</xdr:rowOff>
    </xdr:from>
    <xdr:ext cx="76200" cy="247650"/>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2663" y="3660938"/>
          <a:ext cx="66675" cy="238125"/>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16</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383079</xdr:colOff>
      <xdr:row>1</xdr:row>
      <xdr:rowOff>114299</xdr:rowOff>
    </xdr:from>
    <xdr:ext cx="1620000" cy="1080000"/>
    <xdr:pic>
      <xdr:nvPicPr>
        <xdr:cNvPr id="5" name="image1.png">
          <a:extLst>
            <a:ext uri="{FF2B5EF4-FFF2-40B4-BE49-F238E27FC236}">
              <a16:creationId xmlns:a16="http://schemas.microsoft.com/office/drawing/2014/main" id="{00000000-0008-0000-0500-000005000000}"/>
            </a:ext>
          </a:extLst>
        </xdr:cNvPr>
        <xdr:cNvPicPr preferRelativeResize="0"/>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28008" y="372835"/>
          <a:ext cx="1620000" cy="108000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383079</xdr:colOff>
      <xdr:row>1</xdr:row>
      <xdr:rowOff>114299</xdr:rowOff>
    </xdr:from>
    <xdr:ext cx="1620000" cy="1044000"/>
    <xdr:pic>
      <xdr:nvPicPr>
        <xdr:cNvPr id="3" name="image1.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25534" y="374072"/>
          <a:ext cx="1620000" cy="104400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383079</xdr:colOff>
      <xdr:row>1</xdr:row>
      <xdr:rowOff>114299</xdr:rowOff>
    </xdr:from>
    <xdr:ext cx="1620000" cy="1080000"/>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28008" y="291192"/>
          <a:ext cx="1620000" cy="108000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468804</xdr:colOff>
      <xdr:row>1</xdr:row>
      <xdr:rowOff>57149</xdr:rowOff>
    </xdr:from>
    <xdr:ext cx="1620000" cy="1080000"/>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6518" y="302078"/>
          <a:ext cx="1620000" cy="108000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478329</xdr:colOff>
      <xdr:row>1</xdr:row>
      <xdr:rowOff>66674</xdr:rowOff>
    </xdr:from>
    <xdr:ext cx="1620000" cy="1080000"/>
    <xdr:pic>
      <xdr:nvPicPr>
        <xdr:cNvPr id="3" name="image1.png">
          <a:extLst>
            <a:ext uri="{FF2B5EF4-FFF2-40B4-BE49-F238E27FC236}">
              <a16:creationId xmlns:a16="http://schemas.microsoft.com/office/drawing/2014/main" id="{4FE6A0BB-F7EC-41F6-A1BE-9634817FEFB6}"/>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736865" y="311603"/>
          <a:ext cx="1620000" cy="1080000"/>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twoCellAnchor>
    <xdr:from>
      <xdr:col>25</xdr:col>
      <xdr:colOff>548029</xdr:colOff>
      <xdr:row>31</xdr:row>
      <xdr:rowOff>130969</xdr:rowOff>
    </xdr:from>
    <xdr:to>
      <xdr:col>28</xdr:col>
      <xdr:colOff>340179</xdr:colOff>
      <xdr:row>45</xdr:row>
      <xdr:rowOff>1</xdr:rowOff>
    </xdr:to>
    <xdr:sp macro="" textlink="">
      <xdr:nvSpPr>
        <xdr:cNvPr id="2" name="CaixaDeTexto 1">
          <a:extLst>
            <a:ext uri="{FF2B5EF4-FFF2-40B4-BE49-F238E27FC236}">
              <a16:creationId xmlns:a16="http://schemas.microsoft.com/office/drawing/2014/main" id="{98BABF0A-25D2-473A-AD40-31BC633B7843}"/>
            </a:ext>
          </a:extLst>
        </xdr:cNvPr>
        <xdr:cNvSpPr txBox="1"/>
      </xdr:nvSpPr>
      <xdr:spPr>
        <a:xfrm flipH="1" flipV="1">
          <a:off x="15788029" y="4131469"/>
          <a:ext cx="1620950" cy="15835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pt-BR" sz="1100" baseline="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P:\URBANISMO\01-BIBLIOTECA\00-MODELOS\02-ORCAMENTOS\Orcamento_Eventos_SEPLAN_2025\ORC_MODELO_EVENTOS-2025_R04.xls" TargetMode="External"/><Relationship Id="rId1" Type="http://schemas.openxmlformats.org/officeDocument/2006/relationships/externalLinkPath" Target="/URBANISMO/01-BIBLIOTECA/00-MODELOS/02-ORCAMENTOS/Orcamento_Eventos_SEPLAN_2025/ORC_MODELO_EVENTOS-2025_R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ZATELLI\Projetos\_Pessoa%20Juridica%20e%20Comercial\FA%20CONSTRU&#199;&#195;O%20DE%20EDIFICIOS\UBS%20VILA%20NOVA\TABELA%20DE%20OR&#199;AMENTO%20UBS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F"/>
      <sheetName val="ORÇAMENTO"/>
      <sheetName val="QUANTITATIVO"/>
      <sheetName val="BDI"/>
      <sheetName val="ENCARGOS SOCIAIS"/>
      <sheetName val="CURVA ABC"/>
      <sheetName val="EVENTOS"/>
      <sheetName val="PLE"/>
    </sheetNames>
    <sheetDataSet>
      <sheetData sheetId="0">
        <row r="5">
          <cell r="D5" t="str">
            <v>'P:\URBANISMO\01-BIBLIOTECA\00-MODELOS\02-ORCAMENTOS\Orcamento_Eventos_SEPLAN_2025\[REF_06-2025.xls]SEPLAN'!$C$8:$H$5000</v>
          </cell>
        </row>
        <row r="6">
          <cell r="D6" t="str">
            <v>'P:\URBANISMO\01-BIBLIOTECA\00-MODELOS\02-ORCAMENTOS\Orcamento_Eventos_SEPLAN_2025\[REF_06-2025.xls]MEDIANAS'!$C$8:$F$2000</v>
          </cell>
        </row>
        <row r="7">
          <cell r="D7" t="str">
            <v>'P:\URBANISMO\01-BIBLIOTECA\00-MODELOS\02-ORCAMENTOS\Orcamento_Eventos_SEPLAN_2025\[REF_06-2025.xls]SINAPI-C'!$B$11:$AY$10000</v>
          </cell>
        </row>
        <row r="8">
          <cell r="D8" t="str">
            <v>'P:\URBANISMO\01-BIBLIOTECA\00-MODELOS\02-ORCAMENTOS\Orcamento_Eventos_SEPLAN_2025\[REF_06-2025.xls]SINAPI-I'!$B$11:$AC$10000</v>
          </cell>
        </row>
        <row r="9">
          <cell r="D9" t="str">
            <v>'P:\URBANISMO\01-BIBLIOTECA\00-MODELOS\02-ORCAMENTOS\Orcamento_Eventos_SEPLAN_2025\[REF_06-2025.xls]SICRO'!$A$4:$D$1000</v>
          </cell>
        </row>
      </sheetData>
      <sheetData sheetId="1">
        <row r="2">
          <cell r="B2" t="str">
            <v>PROJETO:</v>
          </cell>
        </row>
      </sheetData>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GERAIS"/>
      <sheetName val="RESUMO"/>
      <sheetName val="ORC. SINTÉTICO"/>
      <sheetName val="CPUS"/>
      <sheetName val="BDI SEM DESONERAÇÃO"/>
      <sheetName val="CRONOGRAMA"/>
    </sheetNames>
    <sheetDataSet>
      <sheetData sheetId="0" refreshError="1">
        <row r="21">
          <cell r="B21" t="str">
            <v>Data:</v>
          </cell>
        </row>
        <row r="22">
          <cell r="B22" t="str">
            <v>Revisão:</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tabSelected="1" zoomScaleNormal="100" workbookViewId="0">
      <selection activeCell="L18" sqref="L18"/>
    </sheetView>
  </sheetViews>
  <sheetFormatPr defaultColWidth="12.625" defaultRowHeight="15" customHeight="1" x14ac:dyDescent="0.2"/>
  <cols>
    <col min="1" max="1" width="3.25" customWidth="1"/>
    <col min="2" max="4" width="40" customWidth="1"/>
    <col min="5" max="5" width="44.375" customWidth="1"/>
    <col min="6" max="6" width="3.25" customWidth="1"/>
    <col min="7" max="11" width="7.625" customWidth="1"/>
    <col min="12" max="12" width="9.125" customWidth="1"/>
    <col min="13" max="22" width="7.625" customWidth="1"/>
  </cols>
  <sheetData>
    <row r="1" spans="1:26" ht="15" customHeight="1" x14ac:dyDescent="0.2">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
      <c r="A2" s="3"/>
      <c r="B2" s="345" t="s">
        <v>0</v>
      </c>
      <c r="C2" s="346"/>
      <c r="D2" s="346"/>
      <c r="E2" s="347"/>
      <c r="F2" s="3"/>
      <c r="G2" s="3"/>
      <c r="H2" s="3"/>
      <c r="I2" s="3"/>
      <c r="J2" s="3"/>
      <c r="K2" s="3"/>
      <c r="L2" s="3"/>
      <c r="M2" s="3"/>
      <c r="N2" s="3"/>
      <c r="O2" s="3"/>
      <c r="P2" s="3"/>
      <c r="Q2" s="3"/>
      <c r="R2" s="3"/>
      <c r="S2" s="3"/>
      <c r="T2" s="3"/>
      <c r="U2" s="3"/>
      <c r="V2" s="3"/>
      <c r="W2" s="1"/>
      <c r="X2" s="1"/>
      <c r="Y2" s="1"/>
      <c r="Z2" s="1"/>
    </row>
    <row r="3" spans="1:26" ht="18.75" customHeight="1" x14ac:dyDescent="0.3">
      <c r="A3" s="3"/>
      <c r="B3" s="348"/>
      <c r="C3" s="349"/>
      <c r="D3" s="349"/>
      <c r="E3" s="350"/>
      <c r="F3" s="3"/>
      <c r="G3" s="3"/>
      <c r="H3" s="3"/>
      <c r="I3" s="3"/>
      <c r="J3" s="3"/>
      <c r="K3" s="3"/>
      <c r="L3" s="3"/>
      <c r="M3" s="3"/>
      <c r="N3" s="3"/>
      <c r="O3" s="3"/>
      <c r="P3" s="3"/>
      <c r="Q3" s="3"/>
      <c r="R3" s="3"/>
      <c r="S3" s="3"/>
      <c r="T3" s="3"/>
      <c r="U3" s="3"/>
      <c r="V3" s="3"/>
      <c r="W3" s="1"/>
      <c r="X3" s="1"/>
      <c r="Y3" s="1"/>
      <c r="Z3" s="1"/>
    </row>
    <row r="4" spans="1:26" ht="18.75" customHeight="1" x14ac:dyDescent="0.3">
      <c r="A4" s="3"/>
      <c r="B4" s="348"/>
      <c r="C4" s="349"/>
      <c r="D4" s="349"/>
      <c r="E4" s="350"/>
      <c r="F4" s="3"/>
      <c r="G4" s="3"/>
      <c r="H4" s="3"/>
      <c r="I4" s="3"/>
      <c r="J4" s="3"/>
      <c r="K4" s="3"/>
      <c r="L4" s="3"/>
      <c r="M4" s="3"/>
      <c r="N4" s="3"/>
      <c r="O4" s="3"/>
      <c r="P4" s="3"/>
      <c r="Q4" s="3"/>
      <c r="R4" s="3"/>
      <c r="S4" s="3"/>
      <c r="T4" s="3"/>
      <c r="U4" s="3"/>
      <c r="V4" s="3"/>
      <c r="W4" s="1"/>
      <c r="X4" s="1"/>
      <c r="Y4" s="1"/>
      <c r="Z4" s="1"/>
    </row>
    <row r="5" spans="1:26" ht="18.75" customHeight="1" x14ac:dyDescent="0.3">
      <c r="A5" s="3"/>
      <c r="B5" s="348"/>
      <c r="C5" s="349"/>
      <c r="D5" s="349"/>
      <c r="E5" s="350"/>
      <c r="F5" s="3"/>
      <c r="G5" s="3"/>
      <c r="H5" s="3"/>
      <c r="I5" s="3"/>
      <c r="J5" s="3"/>
      <c r="K5" s="3"/>
      <c r="L5" s="3"/>
      <c r="M5" s="3"/>
      <c r="N5" s="3"/>
      <c r="O5" s="3"/>
      <c r="P5" s="3"/>
      <c r="Q5" s="3"/>
      <c r="R5" s="3"/>
      <c r="S5" s="3"/>
      <c r="T5" s="3"/>
      <c r="U5" s="3"/>
      <c r="V5" s="3"/>
      <c r="W5" s="1"/>
      <c r="X5" s="1"/>
      <c r="Y5" s="1"/>
      <c r="Z5" s="1"/>
    </row>
    <row r="6" spans="1:26" ht="18.75" customHeight="1" x14ac:dyDescent="0.3">
      <c r="A6" s="3"/>
      <c r="B6" s="351"/>
      <c r="C6" s="352"/>
      <c r="D6" s="352"/>
      <c r="E6" s="353"/>
      <c r="F6" s="3"/>
      <c r="G6" s="3"/>
      <c r="H6" s="3"/>
      <c r="I6" s="3"/>
      <c r="J6" s="3"/>
      <c r="K6" s="3"/>
      <c r="L6" s="3"/>
      <c r="M6" s="3"/>
      <c r="N6" s="3"/>
      <c r="O6" s="3"/>
      <c r="P6" s="3"/>
      <c r="Q6" s="3"/>
      <c r="R6" s="3"/>
      <c r="S6" s="3"/>
      <c r="T6" s="3"/>
      <c r="U6" s="3"/>
      <c r="V6" s="3"/>
      <c r="W6" s="1"/>
      <c r="X6" s="1"/>
      <c r="Y6" s="1"/>
      <c r="Z6" s="1"/>
    </row>
    <row r="7" spans="1:26" ht="15" customHeight="1" x14ac:dyDescent="0.2">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
      <c r="A8" s="1"/>
      <c r="B8" s="5" t="s">
        <v>5157</v>
      </c>
      <c r="C8" s="6"/>
      <c r="D8" s="6"/>
      <c r="E8" s="7"/>
      <c r="F8" s="1"/>
      <c r="G8" s="1"/>
      <c r="H8" s="1"/>
      <c r="I8" s="1"/>
      <c r="J8" s="1"/>
      <c r="K8" s="1"/>
      <c r="L8" s="1"/>
      <c r="M8" s="1"/>
      <c r="N8" s="1"/>
      <c r="O8" s="1"/>
      <c r="P8" s="1"/>
      <c r="Q8" s="1"/>
      <c r="R8" s="1"/>
      <c r="S8" s="1"/>
      <c r="T8" s="1"/>
      <c r="U8" s="1"/>
      <c r="V8" s="1"/>
      <c r="W8" s="1"/>
      <c r="X8" s="1"/>
      <c r="Y8" s="1"/>
      <c r="Z8" s="1"/>
    </row>
    <row r="9" spans="1:26" ht="15" customHeight="1" x14ac:dyDescent="0.2">
      <c r="A9" s="1"/>
      <c r="B9" s="8" t="str">
        <f>C16</f>
        <v>Unidade Básica de Saúde Porte 3 - Área Construída: 813,73m²</v>
      </c>
      <c r="C9" s="9"/>
      <c r="D9" s="9"/>
      <c r="E9" s="10"/>
      <c r="F9" s="1"/>
      <c r="G9" s="1"/>
      <c r="H9" s="1"/>
      <c r="I9" s="1"/>
      <c r="J9" s="1"/>
      <c r="K9" s="1"/>
      <c r="L9" s="1"/>
      <c r="M9" s="1"/>
      <c r="N9" s="1"/>
      <c r="O9" s="1"/>
      <c r="P9" s="1"/>
      <c r="Q9" s="1"/>
      <c r="R9" s="1"/>
      <c r="S9" s="1"/>
      <c r="T9" s="1"/>
      <c r="U9" s="1"/>
      <c r="V9" s="1"/>
      <c r="W9" s="1"/>
      <c r="X9" s="1"/>
      <c r="Y9" s="1"/>
      <c r="Z9" s="1"/>
    </row>
    <row r="10" spans="1:26" ht="15" customHeight="1" x14ac:dyDescent="0.2">
      <c r="A10" s="1"/>
      <c r="B10" s="295" t="s">
        <v>5128</v>
      </c>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56" t="s">
        <v>5129</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2">
      <c r="A12" s="1"/>
      <c r="B12" s="11" t="s">
        <v>1</v>
      </c>
      <c r="C12" s="9"/>
      <c r="D12" s="9"/>
      <c r="E12" s="10"/>
      <c r="F12" s="1"/>
      <c r="G12" s="1"/>
      <c r="H12" s="1"/>
      <c r="I12" s="1"/>
      <c r="J12" s="1"/>
      <c r="K12" s="1"/>
      <c r="L12" s="1"/>
      <c r="M12" s="1"/>
      <c r="N12" s="1"/>
      <c r="O12" s="1"/>
      <c r="P12" s="1"/>
      <c r="Q12" s="1"/>
      <c r="R12" s="1"/>
      <c r="S12" s="1"/>
      <c r="T12" s="1"/>
      <c r="U12" s="1"/>
      <c r="V12" s="1"/>
      <c r="W12" s="1"/>
      <c r="X12" s="1"/>
      <c r="Y12" s="1"/>
      <c r="Z12" s="1"/>
    </row>
    <row r="13" spans="1:26" ht="15" customHeight="1" x14ac:dyDescent="0.2">
      <c r="A13" s="1"/>
      <c r="B13" s="232" t="s">
        <v>2577</v>
      </c>
      <c r="C13" s="9"/>
      <c r="D13" s="9"/>
      <c r="E13" s="10"/>
      <c r="F13" s="1"/>
      <c r="G13" s="12"/>
      <c r="H13" s="12"/>
      <c r="I13" s="12"/>
      <c r="J13" s="12"/>
      <c r="K13" s="1"/>
      <c r="L13" s="1"/>
      <c r="M13" s="1"/>
      <c r="N13" s="1"/>
      <c r="O13" s="1"/>
      <c r="P13" s="1"/>
      <c r="Q13" s="1"/>
      <c r="R13" s="1"/>
      <c r="S13" s="1"/>
      <c r="T13" s="1"/>
      <c r="U13" s="1"/>
      <c r="V13" s="1"/>
      <c r="W13" s="1"/>
      <c r="X13" s="1"/>
      <c r="Y13" s="1"/>
      <c r="Z13" s="1"/>
    </row>
    <row r="14" spans="1:26" ht="15" customHeight="1" x14ac:dyDescent="0.2">
      <c r="A14" s="1"/>
      <c r="B14" s="13"/>
      <c r="C14" s="14"/>
      <c r="D14" s="14"/>
      <c r="E14" s="15"/>
      <c r="F14" s="1"/>
      <c r="G14" s="1"/>
      <c r="H14" s="1"/>
      <c r="I14" s="1"/>
      <c r="J14" s="1"/>
      <c r="K14" s="1"/>
      <c r="L14" s="1"/>
      <c r="M14" s="1"/>
      <c r="N14" s="1"/>
      <c r="O14" s="1"/>
      <c r="P14" s="1"/>
      <c r="Q14" s="1"/>
      <c r="R14" s="1"/>
      <c r="S14" s="1"/>
      <c r="T14" s="1"/>
      <c r="U14" s="1"/>
      <c r="V14" s="1"/>
      <c r="W14" s="1"/>
      <c r="X14" s="1"/>
      <c r="Y14" s="1"/>
      <c r="Z14" s="1"/>
    </row>
    <row r="15" spans="1:26" ht="15" customHeight="1" x14ac:dyDescent="0.2">
      <c r="A15" s="1"/>
      <c r="B15" s="16"/>
      <c r="C15" s="17"/>
      <c r="D15" s="18"/>
      <c r="E15" s="17"/>
      <c r="F15" s="1"/>
      <c r="G15" s="1"/>
      <c r="H15" s="1"/>
      <c r="I15" s="1"/>
      <c r="J15" s="1"/>
      <c r="K15" s="1"/>
      <c r="L15" s="1"/>
      <c r="M15" s="1"/>
      <c r="N15" s="1"/>
      <c r="O15" s="1"/>
      <c r="P15" s="1"/>
      <c r="Q15" s="1"/>
      <c r="R15" s="1"/>
      <c r="S15" s="1"/>
      <c r="T15" s="1"/>
      <c r="U15" s="1"/>
      <c r="V15" s="1"/>
      <c r="W15" s="1"/>
      <c r="X15" s="1"/>
      <c r="Y15" s="1"/>
      <c r="Z15" s="1"/>
    </row>
    <row r="16" spans="1:26" ht="30" customHeight="1" x14ac:dyDescent="0.2">
      <c r="A16" s="1"/>
      <c r="B16" s="19" t="s">
        <v>2</v>
      </c>
      <c r="C16" s="20" t="s">
        <v>5159</v>
      </c>
      <c r="D16" s="21"/>
      <c r="E16" s="22"/>
      <c r="F16" s="1"/>
      <c r="G16" s="1"/>
      <c r="H16" s="1"/>
      <c r="I16" s="1"/>
      <c r="J16" s="1"/>
      <c r="K16" s="1"/>
      <c r="L16" s="1"/>
      <c r="M16" s="1"/>
      <c r="N16" s="1"/>
      <c r="O16" s="1"/>
      <c r="P16" s="1"/>
      <c r="Q16" s="1"/>
      <c r="R16" s="1"/>
      <c r="S16" s="1"/>
      <c r="T16" s="1"/>
      <c r="U16" s="1"/>
      <c r="V16" s="1"/>
      <c r="W16" s="1"/>
      <c r="X16" s="1"/>
      <c r="Y16" s="1"/>
      <c r="Z16" s="1"/>
    </row>
    <row r="17" spans="1:26" ht="30" customHeight="1" x14ac:dyDescent="0.2">
      <c r="A17" s="23"/>
      <c r="B17" s="19" t="s">
        <v>3</v>
      </c>
      <c r="C17" s="354" t="s">
        <v>5129</v>
      </c>
      <c r="D17" s="355"/>
      <c r="E17" s="356"/>
      <c r="F17" s="23"/>
      <c r="G17" s="1"/>
      <c r="H17" s="1"/>
      <c r="I17" s="1"/>
      <c r="J17" s="1"/>
      <c r="K17" s="1"/>
      <c r="L17" s="1"/>
      <c r="M17" s="1"/>
      <c r="N17" s="1"/>
      <c r="O17" s="1"/>
      <c r="P17" s="1"/>
      <c r="Q17" s="1"/>
      <c r="R17" s="1"/>
      <c r="S17" s="1"/>
      <c r="T17" s="1"/>
      <c r="U17" s="1"/>
      <c r="V17" s="1"/>
      <c r="W17" s="1"/>
      <c r="X17" s="1"/>
      <c r="Y17" s="1"/>
      <c r="Z17" s="1"/>
    </row>
    <row r="18" spans="1:26" ht="30" customHeight="1" x14ac:dyDescent="0.2">
      <c r="A18" s="23"/>
      <c r="B18" s="19" t="s">
        <v>4</v>
      </c>
      <c r="C18" s="25" t="s">
        <v>4151</v>
      </c>
      <c r="D18" s="21"/>
      <c r="E18" s="22"/>
      <c r="F18" s="23"/>
      <c r="G18" s="1"/>
      <c r="H18" s="1"/>
      <c r="I18" s="1"/>
      <c r="J18" s="26"/>
      <c r="K18" s="26"/>
      <c r="L18" s="26"/>
      <c r="M18" s="26"/>
      <c r="N18" s="26"/>
      <c r="O18" s="26"/>
      <c r="P18" s="26"/>
      <c r="Q18" s="26"/>
      <c r="R18" s="1"/>
      <c r="S18" s="1"/>
      <c r="T18" s="1"/>
      <c r="U18" s="1"/>
      <c r="V18" s="1"/>
      <c r="W18" s="1"/>
      <c r="X18" s="1"/>
      <c r="Y18" s="1"/>
      <c r="Z18" s="1"/>
    </row>
    <row r="19" spans="1:26" ht="30" customHeight="1" x14ac:dyDescent="0.2">
      <c r="A19" s="1"/>
      <c r="B19" s="19" t="s">
        <v>5</v>
      </c>
      <c r="C19" s="27">
        <v>45839</v>
      </c>
      <c r="D19" s="28"/>
      <c r="E19" s="29"/>
      <c r="F19" s="1"/>
      <c r="G19" s="1"/>
      <c r="H19" s="1"/>
      <c r="I19" s="1"/>
      <c r="J19" s="26"/>
      <c r="K19" s="26"/>
      <c r="L19" s="26"/>
      <c r="M19" s="26"/>
      <c r="N19" s="26"/>
      <c r="O19" s="26"/>
      <c r="P19" s="26"/>
      <c r="Q19" s="26"/>
      <c r="R19" s="1"/>
      <c r="S19" s="1"/>
      <c r="T19" s="1"/>
      <c r="U19" s="1"/>
      <c r="V19" s="1"/>
      <c r="W19" s="1"/>
      <c r="X19" s="1"/>
      <c r="Y19" s="1"/>
      <c r="Z19" s="1"/>
    </row>
    <row r="20" spans="1:26" ht="30" customHeight="1" x14ac:dyDescent="0.2">
      <c r="A20" s="1"/>
      <c r="B20" s="19" t="s">
        <v>6</v>
      </c>
      <c r="C20" s="30">
        <f>'BDI SEM DESONERAÇÃO'!E37</f>
        <v>0.20814986876099639</v>
      </c>
      <c r="D20" s="28"/>
      <c r="E20" s="29"/>
      <c r="F20" s="1"/>
      <c r="G20" s="1"/>
      <c r="H20" s="1"/>
      <c r="I20" s="1"/>
      <c r="J20" s="26"/>
      <c r="K20" s="26"/>
      <c r="L20" s="26"/>
      <c r="M20" s="26"/>
      <c r="N20" s="26"/>
      <c r="O20" s="26"/>
      <c r="P20" s="26"/>
      <c r="Q20" s="26"/>
      <c r="R20" s="1"/>
      <c r="S20" s="1"/>
      <c r="T20" s="1"/>
      <c r="U20" s="1"/>
      <c r="V20" s="1"/>
      <c r="W20" s="1"/>
      <c r="X20" s="1"/>
      <c r="Y20" s="1"/>
      <c r="Z20" s="1"/>
    </row>
    <row r="21" spans="1:26" ht="30" customHeight="1" x14ac:dyDescent="0.2">
      <c r="A21" s="1"/>
      <c r="B21" s="19" t="s">
        <v>7</v>
      </c>
      <c r="C21" s="344">
        <v>813.73</v>
      </c>
      <c r="D21" s="28"/>
      <c r="E21" s="29"/>
      <c r="F21" s="1"/>
      <c r="G21" s="1"/>
      <c r="H21" s="1"/>
      <c r="I21" s="1"/>
      <c r="J21" s="1"/>
      <c r="K21" s="1"/>
      <c r="L21" s="1"/>
      <c r="M21" s="1"/>
      <c r="N21" s="1"/>
      <c r="O21" s="1"/>
      <c r="P21" s="1"/>
      <c r="Q21" s="1"/>
      <c r="R21" s="1"/>
      <c r="S21" s="1"/>
      <c r="T21" s="1"/>
      <c r="U21" s="1"/>
      <c r="V21" s="1"/>
      <c r="W21" s="1"/>
      <c r="X21" s="1"/>
      <c r="Y21" s="1"/>
      <c r="Z21" s="1"/>
    </row>
    <row r="22" spans="1:26" ht="30" customHeight="1" x14ac:dyDescent="0.2">
      <c r="A22" s="1"/>
      <c r="B22" s="19" t="s">
        <v>8</v>
      </c>
      <c r="C22" s="254" t="s">
        <v>4047</v>
      </c>
      <c r="D22" s="28"/>
      <c r="E22" s="29"/>
      <c r="F22" s="1"/>
      <c r="G22" s="1"/>
      <c r="H22" s="1"/>
      <c r="I22" s="1"/>
      <c r="J22" s="1"/>
      <c r="K22" s="1"/>
      <c r="L22" s="1"/>
      <c r="M22" s="1"/>
      <c r="N22" s="1"/>
      <c r="O22" s="1"/>
      <c r="P22" s="1"/>
      <c r="Q22" s="1"/>
      <c r="R22" s="1"/>
      <c r="S22" s="1"/>
      <c r="T22" s="1"/>
      <c r="U22" s="1"/>
      <c r="V22" s="1"/>
      <c r="W22" s="1"/>
      <c r="X22" s="1"/>
      <c r="Y22" s="1"/>
      <c r="Z22" s="1"/>
    </row>
    <row r="23" spans="1:26" ht="30" customHeight="1" x14ac:dyDescent="0.2">
      <c r="A23" s="1"/>
      <c r="B23" s="19" t="s">
        <v>9</v>
      </c>
      <c r="C23" s="31" t="s">
        <v>2401</v>
      </c>
      <c r="D23" s="28"/>
      <c r="E23" s="29"/>
      <c r="F23" s="1"/>
      <c r="G23" s="1"/>
      <c r="H23" s="1"/>
      <c r="I23" s="1"/>
      <c r="J23" s="1"/>
      <c r="K23" s="1"/>
      <c r="L23" s="1"/>
      <c r="M23" s="1"/>
      <c r="N23" s="1"/>
      <c r="O23" s="1"/>
      <c r="P23" s="1"/>
      <c r="Q23" s="1"/>
      <c r="R23" s="1"/>
      <c r="S23" s="1"/>
      <c r="T23" s="1"/>
      <c r="U23" s="1"/>
      <c r="V23" s="1"/>
      <c r="W23" s="1"/>
      <c r="X23" s="1"/>
      <c r="Y23" s="1"/>
      <c r="Z23" s="1"/>
    </row>
    <row r="24" spans="1:26" ht="30" customHeight="1" x14ac:dyDescent="0.2">
      <c r="A24" s="1"/>
      <c r="B24" s="32" t="s">
        <v>10</v>
      </c>
      <c r="C24" s="31" t="s">
        <v>5130</v>
      </c>
      <c r="D24" s="28"/>
      <c r="E24" s="29"/>
      <c r="F24" s="1"/>
      <c r="G24" s="1"/>
      <c r="H24" s="1"/>
      <c r="I24" s="1"/>
      <c r="J24" s="1"/>
      <c r="K24" s="1"/>
      <c r="L24" s="1"/>
      <c r="M24" s="1"/>
      <c r="N24" s="1"/>
      <c r="O24" s="1"/>
      <c r="P24" s="1"/>
      <c r="Q24" s="1"/>
      <c r="R24" s="1"/>
      <c r="S24" s="1"/>
      <c r="T24" s="1"/>
      <c r="U24" s="1"/>
      <c r="V24" s="1"/>
      <c r="W24" s="1"/>
      <c r="X24" s="1"/>
      <c r="Y24" s="1"/>
      <c r="Z24" s="1"/>
    </row>
    <row r="25" spans="1:26" ht="30" customHeight="1" x14ac:dyDescent="0.2">
      <c r="A25" s="1"/>
      <c r="B25" s="19" t="s">
        <v>11</v>
      </c>
      <c r="C25" s="31" t="s">
        <v>5131</v>
      </c>
      <c r="D25" s="28"/>
      <c r="E25" s="29"/>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33"/>
      <c r="C26" s="34"/>
      <c r="D26" s="34"/>
      <c r="E26" s="34"/>
      <c r="F26" s="1"/>
      <c r="G26" s="1"/>
      <c r="H26" s="1"/>
      <c r="I26" s="1"/>
      <c r="J26" s="1"/>
      <c r="K26" s="1"/>
      <c r="L26" s="1"/>
      <c r="M26" s="1"/>
      <c r="N26" s="1"/>
      <c r="O26" s="1"/>
      <c r="P26" s="1"/>
      <c r="Q26" s="1"/>
      <c r="R26" s="1"/>
      <c r="S26" s="1"/>
      <c r="T26" s="1"/>
      <c r="U26" s="1"/>
      <c r="V26" s="1"/>
      <c r="W26" s="1"/>
      <c r="X26" s="1"/>
      <c r="Y26" s="1"/>
      <c r="Z26" s="1"/>
    </row>
    <row r="27" spans="1:26" ht="15" customHeight="1" x14ac:dyDescent="0.25">
      <c r="A27" s="1"/>
      <c r="B27" s="35"/>
      <c r="C27" s="36"/>
      <c r="D27" s="37"/>
      <c r="E27" s="38"/>
      <c r="F27" s="1"/>
      <c r="G27" s="1"/>
      <c r="H27" s="1"/>
      <c r="I27" s="1"/>
      <c r="J27" s="1"/>
      <c r="K27" s="1"/>
      <c r="L27" s="1"/>
      <c r="M27" s="1"/>
      <c r="N27" s="1"/>
      <c r="O27" s="1"/>
      <c r="P27" s="1"/>
      <c r="Q27" s="1"/>
      <c r="R27" s="1"/>
      <c r="S27" s="1"/>
      <c r="T27" s="1"/>
      <c r="U27" s="1"/>
      <c r="V27" s="1"/>
      <c r="W27" s="1"/>
      <c r="X27" s="1"/>
      <c r="Y27" s="1"/>
      <c r="Z27" s="1"/>
    </row>
    <row r="28" spans="1:26" ht="15" customHeight="1" x14ac:dyDescent="0.25">
      <c r="A28" s="1"/>
      <c r="B28" s="39"/>
      <c r="C28" s="40"/>
      <c r="D28" s="40"/>
      <c r="E28" s="41"/>
      <c r="F28" s="1"/>
      <c r="G28" s="1"/>
      <c r="H28" s="1"/>
      <c r="I28" s="1"/>
      <c r="J28" s="1"/>
      <c r="K28" s="1"/>
      <c r="L28" s="1"/>
      <c r="M28" s="1"/>
      <c r="N28" s="1"/>
      <c r="O28" s="1"/>
      <c r="P28" s="1"/>
      <c r="Q28" s="1"/>
      <c r="R28" s="1"/>
      <c r="S28" s="1"/>
      <c r="T28" s="1"/>
      <c r="U28" s="1"/>
      <c r="V28" s="1"/>
      <c r="W28" s="1"/>
      <c r="X28" s="1"/>
      <c r="Y28" s="1"/>
      <c r="Z28" s="1"/>
    </row>
    <row r="29" spans="1:26" ht="15" customHeight="1" x14ac:dyDescent="0.25">
      <c r="A29" s="1"/>
      <c r="B29" s="39"/>
      <c r="C29" s="40"/>
      <c r="D29" s="40"/>
      <c r="E29" s="41"/>
      <c r="F29" s="1"/>
      <c r="G29" s="1"/>
      <c r="H29" s="1"/>
      <c r="I29" s="1"/>
      <c r="J29" s="1"/>
      <c r="K29" s="1"/>
      <c r="L29" s="1"/>
      <c r="M29" s="1"/>
      <c r="N29" s="1"/>
      <c r="O29" s="1"/>
      <c r="P29" s="1"/>
      <c r="Q29" s="1"/>
      <c r="R29" s="1"/>
      <c r="S29" s="1"/>
      <c r="T29" s="1"/>
      <c r="U29" s="1"/>
      <c r="V29" s="1"/>
      <c r="W29" s="1"/>
      <c r="X29" s="1"/>
      <c r="Y29" s="1"/>
      <c r="Z29" s="1"/>
    </row>
    <row r="30" spans="1:26" ht="15" customHeight="1" x14ac:dyDescent="0.25">
      <c r="A30" s="1"/>
      <c r="B30" s="39"/>
      <c r="C30" s="40"/>
      <c r="D30" s="40"/>
      <c r="E30" s="41"/>
      <c r="F30" s="1"/>
      <c r="G30" s="1"/>
      <c r="H30" s="1"/>
      <c r="I30" s="1"/>
      <c r="J30" s="1"/>
      <c r="K30" s="1"/>
      <c r="L30" s="1"/>
      <c r="M30" s="1"/>
      <c r="N30" s="1"/>
      <c r="O30" s="1"/>
      <c r="P30" s="1"/>
      <c r="Q30" s="1"/>
      <c r="R30" s="1"/>
      <c r="S30" s="1"/>
      <c r="T30" s="1"/>
      <c r="U30" s="1"/>
      <c r="V30" s="1"/>
      <c r="W30" s="1"/>
      <c r="X30" s="1"/>
      <c r="Y30" s="1"/>
      <c r="Z30" s="1"/>
    </row>
    <row r="31" spans="1:26" ht="15" customHeight="1" x14ac:dyDescent="0.25">
      <c r="A31" s="1"/>
      <c r="B31" s="357" t="s">
        <v>12</v>
      </c>
      <c r="C31" s="349"/>
      <c r="D31" s="349"/>
      <c r="E31" s="350"/>
      <c r="F31" s="1"/>
      <c r="G31" s="1"/>
      <c r="H31" s="1"/>
      <c r="I31" s="1"/>
      <c r="J31" s="1"/>
      <c r="K31" s="1"/>
      <c r="L31" s="1"/>
      <c r="M31" s="1"/>
      <c r="N31" s="1"/>
      <c r="O31" s="1"/>
      <c r="P31" s="1"/>
      <c r="Q31" s="1"/>
      <c r="R31" s="1"/>
      <c r="S31" s="1"/>
      <c r="T31" s="1"/>
      <c r="U31" s="1"/>
      <c r="V31" s="1"/>
      <c r="W31" s="1"/>
      <c r="X31" s="1"/>
      <c r="Y31" s="1"/>
      <c r="Z31" s="1"/>
    </row>
    <row r="32" spans="1:26" ht="15" customHeight="1" x14ac:dyDescent="0.25">
      <c r="A32" s="1"/>
      <c r="B32" s="358" t="str">
        <f t="shared" ref="B32:B33" si="0">C24</f>
        <v>Thaenne Hellen Beber</v>
      </c>
      <c r="C32" s="349"/>
      <c r="D32" s="349"/>
      <c r="E32" s="350"/>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359" t="str">
        <f t="shared" si="0"/>
        <v>Engenheira Civil  - CREA SC 186217-6</v>
      </c>
      <c r="C33" s="349"/>
      <c r="D33" s="349"/>
      <c r="E33" s="350"/>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42"/>
      <c r="C34" s="43"/>
      <c r="D34" s="43"/>
      <c r="E34" s="44"/>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2"/>
      <c r="C35" s="23"/>
      <c r="D35" s="23"/>
      <c r="E35" s="23"/>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45"/>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row r="235" spans="1:26" ht="15.75" customHeight="1" x14ac:dyDescent="0.2"/>
    <row r="236" spans="1:26" ht="15.75" customHeight="1" x14ac:dyDescent="0.2"/>
    <row r="237" spans="1:26" ht="15.75" customHeight="1" x14ac:dyDescent="0.2"/>
    <row r="238" spans="1:26" ht="15.75" customHeight="1" x14ac:dyDescent="0.2"/>
    <row r="239" spans="1:26" ht="15.75" customHeight="1" x14ac:dyDescent="0.2"/>
    <row r="240" spans="1:26"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5">
    <mergeCell ref="B2:E6"/>
    <mergeCell ref="C17:E17"/>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U856"/>
  <sheetViews>
    <sheetView showGridLines="0" tabSelected="1" view="pageBreakPreview" zoomScaleNormal="70" zoomScaleSheetLayoutView="100" workbookViewId="0">
      <pane ySplit="18" topLeftCell="A510" activePane="bottomLeft" state="frozen"/>
      <selection activeCell="L18" sqref="L18"/>
      <selection pane="bottomLeft" activeCell="L18" sqref="L18"/>
    </sheetView>
  </sheetViews>
  <sheetFormatPr defaultColWidth="12.625" defaultRowHeight="14.25" x14ac:dyDescent="0.2"/>
  <cols>
    <col min="1" max="1" width="7.25" customWidth="1"/>
    <col min="2" max="2" width="10.625" customWidth="1"/>
    <col min="3" max="3" width="15.25" customWidth="1"/>
    <col min="4" max="4" width="15" customWidth="1"/>
    <col min="5" max="5" width="99.5" customWidth="1"/>
    <col min="6" max="6" width="8.5" customWidth="1"/>
    <col min="7" max="7" width="11.375" style="253" customWidth="1"/>
    <col min="8" max="8" width="17.375" customWidth="1"/>
    <col min="9" max="10" width="14.75" hidden="1" customWidth="1"/>
    <col min="11" max="11" width="14.75" customWidth="1"/>
    <col min="12" max="13" width="14.75" hidden="1" customWidth="1"/>
    <col min="14" max="14" width="16.25" customWidth="1"/>
    <col min="15" max="15" width="14.5" hidden="1" customWidth="1"/>
    <col min="16" max="16" width="16" customWidth="1"/>
    <col min="17" max="20" width="7.625" customWidth="1"/>
    <col min="21" max="21" width="12.625" customWidth="1"/>
  </cols>
  <sheetData>
    <row r="1" spans="1:21" ht="15" x14ac:dyDescent="0.2">
      <c r="A1" s="95"/>
      <c r="B1" s="96"/>
      <c r="C1" s="97"/>
      <c r="D1" s="98"/>
      <c r="E1" s="98"/>
      <c r="F1" s="99"/>
      <c r="G1" s="319"/>
      <c r="H1" s="99"/>
      <c r="I1" s="101"/>
      <c r="J1" s="101"/>
      <c r="K1" s="101"/>
      <c r="L1" s="50"/>
      <c r="M1" s="100"/>
      <c r="N1" s="4"/>
      <c r="O1" s="4"/>
      <c r="P1" s="4"/>
      <c r="Q1" s="50"/>
      <c r="R1" s="50"/>
      <c r="S1" s="50"/>
      <c r="T1" s="50"/>
      <c r="U1" s="46"/>
    </row>
    <row r="2" spans="1:21" ht="15" x14ac:dyDescent="0.2">
      <c r="A2" s="95"/>
      <c r="B2" s="363" t="s">
        <v>22</v>
      </c>
      <c r="C2" s="364"/>
      <c r="D2" s="364"/>
      <c r="E2" s="364"/>
      <c r="F2" s="364"/>
      <c r="G2" s="364"/>
      <c r="H2" s="364"/>
      <c r="I2" s="364"/>
      <c r="J2" s="364"/>
      <c r="K2" s="364"/>
      <c r="L2" s="364"/>
      <c r="M2" s="364"/>
      <c r="N2" s="364"/>
      <c r="O2" s="365"/>
      <c r="P2" s="341"/>
      <c r="Q2" s="50"/>
      <c r="R2" s="50"/>
      <c r="S2" s="50"/>
      <c r="T2" s="50"/>
      <c r="U2" s="50"/>
    </row>
    <row r="3" spans="1:21" ht="15" x14ac:dyDescent="0.2">
      <c r="A3" s="95"/>
      <c r="B3" s="366"/>
      <c r="C3" s="367"/>
      <c r="D3" s="367"/>
      <c r="E3" s="367"/>
      <c r="F3" s="367"/>
      <c r="G3" s="367"/>
      <c r="H3" s="367"/>
      <c r="I3" s="367"/>
      <c r="J3" s="367"/>
      <c r="K3" s="367"/>
      <c r="L3" s="367"/>
      <c r="M3" s="367"/>
      <c r="N3" s="367"/>
      <c r="O3" s="368"/>
      <c r="P3" s="341"/>
      <c r="Q3" s="50"/>
      <c r="R3" s="50"/>
      <c r="S3" s="50"/>
      <c r="T3" s="50"/>
      <c r="U3" s="50"/>
    </row>
    <row r="4" spans="1:21" ht="15" x14ac:dyDescent="0.2">
      <c r="A4" s="95"/>
      <c r="B4" s="366"/>
      <c r="C4" s="367"/>
      <c r="D4" s="367"/>
      <c r="E4" s="367"/>
      <c r="F4" s="367"/>
      <c r="G4" s="367"/>
      <c r="H4" s="367"/>
      <c r="I4" s="367"/>
      <c r="J4" s="367"/>
      <c r="K4" s="367"/>
      <c r="L4" s="367"/>
      <c r="M4" s="367"/>
      <c r="N4" s="367"/>
      <c r="O4" s="368"/>
      <c r="P4" s="341"/>
      <c r="Q4" s="50"/>
      <c r="R4" s="50"/>
      <c r="S4" s="50"/>
      <c r="T4" s="50"/>
      <c r="U4" s="50"/>
    </row>
    <row r="5" spans="1:21" ht="15" x14ac:dyDescent="0.2">
      <c r="A5" s="95"/>
      <c r="B5" s="366"/>
      <c r="C5" s="367"/>
      <c r="D5" s="367"/>
      <c r="E5" s="367"/>
      <c r="F5" s="367"/>
      <c r="G5" s="367"/>
      <c r="H5" s="367"/>
      <c r="I5" s="367"/>
      <c r="J5" s="367"/>
      <c r="K5" s="367"/>
      <c r="L5" s="367"/>
      <c r="M5" s="367"/>
      <c r="N5" s="367"/>
      <c r="O5" s="368"/>
      <c r="P5" s="341"/>
      <c r="Q5" s="50"/>
      <c r="R5" s="50"/>
      <c r="S5" s="50"/>
      <c r="T5" s="50"/>
      <c r="U5" s="50"/>
    </row>
    <row r="6" spans="1:21" ht="32.25" customHeight="1" x14ac:dyDescent="0.2">
      <c r="A6" s="95"/>
      <c r="B6" s="369"/>
      <c r="C6" s="370"/>
      <c r="D6" s="370"/>
      <c r="E6" s="370"/>
      <c r="F6" s="370"/>
      <c r="G6" s="370"/>
      <c r="H6" s="370"/>
      <c r="I6" s="370"/>
      <c r="J6" s="370"/>
      <c r="K6" s="370"/>
      <c r="L6" s="370"/>
      <c r="M6" s="370"/>
      <c r="N6" s="370"/>
      <c r="O6" s="371"/>
      <c r="P6" s="341"/>
      <c r="Q6" s="50"/>
      <c r="R6" s="50"/>
      <c r="S6" s="50"/>
      <c r="T6" s="50"/>
      <c r="U6" s="50"/>
    </row>
    <row r="7" spans="1:21" ht="15" x14ac:dyDescent="0.2">
      <c r="A7" s="95"/>
      <c r="B7" s="96"/>
      <c r="C7" s="97"/>
      <c r="D7" s="4"/>
      <c r="E7" s="98"/>
      <c r="F7" s="4"/>
      <c r="G7" s="246"/>
      <c r="H7" s="4"/>
      <c r="I7" s="4"/>
      <c r="J7" s="100"/>
      <c r="K7" s="99"/>
      <c r="L7" s="50"/>
      <c r="M7" s="50"/>
      <c r="N7" s="50"/>
      <c r="O7" s="50"/>
      <c r="P7" s="100"/>
      <c r="Q7" s="50"/>
      <c r="R7" s="50"/>
      <c r="S7" s="50"/>
      <c r="T7" s="50"/>
      <c r="U7" s="50"/>
    </row>
    <row r="8" spans="1:21" ht="15" x14ac:dyDescent="0.2">
      <c r="A8" s="95"/>
      <c r="B8" s="103" t="str">
        <f>'DADOS GERAIS'!$B$8</f>
        <v>Secretaria da Saúde - Timbó</v>
      </c>
      <c r="C8" s="104"/>
      <c r="D8" s="6"/>
      <c r="E8" s="105"/>
      <c r="F8" s="6"/>
      <c r="G8" s="247"/>
      <c r="H8" s="6"/>
      <c r="I8" s="6"/>
      <c r="J8" s="106"/>
      <c r="K8" s="6" t="str">
        <f>RESUMO!D8</f>
        <v>BDI Geral:</v>
      </c>
      <c r="L8" s="107"/>
      <c r="M8" s="6">
        <f>RESUMO!E8</f>
        <v>0</v>
      </c>
      <c r="N8" s="55" t="str">
        <f>'DADOS GERAIS'!$B$22</f>
        <v>Data:</v>
      </c>
      <c r="O8" s="55"/>
      <c r="P8" s="100"/>
      <c r="Q8" s="50"/>
      <c r="R8" s="50"/>
      <c r="S8" s="50"/>
      <c r="T8" s="50"/>
      <c r="U8" s="50"/>
    </row>
    <row r="9" spans="1:21" ht="15" x14ac:dyDescent="0.2">
      <c r="A9" s="95"/>
      <c r="B9" s="56" t="str">
        <f>'DADOS GERAIS'!$B$9</f>
        <v>Unidade Básica de Saúde Porte 3 - Área Construída: 813,73m²</v>
      </c>
      <c r="C9" s="108"/>
      <c r="D9" s="9"/>
      <c r="E9" s="109"/>
      <c r="F9" s="46"/>
      <c r="G9" s="248"/>
      <c r="H9" s="46"/>
      <c r="I9" s="46"/>
      <c r="J9" s="47"/>
      <c r="K9" s="110">
        <f>RESUMO!D9</f>
        <v>0.20814986876099639</v>
      </c>
      <c r="L9" s="109"/>
      <c r="M9" s="110">
        <f>RESUMO!E9</f>
        <v>0</v>
      </c>
      <c r="N9" s="59" t="str">
        <f>'DADOS GERAIS'!$C$22</f>
        <v>28/08/2025</v>
      </c>
      <c r="O9" s="59"/>
      <c r="P9" s="100"/>
      <c r="Q9" s="50"/>
      <c r="R9" s="50"/>
      <c r="S9" s="50"/>
      <c r="T9" s="50"/>
      <c r="U9" s="50"/>
    </row>
    <row r="10" spans="1:21" ht="15" x14ac:dyDescent="0.2">
      <c r="A10" s="294"/>
      <c r="B10" s="295" t="s">
        <v>5128</v>
      </c>
      <c r="C10" s="108"/>
      <c r="D10" s="9"/>
      <c r="E10" s="109"/>
      <c r="F10" s="46"/>
      <c r="G10" s="248"/>
      <c r="H10" s="46"/>
      <c r="I10" s="46"/>
      <c r="J10" s="47"/>
      <c r="K10" s="110"/>
      <c r="L10" s="109"/>
      <c r="M10" s="110"/>
      <c r="N10" s="59"/>
      <c r="O10" s="59"/>
      <c r="P10" s="100"/>
      <c r="Q10" s="50"/>
      <c r="R10" s="50"/>
      <c r="S10" s="50"/>
      <c r="T10" s="50"/>
      <c r="U10" s="50"/>
    </row>
    <row r="11" spans="1:21" ht="15" x14ac:dyDescent="0.2">
      <c r="A11" s="95"/>
      <c r="B11" s="56" t="s">
        <v>5129</v>
      </c>
      <c r="C11" s="108"/>
      <c r="D11" s="9"/>
      <c r="E11" s="109"/>
      <c r="F11" s="9"/>
      <c r="G11" s="249"/>
      <c r="H11" s="9"/>
      <c r="I11" s="9"/>
      <c r="J11" s="111"/>
      <c r="K11" s="9"/>
      <c r="L11" s="46"/>
      <c r="M11" s="46"/>
      <c r="N11" s="112"/>
      <c r="O11" s="112"/>
      <c r="P11" s="100"/>
      <c r="Q11" s="50"/>
      <c r="R11" s="50"/>
      <c r="S11" s="50"/>
      <c r="T11" s="50"/>
      <c r="U11" s="50"/>
    </row>
    <row r="12" spans="1:21" ht="15" x14ac:dyDescent="0.2">
      <c r="A12" s="95"/>
      <c r="B12" s="61" t="str">
        <f>RESUMO!B12</f>
        <v>Bancos:</v>
      </c>
      <c r="C12" s="108"/>
      <c r="D12" s="9"/>
      <c r="E12" s="109"/>
      <c r="F12" s="9"/>
      <c r="G12" s="249"/>
      <c r="H12" s="9"/>
      <c r="I12" s="9"/>
      <c r="J12" s="111"/>
      <c r="K12" s="9"/>
      <c r="L12" s="46"/>
      <c r="M12" s="113">
        <f>RESUMO!E12</f>
        <v>0</v>
      </c>
      <c r="N12" s="60" t="str">
        <f>'DADOS GERAIS'!$B$23</f>
        <v>Revisão:</v>
      </c>
      <c r="O12" s="60"/>
      <c r="P12" s="100"/>
      <c r="Q12" s="50"/>
      <c r="R12" s="50"/>
      <c r="S12" s="50"/>
      <c r="T12" s="50"/>
      <c r="U12" s="50"/>
    </row>
    <row r="13" spans="1:21" ht="15" x14ac:dyDescent="0.2">
      <c r="A13" s="95"/>
      <c r="B13" s="114" t="str">
        <f>'DADOS GERAIS'!$B$13</f>
        <v>SINAPI (07/2025) - CPOS/CDHU (06/2025) - SBC (08/2025) - ORSE (06/2025) - IOPES (05/2025) - EMOP (07/2025) - SIURB (01/2025)</v>
      </c>
      <c r="C13" s="108"/>
      <c r="D13" s="9"/>
      <c r="E13" s="109"/>
      <c r="F13" s="9"/>
      <c r="G13" s="249"/>
      <c r="H13" s="9"/>
      <c r="I13" s="9"/>
      <c r="J13" s="111"/>
      <c r="K13" s="110"/>
      <c r="L13" s="115"/>
      <c r="M13" s="110">
        <f>RESUMO!E13</f>
        <v>0</v>
      </c>
      <c r="N13" s="116" t="str">
        <f>'DADOS GERAIS'!$C$23</f>
        <v>00</v>
      </c>
      <c r="O13" s="116"/>
      <c r="P13" s="100"/>
      <c r="Q13" s="50"/>
      <c r="R13" s="50"/>
      <c r="S13" s="50"/>
      <c r="T13" s="50"/>
      <c r="U13" s="50"/>
    </row>
    <row r="14" spans="1:21" ht="15" x14ac:dyDescent="0.2">
      <c r="A14" s="95"/>
      <c r="B14" s="117"/>
      <c r="C14" s="118"/>
      <c r="D14" s="14"/>
      <c r="E14" s="119"/>
      <c r="F14" s="14"/>
      <c r="G14" s="250"/>
      <c r="H14" s="14"/>
      <c r="I14" s="14"/>
      <c r="J14" s="120"/>
      <c r="K14" s="14"/>
      <c r="L14" s="121"/>
      <c r="M14" s="121"/>
      <c r="N14" s="121"/>
      <c r="O14" s="342"/>
      <c r="P14" s="343"/>
      <c r="Q14" s="50"/>
      <c r="R14" s="50"/>
      <c r="S14" s="50"/>
      <c r="T14" s="50"/>
      <c r="U14" s="50"/>
    </row>
    <row r="15" spans="1:21" ht="15" x14ac:dyDescent="0.2">
      <c r="A15" s="95"/>
      <c r="B15" s="96"/>
      <c r="C15" s="124"/>
      <c r="D15" s="50"/>
      <c r="E15" s="125"/>
      <c r="F15" s="50"/>
      <c r="G15" s="251"/>
      <c r="H15" s="50"/>
      <c r="I15" s="50"/>
      <c r="J15" s="51"/>
      <c r="K15" s="4"/>
      <c r="L15" s="50"/>
      <c r="M15" s="50"/>
      <c r="N15" s="50"/>
      <c r="O15" s="50"/>
      <c r="P15" s="100"/>
      <c r="Q15" s="50"/>
      <c r="R15" s="50"/>
      <c r="S15" s="50"/>
      <c r="T15" s="50"/>
      <c r="U15" s="50"/>
    </row>
    <row r="16" spans="1:21" ht="15" x14ac:dyDescent="0.2">
      <c r="A16" s="126"/>
      <c r="B16" s="372" t="s">
        <v>23</v>
      </c>
      <c r="C16" s="374" t="s">
        <v>24</v>
      </c>
      <c r="D16" s="372" t="s">
        <v>25</v>
      </c>
      <c r="E16" s="372" t="s">
        <v>26</v>
      </c>
      <c r="F16" s="375" t="s">
        <v>27</v>
      </c>
      <c r="G16" s="377" t="s">
        <v>28</v>
      </c>
      <c r="H16" s="375" t="s">
        <v>5127</v>
      </c>
      <c r="I16" s="379" t="s">
        <v>5126</v>
      </c>
      <c r="J16" s="380"/>
      <c r="K16" s="381"/>
      <c r="L16" s="379" t="s">
        <v>30</v>
      </c>
      <c r="M16" s="380"/>
      <c r="N16" s="381"/>
      <c r="O16" s="374" t="s">
        <v>31</v>
      </c>
      <c r="P16" s="97"/>
      <c r="Q16" s="124"/>
      <c r="R16" s="124"/>
      <c r="S16" s="124"/>
      <c r="T16" s="124"/>
      <c r="U16" s="46"/>
    </row>
    <row r="17" spans="1:21" ht="15" x14ac:dyDescent="0.2">
      <c r="A17" s="126"/>
      <c r="B17" s="373"/>
      <c r="C17" s="373"/>
      <c r="D17" s="373"/>
      <c r="E17" s="373"/>
      <c r="F17" s="376"/>
      <c r="G17" s="378"/>
      <c r="H17" s="376"/>
      <c r="I17" s="382"/>
      <c r="J17" s="383"/>
      <c r="K17" s="384"/>
      <c r="L17" s="382"/>
      <c r="M17" s="383"/>
      <c r="N17" s="384"/>
      <c r="O17" s="373"/>
      <c r="P17" s="97"/>
      <c r="Q17" s="124"/>
      <c r="R17" s="124"/>
      <c r="S17" s="124"/>
      <c r="T17" s="124"/>
      <c r="U17" s="46"/>
    </row>
    <row r="18" spans="1:21" ht="15.75" x14ac:dyDescent="0.2">
      <c r="A18" s="95"/>
      <c r="B18" s="128"/>
      <c r="C18" s="129"/>
      <c r="D18" s="129"/>
      <c r="E18" s="130"/>
      <c r="F18" s="131"/>
      <c r="G18" s="252"/>
      <c r="H18" s="129"/>
      <c r="I18" s="133"/>
      <c r="J18" s="133"/>
      <c r="K18" s="133"/>
      <c r="L18" s="134"/>
      <c r="M18" s="123"/>
      <c r="N18" s="97"/>
      <c r="O18" s="97"/>
      <c r="P18" s="97"/>
      <c r="Q18" s="50"/>
      <c r="R18" s="50"/>
      <c r="S18" s="50"/>
      <c r="T18" s="50"/>
      <c r="U18" s="46"/>
    </row>
    <row r="19" spans="1:21" ht="15" x14ac:dyDescent="0.2">
      <c r="A19" s="95"/>
      <c r="B19" s="236">
        <v>1</v>
      </c>
      <c r="C19" s="236"/>
      <c r="D19" s="236"/>
      <c r="E19" s="236" t="s">
        <v>32</v>
      </c>
      <c r="F19" s="236"/>
      <c r="G19" s="255"/>
      <c r="H19" s="237"/>
      <c r="I19" s="236"/>
      <c r="J19" s="236"/>
      <c r="K19" s="236"/>
      <c r="L19" s="236"/>
      <c r="M19" s="236"/>
      <c r="N19" s="238">
        <v>361997.25</v>
      </c>
      <c r="O19" s="239">
        <v>9.8023942800699357E-2</v>
      </c>
      <c r="P19" s="135"/>
      <c r="Q19" s="50"/>
      <c r="R19" s="50"/>
      <c r="S19" s="50"/>
      <c r="T19" s="50"/>
      <c r="U19" s="46"/>
    </row>
    <row r="20" spans="1:21" ht="15" x14ac:dyDescent="0.2">
      <c r="A20" s="95"/>
      <c r="B20" s="236" t="s">
        <v>33</v>
      </c>
      <c r="C20" s="236"/>
      <c r="D20" s="236"/>
      <c r="E20" s="236" t="s">
        <v>34</v>
      </c>
      <c r="F20" s="236"/>
      <c r="G20" s="255"/>
      <c r="H20" s="237"/>
      <c r="I20" s="236"/>
      <c r="J20" s="236"/>
      <c r="K20" s="236"/>
      <c r="L20" s="236"/>
      <c r="M20" s="236"/>
      <c r="N20" s="238">
        <v>203956.36</v>
      </c>
      <c r="O20" s="239">
        <v>5.5228614489416281E-2</v>
      </c>
      <c r="P20" s="79"/>
      <c r="Q20" s="50"/>
      <c r="R20" s="50"/>
      <c r="S20" s="50"/>
      <c r="T20" s="50"/>
      <c r="U20" s="46"/>
    </row>
    <row r="21" spans="1:21" ht="15" x14ac:dyDescent="0.2">
      <c r="A21" s="95"/>
      <c r="B21" s="240" t="s">
        <v>35</v>
      </c>
      <c r="C21" s="241" t="s">
        <v>2422</v>
      </c>
      <c r="D21" s="240" t="s">
        <v>73</v>
      </c>
      <c r="E21" s="240" t="s">
        <v>2423</v>
      </c>
      <c r="F21" s="242" t="s">
        <v>2424</v>
      </c>
      <c r="G21" s="320">
        <v>28</v>
      </c>
      <c r="H21" s="243">
        <v>981.52</v>
      </c>
      <c r="I21" s="243">
        <v>116.48</v>
      </c>
      <c r="J21" s="243">
        <v>1069.29</v>
      </c>
      <c r="K21" s="243">
        <v>1185.77</v>
      </c>
      <c r="L21" s="243">
        <v>3261.44</v>
      </c>
      <c r="M21" s="243">
        <v>29940.12</v>
      </c>
      <c r="N21" s="243">
        <v>33201.56</v>
      </c>
      <c r="O21" s="244">
        <v>8.9905318847974345E-3</v>
      </c>
      <c r="P21" s="46"/>
      <c r="Q21" s="50"/>
      <c r="R21" s="50"/>
      <c r="S21" s="50"/>
      <c r="T21" s="50"/>
      <c r="U21" s="46"/>
    </row>
    <row r="22" spans="1:21" ht="28.5" x14ac:dyDescent="0.2">
      <c r="A22" s="95"/>
      <c r="B22" s="240" t="s">
        <v>38</v>
      </c>
      <c r="C22" s="241" t="s">
        <v>2485</v>
      </c>
      <c r="D22" s="240" t="s">
        <v>73</v>
      </c>
      <c r="E22" s="240" t="s">
        <v>2486</v>
      </c>
      <c r="F22" s="242" t="s">
        <v>40</v>
      </c>
      <c r="G22" s="256">
        <v>25</v>
      </c>
      <c r="H22" s="243">
        <v>314.69</v>
      </c>
      <c r="I22" s="243">
        <v>65.38</v>
      </c>
      <c r="J22" s="243">
        <v>314.79000000000002</v>
      </c>
      <c r="K22" s="243">
        <v>380.17</v>
      </c>
      <c r="L22" s="243">
        <v>1634.5</v>
      </c>
      <c r="M22" s="243">
        <v>7869.75</v>
      </c>
      <c r="N22" s="243">
        <v>9504.25</v>
      </c>
      <c r="O22" s="244">
        <v>2.5736219221652841E-3</v>
      </c>
      <c r="P22" s="46"/>
      <c r="Q22" s="50"/>
      <c r="R22" s="50"/>
      <c r="S22" s="50"/>
      <c r="T22" s="50"/>
      <c r="U22" s="46"/>
    </row>
    <row r="23" spans="1:21" ht="15" x14ac:dyDescent="0.2">
      <c r="A23" s="95"/>
      <c r="B23" s="240" t="s">
        <v>41</v>
      </c>
      <c r="C23" s="241" t="s">
        <v>2578</v>
      </c>
      <c r="D23" s="240" t="s">
        <v>73</v>
      </c>
      <c r="E23" s="240" t="s">
        <v>2579</v>
      </c>
      <c r="F23" s="242" t="s">
        <v>2580</v>
      </c>
      <c r="G23" s="321">
        <v>14</v>
      </c>
      <c r="H23" s="243">
        <v>962.26</v>
      </c>
      <c r="I23" s="243">
        <v>0</v>
      </c>
      <c r="J23" s="243">
        <v>1162.5</v>
      </c>
      <c r="K23" s="243">
        <v>1162.5</v>
      </c>
      <c r="L23" s="243">
        <v>0</v>
      </c>
      <c r="M23" s="243">
        <v>16275</v>
      </c>
      <c r="N23" s="243">
        <v>16275</v>
      </c>
      <c r="O23" s="244">
        <v>4.4070491394102634E-3</v>
      </c>
      <c r="P23" s="46"/>
      <c r="Q23" s="50"/>
      <c r="R23" s="50"/>
      <c r="S23" s="50"/>
      <c r="T23" s="50"/>
      <c r="U23" s="46"/>
    </row>
    <row r="24" spans="1:21" ht="15" x14ac:dyDescent="0.2">
      <c r="A24" s="95"/>
      <c r="B24" s="240" t="s">
        <v>42</v>
      </c>
      <c r="C24" s="241" t="s">
        <v>2429</v>
      </c>
      <c r="D24" s="240" t="s">
        <v>73</v>
      </c>
      <c r="E24" s="240" t="s">
        <v>44</v>
      </c>
      <c r="F24" s="242" t="s">
        <v>40</v>
      </c>
      <c r="G24" s="256">
        <v>35</v>
      </c>
      <c r="H24" s="243">
        <v>1346.87</v>
      </c>
      <c r="I24" s="243">
        <v>980.76</v>
      </c>
      <c r="J24" s="243">
        <v>646.39</v>
      </c>
      <c r="K24" s="243">
        <v>1627.15</v>
      </c>
      <c r="L24" s="243">
        <v>34326.6</v>
      </c>
      <c r="M24" s="243">
        <v>22623.65</v>
      </c>
      <c r="N24" s="243">
        <v>56950.25</v>
      </c>
      <c r="O24" s="244">
        <v>1.5421354854175076E-2</v>
      </c>
      <c r="P24" s="46"/>
      <c r="Q24" s="50"/>
      <c r="R24" s="50"/>
      <c r="S24" s="50"/>
      <c r="T24" s="50"/>
      <c r="U24" s="46"/>
    </row>
    <row r="25" spans="1:21" ht="28.5" x14ac:dyDescent="0.2">
      <c r="A25" s="95"/>
      <c r="B25" s="240" t="s">
        <v>45</v>
      </c>
      <c r="C25" s="241" t="s">
        <v>46</v>
      </c>
      <c r="D25" s="240" t="s">
        <v>47</v>
      </c>
      <c r="E25" s="240" t="s">
        <v>48</v>
      </c>
      <c r="F25" s="242" t="s">
        <v>49</v>
      </c>
      <c r="G25" s="256">
        <v>1</v>
      </c>
      <c r="H25" s="243">
        <v>544.55999999999995</v>
      </c>
      <c r="I25" s="243">
        <v>105.9</v>
      </c>
      <c r="J25" s="243">
        <v>551.98</v>
      </c>
      <c r="K25" s="243">
        <v>657.88</v>
      </c>
      <c r="L25" s="243">
        <v>105.9</v>
      </c>
      <c r="M25" s="243">
        <v>551.98</v>
      </c>
      <c r="N25" s="243">
        <v>657.88</v>
      </c>
      <c r="O25" s="244">
        <v>1.7814497621107368E-4</v>
      </c>
      <c r="P25" s="46"/>
      <c r="Q25" s="50"/>
      <c r="R25" s="50"/>
      <c r="S25" s="50"/>
      <c r="T25" s="50"/>
      <c r="U25" s="46"/>
    </row>
    <row r="26" spans="1:21" ht="15" x14ac:dyDescent="0.2">
      <c r="A26" s="95"/>
      <c r="B26" s="240" t="s">
        <v>50</v>
      </c>
      <c r="C26" s="241" t="s">
        <v>51</v>
      </c>
      <c r="D26" s="240" t="s">
        <v>47</v>
      </c>
      <c r="E26" s="240" t="s">
        <v>52</v>
      </c>
      <c r="F26" s="242" t="s">
        <v>49</v>
      </c>
      <c r="G26" s="256">
        <v>1</v>
      </c>
      <c r="H26" s="243">
        <v>176.19</v>
      </c>
      <c r="I26" s="243">
        <v>27.81</v>
      </c>
      <c r="J26" s="243">
        <v>185.04</v>
      </c>
      <c r="K26" s="243">
        <v>212.85</v>
      </c>
      <c r="L26" s="243">
        <v>27.81</v>
      </c>
      <c r="M26" s="243">
        <v>185.04</v>
      </c>
      <c r="N26" s="243">
        <v>212.85</v>
      </c>
      <c r="O26" s="244">
        <v>5.7636891509890916E-5</v>
      </c>
      <c r="P26" s="46"/>
      <c r="Q26" s="50"/>
      <c r="R26" s="50"/>
      <c r="S26" s="50"/>
      <c r="T26" s="50"/>
      <c r="U26" s="46"/>
    </row>
    <row r="27" spans="1:21" ht="28.5" x14ac:dyDescent="0.2">
      <c r="A27" s="95"/>
      <c r="B27" s="240" t="s">
        <v>53</v>
      </c>
      <c r="C27" s="241" t="s">
        <v>54</v>
      </c>
      <c r="D27" s="240" t="s">
        <v>47</v>
      </c>
      <c r="E27" s="240" t="s">
        <v>2511</v>
      </c>
      <c r="F27" s="242" t="s">
        <v>49</v>
      </c>
      <c r="G27" s="256">
        <v>1</v>
      </c>
      <c r="H27" s="243">
        <v>2178.6999999999998</v>
      </c>
      <c r="I27" s="243">
        <v>797.4</v>
      </c>
      <c r="J27" s="243">
        <v>1834.68</v>
      </c>
      <c r="K27" s="243">
        <v>2632.08</v>
      </c>
      <c r="L27" s="243">
        <v>797.4</v>
      </c>
      <c r="M27" s="243">
        <v>1834.68</v>
      </c>
      <c r="N27" s="243">
        <v>2632.08</v>
      </c>
      <c r="O27" s="244">
        <v>7.1273154524479059E-4</v>
      </c>
      <c r="P27" s="46"/>
      <c r="Q27" s="50"/>
      <c r="R27" s="50"/>
      <c r="S27" s="50"/>
      <c r="T27" s="50"/>
      <c r="U27" s="46"/>
    </row>
    <row r="28" spans="1:21" ht="28.5" x14ac:dyDescent="0.2">
      <c r="A28" s="95"/>
      <c r="B28" s="240" t="s">
        <v>55</v>
      </c>
      <c r="C28" s="241" t="s">
        <v>56</v>
      </c>
      <c r="D28" s="240" t="s">
        <v>47</v>
      </c>
      <c r="E28" s="240" t="s">
        <v>57</v>
      </c>
      <c r="F28" s="242" t="s">
        <v>40</v>
      </c>
      <c r="G28" s="256">
        <v>6</v>
      </c>
      <c r="H28" s="243">
        <v>467.47</v>
      </c>
      <c r="I28" s="243">
        <v>50.24</v>
      </c>
      <c r="J28" s="243">
        <v>514.51</v>
      </c>
      <c r="K28" s="243">
        <v>564.75</v>
      </c>
      <c r="L28" s="243">
        <v>301.44</v>
      </c>
      <c r="M28" s="243">
        <v>3087.06</v>
      </c>
      <c r="N28" s="243">
        <v>3388.5</v>
      </c>
      <c r="O28" s="244">
        <v>9.1755981621454243E-4</v>
      </c>
      <c r="P28" s="46"/>
      <c r="Q28" s="50"/>
      <c r="R28" s="50"/>
      <c r="S28" s="50"/>
      <c r="T28" s="50"/>
      <c r="U28" s="46"/>
    </row>
    <row r="29" spans="1:21" ht="28.5" x14ac:dyDescent="0.2">
      <c r="A29" s="95"/>
      <c r="B29" s="240" t="s">
        <v>58</v>
      </c>
      <c r="C29" s="241" t="s">
        <v>2443</v>
      </c>
      <c r="D29" s="240" t="s">
        <v>73</v>
      </c>
      <c r="E29" s="240" t="s">
        <v>59</v>
      </c>
      <c r="F29" s="242" t="s">
        <v>60</v>
      </c>
      <c r="G29" s="256">
        <v>280</v>
      </c>
      <c r="H29" s="243">
        <v>112.66</v>
      </c>
      <c r="I29" s="243">
        <v>14.92</v>
      </c>
      <c r="J29" s="243">
        <v>121.18</v>
      </c>
      <c r="K29" s="243">
        <v>136.1</v>
      </c>
      <c r="L29" s="243">
        <v>4177.6000000000004</v>
      </c>
      <c r="M29" s="243">
        <v>33930.400000000001</v>
      </c>
      <c r="N29" s="243">
        <v>38108</v>
      </c>
      <c r="O29" s="244">
        <v>1.031912925374171E-2</v>
      </c>
      <c r="P29" s="46"/>
      <c r="Q29" s="50"/>
      <c r="R29" s="50"/>
      <c r="S29" s="50"/>
      <c r="T29" s="50"/>
      <c r="U29" s="46"/>
    </row>
    <row r="30" spans="1:21" ht="15" x14ac:dyDescent="0.2">
      <c r="A30" s="95"/>
      <c r="B30" s="240" t="s">
        <v>61</v>
      </c>
      <c r="C30" s="241" t="s">
        <v>62</v>
      </c>
      <c r="D30" s="240" t="s">
        <v>47</v>
      </c>
      <c r="E30" s="240" t="s">
        <v>63</v>
      </c>
      <c r="F30" s="242" t="s">
        <v>40</v>
      </c>
      <c r="G30" s="256">
        <v>376.2</v>
      </c>
      <c r="H30" s="243">
        <v>94.67</v>
      </c>
      <c r="I30" s="243">
        <v>44.08</v>
      </c>
      <c r="J30" s="243">
        <v>70.290000000000006</v>
      </c>
      <c r="K30" s="243">
        <v>114.37</v>
      </c>
      <c r="L30" s="243">
        <v>16582.896000000001</v>
      </c>
      <c r="M30" s="243">
        <v>26443.094000000001</v>
      </c>
      <c r="N30" s="243">
        <v>43025.99</v>
      </c>
      <c r="O30" s="244">
        <v>1.1650854205946212E-2</v>
      </c>
      <c r="P30" s="46"/>
      <c r="Q30" s="50"/>
      <c r="R30" s="50"/>
      <c r="S30" s="50"/>
      <c r="T30" s="50"/>
      <c r="U30" s="46"/>
    </row>
    <row r="31" spans="1:21" ht="15" x14ac:dyDescent="0.2">
      <c r="A31" s="95"/>
      <c r="B31" s="236" t="s">
        <v>64</v>
      </c>
      <c r="C31" s="236"/>
      <c r="D31" s="236"/>
      <c r="E31" s="236" t="s">
        <v>65</v>
      </c>
      <c r="F31" s="236"/>
      <c r="G31" s="255"/>
      <c r="H31" s="237"/>
      <c r="I31" s="236"/>
      <c r="J31" s="236"/>
      <c r="K31" s="236"/>
      <c r="L31" s="236"/>
      <c r="M31" s="236"/>
      <c r="N31" s="238">
        <v>96610.04</v>
      </c>
      <c r="O31" s="239">
        <v>2.6160687781283633E-2</v>
      </c>
      <c r="P31" s="46"/>
      <c r="Q31" s="50"/>
      <c r="R31" s="50"/>
      <c r="S31" s="50"/>
      <c r="T31" s="50"/>
      <c r="U31" s="46"/>
    </row>
    <row r="32" spans="1:21" ht="15" x14ac:dyDescent="0.2">
      <c r="A32" s="95"/>
      <c r="B32" s="240" t="s">
        <v>66</v>
      </c>
      <c r="C32" s="241" t="s">
        <v>67</v>
      </c>
      <c r="D32" s="240" t="s">
        <v>47</v>
      </c>
      <c r="E32" s="240" t="s">
        <v>68</v>
      </c>
      <c r="F32" s="242" t="s">
        <v>69</v>
      </c>
      <c r="G32" s="321">
        <v>3.5</v>
      </c>
      <c r="H32" s="243">
        <v>22848.17</v>
      </c>
      <c r="I32" s="243">
        <v>27078.16</v>
      </c>
      <c r="J32" s="243">
        <v>524.71</v>
      </c>
      <c r="K32" s="243">
        <v>27602.87</v>
      </c>
      <c r="L32" s="243">
        <v>94773.56</v>
      </c>
      <c r="M32" s="243">
        <v>1836.48</v>
      </c>
      <c r="N32" s="243">
        <v>96610.04</v>
      </c>
      <c r="O32" s="244">
        <v>2.6160687781283633E-2</v>
      </c>
      <c r="P32" s="46"/>
      <c r="Q32" s="50"/>
      <c r="R32" s="50"/>
      <c r="S32" s="50"/>
      <c r="T32" s="50"/>
      <c r="U32" s="46"/>
    </row>
    <row r="33" spans="1:21" ht="15" x14ac:dyDescent="0.2">
      <c r="A33" s="95"/>
      <c r="B33" s="236" t="s">
        <v>70</v>
      </c>
      <c r="C33" s="236"/>
      <c r="D33" s="236"/>
      <c r="E33" s="236" t="s">
        <v>71</v>
      </c>
      <c r="F33" s="236"/>
      <c r="G33" s="255"/>
      <c r="H33" s="237"/>
      <c r="I33" s="236"/>
      <c r="J33" s="236"/>
      <c r="K33" s="236"/>
      <c r="L33" s="236"/>
      <c r="M33" s="236"/>
      <c r="N33" s="238">
        <v>9859</v>
      </c>
      <c r="O33" s="239">
        <v>2.6696834080151021E-3</v>
      </c>
      <c r="P33" s="46"/>
      <c r="Q33" s="50"/>
      <c r="R33" s="50"/>
      <c r="S33" s="50"/>
      <c r="T33" s="50"/>
      <c r="U33" s="46"/>
    </row>
    <row r="34" spans="1:21" ht="15" x14ac:dyDescent="0.2">
      <c r="A34" s="95"/>
      <c r="B34" s="240" t="s">
        <v>72</v>
      </c>
      <c r="C34" s="241" t="s">
        <v>2466</v>
      </c>
      <c r="D34" s="240" t="s">
        <v>73</v>
      </c>
      <c r="E34" s="240" t="s">
        <v>2467</v>
      </c>
      <c r="F34" s="242" t="s">
        <v>49</v>
      </c>
      <c r="G34" s="256">
        <v>1</v>
      </c>
      <c r="H34" s="243">
        <v>8160.75</v>
      </c>
      <c r="I34" s="243">
        <v>8452.31</v>
      </c>
      <c r="J34" s="243">
        <v>1406.69</v>
      </c>
      <c r="K34" s="243">
        <v>9859</v>
      </c>
      <c r="L34" s="243">
        <v>8452.31</v>
      </c>
      <c r="M34" s="243">
        <v>1406.69</v>
      </c>
      <c r="N34" s="243">
        <v>9859</v>
      </c>
      <c r="O34" s="244">
        <v>2.6696834080151021E-3</v>
      </c>
      <c r="P34" s="46"/>
      <c r="Q34" s="50"/>
      <c r="R34" s="50"/>
      <c r="S34" s="50"/>
      <c r="T34" s="50"/>
      <c r="U34" s="46"/>
    </row>
    <row r="35" spans="1:21" ht="15" x14ac:dyDescent="0.2">
      <c r="A35" s="95"/>
      <c r="B35" s="236" t="s">
        <v>74</v>
      </c>
      <c r="C35" s="236"/>
      <c r="D35" s="236"/>
      <c r="E35" s="236" t="s">
        <v>75</v>
      </c>
      <c r="F35" s="236"/>
      <c r="G35" s="255"/>
      <c r="H35" s="237"/>
      <c r="I35" s="236"/>
      <c r="J35" s="236"/>
      <c r="K35" s="236"/>
      <c r="L35" s="236"/>
      <c r="M35" s="236"/>
      <c r="N35" s="238">
        <v>51571.85</v>
      </c>
      <c r="O35" s="239">
        <v>1.3964957121984345E-2</v>
      </c>
      <c r="P35" s="46"/>
      <c r="Q35" s="50"/>
      <c r="R35" s="50"/>
      <c r="S35" s="50"/>
      <c r="T35" s="50"/>
      <c r="U35" s="46"/>
    </row>
    <row r="36" spans="1:21" ht="42.75" x14ac:dyDescent="0.2">
      <c r="A36" s="95"/>
      <c r="B36" s="240" t="s">
        <v>76</v>
      </c>
      <c r="C36" s="241" t="s">
        <v>77</v>
      </c>
      <c r="D36" s="240" t="s">
        <v>73</v>
      </c>
      <c r="E36" s="240" t="s">
        <v>78</v>
      </c>
      <c r="F36" s="242" t="s">
        <v>79</v>
      </c>
      <c r="G36" s="256">
        <v>1072.18</v>
      </c>
      <c r="H36" s="243">
        <v>39.82</v>
      </c>
      <c r="I36" s="243">
        <v>8.76</v>
      </c>
      <c r="J36" s="243">
        <v>39.340000000000003</v>
      </c>
      <c r="K36" s="243">
        <v>48.1</v>
      </c>
      <c r="L36" s="243">
        <v>9392.2968000000001</v>
      </c>
      <c r="M36" s="243">
        <v>42179.553200000002</v>
      </c>
      <c r="N36" s="243">
        <v>51571.85</v>
      </c>
      <c r="O36" s="244">
        <v>1.3964957121984345E-2</v>
      </c>
      <c r="P36" s="46"/>
      <c r="Q36" s="50"/>
      <c r="R36" s="50"/>
      <c r="S36" s="50"/>
      <c r="T36" s="50"/>
      <c r="U36" s="46"/>
    </row>
    <row r="37" spans="1:21" ht="15" x14ac:dyDescent="0.2">
      <c r="A37" s="95"/>
      <c r="B37" s="236">
        <v>2</v>
      </c>
      <c r="C37" s="236"/>
      <c r="D37" s="236"/>
      <c r="E37" s="236" t="s">
        <v>80</v>
      </c>
      <c r="F37" s="236"/>
      <c r="G37" s="255"/>
      <c r="H37" s="237"/>
      <c r="I37" s="236"/>
      <c r="J37" s="236"/>
      <c r="K37" s="236"/>
      <c r="L37" s="236"/>
      <c r="M37" s="236"/>
      <c r="N37" s="238">
        <v>351183.12</v>
      </c>
      <c r="O37" s="239">
        <v>9.5095623150317138E-2</v>
      </c>
      <c r="P37" s="46"/>
      <c r="Q37" s="50"/>
      <c r="R37" s="50"/>
      <c r="S37" s="50"/>
      <c r="T37" s="50"/>
      <c r="U37" s="46"/>
    </row>
    <row r="38" spans="1:21" ht="28.5" x14ac:dyDescent="0.2">
      <c r="A38" s="95"/>
      <c r="B38" s="240" t="s">
        <v>81</v>
      </c>
      <c r="C38" s="241" t="s">
        <v>82</v>
      </c>
      <c r="D38" s="240" t="s">
        <v>47</v>
      </c>
      <c r="E38" s="240" t="s">
        <v>2428</v>
      </c>
      <c r="F38" s="242" t="s">
        <v>83</v>
      </c>
      <c r="G38" s="256">
        <v>119.12</v>
      </c>
      <c r="H38" s="243">
        <v>93.44</v>
      </c>
      <c r="I38" s="243">
        <v>49.74</v>
      </c>
      <c r="J38" s="243">
        <v>63.14</v>
      </c>
      <c r="K38" s="243">
        <v>112.88</v>
      </c>
      <c r="L38" s="243">
        <v>5925.0288</v>
      </c>
      <c r="M38" s="243">
        <v>7521.2312000000002</v>
      </c>
      <c r="N38" s="243">
        <v>13446.26</v>
      </c>
      <c r="O38" s="244">
        <v>3.6410647349484886E-3</v>
      </c>
      <c r="P38" s="46"/>
      <c r="Q38" s="50"/>
      <c r="R38" s="50"/>
      <c r="S38" s="50"/>
      <c r="T38" s="50"/>
      <c r="U38" s="46"/>
    </row>
    <row r="39" spans="1:21" ht="42.75" x14ac:dyDescent="0.2">
      <c r="A39" s="95"/>
      <c r="B39" s="240" t="s">
        <v>84</v>
      </c>
      <c r="C39" s="241" t="s">
        <v>85</v>
      </c>
      <c r="D39" s="240" t="s">
        <v>47</v>
      </c>
      <c r="E39" s="240" t="s">
        <v>2447</v>
      </c>
      <c r="F39" s="242" t="s">
        <v>60</v>
      </c>
      <c r="G39" s="256">
        <v>349.12</v>
      </c>
      <c r="H39" s="243">
        <v>13.56</v>
      </c>
      <c r="I39" s="243">
        <v>6.14</v>
      </c>
      <c r="J39" s="243">
        <v>10.24</v>
      </c>
      <c r="K39" s="243">
        <v>16.38</v>
      </c>
      <c r="L39" s="243">
        <v>2143.5967999999998</v>
      </c>
      <c r="M39" s="243">
        <v>3574.9832000000001</v>
      </c>
      <c r="N39" s="243">
        <v>5718.58</v>
      </c>
      <c r="O39" s="244">
        <v>1.5485138597633639E-3</v>
      </c>
      <c r="P39" s="46"/>
      <c r="Q39" s="50"/>
      <c r="R39" s="50"/>
      <c r="S39" s="50"/>
      <c r="T39" s="50"/>
      <c r="U39" s="46"/>
    </row>
    <row r="40" spans="1:21" ht="15" x14ac:dyDescent="0.2">
      <c r="A40" s="95"/>
      <c r="B40" s="240" t="s">
        <v>86</v>
      </c>
      <c r="C40" s="241" t="s">
        <v>87</v>
      </c>
      <c r="D40" s="240" t="s">
        <v>47</v>
      </c>
      <c r="E40" s="240" t="s">
        <v>2453</v>
      </c>
      <c r="F40" s="242" t="s">
        <v>60</v>
      </c>
      <c r="G40" s="256">
        <v>87.28</v>
      </c>
      <c r="H40" s="243">
        <v>97.82</v>
      </c>
      <c r="I40" s="243">
        <v>98.37</v>
      </c>
      <c r="J40" s="243">
        <v>19.8</v>
      </c>
      <c r="K40" s="243">
        <v>118.17</v>
      </c>
      <c r="L40" s="243">
        <v>8585.7335999999996</v>
      </c>
      <c r="M40" s="243">
        <v>1728.1364000000001</v>
      </c>
      <c r="N40" s="243">
        <v>10313.870000000001</v>
      </c>
      <c r="O40" s="244">
        <v>2.7928560311821404E-3</v>
      </c>
      <c r="P40" s="46"/>
      <c r="Q40" s="50"/>
      <c r="R40" s="50"/>
      <c r="S40" s="50"/>
      <c r="T40" s="50"/>
      <c r="U40" s="46"/>
    </row>
    <row r="41" spans="1:21" ht="28.5" x14ac:dyDescent="0.2">
      <c r="A41" s="95"/>
      <c r="B41" s="240" t="s">
        <v>88</v>
      </c>
      <c r="C41" s="241" t="s">
        <v>89</v>
      </c>
      <c r="D41" s="240" t="s">
        <v>47</v>
      </c>
      <c r="E41" s="240" t="s">
        <v>90</v>
      </c>
      <c r="F41" s="242" t="s">
        <v>60</v>
      </c>
      <c r="G41" s="256">
        <v>65.03</v>
      </c>
      <c r="H41" s="243">
        <v>205.73</v>
      </c>
      <c r="I41" s="243">
        <v>75.58</v>
      </c>
      <c r="J41" s="243">
        <v>172.96</v>
      </c>
      <c r="K41" s="243">
        <v>248.54</v>
      </c>
      <c r="L41" s="243">
        <v>4914.9674000000005</v>
      </c>
      <c r="M41" s="243">
        <v>11247.5826</v>
      </c>
      <c r="N41" s="243">
        <v>16162.55</v>
      </c>
      <c r="O41" s="244">
        <v>4.3765992054178408E-3</v>
      </c>
      <c r="P41" s="46"/>
      <c r="Q41" s="50"/>
      <c r="R41" s="50"/>
      <c r="S41" s="50"/>
      <c r="T41" s="50"/>
      <c r="U41" s="46"/>
    </row>
    <row r="42" spans="1:21" ht="28.5" x14ac:dyDescent="0.2">
      <c r="A42" s="95"/>
      <c r="B42" s="240" t="s">
        <v>91</v>
      </c>
      <c r="C42" s="241" t="s">
        <v>92</v>
      </c>
      <c r="D42" s="240" t="s">
        <v>47</v>
      </c>
      <c r="E42" s="240" t="s">
        <v>93</v>
      </c>
      <c r="F42" s="242" t="s">
        <v>40</v>
      </c>
      <c r="G42" s="256">
        <v>607.20000000000005</v>
      </c>
      <c r="H42" s="243">
        <v>87.78</v>
      </c>
      <c r="I42" s="243">
        <v>69.92</v>
      </c>
      <c r="J42" s="243">
        <v>36.119999999999997</v>
      </c>
      <c r="K42" s="243">
        <v>106.04</v>
      </c>
      <c r="L42" s="243">
        <v>42455.423999999999</v>
      </c>
      <c r="M42" s="243">
        <v>21932.056</v>
      </c>
      <c r="N42" s="243">
        <v>64387.48</v>
      </c>
      <c r="O42" s="244">
        <v>1.743525581092446E-2</v>
      </c>
      <c r="P42" s="46"/>
      <c r="Q42" s="50"/>
      <c r="R42" s="50"/>
      <c r="S42" s="50"/>
      <c r="T42" s="50"/>
      <c r="U42" s="46"/>
    </row>
    <row r="43" spans="1:21" ht="15" x14ac:dyDescent="0.2">
      <c r="A43" s="95"/>
      <c r="B43" s="240" t="s">
        <v>94</v>
      </c>
      <c r="C43" s="241" t="s">
        <v>95</v>
      </c>
      <c r="D43" s="240" t="s">
        <v>47</v>
      </c>
      <c r="E43" s="240" t="s">
        <v>96</v>
      </c>
      <c r="F43" s="242" t="s">
        <v>97</v>
      </c>
      <c r="G43" s="256">
        <v>708.8</v>
      </c>
      <c r="H43" s="243">
        <v>22.25</v>
      </c>
      <c r="I43" s="243">
        <v>14.47</v>
      </c>
      <c r="J43" s="243">
        <v>12.41</v>
      </c>
      <c r="K43" s="243">
        <v>26.88</v>
      </c>
      <c r="L43" s="243">
        <v>10256.335999999999</v>
      </c>
      <c r="M43" s="243">
        <v>8796.2039999999997</v>
      </c>
      <c r="N43" s="243">
        <v>19052.54</v>
      </c>
      <c r="O43" s="244">
        <v>5.1591692786838476E-3</v>
      </c>
      <c r="P43" s="46"/>
      <c r="Q43" s="50"/>
      <c r="R43" s="50"/>
      <c r="S43" s="50"/>
      <c r="T43" s="50"/>
      <c r="U43" s="46"/>
    </row>
    <row r="44" spans="1:21" ht="15" x14ac:dyDescent="0.2">
      <c r="A44" s="95"/>
      <c r="B44" s="240" t="s">
        <v>98</v>
      </c>
      <c r="C44" s="241" t="s">
        <v>99</v>
      </c>
      <c r="D44" s="240" t="s">
        <v>47</v>
      </c>
      <c r="E44" s="240" t="s">
        <v>100</v>
      </c>
      <c r="F44" s="242" t="s">
        <v>97</v>
      </c>
      <c r="G44" s="256">
        <v>3.5</v>
      </c>
      <c r="H44" s="243">
        <v>19.420000000000002</v>
      </c>
      <c r="I44" s="243">
        <v>10.64</v>
      </c>
      <c r="J44" s="243">
        <v>12.82</v>
      </c>
      <c r="K44" s="243">
        <v>23.46</v>
      </c>
      <c r="L44" s="243">
        <v>37.24</v>
      </c>
      <c r="M44" s="243">
        <v>44.87</v>
      </c>
      <c r="N44" s="243">
        <v>82.11</v>
      </c>
      <c r="O44" s="244">
        <v>2.2234273722702105E-5</v>
      </c>
      <c r="P44" s="46"/>
      <c r="Q44" s="50"/>
      <c r="R44" s="50"/>
      <c r="S44" s="50"/>
      <c r="T44" s="50"/>
      <c r="U44" s="46"/>
    </row>
    <row r="45" spans="1:21" ht="15" x14ac:dyDescent="0.2">
      <c r="A45" s="95"/>
      <c r="B45" s="240" t="s">
        <v>101</v>
      </c>
      <c r="C45" s="241" t="s">
        <v>102</v>
      </c>
      <c r="D45" s="240" t="s">
        <v>47</v>
      </c>
      <c r="E45" s="240" t="s">
        <v>103</v>
      </c>
      <c r="F45" s="242" t="s">
        <v>97</v>
      </c>
      <c r="G45" s="256">
        <v>1554.8</v>
      </c>
      <c r="H45" s="243">
        <v>17.05</v>
      </c>
      <c r="I45" s="243">
        <v>7.81</v>
      </c>
      <c r="J45" s="243">
        <v>12.78</v>
      </c>
      <c r="K45" s="243">
        <v>20.59</v>
      </c>
      <c r="L45" s="243">
        <v>12142.987999999999</v>
      </c>
      <c r="M45" s="243">
        <v>19870.342000000001</v>
      </c>
      <c r="N45" s="243">
        <v>32013.33</v>
      </c>
      <c r="O45" s="244">
        <v>8.6687753257239184E-3</v>
      </c>
      <c r="P45" s="46"/>
      <c r="Q45" s="50"/>
      <c r="R45" s="50"/>
      <c r="S45" s="50"/>
      <c r="T45" s="50"/>
      <c r="U45" s="46"/>
    </row>
    <row r="46" spans="1:21" ht="15" x14ac:dyDescent="0.2">
      <c r="A46" s="95"/>
      <c r="B46" s="240" t="s">
        <v>104</v>
      </c>
      <c r="C46" s="241" t="s">
        <v>105</v>
      </c>
      <c r="D46" s="240" t="s">
        <v>47</v>
      </c>
      <c r="E46" s="240" t="s">
        <v>106</v>
      </c>
      <c r="F46" s="242" t="s">
        <v>97</v>
      </c>
      <c r="G46" s="256">
        <v>1466.8</v>
      </c>
      <c r="H46" s="243">
        <v>14.66</v>
      </c>
      <c r="I46" s="243">
        <v>5.87</v>
      </c>
      <c r="J46" s="243">
        <v>11.84</v>
      </c>
      <c r="K46" s="243">
        <v>17.71</v>
      </c>
      <c r="L46" s="243">
        <v>8610.116</v>
      </c>
      <c r="M46" s="243">
        <v>17366.903999999999</v>
      </c>
      <c r="N46" s="243">
        <v>25977.02</v>
      </c>
      <c r="O46" s="244">
        <v>7.0342244937292298E-3</v>
      </c>
      <c r="P46" s="46"/>
      <c r="Q46" s="50"/>
      <c r="R46" s="50"/>
      <c r="S46" s="50"/>
      <c r="T46" s="50"/>
      <c r="U46" s="46"/>
    </row>
    <row r="47" spans="1:21" ht="28.5" x14ac:dyDescent="0.2">
      <c r="A47" s="95"/>
      <c r="B47" s="240" t="s">
        <v>107</v>
      </c>
      <c r="C47" s="241" t="s">
        <v>108</v>
      </c>
      <c r="D47" s="240" t="s">
        <v>47</v>
      </c>
      <c r="E47" s="240" t="s">
        <v>109</v>
      </c>
      <c r="F47" s="242" t="s">
        <v>97</v>
      </c>
      <c r="G47" s="256">
        <v>687.2</v>
      </c>
      <c r="H47" s="243">
        <v>11</v>
      </c>
      <c r="I47" s="243">
        <v>3.23</v>
      </c>
      <c r="J47" s="243">
        <v>10.050000000000001</v>
      </c>
      <c r="K47" s="243">
        <v>13.28</v>
      </c>
      <c r="L47" s="243">
        <v>2219.6559999999999</v>
      </c>
      <c r="M47" s="243">
        <v>6906.3540000000003</v>
      </c>
      <c r="N47" s="243">
        <v>9126.01</v>
      </c>
      <c r="O47" s="244">
        <v>2.4711996630875244E-3</v>
      </c>
      <c r="P47" s="46"/>
      <c r="Q47" s="50"/>
      <c r="R47" s="50"/>
      <c r="S47" s="50"/>
      <c r="T47" s="50"/>
      <c r="U47" s="46"/>
    </row>
    <row r="48" spans="1:21" ht="28.5" x14ac:dyDescent="0.2">
      <c r="A48" s="95"/>
      <c r="B48" s="240" t="s">
        <v>110</v>
      </c>
      <c r="C48" s="241" t="s">
        <v>111</v>
      </c>
      <c r="D48" s="240" t="s">
        <v>47</v>
      </c>
      <c r="E48" s="240" t="s">
        <v>112</v>
      </c>
      <c r="F48" s="242" t="s">
        <v>97</v>
      </c>
      <c r="G48" s="256">
        <v>86.9</v>
      </c>
      <c r="H48" s="243">
        <v>10.19</v>
      </c>
      <c r="I48" s="243">
        <v>2.41</v>
      </c>
      <c r="J48" s="243">
        <v>9.9</v>
      </c>
      <c r="K48" s="243">
        <v>12.31</v>
      </c>
      <c r="L48" s="243">
        <v>209.429</v>
      </c>
      <c r="M48" s="243">
        <v>860.30100000000004</v>
      </c>
      <c r="N48" s="243">
        <v>1069.73</v>
      </c>
      <c r="O48" s="244">
        <v>2.896683671828781E-4</v>
      </c>
      <c r="P48" s="46"/>
      <c r="Q48" s="50"/>
      <c r="R48" s="50"/>
      <c r="S48" s="50"/>
      <c r="T48" s="46"/>
      <c r="U48" s="46"/>
    </row>
    <row r="49" spans="1:21" ht="28.5" x14ac:dyDescent="0.2">
      <c r="A49" s="95"/>
      <c r="B49" s="240" t="s">
        <v>113</v>
      </c>
      <c r="C49" s="241" t="s">
        <v>114</v>
      </c>
      <c r="D49" s="240" t="s">
        <v>47</v>
      </c>
      <c r="E49" s="240" t="s">
        <v>115</v>
      </c>
      <c r="F49" s="242" t="s">
        <v>60</v>
      </c>
      <c r="G49" s="256">
        <v>84.5</v>
      </c>
      <c r="H49" s="243">
        <v>848.95</v>
      </c>
      <c r="I49" s="243">
        <v>25.09</v>
      </c>
      <c r="J49" s="243">
        <v>1000.52</v>
      </c>
      <c r="K49" s="243">
        <v>1025.6099999999999</v>
      </c>
      <c r="L49" s="243">
        <v>2120.105</v>
      </c>
      <c r="M49" s="243">
        <v>84543.934999999998</v>
      </c>
      <c r="N49" s="243">
        <v>86664.04</v>
      </c>
      <c r="O49" s="244">
        <v>2.3467445953905788E-2</v>
      </c>
      <c r="P49" s="46"/>
      <c r="Q49" s="50"/>
      <c r="R49" s="50"/>
      <c r="S49" s="50"/>
      <c r="T49" s="46"/>
      <c r="U49" s="46"/>
    </row>
    <row r="50" spans="1:21" ht="15" x14ac:dyDescent="0.2">
      <c r="A50" s="95"/>
      <c r="B50" s="240" t="s">
        <v>116</v>
      </c>
      <c r="C50" s="241" t="s">
        <v>117</v>
      </c>
      <c r="D50" s="240" t="s">
        <v>47</v>
      </c>
      <c r="E50" s="240" t="s">
        <v>2514</v>
      </c>
      <c r="F50" s="242" t="s">
        <v>60</v>
      </c>
      <c r="G50" s="256">
        <v>355.64</v>
      </c>
      <c r="H50" s="243">
        <v>1.45</v>
      </c>
      <c r="I50" s="243">
        <v>0.48</v>
      </c>
      <c r="J50" s="243">
        <v>1.27</v>
      </c>
      <c r="K50" s="243">
        <v>1.75</v>
      </c>
      <c r="L50" s="243">
        <v>170.7072</v>
      </c>
      <c r="M50" s="243">
        <v>451.6628</v>
      </c>
      <c r="N50" s="243">
        <v>622.37</v>
      </c>
      <c r="O50" s="244">
        <v>1.6852935010106088E-4</v>
      </c>
      <c r="P50" s="46"/>
      <c r="Q50" s="50"/>
      <c r="R50" s="50"/>
      <c r="S50" s="50"/>
      <c r="T50" s="46"/>
      <c r="U50" s="46"/>
    </row>
    <row r="51" spans="1:21" ht="15" x14ac:dyDescent="0.2">
      <c r="A51" s="95"/>
      <c r="B51" s="240" t="s">
        <v>118</v>
      </c>
      <c r="C51" s="241" t="s">
        <v>119</v>
      </c>
      <c r="D51" s="240" t="s">
        <v>47</v>
      </c>
      <c r="E51" s="240" t="s">
        <v>120</v>
      </c>
      <c r="F51" s="242" t="s">
        <v>60</v>
      </c>
      <c r="G51" s="256">
        <v>458.17</v>
      </c>
      <c r="H51" s="243">
        <v>29.19</v>
      </c>
      <c r="I51" s="243">
        <v>26.57</v>
      </c>
      <c r="J51" s="243">
        <v>8.69</v>
      </c>
      <c r="K51" s="243">
        <v>35.26</v>
      </c>
      <c r="L51" s="243">
        <v>12173.5769</v>
      </c>
      <c r="M51" s="243">
        <v>3981.4931000000001</v>
      </c>
      <c r="N51" s="243">
        <v>16155.07</v>
      </c>
      <c r="O51" s="244">
        <v>4.3745737229255038E-3</v>
      </c>
      <c r="P51" s="46"/>
      <c r="Q51" s="50"/>
      <c r="R51" s="50"/>
      <c r="S51" s="50"/>
      <c r="T51" s="46"/>
      <c r="U51" s="46"/>
    </row>
    <row r="52" spans="1:21" ht="15" x14ac:dyDescent="0.2">
      <c r="A52" s="95"/>
      <c r="B52" s="240" t="s">
        <v>121</v>
      </c>
      <c r="C52" s="241" t="s">
        <v>122</v>
      </c>
      <c r="D52" s="240" t="s">
        <v>47</v>
      </c>
      <c r="E52" s="240" t="s">
        <v>123</v>
      </c>
      <c r="F52" s="242" t="s">
        <v>40</v>
      </c>
      <c r="G52" s="256">
        <v>607.20000000000005</v>
      </c>
      <c r="H52" s="243">
        <v>54.39</v>
      </c>
      <c r="I52" s="243">
        <v>18.82</v>
      </c>
      <c r="J52" s="243">
        <v>46.88</v>
      </c>
      <c r="K52" s="243">
        <v>65.7</v>
      </c>
      <c r="L52" s="243">
        <v>11427.504000000001</v>
      </c>
      <c r="M52" s="243">
        <v>28465.536</v>
      </c>
      <c r="N52" s="243">
        <v>39893.040000000001</v>
      </c>
      <c r="O52" s="244">
        <v>1.0802493861779368E-2</v>
      </c>
      <c r="P52" s="46"/>
      <c r="Q52" s="50"/>
      <c r="R52" s="50"/>
      <c r="S52" s="50"/>
      <c r="T52" s="46"/>
      <c r="U52" s="46"/>
    </row>
    <row r="53" spans="1:21" ht="15" x14ac:dyDescent="0.2">
      <c r="A53" s="95"/>
      <c r="B53" s="240" t="s">
        <v>124</v>
      </c>
      <c r="C53" s="241" t="s">
        <v>2408</v>
      </c>
      <c r="D53" s="240" t="s">
        <v>73</v>
      </c>
      <c r="E53" s="240" t="s">
        <v>125</v>
      </c>
      <c r="F53" s="242" t="s">
        <v>60</v>
      </c>
      <c r="G53" s="256">
        <v>84.5</v>
      </c>
      <c r="H53" s="243">
        <v>102.85</v>
      </c>
      <c r="I53" s="243">
        <v>3.02</v>
      </c>
      <c r="J53" s="243">
        <v>121.23</v>
      </c>
      <c r="K53" s="243">
        <v>124.25</v>
      </c>
      <c r="L53" s="243">
        <v>255.19</v>
      </c>
      <c r="M53" s="243">
        <v>10243.93</v>
      </c>
      <c r="N53" s="243">
        <v>10499.12</v>
      </c>
      <c r="O53" s="244">
        <v>2.8430192172390224E-3</v>
      </c>
      <c r="P53" s="46"/>
      <c r="Q53" s="50"/>
      <c r="R53" s="50"/>
      <c r="S53" s="50"/>
      <c r="T53" s="46"/>
      <c r="U53" s="46"/>
    </row>
    <row r="54" spans="1:21" ht="15" x14ac:dyDescent="0.2">
      <c r="A54" s="95"/>
      <c r="B54" s="236">
        <v>3</v>
      </c>
      <c r="C54" s="236"/>
      <c r="D54" s="236"/>
      <c r="E54" s="236" t="s">
        <v>126</v>
      </c>
      <c r="F54" s="236"/>
      <c r="G54" s="255"/>
      <c r="H54" s="237"/>
      <c r="I54" s="236"/>
      <c r="J54" s="236"/>
      <c r="K54" s="236"/>
      <c r="L54" s="236"/>
      <c r="M54" s="236"/>
      <c r="N54" s="238">
        <v>523961.02</v>
      </c>
      <c r="O54" s="239">
        <v>0.14188153378037013</v>
      </c>
      <c r="P54" s="46"/>
      <c r="Q54" s="50"/>
      <c r="R54" s="50"/>
      <c r="S54" s="50"/>
      <c r="T54" s="46"/>
      <c r="U54" s="46"/>
    </row>
    <row r="55" spans="1:21" ht="15.75" x14ac:dyDescent="0.2">
      <c r="A55" s="136"/>
      <c r="B55" s="236" t="s">
        <v>127</v>
      </c>
      <c r="C55" s="236"/>
      <c r="D55" s="236"/>
      <c r="E55" s="236" t="s">
        <v>128</v>
      </c>
      <c r="F55" s="236"/>
      <c r="G55" s="255"/>
      <c r="H55" s="237"/>
      <c r="I55" s="236"/>
      <c r="J55" s="236"/>
      <c r="K55" s="236"/>
      <c r="L55" s="236"/>
      <c r="M55" s="236"/>
      <c r="N55" s="238">
        <v>88131.08</v>
      </c>
      <c r="O55" s="239">
        <v>2.3864700477376165E-2</v>
      </c>
      <c r="P55" s="46"/>
      <c r="Q55" s="67"/>
      <c r="R55" s="67"/>
      <c r="S55" s="67"/>
      <c r="T55" s="9"/>
      <c r="U55" s="46"/>
    </row>
    <row r="56" spans="1:21" ht="28.5" x14ac:dyDescent="0.2">
      <c r="A56" s="95"/>
      <c r="B56" s="240" t="s">
        <v>129</v>
      </c>
      <c r="C56" s="241" t="s">
        <v>130</v>
      </c>
      <c r="D56" s="240" t="s">
        <v>47</v>
      </c>
      <c r="E56" s="240" t="s">
        <v>131</v>
      </c>
      <c r="F56" s="242" t="s">
        <v>40</v>
      </c>
      <c r="G56" s="256">
        <v>344.2</v>
      </c>
      <c r="H56" s="243">
        <v>94.23</v>
      </c>
      <c r="I56" s="243">
        <v>45.09</v>
      </c>
      <c r="J56" s="243">
        <v>68.739999999999995</v>
      </c>
      <c r="K56" s="243">
        <v>113.83</v>
      </c>
      <c r="L56" s="243">
        <v>15519.977999999999</v>
      </c>
      <c r="M56" s="243">
        <v>23660.302</v>
      </c>
      <c r="N56" s="243">
        <v>39180.28</v>
      </c>
      <c r="O56" s="244">
        <v>1.0609488126319703E-2</v>
      </c>
      <c r="P56" s="46"/>
      <c r="Q56" s="50"/>
      <c r="R56" s="50"/>
      <c r="S56" s="50"/>
      <c r="T56" s="46"/>
      <c r="U56" s="46"/>
    </row>
    <row r="57" spans="1:21" ht="28.5" x14ac:dyDescent="0.2">
      <c r="A57" s="95"/>
      <c r="B57" s="240" t="s">
        <v>132</v>
      </c>
      <c r="C57" s="241" t="s">
        <v>133</v>
      </c>
      <c r="D57" s="240" t="s">
        <v>47</v>
      </c>
      <c r="E57" s="240" t="s">
        <v>134</v>
      </c>
      <c r="F57" s="242" t="s">
        <v>97</v>
      </c>
      <c r="G57" s="256">
        <v>856.2</v>
      </c>
      <c r="H57" s="243">
        <v>10.98</v>
      </c>
      <c r="I57" s="243">
        <v>1.97</v>
      </c>
      <c r="J57" s="243">
        <v>11.29</v>
      </c>
      <c r="K57" s="243">
        <v>13.26</v>
      </c>
      <c r="L57" s="243">
        <v>1686.7139999999999</v>
      </c>
      <c r="M57" s="243">
        <v>9666.4959999999992</v>
      </c>
      <c r="N57" s="243">
        <v>11353.21</v>
      </c>
      <c r="O57" s="244">
        <v>3.074295198773825E-3</v>
      </c>
      <c r="P57" s="46"/>
      <c r="Q57" s="50"/>
      <c r="R57" s="50"/>
      <c r="S57" s="50"/>
      <c r="T57" s="46"/>
      <c r="U57" s="46"/>
    </row>
    <row r="58" spans="1:21" ht="28.5" x14ac:dyDescent="0.2">
      <c r="A58" s="95"/>
      <c r="B58" s="240" t="s">
        <v>135</v>
      </c>
      <c r="C58" s="241" t="s">
        <v>136</v>
      </c>
      <c r="D58" s="240" t="s">
        <v>47</v>
      </c>
      <c r="E58" s="240" t="s">
        <v>137</v>
      </c>
      <c r="F58" s="242" t="s">
        <v>97</v>
      </c>
      <c r="G58" s="256">
        <v>85.6</v>
      </c>
      <c r="H58" s="243">
        <v>9.11</v>
      </c>
      <c r="I58" s="243">
        <v>1.23</v>
      </c>
      <c r="J58" s="243">
        <v>9.77</v>
      </c>
      <c r="K58" s="243">
        <v>11</v>
      </c>
      <c r="L58" s="243">
        <v>105.288</v>
      </c>
      <c r="M58" s="243">
        <v>836.31200000000001</v>
      </c>
      <c r="N58" s="243">
        <v>941.6</v>
      </c>
      <c r="O58" s="244">
        <v>2.549725019765717E-4</v>
      </c>
      <c r="P58" s="46"/>
      <c r="Q58" s="50"/>
      <c r="R58" s="50"/>
      <c r="S58" s="50"/>
      <c r="T58" s="46"/>
      <c r="U58" s="46"/>
    </row>
    <row r="59" spans="1:21" ht="28.5" x14ac:dyDescent="0.2">
      <c r="A59" s="95"/>
      <c r="B59" s="240" t="s">
        <v>138</v>
      </c>
      <c r="C59" s="241" t="s">
        <v>139</v>
      </c>
      <c r="D59" s="240" t="s">
        <v>47</v>
      </c>
      <c r="E59" s="240" t="s">
        <v>140</v>
      </c>
      <c r="F59" s="242" t="s">
        <v>97</v>
      </c>
      <c r="G59" s="256">
        <v>343.7</v>
      </c>
      <c r="H59" s="243">
        <v>8.73</v>
      </c>
      <c r="I59" s="243">
        <v>0.88</v>
      </c>
      <c r="J59" s="243">
        <v>9.66</v>
      </c>
      <c r="K59" s="243">
        <v>10.54</v>
      </c>
      <c r="L59" s="243">
        <v>302.45600000000002</v>
      </c>
      <c r="M59" s="243">
        <v>3320.134</v>
      </c>
      <c r="N59" s="243">
        <v>3622.59</v>
      </c>
      <c r="O59" s="244">
        <v>9.8094821148609701E-4</v>
      </c>
      <c r="P59" s="46"/>
      <c r="Q59" s="50"/>
      <c r="R59" s="50"/>
      <c r="S59" s="50"/>
      <c r="T59" s="46"/>
      <c r="U59" s="46"/>
    </row>
    <row r="60" spans="1:21" ht="28.5" x14ac:dyDescent="0.2">
      <c r="A60" s="95"/>
      <c r="B60" s="240" t="s">
        <v>141</v>
      </c>
      <c r="C60" s="241" t="s">
        <v>142</v>
      </c>
      <c r="D60" s="240" t="s">
        <v>47</v>
      </c>
      <c r="E60" s="240" t="s">
        <v>143</v>
      </c>
      <c r="F60" s="242" t="s">
        <v>97</v>
      </c>
      <c r="G60" s="256">
        <v>496.3</v>
      </c>
      <c r="H60" s="243">
        <v>15.03</v>
      </c>
      <c r="I60" s="243">
        <v>6.9</v>
      </c>
      <c r="J60" s="243">
        <v>11.25</v>
      </c>
      <c r="K60" s="243">
        <v>18.149999999999999</v>
      </c>
      <c r="L60" s="243">
        <v>3424.47</v>
      </c>
      <c r="M60" s="243">
        <v>5583.37</v>
      </c>
      <c r="N60" s="243">
        <v>9007.84</v>
      </c>
      <c r="O60" s="244">
        <v>2.4392008307186084E-3</v>
      </c>
      <c r="P60" s="46"/>
      <c r="Q60" s="50"/>
      <c r="R60" s="50"/>
      <c r="S60" s="50"/>
      <c r="T60" s="46"/>
      <c r="U60" s="46"/>
    </row>
    <row r="61" spans="1:21" ht="28.5" x14ac:dyDescent="0.2">
      <c r="A61" s="95"/>
      <c r="B61" s="240" t="s">
        <v>144</v>
      </c>
      <c r="C61" s="241" t="s">
        <v>145</v>
      </c>
      <c r="D61" s="240" t="s">
        <v>73</v>
      </c>
      <c r="E61" s="240" t="s">
        <v>146</v>
      </c>
      <c r="F61" s="242" t="s">
        <v>60</v>
      </c>
      <c r="G61" s="256">
        <v>22.3</v>
      </c>
      <c r="H61" s="243">
        <v>788.95</v>
      </c>
      <c r="I61" s="243">
        <v>50.66</v>
      </c>
      <c r="J61" s="243">
        <v>902.47</v>
      </c>
      <c r="K61" s="243">
        <v>953.13</v>
      </c>
      <c r="L61" s="243">
        <v>1129.7180000000001</v>
      </c>
      <c r="M61" s="243">
        <v>20125.072</v>
      </c>
      <c r="N61" s="243">
        <v>21254.79</v>
      </c>
      <c r="O61" s="244">
        <v>5.7555086929551996E-3</v>
      </c>
      <c r="P61" s="46"/>
      <c r="Q61" s="50"/>
      <c r="R61" s="50"/>
      <c r="S61" s="50"/>
      <c r="T61" s="46"/>
      <c r="U61" s="46"/>
    </row>
    <row r="62" spans="1:21" ht="15" x14ac:dyDescent="0.2">
      <c r="A62" s="137"/>
      <c r="B62" s="240" t="s">
        <v>147</v>
      </c>
      <c r="C62" s="241" t="s">
        <v>2408</v>
      </c>
      <c r="D62" s="240" t="s">
        <v>73</v>
      </c>
      <c r="E62" s="240" t="s">
        <v>125</v>
      </c>
      <c r="F62" s="242" t="s">
        <v>60</v>
      </c>
      <c r="G62" s="256">
        <v>22.3</v>
      </c>
      <c r="H62" s="243">
        <v>102.85</v>
      </c>
      <c r="I62" s="243">
        <v>3.02</v>
      </c>
      <c r="J62" s="243">
        <v>121.23</v>
      </c>
      <c r="K62" s="243">
        <v>124.25</v>
      </c>
      <c r="L62" s="243">
        <v>67.346000000000004</v>
      </c>
      <c r="M62" s="243">
        <v>2703.424</v>
      </c>
      <c r="N62" s="243">
        <v>2770.77</v>
      </c>
      <c r="O62" s="244">
        <v>7.502869151461614E-4</v>
      </c>
      <c r="P62" s="46"/>
      <c r="Q62" s="50"/>
      <c r="R62" s="50"/>
      <c r="S62" s="50"/>
      <c r="T62" s="46"/>
      <c r="U62" s="46"/>
    </row>
    <row r="63" spans="1:21" ht="15.75" x14ac:dyDescent="0.2">
      <c r="A63" s="138"/>
      <c r="B63" s="236" t="s">
        <v>148</v>
      </c>
      <c r="C63" s="236"/>
      <c r="D63" s="236"/>
      <c r="E63" s="236" t="s">
        <v>149</v>
      </c>
      <c r="F63" s="236"/>
      <c r="G63" s="255"/>
      <c r="H63" s="237"/>
      <c r="I63" s="236"/>
      <c r="J63" s="236"/>
      <c r="K63" s="236"/>
      <c r="L63" s="236"/>
      <c r="M63" s="236"/>
      <c r="N63" s="238">
        <v>188331.68</v>
      </c>
      <c r="O63" s="239">
        <v>5.0997663180810393E-2</v>
      </c>
      <c r="P63" s="46"/>
      <c r="Q63" s="67"/>
      <c r="R63" s="67"/>
      <c r="S63" s="67"/>
      <c r="T63" s="9"/>
      <c r="U63" s="46"/>
    </row>
    <row r="64" spans="1:21" ht="28.5" x14ac:dyDescent="0.2">
      <c r="A64" s="137"/>
      <c r="B64" s="240" t="s">
        <v>150</v>
      </c>
      <c r="C64" s="241" t="s">
        <v>3950</v>
      </c>
      <c r="D64" s="240" t="s">
        <v>47</v>
      </c>
      <c r="E64" s="240" t="s">
        <v>3951</v>
      </c>
      <c r="F64" s="242" t="s">
        <v>40</v>
      </c>
      <c r="G64" s="256">
        <v>380.9</v>
      </c>
      <c r="H64" s="243">
        <v>218.88</v>
      </c>
      <c r="I64" s="243">
        <v>92.89</v>
      </c>
      <c r="J64" s="243">
        <v>171.53</v>
      </c>
      <c r="K64" s="243">
        <v>264.42</v>
      </c>
      <c r="L64" s="243">
        <v>35381.800999999999</v>
      </c>
      <c r="M64" s="243">
        <v>65335.769</v>
      </c>
      <c r="N64" s="243">
        <v>100717.57</v>
      </c>
      <c r="O64" s="244">
        <v>2.7272951163870539E-2</v>
      </c>
      <c r="P64" s="46"/>
      <c r="Q64" s="50"/>
      <c r="R64" s="50"/>
      <c r="S64" s="50"/>
      <c r="T64" s="46"/>
      <c r="U64" s="46"/>
    </row>
    <row r="65" spans="1:21" ht="28.5" x14ac:dyDescent="0.2">
      <c r="A65" s="95"/>
      <c r="B65" s="240" t="s">
        <v>151</v>
      </c>
      <c r="C65" s="241" t="s">
        <v>152</v>
      </c>
      <c r="D65" s="240" t="s">
        <v>47</v>
      </c>
      <c r="E65" s="240" t="s">
        <v>153</v>
      </c>
      <c r="F65" s="242" t="s">
        <v>97</v>
      </c>
      <c r="G65" s="256">
        <v>384.8</v>
      </c>
      <c r="H65" s="243">
        <v>13.67</v>
      </c>
      <c r="I65" s="243">
        <v>4.58</v>
      </c>
      <c r="J65" s="243">
        <v>11.93</v>
      </c>
      <c r="K65" s="243">
        <v>16.510000000000002</v>
      </c>
      <c r="L65" s="243">
        <v>1762.384</v>
      </c>
      <c r="M65" s="243">
        <v>4590.6559999999999</v>
      </c>
      <c r="N65" s="243">
        <v>6353.04</v>
      </c>
      <c r="O65" s="244">
        <v>1.7203170177965579E-3</v>
      </c>
      <c r="P65" s="46"/>
      <c r="Q65" s="50"/>
      <c r="R65" s="50"/>
      <c r="S65" s="50"/>
      <c r="T65" s="46"/>
      <c r="U65" s="46"/>
    </row>
    <row r="66" spans="1:21" ht="28.5" x14ac:dyDescent="0.2">
      <c r="A66" s="95"/>
      <c r="B66" s="240" t="s">
        <v>154</v>
      </c>
      <c r="C66" s="241" t="s">
        <v>155</v>
      </c>
      <c r="D66" s="240" t="s">
        <v>47</v>
      </c>
      <c r="E66" s="240" t="s">
        <v>156</v>
      </c>
      <c r="F66" s="242" t="s">
        <v>97</v>
      </c>
      <c r="G66" s="256">
        <v>113.6</v>
      </c>
      <c r="H66" s="243">
        <v>12.48</v>
      </c>
      <c r="I66" s="243">
        <v>3</v>
      </c>
      <c r="J66" s="243">
        <v>12.07</v>
      </c>
      <c r="K66" s="243">
        <v>15.07</v>
      </c>
      <c r="L66" s="243">
        <v>340.8</v>
      </c>
      <c r="M66" s="243">
        <v>1371.15</v>
      </c>
      <c r="N66" s="243">
        <v>1711.95</v>
      </c>
      <c r="O66" s="244">
        <v>4.6357282790865752E-4</v>
      </c>
      <c r="P66" s="46"/>
      <c r="Q66" s="50"/>
      <c r="R66" s="50"/>
      <c r="S66" s="50"/>
      <c r="T66" s="46"/>
      <c r="U66" s="46"/>
    </row>
    <row r="67" spans="1:21" ht="28.5" x14ac:dyDescent="0.2">
      <c r="A67" s="95"/>
      <c r="B67" s="240" t="s">
        <v>157</v>
      </c>
      <c r="C67" s="241" t="s">
        <v>133</v>
      </c>
      <c r="D67" s="240" t="s">
        <v>47</v>
      </c>
      <c r="E67" s="240" t="s">
        <v>134</v>
      </c>
      <c r="F67" s="242" t="s">
        <v>97</v>
      </c>
      <c r="G67" s="256">
        <v>930.4</v>
      </c>
      <c r="H67" s="243">
        <v>10.98</v>
      </c>
      <c r="I67" s="243">
        <v>1.97</v>
      </c>
      <c r="J67" s="243">
        <v>11.29</v>
      </c>
      <c r="K67" s="243">
        <v>13.26</v>
      </c>
      <c r="L67" s="243">
        <v>1832.8879999999999</v>
      </c>
      <c r="M67" s="243">
        <v>10504.212</v>
      </c>
      <c r="N67" s="243">
        <v>12337.1</v>
      </c>
      <c r="O67" s="244">
        <v>3.340719258852127E-3</v>
      </c>
      <c r="P67" s="46"/>
      <c r="Q67" s="50"/>
      <c r="R67" s="50"/>
      <c r="S67" s="50"/>
      <c r="T67" s="46"/>
      <c r="U67" s="46"/>
    </row>
    <row r="68" spans="1:21" ht="28.5" x14ac:dyDescent="0.2">
      <c r="A68" s="95"/>
      <c r="B68" s="240" t="s">
        <v>158</v>
      </c>
      <c r="C68" s="241" t="s">
        <v>136</v>
      </c>
      <c r="D68" s="240" t="s">
        <v>47</v>
      </c>
      <c r="E68" s="240" t="s">
        <v>137</v>
      </c>
      <c r="F68" s="242" t="s">
        <v>97</v>
      </c>
      <c r="G68" s="256">
        <v>745.5</v>
      </c>
      <c r="H68" s="243">
        <v>9.11</v>
      </c>
      <c r="I68" s="243">
        <v>1.23</v>
      </c>
      <c r="J68" s="243">
        <v>9.77</v>
      </c>
      <c r="K68" s="243">
        <v>11</v>
      </c>
      <c r="L68" s="243">
        <v>916.96500000000003</v>
      </c>
      <c r="M68" s="243">
        <v>7283.5349999999999</v>
      </c>
      <c r="N68" s="243">
        <v>8200.5</v>
      </c>
      <c r="O68" s="244">
        <v>2.2205841147609137E-3</v>
      </c>
      <c r="P68" s="46"/>
      <c r="Q68" s="50"/>
      <c r="R68" s="50"/>
      <c r="S68" s="50"/>
      <c r="T68" s="46"/>
      <c r="U68" s="46"/>
    </row>
    <row r="69" spans="1:21" ht="28.5" x14ac:dyDescent="0.2">
      <c r="A69" s="95"/>
      <c r="B69" s="240" t="s">
        <v>159</v>
      </c>
      <c r="C69" s="241" t="s">
        <v>139</v>
      </c>
      <c r="D69" s="240" t="s">
        <v>47</v>
      </c>
      <c r="E69" s="240" t="s">
        <v>140</v>
      </c>
      <c r="F69" s="242" t="s">
        <v>97</v>
      </c>
      <c r="G69" s="256">
        <v>323.5</v>
      </c>
      <c r="H69" s="243">
        <v>8.73</v>
      </c>
      <c r="I69" s="243">
        <v>0.88</v>
      </c>
      <c r="J69" s="243">
        <v>9.66</v>
      </c>
      <c r="K69" s="243">
        <v>10.54</v>
      </c>
      <c r="L69" s="243">
        <v>284.68</v>
      </c>
      <c r="M69" s="243">
        <v>3125.01</v>
      </c>
      <c r="N69" s="243">
        <v>3409.69</v>
      </c>
      <c r="O69" s="244">
        <v>9.2329778065473314E-4</v>
      </c>
      <c r="P69" s="46"/>
      <c r="Q69" s="50"/>
      <c r="R69" s="50"/>
      <c r="S69" s="50"/>
      <c r="T69" s="46"/>
      <c r="U69" s="46"/>
    </row>
    <row r="70" spans="1:21" ht="28.5" x14ac:dyDescent="0.2">
      <c r="A70" s="95"/>
      <c r="B70" s="240" t="s">
        <v>160</v>
      </c>
      <c r="C70" s="241" t="s">
        <v>3393</v>
      </c>
      <c r="D70" s="240" t="s">
        <v>47</v>
      </c>
      <c r="E70" s="240" t="s">
        <v>3394</v>
      </c>
      <c r="F70" s="242" t="s">
        <v>97</v>
      </c>
      <c r="G70" s="256">
        <v>53.2</v>
      </c>
      <c r="H70" s="243">
        <v>9.82</v>
      </c>
      <c r="I70" s="243">
        <v>0.66</v>
      </c>
      <c r="J70" s="243">
        <v>11.2</v>
      </c>
      <c r="K70" s="243">
        <v>11.86</v>
      </c>
      <c r="L70" s="243">
        <v>35.112000000000002</v>
      </c>
      <c r="M70" s="243">
        <v>595.83799999999997</v>
      </c>
      <c r="N70" s="243">
        <v>630.95000000000005</v>
      </c>
      <c r="O70" s="244">
        <v>1.7085269766580066E-4</v>
      </c>
      <c r="P70" s="46"/>
      <c r="Q70" s="50"/>
      <c r="R70" s="50"/>
      <c r="S70" s="50"/>
      <c r="T70" s="46"/>
      <c r="U70" s="46"/>
    </row>
    <row r="71" spans="1:21" ht="28.5" x14ac:dyDescent="0.2">
      <c r="A71" s="95"/>
      <c r="B71" s="240" t="s">
        <v>161</v>
      </c>
      <c r="C71" s="241" t="s">
        <v>142</v>
      </c>
      <c r="D71" s="240" t="s">
        <v>47</v>
      </c>
      <c r="E71" s="240" t="s">
        <v>143</v>
      </c>
      <c r="F71" s="242" t="s">
        <v>97</v>
      </c>
      <c r="G71" s="256">
        <v>582.4</v>
      </c>
      <c r="H71" s="243">
        <v>15.03</v>
      </c>
      <c r="I71" s="243">
        <v>6.9</v>
      </c>
      <c r="J71" s="243">
        <v>11.25</v>
      </c>
      <c r="K71" s="243">
        <v>18.149999999999999</v>
      </c>
      <c r="L71" s="243">
        <v>4018.56</v>
      </c>
      <c r="M71" s="243">
        <v>6552</v>
      </c>
      <c r="N71" s="243">
        <v>10570.56</v>
      </c>
      <c r="O71" s="244">
        <v>2.86236419975942E-3</v>
      </c>
      <c r="P71" s="46"/>
      <c r="Q71" s="50"/>
      <c r="R71" s="50"/>
      <c r="S71" s="50"/>
      <c r="T71" s="46"/>
      <c r="U71" s="46"/>
    </row>
    <row r="72" spans="1:21" ht="28.5" x14ac:dyDescent="0.2">
      <c r="A72" s="95"/>
      <c r="B72" s="240" t="s">
        <v>164</v>
      </c>
      <c r="C72" s="241" t="s">
        <v>162</v>
      </c>
      <c r="D72" s="240" t="s">
        <v>73</v>
      </c>
      <c r="E72" s="240" t="s">
        <v>163</v>
      </c>
      <c r="F72" s="242" t="s">
        <v>60</v>
      </c>
      <c r="G72" s="256">
        <v>41.1</v>
      </c>
      <c r="H72" s="243">
        <v>791.37</v>
      </c>
      <c r="I72" s="243">
        <v>53.93</v>
      </c>
      <c r="J72" s="243">
        <v>902.12</v>
      </c>
      <c r="K72" s="243">
        <v>956.05</v>
      </c>
      <c r="L72" s="243">
        <v>2216.5230000000001</v>
      </c>
      <c r="M72" s="243">
        <v>37077.127</v>
      </c>
      <c r="N72" s="243">
        <v>39293.65</v>
      </c>
      <c r="O72" s="244">
        <v>1.0640187183827227E-2</v>
      </c>
      <c r="P72" s="46"/>
      <c r="Q72" s="50"/>
      <c r="R72" s="50"/>
      <c r="S72" s="50"/>
      <c r="T72" s="46"/>
      <c r="U72" s="46"/>
    </row>
    <row r="73" spans="1:21" ht="15" x14ac:dyDescent="0.2">
      <c r="A73" s="95"/>
      <c r="B73" s="240" t="s">
        <v>3395</v>
      </c>
      <c r="C73" s="241" t="s">
        <v>2408</v>
      </c>
      <c r="D73" s="240" t="s">
        <v>73</v>
      </c>
      <c r="E73" s="240" t="s">
        <v>125</v>
      </c>
      <c r="F73" s="242" t="s">
        <v>60</v>
      </c>
      <c r="G73" s="256">
        <v>41.1</v>
      </c>
      <c r="H73" s="243">
        <v>102.85</v>
      </c>
      <c r="I73" s="243">
        <v>3.02</v>
      </c>
      <c r="J73" s="243">
        <v>121.23</v>
      </c>
      <c r="K73" s="243">
        <v>124.25</v>
      </c>
      <c r="L73" s="243">
        <v>124.122</v>
      </c>
      <c r="M73" s="243">
        <v>4982.5479999999998</v>
      </c>
      <c r="N73" s="243">
        <v>5106.67</v>
      </c>
      <c r="O73" s="244">
        <v>1.3828169357144216E-3</v>
      </c>
      <c r="P73" s="46"/>
      <c r="Q73" s="50"/>
      <c r="R73" s="50"/>
      <c r="S73" s="50"/>
      <c r="T73" s="46"/>
      <c r="U73" s="46"/>
    </row>
    <row r="74" spans="1:21" ht="15" x14ac:dyDescent="0.2">
      <c r="A74" s="95"/>
      <c r="B74" s="236" t="s">
        <v>165</v>
      </c>
      <c r="C74" s="236"/>
      <c r="D74" s="236"/>
      <c r="E74" s="236" t="s">
        <v>166</v>
      </c>
      <c r="F74" s="236"/>
      <c r="G74" s="255"/>
      <c r="H74" s="237"/>
      <c r="I74" s="236"/>
      <c r="J74" s="236"/>
      <c r="K74" s="236"/>
      <c r="L74" s="236"/>
      <c r="M74" s="236"/>
      <c r="N74" s="238">
        <v>245270.95</v>
      </c>
      <c r="O74" s="239">
        <v>6.641604479999004E-2</v>
      </c>
      <c r="P74" s="46"/>
      <c r="Q74" s="50"/>
      <c r="R74" s="50"/>
      <c r="S74" s="50"/>
      <c r="T74" s="46"/>
      <c r="U74" s="46"/>
    </row>
    <row r="75" spans="1:21" ht="28.5" x14ac:dyDescent="0.2">
      <c r="A75" s="95"/>
      <c r="B75" s="240" t="s">
        <v>167</v>
      </c>
      <c r="C75" s="241" t="s">
        <v>168</v>
      </c>
      <c r="D75" s="240" t="s">
        <v>47</v>
      </c>
      <c r="E75" s="240" t="s">
        <v>169</v>
      </c>
      <c r="F75" s="242" t="s">
        <v>40</v>
      </c>
      <c r="G75" s="256">
        <v>58.5</v>
      </c>
      <c r="H75" s="243">
        <v>114.19</v>
      </c>
      <c r="I75" s="243">
        <v>45</v>
      </c>
      <c r="J75" s="243">
        <v>92.95</v>
      </c>
      <c r="K75" s="243">
        <v>137.94999999999999</v>
      </c>
      <c r="L75" s="243">
        <v>2632.5</v>
      </c>
      <c r="M75" s="243">
        <v>5437.57</v>
      </c>
      <c r="N75" s="243">
        <v>8070.07</v>
      </c>
      <c r="O75" s="244">
        <v>2.1852654407668562E-3</v>
      </c>
      <c r="P75" s="46"/>
      <c r="Q75" s="50"/>
      <c r="R75" s="50"/>
      <c r="S75" s="50"/>
      <c r="T75" s="46"/>
      <c r="U75" s="46"/>
    </row>
    <row r="76" spans="1:21" ht="28.5" x14ac:dyDescent="0.2">
      <c r="A76" s="95"/>
      <c r="B76" s="240" t="s">
        <v>170</v>
      </c>
      <c r="C76" s="241" t="s">
        <v>171</v>
      </c>
      <c r="D76" s="240" t="s">
        <v>47</v>
      </c>
      <c r="E76" s="240" t="s">
        <v>172</v>
      </c>
      <c r="F76" s="242" t="s">
        <v>97</v>
      </c>
      <c r="G76" s="256">
        <v>458.5</v>
      </c>
      <c r="H76" s="243">
        <v>14.33</v>
      </c>
      <c r="I76" s="243">
        <v>5.91</v>
      </c>
      <c r="J76" s="243">
        <v>11.4</v>
      </c>
      <c r="K76" s="243">
        <v>17.309999999999999</v>
      </c>
      <c r="L76" s="243">
        <v>2709.7350000000001</v>
      </c>
      <c r="M76" s="243">
        <v>5226.8950000000004</v>
      </c>
      <c r="N76" s="243">
        <v>7936.63</v>
      </c>
      <c r="O76" s="244">
        <v>2.1491316996201338E-3</v>
      </c>
      <c r="P76" s="46"/>
      <c r="Q76" s="50"/>
      <c r="R76" s="50"/>
      <c r="S76" s="50"/>
      <c r="T76" s="46"/>
      <c r="U76" s="46"/>
    </row>
    <row r="77" spans="1:21" ht="28.5" x14ac:dyDescent="0.2">
      <c r="A77" s="95"/>
      <c r="B77" s="240" t="s">
        <v>173</v>
      </c>
      <c r="C77" s="241" t="s">
        <v>174</v>
      </c>
      <c r="D77" s="240" t="s">
        <v>47</v>
      </c>
      <c r="E77" s="240" t="s">
        <v>175</v>
      </c>
      <c r="F77" s="242" t="s">
        <v>97</v>
      </c>
      <c r="G77" s="256">
        <v>373.1</v>
      </c>
      <c r="H77" s="243">
        <v>12.99</v>
      </c>
      <c r="I77" s="243">
        <v>3.77</v>
      </c>
      <c r="J77" s="243">
        <v>11.92</v>
      </c>
      <c r="K77" s="243">
        <v>15.69</v>
      </c>
      <c r="L77" s="243">
        <v>1406.587</v>
      </c>
      <c r="M77" s="243">
        <v>4447.3429999999998</v>
      </c>
      <c r="N77" s="243">
        <v>5853.93</v>
      </c>
      <c r="O77" s="244">
        <v>1.5851648029903487E-3</v>
      </c>
      <c r="P77" s="46"/>
      <c r="Q77" s="50"/>
      <c r="R77" s="50"/>
      <c r="S77" s="50"/>
      <c r="T77" s="46"/>
      <c r="U77" s="46"/>
    </row>
    <row r="78" spans="1:21" ht="28.5" x14ac:dyDescent="0.2">
      <c r="A78" s="95"/>
      <c r="B78" s="240" t="s">
        <v>176</v>
      </c>
      <c r="C78" s="241" t="s">
        <v>177</v>
      </c>
      <c r="D78" s="240" t="s">
        <v>47</v>
      </c>
      <c r="E78" s="240" t="s">
        <v>178</v>
      </c>
      <c r="F78" s="242" t="s">
        <v>97</v>
      </c>
      <c r="G78" s="256">
        <v>605.6</v>
      </c>
      <c r="H78" s="243">
        <v>11.86</v>
      </c>
      <c r="I78" s="243">
        <v>2.34</v>
      </c>
      <c r="J78" s="243">
        <v>11.98</v>
      </c>
      <c r="K78" s="243">
        <v>14.32</v>
      </c>
      <c r="L78" s="243">
        <v>1417.104</v>
      </c>
      <c r="M78" s="243">
        <v>7255.0860000000002</v>
      </c>
      <c r="N78" s="243">
        <v>8672.19</v>
      </c>
      <c r="O78" s="244">
        <v>2.348311365671416E-3</v>
      </c>
      <c r="P78" s="46"/>
      <c r="Q78" s="50"/>
      <c r="R78" s="50"/>
      <c r="S78" s="50"/>
      <c r="T78" s="46"/>
      <c r="U78" s="46"/>
    </row>
    <row r="79" spans="1:21" ht="28.5" x14ac:dyDescent="0.2">
      <c r="A79" s="95"/>
      <c r="B79" s="240" t="s">
        <v>179</v>
      </c>
      <c r="C79" s="241" t="s">
        <v>180</v>
      </c>
      <c r="D79" s="240" t="s">
        <v>47</v>
      </c>
      <c r="E79" s="240" t="s">
        <v>181</v>
      </c>
      <c r="F79" s="242" t="s">
        <v>97</v>
      </c>
      <c r="G79" s="256">
        <v>73.599999999999994</v>
      </c>
      <c r="H79" s="243">
        <v>10.4</v>
      </c>
      <c r="I79" s="243">
        <v>1.41</v>
      </c>
      <c r="J79" s="243">
        <v>11.15</v>
      </c>
      <c r="K79" s="243">
        <v>12.56</v>
      </c>
      <c r="L79" s="243">
        <v>103.776</v>
      </c>
      <c r="M79" s="243">
        <v>820.63400000000001</v>
      </c>
      <c r="N79" s="243">
        <v>924.41</v>
      </c>
      <c r="O79" s="244">
        <v>2.5031768325420843E-4</v>
      </c>
      <c r="P79" s="46"/>
      <c r="Q79" s="50"/>
      <c r="R79" s="50"/>
      <c r="S79" s="50"/>
      <c r="T79" s="46"/>
      <c r="U79" s="46"/>
    </row>
    <row r="80" spans="1:21" ht="28.5" x14ac:dyDescent="0.2">
      <c r="A80" s="95"/>
      <c r="B80" s="240" t="s">
        <v>182</v>
      </c>
      <c r="C80" s="241" t="s">
        <v>3396</v>
      </c>
      <c r="D80" s="240" t="s">
        <v>47</v>
      </c>
      <c r="E80" s="240" t="s">
        <v>3397</v>
      </c>
      <c r="F80" s="242" t="s">
        <v>97</v>
      </c>
      <c r="G80" s="256">
        <v>38.4</v>
      </c>
      <c r="H80" s="243">
        <v>8.39</v>
      </c>
      <c r="I80" s="243">
        <v>0.56000000000000005</v>
      </c>
      <c r="J80" s="243">
        <v>9.57</v>
      </c>
      <c r="K80" s="243">
        <v>10.130000000000001</v>
      </c>
      <c r="L80" s="243">
        <v>21.504000000000001</v>
      </c>
      <c r="M80" s="243">
        <v>367.48599999999999</v>
      </c>
      <c r="N80" s="243">
        <v>388.99</v>
      </c>
      <c r="O80" s="244">
        <v>1.0533321319442079E-4</v>
      </c>
      <c r="P80" s="46"/>
      <c r="Q80" s="50"/>
      <c r="R80" s="50"/>
      <c r="S80" s="50"/>
      <c r="T80" s="46"/>
      <c r="U80" s="46"/>
    </row>
    <row r="81" spans="1:21" ht="28.5" x14ac:dyDescent="0.2">
      <c r="A81" s="95"/>
      <c r="B81" s="240" t="s">
        <v>183</v>
      </c>
      <c r="C81" s="241" t="s">
        <v>162</v>
      </c>
      <c r="D81" s="240" t="s">
        <v>73</v>
      </c>
      <c r="E81" s="240" t="s">
        <v>163</v>
      </c>
      <c r="F81" s="242" t="s">
        <v>60</v>
      </c>
      <c r="G81" s="256">
        <v>49.5</v>
      </c>
      <c r="H81" s="243">
        <v>791.37</v>
      </c>
      <c r="I81" s="243">
        <v>53.93</v>
      </c>
      <c r="J81" s="243">
        <v>902.12</v>
      </c>
      <c r="K81" s="243">
        <v>956.05</v>
      </c>
      <c r="L81" s="243">
        <v>2669.5349999999999</v>
      </c>
      <c r="M81" s="243">
        <v>44654.934999999998</v>
      </c>
      <c r="N81" s="243">
        <v>47324.47</v>
      </c>
      <c r="O81" s="244">
        <v>1.2814824257237902E-2</v>
      </c>
      <c r="P81" s="46"/>
      <c r="Q81" s="50"/>
      <c r="R81" s="50"/>
      <c r="S81" s="50"/>
      <c r="T81" s="46"/>
      <c r="U81" s="46"/>
    </row>
    <row r="82" spans="1:21" ht="15" x14ac:dyDescent="0.2">
      <c r="A82" s="95"/>
      <c r="B82" s="240" t="s">
        <v>184</v>
      </c>
      <c r="C82" s="241" t="s">
        <v>2408</v>
      </c>
      <c r="D82" s="240" t="s">
        <v>73</v>
      </c>
      <c r="E82" s="240" t="s">
        <v>125</v>
      </c>
      <c r="F82" s="242" t="s">
        <v>60</v>
      </c>
      <c r="G82" s="256">
        <v>49.5</v>
      </c>
      <c r="H82" s="243">
        <v>102.85</v>
      </c>
      <c r="I82" s="243">
        <v>3.02</v>
      </c>
      <c r="J82" s="243">
        <v>121.23</v>
      </c>
      <c r="K82" s="243">
        <v>124.25</v>
      </c>
      <c r="L82" s="243">
        <v>149.49</v>
      </c>
      <c r="M82" s="243">
        <v>6000.88</v>
      </c>
      <c r="N82" s="243">
        <v>6150.37</v>
      </c>
      <c r="O82" s="244">
        <v>1.6654367321385379E-3</v>
      </c>
      <c r="P82" s="46"/>
      <c r="Q82" s="50"/>
      <c r="R82" s="50"/>
      <c r="S82" s="50"/>
      <c r="T82" s="46"/>
      <c r="U82" s="46"/>
    </row>
    <row r="83" spans="1:21" ht="15" x14ac:dyDescent="0.2">
      <c r="A83" s="95"/>
      <c r="B83" s="240" t="s">
        <v>185</v>
      </c>
      <c r="C83" s="241" t="s">
        <v>3175</v>
      </c>
      <c r="D83" s="240" t="s">
        <v>73</v>
      </c>
      <c r="E83" s="240" t="s">
        <v>3176</v>
      </c>
      <c r="F83" s="242" t="s">
        <v>40</v>
      </c>
      <c r="G83" s="256">
        <v>43.5</v>
      </c>
      <c r="H83" s="243">
        <v>101.24</v>
      </c>
      <c r="I83" s="243">
        <v>35.03</v>
      </c>
      <c r="J83" s="243">
        <v>87.27</v>
      </c>
      <c r="K83" s="243">
        <v>122.3</v>
      </c>
      <c r="L83" s="243">
        <v>1523.8050000000001</v>
      </c>
      <c r="M83" s="243">
        <v>3796.2449999999999</v>
      </c>
      <c r="N83" s="243">
        <v>5320.05</v>
      </c>
      <c r="O83" s="244">
        <v>1.4405973440319245E-3</v>
      </c>
      <c r="P83" s="46"/>
      <c r="Q83" s="50"/>
      <c r="R83" s="50"/>
      <c r="S83" s="50"/>
      <c r="T83" s="46"/>
      <c r="U83" s="46"/>
    </row>
    <row r="84" spans="1:21" ht="15" x14ac:dyDescent="0.2">
      <c r="A84" s="95"/>
      <c r="B84" s="240" t="s">
        <v>188</v>
      </c>
      <c r="C84" s="241" t="s">
        <v>186</v>
      </c>
      <c r="D84" s="240" t="s">
        <v>73</v>
      </c>
      <c r="E84" s="240" t="s">
        <v>187</v>
      </c>
      <c r="F84" s="242" t="s">
        <v>40</v>
      </c>
      <c r="G84" s="256">
        <v>508.13</v>
      </c>
      <c r="H84" s="243">
        <v>119.98</v>
      </c>
      <c r="I84" s="243">
        <v>35.03</v>
      </c>
      <c r="J84" s="243">
        <v>109.91</v>
      </c>
      <c r="K84" s="243">
        <v>144.94</v>
      </c>
      <c r="L84" s="243">
        <v>17799.793900000001</v>
      </c>
      <c r="M84" s="243">
        <v>55848.566099999996</v>
      </c>
      <c r="N84" s="243">
        <v>73648.36</v>
      </c>
      <c r="O84" s="244">
        <v>1.9942976439752829E-2</v>
      </c>
      <c r="P84" s="46"/>
      <c r="Q84" s="50"/>
      <c r="R84" s="50"/>
      <c r="S84" s="50"/>
      <c r="T84" s="46"/>
      <c r="U84" s="46"/>
    </row>
    <row r="85" spans="1:21" ht="28.5" x14ac:dyDescent="0.2">
      <c r="A85" s="95"/>
      <c r="B85" s="240" t="s">
        <v>3177</v>
      </c>
      <c r="C85" s="241" t="s">
        <v>3952</v>
      </c>
      <c r="D85" s="240" t="s">
        <v>73</v>
      </c>
      <c r="E85" s="240" t="s">
        <v>3953</v>
      </c>
      <c r="F85" s="242" t="s">
        <v>40</v>
      </c>
      <c r="G85" s="256">
        <v>645.41</v>
      </c>
      <c r="H85" s="243">
        <v>19.350000000000001</v>
      </c>
      <c r="I85" s="243">
        <v>18.760000000000002</v>
      </c>
      <c r="J85" s="243">
        <v>4.6100000000000003</v>
      </c>
      <c r="K85" s="243">
        <v>23.37</v>
      </c>
      <c r="L85" s="243">
        <v>12107.891600000001</v>
      </c>
      <c r="M85" s="243">
        <v>2975.3384000000001</v>
      </c>
      <c r="N85" s="243">
        <v>15083.23</v>
      </c>
      <c r="O85" s="244">
        <v>4.0843339963764717E-3</v>
      </c>
      <c r="P85" s="46"/>
      <c r="Q85" s="50"/>
      <c r="R85" s="50"/>
      <c r="S85" s="50"/>
      <c r="T85" s="46"/>
      <c r="U85" s="46"/>
    </row>
    <row r="86" spans="1:21" ht="28.5" x14ac:dyDescent="0.2">
      <c r="A86" s="95"/>
      <c r="B86" s="240" t="s">
        <v>3954</v>
      </c>
      <c r="C86" s="241" t="s">
        <v>3955</v>
      </c>
      <c r="D86" s="240" t="s">
        <v>47</v>
      </c>
      <c r="E86" s="240" t="s">
        <v>3956</v>
      </c>
      <c r="F86" s="242" t="s">
        <v>60</v>
      </c>
      <c r="G86" s="256">
        <v>1847.96</v>
      </c>
      <c r="H86" s="243">
        <v>29.52</v>
      </c>
      <c r="I86" s="243">
        <v>13.94</v>
      </c>
      <c r="J86" s="243">
        <v>21.72</v>
      </c>
      <c r="K86" s="243">
        <v>35.659999999999997</v>
      </c>
      <c r="L86" s="243">
        <v>25760.562399999999</v>
      </c>
      <c r="M86" s="243">
        <v>40137.687599999997</v>
      </c>
      <c r="N86" s="243">
        <v>65898.25</v>
      </c>
      <c r="O86" s="244">
        <v>1.7844351824954988E-2</v>
      </c>
      <c r="P86" s="46"/>
      <c r="Q86" s="50"/>
      <c r="R86" s="50"/>
      <c r="S86" s="50"/>
      <c r="T86" s="46"/>
      <c r="U86" s="46"/>
    </row>
    <row r="87" spans="1:21" ht="15" x14ac:dyDescent="0.2">
      <c r="A87" s="95"/>
      <c r="B87" s="236" t="s">
        <v>189</v>
      </c>
      <c r="C87" s="236"/>
      <c r="D87" s="236"/>
      <c r="E87" s="236" t="s">
        <v>190</v>
      </c>
      <c r="F87" s="236"/>
      <c r="G87" s="255"/>
      <c r="H87" s="237"/>
      <c r="I87" s="236"/>
      <c r="J87" s="236"/>
      <c r="K87" s="236"/>
      <c r="L87" s="236"/>
      <c r="M87" s="236"/>
      <c r="N87" s="238">
        <v>2227.31</v>
      </c>
      <c r="O87" s="239">
        <v>6.0312532219354066E-4</v>
      </c>
      <c r="P87" s="46"/>
      <c r="Q87" s="50"/>
      <c r="R87" s="50"/>
      <c r="S87" s="50"/>
      <c r="T87" s="46"/>
      <c r="U87" s="46"/>
    </row>
    <row r="88" spans="1:21" ht="28.5" x14ac:dyDescent="0.2">
      <c r="A88" s="95"/>
      <c r="B88" s="240" t="s">
        <v>191</v>
      </c>
      <c r="C88" s="241" t="s">
        <v>192</v>
      </c>
      <c r="D88" s="240" t="s">
        <v>47</v>
      </c>
      <c r="E88" s="240" t="s">
        <v>193</v>
      </c>
      <c r="F88" s="242" t="s">
        <v>40</v>
      </c>
      <c r="G88" s="256">
        <v>6.25</v>
      </c>
      <c r="H88" s="243">
        <v>294.99</v>
      </c>
      <c r="I88" s="243">
        <v>43.06</v>
      </c>
      <c r="J88" s="243">
        <v>313.31</v>
      </c>
      <c r="K88" s="243">
        <v>356.37</v>
      </c>
      <c r="L88" s="243">
        <v>269.125</v>
      </c>
      <c r="M88" s="243">
        <v>1958.1849999999999</v>
      </c>
      <c r="N88" s="243">
        <v>2227.31</v>
      </c>
      <c r="O88" s="244">
        <v>6.0312532219354066E-4</v>
      </c>
      <c r="P88" s="46"/>
      <c r="Q88" s="50"/>
      <c r="R88" s="50"/>
      <c r="S88" s="50"/>
      <c r="T88" s="46"/>
      <c r="U88" s="46"/>
    </row>
    <row r="89" spans="1:21" ht="15" x14ac:dyDescent="0.2">
      <c r="A89" s="95"/>
      <c r="B89" s="236">
        <v>4</v>
      </c>
      <c r="C89" s="236"/>
      <c r="D89" s="236"/>
      <c r="E89" s="236" t="s">
        <v>194</v>
      </c>
      <c r="F89" s="236"/>
      <c r="G89" s="255"/>
      <c r="H89" s="237"/>
      <c r="I89" s="236"/>
      <c r="J89" s="236"/>
      <c r="K89" s="236"/>
      <c r="L89" s="236"/>
      <c r="M89" s="236"/>
      <c r="N89" s="238">
        <v>348825.66</v>
      </c>
      <c r="O89" s="239">
        <v>9.4457254974329788E-2</v>
      </c>
      <c r="P89" s="46"/>
      <c r="Q89" s="50"/>
      <c r="R89" s="50"/>
      <c r="S89" s="50"/>
      <c r="T89" s="46"/>
      <c r="U89" s="46"/>
    </row>
    <row r="90" spans="1:21" ht="15" x14ac:dyDescent="0.2">
      <c r="A90" s="95"/>
      <c r="B90" s="236" t="s">
        <v>195</v>
      </c>
      <c r="C90" s="236"/>
      <c r="D90" s="236"/>
      <c r="E90" s="236" t="s">
        <v>196</v>
      </c>
      <c r="F90" s="236"/>
      <c r="G90" s="255"/>
      <c r="H90" s="237"/>
      <c r="I90" s="236"/>
      <c r="J90" s="236"/>
      <c r="K90" s="236"/>
      <c r="L90" s="236"/>
      <c r="M90" s="236"/>
      <c r="N90" s="238">
        <v>207514.07</v>
      </c>
      <c r="O90" s="239">
        <v>5.6191994077359218E-2</v>
      </c>
      <c r="P90" s="46"/>
      <c r="Q90" s="50"/>
      <c r="R90" s="50"/>
      <c r="S90" s="50"/>
      <c r="T90" s="46"/>
      <c r="U90" s="46"/>
    </row>
    <row r="91" spans="1:21" ht="28.5" x14ac:dyDescent="0.2">
      <c r="A91" s="95"/>
      <c r="B91" s="240" t="s">
        <v>197</v>
      </c>
      <c r="C91" s="241" t="s">
        <v>198</v>
      </c>
      <c r="D91" s="240" t="s">
        <v>47</v>
      </c>
      <c r="E91" s="240" t="s">
        <v>199</v>
      </c>
      <c r="F91" s="242" t="s">
        <v>40</v>
      </c>
      <c r="G91" s="256">
        <v>5.63</v>
      </c>
      <c r="H91" s="243">
        <v>72.069999999999993</v>
      </c>
      <c r="I91" s="243">
        <v>31.14</v>
      </c>
      <c r="J91" s="243">
        <v>55.92</v>
      </c>
      <c r="K91" s="243">
        <v>87.06</v>
      </c>
      <c r="L91" s="243">
        <v>175.31819999999999</v>
      </c>
      <c r="M91" s="243">
        <v>314.8218</v>
      </c>
      <c r="N91" s="243">
        <v>490.14</v>
      </c>
      <c r="O91" s="244">
        <v>1.3272326053398136E-4</v>
      </c>
      <c r="P91" s="46"/>
      <c r="Q91" s="50"/>
      <c r="R91" s="50"/>
      <c r="S91" s="50"/>
      <c r="T91" s="46"/>
      <c r="U91" s="46"/>
    </row>
    <row r="92" spans="1:21" ht="28.5" x14ac:dyDescent="0.2">
      <c r="A92" s="95"/>
      <c r="B92" s="240" t="s">
        <v>200</v>
      </c>
      <c r="C92" s="241" t="s">
        <v>201</v>
      </c>
      <c r="D92" s="240" t="s">
        <v>47</v>
      </c>
      <c r="E92" s="240" t="s">
        <v>202</v>
      </c>
      <c r="F92" s="242" t="s">
        <v>40</v>
      </c>
      <c r="G92" s="256">
        <v>1104.49</v>
      </c>
      <c r="H92" s="243">
        <v>96.21</v>
      </c>
      <c r="I92" s="243">
        <v>44.92</v>
      </c>
      <c r="J92" s="243">
        <v>71.31</v>
      </c>
      <c r="K92" s="243">
        <v>116.23</v>
      </c>
      <c r="L92" s="243">
        <v>49613.690799999997</v>
      </c>
      <c r="M92" s="243">
        <v>78761.179199999999</v>
      </c>
      <c r="N92" s="243">
        <v>128374.87</v>
      </c>
      <c r="O92" s="244">
        <v>3.4762172679287523E-2</v>
      </c>
      <c r="P92" s="46"/>
      <c r="Q92" s="50"/>
      <c r="R92" s="50"/>
      <c r="S92" s="50"/>
      <c r="T92" s="46"/>
      <c r="U92" s="46"/>
    </row>
    <row r="93" spans="1:21" ht="28.5" x14ac:dyDescent="0.2">
      <c r="A93" s="95"/>
      <c r="B93" s="240" t="s">
        <v>203</v>
      </c>
      <c r="C93" s="241" t="s">
        <v>2477</v>
      </c>
      <c r="D93" s="240" t="s">
        <v>73</v>
      </c>
      <c r="E93" s="240" t="s">
        <v>2478</v>
      </c>
      <c r="F93" s="242" t="s">
        <v>40</v>
      </c>
      <c r="G93" s="256">
        <v>149.87</v>
      </c>
      <c r="H93" s="243">
        <v>242.21</v>
      </c>
      <c r="I93" s="243">
        <v>117.96</v>
      </c>
      <c r="J93" s="243">
        <v>174.65</v>
      </c>
      <c r="K93" s="243">
        <v>292.61</v>
      </c>
      <c r="L93" s="243">
        <v>17678.665199999999</v>
      </c>
      <c r="M93" s="243">
        <v>26174.7948</v>
      </c>
      <c r="N93" s="243">
        <v>43853.46</v>
      </c>
      <c r="O93" s="244">
        <v>1.1874921852728874E-2</v>
      </c>
      <c r="P93" s="46"/>
      <c r="Q93" s="50"/>
      <c r="R93" s="50"/>
      <c r="S93" s="50"/>
      <c r="T93" s="46"/>
      <c r="U93" s="46"/>
    </row>
    <row r="94" spans="1:21" ht="15" x14ac:dyDescent="0.2">
      <c r="A94" s="95"/>
      <c r="B94" s="240" t="s">
        <v>204</v>
      </c>
      <c r="C94" s="241" t="s">
        <v>205</v>
      </c>
      <c r="D94" s="240" t="s">
        <v>47</v>
      </c>
      <c r="E94" s="240" t="s">
        <v>206</v>
      </c>
      <c r="F94" s="242" t="s">
        <v>83</v>
      </c>
      <c r="G94" s="256">
        <v>176.1</v>
      </c>
      <c r="H94" s="243">
        <v>82.7</v>
      </c>
      <c r="I94" s="243">
        <v>28.36</v>
      </c>
      <c r="J94" s="243">
        <v>71.540000000000006</v>
      </c>
      <c r="K94" s="243">
        <v>99.9</v>
      </c>
      <c r="L94" s="243">
        <v>4994.1959999999999</v>
      </c>
      <c r="M94" s="243">
        <v>12598.194</v>
      </c>
      <c r="N94" s="243">
        <v>17592.39</v>
      </c>
      <c r="O94" s="244">
        <v>4.7637804737124256E-3</v>
      </c>
      <c r="P94" s="46"/>
      <c r="Q94" s="50"/>
      <c r="R94" s="50"/>
      <c r="S94" s="50"/>
      <c r="T94" s="46"/>
      <c r="U94" s="46"/>
    </row>
    <row r="95" spans="1:21" ht="28.5" x14ac:dyDescent="0.2">
      <c r="A95" s="95"/>
      <c r="B95" s="240" t="s">
        <v>207</v>
      </c>
      <c r="C95" s="241" t="s">
        <v>208</v>
      </c>
      <c r="D95" s="240" t="s">
        <v>47</v>
      </c>
      <c r="E95" s="240" t="s">
        <v>209</v>
      </c>
      <c r="F95" s="242" t="s">
        <v>83</v>
      </c>
      <c r="G95" s="256">
        <v>121.1</v>
      </c>
      <c r="H95" s="243">
        <v>55.7</v>
      </c>
      <c r="I95" s="243">
        <v>18.829999999999998</v>
      </c>
      <c r="J95" s="243">
        <v>48.46</v>
      </c>
      <c r="K95" s="243">
        <v>67.290000000000006</v>
      </c>
      <c r="L95" s="243">
        <v>2280.3130000000001</v>
      </c>
      <c r="M95" s="243">
        <v>5868.4970000000003</v>
      </c>
      <c r="N95" s="243">
        <v>8148.81</v>
      </c>
      <c r="O95" s="244">
        <v>2.2065871642222889E-3</v>
      </c>
      <c r="P95" s="46"/>
      <c r="Q95" s="50"/>
      <c r="R95" s="50"/>
      <c r="S95" s="50"/>
      <c r="T95" s="46"/>
      <c r="U95" s="46"/>
    </row>
    <row r="96" spans="1:21" ht="28.5" x14ac:dyDescent="0.2">
      <c r="A96" s="95"/>
      <c r="B96" s="240" t="s">
        <v>210</v>
      </c>
      <c r="C96" s="241" t="s">
        <v>2457</v>
      </c>
      <c r="D96" s="240" t="s">
        <v>47</v>
      </c>
      <c r="E96" s="240" t="s">
        <v>2458</v>
      </c>
      <c r="F96" s="242" t="s">
        <v>83</v>
      </c>
      <c r="G96" s="256">
        <v>528.57000000000005</v>
      </c>
      <c r="H96" s="243">
        <v>14.18</v>
      </c>
      <c r="I96" s="243">
        <v>12.9</v>
      </c>
      <c r="J96" s="243">
        <v>4.2300000000000004</v>
      </c>
      <c r="K96" s="243">
        <v>17.13</v>
      </c>
      <c r="L96" s="243">
        <v>6818.5529999999999</v>
      </c>
      <c r="M96" s="243">
        <v>2235.8470000000002</v>
      </c>
      <c r="N96" s="243">
        <v>9054.4</v>
      </c>
      <c r="O96" s="244">
        <v>2.4518086468741191E-3</v>
      </c>
      <c r="P96" s="46"/>
      <c r="Q96" s="50"/>
      <c r="R96" s="50"/>
      <c r="S96" s="50"/>
      <c r="T96" s="46"/>
      <c r="U96" s="46"/>
    </row>
    <row r="97" spans="1:21" ht="15" x14ac:dyDescent="0.2">
      <c r="A97" s="95"/>
      <c r="B97" s="236" t="s">
        <v>211</v>
      </c>
      <c r="C97" s="236"/>
      <c r="D97" s="236"/>
      <c r="E97" s="236" t="s">
        <v>212</v>
      </c>
      <c r="F97" s="236"/>
      <c r="G97" s="255"/>
      <c r="H97" s="237"/>
      <c r="I97" s="236"/>
      <c r="J97" s="236"/>
      <c r="K97" s="236"/>
      <c r="L97" s="236"/>
      <c r="M97" s="236"/>
      <c r="N97" s="238">
        <v>124583.66</v>
      </c>
      <c r="O97" s="239">
        <v>3.3735564460066411E-2</v>
      </c>
      <c r="P97" s="46"/>
      <c r="Q97" s="50"/>
      <c r="R97" s="50"/>
      <c r="S97" s="50"/>
      <c r="T97" s="46"/>
      <c r="U97" s="46"/>
    </row>
    <row r="98" spans="1:21" ht="42.75" x14ac:dyDescent="0.2">
      <c r="A98" s="95"/>
      <c r="B98" s="240" t="s">
        <v>213</v>
      </c>
      <c r="C98" s="241" t="s">
        <v>215</v>
      </c>
      <c r="D98" s="240" t="s">
        <v>73</v>
      </c>
      <c r="E98" s="240" t="s">
        <v>216</v>
      </c>
      <c r="F98" s="242" t="s">
        <v>40</v>
      </c>
      <c r="G98" s="256">
        <v>210.3</v>
      </c>
      <c r="H98" s="243">
        <v>122.58</v>
      </c>
      <c r="I98" s="243">
        <v>21.92</v>
      </c>
      <c r="J98" s="243">
        <v>126.16</v>
      </c>
      <c r="K98" s="243">
        <v>148.08000000000001</v>
      </c>
      <c r="L98" s="243">
        <v>4609.7759999999998</v>
      </c>
      <c r="M98" s="243">
        <v>26531.444</v>
      </c>
      <c r="N98" s="243">
        <v>31141.22</v>
      </c>
      <c r="O98" s="244">
        <v>8.4326197727303039E-3</v>
      </c>
      <c r="P98" s="46"/>
      <c r="Q98" s="50"/>
      <c r="R98" s="50"/>
      <c r="S98" s="50"/>
      <c r="T98" s="46"/>
      <c r="U98" s="46"/>
    </row>
    <row r="99" spans="1:21" ht="42.75" x14ac:dyDescent="0.2">
      <c r="A99" s="95"/>
      <c r="B99" s="240" t="s">
        <v>214</v>
      </c>
      <c r="C99" s="241" t="s">
        <v>218</v>
      </c>
      <c r="D99" s="240" t="s">
        <v>73</v>
      </c>
      <c r="E99" s="240" t="s">
        <v>219</v>
      </c>
      <c r="F99" s="242" t="s">
        <v>40</v>
      </c>
      <c r="G99" s="256">
        <v>296.95</v>
      </c>
      <c r="H99" s="243">
        <v>176.24</v>
      </c>
      <c r="I99" s="243">
        <v>21.92</v>
      </c>
      <c r="J99" s="243">
        <v>190.99</v>
      </c>
      <c r="K99" s="243">
        <v>212.91</v>
      </c>
      <c r="L99" s="243">
        <v>6509.1440000000002</v>
      </c>
      <c r="M99" s="243">
        <v>56714.476000000002</v>
      </c>
      <c r="N99" s="243">
        <v>63223.62</v>
      </c>
      <c r="O99" s="244">
        <v>1.7120098317136807E-2</v>
      </c>
      <c r="P99" s="46"/>
      <c r="Q99" s="50"/>
      <c r="R99" s="50"/>
      <c r="S99" s="50"/>
      <c r="T99" s="46"/>
      <c r="U99" s="46"/>
    </row>
    <row r="100" spans="1:21" ht="42.75" x14ac:dyDescent="0.2">
      <c r="A100" s="95"/>
      <c r="B100" s="240" t="s">
        <v>217</v>
      </c>
      <c r="C100" s="241" t="s">
        <v>221</v>
      </c>
      <c r="D100" s="240" t="s">
        <v>73</v>
      </c>
      <c r="E100" s="240" t="s">
        <v>222</v>
      </c>
      <c r="F100" s="242" t="s">
        <v>40</v>
      </c>
      <c r="G100" s="256">
        <v>72.989999999999995</v>
      </c>
      <c r="H100" s="243">
        <v>190.7</v>
      </c>
      <c r="I100" s="243">
        <v>21.92</v>
      </c>
      <c r="J100" s="243">
        <v>208.46</v>
      </c>
      <c r="K100" s="243">
        <v>230.38</v>
      </c>
      <c r="L100" s="243">
        <v>1599.9408000000001</v>
      </c>
      <c r="M100" s="243">
        <v>15215.4892</v>
      </c>
      <c r="N100" s="243">
        <v>16815.43</v>
      </c>
      <c r="O100" s="244">
        <v>4.5533902494816298E-3</v>
      </c>
      <c r="P100" s="46"/>
      <c r="Q100" s="50"/>
      <c r="R100" s="50"/>
      <c r="S100" s="50"/>
      <c r="T100" s="46"/>
      <c r="U100" s="46"/>
    </row>
    <row r="101" spans="1:21" ht="15" x14ac:dyDescent="0.2">
      <c r="A101" s="95"/>
      <c r="B101" s="240" t="s">
        <v>220</v>
      </c>
      <c r="C101" s="241" t="s">
        <v>3178</v>
      </c>
      <c r="D101" s="240" t="s">
        <v>47</v>
      </c>
      <c r="E101" s="240" t="s">
        <v>3179</v>
      </c>
      <c r="F101" s="242" t="s">
        <v>83</v>
      </c>
      <c r="G101" s="256">
        <v>174.07</v>
      </c>
      <c r="H101" s="243">
        <v>63.74</v>
      </c>
      <c r="I101" s="243">
        <v>3.01</v>
      </c>
      <c r="J101" s="243">
        <v>73.989999999999995</v>
      </c>
      <c r="K101" s="243">
        <v>77</v>
      </c>
      <c r="L101" s="243">
        <v>523.95069999999998</v>
      </c>
      <c r="M101" s="243">
        <v>12879.4393</v>
      </c>
      <c r="N101" s="243">
        <v>13403.39</v>
      </c>
      <c r="O101" s="244">
        <v>3.6294561207176734E-3</v>
      </c>
      <c r="P101" s="46"/>
      <c r="Q101" s="50"/>
      <c r="R101" s="50"/>
      <c r="S101" s="50"/>
      <c r="T101" s="46"/>
      <c r="U101" s="46"/>
    </row>
    <row r="102" spans="1:21" ht="15" x14ac:dyDescent="0.2">
      <c r="A102" s="95"/>
      <c r="B102" s="236" t="s">
        <v>223</v>
      </c>
      <c r="C102" s="236"/>
      <c r="D102" s="236"/>
      <c r="E102" s="236" t="s">
        <v>224</v>
      </c>
      <c r="F102" s="236"/>
      <c r="G102" s="255"/>
      <c r="H102" s="237"/>
      <c r="I102" s="236"/>
      <c r="J102" s="236"/>
      <c r="K102" s="236"/>
      <c r="L102" s="236"/>
      <c r="M102" s="236"/>
      <c r="N102" s="238">
        <v>16727.93</v>
      </c>
      <c r="O102" s="239">
        <v>4.5296964369041558E-3</v>
      </c>
      <c r="P102" s="46"/>
      <c r="Q102" s="50"/>
      <c r="R102" s="50"/>
      <c r="S102" s="50"/>
      <c r="T102" s="46"/>
      <c r="U102" s="46"/>
    </row>
    <row r="103" spans="1:21" ht="28.5" x14ac:dyDescent="0.2">
      <c r="A103" s="95"/>
      <c r="B103" s="240" t="s">
        <v>225</v>
      </c>
      <c r="C103" s="241" t="s">
        <v>226</v>
      </c>
      <c r="D103" s="240" t="s">
        <v>47</v>
      </c>
      <c r="E103" s="240" t="s">
        <v>227</v>
      </c>
      <c r="F103" s="242" t="s">
        <v>40</v>
      </c>
      <c r="G103" s="256">
        <v>26.14</v>
      </c>
      <c r="H103" s="243">
        <v>333.39</v>
      </c>
      <c r="I103" s="243">
        <v>94.81</v>
      </c>
      <c r="J103" s="243">
        <v>307.95</v>
      </c>
      <c r="K103" s="243">
        <v>402.76</v>
      </c>
      <c r="L103" s="243">
        <v>2478.3334</v>
      </c>
      <c r="M103" s="243">
        <v>8049.8065999999999</v>
      </c>
      <c r="N103" s="243">
        <v>10528.14</v>
      </c>
      <c r="O103" s="244">
        <v>2.8508774394218599E-3</v>
      </c>
      <c r="P103" s="46"/>
      <c r="Q103" s="50"/>
      <c r="R103" s="50"/>
      <c r="S103" s="50"/>
      <c r="T103" s="46"/>
      <c r="U103" s="46"/>
    </row>
    <row r="104" spans="1:21" ht="15" x14ac:dyDescent="0.2">
      <c r="A104" s="95"/>
      <c r="B104" s="240" t="s">
        <v>3398</v>
      </c>
      <c r="C104" s="241" t="s">
        <v>3399</v>
      </c>
      <c r="D104" s="240" t="s">
        <v>73</v>
      </c>
      <c r="E104" s="240" t="s">
        <v>3400</v>
      </c>
      <c r="F104" s="242" t="s">
        <v>40</v>
      </c>
      <c r="G104" s="256">
        <v>34.770000000000003</v>
      </c>
      <c r="H104" s="243">
        <v>130</v>
      </c>
      <c r="I104" s="243">
        <v>0</v>
      </c>
      <c r="J104" s="243">
        <v>157.05000000000001</v>
      </c>
      <c r="K104" s="243">
        <v>157.05000000000001</v>
      </c>
      <c r="L104" s="243">
        <v>0</v>
      </c>
      <c r="M104" s="243">
        <v>5460.62</v>
      </c>
      <c r="N104" s="243">
        <v>5460.62</v>
      </c>
      <c r="O104" s="244">
        <v>1.4786617924206743E-3</v>
      </c>
      <c r="P104" s="46"/>
      <c r="Q104" s="50"/>
      <c r="R104" s="50"/>
      <c r="S104" s="50"/>
      <c r="T104" s="46"/>
      <c r="U104" s="46"/>
    </row>
    <row r="105" spans="1:21" ht="15" x14ac:dyDescent="0.2">
      <c r="A105" s="95"/>
      <c r="B105" s="240" t="s">
        <v>3401</v>
      </c>
      <c r="C105" s="241" t="s">
        <v>3402</v>
      </c>
      <c r="D105" s="240" t="s">
        <v>73</v>
      </c>
      <c r="E105" s="240" t="s">
        <v>3403</v>
      </c>
      <c r="F105" s="242" t="s">
        <v>40</v>
      </c>
      <c r="G105" s="256">
        <v>4.5599999999999996</v>
      </c>
      <c r="H105" s="243">
        <v>134.18</v>
      </c>
      <c r="I105" s="243">
        <v>61.07</v>
      </c>
      <c r="J105" s="243">
        <v>101.03</v>
      </c>
      <c r="K105" s="243">
        <v>162.1</v>
      </c>
      <c r="L105" s="243">
        <v>278.47919999999999</v>
      </c>
      <c r="M105" s="243">
        <v>460.69080000000002</v>
      </c>
      <c r="N105" s="243">
        <v>739.17</v>
      </c>
      <c r="O105" s="244">
        <v>2.0015720506162118E-4</v>
      </c>
      <c r="P105" s="46"/>
      <c r="Q105" s="50"/>
      <c r="R105" s="50"/>
      <c r="S105" s="50"/>
      <c r="T105" s="46"/>
      <c r="U105" s="46"/>
    </row>
    <row r="106" spans="1:21" ht="15" x14ac:dyDescent="0.2">
      <c r="A106" s="95"/>
      <c r="B106" s="236">
        <v>5</v>
      </c>
      <c r="C106" s="236"/>
      <c r="D106" s="236"/>
      <c r="E106" s="236" t="s">
        <v>228</v>
      </c>
      <c r="F106" s="236"/>
      <c r="G106" s="255"/>
      <c r="H106" s="237"/>
      <c r="I106" s="236"/>
      <c r="J106" s="236"/>
      <c r="K106" s="236"/>
      <c r="L106" s="236"/>
      <c r="M106" s="236"/>
      <c r="N106" s="238">
        <v>161861.57</v>
      </c>
      <c r="O106" s="239">
        <v>4.3829916606580289E-2</v>
      </c>
      <c r="P106" s="46"/>
      <c r="Q106" s="50"/>
      <c r="R106" s="50"/>
      <c r="S106" s="50"/>
      <c r="T106" s="46"/>
      <c r="U106" s="46"/>
    </row>
    <row r="107" spans="1:21" ht="15" x14ac:dyDescent="0.2">
      <c r="A107" s="95"/>
      <c r="B107" s="236" t="s">
        <v>229</v>
      </c>
      <c r="C107" s="236"/>
      <c r="D107" s="236"/>
      <c r="E107" s="236" t="s">
        <v>126</v>
      </c>
      <c r="F107" s="236"/>
      <c r="G107" s="255"/>
      <c r="H107" s="237"/>
      <c r="I107" s="236"/>
      <c r="J107" s="236"/>
      <c r="K107" s="236"/>
      <c r="L107" s="236"/>
      <c r="M107" s="236"/>
      <c r="N107" s="238">
        <v>93843.33</v>
      </c>
      <c r="O107" s="239">
        <v>2.5411500259041066E-2</v>
      </c>
      <c r="P107" s="46"/>
      <c r="Q107" s="50"/>
      <c r="R107" s="50"/>
      <c r="S107" s="50"/>
      <c r="T107" s="46"/>
      <c r="U107" s="46"/>
    </row>
    <row r="108" spans="1:21" ht="28.5" x14ac:dyDescent="0.2">
      <c r="A108" s="95"/>
      <c r="B108" s="240" t="s">
        <v>230</v>
      </c>
      <c r="C108" s="241" t="s">
        <v>2980</v>
      </c>
      <c r="D108" s="240" t="s">
        <v>73</v>
      </c>
      <c r="E108" s="240" t="s">
        <v>2981</v>
      </c>
      <c r="F108" s="242" t="s">
        <v>97</v>
      </c>
      <c r="G108" s="256">
        <v>910.26</v>
      </c>
      <c r="H108" s="243">
        <v>19.04</v>
      </c>
      <c r="I108" s="243">
        <v>1.79</v>
      </c>
      <c r="J108" s="243">
        <v>21.21</v>
      </c>
      <c r="K108" s="243">
        <v>23</v>
      </c>
      <c r="L108" s="243">
        <v>1629.3653999999999</v>
      </c>
      <c r="M108" s="243">
        <v>19306.614600000001</v>
      </c>
      <c r="N108" s="243">
        <v>20935.98</v>
      </c>
      <c r="O108" s="244">
        <v>5.6691792713800607E-3</v>
      </c>
      <c r="P108" s="46"/>
      <c r="Q108" s="50"/>
      <c r="R108" s="50"/>
      <c r="S108" s="50"/>
      <c r="T108" s="46"/>
      <c r="U108" s="46"/>
    </row>
    <row r="109" spans="1:21" ht="42.75" x14ac:dyDescent="0.2">
      <c r="A109" s="95"/>
      <c r="B109" s="240" t="s">
        <v>231</v>
      </c>
      <c r="C109" s="241" t="s">
        <v>232</v>
      </c>
      <c r="D109" s="240" t="s">
        <v>47</v>
      </c>
      <c r="E109" s="240" t="s">
        <v>233</v>
      </c>
      <c r="F109" s="242" t="s">
        <v>40</v>
      </c>
      <c r="G109" s="256">
        <v>613.75</v>
      </c>
      <c r="H109" s="243">
        <v>49.91</v>
      </c>
      <c r="I109" s="243">
        <v>8.06</v>
      </c>
      <c r="J109" s="243">
        <v>52.23</v>
      </c>
      <c r="K109" s="243">
        <v>60.29</v>
      </c>
      <c r="L109" s="243">
        <v>4946.8249999999998</v>
      </c>
      <c r="M109" s="243">
        <v>32056.154999999999</v>
      </c>
      <c r="N109" s="243">
        <v>37002.980000000003</v>
      </c>
      <c r="O109" s="244">
        <v>1.00199048334633E-2</v>
      </c>
      <c r="P109" s="46"/>
      <c r="Q109" s="50"/>
      <c r="R109" s="50"/>
      <c r="S109" s="50"/>
      <c r="T109" s="46"/>
      <c r="U109" s="46"/>
    </row>
    <row r="110" spans="1:21" ht="42.75" x14ac:dyDescent="0.2">
      <c r="A110" s="95"/>
      <c r="B110" s="240" t="s">
        <v>234</v>
      </c>
      <c r="C110" s="241" t="s">
        <v>235</v>
      </c>
      <c r="D110" s="240" t="s">
        <v>47</v>
      </c>
      <c r="E110" s="240" t="s">
        <v>236</v>
      </c>
      <c r="F110" s="242" t="s">
        <v>40</v>
      </c>
      <c r="G110" s="256">
        <v>613.75</v>
      </c>
      <c r="H110" s="243">
        <v>48.43</v>
      </c>
      <c r="I110" s="243">
        <v>6.71</v>
      </c>
      <c r="J110" s="243">
        <v>51.79</v>
      </c>
      <c r="K110" s="243">
        <v>58.5</v>
      </c>
      <c r="L110" s="243">
        <v>4118.2624999999998</v>
      </c>
      <c r="M110" s="243">
        <v>31786.107499999998</v>
      </c>
      <c r="N110" s="243">
        <v>35904.370000000003</v>
      </c>
      <c r="O110" s="244">
        <v>9.7224161541977078E-3</v>
      </c>
      <c r="P110" s="46"/>
      <c r="Q110" s="50"/>
      <c r="R110" s="50"/>
      <c r="S110" s="50"/>
      <c r="T110" s="46"/>
      <c r="U110" s="46"/>
    </row>
    <row r="111" spans="1:21" ht="15" x14ac:dyDescent="0.2">
      <c r="A111" s="95"/>
      <c r="B111" s="236" t="s">
        <v>237</v>
      </c>
      <c r="C111" s="236"/>
      <c r="D111" s="236"/>
      <c r="E111" s="236" t="s">
        <v>238</v>
      </c>
      <c r="F111" s="236"/>
      <c r="G111" s="255"/>
      <c r="H111" s="237"/>
      <c r="I111" s="236"/>
      <c r="J111" s="236"/>
      <c r="K111" s="236"/>
      <c r="L111" s="236"/>
      <c r="M111" s="236"/>
      <c r="N111" s="238">
        <v>37255.910000000003</v>
      </c>
      <c r="O111" s="239">
        <v>1.0088394845065822E-2</v>
      </c>
      <c r="P111" s="46"/>
      <c r="Q111" s="50"/>
      <c r="R111" s="50"/>
      <c r="S111" s="50"/>
      <c r="T111" s="46"/>
      <c r="U111" s="46"/>
    </row>
    <row r="112" spans="1:21" ht="42.75" x14ac:dyDescent="0.2">
      <c r="A112" s="95"/>
      <c r="B112" s="240" t="s">
        <v>239</v>
      </c>
      <c r="C112" s="241" t="s">
        <v>240</v>
      </c>
      <c r="D112" s="240" t="s">
        <v>47</v>
      </c>
      <c r="E112" s="240" t="s">
        <v>241</v>
      </c>
      <c r="F112" s="242" t="s">
        <v>40</v>
      </c>
      <c r="G112" s="256">
        <v>613.75</v>
      </c>
      <c r="H112" s="243">
        <v>46.66</v>
      </c>
      <c r="I112" s="243">
        <v>8.5500000000000007</v>
      </c>
      <c r="J112" s="243">
        <v>47.81</v>
      </c>
      <c r="K112" s="243">
        <v>56.36</v>
      </c>
      <c r="L112" s="243">
        <v>5247.5625</v>
      </c>
      <c r="M112" s="243">
        <v>29343.387500000001</v>
      </c>
      <c r="N112" s="243">
        <v>34590.949999999997</v>
      </c>
      <c r="O112" s="244">
        <v>9.3667598420204886E-3</v>
      </c>
      <c r="P112" s="46"/>
      <c r="Q112" s="50"/>
      <c r="R112" s="50"/>
      <c r="S112" s="50"/>
      <c r="T112" s="46"/>
      <c r="U112" s="46"/>
    </row>
    <row r="113" spans="1:21" ht="15" x14ac:dyDescent="0.2">
      <c r="A113" s="95"/>
      <c r="B113" s="240" t="s">
        <v>242</v>
      </c>
      <c r="C113" s="241" t="s">
        <v>2581</v>
      </c>
      <c r="D113" s="240" t="s">
        <v>73</v>
      </c>
      <c r="E113" s="240" t="s">
        <v>2582</v>
      </c>
      <c r="F113" s="242" t="s">
        <v>40</v>
      </c>
      <c r="G113" s="256">
        <v>21.99</v>
      </c>
      <c r="H113" s="243">
        <v>100.32</v>
      </c>
      <c r="I113" s="243">
        <v>0</v>
      </c>
      <c r="J113" s="243">
        <v>121.19</v>
      </c>
      <c r="K113" s="243">
        <v>121.19</v>
      </c>
      <c r="L113" s="243">
        <v>0</v>
      </c>
      <c r="M113" s="243">
        <v>2664.96</v>
      </c>
      <c r="N113" s="243">
        <v>2664.96</v>
      </c>
      <c r="O113" s="244">
        <v>7.2163500304533188E-4</v>
      </c>
      <c r="P113" s="46"/>
      <c r="Q113" s="50"/>
      <c r="R113" s="50"/>
      <c r="S113" s="50"/>
      <c r="T113" s="46"/>
      <c r="U113" s="46"/>
    </row>
    <row r="114" spans="1:21" ht="15" x14ac:dyDescent="0.2">
      <c r="A114" s="95"/>
      <c r="B114" s="236" t="s">
        <v>243</v>
      </c>
      <c r="C114" s="236"/>
      <c r="D114" s="236"/>
      <c r="E114" s="236" t="s">
        <v>244</v>
      </c>
      <c r="F114" s="236"/>
      <c r="G114" s="255"/>
      <c r="H114" s="237"/>
      <c r="I114" s="236"/>
      <c r="J114" s="236"/>
      <c r="K114" s="236"/>
      <c r="L114" s="236"/>
      <c r="M114" s="236"/>
      <c r="N114" s="238">
        <v>30762.33</v>
      </c>
      <c r="O114" s="239">
        <v>8.3300215024733979E-3</v>
      </c>
      <c r="P114" s="46"/>
      <c r="Q114" s="50"/>
      <c r="R114" s="50"/>
      <c r="S114" s="50"/>
      <c r="T114" s="46"/>
      <c r="U114" s="46"/>
    </row>
    <row r="115" spans="1:21" ht="28.5" x14ac:dyDescent="0.2">
      <c r="A115" s="95"/>
      <c r="B115" s="240" t="s">
        <v>245</v>
      </c>
      <c r="C115" s="241" t="s">
        <v>246</v>
      </c>
      <c r="D115" s="240" t="s">
        <v>47</v>
      </c>
      <c r="E115" s="240" t="s">
        <v>247</v>
      </c>
      <c r="F115" s="242" t="s">
        <v>83</v>
      </c>
      <c r="G115" s="256">
        <v>105.37</v>
      </c>
      <c r="H115" s="243">
        <v>163.12</v>
      </c>
      <c r="I115" s="243">
        <v>37.58</v>
      </c>
      <c r="J115" s="243">
        <v>159.47999999999999</v>
      </c>
      <c r="K115" s="243">
        <v>197.06</v>
      </c>
      <c r="L115" s="243">
        <v>3959.8045999999999</v>
      </c>
      <c r="M115" s="243">
        <v>16804.4054</v>
      </c>
      <c r="N115" s="243">
        <v>20764.21</v>
      </c>
      <c r="O115" s="244">
        <v>5.6226662863922573E-3</v>
      </c>
      <c r="P115" s="46"/>
      <c r="Q115" s="50"/>
      <c r="R115" s="50"/>
      <c r="S115" s="50"/>
      <c r="T115" s="46"/>
      <c r="U115" s="46"/>
    </row>
    <row r="116" spans="1:21" ht="28.5" x14ac:dyDescent="0.2">
      <c r="A116" s="95"/>
      <c r="B116" s="240" t="s">
        <v>248</v>
      </c>
      <c r="C116" s="241" t="s">
        <v>249</v>
      </c>
      <c r="D116" s="240" t="s">
        <v>47</v>
      </c>
      <c r="E116" s="240" t="s">
        <v>250</v>
      </c>
      <c r="F116" s="242" t="s">
        <v>83</v>
      </c>
      <c r="G116" s="256">
        <v>106.11</v>
      </c>
      <c r="H116" s="243">
        <v>50.18</v>
      </c>
      <c r="I116" s="243">
        <v>10.51</v>
      </c>
      <c r="J116" s="243">
        <v>50.11</v>
      </c>
      <c r="K116" s="243">
        <v>60.62</v>
      </c>
      <c r="L116" s="243">
        <v>1115.2161000000001</v>
      </c>
      <c r="M116" s="243">
        <v>5317.1638999999996</v>
      </c>
      <c r="N116" s="243">
        <v>6432.38</v>
      </c>
      <c r="O116" s="244">
        <v>1.7418012131096648E-3</v>
      </c>
      <c r="P116" s="46"/>
      <c r="Q116" s="50"/>
      <c r="R116" s="50"/>
      <c r="S116" s="50"/>
      <c r="T116" s="46"/>
      <c r="U116" s="46"/>
    </row>
    <row r="117" spans="1:21" ht="28.5" x14ac:dyDescent="0.2">
      <c r="A117" s="95"/>
      <c r="B117" s="240" t="s">
        <v>251</v>
      </c>
      <c r="C117" s="241" t="s">
        <v>252</v>
      </c>
      <c r="D117" s="240" t="s">
        <v>47</v>
      </c>
      <c r="E117" s="240" t="s">
        <v>253</v>
      </c>
      <c r="F117" s="242" t="s">
        <v>83</v>
      </c>
      <c r="G117" s="256">
        <v>34.06</v>
      </c>
      <c r="H117" s="243">
        <v>86.66</v>
      </c>
      <c r="I117" s="243">
        <v>4.34</v>
      </c>
      <c r="J117" s="243">
        <v>100.35</v>
      </c>
      <c r="K117" s="243">
        <v>104.69</v>
      </c>
      <c r="L117" s="243">
        <v>147.82040000000001</v>
      </c>
      <c r="M117" s="243">
        <v>3417.9196000000002</v>
      </c>
      <c r="N117" s="243">
        <v>3565.74</v>
      </c>
      <c r="O117" s="244">
        <v>9.6555400297147493E-4</v>
      </c>
      <c r="P117" s="46"/>
      <c r="Q117" s="50"/>
      <c r="R117" s="50"/>
      <c r="S117" s="50"/>
      <c r="T117" s="46"/>
      <c r="U117" s="46"/>
    </row>
    <row r="118" spans="1:21" ht="15" x14ac:dyDescent="0.2">
      <c r="A118" s="95"/>
      <c r="B118" s="236">
        <v>6</v>
      </c>
      <c r="C118" s="236"/>
      <c r="D118" s="236"/>
      <c r="E118" s="236" t="s">
        <v>254</v>
      </c>
      <c r="F118" s="236"/>
      <c r="G118" s="255"/>
      <c r="H118" s="237"/>
      <c r="I118" s="236"/>
      <c r="J118" s="236"/>
      <c r="K118" s="236"/>
      <c r="L118" s="236"/>
      <c r="M118" s="236"/>
      <c r="N118" s="238">
        <v>41778.559999999998</v>
      </c>
      <c r="O118" s="239">
        <v>1.1313067090248851E-2</v>
      </c>
      <c r="P118" s="46"/>
      <c r="Q118" s="50"/>
      <c r="R118" s="50"/>
      <c r="S118" s="50"/>
      <c r="T118" s="46"/>
      <c r="U118" s="46"/>
    </row>
    <row r="119" spans="1:21" ht="28.5" x14ac:dyDescent="0.2">
      <c r="A119" s="95"/>
      <c r="B119" s="240" t="s">
        <v>255</v>
      </c>
      <c r="C119" s="241" t="s">
        <v>256</v>
      </c>
      <c r="D119" s="240" t="s">
        <v>47</v>
      </c>
      <c r="E119" s="240" t="s">
        <v>2438</v>
      </c>
      <c r="F119" s="242" t="s">
        <v>40</v>
      </c>
      <c r="G119" s="256">
        <v>185.45</v>
      </c>
      <c r="H119" s="243">
        <v>65.12</v>
      </c>
      <c r="I119" s="243">
        <v>43.3</v>
      </c>
      <c r="J119" s="243">
        <v>35.369999999999997</v>
      </c>
      <c r="K119" s="243">
        <v>78.67</v>
      </c>
      <c r="L119" s="243">
        <v>8029.9849999999997</v>
      </c>
      <c r="M119" s="243">
        <v>6559.3649999999998</v>
      </c>
      <c r="N119" s="243">
        <v>14589.35</v>
      </c>
      <c r="O119" s="244">
        <v>3.9505979945963212E-3</v>
      </c>
      <c r="P119" s="46"/>
      <c r="Q119" s="50"/>
      <c r="R119" s="50"/>
      <c r="S119" s="50"/>
      <c r="T119" s="46"/>
      <c r="U119" s="46"/>
    </row>
    <row r="120" spans="1:21" ht="28.5" x14ac:dyDescent="0.2">
      <c r="A120" s="95"/>
      <c r="B120" s="240" t="s">
        <v>257</v>
      </c>
      <c r="C120" s="241" t="s">
        <v>258</v>
      </c>
      <c r="D120" s="240" t="s">
        <v>47</v>
      </c>
      <c r="E120" s="240" t="s">
        <v>259</v>
      </c>
      <c r="F120" s="242" t="s">
        <v>40</v>
      </c>
      <c r="G120" s="256">
        <v>528.57000000000005</v>
      </c>
      <c r="H120" s="243">
        <v>35.68</v>
      </c>
      <c r="I120" s="243">
        <v>26.45</v>
      </c>
      <c r="J120" s="243">
        <v>16.649999999999999</v>
      </c>
      <c r="K120" s="243">
        <v>43.1</v>
      </c>
      <c r="L120" s="243">
        <v>13980.6765</v>
      </c>
      <c r="M120" s="243">
        <v>8800.6834999999992</v>
      </c>
      <c r="N120" s="243">
        <v>22781.360000000001</v>
      </c>
      <c r="O120" s="244">
        <v>6.1688831325711459E-3</v>
      </c>
      <c r="P120" s="46"/>
      <c r="Q120" s="50"/>
      <c r="R120" s="50"/>
      <c r="S120" s="50"/>
      <c r="T120" s="46"/>
      <c r="U120" s="46"/>
    </row>
    <row r="121" spans="1:21" ht="28.5" x14ac:dyDescent="0.2">
      <c r="A121" s="95"/>
      <c r="B121" s="240" t="s">
        <v>3180</v>
      </c>
      <c r="C121" s="241" t="s">
        <v>3181</v>
      </c>
      <c r="D121" s="240" t="s">
        <v>47</v>
      </c>
      <c r="E121" s="240" t="s">
        <v>3182</v>
      </c>
      <c r="F121" s="242" t="s">
        <v>40</v>
      </c>
      <c r="G121" s="256">
        <v>57.23</v>
      </c>
      <c r="H121" s="243">
        <v>63.76</v>
      </c>
      <c r="I121" s="243">
        <v>40.17</v>
      </c>
      <c r="J121" s="243">
        <v>36.85</v>
      </c>
      <c r="K121" s="243">
        <v>77.02</v>
      </c>
      <c r="L121" s="243">
        <v>2298.9290999999998</v>
      </c>
      <c r="M121" s="243">
        <v>2108.9209000000001</v>
      </c>
      <c r="N121" s="243">
        <v>4407.8500000000004</v>
      </c>
      <c r="O121" s="244">
        <v>1.1935859630813844E-3</v>
      </c>
      <c r="P121" s="46"/>
      <c r="Q121" s="50"/>
      <c r="R121" s="50"/>
      <c r="S121" s="50"/>
      <c r="T121" s="46"/>
      <c r="U121" s="46"/>
    </row>
    <row r="122" spans="1:21" ht="15" x14ac:dyDescent="0.2">
      <c r="A122" s="95"/>
      <c r="B122" s="236">
        <v>7</v>
      </c>
      <c r="C122" s="236"/>
      <c r="D122" s="236"/>
      <c r="E122" s="236" t="s">
        <v>260</v>
      </c>
      <c r="F122" s="236"/>
      <c r="G122" s="255"/>
      <c r="H122" s="237"/>
      <c r="I122" s="236"/>
      <c r="J122" s="236"/>
      <c r="K122" s="236"/>
      <c r="L122" s="236"/>
      <c r="M122" s="236"/>
      <c r="N122" s="238">
        <v>330073.96999999997</v>
      </c>
      <c r="O122" s="239">
        <v>8.9379551792948028E-2</v>
      </c>
      <c r="P122" s="46"/>
      <c r="Q122" s="50"/>
      <c r="R122" s="50"/>
      <c r="S122" s="50"/>
      <c r="T122" s="46"/>
      <c r="U122" s="46"/>
    </row>
    <row r="123" spans="1:21" ht="15" x14ac:dyDescent="0.2">
      <c r="A123" s="95"/>
      <c r="B123" s="236" t="s">
        <v>261</v>
      </c>
      <c r="C123" s="236"/>
      <c r="D123" s="236"/>
      <c r="E123" s="236" t="s">
        <v>262</v>
      </c>
      <c r="F123" s="236"/>
      <c r="G123" s="255"/>
      <c r="H123" s="237"/>
      <c r="I123" s="236"/>
      <c r="J123" s="236"/>
      <c r="K123" s="236"/>
      <c r="L123" s="236"/>
      <c r="M123" s="236"/>
      <c r="N123" s="238">
        <v>70514.570000000007</v>
      </c>
      <c r="O123" s="239">
        <v>1.9094388634985242E-2</v>
      </c>
      <c r="P123" s="46"/>
      <c r="Q123" s="50"/>
      <c r="R123" s="50"/>
      <c r="S123" s="50"/>
      <c r="T123" s="46"/>
      <c r="U123" s="46"/>
    </row>
    <row r="124" spans="1:21" ht="15" x14ac:dyDescent="0.2">
      <c r="A124" s="95"/>
      <c r="B124" s="236" t="s">
        <v>263</v>
      </c>
      <c r="C124" s="236"/>
      <c r="D124" s="236"/>
      <c r="E124" s="236" t="s">
        <v>264</v>
      </c>
      <c r="F124" s="236"/>
      <c r="G124" s="255"/>
      <c r="H124" s="237"/>
      <c r="I124" s="236"/>
      <c r="J124" s="236"/>
      <c r="K124" s="236"/>
      <c r="L124" s="236"/>
      <c r="M124" s="236"/>
      <c r="N124" s="238">
        <v>70514.570000000007</v>
      </c>
      <c r="O124" s="239">
        <v>1.9094388634985242E-2</v>
      </c>
      <c r="P124" s="46"/>
      <c r="Q124" s="50"/>
      <c r="R124" s="50"/>
      <c r="S124" s="50"/>
      <c r="T124" s="46"/>
      <c r="U124" s="46"/>
    </row>
    <row r="125" spans="1:21" ht="42.75" x14ac:dyDescent="0.2">
      <c r="A125" s="95"/>
      <c r="B125" s="240" t="s">
        <v>265</v>
      </c>
      <c r="C125" s="241" t="s">
        <v>266</v>
      </c>
      <c r="D125" s="240" t="s">
        <v>47</v>
      </c>
      <c r="E125" s="240" t="s">
        <v>267</v>
      </c>
      <c r="F125" s="242" t="s">
        <v>49</v>
      </c>
      <c r="G125" s="256">
        <v>21</v>
      </c>
      <c r="H125" s="243">
        <v>1272.94</v>
      </c>
      <c r="I125" s="243">
        <v>401.61</v>
      </c>
      <c r="J125" s="243">
        <v>1136.22</v>
      </c>
      <c r="K125" s="243">
        <v>1537.83</v>
      </c>
      <c r="L125" s="243">
        <v>8433.81</v>
      </c>
      <c r="M125" s="243">
        <v>23860.62</v>
      </c>
      <c r="N125" s="243">
        <v>32294.43</v>
      </c>
      <c r="O125" s="244">
        <v>8.7448933910442405E-3</v>
      </c>
      <c r="P125" s="46"/>
      <c r="Q125" s="50"/>
      <c r="R125" s="50"/>
      <c r="S125" s="50"/>
      <c r="T125" s="46"/>
      <c r="U125" s="46"/>
    </row>
    <row r="126" spans="1:21" ht="42.75" x14ac:dyDescent="0.2">
      <c r="A126" s="95"/>
      <c r="B126" s="240" t="s">
        <v>268</v>
      </c>
      <c r="C126" s="241" t="s">
        <v>269</v>
      </c>
      <c r="D126" s="240" t="s">
        <v>47</v>
      </c>
      <c r="E126" s="240" t="s">
        <v>270</v>
      </c>
      <c r="F126" s="242" t="s">
        <v>49</v>
      </c>
      <c r="G126" s="256">
        <v>10</v>
      </c>
      <c r="H126" s="243">
        <v>1194.19</v>
      </c>
      <c r="I126" s="243">
        <v>394.44</v>
      </c>
      <c r="J126" s="243">
        <v>1048.26</v>
      </c>
      <c r="K126" s="243">
        <v>1442.7</v>
      </c>
      <c r="L126" s="243">
        <v>3944.4</v>
      </c>
      <c r="M126" s="243">
        <v>10482.6</v>
      </c>
      <c r="N126" s="243">
        <v>14427</v>
      </c>
      <c r="O126" s="244">
        <v>3.9066358177740016E-3</v>
      </c>
      <c r="P126" s="46"/>
      <c r="Q126" s="50"/>
      <c r="R126" s="50"/>
      <c r="S126" s="50"/>
      <c r="T126" s="46"/>
      <c r="U126" s="46"/>
    </row>
    <row r="127" spans="1:21" ht="15" x14ac:dyDescent="0.2">
      <c r="A127" s="95"/>
      <c r="B127" s="240" t="s">
        <v>271</v>
      </c>
      <c r="C127" s="241" t="s">
        <v>2583</v>
      </c>
      <c r="D127" s="240" t="s">
        <v>73</v>
      </c>
      <c r="E127" s="240" t="s">
        <v>273</v>
      </c>
      <c r="F127" s="242" t="s">
        <v>40</v>
      </c>
      <c r="G127" s="256">
        <v>17.75</v>
      </c>
      <c r="H127" s="243">
        <v>564.79999999999995</v>
      </c>
      <c r="I127" s="243">
        <v>55.34</v>
      </c>
      <c r="J127" s="243">
        <v>626.99</v>
      </c>
      <c r="K127" s="243">
        <v>682.33</v>
      </c>
      <c r="L127" s="243">
        <v>982.28499999999997</v>
      </c>
      <c r="M127" s="243">
        <v>11129.065000000001</v>
      </c>
      <c r="N127" s="243">
        <v>12111.35</v>
      </c>
      <c r="O127" s="244">
        <v>3.2795892224022427E-3</v>
      </c>
      <c r="P127" s="46"/>
      <c r="Q127" s="50"/>
      <c r="R127" s="50"/>
      <c r="S127" s="50"/>
      <c r="T127" s="46"/>
      <c r="U127" s="46"/>
    </row>
    <row r="128" spans="1:21" ht="15" x14ac:dyDescent="0.2">
      <c r="A128" s="95"/>
      <c r="B128" s="240" t="s">
        <v>272</v>
      </c>
      <c r="C128" s="241" t="s">
        <v>3404</v>
      </c>
      <c r="D128" s="240" t="s">
        <v>73</v>
      </c>
      <c r="E128" s="240" t="s">
        <v>3405</v>
      </c>
      <c r="F128" s="242" t="s">
        <v>49</v>
      </c>
      <c r="G128" s="256">
        <v>3</v>
      </c>
      <c r="H128" s="243">
        <v>1716.44</v>
      </c>
      <c r="I128" s="243">
        <v>276.91000000000003</v>
      </c>
      <c r="J128" s="243">
        <v>1796.72</v>
      </c>
      <c r="K128" s="243">
        <v>2073.63</v>
      </c>
      <c r="L128" s="243">
        <v>830.73</v>
      </c>
      <c r="M128" s="243">
        <v>5390.16</v>
      </c>
      <c r="N128" s="243">
        <v>6220.89</v>
      </c>
      <c r="O128" s="244">
        <v>1.6845325911438351E-3</v>
      </c>
      <c r="P128" s="46"/>
      <c r="Q128" s="50"/>
      <c r="R128" s="50"/>
      <c r="S128" s="50"/>
      <c r="T128" s="46"/>
      <c r="U128" s="46"/>
    </row>
    <row r="129" spans="1:21" ht="15" x14ac:dyDescent="0.2">
      <c r="A129" s="95"/>
      <c r="B129" s="240" t="s">
        <v>3406</v>
      </c>
      <c r="C129" s="241" t="s">
        <v>3407</v>
      </c>
      <c r="D129" s="240" t="s">
        <v>73</v>
      </c>
      <c r="E129" s="240" t="s">
        <v>3408</v>
      </c>
      <c r="F129" s="242" t="s">
        <v>49</v>
      </c>
      <c r="G129" s="256">
        <v>1</v>
      </c>
      <c r="H129" s="243">
        <v>4520.24</v>
      </c>
      <c r="I129" s="243">
        <v>1120.27</v>
      </c>
      <c r="J129" s="243">
        <v>4340.63</v>
      </c>
      <c r="K129" s="243">
        <v>5460.9</v>
      </c>
      <c r="L129" s="243">
        <v>1120.27</v>
      </c>
      <c r="M129" s="243">
        <v>4340.63</v>
      </c>
      <c r="N129" s="243">
        <v>5460.9</v>
      </c>
      <c r="O129" s="244">
        <v>1.4787376126209222E-3</v>
      </c>
      <c r="P129" s="46"/>
      <c r="Q129" s="50"/>
      <c r="R129" s="50"/>
      <c r="S129" s="50"/>
      <c r="T129" s="46"/>
      <c r="U129" s="46"/>
    </row>
    <row r="130" spans="1:21" ht="15" x14ac:dyDescent="0.2">
      <c r="A130" s="95"/>
      <c r="B130" s="236" t="s">
        <v>274</v>
      </c>
      <c r="C130" s="236"/>
      <c r="D130" s="236"/>
      <c r="E130" s="236" t="s">
        <v>275</v>
      </c>
      <c r="F130" s="236"/>
      <c r="G130" s="255"/>
      <c r="H130" s="237"/>
      <c r="I130" s="236"/>
      <c r="J130" s="236"/>
      <c r="K130" s="236"/>
      <c r="L130" s="236"/>
      <c r="M130" s="236"/>
      <c r="N130" s="238">
        <v>153491.92000000001</v>
      </c>
      <c r="O130" s="239">
        <v>4.1563528967276747E-2</v>
      </c>
      <c r="P130" s="46"/>
      <c r="Q130" s="50"/>
      <c r="R130" s="50"/>
      <c r="S130" s="50"/>
      <c r="T130" s="46"/>
      <c r="U130" s="46"/>
    </row>
    <row r="131" spans="1:21" ht="15" x14ac:dyDescent="0.2">
      <c r="A131" s="95"/>
      <c r="B131" s="236" t="s">
        <v>276</v>
      </c>
      <c r="C131" s="236"/>
      <c r="D131" s="236"/>
      <c r="E131" s="236" t="s">
        <v>277</v>
      </c>
      <c r="F131" s="236"/>
      <c r="G131" s="255"/>
      <c r="H131" s="237"/>
      <c r="I131" s="236"/>
      <c r="J131" s="236"/>
      <c r="K131" s="236"/>
      <c r="L131" s="236"/>
      <c r="M131" s="236"/>
      <c r="N131" s="238">
        <v>94704.75</v>
      </c>
      <c r="O131" s="239">
        <v>2.5644761105103789E-2</v>
      </c>
      <c r="P131" s="46"/>
      <c r="Q131" s="50"/>
      <c r="R131" s="50"/>
      <c r="S131" s="50"/>
      <c r="T131" s="46"/>
      <c r="U131" s="46"/>
    </row>
    <row r="132" spans="1:21" ht="28.5" x14ac:dyDescent="0.2">
      <c r="A132" s="95"/>
      <c r="B132" s="240" t="s">
        <v>278</v>
      </c>
      <c r="C132" s="241" t="s">
        <v>279</v>
      </c>
      <c r="D132" s="240" t="s">
        <v>47</v>
      </c>
      <c r="E132" s="240" t="s">
        <v>280</v>
      </c>
      <c r="F132" s="242" t="s">
        <v>40</v>
      </c>
      <c r="G132" s="256">
        <v>7.56</v>
      </c>
      <c r="H132" s="243">
        <v>1314.39</v>
      </c>
      <c r="I132" s="243">
        <v>17.899999999999999</v>
      </c>
      <c r="J132" s="243">
        <v>1570.01</v>
      </c>
      <c r="K132" s="243">
        <v>1587.91</v>
      </c>
      <c r="L132" s="243">
        <v>135.32400000000001</v>
      </c>
      <c r="M132" s="243">
        <v>11869.266</v>
      </c>
      <c r="N132" s="243">
        <v>12004.59</v>
      </c>
      <c r="O132" s="244">
        <v>3.2506800631934289E-3</v>
      </c>
      <c r="P132" s="46"/>
      <c r="Q132" s="50"/>
      <c r="R132" s="50"/>
      <c r="S132" s="50"/>
      <c r="T132" s="46"/>
      <c r="U132" s="46"/>
    </row>
    <row r="133" spans="1:21" ht="15" x14ac:dyDescent="0.2">
      <c r="A133" s="95"/>
      <c r="B133" s="240" t="s">
        <v>281</v>
      </c>
      <c r="C133" s="241" t="s">
        <v>2413</v>
      </c>
      <c r="D133" s="240" t="s">
        <v>73</v>
      </c>
      <c r="E133" s="240" t="s">
        <v>282</v>
      </c>
      <c r="F133" s="242" t="s">
        <v>40</v>
      </c>
      <c r="G133" s="256">
        <v>17.73</v>
      </c>
      <c r="H133" s="243">
        <v>1223.99</v>
      </c>
      <c r="I133" s="243">
        <v>188.28</v>
      </c>
      <c r="J133" s="243">
        <v>1290.42</v>
      </c>
      <c r="K133" s="243">
        <v>1478.7</v>
      </c>
      <c r="L133" s="243">
        <v>3338.2044000000001</v>
      </c>
      <c r="M133" s="243">
        <v>22879.1456</v>
      </c>
      <c r="N133" s="243">
        <v>26217.35</v>
      </c>
      <c r="O133" s="244">
        <v>7.0993025963205945E-3</v>
      </c>
      <c r="P133" s="46"/>
      <c r="Q133" s="50"/>
      <c r="R133" s="50"/>
      <c r="S133" s="50"/>
      <c r="T133" s="46"/>
      <c r="U133" s="46"/>
    </row>
    <row r="134" spans="1:21" ht="15" x14ac:dyDescent="0.2">
      <c r="A134" s="95"/>
      <c r="B134" s="240" t="s">
        <v>283</v>
      </c>
      <c r="C134" s="241" t="s">
        <v>2440</v>
      </c>
      <c r="D134" s="240" t="s">
        <v>73</v>
      </c>
      <c r="E134" s="240" t="s">
        <v>2441</v>
      </c>
      <c r="F134" s="242" t="s">
        <v>40</v>
      </c>
      <c r="G134" s="256">
        <v>20.28</v>
      </c>
      <c r="H134" s="243">
        <v>983.22</v>
      </c>
      <c r="I134" s="243">
        <v>187.2</v>
      </c>
      <c r="J134" s="243">
        <v>1000.62</v>
      </c>
      <c r="K134" s="243">
        <v>1187.82</v>
      </c>
      <c r="L134" s="243">
        <v>3796.4160000000002</v>
      </c>
      <c r="M134" s="243">
        <v>20292.563999999998</v>
      </c>
      <c r="N134" s="243">
        <v>24088.98</v>
      </c>
      <c r="O134" s="244">
        <v>6.5229688834575151E-3</v>
      </c>
      <c r="P134" s="46"/>
      <c r="Q134" s="50"/>
      <c r="R134" s="50"/>
      <c r="S134" s="50"/>
      <c r="T134" s="46"/>
      <c r="U134" s="46"/>
    </row>
    <row r="135" spans="1:21" ht="15" x14ac:dyDescent="0.2">
      <c r="A135" s="95"/>
      <c r="B135" s="240" t="s">
        <v>285</v>
      </c>
      <c r="C135" s="241" t="s">
        <v>2984</v>
      </c>
      <c r="D135" s="240" t="s">
        <v>73</v>
      </c>
      <c r="E135" s="240" t="s">
        <v>2985</v>
      </c>
      <c r="F135" s="242" t="s">
        <v>40</v>
      </c>
      <c r="G135" s="256">
        <v>13.74</v>
      </c>
      <c r="H135" s="243">
        <v>1324.64</v>
      </c>
      <c r="I135" s="243">
        <v>87.63</v>
      </c>
      <c r="J135" s="243">
        <v>1512.66</v>
      </c>
      <c r="K135" s="243">
        <v>1600.29</v>
      </c>
      <c r="L135" s="243">
        <v>1204.0362</v>
      </c>
      <c r="M135" s="243">
        <v>20783.943800000001</v>
      </c>
      <c r="N135" s="243">
        <v>21987.98</v>
      </c>
      <c r="O135" s="244">
        <v>5.9540465951686689E-3</v>
      </c>
      <c r="P135" s="46"/>
      <c r="Q135" s="50"/>
      <c r="R135" s="50"/>
      <c r="S135" s="50"/>
      <c r="T135" s="46"/>
      <c r="U135" s="46"/>
    </row>
    <row r="136" spans="1:21" ht="15" x14ac:dyDescent="0.2">
      <c r="A136" s="95"/>
      <c r="B136" s="240" t="s">
        <v>286</v>
      </c>
      <c r="C136" s="241" t="s">
        <v>2455</v>
      </c>
      <c r="D136" s="240" t="s">
        <v>73</v>
      </c>
      <c r="E136" s="240" t="s">
        <v>287</v>
      </c>
      <c r="F136" s="242" t="s">
        <v>40</v>
      </c>
      <c r="G136" s="256">
        <v>2.52</v>
      </c>
      <c r="H136" s="243">
        <v>1596.6</v>
      </c>
      <c r="I136" s="243">
        <v>1045.42</v>
      </c>
      <c r="J136" s="243">
        <v>883.43</v>
      </c>
      <c r="K136" s="243">
        <v>1928.85</v>
      </c>
      <c r="L136" s="243">
        <v>2634.4584</v>
      </c>
      <c r="M136" s="243">
        <v>2226.2415999999998</v>
      </c>
      <c r="N136" s="243">
        <v>4860.7</v>
      </c>
      <c r="O136" s="244">
        <v>1.3162115976609197E-3</v>
      </c>
      <c r="P136" s="46"/>
      <c r="Q136" s="50"/>
      <c r="R136" s="50"/>
      <c r="S136" s="50"/>
      <c r="T136" s="46"/>
      <c r="U136" s="46"/>
    </row>
    <row r="137" spans="1:21" ht="28.5" x14ac:dyDescent="0.2">
      <c r="A137" s="95"/>
      <c r="B137" s="240" t="s">
        <v>2986</v>
      </c>
      <c r="C137" s="241" t="s">
        <v>2987</v>
      </c>
      <c r="D137" s="240" t="s">
        <v>73</v>
      </c>
      <c r="E137" s="240" t="s">
        <v>2988</v>
      </c>
      <c r="F137" s="242" t="s">
        <v>40</v>
      </c>
      <c r="G137" s="256">
        <v>10.8</v>
      </c>
      <c r="H137" s="243">
        <v>425</v>
      </c>
      <c r="I137" s="243">
        <v>75.81</v>
      </c>
      <c r="J137" s="243">
        <v>437.63</v>
      </c>
      <c r="K137" s="243">
        <v>513.44000000000005</v>
      </c>
      <c r="L137" s="243">
        <v>818.74800000000005</v>
      </c>
      <c r="M137" s="243">
        <v>4726.402</v>
      </c>
      <c r="N137" s="243">
        <v>5545.15</v>
      </c>
      <c r="O137" s="244">
        <v>1.5015513693026621E-3</v>
      </c>
      <c r="P137" s="46"/>
      <c r="Q137" s="50"/>
      <c r="R137" s="50"/>
      <c r="S137" s="50"/>
      <c r="T137" s="46"/>
      <c r="U137" s="46"/>
    </row>
    <row r="138" spans="1:21" ht="15" x14ac:dyDescent="0.2">
      <c r="A138" s="95"/>
      <c r="B138" s="236" t="s">
        <v>288</v>
      </c>
      <c r="C138" s="236"/>
      <c r="D138" s="236"/>
      <c r="E138" s="236" t="s">
        <v>289</v>
      </c>
      <c r="F138" s="236"/>
      <c r="G138" s="255"/>
      <c r="H138" s="237"/>
      <c r="I138" s="236"/>
      <c r="J138" s="236"/>
      <c r="K138" s="236"/>
      <c r="L138" s="236"/>
      <c r="M138" s="236"/>
      <c r="N138" s="238">
        <v>58787.17</v>
      </c>
      <c r="O138" s="239">
        <v>1.5918767862172958E-2</v>
      </c>
      <c r="P138" s="46"/>
      <c r="Q138" s="50"/>
      <c r="R138" s="50"/>
      <c r="S138" s="50"/>
      <c r="T138" s="46"/>
      <c r="U138" s="46"/>
    </row>
    <row r="139" spans="1:21" ht="42.75" x14ac:dyDescent="0.2">
      <c r="A139" s="95"/>
      <c r="B139" s="240" t="s">
        <v>290</v>
      </c>
      <c r="C139" s="241" t="s">
        <v>291</v>
      </c>
      <c r="D139" s="240" t="s">
        <v>47</v>
      </c>
      <c r="E139" s="240" t="s">
        <v>2474</v>
      </c>
      <c r="F139" s="242" t="s">
        <v>40</v>
      </c>
      <c r="G139" s="256">
        <v>49.24</v>
      </c>
      <c r="H139" s="243">
        <v>657.28</v>
      </c>
      <c r="I139" s="243">
        <v>50.82</v>
      </c>
      <c r="J139" s="243">
        <v>743.23</v>
      </c>
      <c r="K139" s="243">
        <v>794.05</v>
      </c>
      <c r="L139" s="243">
        <v>2502.3768</v>
      </c>
      <c r="M139" s="243">
        <v>36596.643199999999</v>
      </c>
      <c r="N139" s="243">
        <v>39099.019999999997</v>
      </c>
      <c r="O139" s="244">
        <v>1.0587484021062039E-2</v>
      </c>
      <c r="P139" s="46"/>
      <c r="Q139" s="50"/>
      <c r="R139" s="50"/>
      <c r="S139" s="50"/>
      <c r="T139" s="46"/>
      <c r="U139" s="46"/>
    </row>
    <row r="140" spans="1:21" ht="57" x14ac:dyDescent="0.2">
      <c r="A140" s="95"/>
      <c r="B140" s="240" t="s">
        <v>292</v>
      </c>
      <c r="C140" s="241" t="s">
        <v>294</v>
      </c>
      <c r="D140" s="240" t="s">
        <v>47</v>
      </c>
      <c r="E140" s="240" t="s">
        <v>2584</v>
      </c>
      <c r="F140" s="242" t="s">
        <v>40</v>
      </c>
      <c r="G140" s="256">
        <v>36.24</v>
      </c>
      <c r="H140" s="243">
        <v>384.49</v>
      </c>
      <c r="I140" s="243">
        <v>15.68</v>
      </c>
      <c r="J140" s="243">
        <v>448.82</v>
      </c>
      <c r="K140" s="243">
        <v>464.5</v>
      </c>
      <c r="L140" s="243">
        <v>568.2432</v>
      </c>
      <c r="M140" s="243">
        <v>16265.236800000001</v>
      </c>
      <c r="N140" s="243">
        <v>16833.48</v>
      </c>
      <c r="O140" s="244">
        <v>4.558277944533326E-3</v>
      </c>
      <c r="P140" s="46"/>
      <c r="Q140" s="50"/>
      <c r="R140" s="50"/>
      <c r="S140" s="50"/>
      <c r="T140" s="46"/>
      <c r="U140" s="46"/>
    </row>
    <row r="141" spans="1:21" ht="57" x14ac:dyDescent="0.2">
      <c r="A141" s="95"/>
      <c r="B141" s="240" t="s">
        <v>293</v>
      </c>
      <c r="C141" s="241" t="s">
        <v>2989</v>
      </c>
      <c r="D141" s="240" t="s">
        <v>47</v>
      </c>
      <c r="E141" s="240" t="s">
        <v>2990</v>
      </c>
      <c r="F141" s="242" t="s">
        <v>40</v>
      </c>
      <c r="G141" s="256">
        <v>6.84</v>
      </c>
      <c r="H141" s="243">
        <v>345.46</v>
      </c>
      <c r="I141" s="243">
        <v>15.73</v>
      </c>
      <c r="J141" s="243">
        <v>401.62</v>
      </c>
      <c r="K141" s="243">
        <v>417.35</v>
      </c>
      <c r="L141" s="243">
        <v>107.5932</v>
      </c>
      <c r="M141" s="243">
        <v>2747.0767999999998</v>
      </c>
      <c r="N141" s="243">
        <v>2854.67</v>
      </c>
      <c r="O141" s="244">
        <v>7.7300589657759125E-4</v>
      </c>
      <c r="P141" s="46"/>
      <c r="Q141" s="50"/>
      <c r="R141" s="50"/>
      <c r="S141" s="50"/>
      <c r="T141" s="46"/>
      <c r="U141" s="46"/>
    </row>
    <row r="142" spans="1:21" ht="15" x14ac:dyDescent="0.2">
      <c r="A142" s="95"/>
      <c r="B142" s="236" t="s">
        <v>295</v>
      </c>
      <c r="C142" s="236"/>
      <c r="D142" s="236"/>
      <c r="E142" s="236" t="s">
        <v>296</v>
      </c>
      <c r="F142" s="236"/>
      <c r="G142" s="255"/>
      <c r="H142" s="237"/>
      <c r="I142" s="236"/>
      <c r="J142" s="236"/>
      <c r="K142" s="236"/>
      <c r="L142" s="236"/>
      <c r="M142" s="236"/>
      <c r="N142" s="238">
        <v>2642.88</v>
      </c>
      <c r="O142" s="239">
        <v>7.1565603868292455E-4</v>
      </c>
      <c r="P142" s="46"/>
      <c r="Q142" s="50"/>
      <c r="R142" s="50"/>
      <c r="S142" s="50"/>
      <c r="T142" s="46"/>
      <c r="U142" s="46"/>
    </row>
    <row r="143" spans="1:21" ht="15" x14ac:dyDescent="0.2">
      <c r="A143" s="95"/>
      <c r="B143" s="236" t="s">
        <v>297</v>
      </c>
      <c r="C143" s="236"/>
      <c r="D143" s="236"/>
      <c r="E143" s="236" t="s">
        <v>298</v>
      </c>
      <c r="F143" s="236"/>
      <c r="G143" s="255"/>
      <c r="H143" s="237"/>
      <c r="I143" s="236"/>
      <c r="J143" s="236"/>
      <c r="K143" s="236"/>
      <c r="L143" s="236"/>
      <c r="M143" s="236"/>
      <c r="N143" s="238">
        <v>2642.88</v>
      </c>
      <c r="O143" s="239">
        <v>7.1565603868292455E-4</v>
      </c>
      <c r="P143" s="46"/>
      <c r="Q143" s="50"/>
      <c r="R143" s="50"/>
      <c r="S143" s="50"/>
      <c r="T143" s="46"/>
      <c r="U143" s="46"/>
    </row>
    <row r="144" spans="1:21" ht="42.75" x14ac:dyDescent="0.2">
      <c r="A144" s="95"/>
      <c r="B144" s="240" t="s">
        <v>299</v>
      </c>
      <c r="C144" s="241" t="s">
        <v>2509</v>
      </c>
      <c r="D144" s="240" t="s">
        <v>73</v>
      </c>
      <c r="E144" s="240" t="s">
        <v>2510</v>
      </c>
      <c r="F144" s="242" t="s">
        <v>40</v>
      </c>
      <c r="G144" s="256">
        <v>3.15</v>
      </c>
      <c r="H144" s="243">
        <v>694.49</v>
      </c>
      <c r="I144" s="243">
        <v>137.41999999999999</v>
      </c>
      <c r="J144" s="243">
        <v>701.59</v>
      </c>
      <c r="K144" s="243">
        <v>839.01</v>
      </c>
      <c r="L144" s="243">
        <v>432.87299999999999</v>
      </c>
      <c r="M144" s="243">
        <v>2210.0070000000001</v>
      </c>
      <c r="N144" s="243">
        <v>2642.88</v>
      </c>
      <c r="O144" s="244">
        <v>7.1565603868292455E-4</v>
      </c>
      <c r="P144" s="46"/>
      <c r="Q144" s="50"/>
      <c r="R144" s="50"/>
      <c r="S144" s="50"/>
      <c r="T144" s="46"/>
      <c r="U144" s="46"/>
    </row>
    <row r="145" spans="1:21" ht="15" x14ac:dyDescent="0.2">
      <c r="A145" s="95"/>
      <c r="B145" s="236" t="s">
        <v>300</v>
      </c>
      <c r="C145" s="236"/>
      <c r="D145" s="236"/>
      <c r="E145" s="236" t="s">
        <v>301</v>
      </c>
      <c r="F145" s="236"/>
      <c r="G145" s="255"/>
      <c r="H145" s="237"/>
      <c r="I145" s="236"/>
      <c r="J145" s="236"/>
      <c r="K145" s="236"/>
      <c r="L145" s="236"/>
      <c r="M145" s="236"/>
      <c r="N145" s="238">
        <v>103424.6</v>
      </c>
      <c r="O145" s="239">
        <v>2.8005978152003119E-2</v>
      </c>
      <c r="P145" s="46"/>
      <c r="Q145" s="50"/>
      <c r="R145" s="50"/>
      <c r="S145" s="50"/>
      <c r="T145" s="46"/>
      <c r="U145" s="46"/>
    </row>
    <row r="146" spans="1:21" ht="15" x14ac:dyDescent="0.2">
      <c r="A146" s="95"/>
      <c r="B146" s="240" t="s">
        <v>302</v>
      </c>
      <c r="C146" s="241" t="s">
        <v>2513</v>
      </c>
      <c r="D146" s="240" t="s">
        <v>73</v>
      </c>
      <c r="E146" s="240" t="s">
        <v>303</v>
      </c>
      <c r="F146" s="242" t="s">
        <v>49</v>
      </c>
      <c r="G146" s="256">
        <v>9</v>
      </c>
      <c r="H146" s="243">
        <v>496.72</v>
      </c>
      <c r="I146" s="243">
        <v>96.81</v>
      </c>
      <c r="J146" s="243">
        <v>503.27</v>
      </c>
      <c r="K146" s="243">
        <v>600.08000000000004</v>
      </c>
      <c r="L146" s="243">
        <v>871.29</v>
      </c>
      <c r="M146" s="243">
        <v>4529.43</v>
      </c>
      <c r="N146" s="243">
        <v>5400.72</v>
      </c>
      <c r="O146" s="244">
        <v>1.462441685296209E-3</v>
      </c>
      <c r="P146" s="46"/>
      <c r="Q146" s="50"/>
      <c r="R146" s="50"/>
      <c r="S146" s="50"/>
      <c r="T146" s="46"/>
      <c r="U146" s="46"/>
    </row>
    <row r="147" spans="1:21" ht="15" x14ac:dyDescent="0.2">
      <c r="A147" s="95"/>
      <c r="B147" s="240" t="s">
        <v>305</v>
      </c>
      <c r="C147" s="241" t="s">
        <v>2493</v>
      </c>
      <c r="D147" s="240" t="s">
        <v>73</v>
      </c>
      <c r="E147" s="240" t="s">
        <v>2494</v>
      </c>
      <c r="F147" s="242" t="s">
        <v>49</v>
      </c>
      <c r="G147" s="256">
        <v>3</v>
      </c>
      <c r="H147" s="243">
        <v>114.75</v>
      </c>
      <c r="I147" s="243">
        <v>11.36</v>
      </c>
      <c r="J147" s="243">
        <v>127.26</v>
      </c>
      <c r="K147" s="243">
        <v>138.62</v>
      </c>
      <c r="L147" s="243">
        <v>34.08</v>
      </c>
      <c r="M147" s="243">
        <v>381.78</v>
      </c>
      <c r="N147" s="243">
        <v>415.86</v>
      </c>
      <c r="O147" s="244">
        <v>1.126092445539264E-4</v>
      </c>
      <c r="P147" s="46"/>
      <c r="Q147" s="50"/>
      <c r="R147" s="50"/>
      <c r="S147" s="50"/>
      <c r="T147" s="46"/>
      <c r="U147" s="46"/>
    </row>
    <row r="148" spans="1:21" ht="15" x14ac:dyDescent="0.2">
      <c r="A148" s="95"/>
      <c r="B148" s="240" t="s">
        <v>306</v>
      </c>
      <c r="C148" s="241" t="s">
        <v>2405</v>
      </c>
      <c r="D148" s="240" t="s">
        <v>73</v>
      </c>
      <c r="E148" s="240" t="s">
        <v>307</v>
      </c>
      <c r="F148" s="242" t="s">
        <v>83</v>
      </c>
      <c r="G148" s="256">
        <v>439.34</v>
      </c>
      <c r="H148" s="243">
        <v>128.44999999999999</v>
      </c>
      <c r="I148" s="243">
        <v>113.2</v>
      </c>
      <c r="J148" s="243">
        <v>41.98</v>
      </c>
      <c r="K148" s="243">
        <v>155.18</v>
      </c>
      <c r="L148" s="243">
        <v>49733.288</v>
      </c>
      <c r="M148" s="243">
        <v>18443.491999999998</v>
      </c>
      <c r="N148" s="243">
        <v>68176.78</v>
      </c>
      <c r="O148" s="244">
        <v>1.8461346828065307E-2</v>
      </c>
      <c r="P148" s="46"/>
      <c r="Q148" s="50"/>
      <c r="R148" s="50"/>
      <c r="S148" s="50"/>
      <c r="T148" s="46"/>
      <c r="U148" s="46"/>
    </row>
    <row r="149" spans="1:21" ht="15" x14ac:dyDescent="0.2">
      <c r="A149" s="95"/>
      <c r="B149" s="240" t="s">
        <v>308</v>
      </c>
      <c r="C149" s="241" t="s">
        <v>2585</v>
      </c>
      <c r="D149" s="240" t="s">
        <v>73</v>
      </c>
      <c r="E149" s="240" t="s">
        <v>309</v>
      </c>
      <c r="F149" s="242" t="s">
        <v>49</v>
      </c>
      <c r="G149" s="256">
        <v>4</v>
      </c>
      <c r="H149" s="243">
        <v>1833.31</v>
      </c>
      <c r="I149" s="243">
        <v>52.78</v>
      </c>
      <c r="J149" s="243">
        <v>2162.04</v>
      </c>
      <c r="K149" s="243">
        <v>2214.8200000000002</v>
      </c>
      <c r="L149" s="243">
        <v>211.12</v>
      </c>
      <c r="M149" s="243">
        <v>8648.16</v>
      </c>
      <c r="N149" s="243">
        <v>8859.2800000000007</v>
      </c>
      <c r="O149" s="244">
        <v>2.3989727987584982E-3</v>
      </c>
      <c r="P149" s="46"/>
      <c r="Q149" s="50"/>
      <c r="R149" s="50"/>
      <c r="S149" s="50"/>
      <c r="T149" s="46"/>
      <c r="U149" s="46"/>
    </row>
    <row r="150" spans="1:21" ht="15" x14ac:dyDescent="0.2">
      <c r="A150" s="95"/>
      <c r="B150" s="240" t="s">
        <v>310</v>
      </c>
      <c r="C150" s="241" t="s">
        <v>2434</v>
      </c>
      <c r="D150" s="240" t="s">
        <v>73</v>
      </c>
      <c r="E150" s="240" t="s">
        <v>311</v>
      </c>
      <c r="F150" s="242" t="s">
        <v>49</v>
      </c>
      <c r="G150" s="256">
        <v>31</v>
      </c>
      <c r="H150" s="243">
        <v>338.11</v>
      </c>
      <c r="I150" s="243">
        <v>95.99</v>
      </c>
      <c r="J150" s="243">
        <v>312.48</v>
      </c>
      <c r="K150" s="243">
        <v>408.47</v>
      </c>
      <c r="L150" s="243">
        <v>2975.69</v>
      </c>
      <c r="M150" s="243">
        <v>9686.8799999999992</v>
      </c>
      <c r="N150" s="243">
        <v>12662.57</v>
      </c>
      <c r="O150" s="244">
        <v>3.4288521180474486E-3</v>
      </c>
      <c r="P150" s="46"/>
      <c r="Q150" s="50"/>
      <c r="R150" s="50"/>
      <c r="S150" s="50"/>
      <c r="T150" s="46"/>
      <c r="U150" s="46"/>
    </row>
    <row r="151" spans="1:21" ht="28.5" x14ac:dyDescent="0.2">
      <c r="A151" s="95"/>
      <c r="B151" s="240" t="s">
        <v>312</v>
      </c>
      <c r="C151" s="241" t="s">
        <v>313</v>
      </c>
      <c r="D151" s="240" t="s">
        <v>47</v>
      </c>
      <c r="E151" s="240" t="s">
        <v>314</v>
      </c>
      <c r="F151" s="242" t="s">
        <v>49</v>
      </c>
      <c r="G151" s="256">
        <v>61</v>
      </c>
      <c r="H151" s="243">
        <v>63.03</v>
      </c>
      <c r="I151" s="243">
        <v>45.17</v>
      </c>
      <c r="J151" s="243">
        <v>30.97</v>
      </c>
      <c r="K151" s="243">
        <v>76.14</v>
      </c>
      <c r="L151" s="243">
        <v>2755.37</v>
      </c>
      <c r="M151" s="243">
        <v>1889.17</v>
      </c>
      <c r="N151" s="243">
        <v>4644.54</v>
      </c>
      <c r="O151" s="244">
        <v>1.2576784030695267E-3</v>
      </c>
      <c r="P151" s="46"/>
      <c r="Q151" s="50"/>
      <c r="R151" s="50"/>
      <c r="S151" s="50"/>
      <c r="T151" s="46"/>
      <c r="U151" s="46"/>
    </row>
    <row r="152" spans="1:21" ht="15" x14ac:dyDescent="0.2">
      <c r="A152" s="95"/>
      <c r="B152" s="240" t="s">
        <v>315</v>
      </c>
      <c r="C152" s="241" t="s">
        <v>2586</v>
      </c>
      <c r="D152" s="240" t="s">
        <v>73</v>
      </c>
      <c r="E152" s="240" t="s">
        <v>316</v>
      </c>
      <c r="F152" s="242" t="s">
        <v>40</v>
      </c>
      <c r="G152" s="256">
        <v>0.45</v>
      </c>
      <c r="H152" s="243">
        <v>775.44</v>
      </c>
      <c r="I152" s="243">
        <v>369.8</v>
      </c>
      <c r="J152" s="243">
        <v>567</v>
      </c>
      <c r="K152" s="243">
        <v>936.8</v>
      </c>
      <c r="L152" s="243">
        <v>166.41</v>
      </c>
      <c r="M152" s="243">
        <v>255.15</v>
      </c>
      <c r="N152" s="243">
        <v>421.56</v>
      </c>
      <c r="O152" s="244">
        <v>1.1415272720183046E-4</v>
      </c>
      <c r="P152" s="46"/>
      <c r="Q152" s="50"/>
      <c r="R152" s="50"/>
      <c r="S152" s="50"/>
      <c r="T152" s="46"/>
      <c r="U152" s="46"/>
    </row>
    <row r="153" spans="1:21" ht="15" x14ac:dyDescent="0.2">
      <c r="A153" s="95"/>
      <c r="B153" s="240" t="s">
        <v>3183</v>
      </c>
      <c r="C153" s="241" t="s">
        <v>3184</v>
      </c>
      <c r="D153" s="240" t="s">
        <v>47</v>
      </c>
      <c r="E153" s="240" t="s">
        <v>3185</v>
      </c>
      <c r="F153" s="242" t="s">
        <v>49</v>
      </c>
      <c r="G153" s="256">
        <v>10</v>
      </c>
      <c r="H153" s="243">
        <v>97.75</v>
      </c>
      <c r="I153" s="243">
        <v>45.08</v>
      </c>
      <c r="J153" s="243">
        <v>73.010000000000005</v>
      </c>
      <c r="K153" s="243">
        <v>118.09</v>
      </c>
      <c r="L153" s="243">
        <v>450.8</v>
      </c>
      <c r="M153" s="243">
        <v>730.1</v>
      </c>
      <c r="N153" s="243">
        <v>1180.9000000000001</v>
      </c>
      <c r="O153" s="244">
        <v>3.1977169454559633E-4</v>
      </c>
      <c r="P153" s="46"/>
      <c r="Q153" s="50"/>
      <c r="R153" s="50"/>
      <c r="S153" s="50"/>
      <c r="T153" s="46"/>
      <c r="U153" s="46"/>
    </row>
    <row r="154" spans="1:21" ht="15" x14ac:dyDescent="0.2">
      <c r="A154" s="95"/>
      <c r="B154" s="240" t="s">
        <v>3409</v>
      </c>
      <c r="C154" s="241" t="s">
        <v>3410</v>
      </c>
      <c r="D154" s="240" t="s">
        <v>73</v>
      </c>
      <c r="E154" s="240" t="s">
        <v>3411</v>
      </c>
      <c r="F154" s="242" t="s">
        <v>83</v>
      </c>
      <c r="G154" s="256">
        <v>3</v>
      </c>
      <c r="H154" s="243">
        <v>458.68</v>
      </c>
      <c r="I154" s="243">
        <v>27.87</v>
      </c>
      <c r="J154" s="243">
        <v>526.26</v>
      </c>
      <c r="K154" s="243">
        <v>554.13</v>
      </c>
      <c r="L154" s="243">
        <v>83.61</v>
      </c>
      <c r="M154" s="243">
        <v>1578.78</v>
      </c>
      <c r="N154" s="243">
        <v>1662.39</v>
      </c>
      <c r="O154" s="244">
        <v>4.5015265246477594E-4</v>
      </c>
      <c r="P154" s="46"/>
      <c r="Q154" s="50"/>
      <c r="R154" s="50"/>
      <c r="S154" s="50"/>
      <c r="T154" s="46"/>
      <c r="U154" s="46"/>
    </row>
    <row r="155" spans="1:21" ht="15" x14ac:dyDescent="0.2">
      <c r="A155" s="95"/>
      <c r="B155" s="236">
        <v>8</v>
      </c>
      <c r="C155" s="236"/>
      <c r="D155" s="236"/>
      <c r="E155" s="236" t="s">
        <v>317</v>
      </c>
      <c r="F155" s="236"/>
      <c r="G155" s="255"/>
      <c r="H155" s="237"/>
      <c r="I155" s="236"/>
      <c r="J155" s="236"/>
      <c r="K155" s="236"/>
      <c r="L155" s="236"/>
      <c r="M155" s="236"/>
      <c r="N155" s="238">
        <v>126452.66</v>
      </c>
      <c r="O155" s="239">
        <v>3.4241664296721271E-2</v>
      </c>
      <c r="P155" s="46"/>
      <c r="Q155" s="50"/>
      <c r="R155" s="50"/>
      <c r="S155" s="50"/>
      <c r="T155" s="46"/>
      <c r="U155" s="46"/>
    </row>
    <row r="156" spans="1:21" ht="15" x14ac:dyDescent="0.2">
      <c r="A156" s="95"/>
      <c r="B156" s="236" t="s">
        <v>318</v>
      </c>
      <c r="C156" s="236"/>
      <c r="D156" s="236"/>
      <c r="E156" s="236" t="s">
        <v>319</v>
      </c>
      <c r="F156" s="236"/>
      <c r="G156" s="255"/>
      <c r="H156" s="237"/>
      <c r="I156" s="236"/>
      <c r="J156" s="236"/>
      <c r="K156" s="236"/>
      <c r="L156" s="236"/>
      <c r="M156" s="236"/>
      <c r="N156" s="238">
        <v>98164.07</v>
      </c>
      <c r="O156" s="239">
        <v>2.6581498016252467E-2</v>
      </c>
      <c r="P156" s="46"/>
      <c r="Q156" s="50"/>
      <c r="R156" s="50"/>
      <c r="S156" s="50"/>
      <c r="T156" s="46"/>
      <c r="U156" s="46"/>
    </row>
    <row r="157" spans="1:21" ht="42.75" x14ac:dyDescent="0.2">
      <c r="A157" s="95"/>
      <c r="B157" s="240" t="s">
        <v>320</v>
      </c>
      <c r="C157" s="241" t="s">
        <v>321</v>
      </c>
      <c r="D157" s="240" t="s">
        <v>47</v>
      </c>
      <c r="E157" s="240" t="s">
        <v>2414</v>
      </c>
      <c r="F157" s="242" t="s">
        <v>40</v>
      </c>
      <c r="G157" s="256">
        <v>2220.2399999999998</v>
      </c>
      <c r="H157" s="243">
        <v>9.8699999999999992</v>
      </c>
      <c r="I157" s="243">
        <v>8.44</v>
      </c>
      <c r="J157" s="243">
        <v>3.48</v>
      </c>
      <c r="K157" s="243">
        <v>11.92</v>
      </c>
      <c r="L157" s="243">
        <v>18738.8256</v>
      </c>
      <c r="M157" s="243">
        <v>7726.4344000000001</v>
      </c>
      <c r="N157" s="243">
        <v>26465.26</v>
      </c>
      <c r="O157" s="244">
        <v>7.1664332600472431E-3</v>
      </c>
      <c r="P157" s="46"/>
      <c r="Q157" s="50"/>
      <c r="R157" s="50"/>
      <c r="S157" s="50"/>
      <c r="T157" s="46"/>
      <c r="U157" s="46"/>
    </row>
    <row r="158" spans="1:21" ht="28.5" x14ac:dyDescent="0.2">
      <c r="A158" s="95"/>
      <c r="B158" s="240" t="s">
        <v>322</v>
      </c>
      <c r="C158" s="241" t="s">
        <v>323</v>
      </c>
      <c r="D158" s="240" t="s">
        <v>47</v>
      </c>
      <c r="E158" s="240" t="s">
        <v>324</v>
      </c>
      <c r="F158" s="242" t="s">
        <v>40</v>
      </c>
      <c r="G158" s="256">
        <v>2113.29</v>
      </c>
      <c r="H158" s="243">
        <v>26.77</v>
      </c>
      <c r="I158" s="243">
        <v>17.690000000000001</v>
      </c>
      <c r="J158" s="243">
        <v>14.65</v>
      </c>
      <c r="K158" s="243">
        <v>32.340000000000003</v>
      </c>
      <c r="L158" s="243">
        <v>37384.100100000003</v>
      </c>
      <c r="M158" s="243">
        <v>30959.689900000001</v>
      </c>
      <c r="N158" s="243">
        <v>68343.789999999994</v>
      </c>
      <c r="O158" s="244">
        <v>1.8506570869648898E-2</v>
      </c>
      <c r="P158" s="46"/>
      <c r="Q158" s="50"/>
      <c r="R158" s="50"/>
      <c r="S158" s="50"/>
      <c r="T158" s="46"/>
      <c r="U158" s="46"/>
    </row>
    <row r="159" spans="1:21" ht="28.5" x14ac:dyDescent="0.2">
      <c r="A159" s="95"/>
      <c r="B159" s="240" t="s">
        <v>325</v>
      </c>
      <c r="C159" s="241" t="s">
        <v>326</v>
      </c>
      <c r="D159" s="240" t="s">
        <v>47</v>
      </c>
      <c r="E159" s="240" t="s">
        <v>327</v>
      </c>
      <c r="F159" s="242" t="s">
        <v>40</v>
      </c>
      <c r="G159" s="256">
        <v>106.95</v>
      </c>
      <c r="H159" s="243">
        <v>25.97</v>
      </c>
      <c r="I159" s="243">
        <v>16.84</v>
      </c>
      <c r="J159" s="243">
        <v>14.53</v>
      </c>
      <c r="K159" s="243">
        <v>31.37</v>
      </c>
      <c r="L159" s="243">
        <v>1801.038</v>
      </c>
      <c r="M159" s="243">
        <v>1553.982</v>
      </c>
      <c r="N159" s="243">
        <v>3355.02</v>
      </c>
      <c r="O159" s="244">
        <v>9.0849388655632707E-4</v>
      </c>
      <c r="P159" s="46"/>
      <c r="Q159" s="50"/>
      <c r="R159" s="50"/>
      <c r="S159" s="50"/>
      <c r="T159" s="46"/>
      <c r="U159" s="46"/>
    </row>
    <row r="160" spans="1:21" ht="15" x14ac:dyDescent="0.2">
      <c r="A160" s="95"/>
      <c r="B160" s="236" t="s">
        <v>328</v>
      </c>
      <c r="C160" s="236"/>
      <c r="D160" s="236"/>
      <c r="E160" s="236" t="s">
        <v>329</v>
      </c>
      <c r="F160" s="236"/>
      <c r="G160" s="255"/>
      <c r="H160" s="237"/>
      <c r="I160" s="236"/>
      <c r="J160" s="236"/>
      <c r="K160" s="236"/>
      <c r="L160" s="236"/>
      <c r="M160" s="236"/>
      <c r="N160" s="238">
        <v>28288.59</v>
      </c>
      <c r="O160" s="239">
        <v>7.6601662804688048E-3</v>
      </c>
      <c r="P160" s="46"/>
      <c r="Q160" s="50"/>
      <c r="R160" s="50"/>
      <c r="S160" s="50"/>
      <c r="T160" s="46"/>
      <c r="U160" s="46"/>
    </row>
    <row r="161" spans="1:21" ht="28.5" x14ac:dyDescent="0.2">
      <c r="A161" s="95"/>
      <c r="B161" s="240" t="s">
        <v>330</v>
      </c>
      <c r="C161" s="241" t="s">
        <v>331</v>
      </c>
      <c r="D161" s="240" t="s">
        <v>47</v>
      </c>
      <c r="E161" s="240" t="s">
        <v>2587</v>
      </c>
      <c r="F161" s="242" t="s">
        <v>40</v>
      </c>
      <c r="G161" s="256">
        <v>264.33</v>
      </c>
      <c r="H161" s="243">
        <v>88.59</v>
      </c>
      <c r="I161" s="243">
        <v>35.97</v>
      </c>
      <c r="J161" s="243">
        <v>71.05</v>
      </c>
      <c r="K161" s="243">
        <v>107.02</v>
      </c>
      <c r="L161" s="243">
        <v>9507.9501</v>
      </c>
      <c r="M161" s="243">
        <v>18780.639899999998</v>
      </c>
      <c r="N161" s="243">
        <v>28288.59</v>
      </c>
      <c r="O161" s="244">
        <v>7.6601662804688048E-3</v>
      </c>
      <c r="P161" s="46"/>
      <c r="Q161" s="50"/>
      <c r="R161" s="50"/>
      <c r="S161" s="50"/>
      <c r="T161" s="46"/>
      <c r="U161" s="46"/>
    </row>
    <row r="162" spans="1:21" ht="15" x14ac:dyDescent="0.2">
      <c r="A162" s="95"/>
      <c r="B162" s="236">
        <v>9</v>
      </c>
      <c r="C162" s="236"/>
      <c r="D162" s="236"/>
      <c r="E162" s="236" t="s">
        <v>332</v>
      </c>
      <c r="F162" s="236"/>
      <c r="G162" s="255"/>
      <c r="H162" s="237"/>
      <c r="I162" s="236"/>
      <c r="J162" s="236"/>
      <c r="K162" s="236"/>
      <c r="L162" s="236"/>
      <c r="M162" s="236"/>
      <c r="N162" s="238">
        <v>164117.57999999999</v>
      </c>
      <c r="O162" s="239">
        <v>4.4440813499299237E-2</v>
      </c>
      <c r="P162" s="46"/>
      <c r="Q162" s="50"/>
      <c r="R162" s="50"/>
      <c r="S162" s="50"/>
      <c r="T162" s="46"/>
      <c r="U162" s="46"/>
    </row>
    <row r="163" spans="1:21" ht="15" x14ac:dyDescent="0.2">
      <c r="A163" s="95"/>
      <c r="B163" s="236" t="s">
        <v>333</v>
      </c>
      <c r="C163" s="236"/>
      <c r="D163" s="236"/>
      <c r="E163" s="236" t="s">
        <v>319</v>
      </c>
      <c r="F163" s="236"/>
      <c r="G163" s="255"/>
      <c r="H163" s="237"/>
      <c r="I163" s="236"/>
      <c r="J163" s="236"/>
      <c r="K163" s="236"/>
      <c r="L163" s="236"/>
      <c r="M163" s="236"/>
      <c r="N163" s="238">
        <v>99764.77</v>
      </c>
      <c r="O163" s="239">
        <v>2.7014945853884049E-2</v>
      </c>
      <c r="P163" s="46"/>
      <c r="Q163" s="50"/>
      <c r="R163" s="50"/>
      <c r="S163" s="50"/>
      <c r="T163" s="46"/>
      <c r="U163" s="46"/>
    </row>
    <row r="164" spans="1:21" ht="28.5" x14ac:dyDescent="0.2">
      <c r="A164" s="95"/>
      <c r="B164" s="240" t="s">
        <v>334</v>
      </c>
      <c r="C164" s="241" t="s">
        <v>335</v>
      </c>
      <c r="D164" s="240" t="s">
        <v>47</v>
      </c>
      <c r="E164" s="240" t="s">
        <v>336</v>
      </c>
      <c r="F164" s="242" t="s">
        <v>40</v>
      </c>
      <c r="G164" s="256">
        <v>593.52</v>
      </c>
      <c r="H164" s="243">
        <v>100.24</v>
      </c>
      <c r="I164" s="243">
        <v>13.77</v>
      </c>
      <c r="J164" s="243">
        <v>107.32</v>
      </c>
      <c r="K164" s="243">
        <v>121.09</v>
      </c>
      <c r="L164" s="243">
        <v>8172.7704000000003</v>
      </c>
      <c r="M164" s="243">
        <v>63696.559600000001</v>
      </c>
      <c r="N164" s="243">
        <v>71869.33</v>
      </c>
      <c r="O164" s="244">
        <v>1.9461239258156206E-2</v>
      </c>
      <c r="P164" s="46"/>
      <c r="Q164" s="50"/>
      <c r="R164" s="50"/>
      <c r="S164" s="50"/>
      <c r="T164" s="46"/>
      <c r="U164" s="46"/>
    </row>
    <row r="165" spans="1:21" ht="15" x14ac:dyDescent="0.2">
      <c r="A165" s="95"/>
      <c r="B165" s="240" t="s">
        <v>337</v>
      </c>
      <c r="C165" s="241" t="s">
        <v>2410</v>
      </c>
      <c r="D165" s="240" t="s">
        <v>73</v>
      </c>
      <c r="E165" s="240" t="s">
        <v>2411</v>
      </c>
      <c r="F165" s="242" t="s">
        <v>40</v>
      </c>
      <c r="G165" s="256">
        <v>593.52</v>
      </c>
      <c r="H165" s="243">
        <v>38.909999999999997</v>
      </c>
      <c r="I165" s="243">
        <v>27.33</v>
      </c>
      <c r="J165" s="243">
        <v>19.670000000000002</v>
      </c>
      <c r="K165" s="243">
        <v>47</v>
      </c>
      <c r="L165" s="243">
        <v>16220.901599999999</v>
      </c>
      <c r="M165" s="243">
        <v>11674.538399999999</v>
      </c>
      <c r="N165" s="243">
        <v>27895.439999999999</v>
      </c>
      <c r="O165" s="244">
        <v>7.5537065957278432E-3</v>
      </c>
      <c r="P165" s="46"/>
      <c r="Q165" s="50"/>
      <c r="R165" s="50"/>
      <c r="S165" s="50"/>
      <c r="T165" s="46"/>
      <c r="U165" s="46"/>
    </row>
    <row r="166" spans="1:21" ht="15" x14ac:dyDescent="0.2">
      <c r="A166" s="95"/>
      <c r="B166" s="236" t="s">
        <v>338</v>
      </c>
      <c r="C166" s="236"/>
      <c r="D166" s="236"/>
      <c r="E166" s="236" t="s">
        <v>339</v>
      </c>
      <c r="F166" s="236"/>
      <c r="G166" s="255"/>
      <c r="H166" s="237"/>
      <c r="I166" s="236"/>
      <c r="J166" s="236"/>
      <c r="K166" s="236"/>
      <c r="L166" s="236"/>
      <c r="M166" s="236"/>
      <c r="N166" s="238">
        <v>51993.08</v>
      </c>
      <c r="O166" s="239">
        <v>1.4079020489664454E-2</v>
      </c>
      <c r="P166" s="46"/>
      <c r="Q166" s="50"/>
      <c r="R166" s="50"/>
      <c r="S166" s="50"/>
      <c r="T166" s="46"/>
      <c r="U166" s="46"/>
    </row>
    <row r="167" spans="1:21" ht="28.5" x14ac:dyDescent="0.2">
      <c r="A167" s="95"/>
      <c r="B167" s="240" t="s">
        <v>340</v>
      </c>
      <c r="C167" s="241" t="s">
        <v>2588</v>
      </c>
      <c r="D167" s="240" t="s">
        <v>73</v>
      </c>
      <c r="E167" s="240" t="s">
        <v>2589</v>
      </c>
      <c r="F167" s="242" t="s">
        <v>40</v>
      </c>
      <c r="G167" s="256">
        <v>499.67</v>
      </c>
      <c r="H167" s="243">
        <v>78.099999999999994</v>
      </c>
      <c r="I167" s="243">
        <v>0</v>
      </c>
      <c r="J167" s="243">
        <v>94.35</v>
      </c>
      <c r="K167" s="243">
        <v>94.35</v>
      </c>
      <c r="L167" s="243">
        <v>0</v>
      </c>
      <c r="M167" s="243">
        <v>47143.86</v>
      </c>
      <c r="N167" s="243">
        <v>47143.86</v>
      </c>
      <c r="O167" s="244">
        <v>1.2765917520213698E-2</v>
      </c>
      <c r="P167" s="46"/>
      <c r="Q167" s="50"/>
      <c r="R167" s="50"/>
      <c r="S167" s="50"/>
      <c r="T167" s="46"/>
      <c r="U167" s="46"/>
    </row>
    <row r="168" spans="1:21" ht="28.5" x14ac:dyDescent="0.2">
      <c r="A168" s="95"/>
      <c r="B168" s="240" t="s">
        <v>2991</v>
      </c>
      <c r="C168" s="241" t="s">
        <v>2992</v>
      </c>
      <c r="D168" s="240" t="s">
        <v>73</v>
      </c>
      <c r="E168" s="240" t="s">
        <v>2993</v>
      </c>
      <c r="F168" s="242" t="s">
        <v>40</v>
      </c>
      <c r="G168" s="256">
        <v>93.85</v>
      </c>
      <c r="H168" s="243">
        <v>42.77</v>
      </c>
      <c r="I168" s="243">
        <v>0</v>
      </c>
      <c r="J168" s="243">
        <v>51.67</v>
      </c>
      <c r="K168" s="243">
        <v>51.67</v>
      </c>
      <c r="L168" s="243">
        <v>0</v>
      </c>
      <c r="M168" s="243">
        <v>4849.22</v>
      </c>
      <c r="N168" s="243">
        <v>4849.22</v>
      </c>
      <c r="O168" s="244">
        <v>1.3131029694507552E-3</v>
      </c>
      <c r="P168" s="46"/>
      <c r="Q168" s="50"/>
      <c r="R168" s="50"/>
      <c r="S168" s="50"/>
      <c r="T168" s="46"/>
      <c r="U168" s="46"/>
    </row>
    <row r="169" spans="1:21" ht="15" x14ac:dyDescent="0.2">
      <c r="A169" s="95"/>
      <c r="B169" s="236" t="s">
        <v>342</v>
      </c>
      <c r="C169" s="236"/>
      <c r="D169" s="236"/>
      <c r="E169" s="236" t="s">
        <v>343</v>
      </c>
      <c r="F169" s="236"/>
      <c r="G169" s="255"/>
      <c r="H169" s="237"/>
      <c r="I169" s="236"/>
      <c r="J169" s="236"/>
      <c r="K169" s="236"/>
      <c r="L169" s="236"/>
      <c r="M169" s="236"/>
      <c r="N169" s="238">
        <v>12359.73</v>
      </c>
      <c r="O169" s="239">
        <v>3.3468471557507352E-3</v>
      </c>
      <c r="P169" s="46"/>
      <c r="Q169" s="50"/>
      <c r="R169" s="50"/>
      <c r="S169" s="50"/>
      <c r="T169" s="46"/>
      <c r="U169" s="46"/>
    </row>
    <row r="170" spans="1:21" ht="15" x14ac:dyDescent="0.2">
      <c r="A170" s="95"/>
      <c r="B170" s="240" t="s">
        <v>344</v>
      </c>
      <c r="C170" s="241" t="s">
        <v>2590</v>
      </c>
      <c r="D170" s="240" t="s">
        <v>73</v>
      </c>
      <c r="E170" s="240" t="s">
        <v>2591</v>
      </c>
      <c r="F170" s="242" t="s">
        <v>83</v>
      </c>
      <c r="G170" s="256">
        <v>498.98</v>
      </c>
      <c r="H170" s="243">
        <v>20.51</v>
      </c>
      <c r="I170" s="243">
        <v>0</v>
      </c>
      <c r="J170" s="243">
        <v>24.77</v>
      </c>
      <c r="K170" s="243">
        <v>24.77</v>
      </c>
      <c r="L170" s="243">
        <v>0</v>
      </c>
      <c r="M170" s="243">
        <v>12359.73</v>
      </c>
      <c r="N170" s="243">
        <v>12359.73</v>
      </c>
      <c r="O170" s="244">
        <v>3.3468471557507352E-3</v>
      </c>
      <c r="P170" s="46"/>
      <c r="Q170" s="50"/>
      <c r="R170" s="50"/>
      <c r="S170" s="50"/>
      <c r="T170" s="46"/>
      <c r="U170" s="46"/>
    </row>
    <row r="171" spans="1:21" ht="15" x14ac:dyDescent="0.2">
      <c r="A171" s="95"/>
      <c r="B171" s="236">
        <v>10</v>
      </c>
      <c r="C171" s="236"/>
      <c r="D171" s="236"/>
      <c r="E171" s="236" t="s">
        <v>346</v>
      </c>
      <c r="F171" s="236"/>
      <c r="G171" s="255"/>
      <c r="H171" s="237"/>
      <c r="I171" s="236"/>
      <c r="J171" s="236"/>
      <c r="K171" s="236"/>
      <c r="L171" s="236"/>
      <c r="M171" s="236"/>
      <c r="N171" s="238">
        <v>48686.080000000002</v>
      </c>
      <c r="O171" s="239">
        <v>1.3183529767450646E-2</v>
      </c>
      <c r="P171" s="46"/>
      <c r="Q171" s="50"/>
      <c r="R171" s="50"/>
      <c r="S171" s="50"/>
      <c r="T171" s="46"/>
      <c r="U171" s="46"/>
    </row>
    <row r="172" spans="1:21" ht="15" x14ac:dyDescent="0.2">
      <c r="A172" s="95"/>
      <c r="B172" s="236" t="s">
        <v>347</v>
      </c>
      <c r="C172" s="236"/>
      <c r="D172" s="236"/>
      <c r="E172" s="236" t="s">
        <v>319</v>
      </c>
      <c r="F172" s="236"/>
      <c r="G172" s="255"/>
      <c r="H172" s="237"/>
      <c r="I172" s="236"/>
      <c r="J172" s="236"/>
      <c r="K172" s="236"/>
      <c r="L172" s="236"/>
      <c r="M172" s="236"/>
      <c r="N172" s="238">
        <v>48686.080000000002</v>
      </c>
      <c r="O172" s="239">
        <v>1.3183529767450646E-2</v>
      </c>
      <c r="P172" s="46"/>
      <c r="Q172" s="50"/>
      <c r="R172" s="50"/>
      <c r="S172" s="50"/>
      <c r="T172" s="46"/>
      <c r="U172" s="46"/>
    </row>
    <row r="173" spans="1:21" ht="28.5" x14ac:dyDescent="0.2">
      <c r="A173" s="95"/>
      <c r="B173" s="240" t="s">
        <v>348</v>
      </c>
      <c r="C173" s="241" t="s">
        <v>2994</v>
      </c>
      <c r="D173" s="240" t="s">
        <v>47</v>
      </c>
      <c r="E173" s="240" t="s">
        <v>2995</v>
      </c>
      <c r="F173" s="242" t="s">
        <v>60</v>
      </c>
      <c r="G173" s="256">
        <v>47.36</v>
      </c>
      <c r="H173" s="243">
        <v>850.93</v>
      </c>
      <c r="I173" s="243">
        <v>113.78</v>
      </c>
      <c r="J173" s="243">
        <v>914.22</v>
      </c>
      <c r="K173" s="243">
        <v>1028</v>
      </c>
      <c r="L173" s="243">
        <v>5388.6207999999997</v>
      </c>
      <c r="M173" s="243">
        <v>43297.459199999998</v>
      </c>
      <c r="N173" s="243">
        <v>48686.080000000002</v>
      </c>
      <c r="O173" s="244">
        <v>1.3183529767450646E-2</v>
      </c>
      <c r="P173" s="46"/>
      <c r="Q173" s="50"/>
      <c r="R173" s="50"/>
      <c r="S173" s="50"/>
      <c r="T173" s="46"/>
      <c r="U173" s="46"/>
    </row>
    <row r="174" spans="1:21" ht="15" x14ac:dyDescent="0.2">
      <c r="A174" s="95"/>
      <c r="B174" s="236">
        <v>11</v>
      </c>
      <c r="C174" s="236"/>
      <c r="D174" s="236"/>
      <c r="E174" s="236" t="s">
        <v>349</v>
      </c>
      <c r="F174" s="236"/>
      <c r="G174" s="255"/>
      <c r="H174" s="237"/>
      <c r="I174" s="236"/>
      <c r="J174" s="236"/>
      <c r="K174" s="236"/>
      <c r="L174" s="236"/>
      <c r="M174" s="236"/>
      <c r="N174" s="238">
        <v>63154.879999999997</v>
      </c>
      <c r="O174" s="239">
        <v>1.7101484457975942E-2</v>
      </c>
      <c r="P174" s="46"/>
      <c r="Q174" s="50"/>
      <c r="R174" s="50"/>
      <c r="S174" s="50"/>
      <c r="T174" s="46"/>
      <c r="U174" s="46"/>
    </row>
    <row r="175" spans="1:21" ht="15" x14ac:dyDescent="0.2">
      <c r="A175" s="95"/>
      <c r="B175" s="236" t="s">
        <v>350</v>
      </c>
      <c r="C175" s="236"/>
      <c r="D175" s="236"/>
      <c r="E175" s="236" t="s">
        <v>352</v>
      </c>
      <c r="F175" s="236"/>
      <c r="G175" s="255"/>
      <c r="H175" s="237"/>
      <c r="I175" s="236"/>
      <c r="J175" s="236"/>
      <c r="K175" s="236"/>
      <c r="L175" s="236"/>
      <c r="M175" s="236"/>
      <c r="N175" s="238">
        <v>63154.879999999997</v>
      </c>
      <c r="O175" s="239">
        <v>1.7101484457975942E-2</v>
      </c>
      <c r="P175" s="46"/>
      <c r="Q175" s="50"/>
      <c r="R175" s="50"/>
      <c r="S175" s="50"/>
      <c r="T175" s="46"/>
      <c r="U175" s="46"/>
    </row>
    <row r="176" spans="1:21" ht="28.5" x14ac:dyDescent="0.2">
      <c r="A176" s="95"/>
      <c r="B176" s="240" t="s">
        <v>351</v>
      </c>
      <c r="C176" s="241" t="s">
        <v>353</v>
      </c>
      <c r="D176" s="240" t="s">
        <v>47</v>
      </c>
      <c r="E176" s="240" t="s">
        <v>354</v>
      </c>
      <c r="F176" s="242" t="s">
        <v>40</v>
      </c>
      <c r="G176" s="256">
        <v>661.1</v>
      </c>
      <c r="H176" s="243">
        <v>79.08</v>
      </c>
      <c r="I176" s="243">
        <v>25.63</v>
      </c>
      <c r="J176" s="243">
        <v>69.900000000000006</v>
      </c>
      <c r="K176" s="243">
        <v>95.53</v>
      </c>
      <c r="L176" s="243">
        <v>16943.992999999999</v>
      </c>
      <c r="M176" s="243">
        <v>46210.887000000002</v>
      </c>
      <c r="N176" s="243">
        <v>63154.879999999997</v>
      </c>
      <c r="O176" s="244">
        <v>1.7101484457975942E-2</v>
      </c>
      <c r="P176" s="46"/>
      <c r="Q176" s="50"/>
      <c r="R176" s="50"/>
      <c r="S176" s="50"/>
      <c r="T176" s="46"/>
      <c r="U176" s="46"/>
    </row>
    <row r="177" spans="1:21" ht="15" x14ac:dyDescent="0.2">
      <c r="A177" s="95"/>
      <c r="B177" s="236">
        <v>12</v>
      </c>
      <c r="C177" s="236"/>
      <c r="D177" s="236"/>
      <c r="E177" s="236" t="s">
        <v>355</v>
      </c>
      <c r="F177" s="236"/>
      <c r="G177" s="255"/>
      <c r="H177" s="237"/>
      <c r="I177" s="236"/>
      <c r="J177" s="236"/>
      <c r="K177" s="236"/>
      <c r="L177" s="236"/>
      <c r="M177" s="236"/>
      <c r="N177" s="238">
        <v>122167.95</v>
      </c>
      <c r="O177" s="239">
        <v>3.30814229745632E-2</v>
      </c>
      <c r="P177" s="46"/>
      <c r="Q177" s="50"/>
      <c r="R177" s="50"/>
      <c r="S177" s="50"/>
      <c r="T177" s="46"/>
      <c r="U177" s="46"/>
    </row>
    <row r="178" spans="1:21" ht="15" x14ac:dyDescent="0.2">
      <c r="A178" s="95"/>
      <c r="B178" s="236" t="s">
        <v>356</v>
      </c>
      <c r="C178" s="236"/>
      <c r="D178" s="236"/>
      <c r="E178" s="236" t="s">
        <v>357</v>
      </c>
      <c r="F178" s="236"/>
      <c r="G178" s="255"/>
      <c r="H178" s="237"/>
      <c r="I178" s="236"/>
      <c r="J178" s="236"/>
      <c r="K178" s="236"/>
      <c r="L178" s="236"/>
      <c r="M178" s="236"/>
      <c r="N178" s="238">
        <v>85002.05</v>
      </c>
      <c r="O178" s="239">
        <v>2.3017401616012793E-2</v>
      </c>
      <c r="P178" s="46"/>
      <c r="Q178" s="50"/>
      <c r="R178" s="50"/>
      <c r="S178" s="50"/>
      <c r="T178" s="46"/>
      <c r="U178" s="46"/>
    </row>
    <row r="179" spans="1:21" ht="15" x14ac:dyDescent="0.2">
      <c r="A179" s="95"/>
      <c r="B179" s="240" t="s">
        <v>358</v>
      </c>
      <c r="C179" s="241" t="s">
        <v>359</v>
      </c>
      <c r="D179" s="240" t="s">
        <v>47</v>
      </c>
      <c r="E179" s="240" t="s">
        <v>360</v>
      </c>
      <c r="F179" s="242" t="s">
        <v>40</v>
      </c>
      <c r="G179" s="256">
        <v>777.1</v>
      </c>
      <c r="H179" s="243">
        <v>4.22</v>
      </c>
      <c r="I179" s="243">
        <v>2.84</v>
      </c>
      <c r="J179" s="243">
        <v>2.25</v>
      </c>
      <c r="K179" s="243">
        <v>5.09</v>
      </c>
      <c r="L179" s="243">
        <v>2206.9639999999999</v>
      </c>
      <c r="M179" s="243">
        <v>1748.4659999999999</v>
      </c>
      <c r="N179" s="243">
        <v>3955.43</v>
      </c>
      <c r="O179" s="244">
        <v>1.0710767666665154E-3</v>
      </c>
      <c r="P179" s="46"/>
      <c r="Q179" s="50"/>
      <c r="R179" s="50"/>
      <c r="S179" s="50"/>
      <c r="T179" s="46"/>
      <c r="U179" s="46"/>
    </row>
    <row r="180" spans="1:21" ht="15" x14ac:dyDescent="0.2">
      <c r="A180" s="95"/>
      <c r="B180" s="240" t="s">
        <v>361</v>
      </c>
      <c r="C180" s="241" t="s">
        <v>362</v>
      </c>
      <c r="D180" s="240" t="s">
        <v>47</v>
      </c>
      <c r="E180" s="240" t="s">
        <v>363</v>
      </c>
      <c r="F180" s="242" t="s">
        <v>40</v>
      </c>
      <c r="G180" s="256">
        <v>1225.33</v>
      </c>
      <c r="H180" s="243">
        <v>13.69</v>
      </c>
      <c r="I180" s="243">
        <v>10.58</v>
      </c>
      <c r="J180" s="243">
        <v>5.95</v>
      </c>
      <c r="K180" s="243">
        <v>16.53</v>
      </c>
      <c r="L180" s="243">
        <v>12963.991400000001</v>
      </c>
      <c r="M180" s="243">
        <v>7290.7085999999999</v>
      </c>
      <c r="N180" s="243">
        <v>20254.7</v>
      </c>
      <c r="O180" s="244">
        <v>5.484697892719697E-3</v>
      </c>
      <c r="P180" s="46"/>
      <c r="Q180" s="50"/>
      <c r="R180" s="50"/>
      <c r="S180" s="50"/>
      <c r="T180" s="46"/>
      <c r="U180" s="46"/>
    </row>
    <row r="181" spans="1:21" ht="15" x14ac:dyDescent="0.2">
      <c r="A181" s="95"/>
      <c r="B181" s="240" t="s">
        <v>364</v>
      </c>
      <c r="C181" s="241" t="s">
        <v>2996</v>
      </c>
      <c r="D181" s="240" t="s">
        <v>47</v>
      </c>
      <c r="E181" s="240" t="s">
        <v>2997</v>
      </c>
      <c r="F181" s="242" t="s">
        <v>40</v>
      </c>
      <c r="G181" s="256">
        <v>777.1</v>
      </c>
      <c r="H181" s="243">
        <v>22.55</v>
      </c>
      <c r="I181" s="243">
        <v>16.78</v>
      </c>
      <c r="J181" s="243">
        <v>10.46</v>
      </c>
      <c r="K181" s="243">
        <v>27.24</v>
      </c>
      <c r="L181" s="243">
        <v>13039.737999999999</v>
      </c>
      <c r="M181" s="243">
        <v>8128.4620000000004</v>
      </c>
      <c r="N181" s="243">
        <v>21168.2</v>
      </c>
      <c r="O181" s="244">
        <v>5.7320612960285308E-3</v>
      </c>
      <c r="P181" s="46"/>
      <c r="Q181" s="50"/>
      <c r="R181" s="50"/>
      <c r="S181" s="50"/>
      <c r="T181" s="46"/>
      <c r="U181" s="46"/>
    </row>
    <row r="182" spans="1:21" ht="15" x14ac:dyDescent="0.2">
      <c r="A182" s="95"/>
      <c r="B182" s="240" t="s">
        <v>367</v>
      </c>
      <c r="C182" s="241" t="s">
        <v>365</v>
      </c>
      <c r="D182" s="240" t="s">
        <v>47</v>
      </c>
      <c r="E182" s="240" t="s">
        <v>366</v>
      </c>
      <c r="F182" s="242" t="s">
        <v>40</v>
      </c>
      <c r="G182" s="256">
        <v>1225.33</v>
      </c>
      <c r="H182" s="243">
        <v>10.17</v>
      </c>
      <c r="I182" s="243">
        <v>7.02</v>
      </c>
      <c r="J182" s="243">
        <v>5.26</v>
      </c>
      <c r="K182" s="243">
        <v>12.28</v>
      </c>
      <c r="L182" s="243">
        <v>8601.8166000000001</v>
      </c>
      <c r="M182" s="243">
        <v>6445.2334000000001</v>
      </c>
      <c r="N182" s="243">
        <v>15047.05</v>
      </c>
      <c r="O182" s="244">
        <v>4.0745369433587229E-3</v>
      </c>
      <c r="P182" s="46"/>
      <c r="Q182" s="50"/>
      <c r="R182" s="50"/>
      <c r="S182" s="50"/>
      <c r="T182" s="46"/>
      <c r="U182" s="46"/>
    </row>
    <row r="183" spans="1:21" ht="15" x14ac:dyDescent="0.2">
      <c r="A183" s="95"/>
      <c r="B183" s="240" t="s">
        <v>2998</v>
      </c>
      <c r="C183" s="241" t="s">
        <v>368</v>
      </c>
      <c r="D183" s="240" t="s">
        <v>47</v>
      </c>
      <c r="E183" s="240" t="s">
        <v>369</v>
      </c>
      <c r="F183" s="242" t="s">
        <v>40</v>
      </c>
      <c r="G183" s="256">
        <v>1443.14</v>
      </c>
      <c r="H183" s="243">
        <v>14.1</v>
      </c>
      <c r="I183" s="243">
        <v>6.62</v>
      </c>
      <c r="J183" s="243">
        <v>10.41</v>
      </c>
      <c r="K183" s="243">
        <v>17.03</v>
      </c>
      <c r="L183" s="243">
        <v>9553.5867999999991</v>
      </c>
      <c r="M183" s="243">
        <v>15023.083199999999</v>
      </c>
      <c r="N183" s="243">
        <v>24576.67</v>
      </c>
      <c r="O183" s="244">
        <v>6.6550287172393273E-3</v>
      </c>
      <c r="P183" s="46"/>
      <c r="Q183" s="50"/>
      <c r="R183" s="50"/>
      <c r="S183" s="50"/>
      <c r="T183" s="46"/>
      <c r="U183" s="46"/>
    </row>
    <row r="184" spans="1:21" ht="15" x14ac:dyDescent="0.2">
      <c r="A184" s="95"/>
      <c r="B184" s="236" t="s">
        <v>370</v>
      </c>
      <c r="C184" s="236"/>
      <c r="D184" s="236"/>
      <c r="E184" s="236" t="s">
        <v>371</v>
      </c>
      <c r="F184" s="236"/>
      <c r="G184" s="255"/>
      <c r="H184" s="237"/>
      <c r="I184" s="236"/>
      <c r="J184" s="236"/>
      <c r="K184" s="236"/>
      <c r="L184" s="236"/>
      <c r="M184" s="236"/>
      <c r="N184" s="238">
        <v>30192.43</v>
      </c>
      <c r="O184" s="239">
        <v>8.175700316325937E-3</v>
      </c>
      <c r="P184" s="46"/>
      <c r="Q184" s="50"/>
      <c r="R184" s="50"/>
      <c r="S184" s="50"/>
      <c r="T184" s="46"/>
      <c r="U184" s="46"/>
    </row>
    <row r="185" spans="1:21" ht="15" x14ac:dyDescent="0.2">
      <c r="A185" s="95"/>
      <c r="B185" s="240" t="s">
        <v>372</v>
      </c>
      <c r="C185" s="241" t="s">
        <v>373</v>
      </c>
      <c r="D185" s="240" t="s">
        <v>47</v>
      </c>
      <c r="E185" s="240" t="s">
        <v>374</v>
      </c>
      <c r="F185" s="242" t="s">
        <v>40</v>
      </c>
      <c r="G185" s="256">
        <v>661.1</v>
      </c>
      <c r="H185" s="243">
        <v>24.88</v>
      </c>
      <c r="I185" s="243">
        <v>21.76</v>
      </c>
      <c r="J185" s="243">
        <v>8.2899999999999991</v>
      </c>
      <c r="K185" s="243">
        <v>30.05</v>
      </c>
      <c r="L185" s="243">
        <v>14385.536</v>
      </c>
      <c r="M185" s="243">
        <v>5480.5140000000001</v>
      </c>
      <c r="N185" s="243">
        <v>19866.05</v>
      </c>
      <c r="O185" s="244">
        <v>5.3794567469112918E-3</v>
      </c>
      <c r="P185" s="46"/>
      <c r="Q185" s="50"/>
      <c r="R185" s="50"/>
      <c r="S185" s="50"/>
      <c r="T185" s="46"/>
      <c r="U185" s="46"/>
    </row>
    <row r="186" spans="1:21" ht="15" x14ac:dyDescent="0.2">
      <c r="A186" s="95"/>
      <c r="B186" s="240" t="s">
        <v>375</v>
      </c>
      <c r="C186" s="241" t="s">
        <v>376</v>
      </c>
      <c r="D186" s="240" t="s">
        <v>47</v>
      </c>
      <c r="E186" s="240" t="s">
        <v>377</v>
      </c>
      <c r="F186" s="242" t="s">
        <v>40</v>
      </c>
      <c r="G186" s="256">
        <v>661.1</v>
      </c>
      <c r="H186" s="243">
        <v>12.93</v>
      </c>
      <c r="I186" s="243">
        <v>9.76</v>
      </c>
      <c r="J186" s="243">
        <v>5.86</v>
      </c>
      <c r="K186" s="243">
        <v>15.62</v>
      </c>
      <c r="L186" s="243">
        <v>6452.3360000000002</v>
      </c>
      <c r="M186" s="243">
        <v>3874.0439999999999</v>
      </c>
      <c r="N186" s="243">
        <v>10326.379999999999</v>
      </c>
      <c r="O186" s="244">
        <v>2.7962435694146455E-3</v>
      </c>
      <c r="P186" s="46"/>
      <c r="Q186" s="50"/>
      <c r="R186" s="50"/>
      <c r="S186" s="50"/>
      <c r="T186" s="46"/>
      <c r="U186" s="46"/>
    </row>
    <row r="187" spans="1:21" ht="15" x14ac:dyDescent="0.2">
      <c r="A187" s="95"/>
      <c r="B187" s="236" t="s">
        <v>378</v>
      </c>
      <c r="C187" s="236"/>
      <c r="D187" s="236"/>
      <c r="E187" s="236" t="s">
        <v>260</v>
      </c>
      <c r="F187" s="236"/>
      <c r="G187" s="255"/>
      <c r="H187" s="237"/>
      <c r="I187" s="236"/>
      <c r="J187" s="236"/>
      <c r="K187" s="236"/>
      <c r="L187" s="236"/>
      <c r="M187" s="236"/>
      <c r="N187" s="238">
        <v>6973.47</v>
      </c>
      <c r="O187" s="239">
        <v>1.8883210422244727E-3</v>
      </c>
      <c r="P187" s="46"/>
      <c r="Q187" s="50"/>
      <c r="R187" s="50"/>
      <c r="S187" s="50"/>
      <c r="T187" s="46"/>
      <c r="U187" s="46"/>
    </row>
    <row r="188" spans="1:21" ht="15" x14ac:dyDescent="0.2">
      <c r="A188" s="95"/>
      <c r="B188" s="240" t="s">
        <v>379</v>
      </c>
      <c r="C188" s="241" t="s">
        <v>380</v>
      </c>
      <c r="D188" s="240" t="s">
        <v>47</v>
      </c>
      <c r="E188" s="240" t="s">
        <v>381</v>
      </c>
      <c r="F188" s="242" t="s">
        <v>40</v>
      </c>
      <c r="G188" s="256">
        <v>113.89</v>
      </c>
      <c r="H188" s="243">
        <v>31.42</v>
      </c>
      <c r="I188" s="243">
        <v>9.76</v>
      </c>
      <c r="J188" s="243">
        <v>28.19</v>
      </c>
      <c r="K188" s="243">
        <v>37.950000000000003</v>
      </c>
      <c r="L188" s="243">
        <v>1111.5663999999999</v>
      </c>
      <c r="M188" s="243">
        <v>3210.5536000000002</v>
      </c>
      <c r="N188" s="243">
        <v>4322.12</v>
      </c>
      <c r="O188" s="244">
        <v>1.1703714424840484E-3</v>
      </c>
      <c r="P188" s="46"/>
      <c r="Q188" s="50"/>
      <c r="R188" s="50"/>
      <c r="S188" s="50"/>
      <c r="T188" s="46"/>
      <c r="U188" s="46"/>
    </row>
    <row r="189" spans="1:21" ht="28.5" x14ac:dyDescent="0.2">
      <c r="A189" s="95"/>
      <c r="B189" s="240" t="s">
        <v>382</v>
      </c>
      <c r="C189" s="241" t="s">
        <v>383</v>
      </c>
      <c r="D189" s="240" t="s">
        <v>47</v>
      </c>
      <c r="E189" s="240" t="s">
        <v>384</v>
      </c>
      <c r="F189" s="242" t="s">
        <v>40</v>
      </c>
      <c r="G189" s="256">
        <v>113.89</v>
      </c>
      <c r="H189" s="243">
        <v>19.27</v>
      </c>
      <c r="I189" s="243">
        <v>13.23</v>
      </c>
      <c r="J189" s="243">
        <v>10.050000000000001</v>
      </c>
      <c r="K189" s="243">
        <v>23.28</v>
      </c>
      <c r="L189" s="243">
        <v>1506.7646999999999</v>
      </c>
      <c r="M189" s="243">
        <v>1144.5853</v>
      </c>
      <c r="N189" s="243">
        <v>2651.35</v>
      </c>
      <c r="O189" s="244">
        <v>7.1794959974042416E-4</v>
      </c>
      <c r="P189" s="46"/>
      <c r="Q189" s="50"/>
      <c r="R189" s="50"/>
      <c r="S189" s="50"/>
      <c r="T189" s="46"/>
      <c r="U189" s="46"/>
    </row>
    <row r="190" spans="1:21" ht="15" x14ac:dyDescent="0.2">
      <c r="A190" s="95"/>
      <c r="B190" s="236">
        <v>13</v>
      </c>
      <c r="C190" s="236"/>
      <c r="D190" s="236"/>
      <c r="E190" s="236" t="s">
        <v>385</v>
      </c>
      <c r="F190" s="236"/>
      <c r="G190" s="255"/>
      <c r="H190" s="237"/>
      <c r="I190" s="236"/>
      <c r="J190" s="236"/>
      <c r="K190" s="236"/>
      <c r="L190" s="236"/>
      <c r="M190" s="236"/>
      <c r="N190" s="238">
        <v>37200.58</v>
      </c>
      <c r="O190" s="239">
        <v>1.0073412231923973E-2</v>
      </c>
      <c r="P190" s="46"/>
      <c r="Q190" s="50"/>
      <c r="R190" s="50"/>
      <c r="S190" s="50"/>
      <c r="T190" s="46"/>
      <c r="U190" s="46"/>
    </row>
    <row r="191" spans="1:21" ht="15" x14ac:dyDescent="0.2">
      <c r="A191" s="95"/>
      <c r="B191" s="240" t="s">
        <v>386</v>
      </c>
      <c r="C191" s="241" t="s">
        <v>2436</v>
      </c>
      <c r="D191" s="240" t="s">
        <v>73</v>
      </c>
      <c r="E191" s="240" t="s">
        <v>2437</v>
      </c>
      <c r="F191" s="242" t="s">
        <v>40</v>
      </c>
      <c r="G191" s="256">
        <v>20.48</v>
      </c>
      <c r="H191" s="243">
        <v>680.47</v>
      </c>
      <c r="I191" s="243">
        <v>52.96</v>
      </c>
      <c r="J191" s="243">
        <v>769.11</v>
      </c>
      <c r="K191" s="243">
        <v>822.07</v>
      </c>
      <c r="L191" s="243">
        <v>1084.6207999999999</v>
      </c>
      <c r="M191" s="243">
        <v>15751.369199999999</v>
      </c>
      <c r="N191" s="243">
        <v>16835.990000000002</v>
      </c>
      <c r="O191" s="244">
        <v>4.5589576184712627E-3</v>
      </c>
      <c r="P191" s="46"/>
      <c r="Q191" s="50"/>
      <c r="R191" s="50"/>
      <c r="S191" s="50"/>
      <c r="T191" s="46"/>
      <c r="U191" s="46"/>
    </row>
    <row r="192" spans="1:21" ht="28.5" x14ac:dyDescent="0.2">
      <c r="A192" s="95"/>
      <c r="B192" s="240" t="s">
        <v>3186</v>
      </c>
      <c r="C192" s="241" t="s">
        <v>3187</v>
      </c>
      <c r="D192" s="240" t="s">
        <v>47</v>
      </c>
      <c r="E192" s="240" t="s">
        <v>3188</v>
      </c>
      <c r="F192" s="242" t="s">
        <v>83</v>
      </c>
      <c r="G192" s="256">
        <v>93.3</v>
      </c>
      <c r="H192" s="243">
        <v>180.68</v>
      </c>
      <c r="I192" s="243">
        <v>32.19</v>
      </c>
      <c r="J192" s="243">
        <v>186.08</v>
      </c>
      <c r="K192" s="243">
        <v>218.27</v>
      </c>
      <c r="L192" s="243">
        <v>3003.3270000000002</v>
      </c>
      <c r="M192" s="243">
        <v>17361.262999999999</v>
      </c>
      <c r="N192" s="243">
        <v>20364.59</v>
      </c>
      <c r="O192" s="244">
        <v>5.5144546134527107E-3</v>
      </c>
      <c r="P192" s="46"/>
      <c r="Q192" s="50"/>
      <c r="R192" s="50"/>
      <c r="S192" s="50"/>
      <c r="T192" s="46"/>
      <c r="U192" s="46"/>
    </row>
    <row r="193" spans="1:21" ht="15" x14ac:dyDescent="0.2">
      <c r="A193" s="95"/>
      <c r="B193" s="236">
        <v>14</v>
      </c>
      <c r="C193" s="236"/>
      <c r="D193" s="236"/>
      <c r="E193" s="236" t="s">
        <v>387</v>
      </c>
      <c r="F193" s="236"/>
      <c r="G193" s="255"/>
      <c r="H193" s="237"/>
      <c r="I193" s="236"/>
      <c r="J193" s="236"/>
      <c r="K193" s="236"/>
      <c r="L193" s="236"/>
      <c r="M193" s="236"/>
      <c r="N193" s="238">
        <v>86848.84</v>
      </c>
      <c r="O193" s="239">
        <v>2.3517487286069411E-2</v>
      </c>
      <c r="P193" s="46"/>
      <c r="Q193" s="50"/>
      <c r="R193" s="50"/>
      <c r="S193" s="50"/>
      <c r="T193" s="46"/>
      <c r="U193" s="46"/>
    </row>
    <row r="194" spans="1:21" ht="15" x14ac:dyDescent="0.2">
      <c r="A194" s="95"/>
      <c r="B194" s="236" t="s">
        <v>388</v>
      </c>
      <c r="C194" s="236"/>
      <c r="D194" s="236"/>
      <c r="E194" s="236" t="s">
        <v>389</v>
      </c>
      <c r="F194" s="236"/>
      <c r="G194" s="255"/>
      <c r="H194" s="237"/>
      <c r="I194" s="236"/>
      <c r="J194" s="236"/>
      <c r="K194" s="236"/>
      <c r="L194" s="236"/>
      <c r="M194" s="236"/>
      <c r="N194" s="238">
        <v>516.32000000000005</v>
      </c>
      <c r="O194" s="239">
        <v>1.3981244925716175E-4</v>
      </c>
      <c r="P194" s="46"/>
      <c r="Q194" s="50"/>
      <c r="R194" s="50"/>
      <c r="S194" s="50"/>
      <c r="T194" s="46"/>
      <c r="U194" s="46"/>
    </row>
    <row r="195" spans="1:21" ht="28.5" x14ac:dyDescent="0.2">
      <c r="A195" s="95"/>
      <c r="B195" s="240" t="s">
        <v>390</v>
      </c>
      <c r="C195" s="241" t="s">
        <v>391</v>
      </c>
      <c r="D195" s="240" t="s">
        <v>47</v>
      </c>
      <c r="E195" s="240" t="s">
        <v>392</v>
      </c>
      <c r="F195" s="242" t="s">
        <v>49</v>
      </c>
      <c r="G195" s="256">
        <v>4</v>
      </c>
      <c r="H195" s="243">
        <v>106.85</v>
      </c>
      <c r="I195" s="243">
        <v>20.14</v>
      </c>
      <c r="J195" s="243">
        <v>108.94</v>
      </c>
      <c r="K195" s="243">
        <v>129.08000000000001</v>
      </c>
      <c r="L195" s="243">
        <v>80.56</v>
      </c>
      <c r="M195" s="243">
        <v>435.76</v>
      </c>
      <c r="N195" s="243">
        <v>516.32000000000005</v>
      </c>
      <c r="O195" s="244">
        <v>1.3981244925716175E-4</v>
      </c>
      <c r="P195" s="46"/>
      <c r="Q195" s="50"/>
      <c r="R195" s="50"/>
      <c r="S195" s="50"/>
      <c r="T195" s="46"/>
      <c r="U195" s="46"/>
    </row>
    <row r="196" spans="1:21" ht="15" x14ac:dyDescent="0.2">
      <c r="A196" s="95"/>
      <c r="B196" s="236" t="s">
        <v>393</v>
      </c>
      <c r="C196" s="236"/>
      <c r="D196" s="236"/>
      <c r="E196" s="236" t="s">
        <v>394</v>
      </c>
      <c r="F196" s="236"/>
      <c r="G196" s="255"/>
      <c r="H196" s="237"/>
      <c r="I196" s="236"/>
      <c r="J196" s="236"/>
      <c r="K196" s="236"/>
      <c r="L196" s="236"/>
      <c r="M196" s="236"/>
      <c r="N196" s="238">
        <v>27677.25</v>
      </c>
      <c r="O196" s="239">
        <v>7.4946237046846524E-3</v>
      </c>
      <c r="P196" s="46"/>
      <c r="Q196" s="50"/>
      <c r="R196" s="50"/>
      <c r="S196" s="50"/>
      <c r="T196" s="46"/>
      <c r="U196" s="46"/>
    </row>
    <row r="197" spans="1:21" ht="28.5" x14ac:dyDescent="0.2">
      <c r="A197" s="95"/>
      <c r="B197" s="240" t="s">
        <v>395</v>
      </c>
      <c r="C197" s="241" t="s">
        <v>396</v>
      </c>
      <c r="D197" s="240" t="s">
        <v>47</v>
      </c>
      <c r="E197" s="240" t="s">
        <v>2454</v>
      </c>
      <c r="F197" s="242" t="s">
        <v>49</v>
      </c>
      <c r="G197" s="256">
        <v>11</v>
      </c>
      <c r="H197" s="243">
        <v>564.04</v>
      </c>
      <c r="I197" s="243">
        <v>46.83</v>
      </c>
      <c r="J197" s="243">
        <v>634.58000000000004</v>
      </c>
      <c r="K197" s="243">
        <v>681.41</v>
      </c>
      <c r="L197" s="243">
        <v>515.13</v>
      </c>
      <c r="M197" s="243">
        <v>6980.38</v>
      </c>
      <c r="N197" s="243">
        <v>7495.51</v>
      </c>
      <c r="O197" s="244">
        <v>2.0296823898581277E-3</v>
      </c>
      <c r="P197" s="46"/>
      <c r="Q197" s="50"/>
      <c r="R197" s="50"/>
      <c r="S197" s="50"/>
      <c r="T197" s="46"/>
      <c r="U197" s="46"/>
    </row>
    <row r="198" spans="1:21" ht="15" x14ac:dyDescent="0.2">
      <c r="A198" s="95"/>
      <c r="B198" s="240" t="s">
        <v>397</v>
      </c>
      <c r="C198" s="241" t="s">
        <v>2521</v>
      </c>
      <c r="D198" s="240" t="s">
        <v>73</v>
      </c>
      <c r="E198" s="240" t="s">
        <v>398</v>
      </c>
      <c r="F198" s="242" t="s">
        <v>49</v>
      </c>
      <c r="G198" s="256">
        <v>1</v>
      </c>
      <c r="H198" s="243">
        <v>1171.9100000000001</v>
      </c>
      <c r="I198" s="243">
        <v>91.69</v>
      </c>
      <c r="J198" s="243">
        <v>1324.09</v>
      </c>
      <c r="K198" s="243">
        <v>1415.78</v>
      </c>
      <c r="L198" s="243">
        <v>91.69</v>
      </c>
      <c r="M198" s="243">
        <v>1324.09</v>
      </c>
      <c r="N198" s="243">
        <v>1415.78</v>
      </c>
      <c r="O198" s="244">
        <v>3.8337401109642171E-4</v>
      </c>
      <c r="P198" s="46"/>
      <c r="Q198" s="50"/>
      <c r="R198" s="50"/>
      <c r="S198" s="50"/>
      <c r="T198" s="46"/>
      <c r="U198" s="46"/>
    </row>
    <row r="199" spans="1:21" ht="42.75" x14ac:dyDescent="0.2">
      <c r="A199" s="95"/>
      <c r="B199" s="240" t="s">
        <v>399</v>
      </c>
      <c r="C199" s="241" t="s">
        <v>400</v>
      </c>
      <c r="D199" s="240" t="s">
        <v>47</v>
      </c>
      <c r="E199" s="240" t="s">
        <v>401</v>
      </c>
      <c r="F199" s="242" t="s">
        <v>49</v>
      </c>
      <c r="G199" s="256">
        <v>20</v>
      </c>
      <c r="H199" s="243">
        <v>483.83</v>
      </c>
      <c r="I199" s="243">
        <v>64.34</v>
      </c>
      <c r="J199" s="243">
        <v>520.16999999999996</v>
      </c>
      <c r="K199" s="243">
        <v>584.51</v>
      </c>
      <c r="L199" s="243">
        <v>1286.8</v>
      </c>
      <c r="M199" s="243">
        <v>10403.4</v>
      </c>
      <c r="N199" s="243">
        <v>11690.2</v>
      </c>
      <c r="O199" s="244">
        <v>3.1655475176364896E-3</v>
      </c>
      <c r="P199" s="46"/>
      <c r="Q199" s="50"/>
      <c r="R199" s="50"/>
      <c r="S199" s="50"/>
      <c r="T199" s="46"/>
      <c r="U199" s="46"/>
    </row>
    <row r="200" spans="1:21" ht="42.75" x14ac:dyDescent="0.2">
      <c r="A200" s="95"/>
      <c r="B200" s="240" t="s">
        <v>402</v>
      </c>
      <c r="C200" s="241" t="s">
        <v>403</v>
      </c>
      <c r="D200" s="240" t="s">
        <v>47</v>
      </c>
      <c r="E200" s="240" t="s">
        <v>404</v>
      </c>
      <c r="F200" s="242" t="s">
        <v>49</v>
      </c>
      <c r="G200" s="256">
        <v>2</v>
      </c>
      <c r="H200" s="243">
        <v>984.14</v>
      </c>
      <c r="I200" s="243">
        <v>102.16</v>
      </c>
      <c r="J200" s="243">
        <v>1086.77</v>
      </c>
      <c r="K200" s="243">
        <v>1188.93</v>
      </c>
      <c r="L200" s="243">
        <v>204.32</v>
      </c>
      <c r="M200" s="243">
        <v>2173.54</v>
      </c>
      <c r="N200" s="243">
        <v>2377.86</v>
      </c>
      <c r="O200" s="244">
        <v>6.438922191482697E-4</v>
      </c>
      <c r="P200" s="46"/>
      <c r="Q200" s="50"/>
      <c r="R200" s="50"/>
      <c r="S200" s="50"/>
      <c r="T200" s="46"/>
      <c r="U200" s="46"/>
    </row>
    <row r="201" spans="1:21" ht="28.5" x14ac:dyDescent="0.2">
      <c r="A201" s="95"/>
      <c r="B201" s="240" t="s">
        <v>405</v>
      </c>
      <c r="C201" s="241" t="s">
        <v>2592</v>
      </c>
      <c r="D201" s="240" t="s">
        <v>73</v>
      </c>
      <c r="E201" s="240" t="s">
        <v>407</v>
      </c>
      <c r="F201" s="242" t="s">
        <v>49</v>
      </c>
      <c r="G201" s="256">
        <v>3</v>
      </c>
      <c r="H201" s="243">
        <v>584.51</v>
      </c>
      <c r="I201" s="243">
        <v>135.43</v>
      </c>
      <c r="J201" s="243">
        <v>570.71</v>
      </c>
      <c r="K201" s="243">
        <v>706.14</v>
      </c>
      <c r="L201" s="243">
        <v>406.29</v>
      </c>
      <c r="M201" s="243">
        <v>1712.13</v>
      </c>
      <c r="N201" s="243">
        <v>2118.42</v>
      </c>
      <c r="O201" s="244">
        <v>5.7363938788998405E-4</v>
      </c>
      <c r="P201" s="46"/>
      <c r="Q201" s="50"/>
      <c r="R201" s="50"/>
      <c r="S201" s="50"/>
      <c r="T201" s="46"/>
      <c r="U201" s="46"/>
    </row>
    <row r="202" spans="1:21" ht="28.5" x14ac:dyDescent="0.2">
      <c r="A202" s="95"/>
      <c r="B202" s="240" t="s">
        <v>408</v>
      </c>
      <c r="C202" s="241" t="s">
        <v>409</v>
      </c>
      <c r="D202" s="240" t="s">
        <v>47</v>
      </c>
      <c r="E202" s="240" t="s">
        <v>410</v>
      </c>
      <c r="F202" s="242" t="s">
        <v>49</v>
      </c>
      <c r="G202" s="256">
        <v>6</v>
      </c>
      <c r="H202" s="243">
        <v>150.18</v>
      </c>
      <c r="I202" s="243">
        <v>30.26</v>
      </c>
      <c r="J202" s="243">
        <v>151.16999999999999</v>
      </c>
      <c r="K202" s="243">
        <v>181.43</v>
      </c>
      <c r="L202" s="243">
        <v>181.56</v>
      </c>
      <c r="M202" s="243">
        <v>907.02</v>
      </c>
      <c r="N202" s="243">
        <v>1088.58</v>
      </c>
      <c r="O202" s="244">
        <v>2.947726913781398E-4</v>
      </c>
      <c r="P202" s="46"/>
      <c r="Q202" s="50"/>
      <c r="R202" s="50"/>
      <c r="S202" s="50"/>
      <c r="T202" s="46"/>
      <c r="U202" s="46"/>
    </row>
    <row r="203" spans="1:21" ht="15" x14ac:dyDescent="0.2">
      <c r="A203" s="95"/>
      <c r="B203" s="240" t="s">
        <v>411</v>
      </c>
      <c r="C203" s="241" t="s">
        <v>2593</v>
      </c>
      <c r="D203" s="240" t="s">
        <v>73</v>
      </c>
      <c r="E203" s="240" t="s">
        <v>412</v>
      </c>
      <c r="F203" s="242" t="s">
        <v>49</v>
      </c>
      <c r="G203" s="256">
        <v>10</v>
      </c>
      <c r="H203" s="243">
        <v>123.41</v>
      </c>
      <c r="I203" s="243">
        <v>32.24</v>
      </c>
      <c r="J203" s="243">
        <v>116.85</v>
      </c>
      <c r="K203" s="243">
        <v>149.09</v>
      </c>
      <c r="L203" s="243">
        <v>322.39999999999998</v>
      </c>
      <c r="M203" s="243">
        <v>1168.5</v>
      </c>
      <c r="N203" s="243">
        <v>1490.9</v>
      </c>
      <c r="O203" s="244">
        <v>4.037154876772204E-4</v>
      </c>
      <c r="P203" s="46"/>
      <c r="Q203" s="50"/>
      <c r="R203" s="50"/>
      <c r="S203" s="50"/>
      <c r="T203" s="46"/>
      <c r="U203" s="46"/>
    </row>
    <row r="204" spans="1:21" ht="15" x14ac:dyDescent="0.2">
      <c r="A204" s="95"/>
      <c r="B204" s="236" t="s">
        <v>413</v>
      </c>
      <c r="C204" s="236"/>
      <c r="D204" s="236"/>
      <c r="E204" s="236" t="s">
        <v>414</v>
      </c>
      <c r="F204" s="236"/>
      <c r="G204" s="255"/>
      <c r="H204" s="237"/>
      <c r="I204" s="236"/>
      <c r="J204" s="236"/>
      <c r="K204" s="236"/>
      <c r="L204" s="236"/>
      <c r="M204" s="236"/>
      <c r="N204" s="238">
        <v>58655.27</v>
      </c>
      <c r="O204" s="239">
        <v>1.5883051132127599E-2</v>
      </c>
      <c r="P204" s="46"/>
      <c r="Q204" s="50"/>
      <c r="R204" s="50"/>
      <c r="S204" s="50"/>
      <c r="T204" s="46"/>
      <c r="U204" s="46"/>
    </row>
    <row r="205" spans="1:21" ht="15" x14ac:dyDescent="0.2">
      <c r="A205" s="95"/>
      <c r="B205" s="240" t="s">
        <v>415</v>
      </c>
      <c r="C205" s="241" t="s">
        <v>2594</v>
      </c>
      <c r="D205" s="240" t="s">
        <v>73</v>
      </c>
      <c r="E205" s="240" t="s">
        <v>416</v>
      </c>
      <c r="F205" s="242" t="s">
        <v>40</v>
      </c>
      <c r="G205" s="256">
        <v>7.14</v>
      </c>
      <c r="H205" s="243">
        <v>1749.59</v>
      </c>
      <c r="I205" s="243">
        <v>256.07</v>
      </c>
      <c r="J205" s="243">
        <v>1857.6</v>
      </c>
      <c r="K205" s="243">
        <v>2113.67</v>
      </c>
      <c r="L205" s="243">
        <v>1828.3398</v>
      </c>
      <c r="M205" s="243">
        <v>13263.260200000001</v>
      </c>
      <c r="N205" s="243">
        <v>15091.6</v>
      </c>
      <c r="O205" s="244">
        <v>4.0866004787910252E-3</v>
      </c>
      <c r="P205" s="46"/>
      <c r="Q205" s="50"/>
      <c r="R205" s="50"/>
      <c r="S205" s="50"/>
      <c r="T205" s="46"/>
      <c r="U205" s="46"/>
    </row>
    <row r="206" spans="1:21" ht="28.5" x14ac:dyDescent="0.2">
      <c r="A206" s="95"/>
      <c r="B206" s="240" t="s">
        <v>417</v>
      </c>
      <c r="C206" s="241" t="s">
        <v>2471</v>
      </c>
      <c r="D206" s="240" t="s">
        <v>73</v>
      </c>
      <c r="E206" s="240" t="s">
        <v>2472</v>
      </c>
      <c r="F206" s="242" t="s">
        <v>49</v>
      </c>
      <c r="G206" s="256">
        <v>1</v>
      </c>
      <c r="H206" s="243">
        <v>2429.73</v>
      </c>
      <c r="I206" s="243">
        <v>12.88</v>
      </c>
      <c r="J206" s="243">
        <v>2922.47</v>
      </c>
      <c r="K206" s="243">
        <v>2935.35</v>
      </c>
      <c r="L206" s="243">
        <v>12.88</v>
      </c>
      <c r="M206" s="243">
        <v>2922.47</v>
      </c>
      <c r="N206" s="243">
        <v>2935.35</v>
      </c>
      <c r="O206" s="244">
        <v>7.9485294570617003E-4</v>
      </c>
      <c r="P206" s="46"/>
      <c r="Q206" s="50"/>
      <c r="R206" s="50"/>
      <c r="S206" s="50"/>
      <c r="T206" s="46"/>
      <c r="U206" s="46"/>
    </row>
    <row r="207" spans="1:21" ht="28.5" x14ac:dyDescent="0.2">
      <c r="A207" s="95"/>
      <c r="B207" s="240" t="s">
        <v>419</v>
      </c>
      <c r="C207" s="241" t="s">
        <v>420</v>
      </c>
      <c r="D207" s="240" t="s">
        <v>47</v>
      </c>
      <c r="E207" s="240" t="s">
        <v>421</v>
      </c>
      <c r="F207" s="242" t="s">
        <v>49</v>
      </c>
      <c r="G207" s="256">
        <v>10</v>
      </c>
      <c r="H207" s="243">
        <v>210.83</v>
      </c>
      <c r="I207" s="243">
        <v>17.079999999999998</v>
      </c>
      <c r="J207" s="243">
        <v>237.62</v>
      </c>
      <c r="K207" s="243">
        <v>254.7</v>
      </c>
      <c r="L207" s="243">
        <v>170.8</v>
      </c>
      <c r="M207" s="243">
        <v>2376.1999999999998</v>
      </c>
      <c r="N207" s="243">
        <v>2547</v>
      </c>
      <c r="O207" s="244">
        <v>6.8969303582660168E-4</v>
      </c>
      <c r="P207" s="46"/>
      <c r="Q207" s="50"/>
      <c r="R207" s="50"/>
      <c r="S207" s="50"/>
      <c r="T207" s="46"/>
      <c r="U207" s="46"/>
    </row>
    <row r="208" spans="1:21" ht="28.5" x14ac:dyDescent="0.2">
      <c r="A208" s="95"/>
      <c r="B208" s="240" t="s">
        <v>422</v>
      </c>
      <c r="C208" s="241" t="s">
        <v>3412</v>
      </c>
      <c r="D208" s="240" t="s">
        <v>47</v>
      </c>
      <c r="E208" s="240" t="s">
        <v>3413</v>
      </c>
      <c r="F208" s="242" t="s">
        <v>49</v>
      </c>
      <c r="G208" s="256">
        <v>5</v>
      </c>
      <c r="H208" s="243">
        <v>78.510000000000005</v>
      </c>
      <c r="I208" s="243">
        <v>6.87</v>
      </c>
      <c r="J208" s="243">
        <v>87.97</v>
      </c>
      <c r="K208" s="243">
        <v>94.84</v>
      </c>
      <c r="L208" s="243">
        <v>34.35</v>
      </c>
      <c r="M208" s="243">
        <v>439.85</v>
      </c>
      <c r="N208" s="243">
        <v>474.2</v>
      </c>
      <c r="O208" s="244">
        <v>1.2840692484843914E-4</v>
      </c>
      <c r="P208" s="46"/>
      <c r="Q208" s="50"/>
      <c r="R208" s="50"/>
      <c r="S208" s="50"/>
      <c r="T208" s="46"/>
      <c r="U208" s="46"/>
    </row>
    <row r="209" spans="1:21" ht="15" x14ac:dyDescent="0.2">
      <c r="A209" s="95"/>
      <c r="B209" s="240" t="s">
        <v>423</v>
      </c>
      <c r="C209" s="241" t="s">
        <v>2522</v>
      </c>
      <c r="D209" s="240" t="s">
        <v>73</v>
      </c>
      <c r="E209" s="240" t="s">
        <v>424</v>
      </c>
      <c r="F209" s="242" t="s">
        <v>49</v>
      </c>
      <c r="G209" s="256">
        <v>3</v>
      </c>
      <c r="H209" s="243">
        <v>360.92</v>
      </c>
      <c r="I209" s="243">
        <v>24.77</v>
      </c>
      <c r="J209" s="243">
        <v>411.25</v>
      </c>
      <c r="K209" s="243">
        <v>436.02</v>
      </c>
      <c r="L209" s="243">
        <v>74.31</v>
      </c>
      <c r="M209" s="243">
        <v>1233.75</v>
      </c>
      <c r="N209" s="243">
        <v>1308.06</v>
      </c>
      <c r="O209" s="244">
        <v>3.542048969153296E-4</v>
      </c>
      <c r="P209" s="46"/>
      <c r="Q209" s="50"/>
      <c r="R209" s="50"/>
      <c r="S209" s="50"/>
      <c r="T209" s="46"/>
      <c r="U209" s="46"/>
    </row>
    <row r="210" spans="1:21" ht="15" x14ac:dyDescent="0.2">
      <c r="A210" s="95"/>
      <c r="B210" s="240" t="s">
        <v>425</v>
      </c>
      <c r="C210" s="241" t="s">
        <v>2479</v>
      </c>
      <c r="D210" s="240" t="s">
        <v>73</v>
      </c>
      <c r="E210" s="240" t="s">
        <v>426</v>
      </c>
      <c r="F210" s="242" t="s">
        <v>49</v>
      </c>
      <c r="G210" s="256">
        <v>10</v>
      </c>
      <c r="H210" s="243">
        <v>381.01</v>
      </c>
      <c r="I210" s="243">
        <v>90.28</v>
      </c>
      <c r="J210" s="243">
        <v>370.01</v>
      </c>
      <c r="K210" s="243">
        <v>460.29</v>
      </c>
      <c r="L210" s="243">
        <v>902.8</v>
      </c>
      <c r="M210" s="243">
        <v>3700.1</v>
      </c>
      <c r="N210" s="243">
        <v>4602.8999999999996</v>
      </c>
      <c r="O210" s="244">
        <v>1.2464028561469432E-3</v>
      </c>
      <c r="P210" s="46"/>
      <c r="Q210" s="50"/>
      <c r="R210" s="50"/>
      <c r="S210" s="50"/>
      <c r="T210" s="46"/>
      <c r="U210" s="46"/>
    </row>
    <row r="211" spans="1:21" ht="28.5" x14ac:dyDescent="0.2">
      <c r="A211" s="95"/>
      <c r="B211" s="240" t="s">
        <v>427</v>
      </c>
      <c r="C211" s="241" t="s">
        <v>2445</v>
      </c>
      <c r="D211" s="240" t="s">
        <v>73</v>
      </c>
      <c r="E211" s="240" t="s">
        <v>2446</v>
      </c>
      <c r="F211" s="242" t="s">
        <v>49</v>
      </c>
      <c r="G211" s="256">
        <v>39</v>
      </c>
      <c r="H211" s="243">
        <v>282.62</v>
      </c>
      <c r="I211" s="243">
        <v>31.08</v>
      </c>
      <c r="J211" s="243">
        <v>310.35000000000002</v>
      </c>
      <c r="K211" s="243">
        <v>341.43</v>
      </c>
      <c r="L211" s="243">
        <v>1212.1199999999999</v>
      </c>
      <c r="M211" s="243">
        <v>12103.65</v>
      </c>
      <c r="N211" s="243">
        <v>13315.77</v>
      </c>
      <c r="O211" s="244">
        <v>3.6057298137686642E-3</v>
      </c>
      <c r="P211" s="46"/>
      <c r="Q211" s="50"/>
      <c r="R211" s="50"/>
      <c r="S211" s="50"/>
      <c r="T211" s="46"/>
      <c r="U211" s="46"/>
    </row>
    <row r="212" spans="1:21" ht="15" x14ac:dyDescent="0.2">
      <c r="A212" s="95"/>
      <c r="B212" s="240" t="s">
        <v>428</v>
      </c>
      <c r="C212" s="241" t="s">
        <v>2461</v>
      </c>
      <c r="D212" s="240" t="s">
        <v>73</v>
      </c>
      <c r="E212" s="240" t="s">
        <v>2462</v>
      </c>
      <c r="F212" s="242" t="s">
        <v>49</v>
      </c>
      <c r="G212" s="256">
        <v>5</v>
      </c>
      <c r="H212" s="243">
        <v>818.76</v>
      </c>
      <c r="I212" s="243">
        <v>18.649999999999999</v>
      </c>
      <c r="J212" s="243">
        <v>970.49</v>
      </c>
      <c r="K212" s="243">
        <v>989.14</v>
      </c>
      <c r="L212" s="243">
        <v>93.25</v>
      </c>
      <c r="M212" s="243">
        <v>4852.45</v>
      </c>
      <c r="N212" s="243">
        <v>4945.7</v>
      </c>
      <c r="O212" s="244">
        <v>1.3392284441647521E-3</v>
      </c>
      <c r="P212" s="46"/>
      <c r="Q212" s="50"/>
      <c r="R212" s="50"/>
      <c r="S212" s="50"/>
      <c r="T212" s="46"/>
      <c r="U212" s="46"/>
    </row>
    <row r="213" spans="1:21" ht="15" x14ac:dyDescent="0.2">
      <c r="A213" s="95"/>
      <c r="B213" s="240" t="s">
        <v>429</v>
      </c>
      <c r="C213" s="241" t="s">
        <v>2595</v>
      </c>
      <c r="D213" s="240" t="s">
        <v>73</v>
      </c>
      <c r="E213" s="240" t="s">
        <v>2596</v>
      </c>
      <c r="F213" s="242" t="s">
        <v>49</v>
      </c>
      <c r="G213" s="256">
        <v>10</v>
      </c>
      <c r="H213" s="243">
        <v>225.57</v>
      </c>
      <c r="I213" s="243">
        <v>11.36</v>
      </c>
      <c r="J213" s="243">
        <v>261.14999999999998</v>
      </c>
      <c r="K213" s="243">
        <v>272.51</v>
      </c>
      <c r="L213" s="243">
        <v>113.6</v>
      </c>
      <c r="M213" s="243">
        <v>2611.5</v>
      </c>
      <c r="N213" s="243">
        <v>2725.1</v>
      </c>
      <c r="O213" s="244">
        <v>7.3792009891286692E-4</v>
      </c>
      <c r="P213" s="46"/>
      <c r="Q213" s="50"/>
      <c r="R213" s="50"/>
      <c r="S213" s="50"/>
      <c r="T213" s="46"/>
      <c r="U213" s="46"/>
    </row>
    <row r="214" spans="1:21" ht="15" x14ac:dyDescent="0.2">
      <c r="A214" s="95"/>
      <c r="B214" s="240" t="s">
        <v>431</v>
      </c>
      <c r="C214" s="241" t="s">
        <v>2493</v>
      </c>
      <c r="D214" s="240" t="s">
        <v>73</v>
      </c>
      <c r="E214" s="240" t="s">
        <v>2494</v>
      </c>
      <c r="F214" s="242" t="s">
        <v>49</v>
      </c>
      <c r="G214" s="256">
        <v>7</v>
      </c>
      <c r="H214" s="243">
        <v>114.75</v>
      </c>
      <c r="I214" s="243">
        <v>11.36</v>
      </c>
      <c r="J214" s="243">
        <v>127.26</v>
      </c>
      <c r="K214" s="243">
        <v>138.62</v>
      </c>
      <c r="L214" s="243">
        <v>79.52</v>
      </c>
      <c r="M214" s="243">
        <v>890.82</v>
      </c>
      <c r="N214" s="243">
        <v>970.34</v>
      </c>
      <c r="O214" s="244">
        <v>2.6275490395916162E-4</v>
      </c>
      <c r="P214" s="46"/>
      <c r="Q214" s="50"/>
      <c r="R214" s="50"/>
      <c r="S214" s="50"/>
      <c r="T214" s="46"/>
      <c r="U214" s="46"/>
    </row>
    <row r="215" spans="1:21" ht="15" x14ac:dyDescent="0.2">
      <c r="A215" s="95"/>
      <c r="B215" s="240" t="s">
        <v>432</v>
      </c>
      <c r="C215" s="241" t="s">
        <v>3189</v>
      </c>
      <c r="D215" s="240" t="s">
        <v>73</v>
      </c>
      <c r="E215" s="240" t="s">
        <v>3190</v>
      </c>
      <c r="F215" s="242" t="s">
        <v>49</v>
      </c>
      <c r="G215" s="256">
        <v>1</v>
      </c>
      <c r="H215" s="243">
        <v>438.11</v>
      </c>
      <c r="I215" s="243">
        <v>32.06</v>
      </c>
      <c r="J215" s="243">
        <v>497.22</v>
      </c>
      <c r="K215" s="243">
        <v>529.28</v>
      </c>
      <c r="L215" s="243">
        <v>32.06</v>
      </c>
      <c r="M215" s="243">
        <v>497.22</v>
      </c>
      <c r="N215" s="243">
        <v>529.28</v>
      </c>
      <c r="O215" s="244">
        <v>1.4332184138292255E-4</v>
      </c>
      <c r="P215" s="46"/>
      <c r="Q215" s="50"/>
      <c r="R215" s="50"/>
      <c r="S215" s="50"/>
      <c r="T215" s="46"/>
      <c r="U215" s="46"/>
    </row>
    <row r="216" spans="1:21" ht="28.5" x14ac:dyDescent="0.2">
      <c r="A216" s="95"/>
      <c r="B216" s="240" t="s">
        <v>433</v>
      </c>
      <c r="C216" s="241" t="s">
        <v>434</v>
      </c>
      <c r="D216" s="240" t="s">
        <v>47</v>
      </c>
      <c r="E216" s="240" t="s">
        <v>2448</v>
      </c>
      <c r="F216" s="242" t="s">
        <v>49</v>
      </c>
      <c r="G216" s="256">
        <v>5</v>
      </c>
      <c r="H216" s="243">
        <v>337.85</v>
      </c>
      <c r="I216" s="243">
        <v>42.79</v>
      </c>
      <c r="J216" s="243">
        <v>365.36</v>
      </c>
      <c r="K216" s="243">
        <v>408.15</v>
      </c>
      <c r="L216" s="243">
        <v>213.95</v>
      </c>
      <c r="M216" s="243">
        <v>1826.8</v>
      </c>
      <c r="N216" s="243">
        <v>2040.75</v>
      </c>
      <c r="O216" s="244">
        <v>5.5260740591407036E-4</v>
      </c>
      <c r="P216" s="46"/>
      <c r="Q216" s="50"/>
      <c r="R216" s="50"/>
      <c r="S216" s="50"/>
      <c r="T216" s="46"/>
      <c r="U216" s="46"/>
    </row>
    <row r="217" spans="1:21" ht="28.5" x14ac:dyDescent="0.2">
      <c r="A217" s="95"/>
      <c r="B217" s="240" t="s">
        <v>435</v>
      </c>
      <c r="C217" s="241" t="s">
        <v>2999</v>
      </c>
      <c r="D217" s="240" t="s">
        <v>47</v>
      </c>
      <c r="E217" s="240" t="s">
        <v>3000</v>
      </c>
      <c r="F217" s="242" t="s">
        <v>49</v>
      </c>
      <c r="G217" s="256">
        <v>1</v>
      </c>
      <c r="H217" s="243">
        <v>1018.58</v>
      </c>
      <c r="I217" s="243">
        <v>57.07</v>
      </c>
      <c r="J217" s="243">
        <v>1173.47</v>
      </c>
      <c r="K217" s="243">
        <v>1230.54</v>
      </c>
      <c r="L217" s="243">
        <v>57.07</v>
      </c>
      <c r="M217" s="243">
        <v>1173.47</v>
      </c>
      <c r="N217" s="243">
        <v>1230.54</v>
      </c>
      <c r="O217" s="244">
        <v>3.3321353290383446E-4</v>
      </c>
      <c r="P217" s="46"/>
      <c r="Q217" s="50"/>
      <c r="R217" s="50"/>
      <c r="S217" s="50"/>
      <c r="T217" s="46"/>
      <c r="U217" s="46"/>
    </row>
    <row r="218" spans="1:21" ht="15" x14ac:dyDescent="0.2">
      <c r="A218" s="95"/>
      <c r="B218" s="240" t="s">
        <v>438</v>
      </c>
      <c r="C218" s="241" t="s">
        <v>436</v>
      </c>
      <c r="D218" s="240" t="s">
        <v>73</v>
      </c>
      <c r="E218" s="240" t="s">
        <v>437</v>
      </c>
      <c r="F218" s="242" t="s">
        <v>49</v>
      </c>
      <c r="G218" s="256">
        <v>25</v>
      </c>
      <c r="H218" s="243">
        <v>123.92</v>
      </c>
      <c r="I218" s="243">
        <v>55.7</v>
      </c>
      <c r="J218" s="243">
        <v>94</v>
      </c>
      <c r="K218" s="243">
        <v>149.69999999999999</v>
      </c>
      <c r="L218" s="243">
        <v>1392.5</v>
      </c>
      <c r="M218" s="243">
        <v>2350</v>
      </c>
      <c r="N218" s="243">
        <v>3742.5</v>
      </c>
      <c r="O218" s="244">
        <v>1.0134182122422681E-3</v>
      </c>
      <c r="P218" s="46"/>
      <c r="Q218" s="50"/>
      <c r="R218" s="50"/>
      <c r="S218" s="50"/>
      <c r="T218" s="46"/>
      <c r="U218" s="46"/>
    </row>
    <row r="219" spans="1:21" ht="28.5" x14ac:dyDescent="0.2">
      <c r="A219" s="95"/>
      <c r="B219" s="240" t="s">
        <v>3414</v>
      </c>
      <c r="C219" s="241" t="s">
        <v>3191</v>
      </c>
      <c r="D219" s="240" t="s">
        <v>73</v>
      </c>
      <c r="E219" s="240" t="s">
        <v>3192</v>
      </c>
      <c r="F219" s="242" t="s">
        <v>49</v>
      </c>
      <c r="G219" s="256">
        <v>7</v>
      </c>
      <c r="H219" s="243">
        <v>259.7</v>
      </c>
      <c r="I219" s="243">
        <v>36.21</v>
      </c>
      <c r="J219" s="243">
        <v>277.52999999999997</v>
      </c>
      <c r="K219" s="243">
        <v>313.74</v>
      </c>
      <c r="L219" s="243">
        <v>253.47</v>
      </c>
      <c r="M219" s="243">
        <v>1942.71</v>
      </c>
      <c r="N219" s="243">
        <v>2196.1799999999998</v>
      </c>
      <c r="O219" s="244">
        <v>5.9469574064454885E-4</v>
      </c>
      <c r="P219" s="46"/>
      <c r="Q219" s="50"/>
      <c r="R219" s="50"/>
      <c r="S219" s="50"/>
      <c r="T219" s="46"/>
      <c r="U219" s="46"/>
    </row>
    <row r="220" spans="1:21" ht="15" x14ac:dyDescent="0.2">
      <c r="A220" s="95"/>
      <c r="B220" s="236">
        <v>15</v>
      </c>
      <c r="C220" s="236"/>
      <c r="D220" s="236"/>
      <c r="E220" s="236" t="s">
        <v>439</v>
      </c>
      <c r="F220" s="236"/>
      <c r="G220" s="255"/>
      <c r="H220" s="237"/>
      <c r="I220" s="236"/>
      <c r="J220" s="236"/>
      <c r="K220" s="236"/>
      <c r="L220" s="236"/>
      <c r="M220" s="236"/>
      <c r="N220" s="238">
        <f>276891.22+N312+N313</f>
        <v>299803.73</v>
      </c>
      <c r="O220" s="239">
        <v>7.4978384811751647E-2</v>
      </c>
      <c r="P220" s="46"/>
      <c r="Q220" s="50"/>
      <c r="R220" s="50"/>
      <c r="S220" s="50"/>
      <c r="T220" s="46"/>
      <c r="U220" s="46"/>
    </row>
    <row r="221" spans="1:21" ht="15" x14ac:dyDescent="0.2">
      <c r="A221" s="95"/>
      <c r="B221" s="236" t="s">
        <v>440</v>
      </c>
      <c r="C221" s="236"/>
      <c r="D221" s="236"/>
      <c r="E221" s="236" t="s">
        <v>441</v>
      </c>
      <c r="F221" s="236"/>
      <c r="G221" s="255"/>
      <c r="H221" s="237"/>
      <c r="I221" s="236"/>
      <c r="J221" s="236"/>
      <c r="K221" s="236"/>
      <c r="L221" s="236"/>
      <c r="M221" s="236"/>
      <c r="N221" s="238">
        <v>103732.65</v>
      </c>
      <c r="O221" s="239">
        <v>2.8089393911597302E-2</v>
      </c>
      <c r="P221" s="46"/>
      <c r="Q221" s="50"/>
      <c r="R221" s="50"/>
      <c r="S221" s="50"/>
      <c r="T221" s="46"/>
      <c r="U221" s="46"/>
    </row>
    <row r="222" spans="1:21" ht="15" x14ac:dyDescent="0.2">
      <c r="A222" s="95"/>
      <c r="B222" s="240" t="s">
        <v>442</v>
      </c>
      <c r="C222" s="241" t="s">
        <v>2568</v>
      </c>
      <c r="D222" s="240" t="s">
        <v>73</v>
      </c>
      <c r="E222" s="240" t="s">
        <v>443</v>
      </c>
      <c r="F222" s="242" t="s">
        <v>49</v>
      </c>
      <c r="G222" s="256">
        <v>1</v>
      </c>
      <c r="H222" s="243">
        <v>75.64</v>
      </c>
      <c r="I222" s="243">
        <v>7.01</v>
      </c>
      <c r="J222" s="243">
        <v>84.37</v>
      </c>
      <c r="K222" s="243">
        <v>91.38</v>
      </c>
      <c r="L222" s="243">
        <v>7.01</v>
      </c>
      <c r="M222" s="243">
        <v>84.37</v>
      </c>
      <c r="N222" s="243">
        <v>91.38</v>
      </c>
      <c r="O222" s="244">
        <v>2.4744463923767121E-5</v>
      </c>
      <c r="P222" s="46"/>
      <c r="Q222" s="50"/>
      <c r="R222" s="50"/>
      <c r="S222" s="50"/>
      <c r="T222" s="46"/>
      <c r="U222" s="46"/>
    </row>
    <row r="223" spans="1:21" ht="28.5" x14ac:dyDescent="0.2">
      <c r="A223" s="95"/>
      <c r="B223" s="240" t="s">
        <v>444</v>
      </c>
      <c r="C223" s="241" t="s">
        <v>445</v>
      </c>
      <c r="D223" s="240" t="s">
        <v>47</v>
      </c>
      <c r="E223" s="240" t="s">
        <v>446</v>
      </c>
      <c r="F223" s="242" t="s">
        <v>49</v>
      </c>
      <c r="G223" s="256">
        <v>1</v>
      </c>
      <c r="H223" s="243">
        <v>72.459999999999994</v>
      </c>
      <c r="I223" s="243">
        <v>16.97</v>
      </c>
      <c r="J223" s="243">
        <v>70.56</v>
      </c>
      <c r="K223" s="243">
        <v>87.53</v>
      </c>
      <c r="L223" s="243">
        <v>16.97</v>
      </c>
      <c r="M223" s="243">
        <v>70.56</v>
      </c>
      <c r="N223" s="243">
        <v>87.53</v>
      </c>
      <c r="O223" s="244">
        <v>2.370193617035824E-5</v>
      </c>
      <c r="P223" s="46"/>
      <c r="Q223" s="50"/>
      <c r="R223" s="50"/>
      <c r="S223" s="50"/>
      <c r="T223" s="46"/>
      <c r="U223" s="46"/>
    </row>
    <row r="224" spans="1:21" ht="28.5" x14ac:dyDescent="0.2">
      <c r="A224" s="95"/>
      <c r="B224" s="240" t="s">
        <v>447</v>
      </c>
      <c r="C224" s="241" t="s">
        <v>3193</v>
      </c>
      <c r="D224" s="240" t="s">
        <v>47</v>
      </c>
      <c r="E224" s="240" t="s">
        <v>3194</v>
      </c>
      <c r="F224" s="242" t="s">
        <v>49</v>
      </c>
      <c r="G224" s="256">
        <v>1</v>
      </c>
      <c r="H224" s="243">
        <v>64.94</v>
      </c>
      <c r="I224" s="243">
        <v>7.29</v>
      </c>
      <c r="J224" s="243">
        <v>71.16</v>
      </c>
      <c r="K224" s="243">
        <v>78.45</v>
      </c>
      <c r="L224" s="243">
        <v>7.29</v>
      </c>
      <c r="M224" s="243">
        <v>71.16</v>
      </c>
      <c r="N224" s="243">
        <v>78.45</v>
      </c>
      <c r="O224" s="244">
        <v>2.1243195390890028E-5</v>
      </c>
      <c r="P224" s="46"/>
      <c r="Q224" s="50"/>
      <c r="R224" s="50"/>
      <c r="S224" s="50"/>
      <c r="T224" s="46"/>
      <c r="U224" s="46"/>
    </row>
    <row r="225" spans="1:21" ht="28.5" x14ac:dyDescent="0.2">
      <c r="A225" s="95"/>
      <c r="B225" s="240" t="s">
        <v>448</v>
      </c>
      <c r="C225" s="241" t="s">
        <v>449</v>
      </c>
      <c r="D225" s="240" t="s">
        <v>47</v>
      </c>
      <c r="E225" s="240" t="s">
        <v>2572</v>
      </c>
      <c r="F225" s="242" t="s">
        <v>49</v>
      </c>
      <c r="G225" s="256">
        <v>1</v>
      </c>
      <c r="H225" s="243">
        <v>48.13</v>
      </c>
      <c r="I225" s="243">
        <v>12.15</v>
      </c>
      <c r="J225" s="243">
        <v>45.99</v>
      </c>
      <c r="K225" s="243">
        <v>58.14</v>
      </c>
      <c r="L225" s="243">
        <v>12.15</v>
      </c>
      <c r="M225" s="243">
        <v>45.99</v>
      </c>
      <c r="N225" s="243">
        <v>58.14</v>
      </c>
      <c r="O225" s="244">
        <v>1.5743523008621364E-5</v>
      </c>
      <c r="P225" s="46"/>
      <c r="Q225" s="50"/>
      <c r="R225" s="50"/>
      <c r="S225" s="50"/>
      <c r="T225" s="46"/>
      <c r="U225" s="46"/>
    </row>
    <row r="226" spans="1:21" ht="28.5" x14ac:dyDescent="0.2">
      <c r="A226" s="95"/>
      <c r="B226" s="240" t="s">
        <v>450</v>
      </c>
      <c r="C226" s="241" t="s">
        <v>451</v>
      </c>
      <c r="D226" s="240" t="s">
        <v>47</v>
      </c>
      <c r="E226" s="240" t="s">
        <v>2571</v>
      </c>
      <c r="F226" s="242" t="s">
        <v>49</v>
      </c>
      <c r="G226" s="256">
        <v>3</v>
      </c>
      <c r="H226" s="243">
        <v>11.66</v>
      </c>
      <c r="I226" s="243">
        <v>6</v>
      </c>
      <c r="J226" s="243">
        <v>8.08</v>
      </c>
      <c r="K226" s="243">
        <v>14.08</v>
      </c>
      <c r="L226" s="243">
        <v>18</v>
      </c>
      <c r="M226" s="243">
        <v>24.24</v>
      </c>
      <c r="N226" s="243">
        <v>42.24</v>
      </c>
      <c r="O226" s="244">
        <v>1.1438018780257422E-5</v>
      </c>
      <c r="P226" s="46"/>
      <c r="Q226" s="50"/>
      <c r="R226" s="50"/>
      <c r="S226" s="50"/>
      <c r="T226" s="46"/>
      <c r="U226" s="46"/>
    </row>
    <row r="227" spans="1:21" ht="28.5" x14ac:dyDescent="0.2">
      <c r="A227" s="95"/>
      <c r="B227" s="240" t="s">
        <v>452</v>
      </c>
      <c r="C227" s="241" t="s">
        <v>453</v>
      </c>
      <c r="D227" s="240" t="s">
        <v>47</v>
      </c>
      <c r="E227" s="240" t="s">
        <v>454</v>
      </c>
      <c r="F227" s="242" t="s">
        <v>49</v>
      </c>
      <c r="G227" s="256">
        <v>13</v>
      </c>
      <c r="H227" s="243">
        <v>29.61</v>
      </c>
      <c r="I227" s="243">
        <v>14.78</v>
      </c>
      <c r="J227" s="243">
        <v>20.99</v>
      </c>
      <c r="K227" s="243">
        <v>35.770000000000003</v>
      </c>
      <c r="L227" s="243">
        <v>192.14</v>
      </c>
      <c r="M227" s="243">
        <v>272.87</v>
      </c>
      <c r="N227" s="243">
        <v>465.01</v>
      </c>
      <c r="O227" s="244">
        <v>1.2591839756173067E-4</v>
      </c>
      <c r="P227" s="46"/>
      <c r="Q227" s="50"/>
      <c r="R227" s="50"/>
      <c r="S227" s="50"/>
      <c r="T227" s="46"/>
      <c r="U227" s="46"/>
    </row>
    <row r="228" spans="1:21" ht="28.5" x14ac:dyDescent="0.2">
      <c r="A228" s="95"/>
      <c r="B228" s="240" t="s">
        <v>455</v>
      </c>
      <c r="C228" s="241" t="s">
        <v>456</v>
      </c>
      <c r="D228" s="240" t="s">
        <v>47</v>
      </c>
      <c r="E228" s="240" t="s">
        <v>2464</v>
      </c>
      <c r="F228" s="242" t="s">
        <v>83</v>
      </c>
      <c r="G228" s="256">
        <v>218.3</v>
      </c>
      <c r="H228" s="243">
        <v>31.62</v>
      </c>
      <c r="I228" s="243">
        <v>17.239999999999998</v>
      </c>
      <c r="J228" s="243">
        <v>20.96</v>
      </c>
      <c r="K228" s="243">
        <v>38.200000000000003</v>
      </c>
      <c r="L228" s="243">
        <v>3763.4920000000002</v>
      </c>
      <c r="M228" s="243">
        <v>4575.5680000000002</v>
      </c>
      <c r="N228" s="243">
        <v>8339.06</v>
      </c>
      <c r="O228" s="244">
        <v>2.258104282426455E-3</v>
      </c>
      <c r="P228" s="46"/>
      <c r="Q228" s="50"/>
      <c r="R228" s="50"/>
      <c r="S228" s="50"/>
      <c r="T228" s="46"/>
      <c r="U228" s="46"/>
    </row>
    <row r="229" spans="1:21" ht="28.5" x14ac:dyDescent="0.2">
      <c r="A229" s="95"/>
      <c r="B229" s="240" t="s">
        <v>457</v>
      </c>
      <c r="C229" s="241" t="s">
        <v>510</v>
      </c>
      <c r="D229" s="240" t="s">
        <v>47</v>
      </c>
      <c r="E229" s="240" t="s">
        <v>511</v>
      </c>
      <c r="F229" s="242" t="s">
        <v>49</v>
      </c>
      <c r="G229" s="256">
        <v>4</v>
      </c>
      <c r="H229" s="243">
        <v>33.69</v>
      </c>
      <c r="I229" s="243">
        <v>16.82</v>
      </c>
      <c r="J229" s="243">
        <v>23.88</v>
      </c>
      <c r="K229" s="243">
        <v>40.700000000000003</v>
      </c>
      <c r="L229" s="243">
        <v>67.28</v>
      </c>
      <c r="M229" s="243">
        <v>95.52</v>
      </c>
      <c r="N229" s="243">
        <v>162.80000000000001</v>
      </c>
      <c r="O229" s="244">
        <v>4.4084030715575482E-5</v>
      </c>
      <c r="P229" s="46"/>
      <c r="Q229" s="50"/>
      <c r="R229" s="50"/>
      <c r="S229" s="50"/>
      <c r="T229" s="46"/>
      <c r="U229" s="46"/>
    </row>
    <row r="230" spans="1:21" ht="28.5" x14ac:dyDescent="0.2">
      <c r="A230" s="95"/>
      <c r="B230" s="240" t="s">
        <v>458</v>
      </c>
      <c r="C230" s="241" t="s">
        <v>559</v>
      </c>
      <c r="D230" s="240" t="s">
        <v>47</v>
      </c>
      <c r="E230" s="240" t="s">
        <v>560</v>
      </c>
      <c r="F230" s="242" t="s">
        <v>49</v>
      </c>
      <c r="G230" s="256">
        <v>6</v>
      </c>
      <c r="H230" s="243">
        <v>16.72</v>
      </c>
      <c r="I230" s="243">
        <v>8.8699999999999992</v>
      </c>
      <c r="J230" s="243">
        <v>11.32</v>
      </c>
      <c r="K230" s="243">
        <v>20.190000000000001</v>
      </c>
      <c r="L230" s="243">
        <v>53.22</v>
      </c>
      <c r="M230" s="243">
        <v>67.92</v>
      </c>
      <c r="N230" s="243">
        <v>121.14</v>
      </c>
      <c r="O230" s="244">
        <v>3.2803068064403029E-5</v>
      </c>
      <c r="P230" s="46"/>
      <c r="Q230" s="50"/>
      <c r="R230" s="50"/>
      <c r="S230" s="50"/>
      <c r="T230" s="46"/>
      <c r="U230" s="46"/>
    </row>
    <row r="231" spans="1:21" ht="28.5" x14ac:dyDescent="0.2">
      <c r="A231" s="95"/>
      <c r="B231" s="240" t="s">
        <v>459</v>
      </c>
      <c r="C231" s="241" t="s">
        <v>565</v>
      </c>
      <c r="D231" s="240" t="s">
        <v>47</v>
      </c>
      <c r="E231" s="240" t="s">
        <v>566</v>
      </c>
      <c r="F231" s="242" t="s">
        <v>49</v>
      </c>
      <c r="G231" s="256">
        <v>69</v>
      </c>
      <c r="H231" s="243">
        <v>16.02</v>
      </c>
      <c r="I231" s="243">
        <v>8.8699999999999992</v>
      </c>
      <c r="J231" s="243">
        <v>10.48</v>
      </c>
      <c r="K231" s="243">
        <v>19.350000000000001</v>
      </c>
      <c r="L231" s="243">
        <v>612.03</v>
      </c>
      <c r="M231" s="243">
        <v>723.12</v>
      </c>
      <c r="N231" s="243">
        <v>1335.15</v>
      </c>
      <c r="O231" s="244">
        <v>3.6154050128931576E-4</v>
      </c>
      <c r="P231" s="46"/>
      <c r="Q231" s="50"/>
      <c r="R231" s="50"/>
      <c r="S231" s="50"/>
      <c r="T231" s="46"/>
      <c r="U231" s="46"/>
    </row>
    <row r="232" spans="1:21" ht="28.5" x14ac:dyDescent="0.2">
      <c r="A232" s="95"/>
      <c r="B232" s="240" t="s">
        <v>462</v>
      </c>
      <c r="C232" s="241" t="s">
        <v>3195</v>
      </c>
      <c r="D232" s="240" t="s">
        <v>47</v>
      </c>
      <c r="E232" s="240" t="s">
        <v>3196</v>
      </c>
      <c r="F232" s="242" t="s">
        <v>49</v>
      </c>
      <c r="G232" s="256">
        <v>30</v>
      </c>
      <c r="H232" s="243">
        <v>11.06</v>
      </c>
      <c r="I232" s="243">
        <v>0.72</v>
      </c>
      <c r="J232" s="243">
        <v>12.64</v>
      </c>
      <c r="K232" s="243">
        <v>13.36</v>
      </c>
      <c r="L232" s="243">
        <v>21.6</v>
      </c>
      <c r="M232" s="243">
        <v>379.2</v>
      </c>
      <c r="N232" s="243">
        <v>400.8</v>
      </c>
      <c r="O232" s="244">
        <v>1.0853120092630621E-4</v>
      </c>
      <c r="P232" s="46"/>
      <c r="Q232" s="50"/>
      <c r="R232" s="50"/>
      <c r="S232" s="50"/>
      <c r="T232" s="46"/>
      <c r="U232" s="46"/>
    </row>
    <row r="233" spans="1:21" ht="28.5" x14ac:dyDescent="0.2">
      <c r="A233" s="95"/>
      <c r="B233" s="240" t="s">
        <v>465</v>
      </c>
      <c r="C233" s="241" t="s">
        <v>2460</v>
      </c>
      <c r="D233" s="240" t="s">
        <v>73</v>
      </c>
      <c r="E233" s="240" t="s">
        <v>594</v>
      </c>
      <c r="F233" s="242" t="s">
        <v>83</v>
      </c>
      <c r="G233" s="256">
        <v>162</v>
      </c>
      <c r="H233" s="243">
        <v>49.44</v>
      </c>
      <c r="I233" s="243">
        <v>32.24</v>
      </c>
      <c r="J233" s="243">
        <v>27.48</v>
      </c>
      <c r="K233" s="243">
        <v>59.72</v>
      </c>
      <c r="L233" s="243">
        <v>5222.88</v>
      </c>
      <c r="M233" s="243">
        <v>4451.76</v>
      </c>
      <c r="N233" s="243">
        <v>9674.64</v>
      </c>
      <c r="O233" s="244">
        <v>2.6197612218804372E-3</v>
      </c>
      <c r="P233" s="46"/>
      <c r="Q233" s="50"/>
      <c r="R233" s="50"/>
      <c r="S233" s="50"/>
      <c r="T233" s="46"/>
      <c r="U233" s="46"/>
    </row>
    <row r="234" spans="1:21" ht="28.5" x14ac:dyDescent="0.2">
      <c r="A234" s="95"/>
      <c r="B234" s="240" t="s">
        <v>468</v>
      </c>
      <c r="C234" s="241" t="s">
        <v>608</v>
      </c>
      <c r="D234" s="240" t="s">
        <v>47</v>
      </c>
      <c r="E234" s="240" t="s">
        <v>609</v>
      </c>
      <c r="F234" s="242" t="s">
        <v>49</v>
      </c>
      <c r="G234" s="256">
        <v>34</v>
      </c>
      <c r="H234" s="243">
        <v>17.11</v>
      </c>
      <c r="I234" s="243">
        <v>2.93</v>
      </c>
      <c r="J234" s="243">
        <v>17.739999999999998</v>
      </c>
      <c r="K234" s="243">
        <v>20.67</v>
      </c>
      <c r="L234" s="243">
        <v>99.62</v>
      </c>
      <c r="M234" s="243">
        <v>603.16</v>
      </c>
      <c r="N234" s="243">
        <v>702.78</v>
      </c>
      <c r="O234" s="244">
        <v>1.9030328689368634E-4</v>
      </c>
      <c r="P234" s="46"/>
      <c r="Q234" s="50"/>
      <c r="R234" s="50"/>
      <c r="S234" s="50"/>
      <c r="T234" s="46"/>
      <c r="U234" s="46"/>
    </row>
    <row r="235" spans="1:21" ht="28.5" x14ac:dyDescent="0.2">
      <c r="A235" s="95"/>
      <c r="B235" s="240" t="s">
        <v>469</v>
      </c>
      <c r="C235" s="241" t="s">
        <v>3197</v>
      </c>
      <c r="D235" s="240" t="s">
        <v>47</v>
      </c>
      <c r="E235" s="240" t="s">
        <v>3198</v>
      </c>
      <c r="F235" s="242" t="s">
        <v>49</v>
      </c>
      <c r="G235" s="256">
        <v>2</v>
      </c>
      <c r="H235" s="243">
        <v>36.69</v>
      </c>
      <c r="I235" s="243">
        <v>10.79</v>
      </c>
      <c r="J235" s="243">
        <v>33.53</v>
      </c>
      <c r="K235" s="243">
        <v>44.32</v>
      </c>
      <c r="L235" s="243">
        <v>21.58</v>
      </c>
      <c r="M235" s="243">
        <v>67.06</v>
      </c>
      <c r="N235" s="243">
        <v>88.64</v>
      </c>
      <c r="O235" s="244">
        <v>2.4002509107055346E-5</v>
      </c>
      <c r="P235" s="46"/>
      <c r="Q235" s="50"/>
      <c r="R235" s="50"/>
      <c r="S235" s="50"/>
      <c r="T235" s="46"/>
      <c r="U235" s="46"/>
    </row>
    <row r="236" spans="1:21" ht="15" x14ac:dyDescent="0.2">
      <c r="A236" s="95"/>
      <c r="B236" s="240" t="s">
        <v>472</v>
      </c>
      <c r="C236" s="241" t="s">
        <v>3415</v>
      </c>
      <c r="D236" s="240" t="s">
        <v>73</v>
      </c>
      <c r="E236" s="240" t="s">
        <v>3416</v>
      </c>
      <c r="F236" s="242" t="s">
        <v>49</v>
      </c>
      <c r="G236" s="256">
        <v>1</v>
      </c>
      <c r="H236" s="243">
        <v>1085.6199999999999</v>
      </c>
      <c r="I236" s="243">
        <v>77.38</v>
      </c>
      <c r="J236" s="243">
        <v>1234.1500000000001</v>
      </c>
      <c r="K236" s="243">
        <v>1311.53</v>
      </c>
      <c r="L236" s="243">
        <v>77.38</v>
      </c>
      <c r="M236" s="243">
        <v>1234.1500000000001</v>
      </c>
      <c r="N236" s="243">
        <v>1311.53</v>
      </c>
      <c r="O236" s="244">
        <v>3.5514452582554489E-4</v>
      </c>
      <c r="P236" s="46"/>
      <c r="Q236" s="50"/>
      <c r="R236" s="50"/>
      <c r="S236" s="50"/>
      <c r="T236" s="46"/>
      <c r="U236" s="46"/>
    </row>
    <row r="237" spans="1:21" ht="28.5" x14ac:dyDescent="0.2">
      <c r="A237" s="95"/>
      <c r="B237" s="240" t="s">
        <v>475</v>
      </c>
      <c r="C237" s="241" t="s">
        <v>460</v>
      </c>
      <c r="D237" s="240" t="s">
        <v>47</v>
      </c>
      <c r="E237" s="240" t="s">
        <v>461</v>
      </c>
      <c r="F237" s="242" t="s">
        <v>49</v>
      </c>
      <c r="G237" s="256">
        <v>1</v>
      </c>
      <c r="H237" s="243">
        <v>175.08</v>
      </c>
      <c r="I237" s="243">
        <v>24.13</v>
      </c>
      <c r="J237" s="243">
        <v>187.38</v>
      </c>
      <c r="K237" s="243">
        <v>211.51</v>
      </c>
      <c r="L237" s="243">
        <v>24.13</v>
      </c>
      <c r="M237" s="243">
        <v>187.38</v>
      </c>
      <c r="N237" s="243">
        <v>211.51</v>
      </c>
      <c r="O237" s="244">
        <v>5.7274037694418734E-5</v>
      </c>
      <c r="P237" s="46"/>
      <c r="Q237" s="50"/>
      <c r="R237" s="50"/>
      <c r="S237" s="50"/>
      <c r="T237" s="46"/>
      <c r="U237" s="46"/>
    </row>
    <row r="238" spans="1:21" ht="28.5" x14ac:dyDescent="0.2">
      <c r="A238" s="95"/>
      <c r="B238" s="240" t="s">
        <v>476</v>
      </c>
      <c r="C238" s="241" t="s">
        <v>463</v>
      </c>
      <c r="D238" s="240" t="s">
        <v>47</v>
      </c>
      <c r="E238" s="240" t="s">
        <v>464</v>
      </c>
      <c r="F238" s="242" t="s">
        <v>49</v>
      </c>
      <c r="G238" s="256">
        <v>40</v>
      </c>
      <c r="H238" s="243">
        <v>99.01</v>
      </c>
      <c r="I238" s="243">
        <v>14.25</v>
      </c>
      <c r="J238" s="243">
        <v>105.36</v>
      </c>
      <c r="K238" s="243">
        <v>119.61</v>
      </c>
      <c r="L238" s="243">
        <v>570</v>
      </c>
      <c r="M238" s="243">
        <v>4214.3999999999996</v>
      </c>
      <c r="N238" s="243">
        <v>4784.3999999999996</v>
      </c>
      <c r="O238" s="244">
        <v>1.2955505930933619E-3</v>
      </c>
      <c r="P238" s="46"/>
      <c r="Q238" s="50"/>
      <c r="R238" s="50"/>
      <c r="S238" s="50"/>
      <c r="T238" s="46"/>
      <c r="U238" s="46"/>
    </row>
    <row r="239" spans="1:21" ht="28.5" x14ac:dyDescent="0.2">
      <c r="A239" s="95"/>
      <c r="B239" s="240" t="s">
        <v>478</v>
      </c>
      <c r="C239" s="241" t="s">
        <v>466</v>
      </c>
      <c r="D239" s="240" t="s">
        <v>47</v>
      </c>
      <c r="E239" s="240" t="s">
        <v>467</v>
      </c>
      <c r="F239" s="242" t="s">
        <v>49</v>
      </c>
      <c r="G239" s="256">
        <v>6</v>
      </c>
      <c r="H239" s="243">
        <v>94.15</v>
      </c>
      <c r="I239" s="243">
        <v>14.25</v>
      </c>
      <c r="J239" s="243">
        <v>99.49</v>
      </c>
      <c r="K239" s="243">
        <v>113.74</v>
      </c>
      <c r="L239" s="243">
        <v>85.5</v>
      </c>
      <c r="M239" s="243">
        <v>596.94000000000005</v>
      </c>
      <c r="N239" s="243">
        <v>682.44</v>
      </c>
      <c r="O239" s="244">
        <v>1.8479549091853398E-4</v>
      </c>
      <c r="P239" s="46"/>
      <c r="Q239" s="50"/>
      <c r="R239" s="50"/>
      <c r="S239" s="50"/>
      <c r="T239" s="46"/>
      <c r="U239" s="46"/>
    </row>
    <row r="240" spans="1:21" ht="28.5" x14ac:dyDescent="0.2">
      <c r="A240" s="95"/>
      <c r="B240" s="240" t="s">
        <v>481</v>
      </c>
      <c r="C240" s="241" t="s">
        <v>3417</v>
      </c>
      <c r="D240" s="240" t="s">
        <v>47</v>
      </c>
      <c r="E240" s="240" t="s">
        <v>3418</v>
      </c>
      <c r="F240" s="242" t="s">
        <v>83</v>
      </c>
      <c r="G240" s="256">
        <v>2</v>
      </c>
      <c r="H240" s="243">
        <v>62.65</v>
      </c>
      <c r="I240" s="243">
        <v>12.49</v>
      </c>
      <c r="J240" s="243">
        <v>63.19</v>
      </c>
      <c r="K240" s="243">
        <v>75.680000000000007</v>
      </c>
      <c r="L240" s="243">
        <v>24.98</v>
      </c>
      <c r="M240" s="243">
        <v>126.38</v>
      </c>
      <c r="N240" s="243">
        <v>151.36000000000001</v>
      </c>
      <c r="O240" s="244">
        <v>4.0986233962589093E-5</v>
      </c>
      <c r="P240" s="46"/>
      <c r="Q240" s="50"/>
      <c r="R240" s="50"/>
      <c r="S240" s="50"/>
      <c r="T240" s="46"/>
      <c r="U240" s="46"/>
    </row>
    <row r="241" spans="1:21" ht="28.5" x14ac:dyDescent="0.2">
      <c r="A241" s="95"/>
      <c r="B241" s="240" t="s">
        <v>484</v>
      </c>
      <c r="C241" s="241" t="s">
        <v>470</v>
      </c>
      <c r="D241" s="240" t="s">
        <v>47</v>
      </c>
      <c r="E241" s="240" t="s">
        <v>471</v>
      </c>
      <c r="F241" s="242" t="s">
        <v>83</v>
      </c>
      <c r="G241" s="256">
        <v>1</v>
      </c>
      <c r="H241" s="243">
        <v>109.65</v>
      </c>
      <c r="I241" s="243">
        <v>19.72</v>
      </c>
      <c r="J241" s="243">
        <v>112.74</v>
      </c>
      <c r="K241" s="243">
        <v>132.46</v>
      </c>
      <c r="L241" s="243">
        <v>19.72</v>
      </c>
      <c r="M241" s="243">
        <v>112.74</v>
      </c>
      <c r="N241" s="243">
        <v>132.46</v>
      </c>
      <c r="O241" s="244">
        <v>3.5868370445854598E-5</v>
      </c>
      <c r="P241" s="46"/>
      <c r="Q241" s="50"/>
      <c r="R241" s="50"/>
      <c r="S241" s="50"/>
      <c r="T241" s="46"/>
      <c r="U241" s="46"/>
    </row>
    <row r="242" spans="1:21" ht="28.5" x14ac:dyDescent="0.2">
      <c r="A242" s="95"/>
      <c r="B242" s="240" t="s">
        <v>487</v>
      </c>
      <c r="C242" s="241" t="s">
        <v>473</v>
      </c>
      <c r="D242" s="240" t="s">
        <v>47</v>
      </c>
      <c r="E242" s="240" t="s">
        <v>474</v>
      </c>
      <c r="F242" s="242" t="s">
        <v>49</v>
      </c>
      <c r="G242" s="256">
        <v>6</v>
      </c>
      <c r="H242" s="243">
        <v>8.18</v>
      </c>
      <c r="I242" s="243">
        <v>6.07</v>
      </c>
      <c r="J242" s="243">
        <v>3.81</v>
      </c>
      <c r="K242" s="243">
        <v>9.8800000000000008</v>
      </c>
      <c r="L242" s="243">
        <v>36.42</v>
      </c>
      <c r="M242" s="243">
        <v>22.86</v>
      </c>
      <c r="N242" s="243">
        <v>59.28</v>
      </c>
      <c r="O242" s="244">
        <v>1.6052219538202177E-5</v>
      </c>
      <c r="P242" s="46"/>
      <c r="Q242" s="50"/>
      <c r="R242" s="50"/>
      <c r="S242" s="50"/>
      <c r="T242" s="46"/>
      <c r="U242" s="46"/>
    </row>
    <row r="243" spans="1:21" ht="28.5" x14ac:dyDescent="0.2">
      <c r="A243" s="95"/>
      <c r="B243" s="240" t="s">
        <v>488</v>
      </c>
      <c r="C243" s="241" t="s">
        <v>3419</v>
      </c>
      <c r="D243" s="240" t="s">
        <v>47</v>
      </c>
      <c r="E243" s="240" t="s">
        <v>3420</v>
      </c>
      <c r="F243" s="242" t="s">
        <v>49</v>
      </c>
      <c r="G243" s="256">
        <v>2</v>
      </c>
      <c r="H243" s="243">
        <v>24.28</v>
      </c>
      <c r="I243" s="243">
        <v>4.7300000000000004</v>
      </c>
      <c r="J243" s="243">
        <v>24.6</v>
      </c>
      <c r="K243" s="243">
        <v>29.33</v>
      </c>
      <c r="L243" s="243">
        <v>9.4600000000000009</v>
      </c>
      <c r="M243" s="243">
        <v>49.2</v>
      </c>
      <c r="N243" s="243">
        <v>58.66</v>
      </c>
      <c r="O243" s="244">
        <v>1.5884331951938928E-5</v>
      </c>
      <c r="P243" s="46"/>
      <c r="Q243" s="50"/>
      <c r="R243" s="50"/>
      <c r="S243" s="50"/>
      <c r="T243" s="46"/>
      <c r="U243" s="46"/>
    </row>
    <row r="244" spans="1:21" ht="28.5" x14ac:dyDescent="0.2">
      <c r="A244" s="95"/>
      <c r="B244" s="240" t="s">
        <v>489</v>
      </c>
      <c r="C244" s="241" t="s">
        <v>477</v>
      </c>
      <c r="D244" s="240" t="s">
        <v>47</v>
      </c>
      <c r="E244" s="240" t="s">
        <v>2528</v>
      </c>
      <c r="F244" s="242" t="s">
        <v>49</v>
      </c>
      <c r="G244" s="256">
        <v>86</v>
      </c>
      <c r="H244" s="243">
        <v>3.87</v>
      </c>
      <c r="I244" s="243">
        <v>2.4500000000000002</v>
      </c>
      <c r="J244" s="243">
        <v>2.2200000000000002</v>
      </c>
      <c r="K244" s="243">
        <v>4.67</v>
      </c>
      <c r="L244" s="243">
        <v>210.7</v>
      </c>
      <c r="M244" s="243">
        <v>190.92</v>
      </c>
      <c r="N244" s="243">
        <v>401.62</v>
      </c>
      <c r="O244" s="244">
        <v>1.0875324579846084E-4</v>
      </c>
      <c r="P244" s="46"/>
      <c r="Q244" s="50"/>
      <c r="R244" s="50"/>
      <c r="S244" s="50"/>
      <c r="T244" s="46"/>
      <c r="U244" s="46"/>
    </row>
    <row r="245" spans="1:21" ht="28.5" x14ac:dyDescent="0.2">
      <c r="A245" s="95"/>
      <c r="B245" s="240" t="s">
        <v>492</v>
      </c>
      <c r="C245" s="241" t="s">
        <v>479</v>
      </c>
      <c r="D245" s="240" t="s">
        <v>47</v>
      </c>
      <c r="E245" s="240" t="s">
        <v>480</v>
      </c>
      <c r="F245" s="242" t="s">
        <v>49</v>
      </c>
      <c r="G245" s="256">
        <v>1</v>
      </c>
      <c r="H245" s="243">
        <v>18.46</v>
      </c>
      <c r="I245" s="243">
        <v>8.4</v>
      </c>
      <c r="J245" s="243">
        <v>13.9</v>
      </c>
      <c r="K245" s="243">
        <v>22.3</v>
      </c>
      <c r="L245" s="243">
        <v>8.4</v>
      </c>
      <c r="M245" s="243">
        <v>13.9</v>
      </c>
      <c r="N245" s="243">
        <v>22.3</v>
      </c>
      <c r="O245" s="244">
        <v>6.0385373768877963E-6</v>
      </c>
      <c r="P245" s="46"/>
      <c r="Q245" s="50"/>
      <c r="R245" s="50"/>
      <c r="S245" s="50"/>
      <c r="T245" s="46"/>
      <c r="U245" s="46"/>
    </row>
    <row r="246" spans="1:21" ht="28.5" x14ac:dyDescent="0.2">
      <c r="A246" s="95"/>
      <c r="B246" s="240" t="s">
        <v>494</v>
      </c>
      <c r="C246" s="241" t="s">
        <v>485</v>
      </c>
      <c r="D246" s="240" t="s">
        <v>47</v>
      </c>
      <c r="E246" s="240" t="s">
        <v>486</v>
      </c>
      <c r="F246" s="242" t="s">
        <v>49</v>
      </c>
      <c r="G246" s="256">
        <v>3</v>
      </c>
      <c r="H246" s="243">
        <v>10.3</v>
      </c>
      <c r="I246" s="243">
        <v>4.2300000000000004</v>
      </c>
      <c r="J246" s="243">
        <v>8.2100000000000009</v>
      </c>
      <c r="K246" s="243">
        <v>12.44</v>
      </c>
      <c r="L246" s="243">
        <v>12.69</v>
      </c>
      <c r="M246" s="243">
        <v>24.63</v>
      </c>
      <c r="N246" s="243">
        <v>37.32</v>
      </c>
      <c r="O246" s="244">
        <v>1.010574954732971E-5</v>
      </c>
      <c r="P246" s="46"/>
      <c r="Q246" s="50"/>
      <c r="R246" s="50"/>
      <c r="S246" s="50"/>
      <c r="T246" s="46"/>
      <c r="U246" s="46"/>
    </row>
    <row r="247" spans="1:21" ht="28.5" x14ac:dyDescent="0.2">
      <c r="A247" s="95"/>
      <c r="B247" s="240" t="s">
        <v>497</v>
      </c>
      <c r="C247" s="241" t="s">
        <v>490</v>
      </c>
      <c r="D247" s="240" t="s">
        <v>47</v>
      </c>
      <c r="E247" s="240" t="s">
        <v>491</v>
      </c>
      <c r="F247" s="242" t="s">
        <v>49</v>
      </c>
      <c r="G247" s="256">
        <v>158</v>
      </c>
      <c r="H247" s="243">
        <v>8.3800000000000008</v>
      </c>
      <c r="I247" s="243">
        <v>4.54</v>
      </c>
      <c r="J247" s="243">
        <v>5.58</v>
      </c>
      <c r="K247" s="243">
        <v>10.119999999999999</v>
      </c>
      <c r="L247" s="243">
        <v>717.32</v>
      </c>
      <c r="M247" s="243">
        <v>881.64</v>
      </c>
      <c r="N247" s="243">
        <v>1598.96</v>
      </c>
      <c r="O247" s="244">
        <v>4.3297666924432783E-4</v>
      </c>
      <c r="P247" s="46"/>
      <c r="Q247" s="50"/>
      <c r="R247" s="50"/>
      <c r="S247" s="50"/>
      <c r="T247" s="46"/>
      <c r="U247" s="46"/>
    </row>
    <row r="248" spans="1:21" ht="28.5" x14ac:dyDescent="0.2">
      <c r="A248" s="95"/>
      <c r="B248" s="240" t="s">
        <v>500</v>
      </c>
      <c r="C248" s="241" t="s">
        <v>495</v>
      </c>
      <c r="D248" s="240" t="s">
        <v>47</v>
      </c>
      <c r="E248" s="240" t="s">
        <v>496</v>
      </c>
      <c r="F248" s="242" t="s">
        <v>49</v>
      </c>
      <c r="G248" s="256">
        <v>40</v>
      </c>
      <c r="H248" s="243">
        <v>15.83</v>
      </c>
      <c r="I248" s="243">
        <v>3.03</v>
      </c>
      <c r="J248" s="243">
        <v>16.09</v>
      </c>
      <c r="K248" s="243">
        <v>19.12</v>
      </c>
      <c r="L248" s="243">
        <v>121.2</v>
      </c>
      <c r="M248" s="243">
        <v>643.6</v>
      </c>
      <c r="N248" s="243">
        <v>764.8</v>
      </c>
      <c r="O248" s="244">
        <v>2.0709746124860029E-4</v>
      </c>
      <c r="P248" s="46"/>
      <c r="Q248" s="50"/>
      <c r="R248" s="50"/>
      <c r="S248" s="50"/>
      <c r="T248" s="46"/>
      <c r="U248" s="46"/>
    </row>
    <row r="249" spans="1:21" ht="28.5" x14ac:dyDescent="0.2">
      <c r="A249" s="95"/>
      <c r="B249" s="240" t="s">
        <v>502</v>
      </c>
      <c r="C249" s="241" t="s">
        <v>498</v>
      </c>
      <c r="D249" s="240" t="s">
        <v>47</v>
      </c>
      <c r="E249" s="240" t="s">
        <v>499</v>
      </c>
      <c r="F249" s="242" t="s">
        <v>49</v>
      </c>
      <c r="G249" s="256">
        <v>1</v>
      </c>
      <c r="H249" s="243">
        <v>35.49</v>
      </c>
      <c r="I249" s="243">
        <v>5.44</v>
      </c>
      <c r="J249" s="243">
        <v>37.43</v>
      </c>
      <c r="K249" s="243">
        <v>42.87</v>
      </c>
      <c r="L249" s="243">
        <v>5.44</v>
      </c>
      <c r="M249" s="243">
        <v>37.43</v>
      </c>
      <c r="N249" s="243">
        <v>42.87</v>
      </c>
      <c r="O249" s="244">
        <v>1.1608614230815239E-5</v>
      </c>
      <c r="P249" s="46"/>
      <c r="Q249" s="50"/>
      <c r="R249" s="50"/>
      <c r="S249" s="50"/>
      <c r="T249" s="46"/>
      <c r="U249" s="46"/>
    </row>
    <row r="250" spans="1:21" ht="28.5" x14ac:dyDescent="0.2">
      <c r="A250" s="95"/>
      <c r="B250" s="240" t="s">
        <v>504</v>
      </c>
      <c r="C250" s="241" t="s">
        <v>501</v>
      </c>
      <c r="D250" s="240" t="s">
        <v>47</v>
      </c>
      <c r="E250" s="240" t="s">
        <v>2435</v>
      </c>
      <c r="F250" s="242" t="s">
        <v>83</v>
      </c>
      <c r="G250" s="256">
        <v>363</v>
      </c>
      <c r="H250" s="243">
        <v>27.31</v>
      </c>
      <c r="I250" s="243">
        <v>24.48</v>
      </c>
      <c r="J250" s="243">
        <v>8.51</v>
      </c>
      <c r="K250" s="243">
        <v>32.99</v>
      </c>
      <c r="L250" s="243">
        <v>8886.24</v>
      </c>
      <c r="M250" s="243">
        <v>3089.13</v>
      </c>
      <c r="N250" s="243">
        <v>11975.37</v>
      </c>
      <c r="O250" s="244">
        <v>3.2427676837246998E-3</v>
      </c>
      <c r="P250" s="46"/>
      <c r="Q250" s="50"/>
      <c r="R250" s="50"/>
      <c r="S250" s="50"/>
      <c r="T250" s="46"/>
      <c r="U250" s="46"/>
    </row>
    <row r="251" spans="1:21" ht="28.5" x14ac:dyDescent="0.2">
      <c r="A251" s="95"/>
      <c r="B251" s="240" t="s">
        <v>505</v>
      </c>
      <c r="C251" s="241" t="s">
        <v>3199</v>
      </c>
      <c r="D251" s="240" t="s">
        <v>47</v>
      </c>
      <c r="E251" s="240" t="s">
        <v>3200</v>
      </c>
      <c r="F251" s="242" t="s">
        <v>83</v>
      </c>
      <c r="G251" s="256">
        <v>0.1</v>
      </c>
      <c r="H251" s="243">
        <v>15.71</v>
      </c>
      <c r="I251" s="243">
        <v>1.81</v>
      </c>
      <c r="J251" s="243">
        <v>17.16</v>
      </c>
      <c r="K251" s="243">
        <v>18.97</v>
      </c>
      <c r="L251" s="243">
        <v>0.18099999999999999</v>
      </c>
      <c r="M251" s="243">
        <v>1.7090000000000001</v>
      </c>
      <c r="N251" s="243">
        <v>1.89</v>
      </c>
      <c r="O251" s="244">
        <v>5.1178635167345001E-7</v>
      </c>
      <c r="P251" s="46"/>
      <c r="Q251" s="50"/>
      <c r="R251" s="50"/>
      <c r="S251" s="50"/>
      <c r="T251" s="46"/>
      <c r="U251" s="46"/>
    </row>
    <row r="252" spans="1:21" ht="28.5" x14ac:dyDescent="0.2">
      <c r="A252" s="95"/>
      <c r="B252" s="240" t="s">
        <v>508</v>
      </c>
      <c r="C252" s="241" t="s">
        <v>506</v>
      </c>
      <c r="D252" s="240" t="s">
        <v>47</v>
      </c>
      <c r="E252" s="240" t="s">
        <v>507</v>
      </c>
      <c r="F252" s="242" t="s">
        <v>49</v>
      </c>
      <c r="G252" s="256">
        <v>57</v>
      </c>
      <c r="H252" s="243">
        <v>11.96</v>
      </c>
      <c r="I252" s="243">
        <v>9.48</v>
      </c>
      <c r="J252" s="243">
        <v>4.96</v>
      </c>
      <c r="K252" s="243">
        <v>14.44</v>
      </c>
      <c r="L252" s="243">
        <v>540.36</v>
      </c>
      <c r="M252" s="243">
        <v>282.72000000000003</v>
      </c>
      <c r="N252" s="243">
        <v>823.08</v>
      </c>
      <c r="O252" s="244">
        <v>2.2287889435734562E-4</v>
      </c>
      <c r="P252" s="46"/>
      <c r="Q252" s="50"/>
      <c r="R252" s="50"/>
      <c r="S252" s="50"/>
      <c r="T252" s="46"/>
      <c r="U252" s="46"/>
    </row>
    <row r="253" spans="1:21" ht="28.5" x14ac:dyDescent="0.2">
      <c r="A253" s="95"/>
      <c r="B253" s="240" t="s">
        <v>509</v>
      </c>
      <c r="C253" s="241" t="s">
        <v>516</v>
      </c>
      <c r="D253" s="240" t="s">
        <v>47</v>
      </c>
      <c r="E253" s="240" t="s">
        <v>517</v>
      </c>
      <c r="F253" s="242" t="s">
        <v>49</v>
      </c>
      <c r="G253" s="256">
        <v>27</v>
      </c>
      <c r="H253" s="243">
        <v>21.07</v>
      </c>
      <c r="I253" s="243">
        <v>8.48</v>
      </c>
      <c r="J253" s="243">
        <v>16.97</v>
      </c>
      <c r="K253" s="243">
        <v>25.45</v>
      </c>
      <c r="L253" s="243">
        <v>228.96</v>
      </c>
      <c r="M253" s="243">
        <v>458.19</v>
      </c>
      <c r="N253" s="243">
        <v>687.15</v>
      </c>
      <c r="O253" s="244">
        <v>1.8607089500127574E-4</v>
      </c>
      <c r="P253" s="46"/>
      <c r="Q253" s="50"/>
      <c r="R253" s="50"/>
      <c r="S253" s="50"/>
      <c r="T253" s="46"/>
      <c r="U253" s="46"/>
    </row>
    <row r="254" spans="1:21" ht="28.5" x14ac:dyDescent="0.2">
      <c r="A254" s="95"/>
      <c r="B254" s="240" t="s">
        <v>512</v>
      </c>
      <c r="C254" s="241" t="s">
        <v>519</v>
      </c>
      <c r="D254" s="240" t="s">
        <v>47</v>
      </c>
      <c r="E254" s="240" t="s">
        <v>2597</v>
      </c>
      <c r="F254" s="242" t="s">
        <v>49</v>
      </c>
      <c r="G254" s="256">
        <v>18</v>
      </c>
      <c r="H254" s="243">
        <v>17.36</v>
      </c>
      <c r="I254" s="243">
        <v>9.11</v>
      </c>
      <c r="J254" s="243">
        <v>11.86</v>
      </c>
      <c r="K254" s="243">
        <v>20.97</v>
      </c>
      <c r="L254" s="243">
        <v>163.98</v>
      </c>
      <c r="M254" s="243">
        <v>213.48</v>
      </c>
      <c r="N254" s="243">
        <v>377.46</v>
      </c>
      <c r="O254" s="244">
        <v>1.022110456627833E-4</v>
      </c>
      <c r="P254" s="46"/>
      <c r="Q254" s="50"/>
      <c r="R254" s="50"/>
      <c r="S254" s="50"/>
      <c r="T254" s="46"/>
      <c r="U254" s="46"/>
    </row>
    <row r="255" spans="1:21" ht="28.5" x14ac:dyDescent="0.2">
      <c r="A255" s="95"/>
      <c r="B255" s="240" t="s">
        <v>515</v>
      </c>
      <c r="C255" s="241" t="s">
        <v>521</v>
      </c>
      <c r="D255" s="240" t="s">
        <v>47</v>
      </c>
      <c r="E255" s="240" t="s">
        <v>2515</v>
      </c>
      <c r="F255" s="242" t="s">
        <v>49</v>
      </c>
      <c r="G255" s="256">
        <v>71</v>
      </c>
      <c r="H255" s="243">
        <v>14.16</v>
      </c>
      <c r="I255" s="243">
        <v>8.4499999999999993</v>
      </c>
      <c r="J255" s="243">
        <v>8.65</v>
      </c>
      <c r="K255" s="243">
        <v>17.100000000000001</v>
      </c>
      <c r="L255" s="243">
        <v>599.95000000000005</v>
      </c>
      <c r="M255" s="243">
        <v>614.15</v>
      </c>
      <c r="N255" s="243">
        <v>1214.0999999999999</v>
      </c>
      <c r="O255" s="244">
        <v>3.2876180400356382E-4</v>
      </c>
      <c r="P255" s="46"/>
      <c r="Q255" s="50"/>
      <c r="R255" s="50"/>
      <c r="S255" s="50"/>
      <c r="T255" s="46"/>
      <c r="U255" s="46"/>
    </row>
    <row r="256" spans="1:21" ht="15" x14ac:dyDescent="0.2">
      <c r="A256" s="95"/>
      <c r="B256" s="240" t="s">
        <v>518</v>
      </c>
      <c r="C256" s="241" t="s">
        <v>3421</v>
      </c>
      <c r="D256" s="240" t="s">
        <v>73</v>
      </c>
      <c r="E256" s="240" t="s">
        <v>3422</v>
      </c>
      <c r="F256" s="242" t="s">
        <v>49</v>
      </c>
      <c r="G256" s="256">
        <v>1</v>
      </c>
      <c r="H256" s="243">
        <v>14410.56</v>
      </c>
      <c r="I256" s="243">
        <v>273.81</v>
      </c>
      <c r="J256" s="243">
        <v>17135.580000000002</v>
      </c>
      <c r="K256" s="243">
        <v>17409.39</v>
      </c>
      <c r="L256" s="243">
        <v>273.81</v>
      </c>
      <c r="M256" s="243">
        <v>17135.580000000002</v>
      </c>
      <c r="N256" s="243">
        <v>17409.39</v>
      </c>
      <c r="O256" s="244">
        <v>4.7142265571218219E-3</v>
      </c>
      <c r="P256" s="46"/>
      <c r="Q256" s="50"/>
      <c r="R256" s="50"/>
      <c r="S256" s="50"/>
      <c r="T256" s="46"/>
      <c r="U256" s="46"/>
    </row>
    <row r="257" spans="1:21" ht="42.75" x14ac:dyDescent="0.2">
      <c r="A257" s="95"/>
      <c r="B257" s="240" t="s">
        <v>520</v>
      </c>
      <c r="C257" s="241" t="s">
        <v>3423</v>
      </c>
      <c r="D257" s="240" t="s">
        <v>73</v>
      </c>
      <c r="E257" s="240" t="s">
        <v>3424</v>
      </c>
      <c r="F257" s="242" t="s">
        <v>49</v>
      </c>
      <c r="G257" s="256">
        <v>1</v>
      </c>
      <c r="H257" s="243">
        <v>20845.72</v>
      </c>
      <c r="I257" s="243">
        <v>0</v>
      </c>
      <c r="J257" s="243">
        <v>23661.97</v>
      </c>
      <c r="K257" s="243">
        <v>23661.97</v>
      </c>
      <c r="L257" s="243">
        <v>0</v>
      </c>
      <c r="M257" s="243">
        <v>23661.97</v>
      </c>
      <c r="N257" s="243">
        <v>23661.97</v>
      </c>
      <c r="O257" s="244">
        <v>6.4073403702151442E-3</v>
      </c>
      <c r="P257" s="46"/>
      <c r="Q257" s="50"/>
      <c r="R257" s="50"/>
      <c r="S257" s="50"/>
      <c r="T257" s="46"/>
      <c r="U257" s="46"/>
    </row>
    <row r="258" spans="1:21" ht="28.5" x14ac:dyDescent="0.2">
      <c r="A258" s="95"/>
      <c r="B258" s="240" t="s">
        <v>522</v>
      </c>
      <c r="C258" s="241" t="s">
        <v>3001</v>
      </c>
      <c r="D258" s="240" t="s">
        <v>47</v>
      </c>
      <c r="E258" s="240" t="s">
        <v>3002</v>
      </c>
      <c r="F258" s="242" t="s">
        <v>49</v>
      </c>
      <c r="G258" s="256">
        <v>2</v>
      </c>
      <c r="H258" s="243">
        <v>46.23</v>
      </c>
      <c r="I258" s="243">
        <v>5.1100000000000003</v>
      </c>
      <c r="J258" s="243">
        <v>50.74</v>
      </c>
      <c r="K258" s="243">
        <v>55.85</v>
      </c>
      <c r="L258" s="243">
        <v>10.220000000000001</v>
      </c>
      <c r="M258" s="243">
        <v>101.48</v>
      </c>
      <c r="N258" s="243">
        <v>111.7</v>
      </c>
      <c r="O258" s="244">
        <v>3.024684417033035E-5</v>
      </c>
      <c r="P258" s="46"/>
      <c r="Q258" s="50"/>
      <c r="R258" s="50"/>
      <c r="S258" s="50"/>
      <c r="T258" s="46"/>
      <c r="U258" s="46"/>
    </row>
    <row r="259" spans="1:21" ht="15" x14ac:dyDescent="0.2">
      <c r="A259" s="95"/>
      <c r="B259" s="240" t="s">
        <v>523</v>
      </c>
      <c r="C259" s="241" t="s">
        <v>3425</v>
      </c>
      <c r="D259" s="240" t="s">
        <v>73</v>
      </c>
      <c r="E259" s="240" t="s">
        <v>3426</v>
      </c>
      <c r="F259" s="242" t="s">
        <v>49</v>
      </c>
      <c r="G259" s="256">
        <v>1</v>
      </c>
      <c r="H259" s="243">
        <v>129.26</v>
      </c>
      <c r="I259" s="243">
        <v>29</v>
      </c>
      <c r="J259" s="243">
        <v>127.15</v>
      </c>
      <c r="K259" s="243">
        <v>156.15</v>
      </c>
      <c r="L259" s="243">
        <v>29</v>
      </c>
      <c r="M259" s="243">
        <v>127.15</v>
      </c>
      <c r="N259" s="243">
        <v>156.15</v>
      </c>
      <c r="O259" s="244">
        <v>4.2283300959687417E-5</v>
      </c>
      <c r="P259" s="46"/>
      <c r="Q259" s="50"/>
      <c r="R259" s="50"/>
      <c r="S259" s="50"/>
      <c r="T259" s="46"/>
      <c r="U259" s="46"/>
    </row>
    <row r="260" spans="1:21" ht="28.5" x14ac:dyDescent="0.2">
      <c r="A260" s="95"/>
      <c r="B260" s="240" t="s">
        <v>524</v>
      </c>
      <c r="C260" s="241" t="s">
        <v>3003</v>
      </c>
      <c r="D260" s="240" t="s">
        <v>47</v>
      </c>
      <c r="E260" s="240" t="s">
        <v>3004</v>
      </c>
      <c r="F260" s="242" t="s">
        <v>49</v>
      </c>
      <c r="G260" s="256">
        <v>2</v>
      </c>
      <c r="H260" s="243">
        <v>9.25</v>
      </c>
      <c r="I260" s="243">
        <v>6.39</v>
      </c>
      <c r="J260" s="243">
        <v>4.78</v>
      </c>
      <c r="K260" s="243">
        <v>11.17</v>
      </c>
      <c r="L260" s="243">
        <v>12.78</v>
      </c>
      <c r="M260" s="243">
        <v>9.56</v>
      </c>
      <c r="N260" s="243">
        <v>22.34</v>
      </c>
      <c r="O260" s="244">
        <v>6.0493688340660706E-6</v>
      </c>
      <c r="P260" s="46"/>
      <c r="Q260" s="50"/>
      <c r="R260" s="50"/>
      <c r="S260" s="50"/>
      <c r="T260" s="46"/>
      <c r="U260" s="46"/>
    </row>
    <row r="261" spans="1:21" ht="28.5" x14ac:dyDescent="0.2">
      <c r="A261" s="95"/>
      <c r="B261" s="240" t="s">
        <v>527</v>
      </c>
      <c r="C261" s="241" t="s">
        <v>482</v>
      </c>
      <c r="D261" s="240" t="s">
        <v>47</v>
      </c>
      <c r="E261" s="240" t="s">
        <v>483</v>
      </c>
      <c r="F261" s="242" t="s">
        <v>49</v>
      </c>
      <c r="G261" s="256">
        <v>1</v>
      </c>
      <c r="H261" s="243">
        <v>9.16</v>
      </c>
      <c r="I261" s="243">
        <v>7.15</v>
      </c>
      <c r="J261" s="243">
        <v>3.91</v>
      </c>
      <c r="K261" s="243">
        <v>11.06</v>
      </c>
      <c r="L261" s="243">
        <v>7.15</v>
      </c>
      <c r="M261" s="243">
        <v>3.91</v>
      </c>
      <c r="N261" s="243">
        <v>11.06</v>
      </c>
      <c r="O261" s="244">
        <v>2.9948979097927812E-6</v>
      </c>
      <c r="P261" s="46"/>
      <c r="Q261" s="50"/>
      <c r="R261" s="50"/>
      <c r="S261" s="50"/>
      <c r="T261" s="46"/>
      <c r="U261" s="46"/>
    </row>
    <row r="262" spans="1:21" ht="28.5" x14ac:dyDescent="0.2">
      <c r="A262" s="95"/>
      <c r="B262" s="240" t="s">
        <v>3427</v>
      </c>
      <c r="C262" s="241" t="s">
        <v>525</v>
      </c>
      <c r="D262" s="240" t="s">
        <v>47</v>
      </c>
      <c r="E262" s="240" t="s">
        <v>526</v>
      </c>
      <c r="F262" s="242" t="s">
        <v>49</v>
      </c>
      <c r="G262" s="256">
        <v>5</v>
      </c>
      <c r="H262" s="243">
        <v>17.71</v>
      </c>
      <c r="I262" s="243">
        <v>10.43</v>
      </c>
      <c r="J262" s="243">
        <v>10.96</v>
      </c>
      <c r="K262" s="243">
        <v>21.39</v>
      </c>
      <c r="L262" s="243">
        <v>52.15</v>
      </c>
      <c r="M262" s="243">
        <v>54.8</v>
      </c>
      <c r="N262" s="243">
        <v>106.95</v>
      </c>
      <c r="O262" s="244">
        <v>2.8960608630410306E-5</v>
      </c>
      <c r="P262" s="46"/>
      <c r="Q262" s="50"/>
      <c r="R262" s="50"/>
      <c r="S262" s="50"/>
      <c r="T262" s="46"/>
      <c r="U262" s="46"/>
    </row>
    <row r="263" spans="1:21" ht="28.5" x14ac:dyDescent="0.2">
      <c r="A263" s="95"/>
      <c r="B263" s="240" t="s">
        <v>3428</v>
      </c>
      <c r="C263" s="241" t="s">
        <v>3201</v>
      </c>
      <c r="D263" s="240" t="s">
        <v>47</v>
      </c>
      <c r="E263" s="240" t="s">
        <v>3202</v>
      </c>
      <c r="F263" s="242" t="s">
        <v>49</v>
      </c>
      <c r="G263" s="256">
        <v>2</v>
      </c>
      <c r="H263" s="243">
        <v>11.18</v>
      </c>
      <c r="I263" s="243">
        <v>7.61</v>
      </c>
      <c r="J263" s="243">
        <v>5.89</v>
      </c>
      <c r="K263" s="243">
        <v>13.5</v>
      </c>
      <c r="L263" s="243">
        <v>15.22</v>
      </c>
      <c r="M263" s="243">
        <v>11.78</v>
      </c>
      <c r="N263" s="243">
        <v>27</v>
      </c>
      <c r="O263" s="244">
        <v>7.3112335953349994E-6</v>
      </c>
      <c r="P263" s="46"/>
      <c r="Q263" s="50"/>
      <c r="R263" s="50"/>
      <c r="S263" s="50"/>
      <c r="T263" s="46"/>
      <c r="U263" s="46"/>
    </row>
    <row r="264" spans="1:21" ht="28.5" x14ac:dyDescent="0.2">
      <c r="A264" s="95"/>
      <c r="B264" s="240" t="s">
        <v>3429</v>
      </c>
      <c r="C264" s="241" t="s">
        <v>503</v>
      </c>
      <c r="D264" s="240" t="s">
        <v>47</v>
      </c>
      <c r="E264" s="240" t="s">
        <v>2517</v>
      </c>
      <c r="F264" s="242" t="s">
        <v>83</v>
      </c>
      <c r="G264" s="256">
        <v>15.5</v>
      </c>
      <c r="H264" s="243">
        <v>36.54</v>
      </c>
      <c r="I264" s="243">
        <v>29.2</v>
      </c>
      <c r="J264" s="243">
        <v>14.94</v>
      </c>
      <c r="K264" s="243">
        <v>44.14</v>
      </c>
      <c r="L264" s="243">
        <v>452.6</v>
      </c>
      <c r="M264" s="243">
        <v>231.57</v>
      </c>
      <c r="N264" s="243">
        <v>684.17</v>
      </c>
      <c r="O264" s="244">
        <v>1.8526395144149432E-4</v>
      </c>
      <c r="P264" s="46"/>
      <c r="Q264" s="50"/>
      <c r="R264" s="50"/>
      <c r="S264" s="50"/>
      <c r="T264" s="46"/>
      <c r="U264" s="46"/>
    </row>
    <row r="265" spans="1:21" ht="28.5" x14ac:dyDescent="0.2">
      <c r="A265" s="95"/>
      <c r="B265" s="240" t="s">
        <v>3430</v>
      </c>
      <c r="C265" s="241" t="s">
        <v>513</v>
      </c>
      <c r="D265" s="240" t="s">
        <v>47</v>
      </c>
      <c r="E265" s="240" t="s">
        <v>514</v>
      </c>
      <c r="F265" s="242" t="s">
        <v>49</v>
      </c>
      <c r="G265" s="256">
        <v>1</v>
      </c>
      <c r="H265" s="243">
        <v>22.13</v>
      </c>
      <c r="I265" s="243">
        <v>14.3</v>
      </c>
      <c r="J265" s="243">
        <v>12.43</v>
      </c>
      <c r="K265" s="243">
        <v>26.73</v>
      </c>
      <c r="L265" s="243">
        <v>14.3</v>
      </c>
      <c r="M265" s="243">
        <v>12.43</v>
      </c>
      <c r="N265" s="243">
        <v>26.73</v>
      </c>
      <c r="O265" s="244">
        <v>7.2381212593816497E-6</v>
      </c>
      <c r="P265" s="46"/>
      <c r="Q265" s="50"/>
      <c r="R265" s="50"/>
      <c r="S265" s="50"/>
      <c r="T265" s="46"/>
      <c r="U265" s="46"/>
    </row>
    <row r="266" spans="1:21" ht="15" x14ac:dyDescent="0.2">
      <c r="A266" s="95"/>
      <c r="B266" s="240" t="s">
        <v>3431</v>
      </c>
      <c r="C266" s="241" t="s">
        <v>3005</v>
      </c>
      <c r="D266" s="240" t="s">
        <v>73</v>
      </c>
      <c r="E266" s="240" t="s">
        <v>3006</v>
      </c>
      <c r="F266" s="242" t="s">
        <v>49</v>
      </c>
      <c r="G266" s="256">
        <v>1</v>
      </c>
      <c r="H266" s="243">
        <v>4913.21</v>
      </c>
      <c r="I266" s="243">
        <v>273.81</v>
      </c>
      <c r="J266" s="243">
        <v>5661.83</v>
      </c>
      <c r="K266" s="243">
        <v>5935.64</v>
      </c>
      <c r="L266" s="243">
        <v>273.81</v>
      </c>
      <c r="M266" s="243">
        <v>5661.83</v>
      </c>
      <c r="N266" s="243">
        <v>5935.64</v>
      </c>
      <c r="O266" s="244">
        <v>1.607290762141268E-3</v>
      </c>
      <c r="P266" s="46"/>
      <c r="Q266" s="50"/>
      <c r="R266" s="50"/>
      <c r="S266" s="50"/>
      <c r="T266" s="46"/>
      <c r="U266" s="46"/>
    </row>
    <row r="267" spans="1:21" ht="28.5" x14ac:dyDescent="0.2">
      <c r="A267" s="95"/>
      <c r="B267" s="240" t="s">
        <v>3432</v>
      </c>
      <c r="C267" s="241" t="s">
        <v>2475</v>
      </c>
      <c r="D267" s="240" t="s">
        <v>73</v>
      </c>
      <c r="E267" s="240" t="s">
        <v>529</v>
      </c>
      <c r="F267" s="242" t="s">
        <v>668</v>
      </c>
      <c r="G267" s="256">
        <v>1</v>
      </c>
      <c r="H267" s="243">
        <v>7113.02</v>
      </c>
      <c r="I267" s="243">
        <v>105.28</v>
      </c>
      <c r="J267" s="243">
        <v>8487.9500000000007</v>
      </c>
      <c r="K267" s="243">
        <v>8593.23</v>
      </c>
      <c r="L267" s="243">
        <v>105.28</v>
      </c>
      <c r="M267" s="243">
        <v>8487.9500000000007</v>
      </c>
      <c r="N267" s="243">
        <v>8593.23</v>
      </c>
      <c r="O267" s="244">
        <v>2.3269300692015031E-3</v>
      </c>
      <c r="P267" s="46"/>
      <c r="Q267" s="50"/>
      <c r="R267" s="50"/>
      <c r="S267" s="50"/>
      <c r="T267" s="46"/>
      <c r="U267" s="46"/>
    </row>
    <row r="268" spans="1:21" ht="15" x14ac:dyDescent="0.2">
      <c r="A268" s="95"/>
      <c r="B268" s="236" t="s">
        <v>530</v>
      </c>
      <c r="C268" s="236"/>
      <c r="D268" s="236"/>
      <c r="E268" s="236" t="s">
        <v>531</v>
      </c>
      <c r="F268" s="236"/>
      <c r="G268" s="255"/>
      <c r="H268" s="237"/>
      <c r="I268" s="236"/>
      <c r="J268" s="236"/>
      <c r="K268" s="236"/>
      <c r="L268" s="236"/>
      <c r="M268" s="236"/>
      <c r="N268" s="238">
        <v>74923.179999999993</v>
      </c>
      <c r="O268" s="239">
        <v>2.0288180395753013E-2</v>
      </c>
      <c r="P268" s="46"/>
      <c r="Q268" s="50"/>
      <c r="R268" s="50"/>
      <c r="S268" s="50"/>
      <c r="T268" s="46"/>
      <c r="U268" s="46"/>
    </row>
    <row r="269" spans="1:21" ht="28.5" x14ac:dyDescent="0.2">
      <c r="A269" s="95"/>
      <c r="B269" s="240" t="s">
        <v>532</v>
      </c>
      <c r="C269" s="241" t="s">
        <v>3433</v>
      </c>
      <c r="D269" s="240" t="s">
        <v>47</v>
      </c>
      <c r="E269" s="240" t="s">
        <v>3434</v>
      </c>
      <c r="F269" s="242" t="s">
        <v>49</v>
      </c>
      <c r="G269" s="256">
        <v>6</v>
      </c>
      <c r="H269" s="243">
        <v>936.95</v>
      </c>
      <c r="I269" s="243">
        <v>570.28</v>
      </c>
      <c r="J269" s="243">
        <v>561.64</v>
      </c>
      <c r="K269" s="243">
        <v>1131.92</v>
      </c>
      <c r="L269" s="243">
        <v>3421.68</v>
      </c>
      <c r="M269" s="243">
        <v>3369.84</v>
      </c>
      <c r="N269" s="243">
        <v>6791.52</v>
      </c>
      <c r="O269" s="244">
        <v>1.8390514513847984E-3</v>
      </c>
      <c r="P269" s="46"/>
      <c r="Q269" s="50"/>
      <c r="R269" s="50"/>
      <c r="S269" s="50"/>
      <c r="T269" s="46"/>
      <c r="U269" s="46"/>
    </row>
    <row r="270" spans="1:21" ht="28.5" x14ac:dyDescent="0.2">
      <c r="A270" s="95"/>
      <c r="B270" s="240" t="s">
        <v>533</v>
      </c>
      <c r="C270" s="241" t="s">
        <v>2481</v>
      </c>
      <c r="D270" s="240" t="s">
        <v>47</v>
      </c>
      <c r="E270" s="240" t="s">
        <v>2482</v>
      </c>
      <c r="F270" s="242" t="s">
        <v>49</v>
      </c>
      <c r="G270" s="256">
        <v>2</v>
      </c>
      <c r="H270" s="243">
        <v>658.16</v>
      </c>
      <c r="I270" s="243">
        <v>408.16</v>
      </c>
      <c r="J270" s="243">
        <v>386.96</v>
      </c>
      <c r="K270" s="243">
        <v>795.12</v>
      </c>
      <c r="L270" s="243">
        <v>816.32</v>
      </c>
      <c r="M270" s="243">
        <v>773.92</v>
      </c>
      <c r="N270" s="243">
        <v>1590.24</v>
      </c>
      <c r="O270" s="244">
        <v>4.3061541157946406E-4</v>
      </c>
      <c r="P270" s="46"/>
      <c r="Q270" s="50"/>
      <c r="R270" s="50"/>
      <c r="S270" s="50"/>
      <c r="T270" s="46"/>
      <c r="U270" s="46"/>
    </row>
    <row r="271" spans="1:21" x14ac:dyDescent="0.2">
      <c r="A271" s="46"/>
      <c r="B271" s="240" t="s">
        <v>534</v>
      </c>
      <c r="C271" s="241" t="s">
        <v>3435</v>
      </c>
      <c r="D271" s="240" t="s">
        <v>73</v>
      </c>
      <c r="E271" s="240" t="s">
        <v>3436</v>
      </c>
      <c r="F271" s="242" t="s">
        <v>49</v>
      </c>
      <c r="G271" s="256">
        <v>8</v>
      </c>
      <c r="H271" s="243">
        <v>106.77</v>
      </c>
      <c r="I271" s="243">
        <v>78.48</v>
      </c>
      <c r="J271" s="243">
        <v>50.5</v>
      </c>
      <c r="K271" s="243">
        <v>128.97999999999999</v>
      </c>
      <c r="L271" s="243">
        <v>627.84</v>
      </c>
      <c r="M271" s="243">
        <v>404</v>
      </c>
      <c r="N271" s="243">
        <v>1031.8399999999999</v>
      </c>
      <c r="O271" s="244">
        <v>2.7940826937075799E-4</v>
      </c>
      <c r="P271" s="46"/>
      <c r="Q271" s="46"/>
      <c r="R271" s="46"/>
      <c r="S271" s="46"/>
      <c r="T271" s="46"/>
      <c r="U271" s="46"/>
    </row>
    <row r="272" spans="1:21" ht="28.5" x14ac:dyDescent="0.2">
      <c r="A272" s="95"/>
      <c r="B272" s="240" t="s">
        <v>537</v>
      </c>
      <c r="C272" s="241" t="s">
        <v>535</v>
      </c>
      <c r="D272" s="240" t="s">
        <v>47</v>
      </c>
      <c r="E272" s="240" t="s">
        <v>536</v>
      </c>
      <c r="F272" s="242" t="s">
        <v>49</v>
      </c>
      <c r="G272" s="256">
        <v>26</v>
      </c>
      <c r="H272" s="243">
        <v>76.87</v>
      </c>
      <c r="I272" s="243">
        <v>27.27</v>
      </c>
      <c r="J272" s="243">
        <v>65.59</v>
      </c>
      <c r="K272" s="243">
        <v>92.86</v>
      </c>
      <c r="L272" s="243">
        <v>709.02</v>
      </c>
      <c r="M272" s="243">
        <v>1705.34</v>
      </c>
      <c r="N272" s="243">
        <v>2414.36</v>
      </c>
      <c r="O272" s="244">
        <v>6.5377592382344482E-4</v>
      </c>
      <c r="P272" s="46"/>
      <c r="Q272" s="50"/>
      <c r="R272" s="50"/>
      <c r="S272" s="50"/>
      <c r="T272" s="50"/>
      <c r="U272" s="46"/>
    </row>
    <row r="273" spans="1:21" ht="28.5" x14ac:dyDescent="0.2">
      <c r="A273" s="95"/>
      <c r="B273" s="240" t="s">
        <v>538</v>
      </c>
      <c r="C273" s="241" t="s">
        <v>3203</v>
      </c>
      <c r="D273" s="240" t="s">
        <v>47</v>
      </c>
      <c r="E273" s="240" t="s">
        <v>3204</v>
      </c>
      <c r="F273" s="242" t="s">
        <v>49</v>
      </c>
      <c r="G273" s="256">
        <v>4</v>
      </c>
      <c r="H273" s="243">
        <v>112.4</v>
      </c>
      <c r="I273" s="243">
        <v>30.79</v>
      </c>
      <c r="J273" s="243">
        <v>105</v>
      </c>
      <c r="K273" s="243">
        <v>135.79</v>
      </c>
      <c r="L273" s="243">
        <v>123.16</v>
      </c>
      <c r="M273" s="243">
        <v>420</v>
      </c>
      <c r="N273" s="243">
        <v>543.16</v>
      </c>
      <c r="O273" s="244">
        <v>1.4708035702378365E-4</v>
      </c>
      <c r="P273" s="46"/>
      <c r="Q273" s="50"/>
      <c r="R273" s="50"/>
      <c r="S273" s="50"/>
      <c r="T273" s="50"/>
      <c r="U273" s="46"/>
    </row>
    <row r="274" spans="1:21" ht="28.5" x14ac:dyDescent="0.2">
      <c r="A274" s="139"/>
      <c r="B274" s="240" t="s">
        <v>541</v>
      </c>
      <c r="C274" s="241" t="s">
        <v>539</v>
      </c>
      <c r="D274" s="240" t="s">
        <v>47</v>
      </c>
      <c r="E274" s="240" t="s">
        <v>540</v>
      </c>
      <c r="F274" s="242" t="s">
        <v>49</v>
      </c>
      <c r="G274" s="256">
        <v>8</v>
      </c>
      <c r="H274" s="243">
        <v>23.17</v>
      </c>
      <c r="I274" s="243">
        <v>10.64</v>
      </c>
      <c r="J274" s="243">
        <v>17.350000000000001</v>
      </c>
      <c r="K274" s="243">
        <v>27.99</v>
      </c>
      <c r="L274" s="243">
        <v>85.12</v>
      </c>
      <c r="M274" s="243">
        <v>138.80000000000001</v>
      </c>
      <c r="N274" s="243">
        <v>223.92</v>
      </c>
      <c r="O274" s="244">
        <v>6.0634497283978267E-5</v>
      </c>
      <c r="P274" s="46"/>
      <c r="Q274" s="140"/>
      <c r="R274" s="140"/>
      <c r="S274" s="140"/>
      <c r="T274" s="140"/>
      <c r="U274" s="46"/>
    </row>
    <row r="275" spans="1:21" ht="15" x14ac:dyDescent="0.2">
      <c r="A275" s="95"/>
      <c r="B275" s="240" t="s">
        <v>543</v>
      </c>
      <c r="C275" s="241" t="s">
        <v>542</v>
      </c>
      <c r="D275" s="240" t="s">
        <v>47</v>
      </c>
      <c r="E275" s="240" t="s">
        <v>2523</v>
      </c>
      <c r="F275" s="242" t="s">
        <v>49</v>
      </c>
      <c r="G275" s="256">
        <v>53</v>
      </c>
      <c r="H275" s="243">
        <v>12.21</v>
      </c>
      <c r="I275" s="243">
        <v>3.8</v>
      </c>
      <c r="J275" s="243">
        <v>10.95</v>
      </c>
      <c r="K275" s="243">
        <v>14.75</v>
      </c>
      <c r="L275" s="243">
        <v>201.4</v>
      </c>
      <c r="M275" s="243">
        <v>580.35</v>
      </c>
      <c r="N275" s="243">
        <v>781.75</v>
      </c>
      <c r="O275" s="244">
        <v>2.1168729122789391E-4</v>
      </c>
      <c r="P275" s="46"/>
      <c r="Q275" s="50"/>
      <c r="R275" s="50"/>
      <c r="S275" s="50"/>
      <c r="T275" s="50"/>
      <c r="U275" s="46"/>
    </row>
    <row r="276" spans="1:21" ht="15" x14ac:dyDescent="0.2">
      <c r="A276" s="95"/>
      <c r="B276" s="240" t="s">
        <v>546</v>
      </c>
      <c r="C276" s="241" t="s">
        <v>607</v>
      </c>
      <c r="D276" s="240" t="s">
        <v>47</v>
      </c>
      <c r="E276" s="240" t="s">
        <v>2564</v>
      </c>
      <c r="F276" s="242" t="s">
        <v>49</v>
      </c>
      <c r="G276" s="256">
        <v>3</v>
      </c>
      <c r="H276" s="243">
        <v>22.25</v>
      </c>
      <c r="I276" s="243">
        <v>6.1</v>
      </c>
      <c r="J276" s="243">
        <v>20.78</v>
      </c>
      <c r="K276" s="243">
        <v>26.88</v>
      </c>
      <c r="L276" s="243">
        <v>18.3</v>
      </c>
      <c r="M276" s="243">
        <v>62.34</v>
      </c>
      <c r="N276" s="243">
        <v>80.64</v>
      </c>
      <c r="O276" s="244">
        <v>2.1836217671400533E-5</v>
      </c>
      <c r="P276" s="46"/>
      <c r="Q276" s="50"/>
      <c r="R276" s="50"/>
      <c r="S276" s="50"/>
      <c r="T276" s="50"/>
      <c r="U276" s="46"/>
    </row>
    <row r="277" spans="1:21" ht="15" x14ac:dyDescent="0.2">
      <c r="A277" s="95"/>
      <c r="B277" s="240" t="s">
        <v>549</v>
      </c>
      <c r="C277" s="241" t="s">
        <v>3205</v>
      </c>
      <c r="D277" s="240" t="s">
        <v>73</v>
      </c>
      <c r="E277" s="240" t="s">
        <v>3206</v>
      </c>
      <c r="F277" s="242" t="s">
        <v>49</v>
      </c>
      <c r="G277" s="256">
        <v>2</v>
      </c>
      <c r="H277" s="243">
        <v>222.87</v>
      </c>
      <c r="I277" s="243">
        <v>51.43</v>
      </c>
      <c r="J277" s="243">
        <v>217.81</v>
      </c>
      <c r="K277" s="243">
        <v>269.24</v>
      </c>
      <c r="L277" s="243">
        <v>102.86</v>
      </c>
      <c r="M277" s="243">
        <v>435.62</v>
      </c>
      <c r="N277" s="243">
        <v>538.48</v>
      </c>
      <c r="O277" s="244">
        <v>1.4581307653392558E-4</v>
      </c>
      <c r="P277" s="46"/>
      <c r="Q277" s="50"/>
      <c r="R277" s="50"/>
      <c r="S277" s="50"/>
      <c r="T277" s="50"/>
      <c r="U277" s="46"/>
    </row>
    <row r="278" spans="1:21" ht="28.5" x14ac:dyDescent="0.2">
      <c r="A278" s="95"/>
      <c r="B278" s="240" t="s">
        <v>552</v>
      </c>
      <c r="C278" s="241" t="s">
        <v>544</v>
      </c>
      <c r="D278" s="240" t="s">
        <v>47</v>
      </c>
      <c r="E278" s="240" t="s">
        <v>545</v>
      </c>
      <c r="F278" s="242" t="s">
        <v>49</v>
      </c>
      <c r="G278" s="256">
        <v>56</v>
      </c>
      <c r="H278" s="243">
        <v>10.34</v>
      </c>
      <c r="I278" s="243">
        <v>5.54</v>
      </c>
      <c r="J278" s="243">
        <v>6.95</v>
      </c>
      <c r="K278" s="243">
        <v>12.49</v>
      </c>
      <c r="L278" s="243">
        <v>310.24</v>
      </c>
      <c r="M278" s="243">
        <v>389.2</v>
      </c>
      <c r="N278" s="243">
        <v>699.44</v>
      </c>
      <c r="O278" s="244">
        <v>1.8939886021930046E-4</v>
      </c>
      <c r="P278" s="46"/>
      <c r="Q278" s="50"/>
      <c r="R278" s="50"/>
      <c r="S278" s="50"/>
      <c r="T278" s="50"/>
      <c r="U278" s="46"/>
    </row>
    <row r="279" spans="1:21" ht="28.5" x14ac:dyDescent="0.2">
      <c r="A279" s="95"/>
      <c r="B279" s="240" t="s">
        <v>555</v>
      </c>
      <c r="C279" s="241" t="s">
        <v>547</v>
      </c>
      <c r="D279" s="240" t="s">
        <v>47</v>
      </c>
      <c r="E279" s="240" t="s">
        <v>548</v>
      </c>
      <c r="F279" s="242" t="s">
        <v>49</v>
      </c>
      <c r="G279" s="256">
        <v>18</v>
      </c>
      <c r="H279" s="243">
        <v>64.62</v>
      </c>
      <c r="I279" s="243">
        <v>6.42</v>
      </c>
      <c r="J279" s="243">
        <v>71.64</v>
      </c>
      <c r="K279" s="243">
        <v>78.06</v>
      </c>
      <c r="L279" s="243">
        <v>115.56</v>
      </c>
      <c r="M279" s="243">
        <v>1289.52</v>
      </c>
      <c r="N279" s="243">
        <v>1405.08</v>
      </c>
      <c r="O279" s="244">
        <v>3.8047659630123336E-4</v>
      </c>
      <c r="P279" s="46"/>
      <c r="Q279" s="50"/>
      <c r="R279" s="50"/>
      <c r="S279" s="50"/>
      <c r="T279" s="50"/>
      <c r="U279" s="46"/>
    </row>
    <row r="280" spans="1:21" ht="28.5" x14ac:dyDescent="0.2">
      <c r="A280" s="95"/>
      <c r="B280" s="240" t="s">
        <v>558</v>
      </c>
      <c r="C280" s="241" t="s">
        <v>550</v>
      </c>
      <c r="D280" s="240" t="s">
        <v>47</v>
      </c>
      <c r="E280" s="240" t="s">
        <v>551</v>
      </c>
      <c r="F280" s="242" t="s">
        <v>49</v>
      </c>
      <c r="G280" s="256">
        <v>13</v>
      </c>
      <c r="H280" s="243">
        <v>44.93</v>
      </c>
      <c r="I280" s="243">
        <v>13.98</v>
      </c>
      <c r="J280" s="243">
        <v>40.29</v>
      </c>
      <c r="K280" s="243">
        <v>54.27</v>
      </c>
      <c r="L280" s="243">
        <v>181.74</v>
      </c>
      <c r="M280" s="243">
        <v>523.77</v>
      </c>
      <c r="N280" s="243">
        <v>705.51</v>
      </c>
      <c r="O280" s="244">
        <v>1.9104253384610354E-4</v>
      </c>
      <c r="P280" s="46"/>
      <c r="Q280" s="50"/>
      <c r="R280" s="50"/>
      <c r="S280" s="50"/>
      <c r="T280" s="50"/>
      <c r="U280" s="46"/>
    </row>
    <row r="281" spans="1:21" ht="28.5" x14ac:dyDescent="0.2">
      <c r="A281" s="95"/>
      <c r="B281" s="240" t="s">
        <v>561</v>
      </c>
      <c r="C281" s="241" t="s">
        <v>553</v>
      </c>
      <c r="D281" s="240" t="s">
        <v>47</v>
      </c>
      <c r="E281" s="240" t="s">
        <v>554</v>
      </c>
      <c r="F281" s="242" t="s">
        <v>49</v>
      </c>
      <c r="G281" s="256">
        <v>93</v>
      </c>
      <c r="H281" s="243">
        <v>14.67</v>
      </c>
      <c r="I281" s="243">
        <v>8.17</v>
      </c>
      <c r="J281" s="243">
        <v>9.5500000000000007</v>
      </c>
      <c r="K281" s="243">
        <v>17.72</v>
      </c>
      <c r="L281" s="243">
        <v>759.81</v>
      </c>
      <c r="M281" s="243">
        <v>888.15</v>
      </c>
      <c r="N281" s="243">
        <v>1647.96</v>
      </c>
      <c r="O281" s="244">
        <v>4.4624520428771354E-4</v>
      </c>
      <c r="P281" s="46"/>
      <c r="Q281" s="50"/>
      <c r="R281" s="50"/>
      <c r="S281" s="50"/>
      <c r="T281" s="50"/>
      <c r="U281" s="46"/>
    </row>
    <row r="282" spans="1:21" ht="28.5" x14ac:dyDescent="0.2">
      <c r="A282" s="95"/>
      <c r="B282" s="240" t="s">
        <v>564</v>
      </c>
      <c r="C282" s="241" t="s">
        <v>3437</v>
      </c>
      <c r="D282" s="240" t="s">
        <v>47</v>
      </c>
      <c r="E282" s="240" t="s">
        <v>3438</v>
      </c>
      <c r="F282" s="242" t="s">
        <v>49</v>
      </c>
      <c r="G282" s="256">
        <v>1</v>
      </c>
      <c r="H282" s="243">
        <v>29.73</v>
      </c>
      <c r="I282" s="243">
        <v>12.4</v>
      </c>
      <c r="J282" s="243">
        <v>23.51</v>
      </c>
      <c r="K282" s="243">
        <v>35.909999999999997</v>
      </c>
      <c r="L282" s="243">
        <v>12.4</v>
      </c>
      <c r="M282" s="243">
        <v>23.51</v>
      </c>
      <c r="N282" s="243">
        <v>35.909999999999997</v>
      </c>
      <c r="O282" s="244">
        <v>9.7239406817955501E-6</v>
      </c>
      <c r="P282" s="46"/>
      <c r="Q282" s="50"/>
      <c r="R282" s="50"/>
      <c r="S282" s="50"/>
      <c r="T282" s="50"/>
      <c r="U282" s="46"/>
    </row>
    <row r="283" spans="1:21" ht="28.5" x14ac:dyDescent="0.2">
      <c r="A283" s="95"/>
      <c r="B283" s="240" t="s">
        <v>567</v>
      </c>
      <c r="C283" s="241" t="s">
        <v>556</v>
      </c>
      <c r="D283" s="240" t="s">
        <v>47</v>
      </c>
      <c r="E283" s="240" t="s">
        <v>557</v>
      </c>
      <c r="F283" s="242" t="s">
        <v>49</v>
      </c>
      <c r="G283" s="256">
        <v>44</v>
      </c>
      <c r="H283" s="243">
        <v>12.07</v>
      </c>
      <c r="I283" s="243">
        <v>8.17</v>
      </c>
      <c r="J283" s="243">
        <v>6.41</v>
      </c>
      <c r="K283" s="243">
        <v>14.58</v>
      </c>
      <c r="L283" s="243">
        <v>359.48</v>
      </c>
      <c r="M283" s="243">
        <v>282.04000000000002</v>
      </c>
      <c r="N283" s="243">
        <v>641.52</v>
      </c>
      <c r="O283" s="244">
        <v>1.7371491022515959E-4</v>
      </c>
      <c r="P283" s="46"/>
      <c r="Q283" s="50"/>
      <c r="R283" s="50"/>
      <c r="S283" s="50"/>
      <c r="T283" s="50"/>
      <c r="U283" s="46"/>
    </row>
    <row r="284" spans="1:21" ht="28.5" x14ac:dyDescent="0.2">
      <c r="A284" s="95"/>
      <c r="B284" s="240" t="s">
        <v>570</v>
      </c>
      <c r="C284" s="241" t="s">
        <v>559</v>
      </c>
      <c r="D284" s="240" t="s">
        <v>47</v>
      </c>
      <c r="E284" s="240" t="s">
        <v>560</v>
      </c>
      <c r="F284" s="242" t="s">
        <v>49</v>
      </c>
      <c r="G284" s="256">
        <v>37</v>
      </c>
      <c r="H284" s="243">
        <v>16.72</v>
      </c>
      <c r="I284" s="243">
        <v>8.8699999999999992</v>
      </c>
      <c r="J284" s="243">
        <v>11.32</v>
      </c>
      <c r="K284" s="243">
        <v>20.190000000000001</v>
      </c>
      <c r="L284" s="243">
        <v>328.19</v>
      </c>
      <c r="M284" s="243">
        <v>418.84</v>
      </c>
      <c r="N284" s="243">
        <v>747.03</v>
      </c>
      <c r="O284" s="244">
        <v>2.0228558639715202E-4</v>
      </c>
      <c r="P284" s="46"/>
      <c r="Q284" s="50"/>
      <c r="R284" s="50"/>
      <c r="S284" s="50"/>
      <c r="T284" s="50"/>
      <c r="U284" s="46"/>
    </row>
    <row r="285" spans="1:21" ht="28.5" x14ac:dyDescent="0.2">
      <c r="A285" s="95"/>
      <c r="B285" s="240" t="s">
        <v>573</v>
      </c>
      <c r="C285" s="241" t="s">
        <v>562</v>
      </c>
      <c r="D285" s="240" t="s">
        <v>47</v>
      </c>
      <c r="E285" s="240" t="s">
        <v>563</v>
      </c>
      <c r="F285" s="242" t="s">
        <v>49</v>
      </c>
      <c r="G285" s="256">
        <v>5</v>
      </c>
      <c r="H285" s="243">
        <v>24.65</v>
      </c>
      <c r="I285" s="243">
        <v>10.64</v>
      </c>
      <c r="J285" s="243">
        <v>19.13</v>
      </c>
      <c r="K285" s="243">
        <v>29.77</v>
      </c>
      <c r="L285" s="243">
        <v>53.2</v>
      </c>
      <c r="M285" s="243">
        <v>95.65</v>
      </c>
      <c r="N285" s="243">
        <v>148.85</v>
      </c>
      <c r="O285" s="244">
        <v>4.0306560024652394E-5</v>
      </c>
      <c r="P285" s="46"/>
      <c r="Q285" s="50"/>
      <c r="R285" s="50"/>
      <c r="S285" s="50"/>
      <c r="T285" s="50"/>
      <c r="U285" s="46"/>
    </row>
    <row r="286" spans="1:21" ht="28.5" x14ac:dyDescent="0.2">
      <c r="A286" s="95"/>
      <c r="B286" s="240" t="s">
        <v>576</v>
      </c>
      <c r="C286" s="241" t="s">
        <v>568</v>
      </c>
      <c r="D286" s="240" t="s">
        <v>47</v>
      </c>
      <c r="E286" s="240" t="s">
        <v>569</v>
      </c>
      <c r="F286" s="242" t="s">
        <v>49</v>
      </c>
      <c r="G286" s="256">
        <v>57</v>
      </c>
      <c r="H286" s="243">
        <v>11.85</v>
      </c>
      <c r="I286" s="243">
        <v>8.17</v>
      </c>
      <c r="J286" s="243">
        <v>6.14</v>
      </c>
      <c r="K286" s="243">
        <v>14.31</v>
      </c>
      <c r="L286" s="243">
        <v>465.69</v>
      </c>
      <c r="M286" s="243">
        <v>349.98</v>
      </c>
      <c r="N286" s="243">
        <v>815.67</v>
      </c>
      <c r="O286" s="244">
        <v>2.2087236691507034E-4</v>
      </c>
      <c r="P286" s="46"/>
      <c r="Q286" s="50"/>
      <c r="R286" s="50"/>
      <c r="S286" s="50"/>
      <c r="T286" s="50"/>
      <c r="U286" s="46"/>
    </row>
    <row r="287" spans="1:21" ht="28.5" x14ac:dyDescent="0.2">
      <c r="A287" s="95"/>
      <c r="B287" s="240" t="s">
        <v>577</v>
      </c>
      <c r="C287" s="241" t="s">
        <v>565</v>
      </c>
      <c r="D287" s="240" t="s">
        <v>47</v>
      </c>
      <c r="E287" s="240" t="s">
        <v>566</v>
      </c>
      <c r="F287" s="242" t="s">
        <v>49</v>
      </c>
      <c r="G287" s="256">
        <v>4</v>
      </c>
      <c r="H287" s="243">
        <v>16.02</v>
      </c>
      <c r="I287" s="243">
        <v>8.8699999999999992</v>
      </c>
      <c r="J287" s="243">
        <v>10.48</v>
      </c>
      <c r="K287" s="243">
        <v>19.350000000000001</v>
      </c>
      <c r="L287" s="243">
        <v>35.479999999999997</v>
      </c>
      <c r="M287" s="243">
        <v>41.92</v>
      </c>
      <c r="N287" s="243">
        <v>77.400000000000006</v>
      </c>
      <c r="O287" s="244">
        <v>2.0958869639960333E-5</v>
      </c>
      <c r="P287" s="46"/>
      <c r="Q287" s="50"/>
      <c r="R287" s="50"/>
      <c r="S287" s="50"/>
      <c r="T287" s="50"/>
      <c r="U287" s="46"/>
    </row>
    <row r="288" spans="1:21" ht="42.75" x14ac:dyDescent="0.2">
      <c r="A288" s="95"/>
      <c r="B288" s="240" t="s">
        <v>580</v>
      </c>
      <c r="C288" s="241" t="s">
        <v>571</v>
      </c>
      <c r="D288" s="240" t="s">
        <v>47</v>
      </c>
      <c r="E288" s="240" t="s">
        <v>572</v>
      </c>
      <c r="F288" s="242" t="s">
        <v>49</v>
      </c>
      <c r="G288" s="256">
        <v>20</v>
      </c>
      <c r="H288" s="243">
        <v>44.11</v>
      </c>
      <c r="I288" s="243">
        <v>14.98</v>
      </c>
      <c r="J288" s="243">
        <v>38.299999999999997</v>
      </c>
      <c r="K288" s="243">
        <v>53.28</v>
      </c>
      <c r="L288" s="243">
        <v>299.60000000000002</v>
      </c>
      <c r="M288" s="243">
        <v>766</v>
      </c>
      <c r="N288" s="243">
        <v>1065.5999999999999</v>
      </c>
      <c r="O288" s="244">
        <v>2.8855001922922134E-4</v>
      </c>
      <c r="P288" s="46"/>
      <c r="Q288" s="50"/>
      <c r="R288" s="50"/>
      <c r="S288" s="50"/>
      <c r="T288" s="50"/>
      <c r="U288" s="46"/>
    </row>
    <row r="289" spans="1:21" ht="42.75" x14ac:dyDescent="0.2">
      <c r="A289" s="141"/>
      <c r="B289" s="240" t="s">
        <v>583</v>
      </c>
      <c r="C289" s="241" t="s">
        <v>3007</v>
      </c>
      <c r="D289" s="240" t="s">
        <v>47</v>
      </c>
      <c r="E289" s="240" t="s">
        <v>3008</v>
      </c>
      <c r="F289" s="242" t="s">
        <v>49</v>
      </c>
      <c r="G289" s="256">
        <v>1</v>
      </c>
      <c r="H289" s="243">
        <v>48.99</v>
      </c>
      <c r="I289" s="243">
        <v>15.76</v>
      </c>
      <c r="J289" s="243">
        <v>43.42</v>
      </c>
      <c r="K289" s="243">
        <v>59.18</v>
      </c>
      <c r="L289" s="243">
        <v>15.76</v>
      </c>
      <c r="M289" s="243">
        <v>43.42</v>
      </c>
      <c r="N289" s="243">
        <v>59.18</v>
      </c>
      <c r="O289" s="244">
        <v>1.6025140895256491E-5</v>
      </c>
      <c r="P289" s="46"/>
      <c r="Q289" s="142"/>
      <c r="R289" s="142"/>
      <c r="S289" s="142"/>
      <c r="T289" s="142"/>
      <c r="U289" s="46"/>
    </row>
    <row r="290" spans="1:21" ht="28.5" x14ac:dyDescent="0.2">
      <c r="A290" s="141"/>
      <c r="B290" s="240" t="s">
        <v>585</v>
      </c>
      <c r="C290" s="241" t="s">
        <v>3207</v>
      </c>
      <c r="D290" s="240" t="s">
        <v>47</v>
      </c>
      <c r="E290" s="240" t="s">
        <v>3208</v>
      </c>
      <c r="F290" s="242" t="s">
        <v>49</v>
      </c>
      <c r="G290" s="256">
        <v>4</v>
      </c>
      <c r="H290" s="243">
        <v>52.61</v>
      </c>
      <c r="I290" s="243">
        <v>16.55</v>
      </c>
      <c r="J290" s="243">
        <v>47</v>
      </c>
      <c r="K290" s="243">
        <v>63.55</v>
      </c>
      <c r="L290" s="243">
        <v>66.2</v>
      </c>
      <c r="M290" s="243">
        <v>188</v>
      </c>
      <c r="N290" s="243">
        <v>254.2</v>
      </c>
      <c r="O290" s="244">
        <v>6.8833910367931738E-5</v>
      </c>
      <c r="P290" s="46"/>
      <c r="Q290" s="142"/>
      <c r="R290" s="142"/>
      <c r="S290" s="142"/>
      <c r="T290" s="142"/>
      <c r="U290" s="46"/>
    </row>
    <row r="291" spans="1:21" ht="28.5" x14ac:dyDescent="0.2">
      <c r="A291" s="141"/>
      <c r="B291" s="240" t="s">
        <v>587</v>
      </c>
      <c r="C291" s="241" t="s">
        <v>3209</v>
      </c>
      <c r="D291" s="240" t="s">
        <v>47</v>
      </c>
      <c r="E291" s="240" t="s">
        <v>3210</v>
      </c>
      <c r="F291" s="242" t="s">
        <v>49</v>
      </c>
      <c r="G291" s="256">
        <v>1</v>
      </c>
      <c r="H291" s="243">
        <v>181.61</v>
      </c>
      <c r="I291" s="243">
        <v>20.48</v>
      </c>
      <c r="J291" s="243">
        <v>198.92</v>
      </c>
      <c r="K291" s="243">
        <v>219.4</v>
      </c>
      <c r="L291" s="243">
        <v>20.48</v>
      </c>
      <c r="M291" s="243">
        <v>198.92</v>
      </c>
      <c r="N291" s="243">
        <v>219.4</v>
      </c>
      <c r="O291" s="244">
        <v>5.9410542622833292E-5</v>
      </c>
      <c r="P291" s="46"/>
      <c r="Q291" s="142"/>
      <c r="R291" s="142"/>
      <c r="S291" s="142"/>
      <c r="T291" s="142"/>
      <c r="U291" s="46"/>
    </row>
    <row r="292" spans="1:21" ht="28.5" x14ac:dyDescent="0.2">
      <c r="A292" s="141"/>
      <c r="B292" s="240" t="s">
        <v>589</v>
      </c>
      <c r="C292" s="241" t="s">
        <v>574</v>
      </c>
      <c r="D292" s="240" t="s">
        <v>47</v>
      </c>
      <c r="E292" s="240" t="s">
        <v>575</v>
      </c>
      <c r="F292" s="242" t="s">
        <v>49</v>
      </c>
      <c r="G292" s="256">
        <v>18</v>
      </c>
      <c r="H292" s="243">
        <v>17.079999999999998</v>
      </c>
      <c r="I292" s="243">
        <v>10.9</v>
      </c>
      <c r="J292" s="243">
        <v>9.73</v>
      </c>
      <c r="K292" s="243">
        <v>20.63</v>
      </c>
      <c r="L292" s="243">
        <v>196.2</v>
      </c>
      <c r="M292" s="243">
        <v>175.14</v>
      </c>
      <c r="N292" s="243">
        <v>371.34</v>
      </c>
      <c r="O292" s="244">
        <v>1.0055383271450736E-4</v>
      </c>
      <c r="P292" s="46"/>
      <c r="Q292" s="142"/>
      <c r="R292" s="142"/>
      <c r="S292" s="142"/>
      <c r="T292" s="142"/>
      <c r="U292" s="46"/>
    </row>
    <row r="293" spans="1:21" ht="28.5" x14ac:dyDescent="0.2">
      <c r="A293" s="23"/>
      <c r="B293" s="240" t="s">
        <v>591</v>
      </c>
      <c r="C293" s="241" t="s">
        <v>3439</v>
      </c>
      <c r="D293" s="240" t="s">
        <v>47</v>
      </c>
      <c r="E293" s="240" t="s">
        <v>3440</v>
      </c>
      <c r="F293" s="242" t="s">
        <v>49</v>
      </c>
      <c r="G293" s="256">
        <v>2</v>
      </c>
      <c r="H293" s="243">
        <v>27.74</v>
      </c>
      <c r="I293" s="243">
        <v>11.85</v>
      </c>
      <c r="J293" s="243">
        <v>21.66</v>
      </c>
      <c r="K293" s="243">
        <v>33.51</v>
      </c>
      <c r="L293" s="243">
        <v>23.7</v>
      </c>
      <c r="M293" s="243">
        <v>43.32</v>
      </c>
      <c r="N293" s="243">
        <v>67.02</v>
      </c>
      <c r="O293" s="244">
        <v>1.8148106502198211E-5</v>
      </c>
      <c r="P293" s="46"/>
      <c r="Q293" s="142"/>
      <c r="R293" s="142"/>
      <c r="S293" s="142"/>
      <c r="T293" s="142"/>
      <c r="U293" s="46"/>
    </row>
    <row r="294" spans="1:21" ht="28.5" x14ac:dyDescent="0.2">
      <c r="A294" s="23"/>
      <c r="B294" s="240" t="s">
        <v>593</v>
      </c>
      <c r="C294" s="241" t="s">
        <v>578</v>
      </c>
      <c r="D294" s="240" t="s">
        <v>47</v>
      </c>
      <c r="E294" s="240" t="s">
        <v>579</v>
      </c>
      <c r="F294" s="242" t="s">
        <v>49</v>
      </c>
      <c r="G294" s="256">
        <v>1</v>
      </c>
      <c r="H294" s="243">
        <v>41.89</v>
      </c>
      <c r="I294" s="243">
        <v>14.19</v>
      </c>
      <c r="J294" s="243">
        <v>36.409999999999997</v>
      </c>
      <c r="K294" s="243">
        <v>50.6</v>
      </c>
      <c r="L294" s="243">
        <v>14.19</v>
      </c>
      <c r="M294" s="243">
        <v>36.409999999999997</v>
      </c>
      <c r="N294" s="243">
        <v>50.6</v>
      </c>
      <c r="O294" s="244">
        <v>1.3701793330516704E-5</v>
      </c>
      <c r="P294" s="46"/>
      <c r="Q294" s="142"/>
      <c r="R294" s="142"/>
      <c r="S294" s="142"/>
      <c r="T294" s="142"/>
      <c r="U294" s="46"/>
    </row>
    <row r="295" spans="1:21" x14ac:dyDescent="0.2">
      <c r="A295" s="23"/>
      <c r="B295" s="240" t="s">
        <v>595</v>
      </c>
      <c r="C295" s="241" t="s">
        <v>3211</v>
      </c>
      <c r="D295" s="240" t="s">
        <v>73</v>
      </c>
      <c r="E295" s="240" t="s">
        <v>3212</v>
      </c>
      <c r="F295" s="242" t="s">
        <v>49</v>
      </c>
      <c r="G295" s="256">
        <v>1</v>
      </c>
      <c r="H295" s="243">
        <v>77.819999999999993</v>
      </c>
      <c r="I295" s="243">
        <v>65.83</v>
      </c>
      <c r="J295" s="243">
        <v>28.18</v>
      </c>
      <c r="K295" s="243">
        <v>94.01</v>
      </c>
      <c r="L295" s="243">
        <v>65.83</v>
      </c>
      <c r="M295" s="243">
        <v>28.18</v>
      </c>
      <c r="N295" s="243">
        <v>94.01</v>
      </c>
      <c r="O295" s="244">
        <v>2.545663223323864E-5</v>
      </c>
      <c r="P295" s="46"/>
      <c r="Q295" s="142"/>
      <c r="R295" s="142"/>
      <c r="S295" s="142"/>
      <c r="T295" s="142"/>
      <c r="U295" s="46"/>
    </row>
    <row r="296" spans="1:21" ht="28.5" x14ac:dyDescent="0.2">
      <c r="A296" s="23"/>
      <c r="B296" s="240" t="s">
        <v>596</v>
      </c>
      <c r="C296" s="241" t="s">
        <v>581</v>
      </c>
      <c r="D296" s="240" t="s">
        <v>47</v>
      </c>
      <c r="E296" s="240" t="s">
        <v>582</v>
      </c>
      <c r="F296" s="242" t="s">
        <v>49</v>
      </c>
      <c r="G296" s="256">
        <v>1</v>
      </c>
      <c r="H296" s="243">
        <v>18.670000000000002</v>
      </c>
      <c r="I296" s="243">
        <v>3.32</v>
      </c>
      <c r="J296" s="243">
        <v>19.23</v>
      </c>
      <c r="K296" s="243">
        <v>22.55</v>
      </c>
      <c r="L296" s="243">
        <v>3.32</v>
      </c>
      <c r="M296" s="243">
        <v>19.23</v>
      </c>
      <c r="N296" s="243">
        <v>22.55</v>
      </c>
      <c r="O296" s="244">
        <v>6.1062339842520089E-6</v>
      </c>
      <c r="P296" s="46"/>
      <c r="Q296" s="142"/>
      <c r="R296" s="142"/>
      <c r="S296" s="142"/>
      <c r="T296" s="142"/>
      <c r="U296" s="46"/>
    </row>
    <row r="297" spans="1:21" ht="28.5" x14ac:dyDescent="0.2">
      <c r="A297" s="23"/>
      <c r="B297" s="240" t="s">
        <v>597</v>
      </c>
      <c r="C297" s="241" t="s">
        <v>2407</v>
      </c>
      <c r="D297" s="240" t="s">
        <v>73</v>
      </c>
      <c r="E297" s="240" t="s">
        <v>584</v>
      </c>
      <c r="F297" s="242" t="s">
        <v>83</v>
      </c>
      <c r="G297" s="256">
        <v>139</v>
      </c>
      <c r="H297" s="243">
        <v>123.05</v>
      </c>
      <c r="I297" s="243">
        <v>70.930000000000007</v>
      </c>
      <c r="J297" s="243">
        <v>77.72</v>
      </c>
      <c r="K297" s="243">
        <v>148.65</v>
      </c>
      <c r="L297" s="243">
        <v>9859.27</v>
      </c>
      <c r="M297" s="243">
        <v>10803.08</v>
      </c>
      <c r="N297" s="243">
        <v>20662.349999999999</v>
      </c>
      <c r="O297" s="244">
        <v>5.5950839806877825E-3</v>
      </c>
      <c r="P297" s="46"/>
      <c r="Q297" s="142"/>
      <c r="R297" s="142"/>
      <c r="S297" s="142"/>
      <c r="T297" s="142"/>
      <c r="U297" s="46"/>
    </row>
    <row r="298" spans="1:21" ht="28.5" x14ac:dyDescent="0.2">
      <c r="A298" s="23"/>
      <c r="B298" s="240" t="s">
        <v>598</v>
      </c>
      <c r="C298" s="241" t="s">
        <v>3213</v>
      </c>
      <c r="D298" s="240" t="s">
        <v>73</v>
      </c>
      <c r="E298" s="240" t="s">
        <v>3214</v>
      </c>
      <c r="F298" s="242" t="s">
        <v>83</v>
      </c>
      <c r="G298" s="256">
        <v>14.2</v>
      </c>
      <c r="H298" s="243">
        <v>171.56</v>
      </c>
      <c r="I298" s="243">
        <v>70.930000000000007</v>
      </c>
      <c r="J298" s="243">
        <v>136.33000000000001</v>
      </c>
      <c r="K298" s="243">
        <v>207.26</v>
      </c>
      <c r="L298" s="243">
        <v>1007.206</v>
      </c>
      <c r="M298" s="243">
        <v>1935.884</v>
      </c>
      <c r="N298" s="243">
        <v>2943.09</v>
      </c>
      <c r="O298" s="244">
        <v>7.9694883267016612E-4</v>
      </c>
      <c r="P298" s="46"/>
      <c r="Q298" s="142"/>
      <c r="R298" s="142"/>
      <c r="S298" s="142"/>
      <c r="T298" s="142"/>
      <c r="U298" s="46"/>
    </row>
    <row r="299" spans="1:21" ht="28.5" x14ac:dyDescent="0.2">
      <c r="A299" s="23"/>
      <c r="B299" s="240" t="s">
        <v>601</v>
      </c>
      <c r="C299" s="241" t="s">
        <v>2473</v>
      </c>
      <c r="D299" s="240" t="s">
        <v>73</v>
      </c>
      <c r="E299" s="240" t="s">
        <v>586</v>
      </c>
      <c r="F299" s="242" t="s">
        <v>83</v>
      </c>
      <c r="G299" s="256">
        <v>78.2</v>
      </c>
      <c r="H299" s="243">
        <v>60.29</v>
      </c>
      <c r="I299" s="243">
        <v>38.68</v>
      </c>
      <c r="J299" s="243">
        <v>34.15</v>
      </c>
      <c r="K299" s="243">
        <v>72.83</v>
      </c>
      <c r="L299" s="243">
        <v>3024.7759999999998</v>
      </c>
      <c r="M299" s="243">
        <v>2670.5239999999999</v>
      </c>
      <c r="N299" s="243">
        <v>5695.3</v>
      </c>
      <c r="O299" s="244">
        <v>1.5422099516856083E-3</v>
      </c>
      <c r="P299" s="46"/>
      <c r="Q299" s="142"/>
      <c r="R299" s="142"/>
      <c r="S299" s="142"/>
      <c r="T299" s="142"/>
      <c r="U299" s="46"/>
    </row>
    <row r="300" spans="1:21" ht="28.5" x14ac:dyDescent="0.2">
      <c r="A300" s="23"/>
      <c r="B300" s="240" t="s">
        <v>602</v>
      </c>
      <c r="C300" s="241" t="s">
        <v>2497</v>
      </c>
      <c r="D300" s="240" t="s">
        <v>73</v>
      </c>
      <c r="E300" s="240" t="s">
        <v>588</v>
      </c>
      <c r="F300" s="242" t="s">
        <v>83</v>
      </c>
      <c r="G300" s="256">
        <v>13.9</v>
      </c>
      <c r="H300" s="243">
        <v>110.3</v>
      </c>
      <c r="I300" s="243">
        <v>70.930000000000007</v>
      </c>
      <c r="J300" s="243">
        <v>62.32</v>
      </c>
      <c r="K300" s="243">
        <v>133.25</v>
      </c>
      <c r="L300" s="243">
        <v>985.92700000000002</v>
      </c>
      <c r="M300" s="243">
        <v>866.24300000000005</v>
      </c>
      <c r="N300" s="243">
        <v>1852.17</v>
      </c>
      <c r="O300" s="244">
        <v>5.0154250104709726E-4</v>
      </c>
      <c r="P300" s="46"/>
      <c r="Q300" s="142"/>
      <c r="R300" s="142"/>
      <c r="S300" s="142"/>
      <c r="T300" s="142"/>
      <c r="U300" s="46"/>
    </row>
    <row r="301" spans="1:21" x14ac:dyDescent="0.2">
      <c r="A301" s="23"/>
      <c r="B301" s="240" t="s">
        <v>605</v>
      </c>
      <c r="C301" s="241" t="s">
        <v>2465</v>
      </c>
      <c r="D301" s="240" t="s">
        <v>73</v>
      </c>
      <c r="E301" s="240" t="s">
        <v>590</v>
      </c>
      <c r="F301" s="242" t="s">
        <v>83</v>
      </c>
      <c r="G301" s="256">
        <v>86.8</v>
      </c>
      <c r="H301" s="243">
        <v>52.96</v>
      </c>
      <c r="I301" s="243">
        <v>32.24</v>
      </c>
      <c r="J301" s="243">
        <v>31.74</v>
      </c>
      <c r="K301" s="243">
        <v>63.98</v>
      </c>
      <c r="L301" s="243">
        <v>2798.4319999999998</v>
      </c>
      <c r="M301" s="243">
        <v>2755.0279999999998</v>
      </c>
      <c r="N301" s="243">
        <v>5553.46</v>
      </c>
      <c r="O301" s="244">
        <v>1.5038016045314485E-3</v>
      </c>
      <c r="P301" s="46"/>
      <c r="Q301" s="142"/>
      <c r="R301" s="142"/>
      <c r="S301" s="142"/>
      <c r="T301" s="142"/>
      <c r="U301" s="46"/>
    </row>
    <row r="302" spans="1:21" ht="28.5" x14ac:dyDescent="0.2">
      <c r="A302" s="57"/>
      <c r="B302" s="240" t="s">
        <v>606</v>
      </c>
      <c r="C302" s="241" t="s">
        <v>2512</v>
      </c>
      <c r="D302" s="240" t="s">
        <v>73</v>
      </c>
      <c r="E302" s="240" t="s">
        <v>592</v>
      </c>
      <c r="F302" s="242" t="s">
        <v>83</v>
      </c>
      <c r="G302" s="256">
        <v>34.200000000000003</v>
      </c>
      <c r="H302" s="243">
        <v>42.31</v>
      </c>
      <c r="I302" s="243">
        <v>32.24</v>
      </c>
      <c r="J302" s="243">
        <v>18.87</v>
      </c>
      <c r="K302" s="243">
        <v>51.11</v>
      </c>
      <c r="L302" s="243">
        <v>1102.6079999999999</v>
      </c>
      <c r="M302" s="243">
        <v>645.35199999999998</v>
      </c>
      <c r="N302" s="243">
        <v>1747.96</v>
      </c>
      <c r="O302" s="244">
        <v>4.7332384723339872E-4</v>
      </c>
      <c r="P302" s="46"/>
      <c r="Q302" s="46"/>
      <c r="R302" s="46"/>
      <c r="S302" s="46"/>
      <c r="T302" s="46"/>
      <c r="U302" s="46"/>
    </row>
    <row r="303" spans="1:21" ht="28.5" x14ac:dyDescent="0.2">
      <c r="A303" s="57"/>
      <c r="B303" s="240" t="s">
        <v>3215</v>
      </c>
      <c r="C303" s="241" t="s">
        <v>2460</v>
      </c>
      <c r="D303" s="240" t="s">
        <v>73</v>
      </c>
      <c r="E303" s="240" t="s">
        <v>594</v>
      </c>
      <c r="F303" s="242" t="s">
        <v>83</v>
      </c>
      <c r="G303" s="256">
        <v>1.5</v>
      </c>
      <c r="H303" s="243">
        <v>49.44</v>
      </c>
      <c r="I303" s="243">
        <v>32.24</v>
      </c>
      <c r="J303" s="243">
        <v>27.48</v>
      </c>
      <c r="K303" s="243">
        <v>59.72</v>
      </c>
      <c r="L303" s="243">
        <v>48.36</v>
      </c>
      <c r="M303" s="243">
        <v>41.22</v>
      </c>
      <c r="N303" s="243">
        <v>89.58</v>
      </c>
      <c r="O303" s="244">
        <v>2.425704835074479E-5</v>
      </c>
      <c r="P303" s="46"/>
      <c r="Q303" s="46"/>
      <c r="R303" s="46"/>
      <c r="S303" s="46"/>
      <c r="T303" s="46"/>
      <c r="U303" s="46"/>
    </row>
    <row r="304" spans="1:21" ht="28.5" x14ac:dyDescent="0.2">
      <c r="A304" s="57"/>
      <c r="B304" s="240" t="s">
        <v>3216</v>
      </c>
      <c r="C304" s="241" t="s">
        <v>2598</v>
      </c>
      <c r="D304" s="240" t="s">
        <v>73</v>
      </c>
      <c r="E304" s="240" t="s">
        <v>2599</v>
      </c>
      <c r="F304" s="242" t="s">
        <v>49</v>
      </c>
      <c r="G304" s="256">
        <v>13</v>
      </c>
      <c r="H304" s="243">
        <v>29.76</v>
      </c>
      <c r="I304" s="243">
        <v>14.28</v>
      </c>
      <c r="J304" s="243">
        <v>21.67</v>
      </c>
      <c r="K304" s="243">
        <v>35.950000000000003</v>
      </c>
      <c r="L304" s="243">
        <v>185.64</v>
      </c>
      <c r="M304" s="243">
        <v>281.70999999999998</v>
      </c>
      <c r="N304" s="243">
        <v>467.35</v>
      </c>
      <c r="O304" s="244">
        <v>1.265520378066597E-4</v>
      </c>
      <c r="P304" s="46"/>
      <c r="Q304" s="46"/>
      <c r="R304" s="46"/>
      <c r="S304" s="46"/>
      <c r="T304" s="46"/>
      <c r="U304" s="46"/>
    </row>
    <row r="305" spans="1:21" ht="28.5" x14ac:dyDescent="0.2">
      <c r="A305" s="57"/>
      <c r="B305" s="240" t="s">
        <v>3217</v>
      </c>
      <c r="C305" s="241" t="s">
        <v>473</v>
      </c>
      <c r="D305" s="240" t="s">
        <v>47</v>
      </c>
      <c r="E305" s="240" t="s">
        <v>474</v>
      </c>
      <c r="F305" s="242" t="s">
        <v>49</v>
      </c>
      <c r="G305" s="256">
        <v>27</v>
      </c>
      <c r="H305" s="243">
        <v>8.18</v>
      </c>
      <c r="I305" s="243">
        <v>6.07</v>
      </c>
      <c r="J305" s="243">
        <v>3.81</v>
      </c>
      <c r="K305" s="243">
        <v>9.8800000000000008</v>
      </c>
      <c r="L305" s="243">
        <v>163.89</v>
      </c>
      <c r="M305" s="243">
        <v>102.87</v>
      </c>
      <c r="N305" s="243">
        <v>266.76</v>
      </c>
      <c r="O305" s="244">
        <v>7.2234987921909792E-5</v>
      </c>
      <c r="P305" s="46"/>
      <c r="Q305" s="46"/>
      <c r="R305" s="46"/>
      <c r="S305" s="46"/>
      <c r="T305" s="46"/>
      <c r="U305" s="46"/>
    </row>
    <row r="306" spans="1:21" ht="28.5" x14ac:dyDescent="0.2">
      <c r="A306" s="57"/>
      <c r="B306" s="240" t="s">
        <v>3218</v>
      </c>
      <c r="C306" s="241" t="s">
        <v>599</v>
      </c>
      <c r="D306" s="240" t="s">
        <v>47</v>
      </c>
      <c r="E306" s="240" t="s">
        <v>600</v>
      </c>
      <c r="F306" s="242" t="s">
        <v>49</v>
      </c>
      <c r="G306" s="256">
        <v>27</v>
      </c>
      <c r="H306" s="243">
        <v>11.86</v>
      </c>
      <c r="I306" s="243">
        <v>7.04</v>
      </c>
      <c r="J306" s="243">
        <v>7.28</v>
      </c>
      <c r="K306" s="243">
        <v>14.32</v>
      </c>
      <c r="L306" s="243">
        <v>190.08</v>
      </c>
      <c r="M306" s="243">
        <v>196.56</v>
      </c>
      <c r="N306" s="243">
        <v>386.64</v>
      </c>
      <c r="O306" s="244">
        <v>1.0469686508519719E-4</v>
      </c>
      <c r="P306" s="46"/>
      <c r="Q306" s="46"/>
      <c r="R306" s="46"/>
      <c r="S306" s="46"/>
      <c r="T306" s="46"/>
      <c r="U306" s="46"/>
    </row>
    <row r="307" spans="1:21" ht="28.5" x14ac:dyDescent="0.2">
      <c r="A307" s="57"/>
      <c r="B307" s="240" t="s">
        <v>3219</v>
      </c>
      <c r="C307" s="241" t="s">
        <v>493</v>
      </c>
      <c r="D307" s="240" t="s">
        <v>47</v>
      </c>
      <c r="E307" s="240" t="s">
        <v>2527</v>
      </c>
      <c r="F307" s="242" t="s">
        <v>49</v>
      </c>
      <c r="G307" s="256">
        <v>27</v>
      </c>
      <c r="H307" s="243">
        <v>13.8</v>
      </c>
      <c r="I307" s="243">
        <v>6.52</v>
      </c>
      <c r="J307" s="243">
        <v>10.15</v>
      </c>
      <c r="K307" s="243">
        <v>16.670000000000002</v>
      </c>
      <c r="L307" s="243">
        <v>176.04</v>
      </c>
      <c r="M307" s="243">
        <v>274.05</v>
      </c>
      <c r="N307" s="243">
        <v>450.09</v>
      </c>
      <c r="O307" s="244">
        <v>1.2187826403423445E-4</v>
      </c>
      <c r="P307" s="46"/>
      <c r="Q307" s="46"/>
      <c r="R307" s="46"/>
      <c r="S307" s="46"/>
      <c r="T307" s="46"/>
      <c r="U307" s="46"/>
    </row>
    <row r="308" spans="1:21" ht="28.5" x14ac:dyDescent="0.2">
      <c r="A308" s="57"/>
      <c r="B308" s="240" t="s">
        <v>3220</v>
      </c>
      <c r="C308" s="241" t="s">
        <v>603</v>
      </c>
      <c r="D308" s="240" t="s">
        <v>47</v>
      </c>
      <c r="E308" s="240" t="s">
        <v>604</v>
      </c>
      <c r="F308" s="242" t="s">
        <v>49</v>
      </c>
      <c r="G308" s="256">
        <v>54</v>
      </c>
      <c r="H308" s="243">
        <v>10.23</v>
      </c>
      <c r="I308" s="243">
        <v>8.74</v>
      </c>
      <c r="J308" s="243">
        <v>3.61</v>
      </c>
      <c r="K308" s="243">
        <v>12.35</v>
      </c>
      <c r="L308" s="243">
        <v>471.96</v>
      </c>
      <c r="M308" s="243">
        <v>194.94</v>
      </c>
      <c r="N308" s="243">
        <v>666.9</v>
      </c>
      <c r="O308" s="244">
        <v>1.8058746980477449E-4</v>
      </c>
      <c r="P308" s="46"/>
      <c r="Q308" s="46"/>
      <c r="R308" s="46"/>
      <c r="S308" s="46"/>
      <c r="T308" s="46"/>
      <c r="U308" s="46"/>
    </row>
    <row r="309" spans="1:21" ht="28.5" x14ac:dyDescent="0.2">
      <c r="A309" s="57"/>
      <c r="B309" s="240" t="s">
        <v>3221</v>
      </c>
      <c r="C309" s="241" t="s">
        <v>501</v>
      </c>
      <c r="D309" s="240" t="s">
        <v>47</v>
      </c>
      <c r="E309" s="240" t="s">
        <v>2435</v>
      </c>
      <c r="F309" s="242" t="s">
        <v>83</v>
      </c>
      <c r="G309" s="256">
        <v>162</v>
      </c>
      <c r="H309" s="243">
        <v>27.31</v>
      </c>
      <c r="I309" s="243">
        <v>24.48</v>
      </c>
      <c r="J309" s="243">
        <v>8.51</v>
      </c>
      <c r="K309" s="243">
        <v>32.99</v>
      </c>
      <c r="L309" s="243">
        <v>3965.76</v>
      </c>
      <c r="M309" s="243">
        <v>1378.62</v>
      </c>
      <c r="N309" s="243">
        <v>5344.38</v>
      </c>
      <c r="O309" s="244">
        <v>1.4471855778606098E-3</v>
      </c>
      <c r="P309" s="46"/>
      <c r="Q309" s="46"/>
      <c r="R309" s="46"/>
      <c r="S309" s="46"/>
      <c r="T309" s="46"/>
      <c r="U309" s="46"/>
    </row>
    <row r="310" spans="1:21" x14ac:dyDescent="0.2">
      <c r="A310" s="57"/>
      <c r="B310" s="240" t="s">
        <v>3222</v>
      </c>
      <c r="C310" s="241" t="s">
        <v>3441</v>
      </c>
      <c r="D310" s="240" t="s">
        <v>73</v>
      </c>
      <c r="E310" s="240" t="s">
        <v>3442</v>
      </c>
      <c r="F310" s="242" t="s">
        <v>49</v>
      </c>
      <c r="G310" s="256">
        <v>1</v>
      </c>
      <c r="H310" s="243">
        <v>4648.63</v>
      </c>
      <c r="I310" s="243">
        <v>3231.09</v>
      </c>
      <c r="J310" s="243">
        <v>2384.91</v>
      </c>
      <c r="K310" s="243">
        <v>5616</v>
      </c>
      <c r="L310" s="243">
        <v>3231.09</v>
      </c>
      <c r="M310" s="243">
        <v>2384.91</v>
      </c>
      <c r="N310" s="243">
        <v>5616</v>
      </c>
      <c r="O310" s="244">
        <v>1.5207365878296799E-3</v>
      </c>
      <c r="P310" s="46"/>
      <c r="Q310" s="46"/>
      <c r="R310" s="46"/>
      <c r="S310" s="46"/>
      <c r="T310" s="46"/>
      <c r="U310" s="46"/>
    </row>
    <row r="311" spans="1:21" ht="28.5" x14ac:dyDescent="0.2">
      <c r="A311" s="57"/>
      <c r="B311" s="240" t="s">
        <v>3223</v>
      </c>
      <c r="C311" s="241" t="s">
        <v>3443</v>
      </c>
      <c r="D311" s="240" t="s">
        <v>47</v>
      </c>
      <c r="E311" s="240" t="s">
        <v>3444</v>
      </c>
      <c r="F311" s="242" t="s">
        <v>60</v>
      </c>
      <c r="G311" s="256">
        <v>0.1</v>
      </c>
      <c r="H311" s="243">
        <v>471.58</v>
      </c>
      <c r="I311" s="243">
        <v>105.28</v>
      </c>
      <c r="J311" s="243">
        <v>464.43</v>
      </c>
      <c r="K311" s="243">
        <v>569.71</v>
      </c>
      <c r="L311" s="243">
        <v>10.528</v>
      </c>
      <c r="M311" s="243">
        <v>46.442</v>
      </c>
      <c r="N311" s="243">
        <v>56.97</v>
      </c>
      <c r="O311" s="244">
        <v>1.5426702886156848E-5</v>
      </c>
      <c r="P311" s="46"/>
      <c r="Q311" s="46"/>
      <c r="R311" s="46"/>
      <c r="S311" s="46"/>
      <c r="T311" s="46"/>
      <c r="U311" s="46"/>
    </row>
    <row r="312" spans="1:21" ht="28.5" x14ac:dyDescent="0.2">
      <c r="A312" s="57"/>
      <c r="B312" s="240" t="s">
        <v>5153</v>
      </c>
      <c r="C312" s="241">
        <v>98055</v>
      </c>
      <c r="D312" s="240" t="s">
        <v>47</v>
      </c>
      <c r="E312" s="240" t="s">
        <v>5155</v>
      </c>
      <c r="F312" s="242" t="s">
        <v>49</v>
      </c>
      <c r="G312" s="256">
        <v>1</v>
      </c>
      <c r="H312" s="243">
        <v>7081.09</v>
      </c>
      <c r="I312" s="243"/>
      <c r="J312" s="243"/>
      <c r="K312" s="243">
        <v>8554.67</v>
      </c>
      <c r="L312" s="243"/>
      <c r="M312" s="243"/>
      <c r="N312" s="243">
        <f>K312*G312</f>
        <v>8554.67</v>
      </c>
      <c r="O312" s="244"/>
      <c r="P312" s="46"/>
      <c r="Q312" s="46"/>
      <c r="R312" s="46"/>
      <c r="S312" s="46"/>
      <c r="T312" s="46"/>
      <c r="U312" s="46"/>
    </row>
    <row r="313" spans="1:21" ht="28.5" x14ac:dyDescent="0.2">
      <c r="A313" s="57"/>
      <c r="B313" s="240" t="s">
        <v>5154</v>
      </c>
      <c r="C313" s="241">
        <v>98060</v>
      </c>
      <c r="D313" s="240" t="s">
        <v>47</v>
      </c>
      <c r="E313" s="240" t="s">
        <v>5156</v>
      </c>
      <c r="F313" s="242" t="s">
        <v>49</v>
      </c>
      <c r="G313" s="256">
        <v>2</v>
      </c>
      <c r="H313" s="243">
        <v>5942.32</v>
      </c>
      <c r="I313" s="243"/>
      <c r="J313" s="243"/>
      <c r="K313" s="243">
        <v>7178.92</v>
      </c>
      <c r="L313" s="243"/>
      <c r="M313" s="243"/>
      <c r="N313" s="243">
        <f>K313*G313</f>
        <v>14357.84</v>
      </c>
      <c r="O313" s="244"/>
      <c r="P313" s="46"/>
      <c r="Q313" s="46"/>
      <c r="R313" s="46"/>
      <c r="S313" s="46"/>
      <c r="T313" s="46"/>
      <c r="U313" s="46"/>
    </row>
    <row r="314" spans="1:21" ht="15" x14ac:dyDescent="0.2">
      <c r="A314" s="57"/>
      <c r="B314" s="236" t="s">
        <v>610</v>
      </c>
      <c r="C314" s="236"/>
      <c r="D314" s="236"/>
      <c r="E314" s="236" t="s">
        <v>611</v>
      </c>
      <c r="F314" s="236"/>
      <c r="G314" s="255"/>
      <c r="H314" s="237"/>
      <c r="I314" s="236"/>
      <c r="J314" s="236"/>
      <c r="K314" s="236"/>
      <c r="L314" s="236"/>
      <c r="M314" s="236"/>
      <c r="N314" s="238">
        <f>89233.43+N312+N313</f>
        <v>112145.93999999999</v>
      </c>
      <c r="O314" s="239">
        <v>2.4163201897887926E-2</v>
      </c>
      <c r="P314" s="46"/>
      <c r="Q314" s="46"/>
      <c r="R314" s="46"/>
      <c r="S314" s="46"/>
      <c r="T314" s="46"/>
      <c r="U314" s="46"/>
    </row>
    <row r="315" spans="1:21" ht="28.5" x14ac:dyDescent="0.2">
      <c r="A315" s="57"/>
      <c r="B315" s="240" t="s">
        <v>612</v>
      </c>
      <c r="C315" s="241" t="s">
        <v>2483</v>
      </c>
      <c r="D315" s="240" t="s">
        <v>73</v>
      </c>
      <c r="E315" s="240" t="s">
        <v>2484</v>
      </c>
      <c r="F315" s="242" t="s">
        <v>304</v>
      </c>
      <c r="G315" s="256">
        <v>2</v>
      </c>
      <c r="H315" s="243">
        <v>839.55</v>
      </c>
      <c r="I315" s="243">
        <v>408.16</v>
      </c>
      <c r="J315" s="243">
        <v>606.1</v>
      </c>
      <c r="K315" s="243">
        <v>1014.26</v>
      </c>
      <c r="L315" s="243">
        <v>816.32</v>
      </c>
      <c r="M315" s="243">
        <v>1212.2</v>
      </c>
      <c r="N315" s="243">
        <v>2028.52</v>
      </c>
      <c r="O315" s="244">
        <v>5.4929568788181313E-4</v>
      </c>
      <c r="P315" s="46"/>
      <c r="Q315" s="46"/>
      <c r="R315" s="46"/>
      <c r="S315" s="46"/>
      <c r="T315" s="46"/>
      <c r="U315" s="46"/>
    </row>
    <row r="316" spans="1:21" ht="28.5" x14ac:dyDescent="0.2">
      <c r="A316" s="57"/>
      <c r="B316" s="240" t="s">
        <v>613</v>
      </c>
      <c r="C316" s="241" t="s">
        <v>3009</v>
      </c>
      <c r="D316" s="240" t="s">
        <v>47</v>
      </c>
      <c r="E316" s="240" t="s">
        <v>3010</v>
      </c>
      <c r="F316" s="242" t="s">
        <v>49</v>
      </c>
      <c r="G316" s="256">
        <v>7</v>
      </c>
      <c r="H316" s="243">
        <v>2839.38</v>
      </c>
      <c r="I316" s="243">
        <v>1102.22</v>
      </c>
      <c r="J316" s="243">
        <v>2328.0300000000002</v>
      </c>
      <c r="K316" s="243">
        <v>3430.25</v>
      </c>
      <c r="L316" s="243">
        <v>7715.54</v>
      </c>
      <c r="M316" s="243">
        <v>16296.21</v>
      </c>
      <c r="N316" s="243">
        <v>24011.75</v>
      </c>
      <c r="O316" s="244">
        <v>6.5020560475105623E-3</v>
      </c>
      <c r="P316" s="46"/>
      <c r="Q316" s="46"/>
      <c r="R316" s="46"/>
      <c r="S316" s="46"/>
      <c r="T316" s="46"/>
      <c r="U316" s="46"/>
    </row>
    <row r="317" spans="1:21" ht="28.5" x14ac:dyDescent="0.2">
      <c r="A317" s="57"/>
      <c r="B317" s="240" t="s">
        <v>614</v>
      </c>
      <c r="C317" s="241" t="s">
        <v>547</v>
      </c>
      <c r="D317" s="240" t="s">
        <v>47</v>
      </c>
      <c r="E317" s="240" t="s">
        <v>548</v>
      </c>
      <c r="F317" s="242" t="s">
        <v>49</v>
      </c>
      <c r="G317" s="256">
        <v>2</v>
      </c>
      <c r="H317" s="243">
        <v>64.62</v>
      </c>
      <c r="I317" s="243">
        <v>6.42</v>
      </c>
      <c r="J317" s="243">
        <v>71.64</v>
      </c>
      <c r="K317" s="243">
        <v>78.06</v>
      </c>
      <c r="L317" s="243">
        <v>12.84</v>
      </c>
      <c r="M317" s="243">
        <v>143.28</v>
      </c>
      <c r="N317" s="243">
        <v>156.12</v>
      </c>
      <c r="O317" s="244">
        <v>4.227517736680371E-5</v>
      </c>
      <c r="P317" s="46"/>
      <c r="Q317" s="46"/>
      <c r="R317" s="46"/>
      <c r="S317" s="46"/>
      <c r="T317" s="46"/>
      <c r="U317" s="46"/>
    </row>
    <row r="318" spans="1:21" ht="28.5" x14ac:dyDescent="0.2">
      <c r="A318" s="57"/>
      <c r="B318" s="240" t="s">
        <v>615</v>
      </c>
      <c r="C318" s="241" t="s">
        <v>550</v>
      </c>
      <c r="D318" s="240" t="s">
        <v>47</v>
      </c>
      <c r="E318" s="240" t="s">
        <v>551</v>
      </c>
      <c r="F318" s="242" t="s">
        <v>49</v>
      </c>
      <c r="G318" s="256">
        <v>69</v>
      </c>
      <c r="H318" s="243">
        <v>44.93</v>
      </c>
      <c r="I318" s="243">
        <v>13.98</v>
      </c>
      <c r="J318" s="243">
        <v>40.29</v>
      </c>
      <c r="K318" s="243">
        <v>54.27</v>
      </c>
      <c r="L318" s="243">
        <v>964.62</v>
      </c>
      <c r="M318" s="243">
        <v>2780.01</v>
      </c>
      <c r="N318" s="243">
        <v>3744.63</v>
      </c>
      <c r="O318" s="244">
        <v>1.013994987337011E-3</v>
      </c>
      <c r="P318" s="46"/>
      <c r="Q318" s="46"/>
      <c r="R318" s="46"/>
      <c r="S318" s="46"/>
      <c r="T318" s="46"/>
      <c r="U318" s="46"/>
    </row>
    <row r="319" spans="1:21" ht="28.5" x14ac:dyDescent="0.2">
      <c r="A319" s="57"/>
      <c r="B319" s="240" t="s">
        <v>616</v>
      </c>
      <c r="C319" s="241" t="s">
        <v>3437</v>
      </c>
      <c r="D319" s="240" t="s">
        <v>47</v>
      </c>
      <c r="E319" s="240" t="s">
        <v>3438</v>
      </c>
      <c r="F319" s="242" t="s">
        <v>49</v>
      </c>
      <c r="G319" s="256">
        <v>5</v>
      </c>
      <c r="H319" s="243">
        <v>29.73</v>
      </c>
      <c r="I319" s="243">
        <v>12.4</v>
      </c>
      <c r="J319" s="243">
        <v>23.51</v>
      </c>
      <c r="K319" s="243">
        <v>35.909999999999997</v>
      </c>
      <c r="L319" s="243">
        <v>62</v>
      </c>
      <c r="M319" s="243">
        <v>117.55</v>
      </c>
      <c r="N319" s="243">
        <v>179.55</v>
      </c>
      <c r="O319" s="244">
        <v>4.8619703408977749E-5</v>
      </c>
      <c r="P319" s="46"/>
      <c r="Q319" s="46"/>
      <c r="R319" s="46"/>
      <c r="S319" s="46"/>
      <c r="T319" s="46"/>
      <c r="U319" s="46"/>
    </row>
    <row r="320" spans="1:21" ht="28.5" x14ac:dyDescent="0.2">
      <c r="A320" s="57"/>
      <c r="B320" s="240" t="s">
        <v>617</v>
      </c>
      <c r="C320" s="241" t="s">
        <v>3207</v>
      </c>
      <c r="D320" s="240" t="s">
        <v>47</v>
      </c>
      <c r="E320" s="240" t="s">
        <v>3208</v>
      </c>
      <c r="F320" s="242" t="s">
        <v>49</v>
      </c>
      <c r="G320" s="256">
        <v>7</v>
      </c>
      <c r="H320" s="243">
        <v>52.61</v>
      </c>
      <c r="I320" s="243">
        <v>16.55</v>
      </c>
      <c r="J320" s="243">
        <v>47</v>
      </c>
      <c r="K320" s="243">
        <v>63.55</v>
      </c>
      <c r="L320" s="243">
        <v>115.85</v>
      </c>
      <c r="M320" s="243">
        <v>329</v>
      </c>
      <c r="N320" s="243">
        <v>444.85</v>
      </c>
      <c r="O320" s="244">
        <v>1.2045934314388054E-4</v>
      </c>
      <c r="P320" s="46"/>
      <c r="Q320" s="46"/>
      <c r="R320" s="46"/>
      <c r="S320" s="46"/>
      <c r="T320" s="46"/>
      <c r="U320" s="46"/>
    </row>
    <row r="321" spans="1:21" ht="28.5" x14ac:dyDescent="0.2">
      <c r="A321" s="57"/>
      <c r="B321" s="240" t="s">
        <v>618</v>
      </c>
      <c r="C321" s="241" t="s">
        <v>2407</v>
      </c>
      <c r="D321" s="240" t="s">
        <v>73</v>
      </c>
      <c r="E321" s="240" t="s">
        <v>584</v>
      </c>
      <c r="F321" s="242" t="s">
        <v>83</v>
      </c>
      <c r="G321" s="256">
        <v>178.6</v>
      </c>
      <c r="H321" s="243">
        <v>123.05</v>
      </c>
      <c r="I321" s="243">
        <v>70.930000000000007</v>
      </c>
      <c r="J321" s="243">
        <v>77.72</v>
      </c>
      <c r="K321" s="243">
        <v>148.65</v>
      </c>
      <c r="L321" s="243">
        <v>12668.098</v>
      </c>
      <c r="M321" s="243">
        <v>13880.791999999999</v>
      </c>
      <c r="N321" s="243">
        <v>26548.89</v>
      </c>
      <c r="O321" s="244">
        <v>7.1890791291427192E-3</v>
      </c>
      <c r="P321" s="46"/>
      <c r="Q321" s="46"/>
      <c r="R321" s="46"/>
      <c r="S321" s="46"/>
      <c r="T321" s="46"/>
      <c r="U321" s="46"/>
    </row>
    <row r="322" spans="1:21" x14ac:dyDescent="0.2">
      <c r="A322" s="57"/>
      <c r="B322" s="240" t="s">
        <v>619</v>
      </c>
      <c r="C322" s="241" t="s">
        <v>2600</v>
      </c>
      <c r="D322" s="240" t="s">
        <v>73</v>
      </c>
      <c r="E322" s="240" t="s">
        <v>623</v>
      </c>
      <c r="F322" s="242" t="s">
        <v>83</v>
      </c>
      <c r="G322" s="256">
        <v>148.6</v>
      </c>
      <c r="H322" s="243">
        <v>55.76</v>
      </c>
      <c r="I322" s="243">
        <v>32.24</v>
      </c>
      <c r="J322" s="243">
        <v>35.119999999999997</v>
      </c>
      <c r="K322" s="243">
        <v>67.36</v>
      </c>
      <c r="L322" s="243">
        <v>4790.8639999999996</v>
      </c>
      <c r="M322" s="243">
        <v>5218.826</v>
      </c>
      <c r="N322" s="243">
        <v>10009.69</v>
      </c>
      <c r="O322" s="244">
        <v>2.7104882150699554E-3</v>
      </c>
      <c r="P322" s="46"/>
      <c r="Q322" s="46"/>
      <c r="R322" s="46"/>
      <c r="S322" s="46"/>
      <c r="T322" s="46"/>
      <c r="U322" s="46"/>
    </row>
    <row r="323" spans="1:21" x14ac:dyDescent="0.2">
      <c r="A323" s="57"/>
      <c r="B323" s="240" t="s">
        <v>620</v>
      </c>
      <c r="C323" s="241" t="s">
        <v>3445</v>
      </c>
      <c r="D323" s="240" t="s">
        <v>73</v>
      </c>
      <c r="E323" s="240" t="s">
        <v>3446</v>
      </c>
      <c r="F323" s="242" t="s">
        <v>83</v>
      </c>
      <c r="G323" s="256">
        <v>25.4</v>
      </c>
      <c r="H323" s="243">
        <v>70.489999999999995</v>
      </c>
      <c r="I323" s="243">
        <v>22.91</v>
      </c>
      <c r="J323" s="243">
        <v>62.24</v>
      </c>
      <c r="K323" s="243">
        <v>85.15</v>
      </c>
      <c r="L323" s="243">
        <v>581.91399999999999</v>
      </c>
      <c r="M323" s="243">
        <v>1580.896</v>
      </c>
      <c r="N323" s="243">
        <v>2162.81</v>
      </c>
      <c r="O323" s="244">
        <v>5.856595974935737E-4</v>
      </c>
      <c r="P323" s="46"/>
      <c r="Q323" s="46"/>
      <c r="R323" s="46"/>
      <c r="S323" s="46"/>
      <c r="T323" s="46"/>
      <c r="U323" s="46"/>
    </row>
    <row r="324" spans="1:21" x14ac:dyDescent="0.2">
      <c r="A324" s="57"/>
      <c r="B324" s="240" t="s">
        <v>621</v>
      </c>
      <c r="C324" s="241" t="s">
        <v>3447</v>
      </c>
      <c r="D324" s="240" t="s">
        <v>73</v>
      </c>
      <c r="E324" s="240" t="s">
        <v>3448</v>
      </c>
      <c r="F324" s="242" t="s">
        <v>83</v>
      </c>
      <c r="G324" s="256">
        <v>1.3</v>
      </c>
      <c r="H324" s="243">
        <v>115.32</v>
      </c>
      <c r="I324" s="243">
        <v>58.03</v>
      </c>
      <c r="J324" s="243">
        <v>81.28</v>
      </c>
      <c r="K324" s="243">
        <v>139.31</v>
      </c>
      <c r="L324" s="243">
        <v>75.438999999999993</v>
      </c>
      <c r="M324" s="243">
        <v>105.661</v>
      </c>
      <c r="N324" s="243">
        <v>181.1</v>
      </c>
      <c r="O324" s="244">
        <v>4.9039422374635866E-5</v>
      </c>
      <c r="P324" s="46"/>
      <c r="Q324" s="46"/>
      <c r="R324" s="46"/>
      <c r="S324" s="46"/>
      <c r="T324" s="46"/>
      <c r="U324" s="46"/>
    </row>
    <row r="325" spans="1:21" x14ac:dyDescent="0.2">
      <c r="A325" s="57"/>
      <c r="B325" s="240" t="s">
        <v>622</v>
      </c>
      <c r="C325" s="241" t="s">
        <v>3449</v>
      </c>
      <c r="D325" s="240" t="s">
        <v>73</v>
      </c>
      <c r="E325" s="240" t="s">
        <v>3450</v>
      </c>
      <c r="F325" s="242" t="s">
        <v>49</v>
      </c>
      <c r="G325" s="256">
        <v>2</v>
      </c>
      <c r="H325" s="243">
        <v>386.39</v>
      </c>
      <c r="I325" s="243">
        <v>45.13</v>
      </c>
      <c r="J325" s="243">
        <v>421.66</v>
      </c>
      <c r="K325" s="243">
        <v>466.79</v>
      </c>
      <c r="L325" s="243">
        <v>90.26</v>
      </c>
      <c r="M325" s="243">
        <v>843.32</v>
      </c>
      <c r="N325" s="243">
        <v>933.58</v>
      </c>
      <c r="O325" s="244">
        <v>2.5280079481232773E-4</v>
      </c>
      <c r="P325" s="46"/>
      <c r="Q325" s="46"/>
      <c r="R325" s="46"/>
      <c r="S325" s="46"/>
      <c r="T325" s="46"/>
      <c r="U325" s="46"/>
    </row>
    <row r="326" spans="1:21" x14ac:dyDescent="0.2">
      <c r="A326" s="57"/>
      <c r="B326" s="240" t="s">
        <v>624</v>
      </c>
      <c r="C326" s="241" t="s">
        <v>3011</v>
      </c>
      <c r="D326" s="240" t="s">
        <v>73</v>
      </c>
      <c r="E326" s="240" t="s">
        <v>3012</v>
      </c>
      <c r="F326" s="242" t="s">
        <v>49</v>
      </c>
      <c r="G326" s="256">
        <v>2</v>
      </c>
      <c r="H326" s="243">
        <v>363.39</v>
      </c>
      <c r="I326" s="243">
        <v>45.13</v>
      </c>
      <c r="J326" s="243">
        <v>393.88</v>
      </c>
      <c r="K326" s="243">
        <v>439.01</v>
      </c>
      <c r="L326" s="243">
        <v>90.26</v>
      </c>
      <c r="M326" s="243">
        <v>787.76</v>
      </c>
      <c r="N326" s="243">
        <v>878.02</v>
      </c>
      <c r="O326" s="244">
        <v>2.3775590079170507E-4</v>
      </c>
      <c r="P326" s="46"/>
      <c r="Q326" s="46"/>
      <c r="R326" s="46"/>
      <c r="S326" s="46"/>
      <c r="T326" s="46"/>
      <c r="U326" s="46"/>
    </row>
    <row r="327" spans="1:21" ht="28.5" x14ac:dyDescent="0.2">
      <c r="A327" s="57"/>
      <c r="B327" s="240" t="s">
        <v>625</v>
      </c>
      <c r="C327" s="241" t="s">
        <v>627</v>
      </c>
      <c r="D327" s="240" t="s">
        <v>47</v>
      </c>
      <c r="E327" s="240" t="s">
        <v>628</v>
      </c>
      <c r="F327" s="242" t="s">
        <v>83</v>
      </c>
      <c r="G327" s="256">
        <v>59.6</v>
      </c>
      <c r="H327" s="243">
        <v>140.6</v>
      </c>
      <c r="I327" s="243">
        <v>4.3499999999999996</v>
      </c>
      <c r="J327" s="243">
        <v>165.5</v>
      </c>
      <c r="K327" s="243">
        <v>169.85</v>
      </c>
      <c r="L327" s="243">
        <v>259.26</v>
      </c>
      <c r="M327" s="243">
        <v>9863.7999999999993</v>
      </c>
      <c r="N327" s="243">
        <v>10123.06</v>
      </c>
      <c r="O327" s="244">
        <v>2.7411872725774788E-3</v>
      </c>
      <c r="P327" s="46"/>
      <c r="Q327" s="46"/>
      <c r="R327" s="46"/>
      <c r="S327" s="46"/>
      <c r="T327" s="46"/>
      <c r="U327" s="46"/>
    </row>
    <row r="328" spans="1:21" ht="28.5" x14ac:dyDescent="0.2">
      <c r="A328" s="57"/>
      <c r="B328" s="240" t="s">
        <v>626</v>
      </c>
      <c r="C328" s="241" t="s">
        <v>3224</v>
      </c>
      <c r="D328" s="240" t="s">
        <v>47</v>
      </c>
      <c r="E328" s="240" t="s">
        <v>3225</v>
      </c>
      <c r="F328" s="242" t="s">
        <v>83</v>
      </c>
      <c r="G328" s="256">
        <v>4.9000000000000004</v>
      </c>
      <c r="H328" s="243">
        <v>218.18</v>
      </c>
      <c r="I328" s="243">
        <v>4.93</v>
      </c>
      <c r="J328" s="243">
        <v>258.64999999999998</v>
      </c>
      <c r="K328" s="243">
        <v>263.58</v>
      </c>
      <c r="L328" s="243">
        <v>24.157</v>
      </c>
      <c r="M328" s="243">
        <v>1267.383</v>
      </c>
      <c r="N328" s="243">
        <v>1291.54</v>
      </c>
      <c r="O328" s="244">
        <v>3.4973150510070241E-4</v>
      </c>
      <c r="P328" s="46"/>
      <c r="Q328" s="46"/>
      <c r="R328" s="46"/>
      <c r="S328" s="46"/>
      <c r="T328" s="46"/>
      <c r="U328" s="46"/>
    </row>
    <row r="329" spans="1:21" ht="28.5" x14ac:dyDescent="0.2">
      <c r="A329" s="57"/>
      <c r="B329" s="240" t="s">
        <v>3451</v>
      </c>
      <c r="C329" s="241" t="s">
        <v>3013</v>
      </c>
      <c r="D329" s="240" t="s">
        <v>47</v>
      </c>
      <c r="E329" s="240" t="s">
        <v>3014</v>
      </c>
      <c r="F329" s="242" t="s">
        <v>49</v>
      </c>
      <c r="G329" s="256">
        <v>1</v>
      </c>
      <c r="H329" s="243">
        <v>11.94</v>
      </c>
      <c r="I329" s="243">
        <v>9.7899999999999991</v>
      </c>
      <c r="J329" s="243">
        <v>4.63</v>
      </c>
      <c r="K329" s="243">
        <v>14.42</v>
      </c>
      <c r="L329" s="243">
        <v>9.7899999999999991</v>
      </c>
      <c r="M329" s="243">
        <v>4.63</v>
      </c>
      <c r="N329" s="243">
        <v>14.42</v>
      </c>
      <c r="O329" s="244">
        <v>3.9047403127678038E-6</v>
      </c>
      <c r="P329" s="46"/>
      <c r="Q329" s="46"/>
      <c r="R329" s="46"/>
      <c r="S329" s="46"/>
      <c r="T329" s="46"/>
      <c r="U329" s="46"/>
    </row>
    <row r="330" spans="1:21" ht="28.5" x14ac:dyDescent="0.2">
      <c r="A330" s="57"/>
      <c r="B330" s="240" t="s">
        <v>3452</v>
      </c>
      <c r="C330" s="241" t="s">
        <v>603</v>
      </c>
      <c r="D330" s="240" t="s">
        <v>47</v>
      </c>
      <c r="E330" s="240" t="s">
        <v>604</v>
      </c>
      <c r="F330" s="242" t="s">
        <v>49</v>
      </c>
      <c r="G330" s="256">
        <v>29</v>
      </c>
      <c r="H330" s="243">
        <v>10.23</v>
      </c>
      <c r="I330" s="243">
        <v>8.74</v>
      </c>
      <c r="J330" s="243">
        <v>3.61</v>
      </c>
      <c r="K330" s="243">
        <v>12.35</v>
      </c>
      <c r="L330" s="243">
        <v>253.46</v>
      </c>
      <c r="M330" s="243">
        <v>104.69</v>
      </c>
      <c r="N330" s="243">
        <v>358.15</v>
      </c>
      <c r="O330" s="244">
        <v>9.6982159709971486E-5</v>
      </c>
      <c r="P330" s="46"/>
      <c r="Q330" s="46"/>
      <c r="R330" s="46"/>
      <c r="S330" s="46"/>
      <c r="T330" s="46"/>
      <c r="U330" s="46"/>
    </row>
    <row r="331" spans="1:21" ht="28.5" x14ac:dyDescent="0.2">
      <c r="A331" s="57"/>
      <c r="B331" s="240" t="s">
        <v>3453</v>
      </c>
      <c r="C331" s="241" t="s">
        <v>501</v>
      </c>
      <c r="D331" s="240" t="s">
        <v>47</v>
      </c>
      <c r="E331" s="240" t="s">
        <v>2435</v>
      </c>
      <c r="F331" s="242" t="s">
        <v>83</v>
      </c>
      <c r="G331" s="256">
        <v>180.8</v>
      </c>
      <c r="H331" s="243">
        <v>27.31</v>
      </c>
      <c r="I331" s="243">
        <v>24.48</v>
      </c>
      <c r="J331" s="243">
        <v>8.51</v>
      </c>
      <c r="K331" s="243">
        <v>32.99</v>
      </c>
      <c r="L331" s="243">
        <v>4425.9840000000004</v>
      </c>
      <c r="M331" s="243">
        <v>1538.606</v>
      </c>
      <c r="N331" s="243">
        <v>5964.59</v>
      </c>
      <c r="O331" s="244">
        <v>1.6151300292740439E-3</v>
      </c>
      <c r="P331" s="46"/>
      <c r="Q331" s="46"/>
      <c r="R331" s="46"/>
      <c r="S331" s="46"/>
      <c r="T331" s="46"/>
      <c r="U331" s="46"/>
    </row>
    <row r="332" spans="1:21" ht="28.5" x14ac:dyDescent="0.2">
      <c r="A332" s="57"/>
      <c r="B332" s="240" t="s">
        <v>3454</v>
      </c>
      <c r="C332" s="241" t="s">
        <v>506</v>
      </c>
      <c r="D332" s="240" t="s">
        <v>47</v>
      </c>
      <c r="E332" s="240" t="s">
        <v>507</v>
      </c>
      <c r="F332" s="242" t="s">
        <v>49</v>
      </c>
      <c r="G332" s="256">
        <v>14</v>
      </c>
      <c r="H332" s="243">
        <v>11.96</v>
      </c>
      <c r="I332" s="243">
        <v>9.48</v>
      </c>
      <c r="J332" s="243">
        <v>4.96</v>
      </c>
      <c r="K332" s="243">
        <v>14.44</v>
      </c>
      <c r="L332" s="243">
        <v>132.72</v>
      </c>
      <c r="M332" s="243">
        <v>69.44</v>
      </c>
      <c r="N332" s="243">
        <v>202.16</v>
      </c>
      <c r="O332" s="244">
        <v>5.4742184578997166E-5</v>
      </c>
      <c r="P332" s="46"/>
      <c r="Q332" s="46"/>
      <c r="R332" s="46"/>
      <c r="S332" s="46"/>
      <c r="T332" s="46"/>
      <c r="U332" s="46"/>
    </row>
    <row r="333" spans="1:21" ht="15" x14ac:dyDescent="0.2">
      <c r="A333" s="57"/>
      <c r="B333" s="236" t="s">
        <v>629</v>
      </c>
      <c r="C333" s="236"/>
      <c r="D333" s="236"/>
      <c r="E333" s="236" t="s">
        <v>630</v>
      </c>
      <c r="F333" s="236"/>
      <c r="G333" s="255"/>
      <c r="H333" s="237"/>
      <c r="I333" s="236"/>
      <c r="J333" s="236"/>
      <c r="K333" s="236"/>
      <c r="L333" s="236"/>
      <c r="M333" s="236"/>
      <c r="N333" s="238">
        <v>9001.9599999999991</v>
      </c>
      <c r="O333" s="239">
        <v>2.437608606513402E-3</v>
      </c>
      <c r="P333" s="46"/>
      <c r="Q333" s="46"/>
      <c r="R333" s="46"/>
      <c r="S333" s="46"/>
      <c r="T333" s="46"/>
      <c r="U333" s="46"/>
    </row>
    <row r="334" spans="1:21" ht="28.5" x14ac:dyDescent="0.2">
      <c r="A334" s="57"/>
      <c r="B334" s="240" t="s">
        <v>631</v>
      </c>
      <c r="C334" s="241" t="s">
        <v>2548</v>
      </c>
      <c r="D334" s="240" t="s">
        <v>73</v>
      </c>
      <c r="E334" s="240" t="s">
        <v>2549</v>
      </c>
      <c r="F334" s="242" t="s">
        <v>49</v>
      </c>
      <c r="G334" s="256">
        <v>10</v>
      </c>
      <c r="H334" s="243">
        <v>19.350000000000001</v>
      </c>
      <c r="I334" s="243">
        <v>4.97</v>
      </c>
      <c r="J334" s="243">
        <v>18.399999999999999</v>
      </c>
      <c r="K334" s="243">
        <v>23.37</v>
      </c>
      <c r="L334" s="243">
        <v>49.7</v>
      </c>
      <c r="M334" s="243">
        <v>184</v>
      </c>
      <c r="N334" s="243">
        <v>233.7</v>
      </c>
      <c r="O334" s="244">
        <v>6.3282788564066281E-5</v>
      </c>
      <c r="P334" s="46"/>
      <c r="Q334" s="46"/>
      <c r="R334" s="46"/>
      <c r="S334" s="46"/>
      <c r="T334" s="46"/>
      <c r="U334" s="46"/>
    </row>
    <row r="335" spans="1:21" ht="28.5" x14ac:dyDescent="0.2">
      <c r="A335" s="57"/>
      <c r="B335" s="240" t="s">
        <v>633</v>
      </c>
      <c r="C335" s="241" t="s">
        <v>634</v>
      </c>
      <c r="D335" s="240" t="s">
        <v>47</v>
      </c>
      <c r="E335" s="240" t="s">
        <v>635</v>
      </c>
      <c r="F335" s="242" t="s">
        <v>49</v>
      </c>
      <c r="G335" s="256">
        <v>11</v>
      </c>
      <c r="H335" s="243">
        <v>288.82</v>
      </c>
      <c r="I335" s="243">
        <v>29.48</v>
      </c>
      <c r="J335" s="243">
        <v>319.44</v>
      </c>
      <c r="K335" s="243">
        <v>348.92</v>
      </c>
      <c r="L335" s="243">
        <v>324.27999999999997</v>
      </c>
      <c r="M335" s="243">
        <v>3513.84</v>
      </c>
      <c r="N335" s="243">
        <v>3838.12</v>
      </c>
      <c r="O335" s="244">
        <v>1.0393108106269322E-3</v>
      </c>
      <c r="P335" s="46"/>
      <c r="Q335" s="46"/>
      <c r="R335" s="46"/>
      <c r="S335" s="46"/>
      <c r="T335" s="46"/>
      <c r="U335" s="46"/>
    </row>
    <row r="336" spans="1:21" ht="28.5" x14ac:dyDescent="0.2">
      <c r="A336" s="57"/>
      <c r="B336" s="240" t="s">
        <v>636</v>
      </c>
      <c r="C336" s="241" t="s">
        <v>2541</v>
      </c>
      <c r="D336" s="240" t="s">
        <v>73</v>
      </c>
      <c r="E336" s="240" t="s">
        <v>2542</v>
      </c>
      <c r="F336" s="242" t="s">
        <v>49</v>
      </c>
      <c r="G336" s="256">
        <v>11</v>
      </c>
      <c r="H336" s="243">
        <v>17.989999999999998</v>
      </c>
      <c r="I336" s="243">
        <v>4.97</v>
      </c>
      <c r="J336" s="243">
        <v>16.760000000000002</v>
      </c>
      <c r="K336" s="243">
        <v>21.73</v>
      </c>
      <c r="L336" s="243">
        <v>54.67</v>
      </c>
      <c r="M336" s="243">
        <v>184.36</v>
      </c>
      <c r="N336" s="243">
        <v>239.03</v>
      </c>
      <c r="O336" s="244">
        <v>6.4726080233071289E-5</v>
      </c>
      <c r="P336" s="46"/>
      <c r="Q336" s="46"/>
      <c r="R336" s="46"/>
      <c r="S336" s="46"/>
      <c r="T336" s="46"/>
      <c r="U336" s="46"/>
    </row>
    <row r="337" spans="1:21" x14ac:dyDescent="0.2">
      <c r="A337" s="57"/>
      <c r="B337" s="240" t="s">
        <v>638</v>
      </c>
      <c r="C337" s="241" t="s">
        <v>2559</v>
      </c>
      <c r="D337" s="240" t="s">
        <v>73</v>
      </c>
      <c r="E337" s="240" t="s">
        <v>639</v>
      </c>
      <c r="F337" s="242" t="s">
        <v>49</v>
      </c>
      <c r="G337" s="256">
        <v>2</v>
      </c>
      <c r="H337" s="243">
        <v>215.13</v>
      </c>
      <c r="I337" s="243">
        <v>5.67</v>
      </c>
      <c r="J337" s="243">
        <v>254.22</v>
      </c>
      <c r="K337" s="243">
        <v>259.89</v>
      </c>
      <c r="L337" s="243">
        <v>11.34</v>
      </c>
      <c r="M337" s="243">
        <v>508.44</v>
      </c>
      <c r="N337" s="243">
        <v>519.78</v>
      </c>
      <c r="O337" s="244">
        <v>1.4074937030308246E-4</v>
      </c>
      <c r="P337" s="46"/>
      <c r="Q337" s="46"/>
      <c r="R337" s="46"/>
      <c r="S337" s="46"/>
      <c r="T337" s="46"/>
      <c r="U337" s="46"/>
    </row>
    <row r="338" spans="1:21" ht="28.5" x14ac:dyDescent="0.2">
      <c r="A338" s="57"/>
      <c r="B338" s="240" t="s">
        <v>640</v>
      </c>
      <c r="C338" s="241" t="s">
        <v>2555</v>
      </c>
      <c r="D338" s="240" t="s">
        <v>73</v>
      </c>
      <c r="E338" s="240" t="s">
        <v>2556</v>
      </c>
      <c r="F338" s="242" t="s">
        <v>49</v>
      </c>
      <c r="G338" s="256">
        <v>3</v>
      </c>
      <c r="H338" s="243">
        <v>44.84</v>
      </c>
      <c r="I338" s="243">
        <v>0</v>
      </c>
      <c r="J338" s="243">
        <v>54.17</v>
      </c>
      <c r="K338" s="243">
        <v>54.17</v>
      </c>
      <c r="L338" s="243">
        <v>0</v>
      </c>
      <c r="M338" s="243">
        <v>162.51</v>
      </c>
      <c r="N338" s="243">
        <v>162.51</v>
      </c>
      <c r="O338" s="244">
        <v>4.4005502651032996E-5</v>
      </c>
      <c r="P338" s="46"/>
      <c r="Q338" s="46"/>
      <c r="R338" s="46"/>
      <c r="S338" s="46"/>
      <c r="T338" s="46"/>
      <c r="U338" s="46"/>
    </row>
    <row r="339" spans="1:21" x14ac:dyDescent="0.2">
      <c r="A339" s="57"/>
      <c r="B339" s="240" t="s">
        <v>641</v>
      </c>
      <c r="C339" s="241" t="s">
        <v>2601</v>
      </c>
      <c r="D339" s="240" t="s">
        <v>73</v>
      </c>
      <c r="E339" s="240" t="s">
        <v>642</v>
      </c>
      <c r="F339" s="242" t="s">
        <v>49</v>
      </c>
      <c r="G339" s="256">
        <v>2</v>
      </c>
      <c r="H339" s="243">
        <v>17.350000000000001</v>
      </c>
      <c r="I339" s="243">
        <v>8.75</v>
      </c>
      <c r="J339" s="243">
        <v>12.21</v>
      </c>
      <c r="K339" s="243">
        <v>20.96</v>
      </c>
      <c r="L339" s="243">
        <v>17.5</v>
      </c>
      <c r="M339" s="243">
        <v>24.42</v>
      </c>
      <c r="N339" s="243">
        <v>41.92</v>
      </c>
      <c r="O339" s="244">
        <v>1.1351367122831228E-5</v>
      </c>
      <c r="P339" s="46"/>
      <c r="Q339" s="46"/>
      <c r="R339" s="46"/>
      <c r="S339" s="46"/>
      <c r="T339" s="46"/>
      <c r="U339" s="46"/>
    </row>
    <row r="340" spans="1:21" ht="28.5" x14ac:dyDescent="0.2">
      <c r="A340" s="57"/>
      <c r="B340" s="240" t="s">
        <v>643</v>
      </c>
      <c r="C340" s="241" t="s">
        <v>2505</v>
      </c>
      <c r="D340" s="240" t="s">
        <v>73</v>
      </c>
      <c r="E340" s="240" t="s">
        <v>2506</v>
      </c>
      <c r="F340" s="242" t="s">
        <v>49</v>
      </c>
      <c r="G340" s="256">
        <v>46</v>
      </c>
      <c r="H340" s="243">
        <v>25.13</v>
      </c>
      <c r="I340" s="243">
        <v>4.97</v>
      </c>
      <c r="J340" s="243">
        <v>25.38</v>
      </c>
      <c r="K340" s="243">
        <v>30.35</v>
      </c>
      <c r="L340" s="243">
        <v>228.62</v>
      </c>
      <c r="M340" s="243">
        <v>1167.48</v>
      </c>
      <c r="N340" s="243">
        <v>1396.1</v>
      </c>
      <c r="O340" s="244">
        <v>3.7804493416471088E-4</v>
      </c>
      <c r="P340" s="46"/>
      <c r="Q340" s="46"/>
      <c r="R340" s="46"/>
      <c r="S340" s="46"/>
      <c r="T340" s="46"/>
      <c r="U340" s="46"/>
    </row>
    <row r="341" spans="1:21" ht="28.5" x14ac:dyDescent="0.2">
      <c r="A341" s="57"/>
      <c r="B341" s="240" t="s">
        <v>645</v>
      </c>
      <c r="C341" s="241" t="s">
        <v>2540</v>
      </c>
      <c r="D341" s="240" t="s">
        <v>73</v>
      </c>
      <c r="E341" s="240" t="s">
        <v>650</v>
      </c>
      <c r="F341" s="242" t="s">
        <v>49</v>
      </c>
      <c r="G341" s="256">
        <v>4</v>
      </c>
      <c r="H341" s="243">
        <v>32.82</v>
      </c>
      <c r="I341" s="243">
        <v>18.82</v>
      </c>
      <c r="J341" s="243">
        <v>20.82</v>
      </c>
      <c r="K341" s="243">
        <v>39.64</v>
      </c>
      <c r="L341" s="243">
        <v>75.28</v>
      </c>
      <c r="M341" s="243">
        <v>83.28</v>
      </c>
      <c r="N341" s="243">
        <v>158.56</v>
      </c>
      <c r="O341" s="244">
        <v>4.2935896254678425E-5</v>
      </c>
      <c r="P341" s="46"/>
      <c r="Q341" s="46"/>
      <c r="R341" s="46"/>
      <c r="S341" s="46"/>
      <c r="T341" s="46"/>
      <c r="U341" s="46"/>
    </row>
    <row r="342" spans="1:21" ht="28.5" x14ac:dyDescent="0.2">
      <c r="A342" s="57"/>
      <c r="B342" s="240" t="s">
        <v>647</v>
      </c>
      <c r="C342" s="241" t="s">
        <v>2519</v>
      </c>
      <c r="D342" s="240" t="s">
        <v>73</v>
      </c>
      <c r="E342" s="240" t="s">
        <v>2520</v>
      </c>
      <c r="F342" s="242" t="s">
        <v>49</v>
      </c>
      <c r="G342" s="256">
        <v>4</v>
      </c>
      <c r="H342" s="243">
        <v>482.78</v>
      </c>
      <c r="I342" s="243">
        <v>62.76</v>
      </c>
      <c r="J342" s="243">
        <v>520.48</v>
      </c>
      <c r="K342" s="243">
        <v>583.24</v>
      </c>
      <c r="L342" s="243">
        <v>251.04</v>
      </c>
      <c r="M342" s="243">
        <v>2081.92</v>
      </c>
      <c r="N342" s="243">
        <v>2332.96</v>
      </c>
      <c r="O342" s="244">
        <v>6.3173390846565708E-4</v>
      </c>
      <c r="P342" s="46"/>
      <c r="Q342" s="46"/>
      <c r="R342" s="46"/>
      <c r="S342" s="46"/>
      <c r="T342" s="46"/>
      <c r="U342" s="46"/>
    </row>
    <row r="343" spans="1:21" ht="28.5" x14ac:dyDescent="0.2">
      <c r="A343" s="57"/>
      <c r="B343" s="240" t="s">
        <v>649</v>
      </c>
      <c r="C343" s="241" t="s">
        <v>2540</v>
      </c>
      <c r="D343" s="240" t="s">
        <v>73</v>
      </c>
      <c r="E343" s="240" t="s">
        <v>650</v>
      </c>
      <c r="F343" s="242" t="s">
        <v>49</v>
      </c>
      <c r="G343" s="256">
        <v>2</v>
      </c>
      <c r="H343" s="243">
        <v>32.82</v>
      </c>
      <c r="I343" s="243">
        <v>18.82</v>
      </c>
      <c r="J343" s="243">
        <v>20.82</v>
      </c>
      <c r="K343" s="243">
        <v>39.64</v>
      </c>
      <c r="L343" s="243">
        <v>37.64</v>
      </c>
      <c r="M343" s="243">
        <v>41.64</v>
      </c>
      <c r="N343" s="243">
        <v>79.28</v>
      </c>
      <c r="O343" s="244">
        <v>2.1467948127339213E-5</v>
      </c>
      <c r="P343" s="46"/>
      <c r="Q343" s="46"/>
      <c r="R343" s="46"/>
      <c r="S343" s="46"/>
      <c r="T343" s="46"/>
      <c r="U343" s="46"/>
    </row>
    <row r="344" spans="1:21" ht="15" x14ac:dyDescent="0.2">
      <c r="A344" s="57"/>
      <c r="B344" s="236">
        <v>16</v>
      </c>
      <c r="C344" s="236"/>
      <c r="D344" s="236"/>
      <c r="E344" s="236" t="s">
        <v>651</v>
      </c>
      <c r="F344" s="236"/>
      <c r="G344" s="255"/>
      <c r="H344" s="237"/>
      <c r="I344" s="236"/>
      <c r="J344" s="236"/>
      <c r="K344" s="236"/>
      <c r="L344" s="236"/>
      <c r="M344" s="236"/>
      <c r="N344" s="238">
        <v>411207.27</v>
      </c>
      <c r="O344" s="239">
        <v>0.11134934840999963</v>
      </c>
      <c r="P344" s="46"/>
      <c r="Q344" s="46"/>
      <c r="R344" s="46"/>
      <c r="S344" s="46"/>
      <c r="T344" s="46"/>
      <c r="U344" s="46"/>
    </row>
    <row r="345" spans="1:21" ht="15" x14ac:dyDescent="0.2">
      <c r="A345" s="57"/>
      <c r="B345" s="236" t="s">
        <v>652</v>
      </c>
      <c r="C345" s="236"/>
      <c r="D345" s="236"/>
      <c r="E345" s="236" t="s">
        <v>653</v>
      </c>
      <c r="F345" s="236"/>
      <c r="G345" s="255"/>
      <c r="H345" s="237"/>
      <c r="I345" s="236"/>
      <c r="J345" s="236"/>
      <c r="K345" s="236"/>
      <c r="L345" s="236"/>
      <c r="M345" s="236"/>
      <c r="N345" s="238">
        <v>298848.99</v>
      </c>
      <c r="O345" s="239">
        <v>8.0924250948886417E-2</v>
      </c>
      <c r="P345" s="46"/>
      <c r="Q345" s="46"/>
      <c r="R345" s="46"/>
      <c r="S345" s="46"/>
      <c r="T345" s="46"/>
      <c r="U345" s="46"/>
    </row>
    <row r="346" spans="1:21" x14ac:dyDescent="0.2">
      <c r="A346" s="57"/>
      <c r="B346" s="240" t="s">
        <v>654</v>
      </c>
      <c r="C346" s="241" t="s">
        <v>2573</v>
      </c>
      <c r="D346" s="240" t="s">
        <v>73</v>
      </c>
      <c r="E346" s="240" t="s">
        <v>2574</v>
      </c>
      <c r="F346" s="242" t="s">
        <v>49</v>
      </c>
      <c r="G346" s="256">
        <v>1</v>
      </c>
      <c r="H346" s="243">
        <v>2.2599999999999998</v>
      </c>
      <c r="I346" s="243">
        <v>0.71</v>
      </c>
      <c r="J346" s="243">
        <v>2.02</v>
      </c>
      <c r="K346" s="243">
        <v>2.73</v>
      </c>
      <c r="L346" s="243">
        <v>0.71</v>
      </c>
      <c r="M346" s="243">
        <v>2.02</v>
      </c>
      <c r="N346" s="243">
        <v>2.73</v>
      </c>
      <c r="O346" s="244">
        <v>7.3924695241720556E-7</v>
      </c>
      <c r="P346" s="46"/>
      <c r="Q346" s="46"/>
      <c r="R346" s="46"/>
      <c r="S346" s="46"/>
      <c r="T346" s="46"/>
      <c r="U346" s="46"/>
    </row>
    <row r="347" spans="1:21" ht="28.5" x14ac:dyDescent="0.2">
      <c r="A347" s="57"/>
      <c r="B347" s="240" t="s">
        <v>655</v>
      </c>
      <c r="C347" s="241" t="s">
        <v>656</v>
      </c>
      <c r="D347" s="240" t="s">
        <v>47</v>
      </c>
      <c r="E347" s="240" t="s">
        <v>657</v>
      </c>
      <c r="F347" s="242" t="s">
        <v>49</v>
      </c>
      <c r="G347" s="256">
        <v>321</v>
      </c>
      <c r="H347" s="243">
        <v>23.43</v>
      </c>
      <c r="I347" s="243">
        <v>22.07</v>
      </c>
      <c r="J347" s="243">
        <v>6.23</v>
      </c>
      <c r="K347" s="243">
        <v>28.3</v>
      </c>
      <c r="L347" s="243">
        <v>7084.47</v>
      </c>
      <c r="M347" s="243">
        <v>1999.83</v>
      </c>
      <c r="N347" s="243">
        <v>9084.2999999999993</v>
      </c>
      <c r="O347" s="244">
        <v>2.4599051611148793E-3</v>
      </c>
      <c r="P347" s="46"/>
      <c r="Q347" s="46"/>
      <c r="R347" s="46"/>
      <c r="S347" s="46"/>
      <c r="T347" s="46"/>
      <c r="U347" s="46"/>
    </row>
    <row r="348" spans="1:21" ht="28.5" x14ac:dyDescent="0.2">
      <c r="A348" s="57"/>
      <c r="B348" s="240" t="s">
        <v>658</v>
      </c>
      <c r="C348" s="241" t="s">
        <v>3017</v>
      </c>
      <c r="D348" s="240" t="s">
        <v>47</v>
      </c>
      <c r="E348" s="240" t="s">
        <v>3018</v>
      </c>
      <c r="F348" s="242" t="s">
        <v>49</v>
      </c>
      <c r="G348" s="256">
        <v>25</v>
      </c>
      <c r="H348" s="243">
        <v>26.49</v>
      </c>
      <c r="I348" s="243">
        <v>22.89</v>
      </c>
      <c r="J348" s="243">
        <v>9.11</v>
      </c>
      <c r="K348" s="243">
        <v>32</v>
      </c>
      <c r="L348" s="243">
        <v>572.25</v>
      </c>
      <c r="M348" s="243">
        <v>227.75</v>
      </c>
      <c r="N348" s="243">
        <v>800</v>
      </c>
      <c r="O348" s="244">
        <v>2.1662914356548147E-4</v>
      </c>
      <c r="P348" s="46"/>
      <c r="Q348" s="46"/>
      <c r="R348" s="46"/>
      <c r="S348" s="46"/>
      <c r="T348" s="46"/>
      <c r="U348" s="46"/>
    </row>
    <row r="349" spans="1:21" x14ac:dyDescent="0.2">
      <c r="A349" s="57"/>
      <c r="B349" s="240" t="s">
        <v>661</v>
      </c>
      <c r="C349" s="241" t="s">
        <v>659</v>
      </c>
      <c r="D349" s="240" t="s">
        <v>47</v>
      </c>
      <c r="E349" s="240" t="s">
        <v>660</v>
      </c>
      <c r="F349" s="242" t="s">
        <v>49</v>
      </c>
      <c r="G349" s="256">
        <v>141</v>
      </c>
      <c r="H349" s="243">
        <v>19.54</v>
      </c>
      <c r="I349" s="243">
        <v>16.690000000000001</v>
      </c>
      <c r="J349" s="243">
        <v>6.91</v>
      </c>
      <c r="K349" s="243">
        <v>23.6</v>
      </c>
      <c r="L349" s="243">
        <v>2353.29</v>
      </c>
      <c r="M349" s="243">
        <v>974.31</v>
      </c>
      <c r="N349" s="243">
        <v>3327.6</v>
      </c>
      <c r="O349" s="244">
        <v>9.010689226606202E-4</v>
      </c>
      <c r="P349" s="46"/>
      <c r="Q349" s="46"/>
      <c r="R349" s="46"/>
      <c r="S349" s="46"/>
      <c r="T349" s="46"/>
      <c r="U349" s="46"/>
    </row>
    <row r="350" spans="1:21" ht="28.5" x14ac:dyDescent="0.2">
      <c r="A350" s="57"/>
      <c r="B350" s="240" t="s">
        <v>664</v>
      </c>
      <c r="C350" s="241" t="s">
        <v>662</v>
      </c>
      <c r="D350" s="240" t="s">
        <v>47</v>
      </c>
      <c r="E350" s="240" t="s">
        <v>663</v>
      </c>
      <c r="F350" s="242" t="s">
        <v>49</v>
      </c>
      <c r="G350" s="256">
        <v>17</v>
      </c>
      <c r="H350" s="243">
        <v>22.81</v>
      </c>
      <c r="I350" s="243">
        <v>22.07</v>
      </c>
      <c r="J350" s="243">
        <v>5.48</v>
      </c>
      <c r="K350" s="243">
        <v>27.55</v>
      </c>
      <c r="L350" s="243">
        <v>375.19</v>
      </c>
      <c r="M350" s="243">
        <v>93.16</v>
      </c>
      <c r="N350" s="243">
        <v>468.35</v>
      </c>
      <c r="O350" s="244">
        <v>1.2682282423611655E-4</v>
      </c>
      <c r="P350" s="46"/>
      <c r="Q350" s="46"/>
      <c r="R350" s="46"/>
      <c r="S350" s="46"/>
      <c r="T350" s="46"/>
      <c r="U350" s="46"/>
    </row>
    <row r="351" spans="1:21" ht="28.5" x14ac:dyDescent="0.2">
      <c r="A351" s="57"/>
      <c r="B351" s="240" t="s">
        <v>667</v>
      </c>
      <c r="C351" s="241" t="s">
        <v>665</v>
      </c>
      <c r="D351" s="240" t="s">
        <v>47</v>
      </c>
      <c r="E351" s="240" t="s">
        <v>666</v>
      </c>
      <c r="F351" s="242" t="s">
        <v>49</v>
      </c>
      <c r="G351" s="256">
        <v>1</v>
      </c>
      <c r="H351" s="243">
        <v>30.08</v>
      </c>
      <c r="I351" s="243">
        <v>27.46</v>
      </c>
      <c r="J351" s="243">
        <v>8.8699999999999992</v>
      </c>
      <c r="K351" s="243">
        <v>36.33</v>
      </c>
      <c r="L351" s="243">
        <v>27.46</v>
      </c>
      <c r="M351" s="243">
        <v>8.8699999999999992</v>
      </c>
      <c r="N351" s="243">
        <v>36.33</v>
      </c>
      <c r="O351" s="244">
        <v>9.8376709821674269E-6</v>
      </c>
      <c r="P351" s="46"/>
      <c r="Q351" s="46"/>
      <c r="R351" s="46"/>
      <c r="S351" s="46"/>
      <c r="T351" s="46"/>
      <c r="U351" s="46"/>
    </row>
    <row r="352" spans="1:21" x14ac:dyDescent="0.2">
      <c r="A352" s="57"/>
      <c r="B352" s="240" t="s">
        <v>669</v>
      </c>
      <c r="C352" s="241" t="s">
        <v>3019</v>
      </c>
      <c r="D352" s="240" t="s">
        <v>73</v>
      </c>
      <c r="E352" s="240" t="s">
        <v>3020</v>
      </c>
      <c r="F352" s="242" t="s">
        <v>668</v>
      </c>
      <c r="G352" s="256">
        <v>726</v>
      </c>
      <c r="H352" s="243">
        <v>6.1</v>
      </c>
      <c r="I352" s="243">
        <v>5.13</v>
      </c>
      <c r="J352" s="243">
        <v>2.23</v>
      </c>
      <c r="K352" s="243">
        <v>7.36</v>
      </c>
      <c r="L352" s="243">
        <v>3724.38</v>
      </c>
      <c r="M352" s="243">
        <v>1618.98</v>
      </c>
      <c r="N352" s="243">
        <v>5343.36</v>
      </c>
      <c r="O352" s="244">
        <v>1.4469093757025638E-3</v>
      </c>
      <c r="P352" s="46"/>
      <c r="Q352" s="46"/>
      <c r="R352" s="46"/>
      <c r="S352" s="46"/>
      <c r="T352" s="46"/>
      <c r="U352" s="46"/>
    </row>
    <row r="353" spans="1:21" x14ac:dyDescent="0.2">
      <c r="A353" s="57"/>
      <c r="B353" s="240" t="s">
        <v>671</v>
      </c>
      <c r="C353" s="241" t="s">
        <v>2496</v>
      </c>
      <c r="D353" s="240" t="s">
        <v>73</v>
      </c>
      <c r="E353" s="240" t="s">
        <v>670</v>
      </c>
      <c r="F353" s="242" t="s">
        <v>668</v>
      </c>
      <c r="G353" s="256">
        <v>111</v>
      </c>
      <c r="H353" s="243">
        <v>8.15</v>
      </c>
      <c r="I353" s="243">
        <v>8.19</v>
      </c>
      <c r="J353" s="243">
        <v>1.65</v>
      </c>
      <c r="K353" s="243">
        <v>9.84</v>
      </c>
      <c r="L353" s="243">
        <v>909.09</v>
      </c>
      <c r="M353" s="243">
        <v>183.15</v>
      </c>
      <c r="N353" s="243">
        <v>1092.24</v>
      </c>
      <c r="O353" s="244">
        <v>2.9576376970995186E-4</v>
      </c>
      <c r="P353" s="46"/>
      <c r="Q353" s="46"/>
      <c r="R353" s="46"/>
      <c r="S353" s="46"/>
      <c r="T353" s="46"/>
      <c r="U353" s="46"/>
    </row>
    <row r="354" spans="1:21" x14ac:dyDescent="0.2">
      <c r="A354" s="57"/>
      <c r="B354" s="240" t="s">
        <v>672</v>
      </c>
      <c r="C354" s="241" t="s">
        <v>3021</v>
      </c>
      <c r="D354" s="240" t="s">
        <v>73</v>
      </c>
      <c r="E354" s="240" t="s">
        <v>3022</v>
      </c>
      <c r="F354" s="242" t="s">
        <v>49</v>
      </c>
      <c r="G354" s="256">
        <v>111</v>
      </c>
      <c r="H354" s="243">
        <v>13.55</v>
      </c>
      <c r="I354" s="243">
        <v>11.29</v>
      </c>
      <c r="J354" s="243">
        <v>5.07</v>
      </c>
      <c r="K354" s="243">
        <v>16.36</v>
      </c>
      <c r="L354" s="243">
        <v>1253.19</v>
      </c>
      <c r="M354" s="243">
        <v>562.77</v>
      </c>
      <c r="N354" s="243">
        <v>1815.96</v>
      </c>
      <c r="O354" s="244">
        <v>4.9173732443646468E-4</v>
      </c>
      <c r="P354" s="46"/>
      <c r="Q354" s="46"/>
      <c r="R354" s="46"/>
      <c r="S354" s="46"/>
      <c r="T354" s="46"/>
      <c r="U354" s="46"/>
    </row>
    <row r="355" spans="1:21" x14ac:dyDescent="0.2">
      <c r="A355" s="57"/>
      <c r="B355" s="240" t="s">
        <v>674</v>
      </c>
      <c r="C355" s="241" t="s">
        <v>2498</v>
      </c>
      <c r="D355" s="240" t="s">
        <v>73</v>
      </c>
      <c r="E355" s="240" t="s">
        <v>2499</v>
      </c>
      <c r="F355" s="242" t="s">
        <v>49</v>
      </c>
      <c r="G355" s="256">
        <v>392</v>
      </c>
      <c r="H355" s="243">
        <v>1.85</v>
      </c>
      <c r="I355" s="243">
        <v>0.96</v>
      </c>
      <c r="J355" s="243">
        <v>1.27</v>
      </c>
      <c r="K355" s="243">
        <v>2.23</v>
      </c>
      <c r="L355" s="243">
        <v>376.32</v>
      </c>
      <c r="M355" s="243">
        <v>497.84</v>
      </c>
      <c r="N355" s="243">
        <v>874.16</v>
      </c>
      <c r="O355" s="244">
        <v>2.367106651740016E-4</v>
      </c>
      <c r="P355" s="46"/>
      <c r="Q355" s="46"/>
      <c r="R355" s="46"/>
      <c r="S355" s="46"/>
      <c r="T355" s="46"/>
      <c r="U355" s="46"/>
    </row>
    <row r="356" spans="1:21" x14ac:dyDescent="0.2">
      <c r="A356" s="57"/>
      <c r="B356" s="240" t="s">
        <v>676</v>
      </c>
      <c r="C356" s="241" t="s">
        <v>2507</v>
      </c>
      <c r="D356" s="240" t="s">
        <v>73</v>
      </c>
      <c r="E356" s="240" t="s">
        <v>675</v>
      </c>
      <c r="F356" s="242" t="s">
        <v>49</v>
      </c>
      <c r="G356" s="256">
        <v>111</v>
      </c>
      <c r="H356" s="243">
        <v>5.79</v>
      </c>
      <c r="I356" s="243">
        <v>1.57</v>
      </c>
      <c r="J356" s="243">
        <v>5.42</v>
      </c>
      <c r="K356" s="243">
        <v>6.99</v>
      </c>
      <c r="L356" s="243">
        <v>174.27</v>
      </c>
      <c r="M356" s="243">
        <v>601.62</v>
      </c>
      <c r="N356" s="243">
        <v>775.89</v>
      </c>
      <c r="O356" s="244">
        <v>2.1010048275127676E-4</v>
      </c>
      <c r="P356" s="46"/>
      <c r="Q356" s="46"/>
      <c r="R356" s="46"/>
      <c r="S356" s="46"/>
      <c r="T356" s="46"/>
      <c r="U356" s="46"/>
    </row>
    <row r="357" spans="1:21" x14ac:dyDescent="0.2">
      <c r="A357" s="57"/>
      <c r="B357" s="240" t="s">
        <v>678</v>
      </c>
      <c r="C357" s="241" t="s">
        <v>2459</v>
      </c>
      <c r="D357" s="240" t="s">
        <v>73</v>
      </c>
      <c r="E357" s="240" t="s">
        <v>677</v>
      </c>
      <c r="F357" s="242" t="s">
        <v>83</v>
      </c>
      <c r="G357" s="256">
        <v>111</v>
      </c>
      <c r="H357" s="243">
        <v>26.06</v>
      </c>
      <c r="I357" s="243">
        <v>23.25</v>
      </c>
      <c r="J357" s="243">
        <v>8.23</v>
      </c>
      <c r="K357" s="243">
        <v>31.48</v>
      </c>
      <c r="L357" s="243">
        <v>2580.75</v>
      </c>
      <c r="M357" s="243">
        <v>913.53</v>
      </c>
      <c r="N357" s="243">
        <v>3494.28</v>
      </c>
      <c r="O357" s="244">
        <v>9.4620360472248829E-4</v>
      </c>
      <c r="P357" s="46"/>
      <c r="Q357" s="46"/>
      <c r="R357" s="46"/>
      <c r="S357" s="46"/>
      <c r="T357" s="46"/>
      <c r="U357" s="46"/>
    </row>
    <row r="358" spans="1:21" ht="28.5" x14ac:dyDescent="0.2">
      <c r="A358" s="57"/>
      <c r="B358" s="240" t="s">
        <v>681</v>
      </c>
      <c r="C358" s="241" t="s">
        <v>686</v>
      </c>
      <c r="D358" s="240" t="s">
        <v>47</v>
      </c>
      <c r="E358" s="240" t="s">
        <v>687</v>
      </c>
      <c r="F358" s="242" t="s">
        <v>83</v>
      </c>
      <c r="G358" s="256">
        <v>23.6</v>
      </c>
      <c r="H358" s="243">
        <v>60.09</v>
      </c>
      <c r="I358" s="243">
        <v>6.22</v>
      </c>
      <c r="J358" s="243">
        <v>66.37</v>
      </c>
      <c r="K358" s="243">
        <v>72.59</v>
      </c>
      <c r="L358" s="243">
        <v>146.792</v>
      </c>
      <c r="M358" s="243">
        <v>1566.328</v>
      </c>
      <c r="N358" s="243">
        <v>1713.12</v>
      </c>
      <c r="O358" s="244">
        <v>4.6388964803112203E-4</v>
      </c>
      <c r="P358" s="46"/>
      <c r="Q358" s="46"/>
      <c r="R358" s="46"/>
      <c r="S358" s="46"/>
      <c r="T358" s="46"/>
      <c r="U358" s="46"/>
    </row>
    <row r="359" spans="1:21" ht="28.5" x14ac:dyDescent="0.2">
      <c r="A359" s="57"/>
      <c r="B359" s="240" t="s">
        <v>684</v>
      </c>
      <c r="C359" s="241" t="s">
        <v>3455</v>
      </c>
      <c r="D359" s="240" t="s">
        <v>47</v>
      </c>
      <c r="E359" s="240" t="s">
        <v>3456</v>
      </c>
      <c r="F359" s="242" t="s">
        <v>83</v>
      </c>
      <c r="G359" s="256">
        <v>102.8</v>
      </c>
      <c r="H359" s="243">
        <v>107.13</v>
      </c>
      <c r="I359" s="243">
        <v>9.2200000000000006</v>
      </c>
      <c r="J359" s="243">
        <v>120.2</v>
      </c>
      <c r="K359" s="243">
        <v>129.41999999999999</v>
      </c>
      <c r="L359" s="243">
        <v>947.81600000000003</v>
      </c>
      <c r="M359" s="243">
        <v>12356.554</v>
      </c>
      <c r="N359" s="243">
        <v>13304.37</v>
      </c>
      <c r="O359" s="244">
        <v>3.6026428484728559E-3</v>
      </c>
      <c r="P359" s="46"/>
      <c r="Q359" s="46"/>
      <c r="R359" s="46"/>
      <c r="S359" s="46"/>
      <c r="T359" s="46"/>
      <c r="U359" s="46"/>
    </row>
    <row r="360" spans="1:21" ht="28.5" x14ac:dyDescent="0.2">
      <c r="A360" s="57"/>
      <c r="B360" s="240" t="s">
        <v>685</v>
      </c>
      <c r="C360" s="241" t="s">
        <v>3457</v>
      </c>
      <c r="D360" s="240" t="s">
        <v>47</v>
      </c>
      <c r="E360" s="240" t="s">
        <v>3458</v>
      </c>
      <c r="F360" s="242" t="s">
        <v>83</v>
      </c>
      <c r="G360" s="256">
        <v>329.2</v>
      </c>
      <c r="H360" s="243">
        <v>10.88</v>
      </c>
      <c r="I360" s="243">
        <v>0.13</v>
      </c>
      <c r="J360" s="243">
        <v>13.01</v>
      </c>
      <c r="K360" s="243">
        <v>13.14</v>
      </c>
      <c r="L360" s="243">
        <v>42.795999999999999</v>
      </c>
      <c r="M360" s="243">
        <v>4282.884</v>
      </c>
      <c r="N360" s="243">
        <v>4325.68</v>
      </c>
      <c r="O360" s="244">
        <v>1.1713354421729149E-3</v>
      </c>
      <c r="P360" s="46"/>
      <c r="Q360" s="46"/>
      <c r="R360" s="46"/>
      <c r="S360" s="46"/>
      <c r="T360" s="46"/>
      <c r="U360" s="46"/>
    </row>
    <row r="361" spans="1:21" ht="28.5" x14ac:dyDescent="0.2">
      <c r="A361" s="57"/>
      <c r="B361" s="240" t="s">
        <v>688</v>
      </c>
      <c r="C361" s="241" t="s">
        <v>679</v>
      </c>
      <c r="D361" s="240" t="s">
        <v>47</v>
      </c>
      <c r="E361" s="240" t="s">
        <v>680</v>
      </c>
      <c r="F361" s="242" t="s">
        <v>83</v>
      </c>
      <c r="G361" s="256">
        <v>307.3</v>
      </c>
      <c r="H361" s="243">
        <v>28.58</v>
      </c>
      <c r="I361" s="243">
        <v>8.57</v>
      </c>
      <c r="J361" s="243">
        <v>25.95</v>
      </c>
      <c r="K361" s="243">
        <v>34.520000000000003</v>
      </c>
      <c r="L361" s="243">
        <v>2633.5610000000001</v>
      </c>
      <c r="M361" s="243">
        <v>7974.4290000000001</v>
      </c>
      <c r="N361" s="243">
        <v>10607.99</v>
      </c>
      <c r="O361" s="244">
        <v>2.8724997358139897E-3</v>
      </c>
      <c r="P361" s="46"/>
      <c r="Q361" s="46"/>
      <c r="R361" s="46"/>
      <c r="S361" s="46"/>
      <c r="T361" s="46"/>
      <c r="U361" s="46"/>
    </row>
    <row r="362" spans="1:21" ht="28.5" x14ac:dyDescent="0.2">
      <c r="A362" s="57"/>
      <c r="B362" s="240" t="s">
        <v>689</v>
      </c>
      <c r="C362" s="241" t="s">
        <v>682</v>
      </c>
      <c r="D362" s="240" t="s">
        <v>47</v>
      </c>
      <c r="E362" s="240" t="s">
        <v>683</v>
      </c>
      <c r="F362" s="242" t="s">
        <v>83</v>
      </c>
      <c r="G362" s="256">
        <v>326.5</v>
      </c>
      <c r="H362" s="243">
        <v>30.26</v>
      </c>
      <c r="I362" s="243">
        <v>4.5599999999999996</v>
      </c>
      <c r="J362" s="243">
        <v>31.99</v>
      </c>
      <c r="K362" s="243">
        <v>36.549999999999997</v>
      </c>
      <c r="L362" s="243">
        <v>1488.84</v>
      </c>
      <c r="M362" s="243">
        <v>10444.73</v>
      </c>
      <c r="N362" s="243">
        <v>11933.57</v>
      </c>
      <c r="O362" s="244">
        <v>3.2314488109734035E-3</v>
      </c>
      <c r="P362" s="46"/>
      <c r="Q362" s="46"/>
      <c r="R362" s="46"/>
      <c r="S362" s="46"/>
      <c r="T362" s="46"/>
      <c r="U362" s="46"/>
    </row>
    <row r="363" spans="1:21" ht="28.5" x14ac:dyDescent="0.2">
      <c r="A363" s="57"/>
      <c r="B363" s="240" t="s">
        <v>692</v>
      </c>
      <c r="C363" s="241" t="s">
        <v>3226</v>
      </c>
      <c r="D363" s="240" t="s">
        <v>47</v>
      </c>
      <c r="E363" s="240" t="s">
        <v>3227</v>
      </c>
      <c r="F363" s="242" t="s">
        <v>83</v>
      </c>
      <c r="G363" s="256">
        <v>127.2</v>
      </c>
      <c r="H363" s="243">
        <v>41.6</v>
      </c>
      <c r="I363" s="243">
        <v>5.23</v>
      </c>
      <c r="J363" s="243">
        <v>45.02</v>
      </c>
      <c r="K363" s="243">
        <v>50.25</v>
      </c>
      <c r="L363" s="243">
        <v>665.25599999999997</v>
      </c>
      <c r="M363" s="243">
        <v>5726.5439999999999</v>
      </c>
      <c r="N363" s="243">
        <v>6391.8</v>
      </c>
      <c r="O363" s="244">
        <v>1.7308126998023057E-3</v>
      </c>
      <c r="P363" s="46"/>
      <c r="Q363" s="46"/>
      <c r="R363" s="46"/>
      <c r="S363" s="46"/>
      <c r="T363" s="46"/>
      <c r="U363" s="46"/>
    </row>
    <row r="364" spans="1:21" ht="28.5" x14ac:dyDescent="0.2">
      <c r="A364" s="57"/>
      <c r="B364" s="240" t="s">
        <v>695</v>
      </c>
      <c r="C364" s="241" t="s">
        <v>690</v>
      </c>
      <c r="D364" s="240" t="s">
        <v>47</v>
      </c>
      <c r="E364" s="240" t="s">
        <v>691</v>
      </c>
      <c r="F364" s="242" t="s">
        <v>83</v>
      </c>
      <c r="G364" s="256">
        <v>3466.4</v>
      </c>
      <c r="H364" s="243">
        <v>3.51</v>
      </c>
      <c r="I364" s="243">
        <v>1.7</v>
      </c>
      <c r="J364" s="243">
        <v>2.54</v>
      </c>
      <c r="K364" s="243">
        <v>4.24</v>
      </c>
      <c r="L364" s="243">
        <v>5892.88</v>
      </c>
      <c r="M364" s="243">
        <v>8804.65</v>
      </c>
      <c r="N364" s="243">
        <v>14697.53</v>
      </c>
      <c r="O364" s="244">
        <v>3.9798916705349636E-3</v>
      </c>
      <c r="P364" s="46"/>
      <c r="Q364" s="46"/>
      <c r="R364" s="46"/>
      <c r="S364" s="46"/>
      <c r="T364" s="46"/>
      <c r="U364" s="46"/>
    </row>
    <row r="365" spans="1:21" ht="28.5" x14ac:dyDescent="0.2">
      <c r="A365" s="57"/>
      <c r="B365" s="240" t="s">
        <v>698</v>
      </c>
      <c r="C365" s="241" t="s">
        <v>693</v>
      </c>
      <c r="D365" s="240" t="s">
        <v>47</v>
      </c>
      <c r="E365" s="240" t="s">
        <v>694</v>
      </c>
      <c r="F365" s="242" t="s">
        <v>83</v>
      </c>
      <c r="G365" s="256">
        <v>5427.2</v>
      </c>
      <c r="H365" s="243">
        <v>5.0199999999999996</v>
      </c>
      <c r="I365" s="243">
        <v>2.16</v>
      </c>
      <c r="J365" s="243">
        <v>3.9</v>
      </c>
      <c r="K365" s="243">
        <v>6.06</v>
      </c>
      <c r="L365" s="243">
        <v>11722.752</v>
      </c>
      <c r="M365" s="243">
        <v>21166.078000000001</v>
      </c>
      <c r="N365" s="243">
        <v>32888.83</v>
      </c>
      <c r="O365" s="244">
        <v>8.9058488447133922E-3</v>
      </c>
      <c r="P365" s="46"/>
      <c r="Q365" s="46"/>
      <c r="R365" s="46"/>
      <c r="S365" s="46"/>
      <c r="T365" s="46"/>
      <c r="U365" s="46"/>
    </row>
    <row r="366" spans="1:21" ht="28.5" x14ac:dyDescent="0.2">
      <c r="A366" s="57"/>
      <c r="B366" s="240" t="s">
        <v>701</v>
      </c>
      <c r="C366" s="241" t="s">
        <v>696</v>
      </c>
      <c r="D366" s="240" t="s">
        <v>47</v>
      </c>
      <c r="E366" s="240" t="s">
        <v>697</v>
      </c>
      <c r="F366" s="242" t="s">
        <v>83</v>
      </c>
      <c r="G366" s="256">
        <v>797.4</v>
      </c>
      <c r="H366" s="243">
        <v>7.7</v>
      </c>
      <c r="I366" s="243">
        <v>2.91</v>
      </c>
      <c r="J366" s="243">
        <v>6.39</v>
      </c>
      <c r="K366" s="243">
        <v>9.3000000000000007</v>
      </c>
      <c r="L366" s="243">
        <v>2320.4340000000002</v>
      </c>
      <c r="M366" s="243">
        <v>5095.3860000000004</v>
      </c>
      <c r="N366" s="243">
        <v>7415.82</v>
      </c>
      <c r="O366" s="244">
        <v>2.0081034192947112E-3</v>
      </c>
      <c r="P366" s="46"/>
      <c r="Q366" s="46"/>
      <c r="R366" s="46"/>
      <c r="S366" s="46"/>
      <c r="T366" s="46"/>
      <c r="U366" s="46"/>
    </row>
    <row r="367" spans="1:21" ht="28.5" x14ac:dyDescent="0.2">
      <c r="A367" s="57"/>
      <c r="B367" s="240" t="s">
        <v>702</v>
      </c>
      <c r="C367" s="241" t="s">
        <v>699</v>
      </c>
      <c r="D367" s="240" t="s">
        <v>47</v>
      </c>
      <c r="E367" s="240" t="s">
        <v>700</v>
      </c>
      <c r="F367" s="242" t="s">
        <v>83</v>
      </c>
      <c r="G367" s="256">
        <v>295.89999999999998</v>
      </c>
      <c r="H367" s="243">
        <v>10.69</v>
      </c>
      <c r="I367" s="243">
        <v>3.81</v>
      </c>
      <c r="J367" s="243">
        <v>9.1</v>
      </c>
      <c r="K367" s="243">
        <v>12.91</v>
      </c>
      <c r="L367" s="243">
        <v>1127.3789999999999</v>
      </c>
      <c r="M367" s="243">
        <v>2692.681</v>
      </c>
      <c r="N367" s="243">
        <v>3820.06</v>
      </c>
      <c r="O367" s="244">
        <v>1.0344204077109415E-3</v>
      </c>
      <c r="P367" s="46"/>
      <c r="Q367" s="46"/>
      <c r="R367" s="46"/>
      <c r="S367" s="46"/>
      <c r="T367" s="46"/>
      <c r="U367" s="46"/>
    </row>
    <row r="368" spans="1:21" ht="28.5" x14ac:dyDescent="0.2">
      <c r="A368" s="57"/>
      <c r="B368" s="240" t="s">
        <v>703</v>
      </c>
      <c r="C368" s="241" t="s">
        <v>3459</v>
      </c>
      <c r="D368" s="240" t="s">
        <v>73</v>
      </c>
      <c r="E368" s="240" t="s">
        <v>3460</v>
      </c>
      <c r="F368" s="242" t="s">
        <v>49</v>
      </c>
      <c r="G368" s="256">
        <v>1</v>
      </c>
      <c r="H368" s="243">
        <v>64.540000000000006</v>
      </c>
      <c r="I368" s="243">
        <v>58.35</v>
      </c>
      <c r="J368" s="243">
        <v>19.62</v>
      </c>
      <c r="K368" s="243">
        <v>77.97</v>
      </c>
      <c r="L368" s="243">
        <v>58.35</v>
      </c>
      <c r="M368" s="243">
        <v>19.62</v>
      </c>
      <c r="N368" s="243">
        <v>77.97</v>
      </c>
      <c r="O368" s="244">
        <v>2.1113217904750737E-5</v>
      </c>
      <c r="P368" s="46"/>
      <c r="Q368" s="46"/>
      <c r="R368" s="46"/>
      <c r="S368" s="46"/>
      <c r="T368" s="46"/>
      <c r="U368" s="46"/>
    </row>
    <row r="369" spans="1:21" x14ac:dyDescent="0.2">
      <c r="A369" s="57"/>
      <c r="B369" s="240" t="s">
        <v>705</v>
      </c>
      <c r="C369" s="241" t="s">
        <v>3228</v>
      </c>
      <c r="D369" s="240" t="s">
        <v>73</v>
      </c>
      <c r="E369" s="240" t="s">
        <v>3229</v>
      </c>
      <c r="F369" s="242" t="s">
        <v>49</v>
      </c>
      <c r="G369" s="256">
        <v>1</v>
      </c>
      <c r="H369" s="243">
        <v>152.35</v>
      </c>
      <c r="I369" s="243">
        <v>107.2</v>
      </c>
      <c r="J369" s="243">
        <v>76.849999999999994</v>
      </c>
      <c r="K369" s="243">
        <v>184.05</v>
      </c>
      <c r="L369" s="243">
        <v>107.2</v>
      </c>
      <c r="M369" s="243">
        <v>76.849999999999994</v>
      </c>
      <c r="N369" s="243">
        <v>184.05</v>
      </c>
      <c r="O369" s="244">
        <v>4.9838242341533579E-5</v>
      </c>
      <c r="P369" s="46"/>
      <c r="Q369" s="46"/>
      <c r="R369" s="46"/>
      <c r="S369" s="46"/>
      <c r="T369" s="46"/>
      <c r="U369" s="46"/>
    </row>
    <row r="370" spans="1:21" x14ac:dyDescent="0.2">
      <c r="A370" s="57"/>
      <c r="B370" s="240" t="s">
        <v>708</v>
      </c>
      <c r="C370" s="241" t="s">
        <v>2470</v>
      </c>
      <c r="D370" s="240" t="s">
        <v>73</v>
      </c>
      <c r="E370" s="240" t="s">
        <v>704</v>
      </c>
      <c r="F370" s="242" t="s">
        <v>49</v>
      </c>
      <c r="G370" s="256">
        <v>4</v>
      </c>
      <c r="H370" s="243">
        <v>277.55</v>
      </c>
      <c r="I370" s="243">
        <v>116.44</v>
      </c>
      <c r="J370" s="243">
        <v>218.86</v>
      </c>
      <c r="K370" s="243">
        <v>335.3</v>
      </c>
      <c r="L370" s="243">
        <v>465.76</v>
      </c>
      <c r="M370" s="243">
        <v>875.44</v>
      </c>
      <c r="N370" s="243">
        <v>1341.2</v>
      </c>
      <c r="O370" s="244">
        <v>3.6317875918752971E-4</v>
      </c>
      <c r="P370" s="46"/>
      <c r="Q370" s="46"/>
      <c r="R370" s="46"/>
      <c r="S370" s="46"/>
      <c r="T370" s="46"/>
      <c r="U370" s="46"/>
    </row>
    <row r="371" spans="1:21" ht="28.5" x14ac:dyDescent="0.2">
      <c r="A371" s="57"/>
      <c r="B371" s="240" t="s">
        <v>711</v>
      </c>
      <c r="C371" s="241" t="s">
        <v>3023</v>
      </c>
      <c r="D371" s="240" t="s">
        <v>47</v>
      </c>
      <c r="E371" s="240" t="s">
        <v>3024</v>
      </c>
      <c r="F371" s="242" t="s">
        <v>49</v>
      </c>
      <c r="G371" s="256">
        <v>1</v>
      </c>
      <c r="H371" s="243">
        <v>94.57</v>
      </c>
      <c r="I371" s="243">
        <v>65.38</v>
      </c>
      <c r="J371" s="243">
        <v>48.87</v>
      </c>
      <c r="K371" s="243">
        <v>114.25</v>
      </c>
      <c r="L371" s="243">
        <v>65.38</v>
      </c>
      <c r="M371" s="243">
        <v>48.87</v>
      </c>
      <c r="N371" s="243">
        <v>114.25</v>
      </c>
      <c r="O371" s="244">
        <v>3.0937349565445321E-5</v>
      </c>
      <c r="P371" s="46"/>
      <c r="Q371" s="46"/>
      <c r="R371" s="46"/>
      <c r="S371" s="46"/>
      <c r="T371" s="46"/>
      <c r="U371" s="46"/>
    </row>
    <row r="372" spans="1:21" ht="28.5" x14ac:dyDescent="0.2">
      <c r="A372" s="57"/>
      <c r="B372" s="240" t="s">
        <v>712</v>
      </c>
      <c r="C372" s="241" t="s">
        <v>3461</v>
      </c>
      <c r="D372" s="240" t="s">
        <v>47</v>
      </c>
      <c r="E372" s="240" t="s">
        <v>3462</v>
      </c>
      <c r="F372" s="242" t="s">
        <v>49</v>
      </c>
      <c r="G372" s="256">
        <v>1</v>
      </c>
      <c r="H372" s="243">
        <v>86.2</v>
      </c>
      <c r="I372" s="243">
        <v>58.98</v>
      </c>
      <c r="J372" s="243">
        <v>45.15</v>
      </c>
      <c r="K372" s="243">
        <v>104.13</v>
      </c>
      <c r="L372" s="243">
        <v>58.98</v>
      </c>
      <c r="M372" s="243">
        <v>45.15</v>
      </c>
      <c r="N372" s="243">
        <v>104.13</v>
      </c>
      <c r="O372" s="244">
        <v>2.8196990899341982E-5</v>
      </c>
      <c r="P372" s="46"/>
      <c r="Q372" s="46"/>
      <c r="R372" s="46"/>
      <c r="S372" s="46"/>
      <c r="T372" s="46"/>
      <c r="U372" s="46"/>
    </row>
    <row r="373" spans="1:21" ht="28.5" x14ac:dyDescent="0.2">
      <c r="A373" s="57"/>
      <c r="B373" s="240" t="s">
        <v>715</v>
      </c>
      <c r="C373" s="241" t="s">
        <v>709</v>
      </c>
      <c r="D373" s="240" t="s">
        <v>47</v>
      </c>
      <c r="E373" s="240" t="s">
        <v>710</v>
      </c>
      <c r="F373" s="242" t="s">
        <v>49</v>
      </c>
      <c r="G373" s="256">
        <v>2</v>
      </c>
      <c r="H373" s="243">
        <v>74.83</v>
      </c>
      <c r="I373" s="243">
        <v>52.67</v>
      </c>
      <c r="J373" s="243">
        <v>37.729999999999997</v>
      </c>
      <c r="K373" s="243">
        <v>90.4</v>
      </c>
      <c r="L373" s="243">
        <v>105.34</v>
      </c>
      <c r="M373" s="243">
        <v>75.459999999999994</v>
      </c>
      <c r="N373" s="243">
        <v>180.8</v>
      </c>
      <c r="O373" s="244">
        <v>4.895818644579881E-5</v>
      </c>
      <c r="P373" s="46"/>
      <c r="Q373" s="46"/>
      <c r="R373" s="46"/>
      <c r="S373" s="46"/>
      <c r="T373" s="46"/>
      <c r="U373" s="46"/>
    </row>
    <row r="374" spans="1:21" ht="28.5" x14ac:dyDescent="0.2">
      <c r="A374" s="57"/>
      <c r="B374" s="240" t="s">
        <v>717</v>
      </c>
      <c r="C374" s="241" t="s">
        <v>3025</v>
      </c>
      <c r="D374" s="240" t="s">
        <v>47</v>
      </c>
      <c r="E374" s="240" t="s">
        <v>3026</v>
      </c>
      <c r="F374" s="242" t="s">
        <v>49</v>
      </c>
      <c r="G374" s="256">
        <v>2</v>
      </c>
      <c r="H374" s="243">
        <v>64.040000000000006</v>
      </c>
      <c r="I374" s="243">
        <v>39.869999999999997</v>
      </c>
      <c r="J374" s="243">
        <v>37.49</v>
      </c>
      <c r="K374" s="243">
        <v>77.36</v>
      </c>
      <c r="L374" s="243">
        <v>79.739999999999995</v>
      </c>
      <c r="M374" s="243">
        <v>74.98</v>
      </c>
      <c r="N374" s="243">
        <v>154.72</v>
      </c>
      <c r="O374" s="244">
        <v>4.1896076365564114E-5</v>
      </c>
      <c r="P374" s="46"/>
      <c r="Q374" s="46"/>
      <c r="R374" s="46"/>
      <c r="S374" s="46"/>
      <c r="T374" s="46"/>
      <c r="U374" s="46"/>
    </row>
    <row r="375" spans="1:21" ht="28.5" x14ac:dyDescent="0.2">
      <c r="A375" s="57"/>
      <c r="B375" s="240" t="s">
        <v>718</v>
      </c>
      <c r="C375" s="241" t="s">
        <v>706</v>
      </c>
      <c r="D375" s="240" t="s">
        <v>47</v>
      </c>
      <c r="E375" s="240" t="s">
        <v>707</v>
      </c>
      <c r="F375" s="242" t="s">
        <v>49</v>
      </c>
      <c r="G375" s="256">
        <v>11</v>
      </c>
      <c r="H375" s="243">
        <v>46.63</v>
      </c>
      <c r="I375" s="243">
        <v>33.47</v>
      </c>
      <c r="J375" s="243">
        <v>22.86</v>
      </c>
      <c r="K375" s="243">
        <v>56.33</v>
      </c>
      <c r="L375" s="243">
        <v>368.17</v>
      </c>
      <c r="M375" s="243">
        <v>251.46</v>
      </c>
      <c r="N375" s="243">
        <v>619.63</v>
      </c>
      <c r="O375" s="244">
        <v>1.6778739528434911E-4</v>
      </c>
      <c r="P375" s="46"/>
      <c r="Q375" s="46"/>
      <c r="R375" s="46"/>
      <c r="S375" s="46"/>
      <c r="T375" s="46"/>
      <c r="U375" s="46"/>
    </row>
    <row r="376" spans="1:21" ht="28.5" x14ac:dyDescent="0.2">
      <c r="A376" s="57"/>
      <c r="B376" s="240" t="s">
        <v>720</v>
      </c>
      <c r="C376" s="241" t="s">
        <v>3463</v>
      </c>
      <c r="D376" s="240" t="s">
        <v>47</v>
      </c>
      <c r="E376" s="240" t="s">
        <v>3464</v>
      </c>
      <c r="F376" s="242" t="s">
        <v>49</v>
      </c>
      <c r="G376" s="256">
        <v>1</v>
      </c>
      <c r="H376" s="243">
        <v>66.38</v>
      </c>
      <c r="I376" s="243">
        <v>46.19</v>
      </c>
      <c r="J376" s="243">
        <v>34</v>
      </c>
      <c r="K376" s="243">
        <v>80.19</v>
      </c>
      <c r="L376" s="243">
        <v>46.19</v>
      </c>
      <c r="M376" s="243">
        <v>34</v>
      </c>
      <c r="N376" s="243">
        <v>80.19</v>
      </c>
      <c r="O376" s="244">
        <v>2.1714363778144949E-5</v>
      </c>
      <c r="P376" s="46"/>
      <c r="Q376" s="46"/>
      <c r="R376" s="46"/>
      <c r="S376" s="46"/>
      <c r="T376" s="46"/>
      <c r="U376" s="46"/>
    </row>
    <row r="377" spans="1:21" ht="28.5" x14ac:dyDescent="0.2">
      <c r="A377" s="57"/>
      <c r="B377" s="240" t="s">
        <v>723</v>
      </c>
      <c r="C377" s="241" t="s">
        <v>713</v>
      </c>
      <c r="D377" s="240" t="s">
        <v>47</v>
      </c>
      <c r="E377" s="240" t="s">
        <v>714</v>
      </c>
      <c r="F377" s="242" t="s">
        <v>49</v>
      </c>
      <c r="G377" s="256">
        <v>27</v>
      </c>
      <c r="H377" s="243">
        <v>38.26</v>
      </c>
      <c r="I377" s="243">
        <v>27.07</v>
      </c>
      <c r="J377" s="243">
        <v>19.149999999999999</v>
      </c>
      <c r="K377" s="243">
        <v>46.22</v>
      </c>
      <c r="L377" s="243">
        <v>730.89</v>
      </c>
      <c r="M377" s="243">
        <v>517.04999999999995</v>
      </c>
      <c r="N377" s="243">
        <v>1247.94</v>
      </c>
      <c r="O377" s="244">
        <v>3.3792521677638367E-4</v>
      </c>
      <c r="P377" s="46"/>
      <c r="Q377" s="46"/>
      <c r="R377" s="46"/>
      <c r="S377" s="46"/>
      <c r="T377" s="46"/>
      <c r="U377" s="46"/>
    </row>
    <row r="378" spans="1:21" ht="28.5" x14ac:dyDescent="0.2">
      <c r="A378" s="57"/>
      <c r="B378" s="240" t="s">
        <v>724</v>
      </c>
      <c r="C378" s="241" t="s">
        <v>3230</v>
      </c>
      <c r="D378" s="240" t="s">
        <v>47</v>
      </c>
      <c r="E378" s="240" t="s">
        <v>3231</v>
      </c>
      <c r="F378" s="242" t="s">
        <v>49</v>
      </c>
      <c r="G378" s="256">
        <v>1</v>
      </c>
      <c r="H378" s="243">
        <v>58.09</v>
      </c>
      <c r="I378" s="243">
        <v>39.869999999999997</v>
      </c>
      <c r="J378" s="243">
        <v>30.3</v>
      </c>
      <c r="K378" s="243">
        <v>70.17</v>
      </c>
      <c r="L378" s="243">
        <v>39.869999999999997</v>
      </c>
      <c r="M378" s="243">
        <v>30.3</v>
      </c>
      <c r="N378" s="243">
        <v>70.17</v>
      </c>
      <c r="O378" s="244">
        <v>1.9001083754987293E-5</v>
      </c>
      <c r="P378" s="46"/>
      <c r="Q378" s="46"/>
      <c r="R378" s="46"/>
      <c r="S378" s="46"/>
      <c r="T378" s="46"/>
      <c r="U378" s="46"/>
    </row>
    <row r="379" spans="1:21" x14ac:dyDescent="0.2">
      <c r="A379" s="57"/>
      <c r="B379" s="240" t="s">
        <v>727</v>
      </c>
      <c r="C379" s="241" t="s">
        <v>2516</v>
      </c>
      <c r="D379" s="240" t="s">
        <v>73</v>
      </c>
      <c r="E379" s="240" t="s">
        <v>716</v>
      </c>
      <c r="F379" s="242" t="s">
        <v>49</v>
      </c>
      <c r="G379" s="256">
        <v>49</v>
      </c>
      <c r="H379" s="243">
        <v>21.94</v>
      </c>
      <c r="I379" s="243">
        <v>15.34</v>
      </c>
      <c r="J379" s="243">
        <v>11.16</v>
      </c>
      <c r="K379" s="243">
        <v>26.5</v>
      </c>
      <c r="L379" s="243">
        <v>751.66</v>
      </c>
      <c r="M379" s="243">
        <v>546.84</v>
      </c>
      <c r="N379" s="243">
        <v>1298.5</v>
      </c>
      <c r="O379" s="244">
        <v>3.5161617864972209E-4</v>
      </c>
      <c r="P379" s="46"/>
      <c r="Q379" s="46"/>
      <c r="R379" s="46"/>
      <c r="S379" s="46"/>
      <c r="T379" s="46"/>
      <c r="U379" s="46"/>
    </row>
    <row r="380" spans="1:21" x14ac:dyDescent="0.2">
      <c r="A380" s="57"/>
      <c r="B380" s="240" t="s">
        <v>730</v>
      </c>
      <c r="C380" s="241" t="s">
        <v>2491</v>
      </c>
      <c r="D380" s="240" t="s">
        <v>73</v>
      </c>
      <c r="E380" s="240" t="s">
        <v>719</v>
      </c>
      <c r="F380" s="242" t="s">
        <v>49</v>
      </c>
      <c r="G380" s="256">
        <v>224</v>
      </c>
      <c r="H380" s="243">
        <v>9.6</v>
      </c>
      <c r="I380" s="243">
        <v>3.68</v>
      </c>
      <c r="J380" s="243">
        <v>7.91</v>
      </c>
      <c r="K380" s="243">
        <v>11.59</v>
      </c>
      <c r="L380" s="243">
        <v>824.32</v>
      </c>
      <c r="M380" s="243">
        <v>1771.84</v>
      </c>
      <c r="N380" s="243">
        <v>2596.16</v>
      </c>
      <c r="O380" s="244">
        <v>7.0300489669870045E-4</v>
      </c>
      <c r="P380" s="46"/>
      <c r="Q380" s="46"/>
      <c r="R380" s="46"/>
      <c r="S380" s="46"/>
      <c r="T380" s="46"/>
      <c r="U380" s="46"/>
    </row>
    <row r="381" spans="1:21" ht="28.5" x14ac:dyDescent="0.2">
      <c r="A381" s="57"/>
      <c r="B381" s="240" t="s">
        <v>733</v>
      </c>
      <c r="C381" s="241" t="s">
        <v>721</v>
      </c>
      <c r="D381" s="240" t="s">
        <v>47</v>
      </c>
      <c r="E381" s="240" t="s">
        <v>722</v>
      </c>
      <c r="F381" s="242" t="s">
        <v>49</v>
      </c>
      <c r="G381" s="256">
        <v>2</v>
      </c>
      <c r="H381" s="243">
        <v>45.35</v>
      </c>
      <c r="I381" s="243">
        <v>33.47</v>
      </c>
      <c r="J381" s="243">
        <v>21.31</v>
      </c>
      <c r="K381" s="243">
        <v>54.78</v>
      </c>
      <c r="L381" s="243">
        <v>66.94</v>
      </c>
      <c r="M381" s="243">
        <v>42.62</v>
      </c>
      <c r="N381" s="243">
        <v>109.56</v>
      </c>
      <c r="O381" s="244">
        <v>2.9667361211292687E-5</v>
      </c>
      <c r="P381" s="46"/>
      <c r="Q381" s="46"/>
      <c r="R381" s="46"/>
      <c r="S381" s="46"/>
      <c r="T381" s="46"/>
      <c r="U381" s="46"/>
    </row>
    <row r="382" spans="1:21" ht="28.5" x14ac:dyDescent="0.2">
      <c r="A382" s="57"/>
      <c r="B382" s="240" t="s">
        <v>734</v>
      </c>
      <c r="C382" s="241" t="s">
        <v>3465</v>
      </c>
      <c r="D382" s="240" t="s">
        <v>47</v>
      </c>
      <c r="E382" s="240" t="s">
        <v>3466</v>
      </c>
      <c r="F382" s="242" t="s">
        <v>49</v>
      </c>
      <c r="G382" s="256">
        <v>17</v>
      </c>
      <c r="H382" s="243">
        <v>47.82</v>
      </c>
      <c r="I382" s="243">
        <v>33.47</v>
      </c>
      <c r="J382" s="243">
        <v>24.3</v>
      </c>
      <c r="K382" s="243">
        <v>57.77</v>
      </c>
      <c r="L382" s="243">
        <v>568.99</v>
      </c>
      <c r="M382" s="243">
        <v>413.1</v>
      </c>
      <c r="N382" s="243">
        <v>982.09</v>
      </c>
      <c r="O382" s="244">
        <v>2.6593664450527964E-4</v>
      </c>
      <c r="P382" s="46"/>
      <c r="Q382" s="46"/>
      <c r="R382" s="46"/>
      <c r="S382" s="46"/>
      <c r="T382" s="46"/>
      <c r="U382" s="46"/>
    </row>
    <row r="383" spans="1:21" x14ac:dyDescent="0.2">
      <c r="A383" s="57"/>
      <c r="B383" s="240" t="s">
        <v>737</v>
      </c>
      <c r="C383" s="241" t="s">
        <v>3027</v>
      </c>
      <c r="D383" s="240" t="s">
        <v>73</v>
      </c>
      <c r="E383" s="240" t="s">
        <v>3028</v>
      </c>
      <c r="F383" s="242" t="s">
        <v>49</v>
      </c>
      <c r="G383" s="256">
        <v>25</v>
      </c>
      <c r="H383" s="243">
        <v>30.48</v>
      </c>
      <c r="I383" s="243">
        <v>15.87</v>
      </c>
      <c r="J383" s="243">
        <v>20.95</v>
      </c>
      <c r="K383" s="243">
        <v>36.82</v>
      </c>
      <c r="L383" s="243">
        <v>396.75</v>
      </c>
      <c r="M383" s="243">
        <v>523.75</v>
      </c>
      <c r="N383" s="243">
        <v>920.5</v>
      </c>
      <c r="O383" s="244">
        <v>2.4925890831503211E-4</v>
      </c>
      <c r="P383" s="46"/>
      <c r="Q383" s="46"/>
      <c r="R383" s="46"/>
      <c r="S383" s="46"/>
      <c r="T383" s="46"/>
      <c r="U383" s="46"/>
    </row>
    <row r="384" spans="1:21" ht="28.5" x14ac:dyDescent="0.2">
      <c r="A384" s="57"/>
      <c r="B384" s="240" t="s">
        <v>740</v>
      </c>
      <c r="C384" s="241" t="s">
        <v>725</v>
      </c>
      <c r="D384" s="240" t="s">
        <v>47</v>
      </c>
      <c r="E384" s="240" t="s">
        <v>726</v>
      </c>
      <c r="F384" s="242" t="s">
        <v>49</v>
      </c>
      <c r="G384" s="256">
        <v>22</v>
      </c>
      <c r="H384" s="243">
        <v>51.04</v>
      </c>
      <c r="I384" s="243">
        <v>36.57</v>
      </c>
      <c r="J384" s="243">
        <v>25.09</v>
      </c>
      <c r="K384" s="243">
        <v>61.66</v>
      </c>
      <c r="L384" s="243">
        <v>804.54</v>
      </c>
      <c r="M384" s="243">
        <v>551.98</v>
      </c>
      <c r="N384" s="243">
        <v>1356.52</v>
      </c>
      <c r="O384" s="244">
        <v>3.6732720728680868E-4</v>
      </c>
      <c r="P384" s="46"/>
      <c r="Q384" s="46"/>
      <c r="R384" s="46"/>
      <c r="S384" s="46"/>
      <c r="T384" s="46"/>
      <c r="U384" s="46"/>
    </row>
    <row r="385" spans="1:21" ht="28.5" x14ac:dyDescent="0.2">
      <c r="A385" s="57"/>
      <c r="B385" s="240" t="s">
        <v>741</v>
      </c>
      <c r="C385" s="241" t="s">
        <v>3467</v>
      </c>
      <c r="D385" s="240" t="s">
        <v>47</v>
      </c>
      <c r="E385" s="240" t="s">
        <v>3468</v>
      </c>
      <c r="F385" s="242" t="s">
        <v>49</v>
      </c>
      <c r="G385" s="256">
        <v>2</v>
      </c>
      <c r="H385" s="243">
        <v>70.86</v>
      </c>
      <c r="I385" s="243">
        <v>49.36</v>
      </c>
      <c r="J385" s="243">
        <v>36.24</v>
      </c>
      <c r="K385" s="243">
        <v>85.6</v>
      </c>
      <c r="L385" s="243">
        <v>98.72</v>
      </c>
      <c r="M385" s="243">
        <v>72.48</v>
      </c>
      <c r="N385" s="243">
        <v>171.2</v>
      </c>
      <c r="O385" s="244">
        <v>4.6358636723013038E-5</v>
      </c>
      <c r="P385" s="46"/>
      <c r="Q385" s="46"/>
      <c r="R385" s="46"/>
      <c r="S385" s="46"/>
      <c r="T385" s="46"/>
      <c r="U385" s="46"/>
    </row>
    <row r="386" spans="1:21" ht="28.5" x14ac:dyDescent="0.2">
      <c r="A386" s="57"/>
      <c r="B386" s="240" t="s">
        <v>742</v>
      </c>
      <c r="C386" s="241" t="s">
        <v>728</v>
      </c>
      <c r="D386" s="240" t="s">
        <v>47</v>
      </c>
      <c r="E386" s="240" t="s">
        <v>729</v>
      </c>
      <c r="F386" s="242" t="s">
        <v>49</v>
      </c>
      <c r="G386" s="256">
        <v>98</v>
      </c>
      <c r="H386" s="243">
        <v>58.21</v>
      </c>
      <c r="I386" s="243">
        <v>43.05</v>
      </c>
      <c r="J386" s="243">
        <v>27.27</v>
      </c>
      <c r="K386" s="243">
        <v>70.319999999999993</v>
      </c>
      <c r="L386" s="243">
        <v>4218.8999999999996</v>
      </c>
      <c r="M386" s="243">
        <v>2672.46</v>
      </c>
      <c r="N386" s="243">
        <v>6891.36</v>
      </c>
      <c r="O386" s="244">
        <v>1.8660867685017706E-3</v>
      </c>
      <c r="P386" s="46"/>
      <c r="Q386" s="46"/>
      <c r="R386" s="46"/>
      <c r="S386" s="46"/>
      <c r="T386" s="46"/>
      <c r="U386" s="46"/>
    </row>
    <row r="387" spans="1:21" ht="28.5" x14ac:dyDescent="0.2">
      <c r="A387" s="57"/>
      <c r="B387" s="240" t="s">
        <v>743</v>
      </c>
      <c r="C387" s="241" t="s">
        <v>731</v>
      </c>
      <c r="D387" s="240" t="s">
        <v>47</v>
      </c>
      <c r="E387" s="240" t="s">
        <v>732</v>
      </c>
      <c r="F387" s="242" t="s">
        <v>49</v>
      </c>
      <c r="G387" s="256">
        <v>26</v>
      </c>
      <c r="H387" s="243">
        <v>63.15</v>
      </c>
      <c r="I387" s="243">
        <v>43.05</v>
      </c>
      <c r="J387" s="243">
        <v>33.24</v>
      </c>
      <c r="K387" s="243">
        <v>76.290000000000006</v>
      </c>
      <c r="L387" s="243">
        <v>1119.3</v>
      </c>
      <c r="M387" s="243">
        <v>864.24</v>
      </c>
      <c r="N387" s="243">
        <v>1983.54</v>
      </c>
      <c r="O387" s="244">
        <v>5.3711571428484385E-4</v>
      </c>
      <c r="P387" s="46"/>
      <c r="Q387" s="46"/>
      <c r="R387" s="46"/>
      <c r="S387" s="46"/>
      <c r="T387" s="46"/>
      <c r="U387" s="46"/>
    </row>
    <row r="388" spans="1:21" ht="28.5" x14ac:dyDescent="0.2">
      <c r="A388" s="57"/>
      <c r="B388" s="240" t="s">
        <v>744</v>
      </c>
      <c r="C388" s="241" t="s">
        <v>3232</v>
      </c>
      <c r="D388" s="240" t="s">
        <v>47</v>
      </c>
      <c r="E388" s="240" t="s">
        <v>3233</v>
      </c>
      <c r="F388" s="242" t="s">
        <v>49</v>
      </c>
      <c r="G388" s="256">
        <v>1</v>
      </c>
      <c r="H388" s="243">
        <v>85.04</v>
      </c>
      <c r="I388" s="243">
        <v>62.17</v>
      </c>
      <c r="J388" s="243">
        <v>40.56</v>
      </c>
      <c r="K388" s="243">
        <v>102.73</v>
      </c>
      <c r="L388" s="243">
        <v>62.17</v>
      </c>
      <c r="M388" s="243">
        <v>40.56</v>
      </c>
      <c r="N388" s="243">
        <v>102.73</v>
      </c>
      <c r="O388" s="244">
        <v>2.781788989810239E-5</v>
      </c>
      <c r="P388" s="46"/>
      <c r="Q388" s="46"/>
      <c r="R388" s="46"/>
      <c r="S388" s="46"/>
      <c r="T388" s="46"/>
      <c r="U388" s="46"/>
    </row>
    <row r="389" spans="1:21" ht="28.5" x14ac:dyDescent="0.2">
      <c r="A389" s="57"/>
      <c r="B389" s="240" t="s">
        <v>746</v>
      </c>
      <c r="C389" s="241" t="s">
        <v>735</v>
      </c>
      <c r="D389" s="240" t="s">
        <v>47</v>
      </c>
      <c r="E389" s="240" t="s">
        <v>736</v>
      </c>
      <c r="F389" s="242" t="s">
        <v>49</v>
      </c>
      <c r="G389" s="256">
        <v>90</v>
      </c>
      <c r="H389" s="243">
        <v>31.29</v>
      </c>
      <c r="I389" s="243">
        <v>23.85</v>
      </c>
      <c r="J389" s="243">
        <v>13.95</v>
      </c>
      <c r="K389" s="243">
        <v>37.799999999999997</v>
      </c>
      <c r="L389" s="243">
        <v>2146.5</v>
      </c>
      <c r="M389" s="243">
        <v>1255.5</v>
      </c>
      <c r="N389" s="243">
        <v>3402</v>
      </c>
      <c r="O389" s="244">
        <v>9.2121543301220993E-4</v>
      </c>
      <c r="P389" s="46"/>
      <c r="Q389" s="46"/>
      <c r="R389" s="46"/>
      <c r="S389" s="46"/>
      <c r="T389" s="46"/>
      <c r="U389" s="46"/>
    </row>
    <row r="390" spans="1:21" ht="28.5" x14ac:dyDescent="0.2">
      <c r="A390" s="57"/>
      <c r="B390" s="240" t="s">
        <v>748</v>
      </c>
      <c r="C390" s="241" t="s">
        <v>738</v>
      </c>
      <c r="D390" s="240" t="s">
        <v>47</v>
      </c>
      <c r="E390" s="240" t="s">
        <v>739</v>
      </c>
      <c r="F390" s="242" t="s">
        <v>49</v>
      </c>
      <c r="G390" s="256">
        <v>4</v>
      </c>
      <c r="H390" s="243">
        <v>33.76</v>
      </c>
      <c r="I390" s="243">
        <v>23.85</v>
      </c>
      <c r="J390" s="243">
        <v>16.93</v>
      </c>
      <c r="K390" s="243">
        <v>40.78</v>
      </c>
      <c r="L390" s="243">
        <v>95.4</v>
      </c>
      <c r="M390" s="243">
        <v>67.72</v>
      </c>
      <c r="N390" s="243">
        <v>163.12</v>
      </c>
      <c r="O390" s="244">
        <v>4.4170682373001669E-5</v>
      </c>
      <c r="P390" s="46"/>
      <c r="Q390" s="46"/>
      <c r="R390" s="46"/>
      <c r="S390" s="46"/>
      <c r="T390" s="46"/>
      <c r="U390" s="46"/>
    </row>
    <row r="391" spans="1:21" x14ac:dyDescent="0.2">
      <c r="A391" s="57"/>
      <c r="B391" s="240" t="s">
        <v>750</v>
      </c>
      <c r="C391" s="241" t="s">
        <v>3029</v>
      </c>
      <c r="D391" s="240" t="s">
        <v>73</v>
      </c>
      <c r="E391" s="240" t="s">
        <v>3030</v>
      </c>
      <c r="F391" s="242" t="s">
        <v>49</v>
      </c>
      <c r="G391" s="256">
        <v>2</v>
      </c>
      <c r="H391" s="243">
        <v>298.79000000000002</v>
      </c>
      <c r="I391" s="243">
        <v>230.96</v>
      </c>
      <c r="J391" s="243">
        <v>130</v>
      </c>
      <c r="K391" s="243">
        <v>360.96</v>
      </c>
      <c r="L391" s="243">
        <v>461.92</v>
      </c>
      <c r="M391" s="243">
        <v>260</v>
      </c>
      <c r="N391" s="243">
        <v>721.92</v>
      </c>
      <c r="O391" s="244">
        <v>1.9548613915349049E-4</v>
      </c>
      <c r="P391" s="46"/>
      <c r="Q391" s="46"/>
      <c r="R391" s="46"/>
      <c r="S391" s="46"/>
      <c r="T391" s="46"/>
      <c r="U391" s="46"/>
    </row>
    <row r="392" spans="1:21" x14ac:dyDescent="0.2">
      <c r="A392" s="57"/>
      <c r="B392" s="240" t="s">
        <v>751</v>
      </c>
      <c r="C392" s="241" t="s">
        <v>3469</v>
      </c>
      <c r="D392" s="240" t="s">
        <v>73</v>
      </c>
      <c r="E392" s="240" t="s">
        <v>3470</v>
      </c>
      <c r="F392" s="242" t="s">
        <v>49</v>
      </c>
      <c r="G392" s="256">
        <v>2</v>
      </c>
      <c r="H392" s="243">
        <v>199.69</v>
      </c>
      <c r="I392" s="243">
        <v>62.09</v>
      </c>
      <c r="J392" s="243">
        <v>179.15</v>
      </c>
      <c r="K392" s="243">
        <v>241.24</v>
      </c>
      <c r="L392" s="243">
        <v>124.18</v>
      </c>
      <c r="M392" s="243">
        <v>358.3</v>
      </c>
      <c r="N392" s="243">
        <v>482.48</v>
      </c>
      <c r="O392" s="244">
        <v>1.3064903648434188E-4</v>
      </c>
      <c r="P392" s="46"/>
      <c r="Q392" s="46"/>
      <c r="R392" s="46"/>
      <c r="S392" s="46"/>
      <c r="T392" s="46"/>
      <c r="U392" s="46"/>
    </row>
    <row r="393" spans="1:21" ht="28.5" x14ac:dyDescent="0.2">
      <c r="A393" s="57"/>
      <c r="B393" s="240" t="s">
        <v>752</v>
      </c>
      <c r="C393" s="241" t="s">
        <v>3471</v>
      </c>
      <c r="D393" s="240" t="s">
        <v>47</v>
      </c>
      <c r="E393" s="240" t="s">
        <v>3472</v>
      </c>
      <c r="F393" s="242" t="s">
        <v>49</v>
      </c>
      <c r="G393" s="256">
        <v>13</v>
      </c>
      <c r="H393" s="243">
        <v>11.82</v>
      </c>
      <c r="I393" s="243">
        <v>2.65</v>
      </c>
      <c r="J393" s="243">
        <v>11.62</v>
      </c>
      <c r="K393" s="243">
        <v>14.27</v>
      </c>
      <c r="L393" s="243">
        <v>34.450000000000003</v>
      </c>
      <c r="M393" s="243">
        <v>151.06</v>
      </c>
      <c r="N393" s="243">
        <v>185.51</v>
      </c>
      <c r="O393" s="244">
        <v>5.0233590528540582E-5</v>
      </c>
      <c r="P393" s="46"/>
      <c r="Q393" s="46"/>
      <c r="R393" s="46"/>
      <c r="S393" s="46"/>
      <c r="T393" s="46"/>
      <c r="U393" s="46"/>
    </row>
    <row r="394" spans="1:21" ht="28.5" x14ac:dyDescent="0.2">
      <c r="A394" s="57"/>
      <c r="B394" s="240" t="s">
        <v>753</v>
      </c>
      <c r="C394" s="241" t="s">
        <v>3473</v>
      </c>
      <c r="D394" s="240" t="s">
        <v>47</v>
      </c>
      <c r="E394" s="240" t="s">
        <v>3474</v>
      </c>
      <c r="F394" s="242" t="s">
        <v>49</v>
      </c>
      <c r="G394" s="256">
        <v>36</v>
      </c>
      <c r="H394" s="243">
        <v>11.82</v>
      </c>
      <c r="I394" s="243">
        <v>2.65</v>
      </c>
      <c r="J394" s="243">
        <v>11.62</v>
      </c>
      <c r="K394" s="243">
        <v>14.27</v>
      </c>
      <c r="L394" s="243">
        <v>95.4</v>
      </c>
      <c r="M394" s="243">
        <v>418.32</v>
      </c>
      <c r="N394" s="243">
        <v>513.72</v>
      </c>
      <c r="O394" s="244">
        <v>1.3910840454057393E-4</v>
      </c>
      <c r="P394" s="46"/>
      <c r="Q394" s="46"/>
      <c r="R394" s="46"/>
      <c r="S394" s="46"/>
      <c r="T394" s="46"/>
      <c r="U394" s="46"/>
    </row>
    <row r="395" spans="1:21" ht="28.5" x14ac:dyDescent="0.2">
      <c r="A395" s="57"/>
      <c r="B395" s="240" t="s">
        <v>755</v>
      </c>
      <c r="C395" s="241" t="s">
        <v>3475</v>
      </c>
      <c r="D395" s="240" t="s">
        <v>47</v>
      </c>
      <c r="E395" s="240" t="s">
        <v>3476</v>
      </c>
      <c r="F395" s="242" t="s">
        <v>49</v>
      </c>
      <c r="G395" s="256">
        <v>1</v>
      </c>
      <c r="H395" s="243">
        <v>12.91</v>
      </c>
      <c r="I395" s="243">
        <v>3.51</v>
      </c>
      <c r="J395" s="243">
        <v>12.08</v>
      </c>
      <c r="K395" s="243">
        <v>15.59</v>
      </c>
      <c r="L395" s="243">
        <v>3.51</v>
      </c>
      <c r="M395" s="243">
        <v>12.08</v>
      </c>
      <c r="N395" s="243">
        <v>15.59</v>
      </c>
      <c r="O395" s="244">
        <v>4.2215604352323201E-6</v>
      </c>
      <c r="P395" s="46"/>
      <c r="Q395" s="46"/>
      <c r="R395" s="46"/>
      <c r="S395" s="46"/>
      <c r="T395" s="46"/>
      <c r="U395" s="46"/>
    </row>
    <row r="396" spans="1:21" x14ac:dyDescent="0.2">
      <c r="A396" s="57"/>
      <c r="B396" s="240" t="s">
        <v>756</v>
      </c>
      <c r="C396" s="241" t="s">
        <v>3033</v>
      </c>
      <c r="D396" s="240" t="s">
        <v>47</v>
      </c>
      <c r="E396" s="240" t="s">
        <v>3034</v>
      </c>
      <c r="F396" s="242" t="s">
        <v>49</v>
      </c>
      <c r="G396" s="256">
        <v>1</v>
      </c>
      <c r="H396" s="243">
        <v>55.07</v>
      </c>
      <c r="I396" s="243">
        <v>5.32</v>
      </c>
      <c r="J396" s="243">
        <v>61.21</v>
      </c>
      <c r="K396" s="243">
        <v>66.53</v>
      </c>
      <c r="L396" s="243">
        <v>5.32</v>
      </c>
      <c r="M396" s="243">
        <v>61.21</v>
      </c>
      <c r="N396" s="243">
        <v>66.53</v>
      </c>
      <c r="O396" s="244">
        <v>1.8015421151764355E-5</v>
      </c>
      <c r="P396" s="46"/>
      <c r="Q396" s="46"/>
      <c r="R396" s="46"/>
      <c r="S396" s="46"/>
      <c r="T396" s="46"/>
      <c r="U396" s="46"/>
    </row>
    <row r="397" spans="1:21" x14ac:dyDescent="0.2">
      <c r="A397" s="57"/>
      <c r="B397" s="240" t="s">
        <v>757</v>
      </c>
      <c r="C397" s="241" t="s">
        <v>745</v>
      </c>
      <c r="D397" s="240" t="s">
        <v>47</v>
      </c>
      <c r="E397" s="240" t="s">
        <v>2602</v>
      </c>
      <c r="F397" s="242" t="s">
        <v>49</v>
      </c>
      <c r="G397" s="256">
        <v>42</v>
      </c>
      <c r="H397" s="243">
        <v>55.07</v>
      </c>
      <c r="I397" s="243">
        <v>5.32</v>
      </c>
      <c r="J397" s="243">
        <v>61.21</v>
      </c>
      <c r="K397" s="243">
        <v>66.53</v>
      </c>
      <c r="L397" s="243">
        <v>223.44</v>
      </c>
      <c r="M397" s="243">
        <v>2570.8200000000002</v>
      </c>
      <c r="N397" s="243">
        <v>2794.26</v>
      </c>
      <c r="O397" s="244">
        <v>7.5664768837410278E-4</v>
      </c>
      <c r="P397" s="46"/>
      <c r="Q397" s="46"/>
      <c r="R397" s="46"/>
      <c r="S397" s="46"/>
      <c r="T397" s="46"/>
      <c r="U397" s="46"/>
    </row>
    <row r="398" spans="1:21" x14ac:dyDescent="0.2">
      <c r="A398" s="57"/>
      <c r="B398" s="240" t="s">
        <v>758</v>
      </c>
      <c r="C398" s="241" t="s">
        <v>747</v>
      </c>
      <c r="D398" s="240" t="s">
        <v>47</v>
      </c>
      <c r="E398" s="240" t="s">
        <v>2603</v>
      </c>
      <c r="F398" s="242" t="s">
        <v>49</v>
      </c>
      <c r="G398" s="256">
        <v>5</v>
      </c>
      <c r="H398" s="243">
        <v>57.24</v>
      </c>
      <c r="I398" s="243">
        <v>7.03</v>
      </c>
      <c r="J398" s="243">
        <v>62.12</v>
      </c>
      <c r="K398" s="243">
        <v>69.150000000000006</v>
      </c>
      <c r="L398" s="243">
        <v>35.15</v>
      </c>
      <c r="M398" s="243">
        <v>310.60000000000002</v>
      </c>
      <c r="N398" s="243">
        <v>345.75</v>
      </c>
      <c r="O398" s="244">
        <v>9.3624407984706521E-5</v>
      </c>
      <c r="P398" s="46"/>
      <c r="Q398" s="46"/>
      <c r="R398" s="46"/>
      <c r="S398" s="46"/>
      <c r="T398" s="46"/>
      <c r="U398" s="46"/>
    </row>
    <row r="399" spans="1:21" x14ac:dyDescent="0.2">
      <c r="A399" s="57"/>
      <c r="B399" s="240" t="s">
        <v>760</v>
      </c>
      <c r="C399" s="241" t="s">
        <v>749</v>
      </c>
      <c r="D399" s="240" t="s">
        <v>47</v>
      </c>
      <c r="E399" s="240" t="s">
        <v>2604</v>
      </c>
      <c r="F399" s="242" t="s">
        <v>49</v>
      </c>
      <c r="G399" s="256">
        <v>6</v>
      </c>
      <c r="H399" s="243">
        <v>63.34</v>
      </c>
      <c r="I399" s="243">
        <v>13.05</v>
      </c>
      <c r="J399" s="243">
        <v>63.47</v>
      </c>
      <c r="K399" s="243">
        <v>76.52</v>
      </c>
      <c r="L399" s="243">
        <v>78.3</v>
      </c>
      <c r="M399" s="243">
        <v>380.82</v>
      </c>
      <c r="N399" s="243">
        <v>459.12</v>
      </c>
      <c r="O399" s="244">
        <v>1.2432346549222983E-4</v>
      </c>
      <c r="P399" s="46"/>
      <c r="Q399" s="46"/>
      <c r="R399" s="46"/>
      <c r="S399" s="46"/>
      <c r="T399" s="46"/>
      <c r="U399" s="46"/>
    </row>
    <row r="400" spans="1:21" ht="28.5" x14ac:dyDescent="0.2">
      <c r="A400" s="57"/>
      <c r="B400" s="240" t="s">
        <v>761</v>
      </c>
      <c r="C400" s="241" t="s">
        <v>3234</v>
      </c>
      <c r="D400" s="240" t="s">
        <v>73</v>
      </c>
      <c r="E400" s="240" t="s">
        <v>3235</v>
      </c>
      <c r="F400" s="242" t="s">
        <v>49</v>
      </c>
      <c r="G400" s="256">
        <v>2</v>
      </c>
      <c r="H400" s="243">
        <v>90.43</v>
      </c>
      <c r="I400" s="243">
        <v>45.16</v>
      </c>
      <c r="J400" s="243">
        <v>64.08</v>
      </c>
      <c r="K400" s="243">
        <v>109.24</v>
      </c>
      <c r="L400" s="243">
        <v>90.32</v>
      </c>
      <c r="M400" s="243">
        <v>128.16</v>
      </c>
      <c r="N400" s="243">
        <v>218.48</v>
      </c>
      <c r="O400" s="244">
        <v>5.9161419107732993E-5</v>
      </c>
      <c r="P400" s="46"/>
      <c r="Q400" s="46"/>
      <c r="R400" s="46"/>
      <c r="S400" s="46"/>
      <c r="T400" s="46"/>
      <c r="U400" s="46"/>
    </row>
    <row r="401" spans="1:21" ht="28.5" x14ac:dyDescent="0.2">
      <c r="A401" s="57"/>
      <c r="B401" s="240" t="s">
        <v>762</v>
      </c>
      <c r="C401" s="241" t="s">
        <v>3236</v>
      </c>
      <c r="D401" s="240" t="s">
        <v>73</v>
      </c>
      <c r="E401" s="240" t="s">
        <v>3237</v>
      </c>
      <c r="F401" s="242" t="s">
        <v>49</v>
      </c>
      <c r="G401" s="256">
        <v>2</v>
      </c>
      <c r="H401" s="243">
        <v>116.71</v>
      </c>
      <c r="I401" s="243">
        <v>43.46</v>
      </c>
      <c r="J401" s="243">
        <v>97.53</v>
      </c>
      <c r="K401" s="243">
        <v>140.99</v>
      </c>
      <c r="L401" s="243">
        <v>86.92</v>
      </c>
      <c r="M401" s="243">
        <v>195.06</v>
      </c>
      <c r="N401" s="243">
        <v>281.98</v>
      </c>
      <c r="O401" s="244">
        <v>7.6356357378243086E-5</v>
      </c>
      <c r="P401" s="46"/>
      <c r="Q401" s="46"/>
      <c r="R401" s="46"/>
      <c r="S401" s="46"/>
      <c r="T401" s="46"/>
      <c r="U401" s="46"/>
    </row>
    <row r="402" spans="1:21" x14ac:dyDescent="0.2">
      <c r="A402" s="57"/>
      <c r="B402" s="240" t="s">
        <v>763</v>
      </c>
      <c r="C402" s="241" t="s">
        <v>3238</v>
      </c>
      <c r="D402" s="240" t="s">
        <v>47</v>
      </c>
      <c r="E402" s="240" t="s">
        <v>3239</v>
      </c>
      <c r="F402" s="242" t="s">
        <v>49</v>
      </c>
      <c r="G402" s="256">
        <v>4</v>
      </c>
      <c r="H402" s="243">
        <v>69.34</v>
      </c>
      <c r="I402" s="243">
        <v>7.98</v>
      </c>
      <c r="J402" s="243">
        <v>75.78</v>
      </c>
      <c r="K402" s="243">
        <v>83.76</v>
      </c>
      <c r="L402" s="243">
        <v>31.92</v>
      </c>
      <c r="M402" s="243">
        <v>303.12</v>
      </c>
      <c r="N402" s="243">
        <v>335.04</v>
      </c>
      <c r="O402" s="244">
        <v>9.0724285325223647E-5</v>
      </c>
      <c r="P402" s="46"/>
      <c r="Q402" s="46"/>
      <c r="R402" s="46"/>
      <c r="S402" s="46"/>
      <c r="T402" s="46"/>
      <c r="U402" s="46"/>
    </row>
    <row r="403" spans="1:21" ht="28.5" x14ac:dyDescent="0.2">
      <c r="A403" s="57"/>
      <c r="B403" s="240" t="s">
        <v>764</v>
      </c>
      <c r="C403" s="241" t="s">
        <v>3477</v>
      </c>
      <c r="D403" s="240" t="s">
        <v>73</v>
      </c>
      <c r="E403" s="240" t="s">
        <v>3478</v>
      </c>
      <c r="F403" s="242" t="s">
        <v>49</v>
      </c>
      <c r="G403" s="256">
        <v>1</v>
      </c>
      <c r="H403" s="243">
        <v>548.04</v>
      </c>
      <c r="I403" s="243">
        <v>112.92</v>
      </c>
      <c r="J403" s="243">
        <v>549.16</v>
      </c>
      <c r="K403" s="243">
        <v>662.08</v>
      </c>
      <c r="L403" s="243">
        <v>112.92</v>
      </c>
      <c r="M403" s="243">
        <v>549.16</v>
      </c>
      <c r="N403" s="243">
        <v>662.08</v>
      </c>
      <c r="O403" s="244">
        <v>1.7928227921479246E-4</v>
      </c>
      <c r="P403" s="46"/>
      <c r="Q403" s="46"/>
      <c r="R403" s="46"/>
      <c r="S403" s="46"/>
      <c r="T403" s="46"/>
      <c r="U403" s="46"/>
    </row>
    <row r="404" spans="1:21" x14ac:dyDescent="0.2">
      <c r="A404" s="57"/>
      <c r="B404" s="240" t="s">
        <v>765</v>
      </c>
      <c r="C404" s="241" t="s">
        <v>3479</v>
      </c>
      <c r="D404" s="240" t="s">
        <v>47</v>
      </c>
      <c r="E404" s="240" t="s">
        <v>3480</v>
      </c>
      <c r="F404" s="242" t="s">
        <v>49</v>
      </c>
      <c r="G404" s="256">
        <v>1</v>
      </c>
      <c r="H404" s="243">
        <v>90.7</v>
      </c>
      <c r="I404" s="243">
        <v>28.69</v>
      </c>
      <c r="J404" s="243">
        <v>80.88</v>
      </c>
      <c r="K404" s="243">
        <v>109.57</v>
      </c>
      <c r="L404" s="243">
        <v>28.69</v>
      </c>
      <c r="M404" s="243">
        <v>80.88</v>
      </c>
      <c r="N404" s="243">
        <v>109.57</v>
      </c>
      <c r="O404" s="244">
        <v>2.9670069075587256E-5</v>
      </c>
      <c r="P404" s="46"/>
      <c r="Q404" s="46"/>
      <c r="R404" s="46"/>
      <c r="S404" s="46"/>
      <c r="T404" s="46"/>
      <c r="U404" s="46"/>
    </row>
    <row r="405" spans="1:21" ht="28.5" x14ac:dyDescent="0.2">
      <c r="A405" s="57"/>
      <c r="B405" s="240" t="s">
        <v>768</v>
      </c>
      <c r="C405" s="241" t="s">
        <v>3031</v>
      </c>
      <c r="D405" s="240" t="s">
        <v>47</v>
      </c>
      <c r="E405" s="240" t="s">
        <v>3032</v>
      </c>
      <c r="F405" s="242" t="s">
        <v>49</v>
      </c>
      <c r="G405" s="256">
        <v>6</v>
      </c>
      <c r="H405" s="243">
        <v>162.12</v>
      </c>
      <c r="I405" s="243">
        <v>54.73</v>
      </c>
      <c r="J405" s="243">
        <v>141.12</v>
      </c>
      <c r="K405" s="243">
        <v>195.85</v>
      </c>
      <c r="L405" s="243">
        <v>328.38</v>
      </c>
      <c r="M405" s="243">
        <v>846.72</v>
      </c>
      <c r="N405" s="243">
        <v>1175.0999999999999</v>
      </c>
      <c r="O405" s="244">
        <v>3.1820113325474659E-4</v>
      </c>
      <c r="P405" s="46"/>
      <c r="Q405" s="46"/>
      <c r="R405" s="46"/>
      <c r="S405" s="46"/>
      <c r="T405" s="46"/>
      <c r="U405" s="46"/>
    </row>
    <row r="406" spans="1:21" x14ac:dyDescent="0.2">
      <c r="A406" s="57"/>
      <c r="B406" s="240" t="s">
        <v>771</v>
      </c>
      <c r="C406" s="241" t="s">
        <v>2456</v>
      </c>
      <c r="D406" s="240" t="s">
        <v>73</v>
      </c>
      <c r="E406" s="240" t="s">
        <v>754</v>
      </c>
      <c r="F406" s="242" t="s">
        <v>49</v>
      </c>
      <c r="G406" s="256">
        <v>25</v>
      </c>
      <c r="H406" s="243">
        <v>437.34</v>
      </c>
      <c r="I406" s="243">
        <v>38.83</v>
      </c>
      <c r="J406" s="243">
        <v>489.52</v>
      </c>
      <c r="K406" s="243">
        <v>528.35</v>
      </c>
      <c r="L406" s="243">
        <v>970.75</v>
      </c>
      <c r="M406" s="243">
        <v>12238</v>
      </c>
      <c r="N406" s="243">
        <v>13208.75</v>
      </c>
      <c r="O406" s="244">
        <v>3.5767502500881915E-3</v>
      </c>
      <c r="P406" s="46"/>
      <c r="Q406" s="46"/>
      <c r="R406" s="46"/>
      <c r="S406" s="46"/>
      <c r="T406" s="46"/>
      <c r="U406" s="46"/>
    </row>
    <row r="407" spans="1:21" ht="28.5" x14ac:dyDescent="0.2">
      <c r="A407" s="57"/>
      <c r="B407" s="240" t="s">
        <v>774</v>
      </c>
      <c r="C407" s="241" t="s">
        <v>3481</v>
      </c>
      <c r="D407" s="240" t="s">
        <v>73</v>
      </c>
      <c r="E407" s="240" t="s">
        <v>3482</v>
      </c>
      <c r="F407" s="242" t="s">
        <v>49</v>
      </c>
      <c r="G407" s="256">
        <v>8</v>
      </c>
      <c r="H407" s="243">
        <v>540.97</v>
      </c>
      <c r="I407" s="243">
        <v>33.520000000000003</v>
      </c>
      <c r="J407" s="243">
        <v>620.02</v>
      </c>
      <c r="K407" s="243">
        <v>653.54</v>
      </c>
      <c r="L407" s="243">
        <v>268.16000000000003</v>
      </c>
      <c r="M407" s="243">
        <v>4960.16</v>
      </c>
      <c r="N407" s="243">
        <v>5228.32</v>
      </c>
      <c r="O407" s="244">
        <v>1.4157581048578477E-3</v>
      </c>
      <c r="P407" s="46"/>
      <c r="Q407" s="46"/>
      <c r="R407" s="46"/>
      <c r="S407" s="46"/>
      <c r="T407" s="46"/>
      <c r="U407" s="46"/>
    </row>
    <row r="408" spans="1:21" x14ac:dyDescent="0.2">
      <c r="A408" s="57"/>
      <c r="B408" s="240" t="s">
        <v>777</v>
      </c>
      <c r="C408" s="241" t="s">
        <v>3483</v>
      </c>
      <c r="D408" s="240" t="s">
        <v>73</v>
      </c>
      <c r="E408" s="240" t="s">
        <v>3484</v>
      </c>
      <c r="F408" s="242" t="s">
        <v>49</v>
      </c>
      <c r="G408" s="256">
        <v>37</v>
      </c>
      <c r="H408" s="243">
        <v>152.63999999999999</v>
      </c>
      <c r="I408" s="243">
        <v>44.36</v>
      </c>
      <c r="J408" s="243">
        <v>140.04</v>
      </c>
      <c r="K408" s="243">
        <v>184.4</v>
      </c>
      <c r="L408" s="243">
        <v>1641.32</v>
      </c>
      <c r="M408" s="243">
        <v>5181.4799999999996</v>
      </c>
      <c r="N408" s="243">
        <v>6822.8</v>
      </c>
      <c r="O408" s="244">
        <v>1.8475216508982088E-3</v>
      </c>
      <c r="P408" s="46"/>
      <c r="Q408" s="46"/>
      <c r="R408" s="46"/>
      <c r="S408" s="46"/>
      <c r="T408" s="46"/>
      <c r="U408" s="46"/>
    </row>
    <row r="409" spans="1:21" ht="28.5" x14ac:dyDescent="0.2">
      <c r="A409" s="57"/>
      <c r="B409" s="240" t="s">
        <v>780</v>
      </c>
      <c r="C409" s="241" t="s">
        <v>3485</v>
      </c>
      <c r="D409" s="240" t="s">
        <v>73</v>
      </c>
      <c r="E409" s="240" t="s">
        <v>3486</v>
      </c>
      <c r="F409" s="242" t="s">
        <v>49</v>
      </c>
      <c r="G409" s="256">
        <v>4</v>
      </c>
      <c r="H409" s="243">
        <v>174.38</v>
      </c>
      <c r="I409" s="243">
        <v>45.16</v>
      </c>
      <c r="J409" s="243">
        <v>165.5</v>
      </c>
      <c r="K409" s="243">
        <v>210.66</v>
      </c>
      <c r="L409" s="243">
        <v>180.64</v>
      </c>
      <c r="M409" s="243">
        <v>662</v>
      </c>
      <c r="N409" s="243">
        <v>842.64</v>
      </c>
      <c r="O409" s="244">
        <v>2.2817547691752165E-4</v>
      </c>
      <c r="P409" s="46"/>
      <c r="Q409" s="46"/>
      <c r="R409" s="46"/>
      <c r="S409" s="46"/>
      <c r="T409" s="46"/>
      <c r="U409" s="46"/>
    </row>
    <row r="410" spans="1:21" x14ac:dyDescent="0.2">
      <c r="A410" s="57"/>
      <c r="B410" s="240" t="s">
        <v>782</v>
      </c>
      <c r="C410" s="241" t="s">
        <v>3035</v>
      </c>
      <c r="D410" s="240" t="s">
        <v>73</v>
      </c>
      <c r="E410" s="240" t="s">
        <v>3036</v>
      </c>
      <c r="F410" s="242" t="s">
        <v>49</v>
      </c>
      <c r="G410" s="256">
        <v>7</v>
      </c>
      <c r="H410" s="243">
        <v>17.32</v>
      </c>
      <c r="I410" s="243">
        <v>11.64</v>
      </c>
      <c r="J410" s="243">
        <v>9.2799999999999994</v>
      </c>
      <c r="K410" s="243">
        <v>20.92</v>
      </c>
      <c r="L410" s="243">
        <v>81.48</v>
      </c>
      <c r="M410" s="243">
        <v>64.959999999999994</v>
      </c>
      <c r="N410" s="243">
        <v>146.44</v>
      </c>
      <c r="O410" s="244">
        <v>3.9653964729661386E-5</v>
      </c>
      <c r="P410" s="46"/>
      <c r="Q410" s="46"/>
      <c r="R410" s="46"/>
      <c r="S410" s="46"/>
      <c r="T410" s="46"/>
      <c r="U410" s="46"/>
    </row>
    <row r="411" spans="1:21" x14ac:dyDescent="0.2">
      <c r="A411" s="57"/>
      <c r="B411" s="240" t="s">
        <v>783</v>
      </c>
      <c r="C411" s="241" t="s">
        <v>2504</v>
      </c>
      <c r="D411" s="240" t="s">
        <v>73</v>
      </c>
      <c r="E411" s="240" t="s">
        <v>759</v>
      </c>
      <c r="F411" s="242" t="s">
        <v>49</v>
      </c>
      <c r="G411" s="256">
        <v>40</v>
      </c>
      <c r="H411" s="243">
        <v>14.99</v>
      </c>
      <c r="I411" s="243">
        <v>11.72</v>
      </c>
      <c r="J411" s="243">
        <v>6.38</v>
      </c>
      <c r="K411" s="243">
        <v>18.100000000000001</v>
      </c>
      <c r="L411" s="243">
        <v>468.8</v>
      </c>
      <c r="M411" s="243">
        <v>255.2</v>
      </c>
      <c r="N411" s="243">
        <v>724</v>
      </c>
      <c r="O411" s="244">
        <v>1.9604937492676073E-4</v>
      </c>
      <c r="P411" s="46"/>
      <c r="Q411" s="46"/>
      <c r="R411" s="46"/>
      <c r="S411" s="46"/>
      <c r="T411" s="46"/>
      <c r="U411" s="46"/>
    </row>
    <row r="412" spans="1:21" ht="28.5" x14ac:dyDescent="0.2">
      <c r="A412" s="57"/>
      <c r="B412" s="240" t="s">
        <v>784</v>
      </c>
      <c r="C412" s="241" t="s">
        <v>3487</v>
      </c>
      <c r="D412" s="240" t="s">
        <v>73</v>
      </c>
      <c r="E412" s="240" t="s">
        <v>3488</v>
      </c>
      <c r="F412" s="242" t="s">
        <v>49</v>
      </c>
      <c r="G412" s="256">
        <v>3</v>
      </c>
      <c r="H412" s="243">
        <v>47.28</v>
      </c>
      <c r="I412" s="243">
        <v>14.47</v>
      </c>
      <c r="J412" s="243">
        <v>42.64</v>
      </c>
      <c r="K412" s="243">
        <v>57.11</v>
      </c>
      <c r="L412" s="243">
        <v>43.41</v>
      </c>
      <c r="M412" s="243">
        <v>127.92</v>
      </c>
      <c r="N412" s="243">
        <v>171.33</v>
      </c>
      <c r="O412" s="244">
        <v>4.6393838958842428E-5</v>
      </c>
      <c r="P412" s="46"/>
      <c r="Q412" s="46"/>
      <c r="R412" s="46"/>
      <c r="S412" s="46"/>
      <c r="T412" s="46"/>
      <c r="U412" s="46"/>
    </row>
    <row r="413" spans="1:21" ht="28.5" x14ac:dyDescent="0.2">
      <c r="A413" s="57"/>
      <c r="B413" s="240" t="s">
        <v>787</v>
      </c>
      <c r="C413" s="241" t="s">
        <v>3489</v>
      </c>
      <c r="D413" s="240" t="s">
        <v>73</v>
      </c>
      <c r="E413" s="240" t="s">
        <v>3490</v>
      </c>
      <c r="F413" s="242" t="s">
        <v>83</v>
      </c>
      <c r="G413" s="256">
        <v>113.8</v>
      </c>
      <c r="H413" s="243">
        <v>103.09</v>
      </c>
      <c r="I413" s="243">
        <v>72.45</v>
      </c>
      <c r="J413" s="243">
        <v>52.09</v>
      </c>
      <c r="K413" s="243">
        <v>124.54</v>
      </c>
      <c r="L413" s="243">
        <v>8244.81</v>
      </c>
      <c r="M413" s="243">
        <v>5927.84</v>
      </c>
      <c r="N413" s="243">
        <v>14172.65</v>
      </c>
      <c r="O413" s="244">
        <v>3.8377612894416511E-3</v>
      </c>
      <c r="P413" s="46"/>
      <c r="Q413" s="46"/>
      <c r="R413" s="46"/>
      <c r="S413" s="46"/>
      <c r="T413" s="46"/>
      <c r="U413" s="46"/>
    </row>
    <row r="414" spans="1:21" x14ac:dyDescent="0.2">
      <c r="A414" s="57"/>
      <c r="B414" s="240" t="s">
        <v>788</v>
      </c>
      <c r="C414" s="241" t="s">
        <v>3491</v>
      </c>
      <c r="D414" s="240" t="s">
        <v>73</v>
      </c>
      <c r="E414" s="240" t="s">
        <v>3492</v>
      </c>
      <c r="F414" s="242" t="s">
        <v>49</v>
      </c>
      <c r="G414" s="256">
        <v>111</v>
      </c>
      <c r="H414" s="243">
        <v>30.16</v>
      </c>
      <c r="I414" s="243">
        <v>14.47</v>
      </c>
      <c r="J414" s="243">
        <v>21.96</v>
      </c>
      <c r="K414" s="243">
        <v>36.43</v>
      </c>
      <c r="L414" s="243">
        <v>1606.17</v>
      </c>
      <c r="M414" s="243">
        <v>2437.56</v>
      </c>
      <c r="N414" s="243">
        <v>4043.73</v>
      </c>
      <c r="O414" s="244">
        <v>1.0949872083875554E-3</v>
      </c>
      <c r="P414" s="46"/>
      <c r="Q414" s="46"/>
      <c r="R414" s="46"/>
      <c r="S414" s="46"/>
      <c r="T414" s="46"/>
      <c r="U414" s="46"/>
    </row>
    <row r="415" spans="1:21" x14ac:dyDescent="0.2">
      <c r="A415" s="57"/>
      <c r="B415" s="240" t="s">
        <v>789</v>
      </c>
      <c r="C415" s="241" t="s">
        <v>3493</v>
      </c>
      <c r="D415" s="240" t="s">
        <v>73</v>
      </c>
      <c r="E415" s="240" t="s">
        <v>3494</v>
      </c>
      <c r="F415" s="242" t="s">
        <v>49</v>
      </c>
      <c r="G415" s="256">
        <v>9</v>
      </c>
      <c r="H415" s="243">
        <v>64.11</v>
      </c>
      <c r="I415" s="243">
        <v>36.21</v>
      </c>
      <c r="J415" s="243">
        <v>41.24</v>
      </c>
      <c r="K415" s="243">
        <v>77.45</v>
      </c>
      <c r="L415" s="243">
        <v>325.89</v>
      </c>
      <c r="M415" s="243">
        <v>371.16</v>
      </c>
      <c r="N415" s="243">
        <v>697.05</v>
      </c>
      <c r="O415" s="244">
        <v>1.8875168065289857E-4</v>
      </c>
      <c r="P415" s="46"/>
      <c r="Q415" s="46"/>
      <c r="R415" s="46"/>
      <c r="S415" s="46"/>
      <c r="T415" s="46"/>
      <c r="U415" s="46"/>
    </row>
    <row r="416" spans="1:21" x14ac:dyDescent="0.2">
      <c r="A416" s="57"/>
      <c r="B416" s="240" t="s">
        <v>790</v>
      </c>
      <c r="C416" s="241" t="s">
        <v>3037</v>
      </c>
      <c r="D416" s="240" t="s">
        <v>73</v>
      </c>
      <c r="E416" s="240" t="s">
        <v>3038</v>
      </c>
      <c r="F416" s="242" t="s">
        <v>49</v>
      </c>
      <c r="G416" s="256">
        <v>98</v>
      </c>
      <c r="H416" s="243">
        <v>17.14</v>
      </c>
      <c r="I416" s="243">
        <v>10.82</v>
      </c>
      <c r="J416" s="243">
        <v>9.8800000000000008</v>
      </c>
      <c r="K416" s="243">
        <v>20.7</v>
      </c>
      <c r="L416" s="243">
        <v>1060.3599999999999</v>
      </c>
      <c r="M416" s="243">
        <v>968.24</v>
      </c>
      <c r="N416" s="243">
        <v>2028.6</v>
      </c>
      <c r="O416" s="244">
        <v>5.4931735079616969E-4</v>
      </c>
      <c r="P416" s="46"/>
      <c r="Q416" s="46"/>
      <c r="R416" s="46"/>
      <c r="S416" s="46"/>
      <c r="T416" s="46"/>
      <c r="U416" s="46"/>
    </row>
    <row r="417" spans="1:21" x14ac:dyDescent="0.2">
      <c r="A417" s="57"/>
      <c r="B417" s="240" t="s">
        <v>3039</v>
      </c>
      <c r="C417" s="241" t="s">
        <v>3495</v>
      </c>
      <c r="D417" s="240" t="s">
        <v>73</v>
      </c>
      <c r="E417" s="240" t="s">
        <v>3496</v>
      </c>
      <c r="F417" s="242" t="s">
        <v>49</v>
      </c>
      <c r="G417" s="256">
        <v>2</v>
      </c>
      <c r="H417" s="243">
        <v>32.99</v>
      </c>
      <c r="I417" s="243">
        <v>25.34</v>
      </c>
      <c r="J417" s="243">
        <v>14.51</v>
      </c>
      <c r="K417" s="243">
        <v>39.85</v>
      </c>
      <c r="L417" s="243">
        <v>50.68</v>
      </c>
      <c r="M417" s="243">
        <v>29.02</v>
      </c>
      <c r="N417" s="243">
        <v>79.7</v>
      </c>
      <c r="O417" s="244">
        <v>2.1581678427711093E-5</v>
      </c>
      <c r="P417" s="46"/>
      <c r="Q417" s="46"/>
      <c r="R417" s="46"/>
      <c r="S417" s="46"/>
      <c r="T417" s="46"/>
      <c r="U417" s="46"/>
    </row>
    <row r="418" spans="1:21" ht="28.5" x14ac:dyDescent="0.2">
      <c r="A418" s="57"/>
      <c r="B418" s="240" t="s">
        <v>3040</v>
      </c>
      <c r="C418" s="241" t="s">
        <v>766</v>
      </c>
      <c r="D418" s="240" t="s">
        <v>47</v>
      </c>
      <c r="E418" s="240" t="s">
        <v>767</v>
      </c>
      <c r="F418" s="242" t="s">
        <v>83</v>
      </c>
      <c r="G418" s="256">
        <v>20.8</v>
      </c>
      <c r="H418" s="243">
        <v>26.27</v>
      </c>
      <c r="I418" s="243">
        <v>17.059999999999999</v>
      </c>
      <c r="J418" s="243">
        <v>14.67</v>
      </c>
      <c r="K418" s="243">
        <v>31.73</v>
      </c>
      <c r="L418" s="243">
        <v>354.84800000000001</v>
      </c>
      <c r="M418" s="243">
        <v>305.13200000000001</v>
      </c>
      <c r="N418" s="243">
        <v>659.98</v>
      </c>
      <c r="O418" s="244">
        <v>1.7871362771293309E-4</v>
      </c>
      <c r="P418" s="46"/>
      <c r="Q418" s="46"/>
      <c r="R418" s="46"/>
      <c r="S418" s="46"/>
      <c r="T418" s="46"/>
      <c r="U418" s="46"/>
    </row>
    <row r="419" spans="1:21" ht="28.5" x14ac:dyDescent="0.2">
      <c r="A419" s="57"/>
      <c r="B419" s="240" t="s">
        <v>3041</v>
      </c>
      <c r="C419" s="241" t="s">
        <v>769</v>
      </c>
      <c r="D419" s="240" t="s">
        <v>47</v>
      </c>
      <c r="E419" s="240" t="s">
        <v>770</v>
      </c>
      <c r="F419" s="242" t="s">
        <v>83</v>
      </c>
      <c r="G419" s="256">
        <v>1282.2</v>
      </c>
      <c r="H419" s="243">
        <v>21.22</v>
      </c>
      <c r="I419" s="243">
        <v>16.010000000000002</v>
      </c>
      <c r="J419" s="243">
        <v>9.6199999999999992</v>
      </c>
      <c r="K419" s="243">
        <v>25.63</v>
      </c>
      <c r="L419" s="243">
        <v>20528.022000000001</v>
      </c>
      <c r="M419" s="243">
        <v>12334.758</v>
      </c>
      <c r="N419" s="243">
        <v>32862.78</v>
      </c>
      <c r="O419" s="244">
        <v>8.8987948582260421E-3</v>
      </c>
      <c r="P419" s="46"/>
      <c r="Q419" s="46"/>
      <c r="R419" s="46"/>
      <c r="S419" s="46"/>
      <c r="T419" s="46"/>
      <c r="U419" s="46"/>
    </row>
    <row r="420" spans="1:21" ht="28.5" x14ac:dyDescent="0.2">
      <c r="A420" s="57"/>
      <c r="B420" s="240" t="s">
        <v>3042</v>
      </c>
      <c r="C420" s="241" t="s">
        <v>772</v>
      </c>
      <c r="D420" s="240" t="s">
        <v>47</v>
      </c>
      <c r="E420" s="240" t="s">
        <v>773</v>
      </c>
      <c r="F420" s="242" t="s">
        <v>83</v>
      </c>
      <c r="G420" s="256">
        <v>32.700000000000003</v>
      </c>
      <c r="H420" s="243">
        <v>20.46</v>
      </c>
      <c r="I420" s="243">
        <v>8.42</v>
      </c>
      <c r="J420" s="243">
        <v>16.29</v>
      </c>
      <c r="K420" s="243">
        <v>24.71</v>
      </c>
      <c r="L420" s="243">
        <v>275.334</v>
      </c>
      <c r="M420" s="243">
        <v>532.67600000000004</v>
      </c>
      <c r="N420" s="243">
        <v>808.01</v>
      </c>
      <c r="O420" s="244">
        <v>2.1879814286543086E-4</v>
      </c>
      <c r="P420" s="46"/>
      <c r="Q420" s="46"/>
      <c r="R420" s="46"/>
      <c r="S420" s="46"/>
      <c r="T420" s="46"/>
      <c r="U420" s="46"/>
    </row>
    <row r="421" spans="1:21" ht="28.5" x14ac:dyDescent="0.2">
      <c r="A421" s="57"/>
      <c r="B421" s="240" t="s">
        <v>3043</v>
      </c>
      <c r="C421" s="241" t="s">
        <v>775</v>
      </c>
      <c r="D421" s="240" t="s">
        <v>47</v>
      </c>
      <c r="E421" s="240" t="s">
        <v>776</v>
      </c>
      <c r="F421" s="242" t="s">
        <v>83</v>
      </c>
      <c r="G421" s="256">
        <v>357.5</v>
      </c>
      <c r="H421" s="243">
        <v>21.99</v>
      </c>
      <c r="I421" s="243">
        <v>12.18</v>
      </c>
      <c r="J421" s="243">
        <v>14.38</v>
      </c>
      <c r="K421" s="243">
        <v>26.56</v>
      </c>
      <c r="L421" s="243">
        <v>4354.3500000000004</v>
      </c>
      <c r="M421" s="243">
        <v>5140.8500000000004</v>
      </c>
      <c r="N421" s="243">
        <v>9495.2000000000007</v>
      </c>
      <c r="O421" s="244">
        <v>2.5711713049786995E-3</v>
      </c>
      <c r="P421" s="46"/>
      <c r="Q421" s="46"/>
      <c r="R421" s="46"/>
      <c r="S421" s="46"/>
      <c r="T421" s="46"/>
      <c r="U421" s="46"/>
    </row>
    <row r="422" spans="1:21" ht="28.5" x14ac:dyDescent="0.2">
      <c r="A422" s="57"/>
      <c r="B422" s="240" t="s">
        <v>3044</v>
      </c>
      <c r="C422" s="241" t="s">
        <v>778</v>
      </c>
      <c r="D422" s="240" t="s">
        <v>47</v>
      </c>
      <c r="E422" s="240" t="s">
        <v>779</v>
      </c>
      <c r="F422" s="242" t="s">
        <v>83</v>
      </c>
      <c r="G422" s="256">
        <v>47.1</v>
      </c>
      <c r="H422" s="243">
        <v>29.59</v>
      </c>
      <c r="I422" s="243">
        <v>9.69</v>
      </c>
      <c r="J422" s="243">
        <v>26.05</v>
      </c>
      <c r="K422" s="243">
        <v>35.74</v>
      </c>
      <c r="L422" s="243">
        <v>456.399</v>
      </c>
      <c r="M422" s="243">
        <v>1226.951</v>
      </c>
      <c r="N422" s="243">
        <v>1683.35</v>
      </c>
      <c r="O422" s="244">
        <v>4.5582833602619155E-4</v>
      </c>
      <c r="P422" s="46"/>
      <c r="Q422" s="46"/>
      <c r="R422" s="46"/>
      <c r="S422" s="46"/>
      <c r="T422" s="46"/>
      <c r="U422" s="46"/>
    </row>
    <row r="423" spans="1:21" x14ac:dyDescent="0.2">
      <c r="A423" s="57"/>
      <c r="B423" s="240" t="s">
        <v>3045</v>
      </c>
      <c r="C423" s="241" t="s">
        <v>2569</v>
      </c>
      <c r="D423" s="240" t="s">
        <v>73</v>
      </c>
      <c r="E423" s="240" t="s">
        <v>781</v>
      </c>
      <c r="F423" s="242" t="s">
        <v>83</v>
      </c>
      <c r="G423" s="256">
        <v>1</v>
      </c>
      <c r="H423" s="243">
        <v>85.26</v>
      </c>
      <c r="I423" s="243">
        <v>60.22</v>
      </c>
      <c r="J423" s="243">
        <v>42.78</v>
      </c>
      <c r="K423" s="243">
        <v>103</v>
      </c>
      <c r="L423" s="243">
        <v>60.22</v>
      </c>
      <c r="M423" s="243">
        <v>42.78</v>
      </c>
      <c r="N423" s="243">
        <v>103</v>
      </c>
      <c r="O423" s="244">
        <v>2.7891002234055739E-5</v>
      </c>
      <c r="P423" s="46"/>
      <c r="Q423" s="46"/>
      <c r="R423" s="46"/>
      <c r="S423" s="46"/>
      <c r="T423" s="46"/>
      <c r="U423" s="46"/>
    </row>
    <row r="424" spans="1:21" ht="28.5" x14ac:dyDescent="0.2">
      <c r="A424" s="57"/>
      <c r="B424" s="240" t="s">
        <v>3046</v>
      </c>
      <c r="C424" s="241" t="s">
        <v>3497</v>
      </c>
      <c r="D424" s="240" t="s">
        <v>73</v>
      </c>
      <c r="E424" s="240" t="s">
        <v>3498</v>
      </c>
      <c r="F424" s="242" t="s">
        <v>49</v>
      </c>
      <c r="G424" s="256">
        <v>1</v>
      </c>
      <c r="H424" s="243">
        <v>181.83</v>
      </c>
      <c r="I424" s="243">
        <v>36.21</v>
      </c>
      <c r="J424" s="243">
        <v>183.45</v>
      </c>
      <c r="K424" s="243">
        <v>219.66</v>
      </c>
      <c r="L424" s="243">
        <v>36.21</v>
      </c>
      <c r="M424" s="243">
        <v>183.45</v>
      </c>
      <c r="N424" s="243">
        <v>219.66</v>
      </c>
      <c r="O424" s="244">
        <v>5.9480947094492079E-5</v>
      </c>
      <c r="P424" s="46"/>
      <c r="Q424" s="46"/>
      <c r="R424" s="46"/>
      <c r="S424" s="46"/>
      <c r="T424" s="46"/>
      <c r="U424" s="46"/>
    </row>
    <row r="425" spans="1:21" ht="28.5" x14ac:dyDescent="0.2">
      <c r="A425" s="57"/>
      <c r="B425" s="240" t="s">
        <v>3047</v>
      </c>
      <c r="C425" s="241" t="s">
        <v>2444</v>
      </c>
      <c r="D425" s="240" t="s">
        <v>73</v>
      </c>
      <c r="E425" s="240" t="s">
        <v>646</v>
      </c>
      <c r="F425" s="242" t="s">
        <v>49</v>
      </c>
      <c r="G425" s="256">
        <v>40</v>
      </c>
      <c r="H425" s="243">
        <v>234.99</v>
      </c>
      <c r="I425" s="243">
        <v>24.55</v>
      </c>
      <c r="J425" s="243">
        <v>259.33999999999997</v>
      </c>
      <c r="K425" s="243">
        <v>283.89</v>
      </c>
      <c r="L425" s="243">
        <v>982</v>
      </c>
      <c r="M425" s="243">
        <v>10373.6</v>
      </c>
      <c r="N425" s="243">
        <v>11355.6</v>
      </c>
      <c r="O425" s="244">
        <v>3.074942378340227E-3</v>
      </c>
      <c r="P425" s="46"/>
      <c r="Q425" s="46"/>
      <c r="R425" s="46"/>
      <c r="S425" s="46"/>
      <c r="T425" s="46"/>
      <c r="U425" s="46"/>
    </row>
    <row r="426" spans="1:21" x14ac:dyDescent="0.2">
      <c r="A426" s="57"/>
      <c r="B426" s="240" t="s">
        <v>3048</v>
      </c>
      <c r="C426" s="241" t="s">
        <v>2488</v>
      </c>
      <c r="D426" s="240" t="s">
        <v>73</v>
      </c>
      <c r="E426" s="240" t="s">
        <v>2489</v>
      </c>
      <c r="F426" s="242" t="s">
        <v>49</v>
      </c>
      <c r="G426" s="256">
        <v>149</v>
      </c>
      <c r="H426" s="243">
        <v>16.690000000000001</v>
      </c>
      <c r="I426" s="243">
        <v>10.85</v>
      </c>
      <c r="J426" s="243">
        <v>9.31</v>
      </c>
      <c r="K426" s="243">
        <v>20.16</v>
      </c>
      <c r="L426" s="243">
        <v>1616.65</v>
      </c>
      <c r="M426" s="243">
        <v>1387.19</v>
      </c>
      <c r="N426" s="243">
        <v>3003.84</v>
      </c>
      <c r="O426" s="244">
        <v>8.1339910825966981E-4</v>
      </c>
      <c r="P426" s="46"/>
      <c r="Q426" s="46"/>
      <c r="R426" s="46"/>
      <c r="S426" s="46"/>
      <c r="T426" s="46"/>
      <c r="U426" s="46"/>
    </row>
    <row r="427" spans="1:21" x14ac:dyDescent="0.2">
      <c r="A427" s="57"/>
      <c r="B427" s="240" t="s">
        <v>3049</v>
      </c>
      <c r="C427" s="241" t="s">
        <v>785</v>
      </c>
      <c r="D427" s="240" t="s">
        <v>47</v>
      </c>
      <c r="E427" s="240" t="s">
        <v>786</v>
      </c>
      <c r="F427" s="242" t="s">
        <v>49</v>
      </c>
      <c r="G427" s="256">
        <v>2</v>
      </c>
      <c r="H427" s="243">
        <v>65.930000000000007</v>
      </c>
      <c r="I427" s="243">
        <v>18.89</v>
      </c>
      <c r="J427" s="243">
        <v>60.76</v>
      </c>
      <c r="K427" s="243">
        <v>79.650000000000006</v>
      </c>
      <c r="L427" s="243">
        <v>37.78</v>
      </c>
      <c r="M427" s="243">
        <v>121.52</v>
      </c>
      <c r="N427" s="243">
        <v>159.30000000000001</v>
      </c>
      <c r="O427" s="244">
        <v>4.3136278212476496E-5</v>
      </c>
      <c r="P427" s="46"/>
      <c r="Q427" s="46"/>
      <c r="R427" s="46"/>
      <c r="S427" s="46"/>
      <c r="T427" s="46"/>
      <c r="U427" s="46"/>
    </row>
    <row r="428" spans="1:21" ht="28.5" x14ac:dyDescent="0.2">
      <c r="A428" s="57"/>
      <c r="B428" s="240" t="s">
        <v>3050</v>
      </c>
      <c r="C428" s="241" t="s">
        <v>3240</v>
      </c>
      <c r="D428" s="240" t="s">
        <v>47</v>
      </c>
      <c r="E428" s="240" t="s">
        <v>3241</v>
      </c>
      <c r="F428" s="242" t="s">
        <v>49</v>
      </c>
      <c r="G428" s="256">
        <v>1</v>
      </c>
      <c r="H428" s="243">
        <v>13262.07</v>
      </c>
      <c r="I428" s="243">
        <v>524.28</v>
      </c>
      <c r="J428" s="243">
        <v>15497.62</v>
      </c>
      <c r="K428" s="243">
        <v>16021.9</v>
      </c>
      <c r="L428" s="243">
        <v>524.28</v>
      </c>
      <c r="M428" s="243">
        <v>15497.62</v>
      </c>
      <c r="N428" s="243">
        <v>16021.9</v>
      </c>
      <c r="O428" s="244">
        <v>4.3385130941147347E-3</v>
      </c>
      <c r="P428" s="46"/>
      <c r="Q428" s="46"/>
      <c r="R428" s="46"/>
      <c r="S428" s="46"/>
      <c r="T428" s="46"/>
      <c r="U428" s="46"/>
    </row>
    <row r="429" spans="1:21" ht="28.5" x14ac:dyDescent="0.2">
      <c r="A429" s="57"/>
      <c r="B429" s="240" t="s">
        <v>3051</v>
      </c>
      <c r="C429" s="241" t="s">
        <v>3499</v>
      </c>
      <c r="D429" s="240" t="s">
        <v>73</v>
      </c>
      <c r="E429" s="240" t="s">
        <v>3500</v>
      </c>
      <c r="F429" s="242" t="s">
        <v>49</v>
      </c>
      <c r="G429" s="256">
        <v>1</v>
      </c>
      <c r="H429" s="243">
        <v>743.84</v>
      </c>
      <c r="I429" s="243">
        <v>320.14</v>
      </c>
      <c r="J429" s="243">
        <v>578.49</v>
      </c>
      <c r="K429" s="243">
        <v>898.63</v>
      </c>
      <c r="L429" s="243">
        <v>320.14</v>
      </c>
      <c r="M429" s="243">
        <v>578.49</v>
      </c>
      <c r="N429" s="243">
        <v>898.63</v>
      </c>
      <c r="O429" s="244">
        <v>2.4333680910281077E-4</v>
      </c>
      <c r="P429" s="46"/>
      <c r="Q429" s="46"/>
      <c r="R429" s="46"/>
      <c r="S429" s="46"/>
      <c r="T429" s="46"/>
      <c r="U429" s="46"/>
    </row>
    <row r="430" spans="1:21" ht="28.5" x14ac:dyDescent="0.2">
      <c r="A430" s="57"/>
      <c r="B430" s="240" t="s">
        <v>3052</v>
      </c>
      <c r="C430" s="241" t="s">
        <v>3501</v>
      </c>
      <c r="D430" s="240" t="s">
        <v>73</v>
      </c>
      <c r="E430" s="240" t="s">
        <v>3502</v>
      </c>
      <c r="F430" s="242" t="s">
        <v>49</v>
      </c>
      <c r="G430" s="256">
        <v>2</v>
      </c>
      <c r="H430" s="243">
        <v>694.42</v>
      </c>
      <c r="I430" s="243">
        <v>426.82</v>
      </c>
      <c r="J430" s="243">
        <v>412.1</v>
      </c>
      <c r="K430" s="243">
        <v>838.92</v>
      </c>
      <c r="L430" s="243">
        <v>853.64</v>
      </c>
      <c r="M430" s="243">
        <v>824.2</v>
      </c>
      <c r="N430" s="243">
        <v>1677.84</v>
      </c>
      <c r="O430" s="244">
        <v>4.543363027998843E-4</v>
      </c>
      <c r="P430" s="46"/>
      <c r="Q430" s="46"/>
      <c r="R430" s="46"/>
      <c r="S430" s="46"/>
      <c r="T430" s="46"/>
      <c r="U430" s="46"/>
    </row>
    <row r="431" spans="1:21" ht="28.5" x14ac:dyDescent="0.2">
      <c r="A431" s="57"/>
      <c r="B431" s="240" t="s">
        <v>3053</v>
      </c>
      <c r="C431" s="241" t="s">
        <v>3242</v>
      </c>
      <c r="D431" s="240" t="s">
        <v>47</v>
      </c>
      <c r="E431" s="240" t="s">
        <v>3243</v>
      </c>
      <c r="F431" s="242" t="s">
        <v>49</v>
      </c>
      <c r="G431" s="256">
        <v>1</v>
      </c>
      <c r="H431" s="243">
        <v>634.85</v>
      </c>
      <c r="I431" s="243">
        <v>128.76</v>
      </c>
      <c r="J431" s="243">
        <v>638.20000000000005</v>
      </c>
      <c r="K431" s="243">
        <v>766.96</v>
      </c>
      <c r="L431" s="243">
        <v>128.76</v>
      </c>
      <c r="M431" s="243">
        <v>638.20000000000005</v>
      </c>
      <c r="N431" s="243">
        <v>766.96</v>
      </c>
      <c r="O431" s="244">
        <v>2.0768235993622709E-4</v>
      </c>
      <c r="P431" s="46"/>
      <c r="Q431" s="46"/>
      <c r="R431" s="46"/>
      <c r="S431" s="46"/>
      <c r="T431" s="46"/>
      <c r="U431" s="46"/>
    </row>
    <row r="432" spans="1:21" ht="28.5" x14ac:dyDescent="0.2">
      <c r="A432" s="57"/>
      <c r="B432" s="240" t="s">
        <v>3054</v>
      </c>
      <c r="C432" s="241" t="s">
        <v>3503</v>
      </c>
      <c r="D432" s="240" t="s">
        <v>47</v>
      </c>
      <c r="E432" s="240" t="s">
        <v>3504</v>
      </c>
      <c r="F432" s="242" t="s">
        <v>49</v>
      </c>
      <c r="G432" s="256">
        <v>2</v>
      </c>
      <c r="H432" s="243">
        <v>739.9</v>
      </c>
      <c r="I432" s="243">
        <v>158.75</v>
      </c>
      <c r="J432" s="243">
        <v>735.12</v>
      </c>
      <c r="K432" s="243">
        <v>893.87</v>
      </c>
      <c r="L432" s="243">
        <v>317.5</v>
      </c>
      <c r="M432" s="243">
        <v>1470.24</v>
      </c>
      <c r="N432" s="243">
        <v>1787.74</v>
      </c>
      <c r="O432" s="244">
        <v>4.840957313971923E-4</v>
      </c>
      <c r="P432" s="46"/>
      <c r="Q432" s="46"/>
      <c r="R432" s="46"/>
      <c r="S432" s="46"/>
      <c r="T432" s="46"/>
      <c r="U432" s="46"/>
    </row>
    <row r="433" spans="1:21" ht="28.5" x14ac:dyDescent="0.2">
      <c r="A433" s="57"/>
      <c r="B433" s="240" t="s">
        <v>3055</v>
      </c>
      <c r="C433" s="241" t="s">
        <v>3244</v>
      </c>
      <c r="D433" s="240" t="s">
        <v>47</v>
      </c>
      <c r="E433" s="240" t="s">
        <v>3245</v>
      </c>
      <c r="F433" s="242" t="s">
        <v>49</v>
      </c>
      <c r="G433" s="256">
        <v>2</v>
      </c>
      <c r="H433" s="243">
        <v>1012.24</v>
      </c>
      <c r="I433" s="243">
        <v>160.04</v>
      </c>
      <c r="J433" s="243">
        <v>1062.8399999999999</v>
      </c>
      <c r="K433" s="243">
        <v>1222.8800000000001</v>
      </c>
      <c r="L433" s="243">
        <v>320.08</v>
      </c>
      <c r="M433" s="243">
        <v>2125.6799999999998</v>
      </c>
      <c r="N433" s="243">
        <v>2445.7600000000002</v>
      </c>
      <c r="O433" s="244">
        <v>6.6227861770838995E-4</v>
      </c>
      <c r="P433" s="46"/>
      <c r="Q433" s="46"/>
      <c r="R433" s="46"/>
      <c r="S433" s="46"/>
      <c r="T433" s="46"/>
      <c r="U433" s="46"/>
    </row>
    <row r="434" spans="1:21" ht="15" x14ac:dyDescent="0.2">
      <c r="A434" s="57"/>
      <c r="B434" s="236" t="s">
        <v>791</v>
      </c>
      <c r="C434" s="236"/>
      <c r="D434" s="236"/>
      <c r="E434" s="236" t="s">
        <v>792</v>
      </c>
      <c r="F434" s="236"/>
      <c r="G434" s="255"/>
      <c r="H434" s="237"/>
      <c r="I434" s="236"/>
      <c r="J434" s="236"/>
      <c r="K434" s="236"/>
      <c r="L434" s="236"/>
      <c r="M434" s="236"/>
      <c r="N434" s="238">
        <v>51604.17</v>
      </c>
      <c r="O434" s="239">
        <v>1.3973708939384389E-2</v>
      </c>
      <c r="P434" s="46"/>
      <c r="Q434" s="46"/>
      <c r="R434" s="46"/>
      <c r="S434" s="46"/>
      <c r="T434" s="46"/>
      <c r="U434" s="46"/>
    </row>
    <row r="435" spans="1:21" ht="28.5" x14ac:dyDescent="0.2">
      <c r="A435" s="57"/>
      <c r="B435" s="240" t="s">
        <v>793</v>
      </c>
      <c r="C435" s="241" t="s">
        <v>794</v>
      </c>
      <c r="D435" s="240" t="s">
        <v>47</v>
      </c>
      <c r="E435" s="240" t="s">
        <v>2492</v>
      </c>
      <c r="F435" s="242" t="s">
        <v>49</v>
      </c>
      <c r="G435" s="256">
        <v>15</v>
      </c>
      <c r="H435" s="243">
        <v>115.01</v>
      </c>
      <c r="I435" s="243">
        <v>32.409999999999997</v>
      </c>
      <c r="J435" s="243">
        <v>106.53</v>
      </c>
      <c r="K435" s="243">
        <v>138.94</v>
      </c>
      <c r="L435" s="243">
        <v>486.15</v>
      </c>
      <c r="M435" s="243">
        <v>1597.95</v>
      </c>
      <c r="N435" s="243">
        <v>2084.1</v>
      </c>
      <c r="O435" s="244">
        <v>5.6434599763102494E-4</v>
      </c>
      <c r="P435" s="46"/>
      <c r="Q435" s="46"/>
      <c r="R435" s="46"/>
      <c r="S435" s="46"/>
      <c r="T435" s="46"/>
      <c r="U435" s="46"/>
    </row>
    <row r="436" spans="1:21" ht="28.5" x14ac:dyDescent="0.2">
      <c r="A436" s="57"/>
      <c r="B436" s="240" t="s">
        <v>795</v>
      </c>
      <c r="C436" s="241" t="s">
        <v>2605</v>
      </c>
      <c r="D436" s="240" t="s">
        <v>73</v>
      </c>
      <c r="E436" s="240" t="s">
        <v>796</v>
      </c>
      <c r="F436" s="242" t="s">
        <v>49</v>
      </c>
      <c r="G436" s="256">
        <v>33</v>
      </c>
      <c r="H436" s="243">
        <v>346.76</v>
      </c>
      <c r="I436" s="243">
        <v>30.09</v>
      </c>
      <c r="J436" s="243">
        <v>388.83</v>
      </c>
      <c r="K436" s="243">
        <v>418.92</v>
      </c>
      <c r="L436" s="243">
        <v>992.97</v>
      </c>
      <c r="M436" s="243">
        <v>12831.39</v>
      </c>
      <c r="N436" s="243">
        <v>13824.36</v>
      </c>
      <c r="O436" s="244">
        <v>3.7434490839261241E-3</v>
      </c>
      <c r="P436" s="46"/>
      <c r="Q436" s="46"/>
      <c r="R436" s="46"/>
      <c r="S436" s="46"/>
      <c r="T436" s="46"/>
      <c r="U436" s="46"/>
    </row>
    <row r="437" spans="1:21" x14ac:dyDescent="0.2">
      <c r="A437" s="57"/>
      <c r="B437" s="240" t="s">
        <v>797</v>
      </c>
      <c r="C437" s="241" t="s">
        <v>2526</v>
      </c>
      <c r="D437" s="240" t="s">
        <v>73</v>
      </c>
      <c r="E437" s="240" t="s">
        <v>798</v>
      </c>
      <c r="F437" s="242" t="s">
        <v>49</v>
      </c>
      <c r="G437" s="256">
        <v>17</v>
      </c>
      <c r="H437" s="243">
        <v>105.02</v>
      </c>
      <c r="I437" s="243">
        <v>77.61</v>
      </c>
      <c r="J437" s="243">
        <v>49.26</v>
      </c>
      <c r="K437" s="243">
        <v>126.87</v>
      </c>
      <c r="L437" s="243">
        <v>1319.37</v>
      </c>
      <c r="M437" s="243">
        <v>837.42</v>
      </c>
      <c r="N437" s="243">
        <v>2156.79</v>
      </c>
      <c r="O437" s="244">
        <v>5.8402946318824353E-4</v>
      </c>
      <c r="P437" s="46"/>
      <c r="Q437" s="46"/>
      <c r="R437" s="46"/>
      <c r="S437" s="46"/>
      <c r="T437" s="46"/>
      <c r="U437" s="46"/>
    </row>
    <row r="438" spans="1:21" x14ac:dyDescent="0.2">
      <c r="A438" s="57"/>
      <c r="B438" s="240" t="s">
        <v>799</v>
      </c>
      <c r="C438" s="241" t="s">
        <v>2417</v>
      </c>
      <c r="D438" s="240" t="s">
        <v>73</v>
      </c>
      <c r="E438" s="240" t="s">
        <v>2418</v>
      </c>
      <c r="F438" s="242" t="s">
        <v>49</v>
      </c>
      <c r="G438" s="256">
        <v>91</v>
      </c>
      <c r="H438" s="243">
        <v>240.08</v>
      </c>
      <c r="I438" s="243">
        <v>36.21</v>
      </c>
      <c r="J438" s="243">
        <v>253.83</v>
      </c>
      <c r="K438" s="243">
        <v>290.04000000000002</v>
      </c>
      <c r="L438" s="243">
        <v>3295.11</v>
      </c>
      <c r="M438" s="243">
        <v>23098.53</v>
      </c>
      <c r="N438" s="243">
        <v>26393.64</v>
      </c>
      <c r="O438" s="244">
        <v>7.147039535969543E-3</v>
      </c>
      <c r="P438" s="46"/>
      <c r="Q438" s="46"/>
      <c r="R438" s="46"/>
      <c r="S438" s="46"/>
      <c r="T438" s="46"/>
      <c r="U438" s="46"/>
    </row>
    <row r="439" spans="1:21" ht="28.5" x14ac:dyDescent="0.2">
      <c r="A439" s="57"/>
      <c r="B439" s="240" t="s">
        <v>801</v>
      </c>
      <c r="C439" s="241" t="s">
        <v>794</v>
      </c>
      <c r="D439" s="240" t="s">
        <v>47</v>
      </c>
      <c r="E439" s="240" t="s">
        <v>2492</v>
      </c>
      <c r="F439" s="242" t="s">
        <v>49</v>
      </c>
      <c r="G439" s="256">
        <v>27</v>
      </c>
      <c r="H439" s="243">
        <v>115.01</v>
      </c>
      <c r="I439" s="243">
        <v>32.409999999999997</v>
      </c>
      <c r="J439" s="243">
        <v>106.53</v>
      </c>
      <c r="K439" s="243">
        <v>138.94</v>
      </c>
      <c r="L439" s="243">
        <v>875.07</v>
      </c>
      <c r="M439" s="243">
        <v>2876.31</v>
      </c>
      <c r="N439" s="243">
        <v>3751.38</v>
      </c>
      <c r="O439" s="244">
        <v>1.0158227957358448E-3</v>
      </c>
      <c r="P439" s="46"/>
      <c r="Q439" s="46"/>
      <c r="R439" s="46"/>
      <c r="S439" s="46"/>
      <c r="T439" s="46"/>
      <c r="U439" s="46"/>
    </row>
    <row r="440" spans="1:21" ht="28.5" x14ac:dyDescent="0.2">
      <c r="A440" s="57"/>
      <c r="B440" s="240" t="s">
        <v>3056</v>
      </c>
      <c r="C440" s="241" t="s">
        <v>3057</v>
      </c>
      <c r="D440" s="240" t="s">
        <v>73</v>
      </c>
      <c r="E440" s="240" t="s">
        <v>3058</v>
      </c>
      <c r="F440" s="242" t="s">
        <v>49</v>
      </c>
      <c r="G440" s="256">
        <v>8</v>
      </c>
      <c r="H440" s="243">
        <v>110.51</v>
      </c>
      <c r="I440" s="243">
        <v>51.49</v>
      </c>
      <c r="J440" s="243">
        <v>82.01</v>
      </c>
      <c r="K440" s="243">
        <v>133.5</v>
      </c>
      <c r="L440" s="243">
        <v>411.92</v>
      </c>
      <c r="M440" s="243">
        <v>656.08</v>
      </c>
      <c r="N440" s="243">
        <v>1068</v>
      </c>
      <c r="O440" s="244">
        <v>2.8919990665991779E-4</v>
      </c>
      <c r="P440" s="46"/>
      <c r="Q440" s="46"/>
      <c r="R440" s="46"/>
      <c r="S440" s="46"/>
      <c r="T440" s="46"/>
      <c r="U440" s="46"/>
    </row>
    <row r="441" spans="1:21" x14ac:dyDescent="0.2">
      <c r="A441" s="57"/>
      <c r="B441" s="240" t="s">
        <v>3246</v>
      </c>
      <c r="C441" s="241" t="s">
        <v>3015</v>
      </c>
      <c r="D441" s="240" t="s">
        <v>73</v>
      </c>
      <c r="E441" s="240" t="s">
        <v>3016</v>
      </c>
      <c r="F441" s="242" t="s">
        <v>49</v>
      </c>
      <c r="G441" s="256">
        <v>39</v>
      </c>
      <c r="H441" s="243">
        <v>37.32</v>
      </c>
      <c r="I441" s="243">
        <v>8.5500000000000007</v>
      </c>
      <c r="J441" s="243">
        <v>36.53</v>
      </c>
      <c r="K441" s="243">
        <v>45.08</v>
      </c>
      <c r="L441" s="243">
        <v>333.45</v>
      </c>
      <c r="M441" s="243">
        <v>1424.67</v>
      </c>
      <c r="N441" s="243">
        <v>1758.12</v>
      </c>
      <c r="O441" s="244">
        <v>4.7607503735668037E-4</v>
      </c>
      <c r="P441" s="46"/>
      <c r="Q441" s="46"/>
      <c r="R441" s="46"/>
      <c r="S441" s="46"/>
      <c r="T441" s="46"/>
      <c r="U441" s="46"/>
    </row>
    <row r="442" spans="1:21" ht="28.5" x14ac:dyDescent="0.2">
      <c r="A442" s="57"/>
      <c r="B442" s="240" t="s">
        <v>3247</v>
      </c>
      <c r="C442" s="241" t="s">
        <v>2444</v>
      </c>
      <c r="D442" s="240" t="s">
        <v>73</v>
      </c>
      <c r="E442" s="240" t="s">
        <v>646</v>
      </c>
      <c r="F442" s="242" t="s">
        <v>49</v>
      </c>
      <c r="G442" s="256">
        <v>2</v>
      </c>
      <c r="H442" s="243">
        <v>234.99</v>
      </c>
      <c r="I442" s="243">
        <v>24.55</v>
      </c>
      <c r="J442" s="243">
        <v>259.33999999999997</v>
      </c>
      <c r="K442" s="243">
        <v>283.89</v>
      </c>
      <c r="L442" s="243">
        <v>49.1</v>
      </c>
      <c r="M442" s="243">
        <v>518.67999999999995</v>
      </c>
      <c r="N442" s="243">
        <v>567.78</v>
      </c>
      <c r="O442" s="244">
        <v>1.5374711891701133E-4</v>
      </c>
      <c r="P442" s="46"/>
      <c r="Q442" s="46"/>
      <c r="R442" s="46"/>
      <c r="S442" s="46"/>
      <c r="T442" s="46"/>
      <c r="U442" s="46"/>
    </row>
    <row r="443" spans="1:21" ht="15" x14ac:dyDescent="0.2">
      <c r="A443" s="57"/>
      <c r="B443" s="236" t="s">
        <v>802</v>
      </c>
      <c r="C443" s="236"/>
      <c r="D443" s="236"/>
      <c r="E443" s="236" t="s">
        <v>803</v>
      </c>
      <c r="F443" s="236"/>
      <c r="G443" s="255"/>
      <c r="H443" s="237"/>
      <c r="I443" s="236"/>
      <c r="J443" s="236"/>
      <c r="K443" s="236"/>
      <c r="L443" s="236"/>
      <c r="M443" s="236"/>
      <c r="N443" s="238">
        <v>60754.11</v>
      </c>
      <c r="O443" s="239">
        <v>1.6451388521728817E-2</v>
      </c>
      <c r="P443" s="46"/>
      <c r="Q443" s="46"/>
      <c r="R443" s="46"/>
      <c r="S443" s="46"/>
      <c r="T443" s="46"/>
      <c r="U443" s="46"/>
    </row>
    <row r="444" spans="1:21" ht="28.5" x14ac:dyDescent="0.2">
      <c r="A444" s="57"/>
      <c r="B444" s="240" t="s">
        <v>804</v>
      </c>
      <c r="C444" s="241" t="s">
        <v>2606</v>
      </c>
      <c r="D444" s="240" t="s">
        <v>73</v>
      </c>
      <c r="E444" s="240" t="s">
        <v>2607</v>
      </c>
      <c r="F444" s="242" t="s">
        <v>49</v>
      </c>
      <c r="G444" s="256">
        <v>1</v>
      </c>
      <c r="H444" s="243">
        <v>422.06</v>
      </c>
      <c r="I444" s="243">
        <v>71.36</v>
      </c>
      <c r="J444" s="243">
        <v>438.53</v>
      </c>
      <c r="K444" s="243">
        <v>509.89</v>
      </c>
      <c r="L444" s="243">
        <v>71.36</v>
      </c>
      <c r="M444" s="243">
        <v>438.53</v>
      </c>
      <c r="N444" s="243">
        <v>509.89</v>
      </c>
      <c r="O444" s="244">
        <v>1.38071292515754E-4</v>
      </c>
      <c r="P444" s="46"/>
      <c r="Q444" s="46"/>
      <c r="R444" s="46"/>
      <c r="S444" s="46"/>
      <c r="T444" s="46"/>
      <c r="U444" s="46"/>
    </row>
    <row r="445" spans="1:21" ht="28.5" x14ac:dyDescent="0.2">
      <c r="A445" s="57"/>
      <c r="B445" s="240" t="s">
        <v>806</v>
      </c>
      <c r="C445" s="241" t="s">
        <v>807</v>
      </c>
      <c r="D445" s="240" t="s">
        <v>47</v>
      </c>
      <c r="E445" s="240" t="s">
        <v>808</v>
      </c>
      <c r="F445" s="242" t="s">
        <v>49</v>
      </c>
      <c r="G445" s="256">
        <v>15</v>
      </c>
      <c r="H445" s="243">
        <v>1182.97</v>
      </c>
      <c r="I445" s="243">
        <v>411.87</v>
      </c>
      <c r="J445" s="243">
        <v>1017.27</v>
      </c>
      <c r="K445" s="243">
        <v>1429.14</v>
      </c>
      <c r="L445" s="243">
        <v>6178.05</v>
      </c>
      <c r="M445" s="243">
        <v>15259.05</v>
      </c>
      <c r="N445" s="243">
        <v>21437.1</v>
      </c>
      <c r="O445" s="244">
        <v>5.8048757669094788E-3</v>
      </c>
      <c r="P445" s="46"/>
      <c r="Q445" s="46"/>
      <c r="R445" s="46"/>
      <c r="S445" s="46"/>
      <c r="T445" s="46"/>
      <c r="U445" s="46"/>
    </row>
    <row r="446" spans="1:21" ht="28.5" x14ac:dyDescent="0.2">
      <c r="A446" s="57"/>
      <c r="B446" s="240" t="s">
        <v>809</v>
      </c>
      <c r="C446" s="241" t="s">
        <v>3505</v>
      </c>
      <c r="D446" s="240" t="s">
        <v>47</v>
      </c>
      <c r="E446" s="240" t="s">
        <v>3506</v>
      </c>
      <c r="F446" s="242" t="s">
        <v>49</v>
      </c>
      <c r="G446" s="256">
        <v>17</v>
      </c>
      <c r="H446" s="243">
        <v>55.98</v>
      </c>
      <c r="I446" s="243">
        <v>10.14</v>
      </c>
      <c r="J446" s="243">
        <v>57.48</v>
      </c>
      <c r="K446" s="243">
        <v>67.62</v>
      </c>
      <c r="L446" s="243">
        <v>172.38</v>
      </c>
      <c r="M446" s="243">
        <v>977.16</v>
      </c>
      <c r="N446" s="243">
        <v>1149.54</v>
      </c>
      <c r="O446" s="244">
        <v>3.1127983211782947E-4</v>
      </c>
      <c r="P446" s="46"/>
      <c r="Q446" s="46"/>
      <c r="R446" s="46"/>
      <c r="S446" s="46"/>
      <c r="T446" s="46"/>
      <c r="U446" s="46"/>
    </row>
    <row r="447" spans="1:21" x14ac:dyDescent="0.2">
      <c r="A447" s="57"/>
      <c r="B447" s="240" t="s">
        <v>810</v>
      </c>
      <c r="C447" s="241" t="s">
        <v>3507</v>
      </c>
      <c r="D447" s="240" t="s">
        <v>73</v>
      </c>
      <c r="E447" s="240" t="s">
        <v>3508</v>
      </c>
      <c r="F447" s="242" t="s">
        <v>49</v>
      </c>
      <c r="G447" s="256">
        <v>15</v>
      </c>
      <c r="H447" s="243">
        <v>204.46</v>
      </c>
      <c r="I447" s="243">
        <v>147.25</v>
      </c>
      <c r="J447" s="243">
        <v>99.75</v>
      </c>
      <c r="K447" s="243">
        <v>247</v>
      </c>
      <c r="L447" s="243">
        <v>2208.75</v>
      </c>
      <c r="M447" s="243">
        <v>1496.25</v>
      </c>
      <c r="N447" s="243">
        <v>3705</v>
      </c>
      <c r="O447" s="244">
        <v>1.003263721137636E-3</v>
      </c>
      <c r="P447" s="46"/>
      <c r="Q447" s="46"/>
      <c r="R447" s="46"/>
      <c r="S447" s="46"/>
      <c r="T447" s="46"/>
      <c r="U447" s="46"/>
    </row>
    <row r="448" spans="1:21" x14ac:dyDescent="0.2">
      <c r="A448" s="57"/>
      <c r="B448" s="240" t="s">
        <v>813</v>
      </c>
      <c r="C448" s="241" t="s">
        <v>814</v>
      </c>
      <c r="D448" s="240" t="s">
        <v>47</v>
      </c>
      <c r="E448" s="240" t="s">
        <v>815</v>
      </c>
      <c r="F448" s="242" t="s">
        <v>49</v>
      </c>
      <c r="G448" s="256">
        <v>1</v>
      </c>
      <c r="H448" s="243">
        <v>145.41</v>
      </c>
      <c r="I448" s="243">
        <v>10.119999999999999</v>
      </c>
      <c r="J448" s="243">
        <v>165.54</v>
      </c>
      <c r="K448" s="243">
        <v>175.66</v>
      </c>
      <c r="L448" s="243">
        <v>10.119999999999999</v>
      </c>
      <c r="M448" s="243">
        <v>165.54</v>
      </c>
      <c r="N448" s="243">
        <v>175.66</v>
      </c>
      <c r="O448" s="244">
        <v>4.7566344198390593E-5</v>
      </c>
      <c r="P448" s="46"/>
      <c r="Q448" s="46"/>
      <c r="R448" s="46"/>
      <c r="S448" s="46"/>
      <c r="T448" s="46"/>
      <c r="U448" s="46"/>
    </row>
    <row r="449" spans="1:21" x14ac:dyDescent="0.2">
      <c r="A449" s="57"/>
      <c r="B449" s="240" t="s">
        <v>816</v>
      </c>
      <c r="C449" s="241" t="s">
        <v>817</v>
      </c>
      <c r="D449" s="240" t="s">
        <v>47</v>
      </c>
      <c r="E449" s="240" t="s">
        <v>818</v>
      </c>
      <c r="F449" s="242" t="s">
        <v>49</v>
      </c>
      <c r="G449" s="256">
        <v>1</v>
      </c>
      <c r="H449" s="243">
        <v>173.83</v>
      </c>
      <c r="I449" s="243">
        <v>12.53</v>
      </c>
      <c r="J449" s="243">
        <v>197.47</v>
      </c>
      <c r="K449" s="243">
        <v>210</v>
      </c>
      <c r="L449" s="243">
        <v>12.53</v>
      </c>
      <c r="M449" s="243">
        <v>197.47</v>
      </c>
      <c r="N449" s="243">
        <v>210</v>
      </c>
      <c r="O449" s="244">
        <v>5.6865150185938886E-5</v>
      </c>
      <c r="P449" s="46"/>
      <c r="Q449" s="46"/>
      <c r="R449" s="46"/>
      <c r="S449" s="46"/>
      <c r="T449" s="46"/>
      <c r="U449" s="46"/>
    </row>
    <row r="450" spans="1:21" x14ac:dyDescent="0.2">
      <c r="A450" s="57"/>
      <c r="B450" s="240" t="s">
        <v>819</v>
      </c>
      <c r="C450" s="241" t="s">
        <v>820</v>
      </c>
      <c r="D450" s="240" t="s">
        <v>47</v>
      </c>
      <c r="E450" s="240" t="s">
        <v>821</v>
      </c>
      <c r="F450" s="242" t="s">
        <v>49</v>
      </c>
      <c r="G450" s="256">
        <v>40</v>
      </c>
      <c r="H450" s="243">
        <v>30.99</v>
      </c>
      <c r="I450" s="243">
        <v>14.33</v>
      </c>
      <c r="J450" s="243">
        <v>23.1</v>
      </c>
      <c r="K450" s="243">
        <v>37.43</v>
      </c>
      <c r="L450" s="243">
        <v>573.20000000000005</v>
      </c>
      <c r="M450" s="243">
        <v>924</v>
      </c>
      <c r="N450" s="243">
        <v>1497.2</v>
      </c>
      <c r="O450" s="244">
        <v>4.0542144218279856E-4</v>
      </c>
      <c r="P450" s="46"/>
      <c r="Q450" s="46"/>
      <c r="R450" s="46"/>
      <c r="S450" s="46"/>
      <c r="T450" s="46"/>
      <c r="U450" s="46"/>
    </row>
    <row r="451" spans="1:21" x14ac:dyDescent="0.2">
      <c r="A451" s="57"/>
      <c r="B451" s="240" t="s">
        <v>822</v>
      </c>
      <c r="C451" s="241" t="s">
        <v>2415</v>
      </c>
      <c r="D451" s="240" t="s">
        <v>73</v>
      </c>
      <c r="E451" s="240" t="s">
        <v>2416</v>
      </c>
      <c r="F451" s="242" t="s">
        <v>83</v>
      </c>
      <c r="G451" s="256">
        <v>371.6</v>
      </c>
      <c r="H451" s="243">
        <v>41.64</v>
      </c>
      <c r="I451" s="243">
        <v>2.69</v>
      </c>
      <c r="J451" s="243">
        <v>47.61</v>
      </c>
      <c r="K451" s="243">
        <v>50.3</v>
      </c>
      <c r="L451" s="243">
        <v>999.60400000000004</v>
      </c>
      <c r="M451" s="243">
        <v>17691.876</v>
      </c>
      <c r="N451" s="243">
        <v>18691.48</v>
      </c>
      <c r="O451" s="244">
        <v>5.0613991304641571E-3</v>
      </c>
      <c r="P451" s="46"/>
      <c r="Q451" s="46"/>
      <c r="R451" s="46"/>
      <c r="S451" s="46"/>
      <c r="T451" s="46"/>
      <c r="U451" s="46"/>
    </row>
    <row r="452" spans="1:21" x14ac:dyDescent="0.2">
      <c r="A452" s="57"/>
      <c r="B452" s="240" t="s">
        <v>823</v>
      </c>
      <c r="C452" s="241" t="s">
        <v>2430</v>
      </c>
      <c r="D452" s="240" t="s">
        <v>73</v>
      </c>
      <c r="E452" s="240" t="s">
        <v>2431</v>
      </c>
      <c r="F452" s="242" t="s">
        <v>83</v>
      </c>
      <c r="G452" s="256">
        <v>164.6</v>
      </c>
      <c r="H452" s="243">
        <v>58.67</v>
      </c>
      <c r="I452" s="243">
        <v>2.69</v>
      </c>
      <c r="J452" s="243">
        <v>68.180000000000007</v>
      </c>
      <c r="K452" s="243">
        <v>70.87</v>
      </c>
      <c r="L452" s="243">
        <v>442.774</v>
      </c>
      <c r="M452" s="243">
        <v>11222.425999999999</v>
      </c>
      <c r="N452" s="243">
        <v>11665.2</v>
      </c>
      <c r="O452" s="244">
        <v>3.158777856900068E-3</v>
      </c>
      <c r="P452" s="46"/>
      <c r="Q452" s="46"/>
      <c r="R452" s="46"/>
      <c r="S452" s="46"/>
      <c r="T452" s="46"/>
      <c r="U452" s="46"/>
    </row>
    <row r="453" spans="1:21" ht="28.5" x14ac:dyDescent="0.2">
      <c r="A453" s="57"/>
      <c r="B453" s="240" t="s">
        <v>824</v>
      </c>
      <c r="C453" s="241" t="s">
        <v>827</v>
      </c>
      <c r="D453" s="240" t="s">
        <v>47</v>
      </c>
      <c r="E453" s="240" t="s">
        <v>828</v>
      </c>
      <c r="F453" s="242" t="s">
        <v>49</v>
      </c>
      <c r="G453" s="256">
        <v>16</v>
      </c>
      <c r="H453" s="243">
        <v>71.53</v>
      </c>
      <c r="I453" s="243">
        <v>56.09</v>
      </c>
      <c r="J453" s="243">
        <v>30.32</v>
      </c>
      <c r="K453" s="243">
        <v>86.41</v>
      </c>
      <c r="L453" s="243">
        <v>897.44</v>
      </c>
      <c r="M453" s="243">
        <v>485.12</v>
      </c>
      <c r="N453" s="243">
        <v>1382.56</v>
      </c>
      <c r="O453" s="244">
        <v>3.7437848590986511E-4</v>
      </c>
      <c r="P453" s="46"/>
      <c r="Q453" s="46"/>
      <c r="R453" s="46"/>
      <c r="S453" s="46"/>
      <c r="T453" s="46"/>
      <c r="U453" s="46"/>
    </row>
    <row r="454" spans="1:21" x14ac:dyDescent="0.2">
      <c r="A454" s="57"/>
      <c r="B454" s="240" t="s">
        <v>826</v>
      </c>
      <c r="C454" s="241" t="s">
        <v>829</v>
      </c>
      <c r="D454" s="240" t="s">
        <v>47</v>
      </c>
      <c r="E454" s="240" t="s">
        <v>830</v>
      </c>
      <c r="F454" s="242" t="s">
        <v>49</v>
      </c>
      <c r="G454" s="256">
        <v>36</v>
      </c>
      <c r="H454" s="243">
        <v>7.6</v>
      </c>
      <c r="I454" s="243">
        <v>3.11</v>
      </c>
      <c r="J454" s="243">
        <v>6.07</v>
      </c>
      <c r="K454" s="243">
        <v>9.18</v>
      </c>
      <c r="L454" s="243">
        <v>111.96</v>
      </c>
      <c r="M454" s="243">
        <v>218.52</v>
      </c>
      <c r="N454" s="243">
        <v>330.48</v>
      </c>
      <c r="O454" s="244">
        <v>8.9489499206900396E-5</v>
      </c>
      <c r="P454" s="46"/>
      <c r="Q454" s="46"/>
      <c r="R454" s="46"/>
      <c r="S454" s="46"/>
      <c r="T454" s="46"/>
      <c r="U454" s="46"/>
    </row>
    <row r="455" spans="1:21" ht="15" x14ac:dyDescent="0.2">
      <c r="A455" s="57"/>
      <c r="B455" s="236">
        <v>17</v>
      </c>
      <c r="C455" s="236"/>
      <c r="D455" s="236"/>
      <c r="E455" s="236" t="s">
        <v>831</v>
      </c>
      <c r="F455" s="236"/>
      <c r="G455" s="255"/>
      <c r="H455" s="237"/>
      <c r="I455" s="236"/>
      <c r="J455" s="236"/>
      <c r="K455" s="236"/>
      <c r="L455" s="236"/>
      <c r="M455" s="236"/>
      <c r="N455" s="238">
        <v>160610.29</v>
      </c>
      <c r="O455" s="239">
        <v>4.3491086963129519E-2</v>
      </c>
      <c r="P455" s="46"/>
      <c r="Q455" s="46"/>
      <c r="R455" s="46"/>
      <c r="S455" s="46"/>
      <c r="T455" s="46"/>
      <c r="U455" s="46"/>
    </row>
    <row r="456" spans="1:21" ht="15" x14ac:dyDescent="0.2">
      <c r="A456" s="57"/>
      <c r="B456" s="236" t="s">
        <v>832</v>
      </c>
      <c r="C456" s="236"/>
      <c r="D456" s="236"/>
      <c r="E456" s="236" t="s">
        <v>653</v>
      </c>
      <c r="F456" s="236"/>
      <c r="G456" s="255"/>
      <c r="H456" s="237"/>
      <c r="I456" s="236"/>
      <c r="J456" s="236"/>
      <c r="K456" s="236"/>
      <c r="L456" s="236"/>
      <c r="M456" s="236"/>
      <c r="N456" s="238">
        <v>129847.59</v>
      </c>
      <c r="O456" s="239">
        <v>3.516096526967722E-2</v>
      </c>
      <c r="P456" s="46"/>
      <c r="Q456" s="46"/>
      <c r="R456" s="46"/>
      <c r="S456" s="46"/>
      <c r="T456" s="46"/>
      <c r="U456" s="46"/>
    </row>
    <row r="457" spans="1:21" ht="28.5" x14ac:dyDescent="0.2">
      <c r="A457" s="57"/>
      <c r="B457" s="240" t="s">
        <v>833</v>
      </c>
      <c r="C457" s="241" t="s">
        <v>3509</v>
      </c>
      <c r="D457" s="240" t="s">
        <v>47</v>
      </c>
      <c r="E457" s="240" t="s">
        <v>3510</v>
      </c>
      <c r="F457" s="242" t="s">
        <v>83</v>
      </c>
      <c r="G457" s="256">
        <v>202</v>
      </c>
      <c r="H457" s="243">
        <v>28.45</v>
      </c>
      <c r="I457" s="243">
        <v>3.78</v>
      </c>
      <c r="J457" s="243">
        <v>30.59</v>
      </c>
      <c r="K457" s="243">
        <v>34.369999999999997</v>
      </c>
      <c r="L457" s="243">
        <v>763.56</v>
      </c>
      <c r="M457" s="243">
        <v>6179.18</v>
      </c>
      <c r="N457" s="243">
        <v>6942.74</v>
      </c>
      <c r="O457" s="244">
        <v>1.8799997752472636E-3</v>
      </c>
      <c r="P457" s="46"/>
      <c r="Q457" s="46"/>
      <c r="R457" s="46"/>
      <c r="S457" s="46"/>
      <c r="T457" s="46"/>
      <c r="U457" s="46"/>
    </row>
    <row r="458" spans="1:21" ht="28.5" x14ac:dyDescent="0.2">
      <c r="A458" s="57"/>
      <c r="B458" s="240" t="s">
        <v>834</v>
      </c>
      <c r="C458" s="241" t="s">
        <v>835</v>
      </c>
      <c r="D458" s="240" t="s">
        <v>47</v>
      </c>
      <c r="E458" s="240" t="s">
        <v>836</v>
      </c>
      <c r="F458" s="242" t="s">
        <v>83</v>
      </c>
      <c r="G458" s="256">
        <v>120</v>
      </c>
      <c r="H458" s="243">
        <v>50.55</v>
      </c>
      <c r="I458" s="243">
        <v>6.38</v>
      </c>
      <c r="J458" s="243">
        <v>54.68</v>
      </c>
      <c r="K458" s="243">
        <v>61.06</v>
      </c>
      <c r="L458" s="243">
        <v>765.6</v>
      </c>
      <c r="M458" s="243">
        <v>6561.6</v>
      </c>
      <c r="N458" s="243">
        <v>7327.2</v>
      </c>
      <c r="O458" s="244">
        <v>1.9841063259162448E-3</v>
      </c>
      <c r="P458" s="46"/>
      <c r="Q458" s="46"/>
      <c r="R458" s="46"/>
      <c r="S458" s="46"/>
      <c r="T458" s="46"/>
      <c r="U458" s="46"/>
    </row>
    <row r="459" spans="1:21" ht="28.5" x14ac:dyDescent="0.2">
      <c r="A459" s="57"/>
      <c r="B459" s="240" t="s">
        <v>837</v>
      </c>
      <c r="C459" s="241" t="s">
        <v>838</v>
      </c>
      <c r="D459" s="240" t="s">
        <v>47</v>
      </c>
      <c r="E459" s="240" t="s">
        <v>839</v>
      </c>
      <c r="F459" s="242" t="s">
        <v>83</v>
      </c>
      <c r="G459" s="256">
        <v>118</v>
      </c>
      <c r="H459" s="243">
        <v>63.68</v>
      </c>
      <c r="I459" s="243">
        <v>7.04</v>
      </c>
      <c r="J459" s="243">
        <v>69.89</v>
      </c>
      <c r="K459" s="243">
        <v>76.930000000000007</v>
      </c>
      <c r="L459" s="243">
        <v>830.72</v>
      </c>
      <c r="M459" s="243">
        <v>8247.02</v>
      </c>
      <c r="N459" s="243">
        <v>9077.74</v>
      </c>
      <c r="O459" s="244">
        <v>2.4581288021376423E-3</v>
      </c>
      <c r="P459" s="46"/>
      <c r="Q459" s="46"/>
      <c r="R459" s="46"/>
      <c r="S459" s="46"/>
      <c r="T459" s="46"/>
      <c r="U459" s="46"/>
    </row>
    <row r="460" spans="1:21" ht="28.5" x14ac:dyDescent="0.2">
      <c r="A460" s="57"/>
      <c r="B460" s="240" t="s">
        <v>840</v>
      </c>
      <c r="C460" s="241" t="s">
        <v>841</v>
      </c>
      <c r="D460" s="240" t="s">
        <v>47</v>
      </c>
      <c r="E460" s="240" t="s">
        <v>2608</v>
      </c>
      <c r="F460" s="242" t="s">
        <v>83</v>
      </c>
      <c r="G460" s="256">
        <v>36</v>
      </c>
      <c r="H460" s="243">
        <v>72.44</v>
      </c>
      <c r="I460" s="243">
        <v>5.25</v>
      </c>
      <c r="J460" s="243">
        <v>82.26</v>
      </c>
      <c r="K460" s="243">
        <v>87.51</v>
      </c>
      <c r="L460" s="243">
        <v>189</v>
      </c>
      <c r="M460" s="243">
        <v>2961.36</v>
      </c>
      <c r="N460" s="243">
        <v>3150.36</v>
      </c>
      <c r="O460" s="244">
        <v>8.5307473590368781E-4</v>
      </c>
      <c r="P460" s="46"/>
      <c r="Q460" s="46"/>
      <c r="R460" s="46"/>
      <c r="S460" s="46"/>
      <c r="T460" s="46"/>
      <c r="U460" s="46"/>
    </row>
    <row r="461" spans="1:21" x14ac:dyDescent="0.2">
      <c r="A461" s="57"/>
      <c r="B461" s="240" t="s">
        <v>842</v>
      </c>
      <c r="C461" s="241" t="s">
        <v>2451</v>
      </c>
      <c r="D461" s="240" t="s">
        <v>73</v>
      </c>
      <c r="E461" s="240" t="s">
        <v>2452</v>
      </c>
      <c r="F461" s="242" t="s">
        <v>83</v>
      </c>
      <c r="G461" s="256">
        <v>212</v>
      </c>
      <c r="H461" s="243">
        <v>18.53</v>
      </c>
      <c r="I461" s="243">
        <v>7.95</v>
      </c>
      <c r="J461" s="243">
        <v>14.43</v>
      </c>
      <c r="K461" s="243">
        <v>22.38</v>
      </c>
      <c r="L461" s="243">
        <v>1685.4</v>
      </c>
      <c r="M461" s="243">
        <v>3059.16</v>
      </c>
      <c r="N461" s="243">
        <v>4744.5600000000004</v>
      </c>
      <c r="O461" s="244">
        <v>1.284762461743801E-3</v>
      </c>
      <c r="P461" s="46"/>
      <c r="Q461" s="46"/>
      <c r="R461" s="46"/>
      <c r="S461" s="46"/>
      <c r="T461" s="46"/>
      <c r="U461" s="46"/>
    </row>
    <row r="462" spans="1:21" x14ac:dyDescent="0.2">
      <c r="A462" s="57"/>
      <c r="B462" s="240" t="s">
        <v>843</v>
      </c>
      <c r="C462" s="241" t="s">
        <v>2425</v>
      </c>
      <c r="D462" s="240" t="s">
        <v>73</v>
      </c>
      <c r="E462" s="240" t="s">
        <v>844</v>
      </c>
      <c r="F462" s="242" t="s">
        <v>49</v>
      </c>
      <c r="G462" s="256">
        <v>23</v>
      </c>
      <c r="H462" s="243">
        <v>513.5</v>
      </c>
      <c r="I462" s="243">
        <v>93.03</v>
      </c>
      <c r="J462" s="243">
        <v>527.32000000000005</v>
      </c>
      <c r="K462" s="243">
        <v>620.35</v>
      </c>
      <c r="L462" s="243">
        <v>2139.69</v>
      </c>
      <c r="M462" s="243">
        <v>12128.36</v>
      </c>
      <c r="N462" s="243">
        <v>14268.05</v>
      </c>
      <c r="O462" s="244">
        <v>3.8635943148118347E-3</v>
      </c>
      <c r="P462" s="46"/>
      <c r="Q462" s="46"/>
      <c r="R462" s="46"/>
      <c r="S462" s="46"/>
      <c r="T462" s="46"/>
      <c r="U462" s="46"/>
    </row>
    <row r="463" spans="1:21" ht="42.75" x14ac:dyDescent="0.2">
      <c r="A463" s="57"/>
      <c r="B463" s="240" t="s">
        <v>845</v>
      </c>
      <c r="C463" s="241" t="s">
        <v>2406</v>
      </c>
      <c r="D463" s="240" t="s">
        <v>73</v>
      </c>
      <c r="E463" s="240" t="s">
        <v>846</v>
      </c>
      <c r="F463" s="242" t="s">
        <v>97</v>
      </c>
      <c r="G463" s="256">
        <v>764</v>
      </c>
      <c r="H463" s="243">
        <v>71.31</v>
      </c>
      <c r="I463" s="243">
        <v>34.659999999999997</v>
      </c>
      <c r="J463" s="243">
        <v>51.48</v>
      </c>
      <c r="K463" s="243">
        <v>86.14</v>
      </c>
      <c r="L463" s="243">
        <v>26480.240000000002</v>
      </c>
      <c r="M463" s="243">
        <v>39330.720000000001</v>
      </c>
      <c r="N463" s="243">
        <v>65810.960000000006</v>
      </c>
      <c r="O463" s="244">
        <v>1.7820714877527698E-2</v>
      </c>
      <c r="P463" s="46"/>
      <c r="Q463" s="46"/>
      <c r="R463" s="46"/>
      <c r="S463" s="46"/>
      <c r="T463" s="46"/>
      <c r="U463" s="46"/>
    </row>
    <row r="464" spans="1:21" x14ac:dyDescent="0.2">
      <c r="A464" s="57"/>
      <c r="B464" s="240" t="s">
        <v>847</v>
      </c>
      <c r="C464" s="241" t="s">
        <v>2609</v>
      </c>
      <c r="D464" s="240" t="s">
        <v>73</v>
      </c>
      <c r="E464" s="240" t="s">
        <v>848</v>
      </c>
      <c r="F464" s="242" t="s">
        <v>83</v>
      </c>
      <c r="G464" s="256">
        <v>10</v>
      </c>
      <c r="H464" s="243">
        <v>52.98</v>
      </c>
      <c r="I464" s="243">
        <v>22.53</v>
      </c>
      <c r="J464" s="243">
        <v>41.47</v>
      </c>
      <c r="K464" s="243">
        <v>64</v>
      </c>
      <c r="L464" s="243">
        <v>225.3</v>
      </c>
      <c r="M464" s="243">
        <v>414.7</v>
      </c>
      <c r="N464" s="243">
        <v>640</v>
      </c>
      <c r="O464" s="244">
        <v>1.7330331485238519E-4</v>
      </c>
      <c r="P464" s="46"/>
      <c r="Q464" s="46"/>
      <c r="R464" s="46"/>
      <c r="S464" s="46"/>
      <c r="T464" s="46"/>
      <c r="U464" s="46"/>
    </row>
    <row r="465" spans="1:21" x14ac:dyDescent="0.2">
      <c r="A465" s="57"/>
      <c r="B465" s="240" t="s">
        <v>849</v>
      </c>
      <c r="C465" s="241" t="s">
        <v>2610</v>
      </c>
      <c r="D465" s="240" t="s">
        <v>73</v>
      </c>
      <c r="E465" s="240" t="s">
        <v>850</v>
      </c>
      <c r="F465" s="242" t="s">
        <v>83</v>
      </c>
      <c r="G465" s="256">
        <v>84</v>
      </c>
      <c r="H465" s="243">
        <v>45.16</v>
      </c>
      <c r="I465" s="243">
        <v>22.53</v>
      </c>
      <c r="J465" s="243">
        <v>32.020000000000003</v>
      </c>
      <c r="K465" s="243">
        <v>54.55</v>
      </c>
      <c r="L465" s="243">
        <v>1892.52</v>
      </c>
      <c r="M465" s="243">
        <v>2689.68</v>
      </c>
      <c r="N465" s="243">
        <v>4582.2</v>
      </c>
      <c r="O465" s="244">
        <v>1.2407975770571864E-3</v>
      </c>
      <c r="P465" s="46"/>
      <c r="Q465" s="46"/>
      <c r="R465" s="46"/>
      <c r="S465" s="46"/>
      <c r="T465" s="46"/>
      <c r="U465" s="46"/>
    </row>
    <row r="466" spans="1:21" x14ac:dyDescent="0.2">
      <c r="A466" s="57"/>
      <c r="B466" s="240" t="s">
        <v>851</v>
      </c>
      <c r="C466" s="241" t="s">
        <v>2432</v>
      </c>
      <c r="D466" s="240" t="s">
        <v>73</v>
      </c>
      <c r="E466" s="240" t="s">
        <v>2433</v>
      </c>
      <c r="F466" s="242" t="s">
        <v>49</v>
      </c>
      <c r="G466" s="256">
        <v>98</v>
      </c>
      <c r="H466" s="243">
        <v>100.79</v>
      </c>
      <c r="I466" s="243">
        <v>28.96</v>
      </c>
      <c r="J466" s="243">
        <v>92.8</v>
      </c>
      <c r="K466" s="243">
        <v>121.76</v>
      </c>
      <c r="L466" s="243">
        <v>2838.08</v>
      </c>
      <c r="M466" s="243">
        <v>9094.4</v>
      </c>
      <c r="N466" s="243">
        <v>11932.48</v>
      </c>
      <c r="O466" s="244">
        <v>3.2311536537652954E-3</v>
      </c>
      <c r="P466" s="46"/>
      <c r="Q466" s="46"/>
      <c r="R466" s="46"/>
      <c r="S466" s="46"/>
      <c r="T466" s="46"/>
      <c r="U466" s="46"/>
    </row>
    <row r="467" spans="1:21" x14ac:dyDescent="0.2">
      <c r="A467" s="57"/>
      <c r="B467" s="240" t="s">
        <v>853</v>
      </c>
      <c r="C467" s="241" t="s">
        <v>2502</v>
      </c>
      <c r="D467" s="240" t="s">
        <v>73</v>
      </c>
      <c r="E467" s="240" t="s">
        <v>2503</v>
      </c>
      <c r="F467" s="242" t="s">
        <v>49</v>
      </c>
      <c r="G467" s="256">
        <v>72</v>
      </c>
      <c r="H467" s="243">
        <v>3.69</v>
      </c>
      <c r="I467" s="243">
        <v>3.6</v>
      </c>
      <c r="J467" s="243">
        <v>0.85</v>
      </c>
      <c r="K467" s="243">
        <v>4.45</v>
      </c>
      <c r="L467" s="243">
        <v>259.2</v>
      </c>
      <c r="M467" s="243">
        <v>61.2</v>
      </c>
      <c r="N467" s="243">
        <v>320.39999999999998</v>
      </c>
      <c r="O467" s="244">
        <v>8.6759971997975326E-5</v>
      </c>
      <c r="P467" s="46"/>
      <c r="Q467" s="46"/>
      <c r="R467" s="46"/>
      <c r="S467" s="46"/>
      <c r="T467" s="46"/>
      <c r="U467" s="46"/>
    </row>
    <row r="468" spans="1:21" ht="28.5" x14ac:dyDescent="0.2">
      <c r="A468" s="57"/>
      <c r="B468" s="240" t="s">
        <v>854</v>
      </c>
      <c r="C468" s="241" t="s">
        <v>855</v>
      </c>
      <c r="D468" s="240" t="s">
        <v>47</v>
      </c>
      <c r="E468" s="240" t="s">
        <v>856</v>
      </c>
      <c r="F468" s="242" t="s">
        <v>83</v>
      </c>
      <c r="G468" s="256">
        <v>30</v>
      </c>
      <c r="H468" s="243">
        <v>29</v>
      </c>
      <c r="I468" s="243">
        <v>11.34</v>
      </c>
      <c r="J468" s="243">
        <v>23.69</v>
      </c>
      <c r="K468" s="243">
        <v>35.03</v>
      </c>
      <c r="L468" s="243">
        <v>340.2</v>
      </c>
      <c r="M468" s="243">
        <v>710.7</v>
      </c>
      <c r="N468" s="243">
        <v>1050.9000000000001</v>
      </c>
      <c r="O468" s="244">
        <v>2.8456945871620562E-4</v>
      </c>
      <c r="P468" s="46"/>
      <c r="Q468" s="46"/>
      <c r="R468" s="46"/>
      <c r="S468" s="46"/>
      <c r="T468" s="46"/>
      <c r="U468" s="46"/>
    </row>
    <row r="469" spans="1:21" ht="15" x14ac:dyDescent="0.2">
      <c r="A469" s="57"/>
      <c r="B469" s="236" t="s">
        <v>857</v>
      </c>
      <c r="C469" s="236"/>
      <c r="D469" s="236"/>
      <c r="E469" s="236" t="s">
        <v>389</v>
      </c>
      <c r="F469" s="236"/>
      <c r="G469" s="255"/>
      <c r="H469" s="237"/>
      <c r="I469" s="236"/>
      <c r="J469" s="236"/>
      <c r="K469" s="236"/>
      <c r="L469" s="236"/>
      <c r="M469" s="236"/>
      <c r="N469" s="238">
        <v>30762.7</v>
      </c>
      <c r="O469" s="239">
        <v>8.3301216934522967E-3</v>
      </c>
      <c r="P469" s="46"/>
      <c r="Q469" s="46"/>
      <c r="R469" s="46"/>
      <c r="S469" s="46"/>
      <c r="T469" s="46"/>
      <c r="U469" s="46"/>
    </row>
    <row r="470" spans="1:21" x14ac:dyDescent="0.2">
      <c r="A470" s="46"/>
      <c r="B470" s="240" t="s">
        <v>858</v>
      </c>
      <c r="C470" s="241" t="s">
        <v>2476</v>
      </c>
      <c r="D470" s="240" t="s">
        <v>73</v>
      </c>
      <c r="E470" s="240" t="s">
        <v>859</v>
      </c>
      <c r="F470" s="242" t="s">
        <v>49</v>
      </c>
      <c r="G470" s="256">
        <v>1</v>
      </c>
      <c r="H470" s="243">
        <v>7577.89</v>
      </c>
      <c r="I470" s="243">
        <v>169.16</v>
      </c>
      <c r="J470" s="243">
        <v>8432.5</v>
      </c>
      <c r="K470" s="243">
        <v>8601.66</v>
      </c>
      <c r="L470" s="243">
        <v>169.16</v>
      </c>
      <c r="M470" s="243">
        <v>8432.5</v>
      </c>
      <c r="N470" s="243">
        <v>8601.66</v>
      </c>
      <c r="O470" s="244">
        <v>2.3292127988018244E-3</v>
      </c>
      <c r="P470" s="46"/>
      <c r="Q470" s="46"/>
      <c r="R470" s="46"/>
      <c r="S470" s="46"/>
      <c r="T470" s="46"/>
      <c r="U470" s="46"/>
    </row>
    <row r="471" spans="1:21" x14ac:dyDescent="0.2">
      <c r="A471" s="46"/>
      <c r="B471" s="240" t="s">
        <v>860</v>
      </c>
      <c r="C471" s="241" t="s">
        <v>3511</v>
      </c>
      <c r="D471" s="240" t="s">
        <v>73</v>
      </c>
      <c r="E471" s="240" t="s">
        <v>3512</v>
      </c>
      <c r="F471" s="242" t="s">
        <v>49</v>
      </c>
      <c r="G471" s="256">
        <v>1</v>
      </c>
      <c r="H471" s="243">
        <v>6350.45</v>
      </c>
      <c r="I471" s="243">
        <v>89.78</v>
      </c>
      <c r="J471" s="243">
        <v>7118.61</v>
      </c>
      <c r="K471" s="243">
        <v>7208.39</v>
      </c>
      <c r="L471" s="243">
        <v>89.78</v>
      </c>
      <c r="M471" s="243">
        <v>7118.61</v>
      </c>
      <c r="N471" s="243">
        <v>7208.39</v>
      </c>
      <c r="O471" s="244">
        <v>1.9519341902324763E-3</v>
      </c>
      <c r="P471" s="46"/>
      <c r="Q471" s="46"/>
      <c r="R471" s="46"/>
      <c r="S471" s="46"/>
      <c r="T471" s="46"/>
      <c r="U471" s="46"/>
    </row>
    <row r="472" spans="1:21" x14ac:dyDescent="0.2">
      <c r="A472" s="46"/>
      <c r="B472" s="240" t="s">
        <v>861</v>
      </c>
      <c r="C472" s="241" t="s">
        <v>3248</v>
      </c>
      <c r="D472" s="240" t="s">
        <v>73</v>
      </c>
      <c r="E472" s="240" t="s">
        <v>3249</v>
      </c>
      <c r="F472" s="242" t="s">
        <v>49</v>
      </c>
      <c r="G472" s="256">
        <v>1</v>
      </c>
      <c r="H472" s="243">
        <v>3868.26</v>
      </c>
      <c r="I472" s="243">
        <v>287.55</v>
      </c>
      <c r="J472" s="243">
        <v>4103.3100000000004</v>
      </c>
      <c r="K472" s="243">
        <v>4390.8599999999997</v>
      </c>
      <c r="L472" s="243">
        <v>287.55</v>
      </c>
      <c r="M472" s="243">
        <v>4103.3100000000004</v>
      </c>
      <c r="N472" s="243">
        <v>4390.8599999999997</v>
      </c>
      <c r="O472" s="244">
        <v>1.1889853016449124E-3</v>
      </c>
      <c r="P472" s="46"/>
      <c r="Q472" s="46"/>
      <c r="R472" s="46"/>
      <c r="S472" s="46"/>
      <c r="T472" s="46"/>
      <c r="U472" s="46"/>
    </row>
    <row r="473" spans="1:21" x14ac:dyDescent="0.2">
      <c r="A473" s="46"/>
      <c r="B473" s="240" t="s">
        <v>862</v>
      </c>
      <c r="C473" s="241" t="s">
        <v>3513</v>
      </c>
      <c r="D473" s="240" t="s">
        <v>73</v>
      </c>
      <c r="E473" s="240" t="s">
        <v>3514</v>
      </c>
      <c r="F473" s="242" t="s">
        <v>49</v>
      </c>
      <c r="G473" s="256">
        <v>1</v>
      </c>
      <c r="H473" s="243">
        <v>3256.4</v>
      </c>
      <c r="I473" s="243">
        <v>378.31</v>
      </c>
      <c r="J473" s="243">
        <v>3318.02</v>
      </c>
      <c r="K473" s="243">
        <v>3696.33</v>
      </c>
      <c r="L473" s="243">
        <v>378.31</v>
      </c>
      <c r="M473" s="243">
        <v>3318.02</v>
      </c>
      <c r="N473" s="243">
        <v>3696.33</v>
      </c>
      <c r="O473" s="244">
        <v>1.0009160027942452E-3</v>
      </c>
      <c r="P473" s="46"/>
      <c r="Q473" s="46"/>
      <c r="R473" s="46"/>
      <c r="S473" s="46"/>
      <c r="T473" s="46"/>
      <c r="U473" s="46"/>
    </row>
    <row r="474" spans="1:21" x14ac:dyDescent="0.2">
      <c r="A474" s="46"/>
      <c r="B474" s="240" t="s">
        <v>3515</v>
      </c>
      <c r="C474" s="241" t="s">
        <v>3516</v>
      </c>
      <c r="D474" s="240" t="s">
        <v>73</v>
      </c>
      <c r="E474" s="240" t="s">
        <v>3517</v>
      </c>
      <c r="F474" s="242" t="s">
        <v>49</v>
      </c>
      <c r="G474" s="256">
        <v>1</v>
      </c>
      <c r="H474" s="243">
        <v>5774.57</v>
      </c>
      <c r="I474" s="243">
        <v>165.02</v>
      </c>
      <c r="J474" s="243">
        <v>6389.69</v>
      </c>
      <c r="K474" s="243">
        <v>6554.71</v>
      </c>
      <c r="L474" s="243">
        <v>165.02</v>
      </c>
      <c r="M474" s="243">
        <v>6389.69</v>
      </c>
      <c r="N474" s="243">
        <v>6554.71</v>
      </c>
      <c r="O474" s="244">
        <v>1.7749265170251213E-3</v>
      </c>
      <c r="P474" s="46"/>
      <c r="Q474" s="46"/>
      <c r="R474" s="46"/>
      <c r="S474" s="46"/>
      <c r="T474" s="46"/>
      <c r="U474" s="46"/>
    </row>
    <row r="475" spans="1:21" x14ac:dyDescent="0.2">
      <c r="A475" s="46"/>
      <c r="B475" s="240" t="s">
        <v>3518</v>
      </c>
      <c r="C475" s="241" t="s">
        <v>2553</v>
      </c>
      <c r="D475" s="240" t="s">
        <v>73</v>
      </c>
      <c r="E475" s="240" t="s">
        <v>863</v>
      </c>
      <c r="F475" s="242" t="s">
        <v>49</v>
      </c>
      <c r="G475" s="256">
        <v>1</v>
      </c>
      <c r="H475" s="243">
        <v>273.77</v>
      </c>
      <c r="I475" s="243">
        <v>75.650000000000006</v>
      </c>
      <c r="J475" s="243">
        <v>235.1</v>
      </c>
      <c r="K475" s="243">
        <v>310.75</v>
      </c>
      <c r="L475" s="243">
        <v>75.650000000000006</v>
      </c>
      <c r="M475" s="243">
        <v>235.1</v>
      </c>
      <c r="N475" s="243">
        <v>310.75</v>
      </c>
      <c r="O475" s="244">
        <v>8.4146882953716709E-5</v>
      </c>
      <c r="P475" s="46"/>
      <c r="Q475" s="46"/>
      <c r="R475" s="46"/>
      <c r="S475" s="46"/>
      <c r="T475" s="46"/>
      <c r="U475" s="46"/>
    </row>
    <row r="476" spans="1:21" ht="15" x14ac:dyDescent="0.2">
      <c r="A476" s="46"/>
      <c r="B476" s="236">
        <v>18</v>
      </c>
      <c r="C476" s="236"/>
      <c r="D476" s="236"/>
      <c r="E476" s="236" t="s">
        <v>864</v>
      </c>
      <c r="F476" s="236"/>
      <c r="G476" s="255"/>
      <c r="H476" s="237"/>
      <c r="I476" s="236"/>
      <c r="J476" s="236"/>
      <c r="K476" s="236"/>
      <c r="L476" s="236"/>
      <c r="M476" s="236"/>
      <c r="N476" s="238">
        <v>28165.8</v>
      </c>
      <c r="O476" s="239">
        <v>7.6269164147957976E-3</v>
      </c>
      <c r="P476" s="46"/>
      <c r="Q476" s="46"/>
      <c r="R476" s="46"/>
      <c r="S476" s="46"/>
      <c r="T476" s="46"/>
      <c r="U476" s="46"/>
    </row>
    <row r="477" spans="1:21" ht="28.5" x14ac:dyDescent="0.2">
      <c r="A477" s="46"/>
      <c r="B477" s="240" t="s">
        <v>865</v>
      </c>
      <c r="C477" s="241" t="s">
        <v>656</v>
      </c>
      <c r="D477" s="240" t="s">
        <v>47</v>
      </c>
      <c r="E477" s="240" t="s">
        <v>657</v>
      </c>
      <c r="F477" s="242" t="s">
        <v>49</v>
      </c>
      <c r="G477" s="256">
        <v>52</v>
      </c>
      <c r="H477" s="243">
        <v>23.43</v>
      </c>
      <c r="I477" s="243">
        <v>22.07</v>
      </c>
      <c r="J477" s="243">
        <v>6.23</v>
      </c>
      <c r="K477" s="243">
        <v>28.3</v>
      </c>
      <c r="L477" s="243">
        <v>1147.6400000000001</v>
      </c>
      <c r="M477" s="243">
        <v>323.95999999999998</v>
      </c>
      <c r="N477" s="243">
        <v>1471.6</v>
      </c>
      <c r="O477" s="244">
        <v>3.9848930958870317E-4</v>
      </c>
      <c r="P477" s="46"/>
      <c r="Q477" s="46"/>
      <c r="R477" s="46"/>
      <c r="S477" s="46"/>
      <c r="T477" s="46"/>
      <c r="U477" s="46"/>
    </row>
    <row r="478" spans="1:21" x14ac:dyDescent="0.2">
      <c r="A478" s="46"/>
      <c r="B478" s="240" t="s">
        <v>866</v>
      </c>
      <c r="C478" s="241" t="s">
        <v>3019</v>
      </c>
      <c r="D478" s="240" t="s">
        <v>73</v>
      </c>
      <c r="E478" s="240" t="s">
        <v>3020</v>
      </c>
      <c r="F478" s="242" t="s">
        <v>668</v>
      </c>
      <c r="G478" s="256">
        <v>476</v>
      </c>
      <c r="H478" s="243">
        <v>6.1</v>
      </c>
      <c r="I478" s="243">
        <v>5.13</v>
      </c>
      <c r="J478" s="243">
        <v>2.23</v>
      </c>
      <c r="K478" s="243">
        <v>7.36</v>
      </c>
      <c r="L478" s="243">
        <v>2441.88</v>
      </c>
      <c r="M478" s="243">
        <v>1061.48</v>
      </c>
      <c r="N478" s="243">
        <v>3503.36</v>
      </c>
      <c r="O478" s="244">
        <v>9.4866234550195644E-4</v>
      </c>
      <c r="P478" s="46"/>
      <c r="Q478" s="46"/>
      <c r="R478" s="46"/>
      <c r="S478" s="46"/>
      <c r="T478" s="46"/>
      <c r="U478" s="46"/>
    </row>
    <row r="479" spans="1:21" x14ac:dyDescent="0.2">
      <c r="A479" s="46"/>
      <c r="B479" s="240" t="s">
        <v>867</v>
      </c>
      <c r="C479" s="241" t="s">
        <v>2496</v>
      </c>
      <c r="D479" s="240" t="s">
        <v>73</v>
      </c>
      <c r="E479" s="240" t="s">
        <v>670</v>
      </c>
      <c r="F479" s="242" t="s">
        <v>668</v>
      </c>
      <c r="G479" s="256">
        <v>75</v>
      </c>
      <c r="H479" s="243">
        <v>8.15</v>
      </c>
      <c r="I479" s="243">
        <v>8.19</v>
      </c>
      <c r="J479" s="243">
        <v>1.65</v>
      </c>
      <c r="K479" s="243">
        <v>9.84</v>
      </c>
      <c r="L479" s="243">
        <v>614.25</v>
      </c>
      <c r="M479" s="243">
        <v>123.75</v>
      </c>
      <c r="N479" s="243">
        <v>738</v>
      </c>
      <c r="O479" s="244">
        <v>1.9984038493915665E-4</v>
      </c>
      <c r="P479" s="46"/>
      <c r="Q479" s="46"/>
      <c r="R479" s="46"/>
      <c r="S479" s="46"/>
      <c r="T479" s="46"/>
      <c r="U479" s="46"/>
    </row>
    <row r="480" spans="1:21" x14ac:dyDescent="0.2">
      <c r="A480" s="46"/>
      <c r="B480" s="240" t="s">
        <v>870</v>
      </c>
      <c r="C480" s="241" t="s">
        <v>3021</v>
      </c>
      <c r="D480" s="240" t="s">
        <v>73</v>
      </c>
      <c r="E480" s="240" t="s">
        <v>3022</v>
      </c>
      <c r="F480" s="242" t="s">
        <v>49</v>
      </c>
      <c r="G480" s="256">
        <v>75</v>
      </c>
      <c r="H480" s="243">
        <v>13.55</v>
      </c>
      <c r="I480" s="243">
        <v>11.29</v>
      </c>
      <c r="J480" s="243">
        <v>5.07</v>
      </c>
      <c r="K480" s="243">
        <v>16.36</v>
      </c>
      <c r="L480" s="243">
        <v>846.75</v>
      </c>
      <c r="M480" s="243">
        <v>380.25</v>
      </c>
      <c r="N480" s="243">
        <v>1227</v>
      </c>
      <c r="O480" s="244">
        <v>3.3225494894355723E-4</v>
      </c>
      <c r="P480" s="46"/>
      <c r="Q480" s="46"/>
      <c r="R480" s="46"/>
      <c r="S480" s="46"/>
      <c r="T480" s="46"/>
      <c r="U480" s="46"/>
    </row>
    <row r="481" spans="1:21" x14ac:dyDescent="0.2">
      <c r="A481" s="46"/>
      <c r="B481" s="240" t="s">
        <v>871</v>
      </c>
      <c r="C481" s="241" t="s">
        <v>2498</v>
      </c>
      <c r="D481" s="240" t="s">
        <v>73</v>
      </c>
      <c r="E481" s="240" t="s">
        <v>2499</v>
      </c>
      <c r="F481" s="242" t="s">
        <v>49</v>
      </c>
      <c r="G481" s="256">
        <v>240</v>
      </c>
      <c r="H481" s="243">
        <v>1.85</v>
      </c>
      <c r="I481" s="243">
        <v>0.96</v>
      </c>
      <c r="J481" s="243">
        <v>1.27</v>
      </c>
      <c r="K481" s="243">
        <v>2.23</v>
      </c>
      <c r="L481" s="243">
        <v>230.4</v>
      </c>
      <c r="M481" s="243">
        <v>304.8</v>
      </c>
      <c r="N481" s="243">
        <v>535.20000000000005</v>
      </c>
      <c r="O481" s="244">
        <v>1.4492489704530712E-4</v>
      </c>
      <c r="P481" s="46"/>
      <c r="Q481" s="46"/>
      <c r="R481" s="46"/>
      <c r="S481" s="46"/>
      <c r="T481" s="46"/>
      <c r="U481" s="46"/>
    </row>
    <row r="482" spans="1:21" x14ac:dyDescent="0.2">
      <c r="A482" s="46"/>
      <c r="B482" s="240" t="s">
        <v>872</v>
      </c>
      <c r="C482" s="241" t="s">
        <v>2507</v>
      </c>
      <c r="D482" s="240" t="s">
        <v>73</v>
      </c>
      <c r="E482" s="240" t="s">
        <v>675</v>
      </c>
      <c r="F482" s="242" t="s">
        <v>49</v>
      </c>
      <c r="G482" s="256">
        <v>75</v>
      </c>
      <c r="H482" s="243">
        <v>5.79</v>
      </c>
      <c r="I482" s="243">
        <v>1.57</v>
      </c>
      <c r="J482" s="243">
        <v>5.42</v>
      </c>
      <c r="K482" s="243">
        <v>6.99</v>
      </c>
      <c r="L482" s="243">
        <v>117.75</v>
      </c>
      <c r="M482" s="243">
        <v>406.5</v>
      </c>
      <c r="N482" s="243">
        <v>524.25</v>
      </c>
      <c r="O482" s="244">
        <v>1.4195978564275459E-4</v>
      </c>
      <c r="P482" s="46"/>
      <c r="Q482" s="46"/>
      <c r="R482" s="46"/>
      <c r="S482" s="46"/>
      <c r="T482" s="46"/>
      <c r="U482" s="46"/>
    </row>
    <row r="483" spans="1:21" x14ac:dyDescent="0.2">
      <c r="A483" s="46"/>
      <c r="B483" s="240" t="s">
        <v>873</v>
      </c>
      <c r="C483" s="241" t="s">
        <v>2459</v>
      </c>
      <c r="D483" s="240" t="s">
        <v>73</v>
      </c>
      <c r="E483" s="240" t="s">
        <v>677</v>
      </c>
      <c r="F483" s="242" t="s">
        <v>83</v>
      </c>
      <c r="G483" s="256">
        <v>75</v>
      </c>
      <c r="H483" s="243">
        <v>26.06</v>
      </c>
      <c r="I483" s="243">
        <v>23.25</v>
      </c>
      <c r="J483" s="243">
        <v>8.23</v>
      </c>
      <c r="K483" s="243">
        <v>31.48</v>
      </c>
      <c r="L483" s="243">
        <v>1743.75</v>
      </c>
      <c r="M483" s="243">
        <v>617.25</v>
      </c>
      <c r="N483" s="243">
        <v>2361</v>
      </c>
      <c r="O483" s="244">
        <v>6.3932675994762724E-4</v>
      </c>
      <c r="P483" s="46"/>
      <c r="Q483" s="46"/>
      <c r="R483" s="46"/>
      <c r="S483" s="46"/>
      <c r="T483" s="46"/>
      <c r="U483" s="46"/>
    </row>
    <row r="484" spans="1:21" x14ac:dyDescent="0.2">
      <c r="A484" s="46"/>
      <c r="B484" s="240" t="s">
        <v>3250</v>
      </c>
      <c r="C484" s="241" t="s">
        <v>2470</v>
      </c>
      <c r="D484" s="240" t="s">
        <v>73</v>
      </c>
      <c r="E484" s="240" t="s">
        <v>704</v>
      </c>
      <c r="F484" s="242" t="s">
        <v>49</v>
      </c>
      <c r="G484" s="256">
        <v>3</v>
      </c>
      <c r="H484" s="243">
        <v>277.55</v>
      </c>
      <c r="I484" s="243">
        <v>116.44</v>
      </c>
      <c r="J484" s="243">
        <v>218.86</v>
      </c>
      <c r="K484" s="243">
        <v>335.3</v>
      </c>
      <c r="L484" s="243">
        <v>349.32</v>
      </c>
      <c r="M484" s="243">
        <v>656.58</v>
      </c>
      <c r="N484" s="243">
        <v>1005.9</v>
      </c>
      <c r="O484" s="244">
        <v>2.7238406939064728E-4</v>
      </c>
      <c r="P484" s="46"/>
      <c r="Q484" s="46"/>
      <c r="R484" s="46"/>
      <c r="S484" s="46"/>
      <c r="T484" s="46"/>
      <c r="U484" s="46"/>
    </row>
    <row r="485" spans="1:21" x14ac:dyDescent="0.2">
      <c r="A485" s="46"/>
      <c r="B485" s="240" t="s">
        <v>3251</v>
      </c>
      <c r="C485" s="241" t="s">
        <v>868</v>
      </c>
      <c r="D485" s="240" t="s">
        <v>47</v>
      </c>
      <c r="E485" s="240" t="s">
        <v>869</v>
      </c>
      <c r="F485" s="242" t="s">
        <v>49</v>
      </c>
      <c r="G485" s="256">
        <v>39</v>
      </c>
      <c r="H485" s="243">
        <v>55.04</v>
      </c>
      <c r="I485" s="243">
        <v>15.51</v>
      </c>
      <c r="J485" s="243">
        <v>50.98</v>
      </c>
      <c r="K485" s="243">
        <v>66.489999999999995</v>
      </c>
      <c r="L485" s="243">
        <v>604.89</v>
      </c>
      <c r="M485" s="243">
        <v>1988.22</v>
      </c>
      <c r="N485" s="243">
        <v>2593.11</v>
      </c>
      <c r="O485" s="244">
        <v>7.0217899808885703E-4</v>
      </c>
      <c r="P485" s="46"/>
      <c r="Q485" s="46"/>
      <c r="R485" s="46"/>
      <c r="S485" s="46"/>
      <c r="T485" s="46"/>
      <c r="U485" s="46"/>
    </row>
    <row r="486" spans="1:21" x14ac:dyDescent="0.2">
      <c r="A486" s="46"/>
      <c r="B486" s="240" t="s">
        <v>3252</v>
      </c>
      <c r="C486" s="241" t="s">
        <v>3035</v>
      </c>
      <c r="D486" s="240" t="s">
        <v>73</v>
      </c>
      <c r="E486" s="240" t="s">
        <v>3036</v>
      </c>
      <c r="F486" s="242" t="s">
        <v>49</v>
      </c>
      <c r="G486" s="256">
        <v>6</v>
      </c>
      <c r="H486" s="243">
        <v>17.32</v>
      </c>
      <c r="I486" s="243">
        <v>11.64</v>
      </c>
      <c r="J486" s="243">
        <v>9.2799999999999994</v>
      </c>
      <c r="K486" s="243">
        <v>20.92</v>
      </c>
      <c r="L486" s="243">
        <v>69.84</v>
      </c>
      <c r="M486" s="243">
        <v>55.68</v>
      </c>
      <c r="N486" s="243">
        <v>125.52</v>
      </c>
      <c r="O486" s="244">
        <v>3.3989112625424045E-5</v>
      </c>
      <c r="P486" s="46"/>
      <c r="Q486" s="46"/>
      <c r="R486" s="46"/>
      <c r="S486" s="46"/>
      <c r="T486" s="46"/>
      <c r="U486" s="46"/>
    </row>
    <row r="487" spans="1:21" x14ac:dyDescent="0.2">
      <c r="A487" s="46"/>
      <c r="B487" s="240" t="s">
        <v>3253</v>
      </c>
      <c r="C487" s="241" t="s">
        <v>2504</v>
      </c>
      <c r="D487" s="240" t="s">
        <v>73</v>
      </c>
      <c r="E487" s="240" t="s">
        <v>759</v>
      </c>
      <c r="F487" s="242" t="s">
        <v>49</v>
      </c>
      <c r="G487" s="256">
        <v>24</v>
      </c>
      <c r="H487" s="243">
        <v>14.99</v>
      </c>
      <c r="I487" s="243">
        <v>11.72</v>
      </c>
      <c r="J487" s="243">
        <v>6.38</v>
      </c>
      <c r="K487" s="243">
        <v>18.100000000000001</v>
      </c>
      <c r="L487" s="243">
        <v>281.27999999999997</v>
      </c>
      <c r="M487" s="243">
        <v>153.12</v>
      </c>
      <c r="N487" s="243">
        <v>434.4</v>
      </c>
      <c r="O487" s="244">
        <v>1.1762962495605644E-4</v>
      </c>
      <c r="P487" s="46"/>
      <c r="Q487" s="46"/>
      <c r="R487" s="46"/>
      <c r="S487" s="46"/>
      <c r="T487" s="46"/>
      <c r="U487" s="46"/>
    </row>
    <row r="488" spans="1:21" x14ac:dyDescent="0.2">
      <c r="A488" s="46"/>
      <c r="B488" s="240" t="s">
        <v>3254</v>
      </c>
      <c r="C488" s="241" t="s">
        <v>3519</v>
      </c>
      <c r="D488" s="240" t="s">
        <v>73</v>
      </c>
      <c r="E488" s="240" t="s">
        <v>3520</v>
      </c>
      <c r="F488" s="242" t="s">
        <v>49</v>
      </c>
      <c r="G488" s="256">
        <v>2</v>
      </c>
      <c r="H488" s="243">
        <v>57.66</v>
      </c>
      <c r="I488" s="243">
        <v>14.47</v>
      </c>
      <c r="J488" s="243">
        <v>55.18</v>
      </c>
      <c r="K488" s="243">
        <v>69.650000000000006</v>
      </c>
      <c r="L488" s="243">
        <v>28.94</v>
      </c>
      <c r="M488" s="243">
        <v>110.36</v>
      </c>
      <c r="N488" s="243">
        <v>139.30000000000001</v>
      </c>
      <c r="O488" s="244">
        <v>3.772054962333946E-5</v>
      </c>
      <c r="P488" s="46"/>
      <c r="Q488" s="46"/>
      <c r="R488" s="46"/>
      <c r="S488" s="46"/>
      <c r="T488" s="46"/>
      <c r="U488" s="46"/>
    </row>
    <row r="489" spans="1:21" ht="28.5" x14ac:dyDescent="0.2">
      <c r="A489" s="46"/>
      <c r="B489" s="240" t="s">
        <v>3255</v>
      </c>
      <c r="C489" s="241" t="s">
        <v>3521</v>
      </c>
      <c r="D489" s="240" t="s">
        <v>73</v>
      </c>
      <c r="E489" s="240" t="s">
        <v>3522</v>
      </c>
      <c r="F489" s="242" t="s">
        <v>49</v>
      </c>
      <c r="G489" s="256">
        <v>27.5</v>
      </c>
      <c r="H489" s="243">
        <v>85.78</v>
      </c>
      <c r="I489" s="243">
        <v>21.72</v>
      </c>
      <c r="J489" s="243">
        <v>81.91</v>
      </c>
      <c r="K489" s="243">
        <v>103.63</v>
      </c>
      <c r="L489" s="243">
        <v>597.29999999999995</v>
      </c>
      <c r="M489" s="243">
        <v>2252.52</v>
      </c>
      <c r="N489" s="243">
        <v>2849.82</v>
      </c>
      <c r="O489" s="244">
        <v>7.7169258239472547E-4</v>
      </c>
      <c r="P489" s="46"/>
      <c r="Q489" s="46"/>
      <c r="R489" s="46"/>
      <c r="S489" s="46"/>
      <c r="T489" s="46"/>
      <c r="U489" s="46"/>
    </row>
    <row r="490" spans="1:21" x14ac:dyDescent="0.2">
      <c r="A490" s="46"/>
      <c r="B490" s="240" t="s">
        <v>3256</v>
      </c>
      <c r="C490" s="241" t="s">
        <v>3523</v>
      </c>
      <c r="D490" s="240" t="s">
        <v>73</v>
      </c>
      <c r="E490" s="240" t="s">
        <v>3524</v>
      </c>
      <c r="F490" s="242" t="s">
        <v>49</v>
      </c>
      <c r="G490" s="256">
        <v>75</v>
      </c>
      <c r="H490" s="243">
        <v>19.16</v>
      </c>
      <c r="I490" s="243">
        <v>14.47</v>
      </c>
      <c r="J490" s="243">
        <v>8.67</v>
      </c>
      <c r="K490" s="243">
        <v>23.14</v>
      </c>
      <c r="L490" s="243">
        <v>1085.25</v>
      </c>
      <c r="M490" s="243">
        <v>650.25</v>
      </c>
      <c r="N490" s="243">
        <v>1735.5</v>
      </c>
      <c r="O490" s="244">
        <v>4.699498483223664E-4</v>
      </c>
      <c r="P490" s="46"/>
      <c r="Q490" s="46"/>
      <c r="R490" s="46"/>
      <c r="S490" s="46"/>
      <c r="T490" s="46"/>
      <c r="U490" s="46"/>
    </row>
    <row r="491" spans="1:21" x14ac:dyDescent="0.2">
      <c r="A491" s="46"/>
      <c r="B491" s="240" t="s">
        <v>3257</v>
      </c>
      <c r="C491" s="241" t="s">
        <v>3525</v>
      </c>
      <c r="D491" s="240" t="s">
        <v>73</v>
      </c>
      <c r="E491" s="240" t="s">
        <v>3526</v>
      </c>
      <c r="F491" s="242" t="s">
        <v>49</v>
      </c>
      <c r="G491" s="256">
        <v>2</v>
      </c>
      <c r="H491" s="243">
        <v>31.51</v>
      </c>
      <c r="I491" s="243">
        <v>14.47</v>
      </c>
      <c r="J491" s="243">
        <v>23.59</v>
      </c>
      <c r="K491" s="243">
        <v>38.06</v>
      </c>
      <c r="L491" s="243">
        <v>28.94</v>
      </c>
      <c r="M491" s="243">
        <v>47.18</v>
      </c>
      <c r="N491" s="243">
        <v>76.12</v>
      </c>
      <c r="O491" s="244">
        <v>2.0612263010255561E-5</v>
      </c>
      <c r="P491" s="46"/>
      <c r="Q491" s="46"/>
      <c r="R491" s="46"/>
      <c r="S491" s="46"/>
      <c r="T491" s="46"/>
      <c r="U491" s="46"/>
    </row>
    <row r="492" spans="1:21" x14ac:dyDescent="0.2">
      <c r="A492" s="46"/>
      <c r="B492" s="240" t="s">
        <v>3258</v>
      </c>
      <c r="C492" s="241" t="s">
        <v>3259</v>
      </c>
      <c r="D492" s="240" t="s">
        <v>73</v>
      </c>
      <c r="E492" s="240" t="s">
        <v>3260</v>
      </c>
      <c r="F492" s="242" t="s">
        <v>49</v>
      </c>
      <c r="G492" s="256">
        <v>60</v>
      </c>
      <c r="H492" s="243">
        <v>13.39</v>
      </c>
      <c r="I492" s="243">
        <v>10.82</v>
      </c>
      <c r="J492" s="243">
        <v>5.35</v>
      </c>
      <c r="K492" s="243">
        <v>16.170000000000002</v>
      </c>
      <c r="L492" s="243">
        <v>649.20000000000005</v>
      </c>
      <c r="M492" s="243">
        <v>321</v>
      </c>
      <c r="N492" s="243">
        <v>970.2</v>
      </c>
      <c r="O492" s="244">
        <v>2.6271699385903768E-4</v>
      </c>
      <c r="P492" s="46"/>
      <c r="Q492" s="46"/>
      <c r="R492" s="46"/>
      <c r="S492" s="46"/>
      <c r="T492" s="46"/>
      <c r="U492" s="46"/>
    </row>
    <row r="493" spans="1:21" x14ac:dyDescent="0.2">
      <c r="A493" s="46"/>
      <c r="B493" s="240" t="s">
        <v>3261</v>
      </c>
      <c r="C493" s="241" t="s">
        <v>3527</v>
      </c>
      <c r="D493" s="240" t="s">
        <v>73</v>
      </c>
      <c r="E493" s="240" t="s">
        <v>3528</v>
      </c>
      <c r="F493" s="242" t="s">
        <v>49</v>
      </c>
      <c r="G493" s="256">
        <v>2</v>
      </c>
      <c r="H493" s="243">
        <v>26.22</v>
      </c>
      <c r="I493" s="243">
        <v>25.34</v>
      </c>
      <c r="J493" s="243">
        <v>6.33</v>
      </c>
      <c r="K493" s="243">
        <v>31.67</v>
      </c>
      <c r="L493" s="243">
        <v>50.68</v>
      </c>
      <c r="M493" s="243">
        <v>12.66</v>
      </c>
      <c r="N493" s="243">
        <v>63.34</v>
      </c>
      <c r="O493" s="244">
        <v>1.7151612441796996E-5</v>
      </c>
      <c r="P493" s="46"/>
      <c r="Q493" s="46"/>
      <c r="R493" s="46"/>
      <c r="S493" s="46"/>
      <c r="T493" s="46"/>
      <c r="U493" s="46"/>
    </row>
    <row r="494" spans="1:21" ht="28.5" x14ac:dyDescent="0.2">
      <c r="A494" s="46"/>
      <c r="B494" s="240" t="s">
        <v>3262</v>
      </c>
      <c r="C494" s="241" t="s">
        <v>766</v>
      </c>
      <c r="D494" s="240" t="s">
        <v>47</v>
      </c>
      <c r="E494" s="240" t="s">
        <v>767</v>
      </c>
      <c r="F494" s="242" t="s">
        <v>83</v>
      </c>
      <c r="G494" s="256">
        <v>140.9</v>
      </c>
      <c r="H494" s="243">
        <v>26.27</v>
      </c>
      <c r="I494" s="243">
        <v>17.059999999999999</v>
      </c>
      <c r="J494" s="243">
        <v>14.67</v>
      </c>
      <c r="K494" s="243">
        <v>31.73</v>
      </c>
      <c r="L494" s="243">
        <v>2403.7539999999999</v>
      </c>
      <c r="M494" s="243">
        <v>2066.9960000000001</v>
      </c>
      <c r="N494" s="243">
        <v>4470.75</v>
      </c>
      <c r="O494" s="244">
        <v>1.2106184294942205E-3</v>
      </c>
      <c r="P494" s="46"/>
      <c r="Q494" s="46"/>
      <c r="R494" s="46"/>
      <c r="S494" s="46"/>
      <c r="T494" s="46"/>
      <c r="U494" s="46"/>
    </row>
    <row r="495" spans="1:21" ht="28.5" x14ac:dyDescent="0.2">
      <c r="A495" s="46"/>
      <c r="B495" s="240" t="s">
        <v>3263</v>
      </c>
      <c r="C495" s="241" t="s">
        <v>769</v>
      </c>
      <c r="D495" s="240" t="s">
        <v>47</v>
      </c>
      <c r="E495" s="240" t="s">
        <v>770</v>
      </c>
      <c r="F495" s="242" t="s">
        <v>83</v>
      </c>
      <c r="G495" s="256">
        <v>73.7</v>
      </c>
      <c r="H495" s="243">
        <v>21.22</v>
      </c>
      <c r="I495" s="243">
        <v>16.010000000000002</v>
      </c>
      <c r="J495" s="243">
        <v>9.6199999999999992</v>
      </c>
      <c r="K495" s="243">
        <v>25.63</v>
      </c>
      <c r="L495" s="243">
        <v>1179.9369999999999</v>
      </c>
      <c r="M495" s="243">
        <v>708.99300000000005</v>
      </c>
      <c r="N495" s="243">
        <v>1888.93</v>
      </c>
      <c r="O495" s="244">
        <v>5.1149661019393115E-4</v>
      </c>
      <c r="P495" s="46"/>
      <c r="Q495" s="46"/>
      <c r="R495" s="46"/>
      <c r="S495" s="46"/>
      <c r="T495" s="46"/>
      <c r="U495" s="46"/>
    </row>
    <row r="496" spans="1:21" ht="28.5" x14ac:dyDescent="0.2">
      <c r="A496" s="46"/>
      <c r="B496" s="240" t="s">
        <v>3264</v>
      </c>
      <c r="C496" s="241" t="s">
        <v>775</v>
      </c>
      <c r="D496" s="240" t="s">
        <v>47</v>
      </c>
      <c r="E496" s="240" t="s">
        <v>776</v>
      </c>
      <c r="F496" s="242" t="s">
        <v>83</v>
      </c>
      <c r="G496" s="256">
        <v>38.799999999999997</v>
      </c>
      <c r="H496" s="243">
        <v>21.99</v>
      </c>
      <c r="I496" s="243">
        <v>12.18</v>
      </c>
      <c r="J496" s="243">
        <v>14.38</v>
      </c>
      <c r="K496" s="243">
        <v>26.56</v>
      </c>
      <c r="L496" s="243">
        <v>472.584</v>
      </c>
      <c r="M496" s="243">
        <v>557.93600000000004</v>
      </c>
      <c r="N496" s="243">
        <v>1030.52</v>
      </c>
      <c r="O496" s="244">
        <v>2.7905083128387494E-4</v>
      </c>
      <c r="P496" s="46"/>
      <c r="Q496" s="46"/>
      <c r="R496" s="46"/>
      <c r="S496" s="46"/>
      <c r="T496" s="46"/>
      <c r="U496" s="46"/>
    </row>
    <row r="497" spans="1:21" x14ac:dyDescent="0.2">
      <c r="A497" s="46"/>
      <c r="B497" s="240" t="s">
        <v>3265</v>
      </c>
      <c r="C497" s="241" t="s">
        <v>2525</v>
      </c>
      <c r="D497" s="240" t="s">
        <v>73</v>
      </c>
      <c r="E497" s="240" t="s">
        <v>874</v>
      </c>
      <c r="F497" s="242" t="s">
        <v>49</v>
      </c>
      <c r="G497" s="256">
        <v>13</v>
      </c>
      <c r="H497" s="243">
        <v>26.87</v>
      </c>
      <c r="I497" s="243">
        <v>15.03</v>
      </c>
      <c r="J497" s="243">
        <v>17.43</v>
      </c>
      <c r="K497" s="243">
        <v>32.46</v>
      </c>
      <c r="L497" s="243">
        <v>195.39</v>
      </c>
      <c r="M497" s="243">
        <v>226.59</v>
      </c>
      <c r="N497" s="243">
        <v>421.98</v>
      </c>
      <c r="O497" s="244">
        <v>1.1426645750220233E-4</v>
      </c>
      <c r="P497" s="46"/>
      <c r="Q497" s="46"/>
      <c r="R497" s="46"/>
      <c r="S497" s="46"/>
      <c r="T497" s="46"/>
      <c r="U497" s="46"/>
    </row>
    <row r="498" spans="1:21" ht="15" x14ac:dyDescent="0.2">
      <c r="A498" s="46"/>
      <c r="B498" s="236">
        <v>19</v>
      </c>
      <c r="C498" s="236"/>
      <c r="D498" s="236"/>
      <c r="E498" s="236" t="s">
        <v>875</v>
      </c>
      <c r="F498" s="236"/>
      <c r="G498" s="255"/>
      <c r="H498" s="237"/>
      <c r="I498" s="236"/>
      <c r="J498" s="236"/>
      <c r="K498" s="236"/>
      <c r="L498" s="236"/>
      <c r="M498" s="236"/>
      <c r="N498" s="238">
        <v>23045.06</v>
      </c>
      <c r="O498" s="239">
        <v>6.2402895140189181E-3</v>
      </c>
      <c r="P498" s="46"/>
      <c r="Q498" s="46"/>
      <c r="R498" s="46"/>
      <c r="S498" s="46"/>
      <c r="T498" s="46"/>
      <c r="U498" s="46"/>
    </row>
    <row r="499" spans="1:21" ht="28.5" x14ac:dyDescent="0.2">
      <c r="A499" s="46"/>
      <c r="B499" s="240" t="s">
        <v>876</v>
      </c>
      <c r="C499" s="241" t="s">
        <v>877</v>
      </c>
      <c r="D499" s="240" t="s">
        <v>47</v>
      </c>
      <c r="E499" s="240" t="s">
        <v>878</v>
      </c>
      <c r="F499" s="242" t="s">
        <v>83</v>
      </c>
      <c r="G499" s="256">
        <v>100</v>
      </c>
      <c r="H499" s="243">
        <v>69.260000000000005</v>
      </c>
      <c r="I499" s="243">
        <v>18.739999999999998</v>
      </c>
      <c r="J499" s="243">
        <v>64.930000000000007</v>
      </c>
      <c r="K499" s="243">
        <v>83.67</v>
      </c>
      <c r="L499" s="243">
        <v>1874</v>
      </c>
      <c r="M499" s="243">
        <v>6493</v>
      </c>
      <c r="N499" s="243">
        <v>8367</v>
      </c>
      <c r="O499" s="244">
        <v>2.2656700552654793E-3</v>
      </c>
      <c r="P499" s="46"/>
      <c r="Q499" s="46"/>
      <c r="R499" s="46"/>
      <c r="S499" s="46"/>
      <c r="T499" s="46"/>
      <c r="U499" s="46"/>
    </row>
    <row r="500" spans="1:21" ht="28.5" x14ac:dyDescent="0.2">
      <c r="A500" s="46"/>
      <c r="B500" s="240" t="s">
        <v>879</v>
      </c>
      <c r="C500" s="241" t="s">
        <v>880</v>
      </c>
      <c r="D500" s="240" t="s">
        <v>47</v>
      </c>
      <c r="E500" s="240" t="s">
        <v>881</v>
      </c>
      <c r="F500" s="242" t="s">
        <v>49</v>
      </c>
      <c r="G500" s="256">
        <v>18</v>
      </c>
      <c r="H500" s="243">
        <v>27.46</v>
      </c>
      <c r="I500" s="243">
        <v>19.63</v>
      </c>
      <c r="J500" s="243">
        <v>13.54</v>
      </c>
      <c r="K500" s="243">
        <v>33.17</v>
      </c>
      <c r="L500" s="243">
        <v>353.34</v>
      </c>
      <c r="M500" s="243">
        <v>243.72</v>
      </c>
      <c r="N500" s="243">
        <v>597.05999999999995</v>
      </c>
      <c r="O500" s="244">
        <v>1.6167574557150795E-4</v>
      </c>
      <c r="P500" s="46"/>
      <c r="Q500" s="46"/>
      <c r="R500" s="46"/>
      <c r="S500" s="46"/>
      <c r="T500" s="46"/>
      <c r="U500" s="46"/>
    </row>
    <row r="501" spans="1:21" ht="28.5" x14ac:dyDescent="0.2">
      <c r="A501" s="46"/>
      <c r="B501" s="240" t="s">
        <v>882</v>
      </c>
      <c r="C501" s="241" t="s">
        <v>883</v>
      </c>
      <c r="D501" s="240" t="s">
        <v>47</v>
      </c>
      <c r="E501" s="240" t="s">
        <v>884</v>
      </c>
      <c r="F501" s="242" t="s">
        <v>49</v>
      </c>
      <c r="G501" s="256">
        <v>80</v>
      </c>
      <c r="H501" s="243">
        <v>20.350000000000001</v>
      </c>
      <c r="I501" s="243">
        <v>14.72</v>
      </c>
      <c r="J501" s="243">
        <v>9.86</v>
      </c>
      <c r="K501" s="243">
        <v>24.58</v>
      </c>
      <c r="L501" s="243">
        <v>1177.5999999999999</v>
      </c>
      <c r="M501" s="243">
        <v>788.8</v>
      </c>
      <c r="N501" s="243">
        <v>1966.4</v>
      </c>
      <c r="O501" s="244">
        <v>5.3247443488395351E-4</v>
      </c>
      <c r="P501" s="46"/>
      <c r="Q501" s="46"/>
      <c r="R501" s="46"/>
      <c r="S501" s="46"/>
      <c r="T501" s="46"/>
      <c r="U501" s="46"/>
    </row>
    <row r="502" spans="1:21" ht="28.5" x14ac:dyDescent="0.2">
      <c r="A502" s="46"/>
      <c r="B502" s="240" t="s">
        <v>885</v>
      </c>
      <c r="C502" s="241" t="s">
        <v>886</v>
      </c>
      <c r="D502" s="240" t="s">
        <v>47</v>
      </c>
      <c r="E502" s="240" t="s">
        <v>887</v>
      </c>
      <c r="F502" s="242" t="s">
        <v>49</v>
      </c>
      <c r="G502" s="256">
        <v>15</v>
      </c>
      <c r="H502" s="243">
        <v>13.31</v>
      </c>
      <c r="I502" s="243">
        <v>9.81</v>
      </c>
      <c r="J502" s="243">
        <v>6.26</v>
      </c>
      <c r="K502" s="243">
        <v>16.07</v>
      </c>
      <c r="L502" s="243">
        <v>147.15</v>
      </c>
      <c r="M502" s="243">
        <v>93.9</v>
      </c>
      <c r="N502" s="243">
        <v>241.05</v>
      </c>
      <c r="O502" s="244">
        <v>6.5273068820574141E-5</v>
      </c>
      <c r="P502" s="46"/>
      <c r="Q502" s="46"/>
      <c r="R502" s="46"/>
      <c r="S502" s="46"/>
      <c r="T502" s="46"/>
      <c r="U502" s="46"/>
    </row>
    <row r="503" spans="1:21" ht="28.5" x14ac:dyDescent="0.2">
      <c r="A503" s="46"/>
      <c r="B503" s="240" t="s">
        <v>888</v>
      </c>
      <c r="C503" s="241" t="s">
        <v>3266</v>
      </c>
      <c r="D503" s="240" t="s">
        <v>73</v>
      </c>
      <c r="E503" s="240" t="s">
        <v>3267</v>
      </c>
      <c r="F503" s="242" t="s">
        <v>49</v>
      </c>
      <c r="G503" s="256">
        <v>2</v>
      </c>
      <c r="H503" s="243">
        <v>596.70000000000005</v>
      </c>
      <c r="I503" s="243">
        <v>15.53</v>
      </c>
      <c r="J503" s="243">
        <v>661.78</v>
      </c>
      <c r="K503" s="243">
        <v>677.31</v>
      </c>
      <c r="L503" s="243">
        <v>31.06</v>
      </c>
      <c r="M503" s="243">
        <v>1323.56</v>
      </c>
      <c r="N503" s="243">
        <v>1354.62</v>
      </c>
      <c r="O503" s="244">
        <v>3.6681271307084065E-4</v>
      </c>
      <c r="P503" s="46"/>
      <c r="Q503" s="46"/>
      <c r="R503" s="46"/>
      <c r="S503" s="46"/>
      <c r="T503" s="46"/>
      <c r="U503" s="46"/>
    </row>
    <row r="504" spans="1:21" ht="28.5" x14ac:dyDescent="0.2">
      <c r="A504" s="46"/>
      <c r="B504" s="240" t="s">
        <v>891</v>
      </c>
      <c r="C504" s="241" t="s">
        <v>3268</v>
      </c>
      <c r="D504" s="240" t="s">
        <v>73</v>
      </c>
      <c r="E504" s="240" t="s">
        <v>3269</v>
      </c>
      <c r="F504" s="242" t="s">
        <v>49</v>
      </c>
      <c r="G504" s="256">
        <v>5</v>
      </c>
      <c r="H504" s="243">
        <v>1177.4100000000001</v>
      </c>
      <c r="I504" s="243">
        <v>108.66</v>
      </c>
      <c r="J504" s="243">
        <v>1227.81</v>
      </c>
      <c r="K504" s="243">
        <v>1336.47</v>
      </c>
      <c r="L504" s="243">
        <v>543.29999999999995</v>
      </c>
      <c r="M504" s="243">
        <v>6139.05</v>
      </c>
      <c r="N504" s="243">
        <v>6682.35</v>
      </c>
      <c r="O504" s="244">
        <v>1.8094896968809939E-3</v>
      </c>
      <c r="P504" s="46"/>
      <c r="Q504" s="46"/>
      <c r="R504" s="46"/>
      <c r="S504" s="46"/>
      <c r="T504" s="46"/>
      <c r="U504" s="46"/>
    </row>
    <row r="505" spans="1:21" x14ac:dyDescent="0.2">
      <c r="A505" s="46"/>
      <c r="B505" s="240" t="s">
        <v>893</v>
      </c>
      <c r="C505" s="241" t="s">
        <v>889</v>
      </c>
      <c r="D505" s="240" t="s">
        <v>73</v>
      </c>
      <c r="E505" s="240" t="s">
        <v>890</v>
      </c>
      <c r="F505" s="242" t="s">
        <v>49</v>
      </c>
      <c r="G505" s="256">
        <v>2</v>
      </c>
      <c r="H505" s="243">
        <v>202.61</v>
      </c>
      <c r="I505" s="243">
        <v>11.88</v>
      </c>
      <c r="J505" s="243">
        <v>232.89</v>
      </c>
      <c r="K505" s="243">
        <v>244.77</v>
      </c>
      <c r="L505" s="243">
        <v>23.76</v>
      </c>
      <c r="M505" s="243">
        <v>465.78</v>
      </c>
      <c r="N505" s="243">
        <v>489.54</v>
      </c>
      <c r="O505" s="244">
        <v>1.3256078867630725E-4</v>
      </c>
      <c r="P505" s="46"/>
      <c r="Q505" s="46"/>
      <c r="R505" s="46"/>
      <c r="S505" s="46"/>
      <c r="T505" s="46"/>
      <c r="U505" s="46"/>
    </row>
    <row r="506" spans="1:21" ht="28.5" x14ac:dyDescent="0.2">
      <c r="A506" s="46"/>
      <c r="B506" s="240" t="s">
        <v>894</v>
      </c>
      <c r="C506" s="241" t="s">
        <v>2611</v>
      </c>
      <c r="D506" s="240" t="s">
        <v>73</v>
      </c>
      <c r="E506" s="240" t="s">
        <v>2612</v>
      </c>
      <c r="F506" s="242" t="s">
        <v>49</v>
      </c>
      <c r="G506" s="256">
        <v>2</v>
      </c>
      <c r="H506" s="243">
        <v>1317.11</v>
      </c>
      <c r="I506" s="243">
        <v>24.85</v>
      </c>
      <c r="J506" s="243">
        <v>1470.2</v>
      </c>
      <c r="K506" s="243">
        <v>1495.05</v>
      </c>
      <c r="L506" s="243">
        <v>49.7</v>
      </c>
      <c r="M506" s="243">
        <v>2940.4</v>
      </c>
      <c r="N506" s="243">
        <v>2990.1</v>
      </c>
      <c r="O506" s="244">
        <v>8.0967850271893265E-4</v>
      </c>
      <c r="P506" s="46"/>
      <c r="Q506" s="46"/>
      <c r="R506" s="46"/>
      <c r="S506" s="46"/>
      <c r="T506" s="46"/>
      <c r="U506" s="46"/>
    </row>
    <row r="507" spans="1:21" ht="42.75" x14ac:dyDescent="0.2">
      <c r="A507" s="46"/>
      <c r="B507" s="240" t="s">
        <v>3270</v>
      </c>
      <c r="C507" s="241" t="s">
        <v>895</v>
      </c>
      <c r="D507" s="240" t="s">
        <v>47</v>
      </c>
      <c r="E507" s="240" t="s">
        <v>2613</v>
      </c>
      <c r="F507" s="242" t="s">
        <v>83</v>
      </c>
      <c r="G507" s="256">
        <v>18</v>
      </c>
      <c r="H507" s="243">
        <v>16.420000000000002</v>
      </c>
      <c r="I507" s="243">
        <v>12.07</v>
      </c>
      <c r="J507" s="243">
        <v>7.76</v>
      </c>
      <c r="K507" s="243">
        <v>19.829999999999998</v>
      </c>
      <c r="L507" s="243">
        <v>217.26</v>
      </c>
      <c r="M507" s="243">
        <v>139.68</v>
      </c>
      <c r="N507" s="243">
        <v>356.94</v>
      </c>
      <c r="O507" s="244">
        <v>9.6654508130328693E-5</v>
      </c>
      <c r="P507" s="46"/>
      <c r="Q507" s="46"/>
      <c r="R507" s="46"/>
      <c r="S507" s="46"/>
      <c r="T507" s="46"/>
      <c r="U507" s="46"/>
    </row>
    <row r="508" spans="1:21" ht="15" x14ac:dyDescent="0.2">
      <c r="A508" s="46"/>
      <c r="B508" s="236">
        <v>20</v>
      </c>
      <c r="C508" s="236"/>
      <c r="D508" s="236"/>
      <c r="E508" s="236" t="s">
        <v>896</v>
      </c>
      <c r="F508" s="236"/>
      <c r="G508" s="255"/>
      <c r="H508" s="237"/>
      <c r="I508" s="236"/>
      <c r="J508" s="236"/>
      <c r="K508" s="236"/>
      <c r="L508" s="236"/>
      <c r="M508" s="236"/>
      <c r="N508" s="238">
        <v>9858.1299999999992</v>
      </c>
      <c r="O508" s="239">
        <v>2.6694478238214747E-3</v>
      </c>
      <c r="P508" s="46"/>
      <c r="Q508" s="46"/>
      <c r="R508" s="46"/>
      <c r="S508" s="46"/>
      <c r="T508" s="46"/>
      <c r="U508" s="46"/>
    </row>
    <row r="509" spans="1:21" ht="15" x14ac:dyDescent="0.2">
      <c r="A509" s="46"/>
      <c r="B509" s="236" t="s">
        <v>897</v>
      </c>
      <c r="C509" s="236"/>
      <c r="D509" s="236"/>
      <c r="E509" s="236" t="s">
        <v>898</v>
      </c>
      <c r="F509" s="236"/>
      <c r="G509" s="255"/>
      <c r="H509" s="237"/>
      <c r="I509" s="236"/>
      <c r="J509" s="236"/>
      <c r="K509" s="236"/>
      <c r="L509" s="236"/>
      <c r="M509" s="236"/>
      <c r="N509" s="238">
        <v>7296.84</v>
      </c>
      <c r="O509" s="239">
        <v>1.9758852499179346E-3</v>
      </c>
      <c r="P509" s="46"/>
      <c r="Q509" s="46"/>
      <c r="R509" s="46"/>
      <c r="S509" s="46"/>
      <c r="T509" s="46"/>
      <c r="U509" s="46"/>
    </row>
    <row r="510" spans="1:21" ht="28.5" x14ac:dyDescent="0.2">
      <c r="A510" s="46"/>
      <c r="B510" s="240" t="s">
        <v>899</v>
      </c>
      <c r="C510" s="241" t="s">
        <v>900</v>
      </c>
      <c r="D510" s="240" t="s">
        <v>47</v>
      </c>
      <c r="E510" s="240" t="s">
        <v>901</v>
      </c>
      <c r="F510" s="242" t="s">
        <v>40</v>
      </c>
      <c r="G510" s="256">
        <v>17.77</v>
      </c>
      <c r="H510" s="243">
        <v>147.58000000000001</v>
      </c>
      <c r="I510" s="243">
        <v>56</v>
      </c>
      <c r="J510" s="243">
        <v>122.29</v>
      </c>
      <c r="K510" s="243">
        <v>178.29</v>
      </c>
      <c r="L510" s="243">
        <v>995.12</v>
      </c>
      <c r="M510" s="243">
        <v>2173.09</v>
      </c>
      <c r="N510" s="243">
        <v>3168.21</v>
      </c>
      <c r="O510" s="244">
        <v>8.5790827366949256E-4</v>
      </c>
      <c r="P510" s="46"/>
      <c r="Q510" s="46"/>
      <c r="R510" s="46"/>
      <c r="S510" s="46"/>
      <c r="T510" s="46"/>
      <c r="U510" s="46"/>
    </row>
    <row r="511" spans="1:21" ht="42.75" x14ac:dyDescent="0.2">
      <c r="A511" s="46"/>
      <c r="B511" s="240" t="s">
        <v>3059</v>
      </c>
      <c r="C511" s="241" t="s">
        <v>3060</v>
      </c>
      <c r="D511" s="240" t="s">
        <v>47</v>
      </c>
      <c r="E511" s="240" t="s">
        <v>3061</v>
      </c>
      <c r="F511" s="242" t="s">
        <v>83</v>
      </c>
      <c r="G511" s="256">
        <v>72.7</v>
      </c>
      <c r="H511" s="243">
        <v>47.01</v>
      </c>
      <c r="I511" s="243">
        <v>17.27</v>
      </c>
      <c r="J511" s="243">
        <v>39.520000000000003</v>
      </c>
      <c r="K511" s="243">
        <v>56.79</v>
      </c>
      <c r="L511" s="243">
        <v>1255.529</v>
      </c>
      <c r="M511" s="243">
        <v>2873.1010000000001</v>
      </c>
      <c r="N511" s="243">
        <v>4128.63</v>
      </c>
      <c r="O511" s="244">
        <v>1.1179769762484422E-3</v>
      </c>
      <c r="P511" s="46"/>
      <c r="Q511" s="46"/>
      <c r="R511" s="46"/>
      <c r="S511" s="46"/>
      <c r="T511" s="46"/>
      <c r="U511" s="46"/>
    </row>
    <row r="512" spans="1:21" ht="15" x14ac:dyDescent="0.2">
      <c r="A512" s="46"/>
      <c r="B512" s="236" t="s">
        <v>902</v>
      </c>
      <c r="C512" s="236"/>
      <c r="D512" s="236"/>
      <c r="E512" s="236" t="s">
        <v>903</v>
      </c>
      <c r="F512" s="236"/>
      <c r="G512" s="255"/>
      <c r="H512" s="237"/>
      <c r="I512" s="236"/>
      <c r="J512" s="236"/>
      <c r="K512" s="236"/>
      <c r="L512" s="236"/>
      <c r="M512" s="236"/>
      <c r="N512" s="238">
        <v>1322.69</v>
      </c>
      <c r="O512" s="239">
        <v>3.5816650237828338E-4</v>
      </c>
      <c r="P512" s="46"/>
      <c r="Q512" s="46"/>
      <c r="R512" s="46"/>
      <c r="S512" s="46"/>
      <c r="T512" s="46"/>
      <c r="U512" s="46"/>
    </row>
    <row r="513" spans="1:21" x14ac:dyDescent="0.2">
      <c r="A513" s="46"/>
      <c r="B513" s="240" t="s">
        <v>904</v>
      </c>
      <c r="C513" s="241" t="s">
        <v>905</v>
      </c>
      <c r="D513" s="240" t="s">
        <v>47</v>
      </c>
      <c r="E513" s="240" t="s">
        <v>2450</v>
      </c>
      <c r="F513" s="242" t="s">
        <v>40</v>
      </c>
      <c r="G513" s="256">
        <v>67.900000000000006</v>
      </c>
      <c r="H513" s="243">
        <v>16.13</v>
      </c>
      <c r="I513" s="243">
        <v>4.16</v>
      </c>
      <c r="J513" s="243">
        <v>15.32</v>
      </c>
      <c r="K513" s="243">
        <v>19.48</v>
      </c>
      <c r="L513" s="243">
        <v>282.464</v>
      </c>
      <c r="M513" s="243">
        <v>1040.2260000000001</v>
      </c>
      <c r="N513" s="243">
        <v>1322.69</v>
      </c>
      <c r="O513" s="244">
        <v>3.5816650237828338E-4</v>
      </c>
      <c r="P513" s="46"/>
      <c r="Q513" s="46"/>
      <c r="R513" s="46"/>
      <c r="S513" s="46"/>
      <c r="T513" s="46"/>
      <c r="U513" s="46"/>
    </row>
    <row r="514" spans="1:21" ht="15" x14ac:dyDescent="0.2">
      <c r="A514" s="46"/>
      <c r="B514" s="236" t="s">
        <v>906</v>
      </c>
      <c r="C514" s="236"/>
      <c r="D514" s="236"/>
      <c r="E514" s="236" t="s">
        <v>907</v>
      </c>
      <c r="F514" s="236"/>
      <c r="G514" s="255"/>
      <c r="H514" s="237"/>
      <c r="I514" s="236"/>
      <c r="J514" s="236"/>
      <c r="K514" s="236"/>
      <c r="L514" s="236"/>
      <c r="M514" s="236"/>
      <c r="N514" s="238">
        <v>1238.5999999999999</v>
      </c>
      <c r="O514" s="239">
        <v>3.353960715252567E-4</v>
      </c>
      <c r="P514" s="46"/>
      <c r="Q514" s="46"/>
      <c r="R514" s="46"/>
      <c r="S514" s="46"/>
      <c r="T514" s="46"/>
      <c r="U514" s="46"/>
    </row>
    <row r="515" spans="1:21" x14ac:dyDescent="0.2">
      <c r="A515" s="46"/>
      <c r="B515" s="240" t="s">
        <v>908</v>
      </c>
      <c r="C515" s="241" t="s">
        <v>2614</v>
      </c>
      <c r="D515" s="240" t="s">
        <v>73</v>
      </c>
      <c r="E515" s="240" t="s">
        <v>2615</v>
      </c>
      <c r="F515" s="242" t="s">
        <v>49</v>
      </c>
      <c r="G515" s="256">
        <v>10</v>
      </c>
      <c r="H515" s="243">
        <v>102.53</v>
      </c>
      <c r="I515" s="243">
        <v>9.4700000000000006</v>
      </c>
      <c r="J515" s="243">
        <v>114.39</v>
      </c>
      <c r="K515" s="243">
        <v>123.86</v>
      </c>
      <c r="L515" s="243">
        <v>94.7</v>
      </c>
      <c r="M515" s="243">
        <v>1143.9000000000001</v>
      </c>
      <c r="N515" s="243">
        <v>1238.5999999999999</v>
      </c>
      <c r="O515" s="244">
        <v>3.353960715252567E-4</v>
      </c>
      <c r="P515" s="46"/>
      <c r="Q515" s="46"/>
      <c r="R515" s="46"/>
      <c r="S515" s="46"/>
      <c r="T515" s="46"/>
      <c r="U515" s="46"/>
    </row>
    <row r="516" spans="1:21" ht="15" x14ac:dyDescent="0.2">
      <c r="A516" s="46"/>
      <c r="B516" s="236">
        <v>21</v>
      </c>
      <c r="C516" s="236"/>
      <c r="D516" s="236"/>
      <c r="E516" s="236" t="s">
        <v>909</v>
      </c>
      <c r="F516" s="236"/>
      <c r="G516" s="255"/>
      <c r="H516" s="237"/>
      <c r="I516" s="236"/>
      <c r="J516" s="236"/>
      <c r="K516" s="236"/>
      <c r="L516" s="236"/>
      <c r="M516" s="236"/>
      <c r="N516" s="238">
        <v>14859.76</v>
      </c>
      <c r="O516" s="239">
        <v>4.0238213529857486E-3</v>
      </c>
      <c r="P516" s="46"/>
      <c r="Q516" s="46"/>
      <c r="R516" s="46"/>
      <c r="S516" s="46"/>
      <c r="T516" s="46"/>
      <c r="U516" s="46"/>
    </row>
    <row r="517" spans="1:21" x14ac:dyDescent="0.2">
      <c r="A517" s="46"/>
      <c r="B517" s="240" t="s">
        <v>910</v>
      </c>
      <c r="C517" s="241" t="s">
        <v>2420</v>
      </c>
      <c r="D517" s="240" t="s">
        <v>73</v>
      </c>
      <c r="E517" s="240" t="s">
        <v>2421</v>
      </c>
      <c r="F517" s="242" t="s">
        <v>40</v>
      </c>
      <c r="G517" s="256">
        <v>665.76</v>
      </c>
      <c r="H517" s="243">
        <v>13.86</v>
      </c>
      <c r="I517" s="243">
        <v>9.94</v>
      </c>
      <c r="J517" s="243">
        <v>6.8</v>
      </c>
      <c r="K517" s="243">
        <v>16.739999999999998</v>
      </c>
      <c r="L517" s="243">
        <v>6617.6544000000004</v>
      </c>
      <c r="M517" s="243">
        <v>4527.1656000000003</v>
      </c>
      <c r="N517" s="243">
        <v>11144.82</v>
      </c>
      <c r="O517" s="244">
        <v>3.0178660147393115E-3</v>
      </c>
      <c r="P517" s="46"/>
      <c r="Q517" s="46"/>
      <c r="R517" s="46"/>
      <c r="S517" s="46"/>
      <c r="T517" s="46"/>
      <c r="U517" s="46"/>
    </row>
    <row r="518" spans="1:21" x14ac:dyDescent="0.2">
      <c r="A518" s="46"/>
      <c r="B518" s="240" t="s">
        <v>3062</v>
      </c>
      <c r="C518" s="241" t="s">
        <v>3063</v>
      </c>
      <c r="D518" s="240" t="s">
        <v>73</v>
      </c>
      <c r="E518" s="240" t="s">
        <v>3064</v>
      </c>
      <c r="F518" s="242" t="s">
        <v>40</v>
      </c>
      <c r="G518" s="256">
        <v>665.76</v>
      </c>
      <c r="H518" s="243">
        <v>4.62</v>
      </c>
      <c r="I518" s="243">
        <v>2.48</v>
      </c>
      <c r="J518" s="243">
        <v>3.1</v>
      </c>
      <c r="K518" s="243">
        <v>5.58</v>
      </c>
      <c r="L518" s="243">
        <v>1651.0848000000001</v>
      </c>
      <c r="M518" s="243">
        <v>2063.8552</v>
      </c>
      <c r="N518" s="243">
        <v>3714.94</v>
      </c>
      <c r="O518" s="244">
        <v>1.0059553382464372E-3</v>
      </c>
      <c r="P518" s="46"/>
      <c r="Q518" s="46"/>
      <c r="R518" s="46"/>
      <c r="S518" s="46"/>
      <c r="T518" s="46"/>
      <c r="U518" s="46"/>
    </row>
    <row r="519" spans="1:21" ht="15" x14ac:dyDescent="0.2">
      <c r="A519" s="46"/>
      <c r="B519" s="236">
        <v>22</v>
      </c>
      <c r="C519" s="236"/>
      <c r="D519" s="236"/>
      <c r="E519" s="236" t="str">
        <f>'ORC. ANALÍTICO'!E4638</f>
        <v>PROJETOS “AS BUILT”</v>
      </c>
      <c r="F519" s="236"/>
      <c r="G519" s="255"/>
      <c r="H519" s="237"/>
      <c r="I519" s="236"/>
      <c r="J519" s="236"/>
      <c r="K519" s="236"/>
      <c r="L519" s="236"/>
      <c r="M519" s="236"/>
      <c r="N519" s="238">
        <f>N520</f>
        <v>34371.049050000001</v>
      </c>
      <c r="O519" s="239">
        <v>4.0238213529857486E-3</v>
      </c>
      <c r="P519" s="46"/>
      <c r="Q519" s="46"/>
      <c r="R519" s="46"/>
      <c r="S519" s="46"/>
      <c r="T519" s="46"/>
      <c r="U519" s="46"/>
    </row>
    <row r="520" spans="1:21" ht="28.5" x14ac:dyDescent="0.2">
      <c r="A520" s="46"/>
      <c r="B520" s="240" t="s">
        <v>5160</v>
      </c>
      <c r="C520" s="241" t="str">
        <f>'ORC. ANALÍTICO'!C4640</f>
        <v xml:space="preserve"> CPU2677 </v>
      </c>
      <c r="D520" s="240" t="str">
        <f>'ORC. ANALÍTICO'!D4640</f>
        <v>Próprio</v>
      </c>
      <c r="E520" s="240" t="str">
        <f>'ORC. ANALÍTICO'!E4640</f>
        <v>ELABORAÇÃO DE PROJETOS “AS BUILT” DE TODAS AS DISCIPLINAS, INCLUINDO LEVANTAMENTO EM CAMPO, ATUALIZAÇÃO DE PLANTAS, COMPATIBILIZAÇÃO E ENTREGA EM MEIO DIGITAL COM ART.</v>
      </c>
      <c r="F520" s="242" t="str">
        <f>'ORC. ANALÍTICO'!H4640</f>
        <v>H</v>
      </c>
      <c r="G520" s="256">
        <f>'ORC. ANALÍTICO'!I4640</f>
        <v>150</v>
      </c>
      <c r="H520" s="243">
        <f>'ORC. ANALÍTICO'!J4640</f>
        <v>189.67000000000002</v>
      </c>
      <c r="I520" s="243">
        <v>9.94</v>
      </c>
      <c r="J520" s="243">
        <v>6.8</v>
      </c>
      <c r="K520" s="243">
        <v>229.14032700000001</v>
      </c>
      <c r="L520" s="243">
        <v>6617.6544000000004</v>
      </c>
      <c r="M520" s="243">
        <v>4527.1656000000003</v>
      </c>
      <c r="N520" s="243">
        <f>G520*K520</f>
        <v>34371.049050000001</v>
      </c>
      <c r="O520" s="244">
        <v>3.0178660147393115E-3</v>
      </c>
      <c r="P520" s="46"/>
      <c r="Q520" s="46"/>
      <c r="R520" s="46"/>
      <c r="S520" s="46"/>
      <c r="T520" s="46"/>
      <c r="U520" s="46"/>
    </row>
    <row r="521" spans="1:21" ht="15" x14ac:dyDescent="0.2">
      <c r="A521" s="46"/>
      <c r="B521" s="245"/>
      <c r="C521" s="245"/>
      <c r="D521" s="245"/>
      <c r="E521" s="245"/>
      <c r="F521" s="245"/>
      <c r="G521" s="257"/>
      <c r="H521" s="245"/>
      <c r="I521" s="245"/>
      <c r="J521" s="245"/>
      <c r="K521" s="245" t="s">
        <v>911</v>
      </c>
      <c r="L521" s="245" t="s">
        <v>4152</v>
      </c>
      <c r="M521" s="245" t="s">
        <v>4153</v>
      </c>
      <c r="N521" s="322">
        <f>3692947.25+N312+N313+N520</f>
        <v>3750230.8090499998</v>
      </c>
      <c r="O521" s="245"/>
      <c r="P521" s="46"/>
      <c r="Q521" s="46"/>
      <c r="R521" s="46"/>
      <c r="S521" s="46"/>
      <c r="T521" s="46"/>
      <c r="U521" s="46"/>
    </row>
    <row r="522" spans="1:21" x14ac:dyDescent="0.2">
      <c r="A522" s="46"/>
      <c r="B522" s="268"/>
      <c r="C522" s="268"/>
      <c r="D522" s="268"/>
      <c r="E522" s="268"/>
      <c r="F522" s="268"/>
      <c r="G522" s="270"/>
      <c r="H522" s="268"/>
      <c r="I522" s="268"/>
      <c r="J522" s="268"/>
      <c r="K522" s="268"/>
      <c r="L522" s="268"/>
      <c r="M522" s="268"/>
      <c r="N522" s="268"/>
      <c r="O522" s="268"/>
      <c r="P522" s="46"/>
      <c r="Q522" s="46"/>
      <c r="R522" s="46"/>
      <c r="S522" s="46"/>
      <c r="T522" s="46"/>
      <c r="U522" s="46"/>
    </row>
    <row r="523" spans="1:21" ht="15" hidden="1" customHeight="1" x14ac:dyDescent="0.2">
      <c r="A523" s="46"/>
      <c r="B523" s="360"/>
      <c r="C523" s="360"/>
      <c r="D523" s="360"/>
      <c r="E523" s="269"/>
      <c r="F523" s="245"/>
      <c r="G523" s="257"/>
      <c r="H523" s="245"/>
      <c r="I523" s="245"/>
      <c r="J523" s="245"/>
      <c r="K523" s="361" t="s">
        <v>912</v>
      </c>
      <c r="L523" s="361"/>
      <c r="M523" s="362">
        <v>3060578.96</v>
      </c>
      <c r="N523" s="362"/>
      <c r="O523" s="362"/>
      <c r="P523" s="46"/>
      <c r="Q523" s="46"/>
      <c r="R523" s="46"/>
      <c r="S523" s="46"/>
      <c r="T523" s="46"/>
      <c r="U523" s="46"/>
    </row>
    <row r="524" spans="1:21" ht="15" hidden="1" x14ac:dyDescent="0.2">
      <c r="A524" s="46"/>
      <c r="B524" s="360"/>
      <c r="C524" s="360"/>
      <c r="D524" s="360"/>
      <c r="E524" s="269"/>
      <c r="F524" s="245"/>
      <c r="G524" s="257"/>
      <c r="H524" s="245"/>
      <c r="I524" s="245"/>
      <c r="J524" s="245"/>
      <c r="K524" s="361" t="s">
        <v>913</v>
      </c>
      <c r="L524" s="360"/>
      <c r="M524" s="362">
        <v>632368.29</v>
      </c>
      <c r="N524" s="360"/>
      <c r="O524" s="360"/>
      <c r="P524" s="46"/>
      <c r="Q524" s="46"/>
      <c r="R524" s="46"/>
      <c r="S524" s="46"/>
      <c r="T524" s="46"/>
      <c r="U524" s="46"/>
    </row>
    <row r="525" spans="1:21" ht="15" hidden="1" x14ac:dyDescent="0.2">
      <c r="A525" s="46"/>
      <c r="B525" s="360"/>
      <c r="C525" s="360"/>
      <c r="D525" s="360"/>
      <c r="E525" s="269"/>
      <c r="F525" s="245"/>
      <c r="G525" s="257"/>
      <c r="H525" s="245"/>
      <c r="I525" s="245"/>
      <c r="J525" s="245"/>
      <c r="K525" s="361" t="s">
        <v>914</v>
      </c>
      <c r="L525" s="360"/>
      <c r="M525" s="362">
        <v>3692947.25</v>
      </c>
      <c r="N525" s="360"/>
      <c r="O525" s="360"/>
      <c r="P525" s="46"/>
      <c r="Q525" s="46"/>
      <c r="R525" s="46"/>
      <c r="S525" s="46"/>
      <c r="T525" s="46"/>
      <c r="U525" s="46"/>
    </row>
    <row r="526" spans="1:21" x14ac:dyDescent="0.2">
      <c r="A526" s="46"/>
      <c r="B526" s="46"/>
      <c r="C526" s="46"/>
      <c r="D526" s="46"/>
      <c r="E526" s="46"/>
      <c r="F526" s="46"/>
      <c r="G526" s="248"/>
      <c r="H526" s="46"/>
      <c r="I526" s="46"/>
      <c r="J526" s="46"/>
      <c r="K526" s="46"/>
      <c r="L526" s="46"/>
      <c r="M526" s="46"/>
      <c r="N526" s="46"/>
      <c r="O526" s="46"/>
      <c r="P526" s="46"/>
      <c r="Q526" s="46"/>
      <c r="R526" s="46"/>
      <c r="S526" s="46"/>
      <c r="T526" s="46"/>
      <c r="U526" s="46"/>
    </row>
    <row r="527" spans="1:21" x14ac:dyDescent="0.2">
      <c r="A527" s="46"/>
      <c r="B527" s="46"/>
      <c r="C527" s="46"/>
      <c r="D527" s="46"/>
      <c r="E527" s="46"/>
      <c r="F527" s="46"/>
      <c r="G527" s="248"/>
      <c r="H527" s="46"/>
      <c r="I527" s="46"/>
      <c r="J527" s="46"/>
      <c r="K527" s="46"/>
      <c r="L527" s="46"/>
      <c r="M527" s="46"/>
      <c r="N527" s="46"/>
      <c r="O527" s="46"/>
      <c r="P527" s="46"/>
      <c r="Q527" s="46"/>
      <c r="R527" s="46"/>
      <c r="S527" s="46"/>
      <c r="T527" s="46"/>
      <c r="U527" s="46"/>
    </row>
    <row r="528" spans="1:21" x14ac:dyDescent="0.2">
      <c r="A528" s="46"/>
      <c r="B528" s="46"/>
      <c r="C528" s="46"/>
      <c r="D528" s="46"/>
      <c r="E528" s="46"/>
      <c r="F528" s="46"/>
      <c r="G528" s="248"/>
      <c r="H528" s="46"/>
      <c r="I528" s="46"/>
      <c r="J528" s="46"/>
      <c r="K528" s="46"/>
      <c r="L528" s="46"/>
      <c r="M528" s="46"/>
      <c r="N528" s="46"/>
      <c r="O528" s="46"/>
      <c r="P528" s="46"/>
      <c r="Q528" s="46"/>
      <c r="R528" s="46"/>
      <c r="S528" s="46"/>
      <c r="T528" s="46"/>
      <c r="U528" s="46"/>
    </row>
    <row r="529" spans="1:21" x14ac:dyDescent="0.2">
      <c r="A529" s="46"/>
      <c r="B529" s="46"/>
      <c r="C529" s="46"/>
      <c r="D529" s="46"/>
      <c r="E529" s="46"/>
      <c r="F529" s="46"/>
      <c r="G529" s="248"/>
      <c r="H529" s="46"/>
      <c r="I529" s="46"/>
      <c r="J529" s="46"/>
      <c r="K529" s="46"/>
      <c r="L529" s="46"/>
      <c r="M529" s="46"/>
      <c r="N529" s="46"/>
      <c r="O529" s="46"/>
      <c r="P529" s="46"/>
      <c r="Q529" s="46"/>
      <c r="R529" s="46"/>
      <c r="S529" s="46"/>
      <c r="T529" s="46"/>
      <c r="U529" s="46"/>
    </row>
    <row r="530" spans="1:21" x14ac:dyDescent="0.2">
      <c r="A530" s="46"/>
      <c r="B530" s="46"/>
      <c r="C530" s="46"/>
      <c r="D530" s="46"/>
      <c r="E530" s="46"/>
      <c r="F530" s="46"/>
      <c r="G530" s="248"/>
      <c r="H530" s="46"/>
      <c r="I530" s="46"/>
      <c r="J530" s="46"/>
      <c r="K530" s="46"/>
      <c r="L530" s="46"/>
      <c r="M530" s="46"/>
      <c r="N530" s="46"/>
      <c r="O530" s="46"/>
      <c r="P530" s="46"/>
      <c r="Q530" s="46"/>
      <c r="R530" s="46"/>
      <c r="S530" s="46"/>
      <c r="T530" s="46"/>
      <c r="U530" s="46"/>
    </row>
    <row r="531" spans="1:21" x14ac:dyDescent="0.2">
      <c r="A531" s="46"/>
      <c r="B531" s="46"/>
      <c r="C531" s="46"/>
      <c r="D531" s="46"/>
      <c r="E531" s="46"/>
      <c r="F531" s="46"/>
      <c r="G531" s="248"/>
      <c r="H531" s="46"/>
      <c r="I531" s="46"/>
      <c r="J531" s="46"/>
      <c r="K531" s="46"/>
      <c r="L531" s="46"/>
      <c r="M531" s="46"/>
      <c r="N531" s="46"/>
      <c r="O531" s="46"/>
      <c r="P531" s="46"/>
      <c r="Q531" s="46"/>
      <c r="R531" s="46"/>
      <c r="S531" s="46"/>
      <c r="T531" s="46"/>
      <c r="U531" s="46"/>
    </row>
    <row r="532" spans="1:21" x14ac:dyDescent="0.2">
      <c r="A532" s="46"/>
      <c r="B532" s="46"/>
      <c r="C532" s="46"/>
      <c r="D532" s="46"/>
      <c r="E532" s="46"/>
      <c r="F532" s="46"/>
      <c r="G532" s="248"/>
      <c r="H532" s="46"/>
      <c r="I532" s="46"/>
      <c r="J532" s="46"/>
      <c r="K532" s="46"/>
      <c r="L532" s="46"/>
      <c r="M532" s="46"/>
      <c r="N532" s="46"/>
      <c r="O532" s="46"/>
      <c r="P532" s="46"/>
      <c r="Q532" s="46"/>
      <c r="R532" s="46"/>
      <c r="S532" s="46"/>
      <c r="T532" s="46"/>
      <c r="U532" s="46"/>
    </row>
    <row r="533" spans="1:21" x14ac:dyDescent="0.2">
      <c r="A533" s="46"/>
      <c r="B533" s="46"/>
      <c r="C533" s="46"/>
      <c r="D533" s="46"/>
      <c r="E533" s="46"/>
      <c r="F533" s="46"/>
      <c r="G533" s="248"/>
      <c r="H533" s="46"/>
      <c r="I533" s="46"/>
      <c r="J533" s="46"/>
      <c r="K533" s="46"/>
      <c r="L533" s="46"/>
      <c r="M533" s="46"/>
      <c r="N533" s="46"/>
      <c r="O533" s="46"/>
      <c r="P533" s="46"/>
      <c r="Q533" s="46"/>
      <c r="R533" s="46"/>
      <c r="S533" s="46"/>
      <c r="T533" s="46"/>
      <c r="U533" s="46"/>
    </row>
    <row r="534" spans="1:21" x14ac:dyDescent="0.2">
      <c r="A534" s="46"/>
      <c r="B534" s="46"/>
      <c r="C534" s="46"/>
      <c r="D534" s="46"/>
      <c r="E534" s="46"/>
      <c r="F534" s="46"/>
      <c r="G534" s="248"/>
      <c r="H534" s="46"/>
      <c r="I534" s="46"/>
      <c r="J534" s="46"/>
      <c r="K534" s="46"/>
      <c r="L534" s="46"/>
      <c r="M534" s="46"/>
      <c r="N534" s="46"/>
      <c r="O534" s="46"/>
      <c r="P534" s="46"/>
      <c r="Q534" s="46"/>
      <c r="R534" s="46"/>
      <c r="S534" s="46"/>
      <c r="T534" s="46"/>
      <c r="U534" s="46"/>
    </row>
    <row r="535" spans="1:21" x14ac:dyDescent="0.2">
      <c r="A535" s="46"/>
      <c r="B535" s="46"/>
      <c r="C535" s="46"/>
      <c r="D535" s="46"/>
      <c r="E535" s="46"/>
      <c r="F535" s="46"/>
      <c r="G535" s="248"/>
      <c r="H535" s="46"/>
      <c r="I535" s="46"/>
      <c r="J535" s="46"/>
      <c r="K535" s="46"/>
      <c r="L535" s="46"/>
      <c r="M535" s="46"/>
      <c r="N535" s="46"/>
      <c r="O535" s="46"/>
      <c r="P535" s="46"/>
      <c r="Q535" s="46"/>
      <c r="R535" s="46"/>
      <c r="S535" s="46"/>
      <c r="T535" s="46"/>
      <c r="U535" s="46"/>
    </row>
    <row r="536" spans="1:21" x14ac:dyDescent="0.2">
      <c r="A536" s="46"/>
      <c r="B536" s="46"/>
      <c r="C536" s="46"/>
      <c r="D536" s="46"/>
      <c r="E536" s="46"/>
      <c r="F536" s="46"/>
      <c r="G536" s="248"/>
      <c r="H536" s="46"/>
      <c r="I536" s="46"/>
      <c r="J536" s="46"/>
      <c r="K536" s="46"/>
      <c r="L536" s="46"/>
      <c r="M536" s="46"/>
      <c r="N536" s="46"/>
      <c r="O536" s="46"/>
      <c r="P536" s="46"/>
      <c r="Q536" s="46"/>
      <c r="R536" s="46"/>
      <c r="S536" s="46"/>
      <c r="T536" s="46"/>
      <c r="U536" s="46"/>
    </row>
    <row r="537" spans="1:21" x14ac:dyDescent="0.2">
      <c r="A537" s="46"/>
      <c r="B537" s="46"/>
      <c r="C537" s="46"/>
      <c r="D537" s="46"/>
      <c r="E537" s="46"/>
      <c r="F537" s="46"/>
      <c r="G537" s="248"/>
      <c r="H537" s="46"/>
      <c r="I537" s="46"/>
      <c r="J537" s="46"/>
      <c r="K537" s="46"/>
      <c r="L537" s="46"/>
      <c r="M537" s="46"/>
      <c r="N537" s="46"/>
      <c r="O537" s="46"/>
      <c r="P537" s="46"/>
      <c r="Q537" s="46"/>
      <c r="R537" s="46"/>
      <c r="S537" s="46"/>
      <c r="T537" s="46"/>
      <c r="U537" s="46"/>
    </row>
    <row r="538" spans="1:21" x14ac:dyDescent="0.2">
      <c r="A538" s="46"/>
      <c r="B538" s="46"/>
      <c r="C538" s="46"/>
      <c r="D538" s="46"/>
      <c r="E538" s="46"/>
      <c r="F538" s="46"/>
      <c r="G538" s="248"/>
      <c r="H538" s="46"/>
      <c r="I538" s="46"/>
      <c r="J538" s="46"/>
      <c r="K538" s="46"/>
      <c r="L538" s="46"/>
      <c r="M538" s="46"/>
      <c r="N538" s="46"/>
      <c r="O538" s="46"/>
      <c r="P538" s="46"/>
      <c r="Q538" s="46"/>
      <c r="R538" s="46"/>
      <c r="S538" s="46"/>
      <c r="T538" s="46"/>
      <c r="U538" s="46"/>
    </row>
    <row r="539" spans="1:21" x14ac:dyDescent="0.2">
      <c r="A539" s="46"/>
      <c r="B539" s="46"/>
      <c r="C539" s="46"/>
      <c r="D539" s="46"/>
      <c r="E539" s="46"/>
      <c r="F539" s="46"/>
      <c r="G539" s="248"/>
      <c r="H539" s="46"/>
      <c r="I539" s="46"/>
      <c r="J539" s="46"/>
      <c r="K539" s="46"/>
      <c r="L539" s="46"/>
      <c r="M539" s="46"/>
      <c r="N539" s="46"/>
      <c r="O539" s="46"/>
      <c r="P539" s="46"/>
      <c r="Q539" s="46"/>
      <c r="R539" s="46"/>
      <c r="S539" s="46"/>
      <c r="T539" s="46"/>
      <c r="U539" s="46"/>
    </row>
    <row r="540" spans="1:21" x14ac:dyDescent="0.2">
      <c r="A540" s="46"/>
      <c r="B540" s="46"/>
      <c r="C540" s="46"/>
      <c r="D540" s="46"/>
      <c r="E540" s="46"/>
      <c r="F540" s="46"/>
      <c r="G540" s="248"/>
      <c r="H540" s="46"/>
      <c r="I540" s="46"/>
      <c r="J540" s="46"/>
      <c r="K540" s="46"/>
      <c r="L540" s="46"/>
      <c r="M540" s="46"/>
      <c r="N540" s="46"/>
      <c r="O540" s="46"/>
      <c r="P540" s="46"/>
      <c r="Q540" s="46"/>
      <c r="R540" s="46"/>
      <c r="S540" s="46"/>
      <c r="T540" s="46"/>
      <c r="U540" s="46"/>
    </row>
    <row r="541" spans="1:21" x14ac:dyDescent="0.2">
      <c r="A541" s="46"/>
      <c r="B541" s="46"/>
      <c r="C541" s="46"/>
      <c r="D541" s="46"/>
      <c r="E541" s="46"/>
      <c r="F541" s="46"/>
      <c r="G541" s="248"/>
      <c r="H541" s="46"/>
      <c r="I541" s="46"/>
      <c r="J541" s="46"/>
      <c r="K541" s="46"/>
      <c r="L541" s="46"/>
      <c r="M541" s="46"/>
      <c r="N541" s="46"/>
      <c r="O541" s="46"/>
      <c r="P541" s="46"/>
      <c r="Q541" s="46"/>
      <c r="R541" s="46"/>
      <c r="S541" s="46"/>
      <c r="T541" s="46"/>
      <c r="U541" s="46"/>
    </row>
    <row r="542" spans="1:21" x14ac:dyDescent="0.2">
      <c r="A542" s="46"/>
      <c r="B542" s="46"/>
      <c r="C542" s="46"/>
      <c r="D542" s="46"/>
      <c r="E542" s="46"/>
      <c r="F542" s="46"/>
      <c r="G542" s="248"/>
      <c r="H542" s="46"/>
      <c r="I542" s="46"/>
      <c r="J542" s="46"/>
      <c r="K542" s="46"/>
      <c r="L542" s="46"/>
      <c r="M542" s="46"/>
      <c r="N542" s="46"/>
      <c r="O542" s="46"/>
      <c r="P542" s="46"/>
      <c r="Q542" s="46"/>
      <c r="R542" s="46"/>
      <c r="S542" s="46"/>
      <c r="T542" s="46"/>
      <c r="U542" s="46"/>
    </row>
    <row r="543" spans="1:21" x14ac:dyDescent="0.2">
      <c r="A543" s="46"/>
      <c r="B543" s="46"/>
      <c r="C543" s="46"/>
      <c r="D543" s="46"/>
      <c r="E543" s="46"/>
      <c r="F543" s="46"/>
      <c r="G543" s="248"/>
      <c r="H543" s="46"/>
      <c r="I543" s="46"/>
      <c r="J543" s="46"/>
      <c r="K543" s="46"/>
      <c r="L543" s="46"/>
      <c r="M543" s="46"/>
      <c r="N543" s="46"/>
      <c r="O543" s="46"/>
      <c r="P543" s="46"/>
      <c r="Q543" s="46"/>
      <c r="R543" s="46"/>
      <c r="S543" s="46"/>
      <c r="T543" s="46"/>
      <c r="U543" s="46"/>
    </row>
    <row r="544" spans="1:21" x14ac:dyDescent="0.2">
      <c r="A544" s="46"/>
      <c r="B544" s="46"/>
      <c r="C544" s="46"/>
      <c r="D544" s="46"/>
      <c r="E544" s="46"/>
      <c r="F544" s="46"/>
      <c r="G544" s="248"/>
      <c r="H544" s="46"/>
      <c r="I544" s="46"/>
      <c r="J544" s="46"/>
      <c r="K544" s="46"/>
      <c r="L544" s="46"/>
      <c r="M544" s="46"/>
      <c r="N544" s="46"/>
      <c r="O544" s="46"/>
      <c r="P544" s="46"/>
      <c r="Q544" s="46"/>
      <c r="R544" s="46"/>
      <c r="S544" s="46"/>
      <c r="T544" s="46"/>
      <c r="U544" s="46"/>
    </row>
    <row r="545" spans="1:21" x14ac:dyDescent="0.2">
      <c r="A545" s="46"/>
      <c r="B545" s="46"/>
      <c r="C545" s="46"/>
      <c r="D545" s="46"/>
      <c r="E545" s="46"/>
      <c r="F545" s="46"/>
      <c r="G545" s="248"/>
      <c r="H545" s="46"/>
      <c r="I545" s="46"/>
      <c r="J545" s="46"/>
      <c r="K545" s="46"/>
      <c r="L545" s="46"/>
      <c r="M545" s="46"/>
      <c r="N545" s="46"/>
      <c r="O545" s="46"/>
      <c r="P545" s="46"/>
      <c r="Q545" s="46"/>
      <c r="R545" s="46"/>
      <c r="S545" s="46"/>
      <c r="T545" s="46"/>
      <c r="U545" s="46"/>
    </row>
    <row r="546" spans="1:21" x14ac:dyDescent="0.2">
      <c r="A546" s="46"/>
      <c r="B546" s="46"/>
      <c r="C546" s="46"/>
      <c r="D546" s="46"/>
      <c r="E546" s="46"/>
      <c r="F546" s="46"/>
      <c r="G546" s="248"/>
      <c r="H546" s="46"/>
      <c r="I546" s="46"/>
      <c r="J546" s="46"/>
      <c r="K546" s="46"/>
      <c r="L546" s="46"/>
      <c r="M546" s="46"/>
      <c r="N546" s="46"/>
      <c r="O546" s="46"/>
      <c r="P546" s="46"/>
      <c r="Q546" s="46"/>
      <c r="R546" s="46"/>
      <c r="S546" s="46"/>
      <c r="T546" s="46"/>
      <c r="U546" s="46"/>
    </row>
    <row r="547" spans="1:21" x14ac:dyDescent="0.2">
      <c r="A547" s="46"/>
      <c r="B547" s="46"/>
      <c r="C547" s="46"/>
      <c r="D547" s="46"/>
      <c r="E547" s="46"/>
      <c r="F547" s="46"/>
      <c r="G547" s="248"/>
      <c r="H547" s="46"/>
      <c r="I547" s="46"/>
      <c r="J547" s="46"/>
      <c r="K547" s="46"/>
      <c r="L547" s="46"/>
      <c r="M547" s="46"/>
      <c r="N547" s="46"/>
      <c r="O547" s="46"/>
      <c r="P547" s="46"/>
      <c r="Q547" s="46"/>
      <c r="R547" s="46"/>
      <c r="S547" s="46"/>
      <c r="T547" s="46"/>
      <c r="U547" s="46"/>
    </row>
    <row r="548" spans="1:21" x14ac:dyDescent="0.2">
      <c r="A548" s="46"/>
      <c r="B548" s="46"/>
      <c r="C548" s="46"/>
      <c r="D548" s="46"/>
      <c r="E548" s="46"/>
      <c r="F548" s="46"/>
      <c r="G548" s="248"/>
      <c r="H548" s="46"/>
      <c r="I548" s="46"/>
      <c r="J548" s="46"/>
      <c r="K548" s="46"/>
      <c r="L548" s="46"/>
      <c r="M548" s="46"/>
      <c r="N548" s="46"/>
      <c r="O548" s="46"/>
      <c r="P548" s="46"/>
      <c r="Q548" s="46"/>
      <c r="R548" s="46"/>
      <c r="S548" s="46"/>
      <c r="T548" s="46"/>
      <c r="U548" s="46"/>
    </row>
    <row r="549" spans="1:21" x14ac:dyDescent="0.2">
      <c r="A549" s="46"/>
      <c r="B549" s="46"/>
      <c r="C549" s="46"/>
      <c r="D549" s="46"/>
      <c r="E549" s="46"/>
      <c r="F549" s="46"/>
      <c r="G549" s="248"/>
      <c r="H549" s="46"/>
      <c r="I549" s="46"/>
      <c r="J549" s="46"/>
      <c r="K549" s="46"/>
      <c r="L549" s="46"/>
      <c r="M549" s="46"/>
      <c r="N549" s="46"/>
      <c r="O549" s="46"/>
      <c r="P549" s="46"/>
      <c r="Q549" s="46"/>
      <c r="R549" s="46"/>
      <c r="S549" s="46"/>
      <c r="T549" s="46"/>
      <c r="U549" s="46"/>
    </row>
    <row r="550" spans="1:21" x14ac:dyDescent="0.2">
      <c r="A550" s="46"/>
      <c r="B550" s="46"/>
      <c r="C550" s="46"/>
      <c r="D550" s="46"/>
      <c r="E550" s="46"/>
      <c r="F550" s="46"/>
      <c r="G550" s="248"/>
      <c r="H550" s="46"/>
      <c r="I550" s="46"/>
      <c r="J550" s="46"/>
      <c r="K550" s="46"/>
      <c r="L550" s="46"/>
      <c r="M550" s="46"/>
      <c r="N550" s="46"/>
      <c r="O550" s="46"/>
      <c r="P550" s="46"/>
      <c r="Q550" s="46"/>
      <c r="R550" s="46"/>
      <c r="S550" s="46"/>
      <c r="T550" s="46"/>
      <c r="U550" s="46"/>
    </row>
    <row r="551" spans="1:21" x14ac:dyDescent="0.2">
      <c r="A551" s="46"/>
      <c r="B551" s="46"/>
      <c r="C551" s="46"/>
      <c r="D551" s="46"/>
      <c r="E551" s="46"/>
      <c r="F551" s="46"/>
      <c r="G551" s="248"/>
      <c r="H551" s="46"/>
      <c r="I551" s="46"/>
      <c r="J551" s="46"/>
      <c r="K551" s="46"/>
      <c r="L551" s="46"/>
      <c r="M551" s="46"/>
      <c r="N551" s="46"/>
      <c r="O551" s="46"/>
      <c r="P551" s="46"/>
      <c r="Q551" s="46"/>
      <c r="R551" s="46"/>
      <c r="S551" s="46"/>
      <c r="T551" s="46"/>
      <c r="U551" s="46"/>
    </row>
    <row r="552" spans="1:21" x14ac:dyDescent="0.2">
      <c r="A552" s="46"/>
      <c r="B552" s="46"/>
      <c r="C552" s="46"/>
      <c r="D552" s="46"/>
      <c r="E552" s="46"/>
      <c r="F552" s="46"/>
      <c r="G552" s="248"/>
      <c r="H552" s="46"/>
      <c r="I552" s="46"/>
      <c r="J552" s="46"/>
      <c r="K552" s="46"/>
      <c r="L552" s="46"/>
      <c r="M552" s="46"/>
      <c r="N552" s="46"/>
      <c r="O552" s="46"/>
      <c r="P552" s="46"/>
      <c r="Q552" s="46"/>
      <c r="R552" s="46"/>
      <c r="S552" s="46"/>
      <c r="T552" s="46"/>
      <c r="U552" s="46"/>
    </row>
    <row r="553" spans="1:21" x14ac:dyDescent="0.2">
      <c r="A553" s="46"/>
      <c r="B553" s="46"/>
      <c r="C553" s="46"/>
      <c r="D553" s="46"/>
      <c r="E553" s="46"/>
      <c r="F553" s="46"/>
      <c r="G553" s="248"/>
      <c r="H553" s="46"/>
      <c r="I553" s="46"/>
      <c r="J553" s="46"/>
      <c r="K553" s="46"/>
      <c r="L553" s="46"/>
      <c r="M553" s="46"/>
      <c r="N553" s="46"/>
      <c r="O553" s="46"/>
      <c r="P553" s="46"/>
      <c r="Q553" s="46"/>
      <c r="R553" s="46"/>
      <c r="S553" s="46"/>
      <c r="T553" s="46"/>
      <c r="U553" s="46"/>
    </row>
    <row r="554" spans="1:21" x14ac:dyDescent="0.2">
      <c r="A554" s="46"/>
      <c r="B554" s="46"/>
      <c r="C554" s="46"/>
      <c r="D554" s="46"/>
      <c r="E554" s="46"/>
      <c r="F554" s="46"/>
      <c r="G554" s="248"/>
      <c r="H554" s="46"/>
      <c r="I554" s="46"/>
      <c r="J554" s="46"/>
      <c r="K554" s="46"/>
      <c r="L554" s="46"/>
      <c r="M554" s="46"/>
      <c r="N554" s="46"/>
      <c r="O554" s="46"/>
      <c r="P554" s="46"/>
      <c r="Q554" s="46"/>
      <c r="R554" s="46"/>
      <c r="S554" s="46"/>
      <c r="T554" s="46"/>
      <c r="U554" s="46"/>
    </row>
    <row r="555" spans="1:21" x14ac:dyDescent="0.2">
      <c r="A555" s="46"/>
      <c r="B555" s="46"/>
      <c r="C555" s="46"/>
      <c r="D555" s="46"/>
      <c r="E555" s="46"/>
      <c r="F555" s="46"/>
      <c r="G555" s="248"/>
      <c r="H555" s="46"/>
      <c r="I555" s="46"/>
      <c r="J555" s="46"/>
      <c r="K555" s="46"/>
      <c r="L555" s="46"/>
      <c r="M555" s="46"/>
      <c r="N555" s="46"/>
      <c r="O555" s="46"/>
      <c r="P555" s="46"/>
      <c r="Q555" s="46"/>
      <c r="R555" s="46"/>
      <c r="S555" s="46"/>
      <c r="T555" s="46"/>
      <c r="U555" s="46"/>
    </row>
    <row r="556" spans="1:21" x14ac:dyDescent="0.2">
      <c r="A556" s="46"/>
      <c r="B556" s="46"/>
      <c r="C556" s="46"/>
      <c r="D556" s="46"/>
      <c r="E556" s="46"/>
      <c r="F556" s="46"/>
      <c r="G556" s="248"/>
      <c r="H556" s="46"/>
      <c r="I556" s="46"/>
      <c r="J556" s="46"/>
      <c r="K556" s="46"/>
      <c r="L556" s="46"/>
      <c r="M556" s="46"/>
      <c r="N556" s="46"/>
      <c r="O556" s="46"/>
      <c r="P556" s="46"/>
      <c r="Q556" s="46"/>
      <c r="R556" s="46"/>
      <c r="S556" s="46"/>
      <c r="T556" s="46"/>
      <c r="U556" s="46"/>
    </row>
    <row r="557" spans="1:21" x14ac:dyDescent="0.2">
      <c r="A557" s="46"/>
      <c r="B557" s="46"/>
      <c r="C557" s="46"/>
      <c r="D557" s="46"/>
      <c r="E557" s="46"/>
      <c r="F557" s="46"/>
      <c r="G557" s="248"/>
      <c r="H557" s="46"/>
      <c r="I557" s="46"/>
      <c r="J557" s="46"/>
      <c r="K557" s="46"/>
      <c r="L557" s="46"/>
      <c r="M557" s="46"/>
      <c r="N557" s="46"/>
      <c r="O557" s="46"/>
      <c r="P557" s="46"/>
      <c r="Q557" s="46"/>
      <c r="R557" s="46"/>
      <c r="S557" s="46"/>
      <c r="T557" s="46"/>
      <c r="U557" s="46"/>
    </row>
    <row r="558" spans="1:21" x14ac:dyDescent="0.2">
      <c r="A558" s="46"/>
      <c r="B558" s="46"/>
      <c r="C558" s="46"/>
      <c r="D558" s="46"/>
      <c r="E558" s="46"/>
      <c r="F558" s="46"/>
      <c r="G558" s="248"/>
      <c r="H558" s="46"/>
      <c r="I558" s="46"/>
      <c r="J558" s="46"/>
      <c r="K558" s="46"/>
      <c r="L558" s="46"/>
      <c r="M558" s="46"/>
      <c r="N558" s="46"/>
      <c r="O558" s="46"/>
      <c r="P558" s="46"/>
      <c r="Q558" s="46"/>
      <c r="R558" s="46"/>
      <c r="S558" s="46"/>
      <c r="T558" s="46"/>
      <c r="U558" s="46"/>
    </row>
    <row r="559" spans="1:21" x14ac:dyDescent="0.2">
      <c r="A559" s="46"/>
      <c r="B559" s="46"/>
      <c r="C559" s="46"/>
      <c r="D559" s="46"/>
      <c r="E559" s="46"/>
      <c r="F559" s="46"/>
      <c r="G559" s="248"/>
      <c r="H559" s="46"/>
      <c r="I559" s="46"/>
      <c r="J559" s="46"/>
      <c r="K559" s="46"/>
      <c r="L559" s="46"/>
      <c r="M559" s="46"/>
      <c r="N559" s="46"/>
      <c r="O559" s="46"/>
      <c r="P559" s="46"/>
      <c r="Q559" s="46"/>
      <c r="R559" s="46"/>
      <c r="S559" s="46"/>
      <c r="T559" s="46"/>
      <c r="U559" s="46"/>
    </row>
    <row r="560" spans="1:21" x14ac:dyDescent="0.2">
      <c r="A560" s="46"/>
      <c r="B560" s="46"/>
      <c r="C560" s="46"/>
      <c r="D560" s="46"/>
      <c r="E560" s="46"/>
      <c r="F560" s="46"/>
      <c r="G560" s="248"/>
      <c r="H560" s="46"/>
      <c r="I560" s="46"/>
      <c r="J560" s="46"/>
      <c r="K560" s="46"/>
      <c r="L560" s="46"/>
      <c r="M560" s="46"/>
      <c r="N560" s="46"/>
      <c r="O560" s="46"/>
      <c r="P560" s="46"/>
      <c r="Q560" s="46"/>
      <c r="R560" s="46"/>
      <c r="S560" s="46"/>
      <c r="T560" s="46"/>
      <c r="U560" s="46"/>
    </row>
    <row r="561" spans="1:21" x14ac:dyDescent="0.2">
      <c r="A561" s="46"/>
      <c r="B561" s="46"/>
      <c r="C561" s="46"/>
      <c r="D561" s="46"/>
      <c r="E561" s="46"/>
      <c r="F561" s="46"/>
      <c r="G561" s="248"/>
      <c r="H561" s="46"/>
      <c r="I561" s="46"/>
      <c r="J561" s="46"/>
      <c r="K561" s="46"/>
      <c r="L561" s="46"/>
      <c r="M561" s="46"/>
      <c r="N561" s="46"/>
      <c r="O561" s="46"/>
      <c r="P561" s="46"/>
      <c r="Q561" s="46"/>
      <c r="R561" s="46"/>
      <c r="S561" s="46"/>
      <c r="T561" s="46"/>
      <c r="U561" s="46"/>
    </row>
    <row r="562" spans="1:21" x14ac:dyDescent="0.2">
      <c r="A562" s="46"/>
      <c r="B562" s="46"/>
      <c r="C562" s="46"/>
      <c r="D562" s="46"/>
      <c r="E562" s="46"/>
      <c r="F562" s="46"/>
      <c r="G562" s="248"/>
      <c r="H562" s="46"/>
      <c r="I562" s="46"/>
      <c r="J562" s="46"/>
      <c r="K562" s="46"/>
      <c r="L562" s="46"/>
      <c r="M562" s="46"/>
      <c r="N562" s="46"/>
      <c r="O562" s="46"/>
      <c r="P562" s="46"/>
      <c r="Q562" s="46"/>
      <c r="R562" s="46"/>
      <c r="S562" s="46"/>
      <c r="T562" s="46"/>
      <c r="U562" s="46"/>
    </row>
    <row r="563" spans="1:21" x14ac:dyDescent="0.2">
      <c r="A563" s="46"/>
      <c r="B563" s="46"/>
      <c r="C563" s="46"/>
      <c r="D563" s="46"/>
      <c r="E563" s="46"/>
      <c r="F563" s="46"/>
      <c r="G563" s="248"/>
      <c r="H563" s="46"/>
      <c r="I563" s="46"/>
      <c r="J563" s="46"/>
      <c r="K563" s="46"/>
      <c r="L563" s="46"/>
      <c r="M563" s="46"/>
      <c r="N563" s="46"/>
      <c r="O563" s="46"/>
      <c r="P563" s="46"/>
      <c r="Q563" s="46"/>
      <c r="R563" s="46"/>
      <c r="S563" s="46"/>
      <c r="T563" s="46"/>
      <c r="U563" s="46"/>
    </row>
    <row r="564" spans="1:21" x14ac:dyDescent="0.2">
      <c r="A564" s="46"/>
      <c r="B564" s="46"/>
      <c r="C564" s="46"/>
      <c r="D564" s="46"/>
      <c r="E564" s="46"/>
      <c r="F564" s="46"/>
      <c r="G564" s="248"/>
      <c r="H564" s="46"/>
      <c r="I564" s="46"/>
      <c r="J564" s="46"/>
      <c r="K564" s="46"/>
      <c r="L564" s="46"/>
      <c r="M564" s="46"/>
      <c r="N564" s="46"/>
      <c r="O564" s="46"/>
      <c r="P564" s="46"/>
      <c r="Q564" s="46"/>
      <c r="R564" s="46"/>
      <c r="S564" s="46"/>
      <c r="T564" s="46"/>
      <c r="U564" s="46"/>
    </row>
    <row r="565" spans="1:21" x14ac:dyDescent="0.2">
      <c r="A565" s="46"/>
      <c r="B565" s="46"/>
      <c r="C565" s="46"/>
      <c r="D565" s="46"/>
      <c r="E565" s="46"/>
      <c r="F565" s="46"/>
      <c r="G565" s="248"/>
      <c r="H565" s="46"/>
      <c r="I565" s="46"/>
      <c r="J565" s="46"/>
      <c r="K565" s="46"/>
      <c r="L565" s="46"/>
      <c r="M565" s="46"/>
      <c r="N565" s="46"/>
      <c r="O565" s="46"/>
      <c r="P565" s="46"/>
      <c r="Q565" s="46"/>
      <c r="R565" s="46"/>
      <c r="S565" s="46"/>
      <c r="T565" s="46"/>
      <c r="U565" s="46"/>
    </row>
    <row r="566" spans="1:21" x14ac:dyDescent="0.2">
      <c r="A566" s="46"/>
      <c r="B566" s="46"/>
      <c r="C566" s="46"/>
      <c r="D566" s="46"/>
      <c r="E566" s="46"/>
      <c r="F566" s="46"/>
      <c r="G566" s="248"/>
      <c r="H566" s="46"/>
      <c r="I566" s="46"/>
      <c r="J566" s="46"/>
      <c r="K566" s="46"/>
      <c r="L566" s="46"/>
      <c r="M566" s="46"/>
      <c r="N566" s="46"/>
      <c r="O566" s="46"/>
      <c r="P566" s="46"/>
      <c r="Q566" s="46"/>
      <c r="R566" s="46"/>
      <c r="S566" s="46"/>
      <c r="T566" s="46"/>
      <c r="U566" s="46"/>
    </row>
    <row r="567" spans="1:21" x14ac:dyDescent="0.2">
      <c r="A567" s="46"/>
      <c r="B567" s="46"/>
      <c r="C567" s="46"/>
      <c r="D567" s="46"/>
      <c r="E567" s="46"/>
      <c r="F567" s="46"/>
      <c r="G567" s="248"/>
      <c r="H567" s="46"/>
      <c r="I567" s="46"/>
      <c r="J567" s="46"/>
      <c r="K567" s="46"/>
      <c r="L567" s="46"/>
      <c r="M567" s="46"/>
      <c r="N567" s="46"/>
      <c r="O567" s="46"/>
      <c r="P567" s="46"/>
      <c r="Q567" s="46"/>
      <c r="R567" s="46"/>
      <c r="S567" s="46"/>
      <c r="T567" s="46"/>
      <c r="U567" s="46"/>
    </row>
    <row r="568" spans="1:21" x14ac:dyDescent="0.2">
      <c r="A568" s="46"/>
      <c r="B568" s="46"/>
      <c r="C568" s="46"/>
      <c r="D568" s="46"/>
      <c r="E568" s="46"/>
      <c r="F568" s="46"/>
      <c r="G568" s="248"/>
      <c r="H568" s="46"/>
      <c r="I568" s="46"/>
      <c r="J568" s="46"/>
      <c r="K568" s="46"/>
      <c r="L568" s="46"/>
      <c r="M568" s="46"/>
      <c r="N568" s="46"/>
      <c r="O568" s="46"/>
      <c r="P568" s="46"/>
      <c r="Q568" s="46"/>
      <c r="R568" s="46"/>
      <c r="S568" s="46"/>
      <c r="T568" s="46"/>
      <c r="U568" s="46"/>
    </row>
    <row r="569" spans="1:21" x14ac:dyDescent="0.2">
      <c r="A569" s="46"/>
      <c r="B569" s="46"/>
      <c r="C569" s="46"/>
      <c r="D569" s="46"/>
      <c r="E569" s="46"/>
      <c r="F569" s="46"/>
      <c r="G569" s="248"/>
      <c r="H569" s="46"/>
      <c r="I569" s="46"/>
      <c r="J569" s="46"/>
      <c r="K569" s="46"/>
      <c r="L569" s="46"/>
      <c r="M569" s="46"/>
      <c r="N569" s="46"/>
      <c r="O569" s="46"/>
      <c r="P569" s="46"/>
      <c r="Q569" s="46"/>
      <c r="R569" s="46"/>
      <c r="S569" s="46"/>
      <c r="T569" s="46"/>
      <c r="U569" s="46"/>
    </row>
    <row r="570" spans="1:21" x14ac:dyDescent="0.2">
      <c r="A570" s="46"/>
      <c r="B570" s="46"/>
      <c r="C570" s="46"/>
      <c r="D570" s="46"/>
      <c r="E570" s="46"/>
      <c r="F570" s="46"/>
      <c r="G570" s="248"/>
      <c r="H570" s="46"/>
      <c r="I570" s="46"/>
      <c r="J570" s="46"/>
      <c r="K570" s="46"/>
      <c r="L570" s="46"/>
      <c r="M570" s="46"/>
      <c r="N570" s="46"/>
      <c r="O570" s="46"/>
      <c r="P570" s="46"/>
      <c r="Q570" s="46"/>
      <c r="R570" s="46"/>
      <c r="S570" s="46"/>
      <c r="T570" s="46"/>
      <c r="U570" s="46"/>
    </row>
    <row r="571" spans="1:21" x14ac:dyDescent="0.2">
      <c r="A571" s="46"/>
      <c r="B571" s="46"/>
      <c r="C571" s="46"/>
      <c r="D571" s="46"/>
      <c r="E571" s="46"/>
      <c r="F571" s="46"/>
      <c r="G571" s="248"/>
      <c r="H571" s="46"/>
      <c r="I571" s="46"/>
      <c r="J571" s="46"/>
      <c r="K571" s="46"/>
      <c r="L571" s="46"/>
      <c r="M571" s="46"/>
      <c r="N571" s="46"/>
      <c r="O571" s="46"/>
      <c r="P571" s="46"/>
      <c r="Q571" s="46"/>
      <c r="R571" s="46"/>
      <c r="S571" s="46"/>
      <c r="T571" s="46"/>
      <c r="U571" s="46"/>
    </row>
    <row r="572" spans="1:21" x14ac:dyDescent="0.2">
      <c r="A572" s="46"/>
      <c r="B572" s="46"/>
      <c r="C572" s="46"/>
      <c r="D572" s="46"/>
      <c r="E572" s="46"/>
      <c r="F572" s="46"/>
      <c r="G572" s="248"/>
      <c r="H572" s="46"/>
      <c r="I572" s="46"/>
      <c r="J572" s="46"/>
      <c r="K572" s="46"/>
      <c r="L572" s="46"/>
      <c r="M572" s="46"/>
      <c r="N572" s="46"/>
      <c r="O572" s="46"/>
      <c r="P572" s="46"/>
      <c r="Q572" s="46"/>
      <c r="R572" s="46"/>
      <c r="S572" s="46"/>
      <c r="T572" s="46"/>
      <c r="U572" s="46"/>
    </row>
    <row r="573" spans="1:21" x14ac:dyDescent="0.2">
      <c r="A573" s="46"/>
      <c r="B573" s="46"/>
      <c r="C573" s="46"/>
      <c r="D573" s="46"/>
      <c r="E573" s="46"/>
      <c r="F573" s="46"/>
      <c r="G573" s="248"/>
      <c r="H573" s="46"/>
      <c r="I573" s="46"/>
      <c r="J573" s="46"/>
      <c r="K573" s="46"/>
      <c r="L573" s="46"/>
      <c r="M573" s="46"/>
      <c r="N573" s="46"/>
      <c r="O573" s="46"/>
      <c r="P573" s="46"/>
      <c r="Q573" s="46"/>
      <c r="R573" s="46"/>
      <c r="S573" s="46"/>
      <c r="T573" s="46"/>
      <c r="U573" s="46"/>
    </row>
    <row r="574" spans="1:21" x14ac:dyDescent="0.2">
      <c r="A574" s="46"/>
      <c r="B574" s="46"/>
      <c r="C574" s="46"/>
      <c r="D574" s="46"/>
      <c r="E574" s="46"/>
      <c r="F574" s="46"/>
      <c r="G574" s="248"/>
      <c r="H574" s="46"/>
      <c r="I574" s="46"/>
      <c r="J574" s="46"/>
      <c r="K574" s="46"/>
      <c r="L574" s="46"/>
      <c r="M574" s="46"/>
      <c r="N574" s="46"/>
      <c r="O574" s="46"/>
      <c r="P574" s="46"/>
      <c r="Q574" s="46"/>
      <c r="R574" s="46"/>
      <c r="S574" s="46"/>
      <c r="T574" s="46"/>
      <c r="U574" s="46"/>
    </row>
    <row r="575" spans="1:21" x14ac:dyDescent="0.2">
      <c r="A575" s="46"/>
      <c r="B575" s="46"/>
      <c r="C575" s="46"/>
      <c r="D575" s="46"/>
      <c r="E575" s="46"/>
      <c r="F575" s="46"/>
      <c r="G575" s="248"/>
      <c r="H575" s="46"/>
      <c r="I575" s="46"/>
      <c r="J575" s="46"/>
      <c r="K575" s="46"/>
      <c r="L575" s="46"/>
      <c r="M575" s="46"/>
      <c r="N575" s="46"/>
      <c r="O575" s="46"/>
      <c r="P575" s="46"/>
      <c r="Q575" s="46"/>
      <c r="R575" s="46"/>
      <c r="S575" s="46"/>
      <c r="T575" s="46"/>
      <c r="U575" s="46"/>
    </row>
    <row r="576" spans="1:21" x14ac:dyDescent="0.2">
      <c r="A576" s="46"/>
      <c r="B576" s="46"/>
      <c r="C576" s="46"/>
      <c r="D576" s="46"/>
      <c r="E576" s="46"/>
      <c r="F576" s="46"/>
      <c r="G576" s="248"/>
      <c r="H576" s="46"/>
      <c r="I576" s="46"/>
      <c r="J576" s="46"/>
      <c r="K576" s="46"/>
      <c r="L576" s="46"/>
      <c r="M576" s="46"/>
      <c r="N576" s="46"/>
      <c r="O576" s="46"/>
      <c r="P576" s="46"/>
      <c r="Q576" s="46"/>
      <c r="R576" s="46"/>
      <c r="S576" s="46"/>
      <c r="T576" s="46"/>
      <c r="U576" s="46"/>
    </row>
    <row r="577" spans="1:21" x14ac:dyDescent="0.2">
      <c r="A577" s="46"/>
      <c r="B577" s="46"/>
      <c r="C577" s="46"/>
      <c r="D577" s="46"/>
      <c r="E577" s="46"/>
      <c r="F577" s="46"/>
      <c r="G577" s="248"/>
      <c r="H577" s="46"/>
      <c r="I577" s="46"/>
      <c r="J577" s="46"/>
      <c r="K577" s="46"/>
      <c r="L577" s="46"/>
      <c r="M577" s="46"/>
      <c r="N577" s="46"/>
      <c r="O577" s="46"/>
      <c r="P577" s="46"/>
      <c r="Q577" s="46"/>
      <c r="R577" s="46"/>
      <c r="S577" s="46"/>
      <c r="T577" s="46"/>
      <c r="U577" s="46"/>
    </row>
    <row r="578" spans="1:21" x14ac:dyDescent="0.2">
      <c r="A578" s="46"/>
      <c r="B578" s="46"/>
      <c r="C578" s="46"/>
      <c r="D578" s="46"/>
      <c r="E578" s="46"/>
      <c r="F578" s="46"/>
      <c r="G578" s="248"/>
      <c r="H578" s="46"/>
      <c r="I578" s="46"/>
      <c r="J578" s="46"/>
      <c r="K578" s="46"/>
      <c r="L578" s="46"/>
      <c r="M578" s="46"/>
      <c r="N578" s="46"/>
      <c r="O578" s="46"/>
      <c r="P578" s="46"/>
      <c r="Q578" s="46"/>
      <c r="R578" s="46"/>
      <c r="S578" s="46"/>
      <c r="T578" s="46"/>
      <c r="U578" s="46"/>
    </row>
    <row r="579" spans="1:21" x14ac:dyDescent="0.2">
      <c r="A579" s="46"/>
      <c r="B579" s="46"/>
      <c r="C579" s="46"/>
      <c r="D579" s="46"/>
      <c r="E579" s="46"/>
      <c r="F579" s="46"/>
      <c r="G579" s="248"/>
      <c r="H579" s="46"/>
      <c r="I579" s="46"/>
      <c r="J579" s="46"/>
      <c r="K579" s="46"/>
      <c r="L579" s="46"/>
      <c r="M579" s="46"/>
      <c r="N579" s="46"/>
      <c r="O579" s="46"/>
      <c r="P579" s="46"/>
      <c r="Q579" s="46"/>
      <c r="R579" s="46"/>
      <c r="S579" s="46"/>
      <c r="T579" s="46"/>
      <c r="U579" s="46"/>
    </row>
    <row r="580" spans="1:21" x14ac:dyDescent="0.2">
      <c r="A580" s="46"/>
      <c r="B580" s="46"/>
      <c r="C580" s="46"/>
      <c r="D580" s="46"/>
      <c r="E580" s="46"/>
      <c r="F580" s="46"/>
      <c r="G580" s="248"/>
      <c r="H580" s="46"/>
      <c r="I580" s="46"/>
      <c r="J580" s="46"/>
      <c r="K580" s="46"/>
      <c r="L580" s="46"/>
      <c r="M580" s="46"/>
      <c r="N580" s="46"/>
      <c r="O580" s="46"/>
      <c r="P580" s="46"/>
      <c r="Q580" s="46"/>
      <c r="R580" s="46"/>
      <c r="S580" s="46"/>
      <c r="T580" s="46"/>
      <c r="U580" s="46"/>
    </row>
    <row r="581" spans="1:21" x14ac:dyDescent="0.2">
      <c r="A581" s="46"/>
      <c r="B581" s="46"/>
      <c r="C581" s="46"/>
      <c r="D581" s="46"/>
      <c r="E581" s="46"/>
      <c r="F581" s="46"/>
      <c r="G581" s="248"/>
      <c r="H581" s="46"/>
      <c r="I581" s="46"/>
      <c r="J581" s="46"/>
      <c r="K581" s="46"/>
      <c r="L581" s="46"/>
      <c r="M581" s="46"/>
      <c r="N581" s="46"/>
      <c r="O581" s="46"/>
      <c r="P581" s="46"/>
      <c r="Q581" s="46"/>
      <c r="R581" s="46"/>
      <c r="S581" s="46"/>
      <c r="T581" s="46"/>
      <c r="U581" s="46"/>
    </row>
    <row r="582" spans="1:21" x14ac:dyDescent="0.2">
      <c r="A582" s="46"/>
      <c r="B582" s="46"/>
      <c r="C582" s="46"/>
      <c r="D582" s="46"/>
      <c r="E582" s="46"/>
      <c r="F582" s="46"/>
      <c r="G582" s="248"/>
      <c r="H582" s="46"/>
      <c r="I582" s="46"/>
      <c r="J582" s="46"/>
      <c r="K582" s="46"/>
      <c r="L582" s="46"/>
      <c r="M582" s="46"/>
      <c r="N582" s="46"/>
      <c r="O582" s="46"/>
      <c r="P582" s="46"/>
      <c r="Q582" s="46"/>
      <c r="R582" s="46"/>
      <c r="S582" s="46"/>
      <c r="T582" s="46"/>
      <c r="U582" s="46"/>
    </row>
    <row r="583" spans="1:21" x14ac:dyDescent="0.2">
      <c r="A583" s="46"/>
      <c r="B583" s="46"/>
      <c r="C583" s="46"/>
      <c r="D583" s="46"/>
      <c r="E583" s="46"/>
      <c r="F583" s="46"/>
      <c r="G583" s="248"/>
      <c r="H583" s="46"/>
      <c r="I583" s="46"/>
      <c r="J583" s="46"/>
      <c r="K583" s="46"/>
      <c r="L583" s="46"/>
      <c r="M583" s="46"/>
      <c r="N583" s="46"/>
      <c r="O583" s="46"/>
      <c r="P583" s="46"/>
      <c r="Q583" s="46"/>
      <c r="R583" s="46"/>
      <c r="S583" s="46"/>
      <c r="T583" s="46"/>
      <c r="U583" s="46"/>
    </row>
    <row r="584" spans="1:21" x14ac:dyDescent="0.2">
      <c r="A584" s="46"/>
      <c r="B584" s="46"/>
      <c r="C584" s="46"/>
      <c r="D584" s="46"/>
      <c r="E584" s="46"/>
      <c r="F584" s="46"/>
      <c r="G584" s="248"/>
      <c r="H584" s="46"/>
      <c r="I584" s="46"/>
      <c r="J584" s="46"/>
      <c r="K584" s="46"/>
      <c r="L584" s="46"/>
      <c r="M584" s="46"/>
      <c r="N584" s="46"/>
      <c r="O584" s="46"/>
      <c r="P584" s="46"/>
      <c r="Q584" s="46"/>
      <c r="R584" s="46"/>
      <c r="S584" s="46"/>
      <c r="T584" s="46"/>
      <c r="U584" s="46"/>
    </row>
    <row r="585" spans="1:21" x14ac:dyDescent="0.2">
      <c r="A585" s="46"/>
      <c r="B585" s="46"/>
      <c r="C585" s="46"/>
      <c r="D585" s="46"/>
      <c r="E585" s="46"/>
      <c r="F585" s="46"/>
      <c r="G585" s="248"/>
      <c r="H585" s="46"/>
      <c r="I585" s="46"/>
      <c r="J585" s="46"/>
      <c r="K585" s="46"/>
      <c r="L585" s="46"/>
      <c r="M585" s="46"/>
      <c r="N585" s="46"/>
      <c r="O585" s="46"/>
      <c r="P585" s="46"/>
      <c r="Q585" s="46"/>
      <c r="R585" s="46"/>
      <c r="S585" s="46"/>
      <c r="T585" s="46"/>
      <c r="U585" s="46"/>
    </row>
    <row r="586" spans="1:21" x14ac:dyDescent="0.2">
      <c r="A586" s="46"/>
      <c r="B586" s="46"/>
      <c r="C586" s="46"/>
      <c r="D586" s="46"/>
      <c r="E586" s="46"/>
      <c r="F586" s="46"/>
      <c r="G586" s="248"/>
      <c r="H586" s="46"/>
      <c r="I586" s="46"/>
      <c r="J586" s="46"/>
      <c r="K586" s="46"/>
      <c r="L586" s="46"/>
      <c r="M586" s="46"/>
      <c r="N586" s="46"/>
      <c r="O586" s="46"/>
      <c r="P586" s="46"/>
      <c r="Q586" s="46"/>
      <c r="R586" s="46"/>
      <c r="S586" s="46"/>
      <c r="T586" s="46"/>
      <c r="U586" s="46"/>
    </row>
    <row r="587" spans="1:21" x14ac:dyDescent="0.2">
      <c r="A587" s="46"/>
      <c r="B587" s="46"/>
      <c r="C587" s="46"/>
      <c r="D587" s="46"/>
      <c r="E587" s="46"/>
      <c r="F587" s="46"/>
      <c r="G587" s="248"/>
      <c r="H587" s="46"/>
      <c r="I587" s="46"/>
      <c r="J587" s="46"/>
      <c r="K587" s="46"/>
      <c r="L587" s="46"/>
      <c r="M587" s="46"/>
      <c r="N587" s="46"/>
      <c r="O587" s="46"/>
      <c r="P587" s="46"/>
      <c r="Q587" s="46"/>
      <c r="R587" s="46"/>
      <c r="S587" s="46"/>
      <c r="T587" s="46"/>
      <c r="U587" s="46"/>
    </row>
    <row r="588" spans="1:21" x14ac:dyDescent="0.2">
      <c r="A588" s="46"/>
      <c r="B588" s="46"/>
      <c r="C588" s="46"/>
      <c r="D588" s="46"/>
      <c r="E588" s="46"/>
      <c r="F588" s="46"/>
      <c r="G588" s="248"/>
      <c r="H588" s="46"/>
      <c r="I588" s="46"/>
      <c r="J588" s="46"/>
      <c r="K588" s="46"/>
      <c r="L588" s="46"/>
      <c r="M588" s="46"/>
      <c r="N588" s="46"/>
      <c r="O588" s="46"/>
      <c r="P588" s="46"/>
      <c r="Q588" s="46"/>
      <c r="R588" s="46"/>
      <c r="S588" s="46"/>
      <c r="T588" s="46"/>
      <c r="U588" s="46"/>
    </row>
    <row r="589" spans="1:21" x14ac:dyDescent="0.2">
      <c r="A589" s="46"/>
      <c r="B589" s="46"/>
      <c r="C589" s="46"/>
      <c r="D589" s="46"/>
      <c r="E589" s="46"/>
      <c r="F589" s="46"/>
      <c r="G589" s="248"/>
      <c r="H589" s="46"/>
      <c r="I589" s="46"/>
      <c r="J589" s="46"/>
      <c r="K589" s="46"/>
      <c r="L589" s="46"/>
      <c r="M589" s="46"/>
      <c r="N589" s="46"/>
      <c r="O589" s="46"/>
      <c r="P589" s="46"/>
      <c r="Q589" s="46"/>
      <c r="R589" s="46"/>
      <c r="S589" s="46"/>
      <c r="T589" s="46"/>
      <c r="U589" s="46"/>
    </row>
    <row r="590" spans="1:21" x14ac:dyDescent="0.2">
      <c r="A590" s="46"/>
      <c r="B590" s="46"/>
      <c r="C590" s="46"/>
      <c r="D590" s="46"/>
      <c r="E590" s="46"/>
      <c r="F590" s="46"/>
      <c r="G590" s="248"/>
      <c r="H590" s="46"/>
      <c r="I590" s="46"/>
      <c r="J590" s="46"/>
      <c r="K590" s="46"/>
      <c r="L590" s="46"/>
      <c r="M590" s="46"/>
      <c r="N590" s="46"/>
      <c r="O590" s="46"/>
      <c r="P590" s="46"/>
      <c r="Q590" s="46"/>
      <c r="R590" s="46"/>
      <c r="S590" s="46"/>
      <c r="T590" s="46"/>
      <c r="U590" s="46"/>
    </row>
    <row r="591" spans="1:21" x14ac:dyDescent="0.2">
      <c r="A591" s="46"/>
      <c r="B591" s="46"/>
      <c r="C591" s="46"/>
      <c r="D591" s="46"/>
      <c r="E591" s="46"/>
      <c r="F591" s="46"/>
      <c r="G591" s="248"/>
      <c r="H591" s="46"/>
      <c r="I591" s="46"/>
      <c r="J591" s="46"/>
      <c r="K591" s="46"/>
      <c r="L591" s="46"/>
      <c r="M591" s="46"/>
      <c r="N591" s="46"/>
      <c r="O591" s="46"/>
      <c r="P591" s="46"/>
      <c r="Q591" s="46"/>
      <c r="R591" s="46"/>
      <c r="S591" s="46"/>
      <c r="T591" s="46"/>
      <c r="U591" s="46"/>
    </row>
    <row r="592" spans="1:21" x14ac:dyDescent="0.2">
      <c r="A592" s="46"/>
      <c r="B592" s="46"/>
      <c r="C592" s="46"/>
      <c r="D592" s="46"/>
      <c r="E592" s="46"/>
      <c r="F592" s="46"/>
      <c r="G592" s="248"/>
      <c r="H592" s="46"/>
      <c r="I592" s="46"/>
      <c r="J592" s="46"/>
      <c r="K592" s="46"/>
      <c r="L592" s="46"/>
      <c r="M592" s="46"/>
      <c r="N592" s="46"/>
      <c r="O592" s="46"/>
      <c r="P592" s="46"/>
      <c r="Q592" s="46"/>
      <c r="R592" s="46"/>
      <c r="S592" s="46"/>
      <c r="T592" s="46"/>
      <c r="U592" s="46"/>
    </row>
    <row r="593" spans="1:21" x14ac:dyDescent="0.2">
      <c r="A593" s="46"/>
      <c r="B593" s="46"/>
      <c r="C593" s="46"/>
      <c r="D593" s="46"/>
      <c r="E593" s="46"/>
      <c r="F593" s="46"/>
      <c r="G593" s="248"/>
      <c r="H593" s="46"/>
      <c r="I593" s="46"/>
      <c r="J593" s="46"/>
      <c r="K593" s="46"/>
      <c r="L593" s="46"/>
      <c r="M593" s="46"/>
      <c r="N593" s="46"/>
      <c r="O593" s="46"/>
      <c r="P593" s="46"/>
      <c r="Q593" s="46"/>
      <c r="R593" s="46"/>
      <c r="S593" s="46"/>
      <c r="T593" s="46"/>
      <c r="U593" s="46"/>
    </row>
    <row r="594" spans="1:21" x14ac:dyDescent="0.2">
      <c r="A594" s="46"/>
      <c r="B594" s="46"/>
      <c r="C594" s="46"/>
      <c r="D594" s="46"/>
      <c r="E594" s="46"/>
      <c r="F594" s="46"/>
      <c r="G594" s="248"/>
      <c r="H594" s="46"/>
      <c r="I594" s="46"/>
      <c r="J594" s="46"/>
      <c r="K594" s="46"/>
      <c r="L594" s="46"/>
      <c r="M594" s="46"/>
      <c r="N594" s="46"/>
      <c r="O594" s="46"/>
      <c r="P594" s="46"/>
      <c r="Q594" s="46"/>
      <c r="R594" s="46"/>
      <c r="S594" s="46"/>
      <c r="T594" s="46"/>
      <c r="U594" s="46"/>
    </row>
    <row r="595" spans="1:21" x14ac:dyDescent="0.2">
      <c r="A595" s="46"/>
      <c r="B595" s="46"/>
      <c r="C595" s="46"/>
      <c r="D595" s="46"/>
      <c r="E595" s="46"/>
      <c r="F595" s="46"/>
      <c r="G595" s="248"/>
      <c r="H595" s="46"/>
      <c r="I595" s="46"/>
      <c r="J595" s="46"/>
      <c r="K595" s="46"/>
      <c r="L595" s="46"/>
      <c r="M595" s="46"/>
      <c r="N595" s="46"/>
      <c r="O595" s="46"/>
      <c r="P595" s="46"/>
      <c r="Q595" s="46"/>
      <c r="R595" s="46"/>
      <c r="S595" s="46"/>
      <c r="T595" s="46"/>
      <c r="U595" s="46"/>
    </row>
    <row r="596" spans="1:21" x14ac:dyDescent="0.2">
      <c r="A596" s="46"/>
      <c r="B596" s="46"/>
      <c r="C596" s="46"/>
      <c r="D596" s="46"/>
      <c r="E596" s="46"/>
      <c r="F596" s="46"/>
      <c r="G596" s="248"/>
      <c r="H596" s="46"/>
      <c r="I596" s="46"/>
      <c r="J596" s="46"/>
      <c r="K596" s="46"/>
      <c r="L596" s="46"/>
      <c r="M596" s="46"/>
      <c r="N596" s="46"/>
      <c r="O596" s="46"/>
      <c r="P596" s="46"/>
      <c r="Q596" s="46"/>
      <c r="R596" s="46"/>
      <c r="S596" s="46"/>
      <c r="T596" s="46"/>
      <c r="U596" s="46"/>
    </row>
    <row r="597" spans="1:21" x14ac:dyDescent="0.2">
      <c r="A597" s="46"/>
      <c r="B597" s="46"/>
      <c r="C597" s="46"/>
      <c r="D597" s="46"/>
      <c r="E597" s="46"/>
      <c r="F597" s="46"/>
      <c r="G597" s="248"/>
      <c r="H597" s="46"/>
      <c r="I597" s="46"/>
      <c r="J597" s="46"/>
      <c r="K597" s="46"/>
      <c r="L597" s="46"/>
      <c r="M597" s="46"/>
      <c r="N597" s="46"/>
      <c r="O597" s="46"/>
      <c r="P597" s="46"/>
      <c r="Q597" s="46"/>
      <c r="R597" s="46"/>
      <c r="S597" s="46"/>
      <c r="T597" s="46"/>
      <c r="U597" s="46"/>
    </row>
    <row r="598" spans="1:21" x14ac:dyDescent="0.2">
      <c r="A598" s="46"/>
      <c r="B598" s="46"/>
      <c r="C598" s="46"/>
      <c r="D598" s="46"/>
      <c r="E598" s="46"/>
      <c r="F598" s="46"/>
      <c r="G598" s="248"/>
      <c r="H598" s="46"/>
      <c r="I598" s="46"/>
      <c r="J598" s="46"/>
      <c r="K598" s="46"/>
      <c r="L598" s="46"/>
      <c r="M598" s="46"/>
      <c r="N598" s="46"/>
      <c r="O598" s="46"/>
      <c r="P598" s="46"/>
      <c r="Q598" s="46"/>
      <c r="R598" s="46"/>
      <c r="S598" s="46"/>
      <c r="T598" s="46"/>
      <c r="U598" s="46"/>
    </row>
    <row r="599" spans="1:21" x14ac:dyDescent="0.2">
      <c r="A599" s="46"/>
      <c r="B599" s="46"/>
      <c r="C599" s="46"/>
      <c r="D599" s="46"/>
      <c r="E599" s="46"/>
      <c r="F599" s="46"/>
      <c r="G599" s="248"/>
      <c r="H599" s="46"/>
      <c r="I599" s="46"/>
      <c r="J599" s="46"/>
      <c r="K599" s="46"/>
      <c r="L599" s="46"/>
      <c r="M599" s="46"/>
      <c r="N599" s="46"/>
      <c r="O599" s="46"/>
      <c r="P599" s="46"/>
      <c r="Q599" s="46"/>
      <c r="R599" s="46"/>
      <c r="S599" s="46"/>
      <c r="T599" s="46"/>
      <c r="U599" s="46"/>
    </row>
    <row r="600" spans="1:21" x14ac:dyDescent="0.2">
      <c r="A600" s="46"/>
      <c r="B600" s="46"/>
      <c r="C600" s="46"/>
      <c r="D600" s="46"/>
      <c r="E600" s="46"/>
      <c r="F600" s="46"/>
      <c r="G600" s="248"/>
      <c r="H600" s="46"/>
      <c r="I600" s="46"/>
      <c r="J600" s="46"/>
      <c r="K600" s="46"/>
      <c r="L600" s="46"/>
      <c r="M600" s="46"/>
      <c r="N600" s="46"/>
      <c r="O600" s="46"/>
      <c r="P600" s="46"/>
      <c r="Q600" s="46"/>
      <c r="R600" s="46"/>
      <c r="S600" s="46"/>
      <c r="T600" s="46"/>
      <c r="U600" s="46"/>
    </row>
    <row r="601" spans="1:21" x14ac:dyDescent="0.2">
      <c r="A601" s="46"/>
      <c r="B601" s="46"/>
      <c r="C601" s="46"/>
      <c r="D601" s="46"/>
      <c r="E601" s="46"/>
      <c r="F601" s="46"/>
      <c r="G601" s="248"/>
      <c r="H601" s="46"/>
      <c r="I601" s="46"/>
      <c r="J601" s="46"/>
      <c r="K601" s="46"/>
      <c r="L601" s="46"/>
      <c r="M601" s="46"/>
      <c r="N601" s="46"/>
      <c r="O601" s="46"/>
      <c r="P601" s="46"/>
      <c r="Q601" s="46"/>
      <c r="R601" s="46"/>
      <c r="S601" s="46"/>
      <c r="T601" s="46"/>
      <c r="U601" s="46"/>
    </row>
    <row r="602" spans="1:21" x14ac:dyDescent="0.2">
      <c r="A602" s="46"/>
      <c r="B602" s="46"/>
      <c r="C602" s="46"/>
      <c r="D602" s="46"/>
      <c r="E602" s="46"/>
      <c r="F602" s="46"/>
      <c r="G602" s="248"/>
      <c r="H602" s="46"/>
      <c r="I602" s="46"/>
      <c r="J602" s="46"/>
      <c r="K602" s="46"/>
      <c r="L602" s="46"/>
      <c r="M602" s="46"/>
      <c r="N602" s="46"/>
      <c r="O602" s="46"/>
      <c r="P602" s="46"/>
      <c r="Q602" s="46"/>
      <c r="R602" s="46"/>
      <c r="S602" s="46"/>
      <c r="T602" s="46"/>
      <c r="U602" s="46"/>
    </row>
    <row r="603" spans="1:21" x14ac:dyDescent="0.2">
      <c r="A603" s="46"/>
      <c r="B603" s="46"/>
      <c r="C603" s="46"/>
      <c r="D603" s="46"/>
      <c r="E603" s="46"/>
      <c r="F603" s="46"/>
      <c r="G603" s="248"/>
      <c r="H603" s="46"/>
      <c r="I603" s="46"/>
      <c r="J603" s="46"/>
      <c r="K603" s="46"/>
      <c r="L603" s="46"/>
      <c r="M603" s="46"/>
      <c r="N603" s="46"/>
      <c r="O603" s="46"/>
      <c r="P603" s="46"/>
      <c r="Q603" s="46"/>
      <c r="R603" s="46"/>
      <c r="S603" s="46"/>
      <c r="T603" s="46"/>
      <c r="U603" s="46"/>
    </row>
    <row r="604" spans="1:21" x14ac:dyDescent="0.2">
      <c r="A604" s="46"/>
      <c r="B604" s="46"/>
      <c r="C604" s="46"/>
      <c r="D604" s="46"/>
      <c r="E604" s="46"/>
      <c r="F604" s="46"/>
      <c r="G604" s="248"/>
      <c r="H604" s="46"/>
      <c r="I604" s="46"/>
      <c r="J604" s="46"/>
      <c r="K604" s="46"/>
      <c r="L604" s="46"/>
      <c r="M604" s="46"/>
      <c r="N604" s="46"/>
      <c r="O604" s="46"/>
      <c r="P604" s="46"/>
      <c r="Q604" s="46"/>
      <c r="R604" s="46"/>
      <c r="S604" s="46"/>
      <c r="T604" s="46"/>
      <c r="U604" s="46"/>
    </row>
    <row r="605" spans="1:21" x14ac:dyDescent="0.2">
      <c r="A605" s="46"/>
      <c r="B605" s="46"/>
      <c r="C605" s="46"/>
      <c r="D605" s="46"/>
      <c r="E605" s="46"/>
      <c r="F605" s="46"/>
      <c r="G605" s="248"/>
      <c r="H605" s="46"/>
      <c r="I605" s="46"/>
      <c r="J605" s="46"/>
      <c r="K605" s="46"/>
      <c r="L605" s="46"/>
      <c r="M605" s="46"/>
      <c r="N605" s="46"/>
      <c r="O605" s="46"/>
      <c r="P605" s="46"/>
      <c r="Q605" s="46"/>
      <c r="R605" s="46"/>
      <c r="S605" s="46"/>
      <c r="T605" s="46"/>
      <c r="U605" s="46"/>
    </row>
    <row r="606" spans="1:21" x14ac:dyDescent="0.2">
      <c r="A606" s="46"/>
      <c r="B606" s="46"/>
      <c r="C606" s="46"/>
      <c r="D606" s="46"/>
      <c r="E606" s="46"/>
      <c r="F606" s="46"/>
      <c r="G606" s="248"/>
      <c r="H606" s="46"/>
      <c r="I606" s="46"/>
      <c r="J606" s="46"/>
      <c r="K606" s="46"/>
      <c r="L606" s="46"/>
      <c r="M606" s="46"/>
      <c r="N606" s="46"/>
      <c r="O606" s="46"/>
      <c r="P606" s="46"/>
      <c r="Q606" s="46"/>
      <c r="R606" s="46"/>
      <c r="S606" s="46"/>
      <c r="T606" s="46"/>
      <c r="U606" s="46"/>
    </row>
    <row r="607" spans="1:21" x14ac:dyDescent="0.2">
      <c r="A607" s="46"/>
      <c r="B607" s="46"/>
      <c r="C607" s="46"/>
      <c r="D607" s="46"/>
      <c r="E607" s="46"/>
      <c r="F607" s="46"/>
      <c r="G607" s="248"/>
      <c r="H607" s="46"/>
      <c r="I607" s="46"/>
      <c r="J607" s="46"/>
      <c r="K607" s="46"/>
      <c r="L607" s="46"/>
      <c r="M607" s="46"/>
      <c r="N607" s="46"/>
      <c r="O607" s="46"/>
      <c r="P607" s="46"/>
      <c r="Q607" s="46"/>
      <c r="R607" s="46"/>
      <c r="S607" s="46"/>
      <c r="T607" s="46"/>
      <c r="U607" s="46"/>
    </row>
    <row r="608" spans="1:21" x14ac:dyDescent="0.2">
      <c r="A608" s="46"/>
      <c r="B608" s="46"/>
      <c r="C608" s="46"/>
      <c r="D608" s="46"/>
      <c r="E608" s="46"/>
      <c r="F608" s="46"/>
      <c r="G608" s="248"/>
      <c r="H608" s="46"/>
      <c r="I608" s="46"/>
      <c r="J608" s="46"/>
      <c r="K608" s="46"/>
      <c r="L608" s="46"/>
      <c r="M608" s="46"/>
      <c r="N608" s="46"/>
      <c r="O608" s="46"/>
      <c r="P608" s="46"/>
      <c r="Q608" s="46"/>
      <c r="R608" s="46"/>
      <c r="S608" s="46"/>
      <c r="T608" s="46"/>
      <c r="U608" s="46"/>
    </row>
    <row r="609" spans="1:21" x14ac:dyDescent="0.2">
      <c r="A609" s="46"/>
      <c r="B609" s="46"/>
      <c r="C609" s="46"/>
      <c r="D609" s="46"/>
      <c r="E609" s="46"/>
      <c r="F609" s="46"/>
      <c r="G609" s="248"/>
      <c r="H609" s="46"/>
      <c r="I609" s="46"/>
      <c r="J609" s="46"/>
      <c r="K609" s="46"/>
      <c r="L609" s="46"/>
      <c r="M609" s="46"/>
      <c r="N609" s="46"/>
      <c r="O609" s="46"/>
      <c r="P609" s="46"/>
      <c r="Q609" s="46"/>
      <c r="R609" s="46"/>
      <c r="S609" s="46"/>
      <c r="T609" s="46"/>
      <c r="U609" s="46"/>
    </row>
    <row r="610" spans="1:21" x14ac:dyDescent="0.2">
      <c r="A610" s="46"/>
      <c r="B610" s="46"/>
      <c r="C610" s="46"/>
      <c r="D610" s="46"/>
      <c r="E610" s="46"/>
      <c r="F610" s="46"/>
      <c r="G610" s="248"/>
      <c r="H610" s="46"/>
      <c r="I610" s="46"/>
      <c r="J610" s="46"/>
      <c r="K610" s="46"/>
      <c r="L610" s="46"/>
      <c r="M610" s="46"/>
      <c r="N610" s="46"/>
      <c r="O610" s="46"/>
      <c r="P610" s="46"/>
      <c r="Q610" s="46"/>
      <c r="R610" s="46"/>
      <c r="S610" s="46"/>
      <c r="T610" s="46"/>
      <c r="U610" s="46"/>
    </row>
    <row r="611" spans="1:21" x14ac:dyDescent="0.2">
      <c r="A611" s="46"/>
      <c r="B611" s="46"/>
      <c r="C611" s="46"/>
      <c r="D611" s="46"/>
      <c r="E611" s="46"/>
      <c r="F611" s="46"/>
      <c r="G611" s="248"/>
      <c r="H611" s="46"/>
      <c r="I611" s="46"/>
      <c r="J611" s="46"/>
      <c r="K611" s="46"/>
      <c r="L611" s="46"/>
      <c r="M611" s="46"/>
      <c r="N611" s="46"/>
      <c r="O611" s="46"/>
      <c r="P611" s="46"/>
      <c r="Q611" s="46"/>
      <c r="R611" s="46"/>
      <c r="S611" s="46"/>
      <c r="T611" s="46"/>
      <c r="U611" s="46"/>
    </row>
    <row r="612" spans="1:21" x14ac:dyDescent="0.2">
      <c r="A612" s="46"/>
      <c r="B612" s="46"/>
      <c r="C612" s="46"/>
      <c r="D612" s="46"/>
      <c r="E612" s="46"/>
      <c r="F612" s="46"/>
      <c r="G612" s="248"/>
      <c r="H612" s="46"/>
      <c r="I612" s="46"/>
      <c r="J612" s="46"/>
      <c r="K612" s="46"/>
      <c r="L612" s="46"/>
      <c r="M612" s="46"/>
      <c r="N612" s="46"/>
      <c r="O612" s="46"/>
      <c r="P612" s="46"/>
      <c r="Q612" s="46"/>
      <c r="R612" s="46"/>
      <c r="S612" s="46"/>
      <c r="T612" s="46"/>
      <c r="U612" s="46"/>
    </row>
    <row r="613" spans="1:21" x14ac:dyDescent="0.2">
      <c r="A613" s="46"/>
      <c r="B613" s="46"/>
      <c r="C613" s="46"/>
      <c r="D613" s="46"/>
      <c r="E613" s="46"/>
      <c r="F613" s="46"/>
      <c r="G613" s="248"/>
      <c r="H613" s="46"/>
      <c r="I613" s="46"/>
      <c r="J613" s="46"/>
      <c r="K613" s="46"/>
      <c r="L613" s="46"/>
      <c r="M613" s="46"/>
      <c r="N613" s="46"/>
      <c r="O613" s="46"/>
      <c r="P613" s="46"/>
      <c r="Q613" s="46"/>
      <c r="R613" s="46"/>
      <c r="S613" s="46"/>
      <c r="T613" s="46"/>
      <c r="U613" s="46"/>
    </row>
    <row r="614" spans="1:21" x14ac:dyDescent="0.2">
      <c r="A614" s="46"/>
      <c r="B614" s="46"/>
      <c r="C614" s="46"/>
      <c r="D614" s="46"/>
      <c r="E614" s="46"/>
      <c r="F614" s="46"/>
      <c r="G614" s="248"/>
      <c r="H614" s="46"/>
      <c r="I614" s="46"/>
      <c r="J614" s="46"/>
      <c r="K614" s="46"/>
      <c r="L614" s="46"/>
      <c r="M614" s="46"/>
      <c r="N614" s="46"/>
      <c r="O614" s="46"/>
      <c r="P614" s="46"/>
      <c r="Q614" s="46"/>
      <c r="R614" s="46"/>
      <c r="S614" s="46"/>
      <c r="T614" s="46"/>
      <c r="U614" s="46"/>
    </row>
    <row r="615" spans="1:21" x14ac:dyDescent="0.2">
      <c r="A615" s="46"/>
      <c r="B615" s="46"/>
      <c r="C615" s="46"/>
      <c r="D615" s="46"/>
      <c r="E615" s="46"/>
      <c r="F615" s="46"/>
      <c r="G615" s="248"/>
      <c r="H615" s="46"/>
      <c r="I615" s="46"/>
      <c r="J615" s="46"/>
      <c r="K615" s="46"/>
      <c r="L615" s="46"/>
      <c r="M615" s="46"/>
      <c r="N615" s="46"/>
      <c r="O615" s="46"/>
      <c r="P615" s="46"/>
      <c r="Q615" s="46"/>
      <c r="R615" s="46"/>
      <c r="S615" s="46"/>
      <c r="T615" s="46"/>
      <c r="U615" s="46"/>
    </row>
    <row r="616" spans="1:21" x14ac:dyDescent="0.2">
      <c r="A616" s="46"/>
      <c r="B616" s="46"/>
      <c r="C616" s="46"/>
      <c r="D616" s="46"/>
      <c r="E616" s="46"/>
      <c r="F616" s="46"/>
      <c r="G616" s="248"/>
      <c r="H616" s="46"/>
      <c r="I616" s="46"/>
      <c r="J616" s="46"/>
      <c r="K616" s="46"/>
      <c r="L616" s="46"/>
      <c r="M616" s="46"/>
      <c r="N616" s="46"/>
      <c r="O616" s="46"/>
      <c r="P616" s="46"/>
      <c r="Q616" s="46"/>
      <c r="R616" s="46"/>
      <c r="S616" s="46"/>
      <c r="T616" s="46"/>
      <c r="U616" s="46"/>
    </row>
    <row r="617" spans="1:21" x14ac:dyDescent="0.2">
      <c r="A617" s="46"/>
      <c r="B617" s="46"/>
      <c r="C617" s="46"/>
      <c r="D617" s="46"/>
      <c r="E617" s="46"/>
      <c r="F617" s="46"/>
      <c r="G617" s="248"/>
      <c r="H617" s="46"/>
      <c r="I617" s="46"/>
      <c r="J617" s="46"/>
      <c r="K617" s="46"/>
      <c r="L617" s="46"/>
      <c r="M617" s="46"/>
      <c r="N617" s="46"/>
      <c r="O617" s="46"/>
      <c r="P617" s="46"/>
      <c r="Q617" s="46"/>
      <c r="R617" s="46"/>
      <c r="S617" s="46"/>
      <c r="T617" s="46"/>
      <c r="U617" s="46"/>
    </row>
    <row r="618" spans="1:21" x14ac:dyDescent="0.2">
      <c r="A618" s="46"/>
      <c r="B618" s="46"/>
      <c r="C618" s="46"/>
      <c r="D618" s="46"/>
      <c r="E618" s="46"/>
      <c r="F618" s="46"/>
      <c r="G618" s="248"/>
      <c r="H618" s="46"/>
      <c r="I618" s="46"/>
      <c r="J618" s="46"/>
      <c r="K618" s="46"/>
      <c r="L618" s="46"/>
      <c r="M618" s="46"/>
      <c r="N618" s="46"/>
      <c r="O618" s="46"/>
      <c r="P618" s="46"/>
      <c r="Q618" s="46"/>
      <c r="R618" s="46"/>
      <c r="S618" s="46"/>
      <c r="T618" s="46"/>
      <c r="U618" s="46"/>
    </row>
    <row r="619" spans="1:21" x14ac:dyDescent="0.2">
      <c r="A619" s="46"/>
      <c r="B619" s="46"/>
      <c r="C619" s="46"/>
      <c r="D619" s="46"/>
      <c r="E619" s="46"/>
      <c r="F619" s="46"/>
      <c r="G619" s="248"/>
      <c r="H619" s="46"/>
      <c r="I619" s="46"/>
      <c r="J619" s="46"/>
      <c r="K619" s="46"/>
      <c r="L619" s="46"/>
      <c r="M619" s="46"/>
      <c r="N619" s="46"/>
      <c r="O619" s="46"/>
      <c r="P619" s="46"/>
      <c r="Q619" s="46"/>
      <c r="R619" s="46"/>
      <c r="S619" s="46"/>
      <c r="T619" s="46"/>
      <c r="U619" s="46"/>
    </row>
    <row r="620" spans="1:21" x14ac:dyDescent="0.2">
      <c r="A620" s="46"/>
      <c r="B620" s="46"/>
      <c r="C620" s="46"/>
      <c r="D620" s="46"/>
      <c r="E620" s="46"/>
      <c r="F620" s="46"/>
      <c r="G620" s="248"/>
      <c r="H620" s="46"/>
      <c r="I620" s="46"/>
      <c r="J620" s="46"/>
      <c r="K620" s="46"/>
      <c r="L620" s="46"/>
      <c r="M620" s="46"/>
      <c r="N620" s="46"/>
      <c r="O620" s="46"/>
      <c r="P620" s="46"/>
      <c r="Q620" s="46"/>
      <c r="R620" s="46"/>
      <c r="S620" s="46"/>
      <c r="T620" s="46"/>
      <c r="U620" s="46"/>
    </row>
    <row r="621" spans="1:21" x14ac:dyDescent="0.2">
      <c r="A621" s="46"/>
      <c r="B621" s="46"/>
      <c r="C621" s="46"/>
      <c r="D621" s="46"/>
      <c r="E621" s="46"/>
      <c r="F621" s="46"/>
      <c r="G621" s="248"/>
      <c r="H621" s="46"/>
      <c r="I621" s="46"/>
      <c r="J621" s="46"/>
      <c r="K621" s="46"/>
      <c r="L621" s="46"/>
      <c r="M621" s="46"/>
      <c r="N621" s="46"/>
      <c r="O621" s="46"/>
      <c r="P621" s="46"/>
      <c r="Q621" s="46"/>
      <c r="R621" s="46"/>
      <c r="S621" s="46"/>
      <c r="T621" s="46"/>
      <c r="U621" s="46"/>
    </row>
    <row r="622" spans="1:21" x14ac:dyDescent="0.2">
      <c r="A622" s="46"/>
      <c r="B622" s="46"/>
      <c r="C622" s="46"/>
      <c r="D622" s="46"/>
      <c r="E622" s="46"/>
      <c r="F622" s="46"/>
      <c r="G622" s="248"/>
      <c r="H622" s="46"/>
      <c r="I622" s="46"/>
      <c r="J622" s="46"/>
      <c r="K622" s="46"/>
      <c r="L622" s="46"/>
      <c r="M622" s="46"/>
      <c r="N622" s="46"/>
      <c r="O622" s="46"/>
      <c r="P622" s="46"/>
      <c r="Q622" s="46"/>
      <c r="R622" s="46"/>
      <c r="S622" s="46"/>
      <c r="T622" s="46"/>
      <c r="U622" s="46"/>
    </row>
    <row r="623" spans="1:21" x14ac:dyDescent="0.2">
      <c r="A623" s="46"/>
      <c r="B623" s="46"/>
      <c r="C623" s="46"/>
      <c r="D623" s="46"/>
      <c r="E623" s="46"/>
      <c r="F623" s="46"/>
      <c r="G623" s="248"/>
      <c r="H623" s="46"/>
      <c r="I623" s="46"/>
      <c r="J623" s="46"/>
      <c r="K623" s="46"/>
      <c r="L623" s="46"/>
      <c r="M623" s="46"/>
      <c r="N623" s="46"/>
      <c r="O623" s="46"/>
      <c r="P623" s="46"/>
      <c r="Q623" s="46"/>
      <c r="R623" s="46"/>
      <c r="S623" s="46"/>
      <c r="T623" s="46"/>
      <c r="U623" s="46"/>
    </row>
    <row r="624" spans="1:21" x14ac:dyDescent="0.2">
      <c r="A624" s="46"/>
      <c r="B624" s="46"/>
      <c r="C624" s="46"/>
      <c r="D624" s="46"/>
      <c r="E624" s="46"/>
      <c r="F624" s="46"/>
      <c r="G624" s="248"/>
      <c r="H624" s="46"/>
      <c r="I624" s="46"/>
      <c r="J624" s="46"/>
      <c r="K624" s="46"/>
      <c r="L624" s="46"/>
      <c r="M624" s="46"/>
      <c r="N624" s="46"/>
      <c r="O624" s="46"/>
      <c r="P624" s="46"/>
      <c r="Q624" s="46"/>
      <c r="R624" s="46"/>
      <c r="S624" s="46"/>
      <c r="T624" s="46"/>
      <c r="U624" s="46"/>
    </row>
    <row r="625" spans="1:21" x14ac:dyDescent="0.2">
      <c r="A625" s="46"/>
      <c r="B625" s="46"/>
      <c r="C625" s="46"/>
      <c r="D625" s="46"/>
      <c r="E625" s="46"/>
      <c r="F625" s="46"/>
      <c r="G625" s="248"/>
      <c r="H625" s="46"/>
      <c r="I625" s="46"/>
      <c r="J625" s="46"/>
      <c r="K625" s="46"/>
      <c r="L625" s="46"/>
      <c r="M625" s="46"/>
      <c r="N625" s="46"/>
      <c r="O625" s="46"/>
      <c r="P625" s="46"/>
      <c r="Q625" s="46"/>
      <c r="R625" s="46"/>
      <c r="S625" s="46"/>
      <c r="T625" s="46"/>
      <c r="U625" s="46"/>
    </row>
    <row r="626" spans="1:21" x14ac:dyDescent="0.2">
      <c r="A626" s="46"/>
      <c r="B626" s="46"/>
      <c r="C626" s="46"/>
      <c r="D626" s="46"/>
      <c r="E626" s="46"/>
      <c r="F626" s="46"/>
      <c r="G626" s="248"/>
      <c r="H626" s="46"/>
      <c r="I626" s="46"/>
      <c r="J626" s="46"/>
      <c r="K626" s="46"/>
      <c r="L626" s="46"/>
      <c r="M626" s="46"/>
      <c r="N626" s="46"/>
      <c r="O626" s="46"/>
      <c r="P626" s="46"/>
      <c r="Q626" s="46"/>
      <c r="R626" s="46"/>
      <c r="S626" s="46"/>
      <c r="T626" s="46"/>
      <c r="U626" s="46"/>
    </row>
    <row r="627" spans="1:21" x14ac:dyDescent="0.2">
      <c r="A627" s="46"/>
      <c r="B627" s="46"/>
      <c r="C627" s="46"/>
      <c r="D627" s="46"/>
      <c r="E627" s="46"/>
      <c r="F627" s="46"/>
      <c r="G627" s="248"/>
      <c r="H627" s="46"/>
      <c r="I627" s="46"/>
      <c r="J627" s="46"/>
      <c r="K627" s="46"/>
      <c r="L627" s="46"/>
      <c r="M627" s="46"/>
      <c r="N627" s="46"/>
      <c r="O627" s="46"/>
      <c r="P627" s="46"/>
      <c r="Q627" s="46"/>
      <c r="R627" s="46"/>
      <c r="S627" s="46"/>
      <c r="T627" s="46"/>
      <c r="U627" s="46"/>
    </row>
    <row r="628" spans="1:21" x14ac:dyDescent="0.2">
      <c r="A628" s="46"/>
      <c r="B628" s="46"/>
      <c r="C628" s="46"/>
      <c r="D628" s="46"/>
      <c r="E628" s="46"/>
      <c r="F628" s="46"/>
      <c r="G628" s="248"/>
      <c r="H628" s="46"/>
      <c r="I628" s="46"/>
      <c r="J628" s="46"/>
      <c r="K628" s="46"/>
      <c r="L628" s="46"/>
      <c r="M628" s="46"/>
      <c r="N628" s="46"/>
      <c r="O628" s="46"/>
      <c r="P628" s="46"/>
      <c r="Q628" s="46"/>
      <c r="R628" s="46"/>
      <c r="S628" s="46"/>
      <c r="T628" s="46"/>
      <c r="U628" s="46"/>
    </row>
    <row r="629" spans="1:21" x14ac:dyDescent="0.2">
      <c r="A629" s="46"/>
      <c r="B629" s="46"/>
      <c r="C629" s="46"/>
      <c r="D629" s="46"/>
      <c r="E629" s="46"/>
      <c r="F629" s="46"/>
      <c r="G629" s="248"/>
      <c r="H629" s="46"/>
      <c r="I629" s="46"/>
      <c r="J629" s="46"/>
      <c r="K629" s="46"/>
      <c r="L629" s="46"/>
      <c r="M629" s="46"/>
      <c r="N629" s="46"/>
      <c r="O629" s="46"/>
      <c r="P629" s="46"/>
      <c r="Q629" s="46"/>
      <c r="R629" s="46"/>
      <c r="S629" s="46"/>
      <c r="T629" s="46"/>
      <c r="U629" s="46"/>
    </row>
    <row r="630" spans="1:21" x14ac:dyDescent="0.2">
      <c r="A630" s="46"/>
      <c r="B630" s="46"/>
      <c r="C630" s="46"/>
      <c r="D630" s="46"/>
      <c r="E630" s="46"/>
      <c r="F630" s="46"/>
      <c r="G630" s="248"/>
      <c r="H630" s="46"/>
      <c r="I630" s="46"/>
      <c r="J630" s="46"/>
      <c r="K630" s="46"/>
      <c r="L630" s="46"/>
      <c r="M630" s="46"/>
      <c r="N630" s="46"/>
      <c r="O630" s="46"/>
      <c r="P630" s="46"/>
      <c r="Q630" s="46"/>
      <c r="R630" s="46"/>
      <c r="S630" s="46"/>
      <c r="T630" s="46"/>
      <c r="U630" s="46"/>
    </row>
    <row r="631" spans="1:21" x14ac:dyDescent="0.2">
      <c r="A631" s="46"/>
      <c r="B631" s="46"/>
      <c r="C631" s="46"/>
      <c r="D631" s="46"/>
      <c r="E631" s="46"/>
      <c r="F631" s="46"/>
      <c r="G631" s="248"/>
      <c r="H631" s="46"/>
      <c r="I631" s="46"/>
      <c r="J631" s="46"/>
      <c r="K631" s="46"/>
      <c r="L631" s="46"/>
      <c r="M631" s="46"/>
      <c r="N631" s="46"/>
      <c r="O631" s="46"/>
      <c r="P631" s="46"/>
      <c r="Q631" s="46"/>
      <c r="R631" s="46"/>
      <c r="S631" s="46"/>
      <c r="T631" s="46"/>
      <c r="U631" s="46"/>
    </row>
    <row r="632" spans="1:21" x14ac:dyDescent="0.2">
      <c r="A632" s="46"/>
      <c r="B632" s="46"/>
      <c r="C632" s="46"/>
      <c r="D632" s="46"/>
      <c r="E632" s="46"/>
      <c r="F632" s="46"/>
      <c r="G632" s="248"/>
      <c r="H632" s="46"/>
      <c r="I632" s="46"/>
      <c r="J632" s="46"/>
      <c r="K632" s="46"/>
      <c r="L632" s="46"/>
      <c r="M632" s="46"/>
      <c r="N632" s="46"/>
      <c r="O632" s="46"/>
      <c r="P632" s="46"/>
      <c r="Q632" s="46"/>
      <c r="R632" s="46"/>
      <c r="S632" s="46"/>
      <c r="T632" s="46"/>
      <c r="U632" s="46"/>
    </row>
    <row r="633" spans="1:21" x14ac:dyDescent="0.2">
      <c r="A633" s="46"/>
      <c r="B633" s="46"/>
      <c r="C633" s="46"/>
      <c r="D633" s="46"/>
      <c r="E633" s="46"/>
      <c r="F633" s="46"/>
      <c r="G633" s="248"/>
      <c r="H633" s="46"/>
      <c r="I633" s="46"/>
      <c r="J633" s="46"/>
      <c r="K633" s="46"/>
      <c r="L633" s="46"/>
      <c r="M633" s="46"/>
      <c r="N633" s="46"/>
      <c r="O633" s="46"/>
      <c r="P633" s="46"/>
      <c r="Q633" s="46"/>
      <c r="R633" s="46"/>
      <c r="S633" s="46"/>
      <c r="T633" s="46"/>
      <c r="U633" s="46"/>
    </row>
    <row r="634" spans="1:21" x14ac:dyDescent="0.2">
      <c r="A634" s="46"/>
      <c r="B634" s="46"/>
      <c r="C634" s="46"/>
      <c r="D634" s="46"/>
      <c r="E634" s="46"/>
      <c r="F634" s="46"/>
      <c r="G634" s="248"/>
      <c r="H634" s="46"/>
      <c r="I634" s="46"/>
      <c r="J634" s="46"/>
      <c r="K634" s="46"/>
      <c r="L634" s="46"/>
      <c r="M634" s="46"/>
      <c r="N634" s="46"/>
      <c r="O634" s="46"/>
      <c r="P634" s="46"/>
      <c r="Q634" s="46"/>
      <c r="R634" s="46"/>
      <c r="S634" s="46"/>
      <c r="T634" s="46"/>
      <c r="U634" s="46"/>
    </row>
    <row r="635" spans="1:21" x14ac:dyDescent="0.2">
      <c r="A635" s="46"/>
      <c r="B635" s="46"/>
      <c r="C635" s="46"/>
      <c r="D635" s="46"/>
      <c r="E635" s="46"/>
      <c r="F635" s="46"/>
      <c r="G635" s="248"/>
      <c r="H635" s="46"/>
      <c r="I635" s="46"/>
      <c r="J635" s="46"/>
      <c r="K635" s="46"/>
      <c r="L635" s="46"/>
      <c r="M635" s="46"/>
      <c r="N635" s="46"/>
      <c r="O635" s="46"/>
      <c r="P635" s="46"/>
      <c r="Q635" s="46"/>
      <c r="R635" s="46"/>
      <c r="S635" s="46"/>
      <c r="T635" s="46"/>
      <c r="U635" s="46"/>
    </row>
    <row r="636" spans="1:21" x14ac:dyDescent="0.2">
      <c r="A636" s="46"/>
      <c r="B636" s="46"/>
      <c r="C636" s="46"/>
      <c r="D636" s="46"/>
      <c r="E636" s="46"/>
      <c r="F636" s="46"/>
      <c r="G636" s="248"/>
      <c r="H636" s="46"/>
      <c r="I636" s="46"/>
      <c r="J636" s="46"/>
      <c r="K636" s="46"/>
      <c r="L636" s="46"/>
      <c r="M636" s="46"/>
      <c r="N636" s="46"/>
      <c r="O636" s="46"/>
      <c r="P636" s="46"/>
      <c r="Q636" s="46"/>
      <c r="R636" s="46"/>
      <c r="S636" s="46"/>
      <c r="T636" s="46"/>
      <c r="U636" s="46"/>
    </row>
    <row r="637" spans="1:21" x14ac:dyDescent="0.2">
      <c r="A637" s="46"/>
      <c r="B637" s="46"/>
      <c r="C637" s="46"/>
      <c r="D637" s="46"/>
      <c r="E637" s="46"/>
      <c r="F637" s="46"/>
      <c r="G637" s="248"/>
      <c r="H637" s="46"/>
      <c r="I637" s="46"/>
      <c r="J637" s="46"/>
      <c r="K637" s="46"/>
      <c r="L637" s="46"/>
      <c r="M637" s="46"/>
      <c r="N637" s="46"/>
      <c r="O637" s="46"/>
      <c r="P637" s="46"/>
      <c r="Q637" s="46"/>
      <c r="R637" s="46"/>
      <c r="S637" s="46"/>
      <c r="T637" s="46"/>
      <c r="U637" s="46"/>
    </row>
    <row r="638" spans="1:21" x14ac:dyDescent="0.2">
      <c r="A638" s="46"/>
      <c r="B638" s="46"/>
      <c r="C638" s="46"/>
      <c r="D638" s="46"/>
      <c r="E638" s="46"/>
      <c r="F638" s="46"/>
      <c r="G638" s="248"/>
      <c r="H638" s="46"/>
      <c r="I638" s="46"/>
      <c r="J638" s="46"/>
      <c r="K638" s="46"/>
      <c r="L638" s="46"/>
      <c r="M638" s="46"/>
      <c r="N638" s="46"/>
      <c r="O638" s="46"/>
      <c r="P638" s="46"/>
      <c r="Q638" s="46"/>
      <c r="R638" s="46"/>
      <c r="S638" s="46"/>
      <c r="T638" s="46"/>
      <c r="U638" s="46"/>
    </row>
    <row r="639" spans="1:21" x14ac:dyDescent="0.2">
      <c r="A639" s="46"/>
      <c r="B639" s="46"/>
      <c r="C639" s="46"/>
      <c r="D639" s="46"/>
      <c r="E639" s="46"/>
      <c r="F639" s="46"/>
      <c r="G639" s="248"/>
      <c r="H639" s="46"/>
      <c r="I639" s="46"/>
      <c r="J639" s="46"/>
      <c r="K639" s="46"/>
      <c r="L639" s="46"/>
      <c r="M639" s="46"/>
      <c r="N639" s="46"/>
      <c r="O639" s="46"/>
      <c r="P639" s="46"/>
      <c r="Q639" s="46"/>
      <c r="R639" s="46"/>
      <c r="S639" s="46"/>
      <c r="T639" s="46"/>
      <c r="U639" s="46"/>
    </row>
    <row r="640" spans="1:21" x14ac:dyDescent="0.2">
      <c r="A640" s="46"/>
      <c r="B640" s="46"/>
      <c r="C640" s="46"/>
      <c r="D640" s="46"/>
      <c r="E640" s="46"/>
      <c r="F640" s="46"/>
      <c r="G640" s="248"/>
      <c r="H640" s="46"/>
      <c r="I640" s="46"/>
      <c r="J640" s="46"/>
      <c r="K640" s="46"/>
      <c r="L640" s="46"/>
      <c r="M640" s="46"/>
      <c r="N640" s="46"/>
      <c r="O640" s="46"/>
      <c r="P640" s="46"/>
      <c r="Q640" s="46"/>
      <c r="R640" s="46"/>
      <c r="S640" s="46"/>
      <c r="T640" s="46"/>
      <c r="U640" s="46"/>
    </row>
    <row r="641" spans="1:21" x14ac:dyDescent="0.2">
      <c r="A641" s="46"/>
      <c r="B641" s="46"/>
      <c r="C641" s="46"/>
      <c r="D641" s="46"/>
      <c r="E641" s="46"/>
      <c r="F641" s="46"/>
      <c r="G641" s="248"/>
      <c r="H641" s="46"/>
      <c r="I641" s="46"/>
      <c r="J641" s="46"/>
      <c r="K641" s="46"/>
      <c r="L641" s="46"/>
      <c r="M641" s="46"/>
      <c r="N641" s="46"/>
      <c r="O641" s="46"/>
      <c r="P641" s="46"/>
      <c r="Q641" s="46"/>
      <c r="R641" s="46"/>
      <c r="S641" s="46"/>
      <c r="T641" s="46"/>
      <c r="U641" s="46"/>
    </row>
    <row r="642" spans="1:21" x14ac:dyDescent="0.2">
      <c r="A642" s="46"/>
      <c r="B642" s="46"/>
      <c r="C642" s="46"/>
      <c r="D642" s="46"/>
      <c r="E642" s="46"/>
      <c r="F642" s="46"/>
      <c r="G642" s="248"/>
      <c r="H642" s="46"/>
      <c r="I642" s="46"/>
      <c r="J642" s="46"/>
      <c r="K642" s="46"/>
      <c r="L642" s="46"/>
      <c r="M642" s="46"/>
      <c r="N642" s="46"/>
      <c r="O642" s="46"/>
      <c r="P642" s="46"/>
      <c r="Q642" s="46"/>
      <c r="R642" s="46"/>
      <c r="S642" s="46"/>
      <c r="T642" s="46"/>
      <c r="U642" s="46"/>
    </row>
    <row r="643" spans="1:21" x14ac:dyDescent="0.2">
      <c r="A643" s="46"/>
      <c r="B643" s="46"/>
      <c r="C643" s="46"/>
      <c r="D643" s="46"/>
      <c r="E643" s="46"/>
      <c r="F643" s="46"/>
      <c r="G643" s="248"/>
      <c r="H643" s="46"/>
      <c r="I643" s="46"/>
      <c r="J643" s="46"/>
      <c r="K643" s="46"/>
      <c r="L643" s="46"/>
      <c r="M643" s="46"/>
      <c r="N643" s="46"/>
      <c r="O643" s="46"/>
      <c r="P643" s="46"/>
      <c r="Q643" s="46"/>
      <c r="R643" s="46"/>
      <c r="S643" s="46"/>
      <c r="T643" s="46"/>
      <c r="U643" s="46"/>
    </row>
    <row r="644" spans="1:21" x14ac:dyDescent="0.2">
      <c r="A644" s="46"/>
      <c r="B644" s="46"/>
      <c r="C644" s="46"/>
      <c r="D644" s="46"/>
      <c r="E644" s="46"/>
      <c r="F644" s="46"/>
      <c r="G644" s="248"/>
      <c r="H644" s="46"/>
      <c r="I644" s="46"/>
      <c r="J644" s="46"/>
      <c r="K644" s="46"/>
      <c r="L644" s="46"/>
      <c r="M644" s="46"/>
      <c r="N644" s="46"/>
      <c r="O644" s="46"/>
      <c r="P644" s="46"/>
      <c r="Q644" s="46"/>
      <c r="R644" s="46"/>
      <c r="S644" s="46"/>
      <c r="T644" s="46"/>
      <c r="U644" s="46"/>
    </row>
    <row r="645" spans="1:21" x14ac:dyDescent="0.2">
      <c r="A645" s="46"/>
      <c r="B645" s="46"/>
      <c r="C645" s="46"/>
      <c r="D645" s="46"/>
      <c r="E645" s="46"/>
      <c r="F645" s="46"/>
      <c r="G645" s="248"/>
      <c r="H645" s="46"/>
      <c r="I645" s="46"/>
      <c r="J645" s="46"/>
      <c r="K645" s="46"/>
      <c r="L645" s="46"/>
      <c r="M645" s="46"/>
      <c r="N645" s="46"/>
      <c r="O645" s="46"/>
      <c r="P645" s="46"/>
      <c r="Q645" s="46"/>
      <c r="R645" s="46"/>
      <c r="S645" s="46"/>
      <c r="T645" s="46"/>
      <c r="U645" s="46"/>
    </row>
    <row r="646" spans="1:21" x14ac:dyDescent="0.2">
      <c r="A646" s="46"/>
      <c r="B646" s="46"/>
      <c r="C646" s="46"/>
      <c r="D646" s="46"/>
      <c r="E646" s="46"/>
      <c r="F646" s="46"/>
      <c r="G646" s="248"/>
      <c r="H646" s="46"/>
      <c r="I646" s="46"/>
      <c r="J646" s="46"/>
      <c r="K646" s="46"/>
      <c r="L646" s="46"/>
      <c r="M646" s="46"/>
      <c r="N646" s="46"/>
      <c r="O646" s="46"/>
      <c r="P646" s="46"/>
      <c r="Q646" s="46"/>
      <c r="R646" s="46"/>
      <c r="S646" s="46"/>
      <c r="T646" s="46"/>
      <c r="U646" s="46"/>
    </row>
    <row r="647" spans="1:21" x14ac:dyDescent="0.2">
      <c r="A647" s="46"/>
      <c r="B647" s="46"/>
      <c r="C647" s="46"/>
      <c r="D647" s="46"/>
      <c r="E647" s="46"/>
      <c r="F647" s="46"/>
      <c r="G647" s="248"/>
      <c r="H647" s="46"/>
      <c r="I647" s="46"/>
      <c r="J647" s="46"/>
      <c r="K647" s="46"/>
      <c r="L647" s="46"/>
      <c r="M647" s="46"/>
      <c r="N647" s="46"/>
      <c r="O647" s="46"/>
      <c r="P647" s="46"/>
      <c r="Q647" s="46"/>
      <c r="R647" s="46"/>
      <c r="S647" s="46"/>
      <c r="T647" s="46"/>
      <c r="U647" s="46"/>
    </row>
    <row r="648" spans="1:21" x14ac:dyDescent="0.2">
      <c r="A648" s="46"/>
      <c r="B648" s="46"/>
      <c r="C648" s="46"/>
      <c r="D648" s="46"/>
      <c r="E648" s="46"/>
      <c r="F648" s="46"/>
      <c r="G648" s="248"/>
      <c r="H648" s="46"/>
      <c r="I648" s="46"/>
      <c r="J648" s="46"/>
      <c r="K648" s="46"/>
      <c r="L648" s="46"/>
      <c r="M648" s="46"/>
      <c r="N648" s="46"/>
      <c r="O648" s="46"/>
      <c r="P648" s="46"/>
      <c r="Q648" s="46"/>
      <c r="R648" s="46"/>
      <c r="S648" s="46"/>
      <c r="T648" s="46"/>
      <c r="U648" s="46"/>
    </row>
    <row r="649" spans="1:21" x14ac:dyDescent="0.2">
      <c r="A649" s="46"/>
      <c r="B649" s="46"/>
      <c r="C649" s="46"/>
      <c r="D649" s="46"/>
      <c r="E649" s="46"/>
      <c r="F649" s="46"/>
      <c r="G649" s="248"/>
      <c r="H649" s="46"/>
      <c r="I649" s="46"/>
      <c r="J649" s="46"/>
      <c r="K649" s="46"/>
      <c r="L649" s="46"/>
      <c r="M649" s="46"/>
      <c r="N649" s="46"/>
      <c r="O649" s="46"/>
      <c r="P649" s="46"/>
      <c r="Q649" s="46"/>
      <c r="R649" s="46"/>
      <c r="S649" s="46"/>
      <c r="T649" s="46"/>
      <c r="U649" s="46"/>
    </row>
    <row r="650" spans="1:21" x14ac:dyDescent="0.2">
      <c r="A650" s="46"/>
      <c r="B650" s="46"/>
      <c r="C650" s="46"/>
      <c r="D650" s="46"/>
      <c r="E650" s="46"/>
      <c r="F650" s="46"/>
      <c r="G650" s="248"/>
      <c r="H650" s="46"/>
      <c r="I650" s="46"/>
      <c r="J650" s="46"/>
      <c r="K650" s="46"/>
      <c r="L650" s="46"/>
      <c r="M650" s="46"/>
      <c r="N650" s="46"/>
      <c r="O650" s="46"/>
      <c r="P650" s="46"/>
      <c r="Q650" s="46"/>
      <c r="R650" s="46"/>
      <c r="S650" s="46"/>
      <c r="T650" s="46"/>
      <c r="U650" s="46"/>
    </row>
    <row r="651" spans="1:21" x14ac:dyDescent="0.2">
      <c r="A651" s="46"/>
      <c r="B651" s="46"/>
      <c r="C651" s="46"/>
      <c r="D651" s="46"/>
      <c r="E651" s="46"/>
      <c r="F651" s="46"/>
      <c r="G651" s="248"/>
      <c r="H651" s="46"/>
      <c r="I651" s="46"/>
      <c r="J651" s="46"/>
      <c r="K651" s="46"/>
      <c r="L651" s="46"/>
      <c r="M651" s="46"/>
      <c r="N651" s="46"/>
      <c r="O651" s="46"/>
      <c r="P651" s="46"/>
      <c r="Q651" s="46"/>
      <c r="R651" s="46"/>
      <c r="S651" s="46"/>
      <c r="T651" s="46"/>
      <c r="U651" s="46"/>
    </row>
    <row r="652" spans="1:21" x14ac:dyDescent="0.2">
      <c r="A652" s="46"/>
      <c r="B652" s="46"/>
      <c r="C652" s="46"/>
      <c r="D652" s="46"/>
      <c r="E652" s="46"/>
      <c r="F652" s="46"/>
      <c r="G652" s="248"/>
      <c r="H652" s="46"/>
      <c r="I652" s="46"/>
      <c r="J652" s="46"/>
      <c r="K652" s="46"/>
      <c r="L652" s="46"/>
      <c r="M652" s="46"/>
      <c r="N652" s="46"/>
      <c r="O652" s="46"/>
      <c r="P652" s="46"/>
      <c r="Q652" s="46"/>
      <c r="R652" s="46"/>
      <c r="S652" s="46"/>
      <c r="T652" s="46"/>
      <c r="U652" s="46"/>
    </row>
    <row r="653" spans="1:21" x14ac:dyDescent="0.2">
      <c r="A653" s="46"/>
      <c r="B653" s="46"/>
      <c r="C653" s="46"/>
      <c r="D653" s="46"/>
      <c r="E653" s="46"/>
      <c r="F653" s="46"/>
      <c r="G653" s="248"/>
      <c r="H653" s="46"/>
      <c r="I653" s="46"/>
      <c r="J653" s="46"/>
      <c r="K653" s="46"/>
      <c r="L653" s="46"/>
      <c r="M653" s="46"/>
      <c r="N653" s="46"/>
      <c r="O653" s="46"/>
      <c r="P653" s="46"/>
      <c r="Q653" s="46"/>
      <c r="R653" s="46"/>
      <c r="S653" s="46"/>
      <c r="T653" s="46"/>
      <c r="U653" s="46"/>
    </row>
    <row r="654" spans="1:21" x14ac:dyDescent="0.2">
      <c r="A654" s="46"/>
      <c r="B654" s="46"/>
      <c r="C654" s="46"/>
      <c r="D654" s="46"/>
      <c r="E654" s="46"/>
      <c r="F654" s="46"/>
      <c r="G654" s="248"/>
      <c r="H654" s="46"/>
      <c r="I654" s="46"/>
      <c r="J654" s="46"/>
      <c r="K654" s="46"/>
      <c r="L654" s="46"/>
      <c r="M654" s="46"/>
      <c r="N654" s="46"/>
      <c r="O654" s="46"/>
      <c r="P654" s="46"/>
      <c r="Q654" s="46"/>
      <c r="R654" s="46"/>
      <c r="S654" s="46"/>
      <c r="T654" s="46"/>
      <c r="U654" s="46"/>
    </row>
    <row r="655" spans="1:21" x14ac:dyDescent="0.2">
      <c r="A655" s="46"/>
      <c r="B655" s="46"/>
      <c r="C655" s="46"/>
      <c r="D655" s="46"/>
      <c r="E655" s="46"/>
      <c r="F655" s="46"/>
      <c r="G655" s="248"/>
      <c r="H655" s="46"/>
      <c r="I655" s="46"/>
      <c r="J655" s="46"/>
      <c r="K655" s="46"/>
      <c r="L655" s="46"/>
      <c r="M655" s="46"/>
      <c r="N655" s="46"/>
      <c r="O655" s="46"/>
      <c r="P655" s="46"/>
      <c r="Q655" s="46"/>
      <c r="R655" s="46"/>
      <c r="S655" s="46"/>
      <c r="T655" s="46"/>
      <c r="U655" s="46"/>
    </row>
    <row r="656" spans="1:21" x14ac:dyDescent="0.2">
      <c r="A656" s="46"/>
      <c r="B656" s="46"/>
      <c r="C656" s="46"/>
      <c r="D656" s="46"/>
      <c r="E656" s="46"/>
      <c r="F656" s="46"/>
      <c r="G656" s="248"/>
      <c r="H656" s="46"/>
      <c r="I656" s="46"/>
      <c r="J656" s="46"/>
      <c r="K656" s="46"/>
      <c r="L656" s="46"/>
      <c r="M656" s="46"/>
      <c r="N656" s="46"/>
      <c r="O656" s="46"/>
      <c r="P656" s="46"/>
      <c r="Q656" s="46"/>
      <c r="R656" s="46"/>
      <c r="S656" s="46"/>
      <c r="T656" s="46"/>
      <c r="U656" s="46"/>
    </row>
    <row r="657" spans="1:21" x14ac:dyDescent="0.2">
      <c r="A657" s="46"/>
      <c r="B657" s="46"/>
      <c r="C657" s="46"/>
      <c r="D657" s="46"/>
      <c r="E657" s="46"/>
      <c r="F657" s="46"/>
      <c r="G657" s="248"/>
      <c r="H657" s="46"/>
      <c r="I657" s="46"/>
      <c r="J657" s="46"/>
      <c r="K657" s="46"/>
      <c r="L657" s="46"/>
      <c r="M657" s="46"/>
      <c r="N657" s="46"/>
      <c r="O657" s="46"/>
      <c r="P657" s="46"/>
      <c r="Q657" s="46"/>
      <c r="R657" s="46"/>
      <c r="S657" s="46"/>
      <c r="T657" s="46"/>
      <c r="U657" s="46"/>
    </row>
    <row r="658" spans="1:21" x14ac:dyDescent="0.2">
      <c r="A658" s="46"/>
      <c r="B658" s="46"/>
      <c r="C658" s="46"/>
      <c r="D658" s="46"/>
      <c r="E658" s="46"/>
      <c r="F658" s="46"/>
      <c r="G658" s="248"/>
      <c r="H658" s="46"/>
      <c r="I658" s="46"/>
      <c r="J658" s="46"/>
      <c r="K658" s="46"/>
      <c r="L658" s="46"/>
      <c r="M658" s="46"/>
      <c r="N658" s="46"/>
      <c r="O658" s="46"/>
      <c r="P658" s="46"/>
      <c r="Q658" s="46"/>
      <c r="R658" s="46"/>
      <c r="S658" s="46"/>
      <c r="T658" s="46"/>
      <c r="U658" s="46"/>
    </row>
    <row r="659" spans="1:21" x14ac:dyDescent="0.2">
      <c r="A659" s="46"/>
      <c r="B659" s="46"/>
      <c r="C659" s="46"/>
      <c r="D659" s="46"/>
      <c r="E659" s="46"/>
      <c r="F659" s="46"/>
      <c r="G659" s="248"/>
      <c r="H659" s="46"/>
      <c r="I659" s="46"/>
      <c r="J659" s="46"/>
      <c r="K659" s="46"/>
      <c r="L659" s="46"/>
      <c r="M659" s="46"/>
      <c r="N659" s="46"/>
      <c r="O659" s="46"/>
      <c r="P659" s="46"/>
      <c r="Q659" s="46"/>
      <c r="R659" s="46"/>
      <c r="S659" s="46"/>
      <c r="T659" s="46"/>
      <c r="U659" s="46"/>
    </row>
    <row r="660" spans="1:21" x14ac:dyDescent="0.2">
      <c r="A660" s="46"/>
      <c r="B660" s="46"/>
      <c r="C660" s="46"/>
      <c r="D660" s="46"/>
      <c r="E660" s="46"/>
      <c r="F660" s="46"/>
      <c r="G660" s="248"/>
      <c r="H660" s="46"/>
      <c r="I660" s="46"/>
      <c r="J660" s="46"/>
      <c r="K660" s="46"/>
      <c r="L660" s="46"/>
      <c r="M660" s="46"/>
      <c r="N660" s="46"/>
      <c r="O660" s="46"/>
      <c r="P660" s="46"/>
      <c r="Q660" s="46"/>
      <c r="R660" s="46"/>
      <c r="S660" s="46"/>
      <c r="T660" s="46"/>
      <c r="U660" s="46"/>
    </row>
    <row r="661" spans="1:21" x14ac:dyDescent="0.2">
      <c r="A661" s="46"/>
      <c r="B661" s="46"/>
      <c r="C661" s="46"/>
      <c r="D661" s="46"/>
      <c r="E661" s="46"/>
      <c r="F661" s="46"/>
      <c r="G661" s="248"/>
      <c r="H661" s="46"/>
      <c r="I661" s="46"/>
      <c r="J661" s="46"/>
      <c r="K661" s="46"/>
      <c r="L661" s="46"/>
      <c r="M661" s="46"/>
      <c r="N661" s="46"/>
      <c r="O661" s="46"/>
      <c r="P661" s="46"/>
      <c r="Q661" s="46"/>
      <c r="R661" s="46"/>
      <c r="S661" s="46"/>
      <c r="T661" s="46"/>
      <c r="U661" s="46"/>
    </row>
    <row r="662" spans="1:21" x14ac:dyDescent="0.2">
      <c r="A662" s="46"/>
      <c r="B662" s="46"/>
      <c r="C662" s="46"/>
      <c r="D662" s="46"/>
      <c r="E662" s="46"/>
      <c r="F662" s="46"/>
      <c r="G662" s="248"/>
      <c r="H662" s="46"/>
      <c r="I662" s="46"/>
      <c r="J662" s="46"/>
      <c r="K662" s="46"/>
      <c r="L662" s="46"/>
      <c r="M662" s="46"/>
      <c r="N662" s="46"/>
      <c r="O662" s="46"/>
      <c r="P662" s="46"/>
      <c r="Q662" s="46"/>
      <c r="R662" s="46"/>
      <c r="S662" s="46"/>
      <c r="T662" s="46"/>
      <c r="U662" s="46"/>
    </row>
    <row r="663" spans="1:21" x14ac:dyDescent="0.2">
      <c r="A663" s="46"/>
      <c r="B663" s="46"/>
      <c r="C663" s="46"/>
      <c r="D663" s="46"/>
      <c r="E663" s="46"/>
      <c r="F663" s="46"/>
      <c r="G663" s="248"/>
      <c r="H663" s="46"/>
      <c r="I663" s="46"/>
      <c r="J663" s="46"/>
      <c r="K663" s="46"/>
      <c r="L663" s="46"/>
      <c r="M663" s="46"/>
      <c r="N663" s="46"/>
      <c r="O663" s="46"/>
      <c r="P663" s="46"/>
      <c r="Q663" s="46"/>
      <c r="R663" s="46"/>
      <c r="S663" s="46"/>
      <c r="T663" s="46"/>
      <c r="U663" s="46"/>
    </row>
    <row r="664" spans="1:21" x14ac:dyDescent="0.2">
      <c r="A664" s="46"/>
      <c r="B664" s="46"/>
      <c r="C664" s="46"/>
      <c r="D664" s="46"/>
      <c r="E664" s="46"/>
      <c r="F664" s="46"/>
      <c r="G664" s="248"/>
      <c r="H664" s="46"/>
      <c r="I664" s="46"/>
      <c r="J664" s="46"/>
      <c r="K664" s="46"/>
      <c r="L664" s="46"/>
      <c r="M664" s="46"/>
      <c r="N664" s="46"/>
      <c r="O664" s="46"/>
      <c r="P664" s="46"/>
      <c r="Q664" s="46"/>
      <c r="R664" s="46"/>
      <c r="S664" s="46"/>
      <c r="T664" s="46"/>
      <c r="U664" s="46"/>
    </row>
    <row r="665" spans="1:21" x14ac:dyDescent="0.2">
      <c r="A665" s="46"/>
      <c r="B665" s="46"/>
      <c r="C665" s="46"/>
      <c r="D665" s="46"/>
      <c r="E665" s="46"/>
      <c r="F665" s="46"/>
      <c r="G665" s="248"/>
      <c r="H665" s="46"/>
      <c r="I665" s="46"/>
      <c r="J665" s="46"/>
      <c r="K665" s="46"/>
      <c r="L665" s="46"/>
      <c r="M665" s="46"/>
      <c r="N665" s="46"/>
      <c r="O665" s="46"/>
      <c r="P665" s="46"/>
      <c r="Q665" s="46"/>
      <c r="R665" s="46"/>
      <c r="S665" s="46"/>
      <c r="T665" s="46"/>
      <c r="U665" s="46"/>
    </row>
    <row r="666" spans="1:21" x14ac:dyDescent="0.2">
      <c r="A666" s="46"/>
      <c r="B666" s="46"/>
      <c r="C666" s="46"/>
      <c r="D666" s="46"/>
      <c r="E666" s="46"/>
      <c r="F666" s="46"/>
      <c r="G666" s="248"/>
      <c r="H666" s="46"/>
      <c r="I666" s="46"/>
      <c r="J666" s="46"/>
      <c r="K666" s="46"/>
      <c r="L666" s="46"/>
      <c r="M666" s="46"/>
      <c r="N666" s="46"/>
      <c r="O666" s="46"/>
      <c r="P666" s="46"/>
      <c r="Q666" s="46"/>
      <c r="R666" s="46"/>
      <c r="S666" s="46"/>
      <c r="T666" s="46"/>
      <c r="U666" s="46"/>
    </row>
    <row r="667" spans="1:21" x14ac:dyDescent="0.2">
      <c r="A667" s="46"/>
      <c r="B667" s="46"/>
      <c r="C667" s="46"/>
      <c r="D667" s="46"/>
      <c r="E667" s="46"/>
      <c r="F667" s="46"/>
      <c r="G667" s="248"/>
      <c r="H667" s="46"/>
      <c r="I667" s="46"/>
      <c r="J667" s="46"/>
      <c r="K667" s="46"/>
      <c r="L667" s="46"/>
      <c r="M667" s="46"/>
      <c r="N667" s="46"/>
      <c r="O667" s="46"/>
      <c r="P667" s="46"/>
      <c r="Q667" s="46"/>
      <c r="R667" s="46"/>
      <c r="S667" s="46"/>
      <c r="T667" s="46"/>
      <c r="U667" s="46"/>
    </row>
    <row r="668" spans="1:21" x14ac:dyDescent="0.2">
      <c r="A668" s="46"/>
      <c r="B668" s="46"/>
      <c r="C668" s="46"/>
      <c r="D668" s="46"/>
      <c r="E668" s="46"/>
      <c r="F668" s="46"/>
      <c r="G668" s="248"/>
      <c r="H668" s="46"/>
      <c r="I668" s="46"/>
      <c r="J668" s="46"/>
      <c r="K668" s="46"/>
      <c r="L668" s="46"/>
      <c r="M668" s="46"/>
      <c r="N668" s="46"/>
      <c r="O668" s="46"/>
      <c r="P668" s="46"/>
      <c r="Q668" s="46"/>
      <c r="R668" s="46"/>
      <c r="S668" s="46"/>
      <c r="T668" s="46"/>
      <c r="U668" s="46"/>
    </row>
    <row r="669" spans="1:21" x14ac:dyDescent="0.2">
      <c r="A669" s="46"/>
      <c r="B669" s="46"/>
      <c r="C669" s="46"/>
      <c r="D669" s="46"/>
      <c r="E669" s="46"/>
      <c r="F669" s="46"/>
      <c r="G669" s="248"/>
      <c r="H669" s="46"/>
      <c r="I669" s="46"/>
      <c r="J669" s="46"/>
      <c r="K669" s="46"/>
      <c r="L669" s="46"/>
      <c r="M669" s="46"/>
      <c r="N669" s="46"/>
      <c r="O669" s="46"/>
      <c r="P669" s="46"/>
      <c r="Q669" s="46"/>
      <c r="R669" s="46"/>
      <c r="S669" s="46"/>
      <c r="T669" s="46"/>
      <c r="U669" s="46"/>
    </row>
    <row r="670" spans="1:21" x14ac:dyDescent="0.2">
      <c r="A670" s="46"/>
      <c r="B670" s="46"/>
      <c r="C670" s="46"/>
      <c r="D670" s="46"/>
      <c r="E670" s="46"/>
      <c r="F670" s="46"/>
      <c r="G670" s="248"/>
      <c r="H670" s="46"/>
      <c r="I670" s="46"/>
      <c r="J670" s="46"/>
      <c r="K670" s="46"/>
      <c r="L670" s="46"/>
      <c r="M670" s="46"/>
      <c r="N670" s="46"/>
      <c r="O670" s="46"/>
      <c r="P670" s="46"/>
      <c r="Q670" s="46"/>
      <c r="R670" s="46"/>
      <c r="S670" s="46"/>
      <c r="T670" s="46"/>
      <c r="U670" s="46"/>
    </row>
    <row r="671" spans="1:21" x14ac:dyDescent="0.2">
      <c r="A671" s="46"/>
      <c r="B671" s="46"/>
      <c r="C671" s="46"/>
      <c r="D671" s="46"/>
      <c r="E671" s="46"/>
      <c r="F671" s="46"/>
      <c r="G671" s="248"/>
      <c r="H671" s="46"/>
      <c r="I671" s="46"/>
      <c r="J671" s="46"/>
      <c r="K671" s="46"/>
      <c r="L671" s="46"/>
      <c r="M671" s="46"/>
      <c r="N671" s="46"/>
      <c r="O671" s="46"/>
      <c r="P671" s="46"/>
      <c r="Q671" s="46"/>
      <c r="R671" s="46"/>
      <c r="S671" s="46"/>
      <c r="T671" s="46"/>
      <c r="U671" s="46"/>
    </row>
    <row r="672" spans="1:21" x14ac:dyDescent="0.2">
      <c r="A672" s="46"/>
      <c r="B672" s="46"/>
      <c r="C672" s="46"/>
      <c r="D672" s="46"/>
      <c r="E672" s="46"/>
      <c r="F672" s="46"/>
      <c r="G672" s="248"/>
      <c r="H672" s="46"/>
      <c r="I672" s="46"/>
      <c r="J672" s="46"/>
      <c r="K672" s="46"/>
      <c r="L672" s="46"/>
      <c r="M672" s="46"/>
      <c r="N672" s="46"/>
      <c r="O672" s="46"/>
      <c r="P672" s="46"/>
      <c r="Q672" s="46"/>
      <c r="R672" s="46"/>
      <c r="S672" s="46"/>
      <c r="T672" s="46"/>
      <c r="U672" s="46"/>
    </row>
    <row r="673" spans="1:21" x14ac:dyDescent="0.2">
      <c r="A673" s="46"/>
      <c r="B673" s="46"/>
      <c r="C673" s="46"/>
      <c r="D673" s="46"/>
      <c r="E673" s="46"/>
      <c r="F673" s="46"/>
      <c r="G673" s="248"/>
      <c r="H673" s="46"/>
      <c r="I673" s="46"/>
      <c r="J673" s="46"/>
      <c r="K673" s="46"/>
      <c r="L673" s="46"/>
      <c r="M673" s="46"/>
      <c r="N673" s="46"/>
      <c r="O673" s="46"/>
      <c r="P673" s="46"/>
      <c r="Q673" s="46"/>
      <c r="R673" s="46"/>
      <c r="S673" s="46"/>
      <c r="T673" s="46"/>
      <c r="U673" s="46"/>
    </row>
    <row r="674" spans="1:21" x14ac:dyDescent="0.2">
      <c r="A674" s="46"/>
      <c r="B674" s="46"/>
      <c r="C674" s="46"/>
      <c r="D674" s="46"/>
      <c r="E674" s="46"/>
      <c r="F674" s="46"/>
      <c r="G674" s="248"/>
      <c r="H674" s="46"/>
      <c r="I674" s="46"/>
      <c r="J674" s="46"/>
      <c r="K674" s="46"/>
      <c r="L674" s="46"/>
      <c r="M674" s="46"/>
      <c r="N674" s="46"/>
      <c r="O674" s="46"/>
      <c r="P674" s="46"/>
      <c r="Q674" s="46"/>
      <c r="R674" s="46"/>
      <c r="S674" s="46"/>
      <c r="T674" s="46"/>
      <c r="U674" s="46"/>
    </row>
    <row r="675" spans="1:21" x14ac:dyDescent="0.2">
      <c r="A675" s="46"/>
      <c r="B675" s="46"/>
      <c r="C675" s="46"/>
      <c r="D675" s="46"/>
      <c r="E675" s="46"/>
      <c r="F675" s="46"/>
      <c r="G675" s="248"/>
      <c r="H675" s="46"/>
      <c r="I675" s="46"/>
      <c r="J675" s="46"/>
      <c r="K675" s="46"/>
      <c r="L675" s="46"/>
      <c r="M675" s="46"/>
      <c r="N675" s="46"/>
      <c r="O675" s="46"/>
      <c r="P675" s="46"/>
      <c r="Q675" s="46"/>
      <c r="R675" s="46"/>
      <c r="S675" s="46"/>
      <c r="T675" s="46"/>
      <c r="U675" s="46"/>
    </row>
    <row r="676" spans="1:21" x14ac:dyDescent="0.2">
      <c r="A676" s="46"/>
      <c r="B676" s="46"/>
      <c r="C676" s="46"/>
      <c r="D676" s="46"/>
      <c r="E676" s="46"/>
      <c r="F676" s="46"/>
      <c r="G676" s="248"/>
      <c r="H676" s="46"/>
      <c r="I676" s="46"/>
      <c r="J676" s="46"/>
      <c r="K676" s="46"/>
      <c r="L676" s="46"/>
      <c r="M676" s="46"/>
      <c r="N676" s="46"/>
      <c r="O676" s="46"/>
      <c r="P676" s="46"/>
      <c r="Q676" s="46"/>
      <c r="R676" s="46"/>
      <c r="S676" s="46"/>
      <c r="T676" s="46"/>
      <c r="U676" s="46"/>
    </row>
    <row r="677" spans="1:21" x14ac:dyDescent="0.2">
      <c r="A677" s="46"/>
      <c r="B677" s="46"/>
      <c r="C677" s="46"/>
      <c r="D677" s="46"/>
      <c r="E677" s="46"/>
      <c r="F677" s="46"/>
      <c r="G677" s="248"/>
      <c r="H677" s="46"/>
      <c r="I677" s="46"/>
      <c r="J677" s="46"/>
      <c r="K677" s="46"/>
      <c r="L677" s="46"/>
      <c r="M677" s="46"/>
      <c r="N677" s="46"/>
      <c r="O677" s="46"/>
      <c r="P677" s="46"/>
      <c r="Q677" s="46"/>
      <c r="R677" s="46"/>
      <c r="S677" s="46"/>
      <c r="T677" s="46"/>
      <c r="U677" s="46"/>
    </row>
    <row r="678" spans="1:21" x14ac:dyDescent="0.2">
      <c r="A678" s="46"/>
      <c r="B678" s="46"/>
      <c r="C678" s="46"/>
      <c r="D678" s="46"/>
      <c r="E678" s="46"/>
      <c r="F678" s="46"/>
      <c r="G678" s="248"/>
      <c r="H678" s="46"/>
      <c r="I678" s="46"/>
      <c r="J678" s="46"/>
      <c r="K678" s="46"/>
      <c r="L678" s="46"/>
      <c r="M678" s="46"/>
      <c r="N678" s="46"/>
      <c r="O678" s="46"/>
      <c r="P678" s="46"/>
      <c r="Q678" s="46"/>
      <c r="R678" s="46"/>
      <c r="S678" s="46"/>
      <c r="T678" s="46"/>
      <c r="U678" s="46"/>
    </row>
    <row r="679" spans="1:21" x14ac:dyDescent="0.2">
      <c r="A679" s="46"/>
      <c r="B679" s="46"/>
      <c r="C679" s="46"/>
      <c r="D679" s="46"/>
      <c r="E679" s="46"/>
      <c r="F679" s="46"/>
      <c r="G679" s="248"/>
      <c r="H679" s="46"/>
      <c r="I679" s="46"/>
      <c r="J679" s="46"/>
      <c r="K679" s="46"/>
      <c r="L679" s="46"/>
      <c r="M679" s="46"/>
      <c r="N679" s="46"/>
      <c r="O679" s="46"/>
      <c r="P679" s="46"/>
      <c r="Q679" s="46"/>
      <c r="R679" s="46"/>
      <c r="S679" s="46"/>
      <c r="T679" s="46"/>
      <c r="U679" s="46"/>
    </row>
    <row r="680" spans="1:21" x14ac:dyDescent="0.2">
      <c r="A680" s="46"/>
      <c r="B680" s="46"/>
      <c r="C680" s="46"/>
      <c r="D680" s="46"/>
      <c r="E680" s="46"/>
      <c r="F680" s="46"/>
      <c r="G680" s="248"/>
      <c r="H680" s="46"/>
      <c r="I680" s="46"/>
      <c r="J680" s="46"/>
      <c r="K680" s="46"/>
      <c r="L680" s="46"/>
      <c r="M680" s="46"/>
      <c r="N680" s="46"/>
      <c r="O680" s="46"/>
      <c r="P680" s="46"/>
      <c r="Q680" s="46"/>
      <c r="R680" s="46"/>
      <c r="S680" s="46"/>
      <c r="T680" s="46"/>
      <c r="U680" s="46"/>
    </row>
    <row r="681" spans="1:21" x14ac:dyDescent="0.2">
      <c r="A681" s="46"/>
      <c r="B681" s="46"/>
      <c r="C681" s="46"/>
      <c r="D681" s="46"/>
      <c r="E681" s="46"/>
      <c r="F681" s="46"/>
      <c r="G681" s="248"/>
      <c r="H681" s="46"/>
      <c r="I681" s="46"/>
      <c r="J681" s="46"/>
      <c r="K681" s="46"/>
      <c r="L681" s="46"/>
      <c r="M681" s="46"/>
      <c r="N681" s="46"/>
      <c r="O681" s="46"/>
      <c r="P681" s="46"/>
      <c r="Q681" s="46"/>
      <c r="R681" s="46"/>
      <c r="S681" s="46"/>
      <c r="T681" s="46"/>
      <c r="U681" s="46"/>
    </row>
    <row r="682" spans="1:21" x14ac:dyDescent="0.2">
      <c r="A682" s="46"/>
      <c r="B682" s="46"/>
      <c r="C682" s="46"/>
      <c r="D682" s="46"/>
      <c r="E682" s="46"/>
      <c r="F682" s="46"/>
      <c r="G682" s="248"/>
      <c r="H682" s="46"/>
      <c r="I682" s="46"/>
      <c r="J682" s="46"/>
      <c r="K682" s="46"/>
      <c r="L682" s="46"/>
      <c r="M682" s="46"/>
      <c r="N682" s="46"/>
      <c r="O682" s="46"/>
      <c r="P682" s="46"/>
      <c r="Q682" s="46"/>
      <c r="R682" s="46"/>
      <c r="S682" s="46"/>
      <c r="T682" s="46"/>
      <c r="U682" s="46"/>
    </row>
    <row r="683" spans="1:21" x14ac:dyDescent="0.2">
      <c r="A683" s="46"/>
      <c r="B683" s="46"/>
      <c r="C683" s="46"/>
      <c r="D683" s="46"/>
      <c r="E683" s="46"/>
      <c r="F683" s="46"/>
      <c r="G683" s="248"/>
      <c r="H683" s="46"/>
      <c r="I683" s="46"/>
      <c r="J683" s="46"/>
      <c r="K683" s="46"/>
      <c r="L683" s="46"/>
      <c r="M683" s="46"/>
      <c r="N683" s="46"/>
      <c r="O683" s="46"/>
      <c r="P683" s="46"/>
      <c r="Q683" s="46"/>
      <c r="R683" s="46"/>
      <c r="S683" s="46"/>
      <c r="T683" s="46"/>
      <c r="U683" s="46"/>
    </row>
    <row r="684" spans="1:21" x14ac:dyDescent="0.2">
      <c r="A684" s="46"/>
      <c r="B684" s="46"/>
      <c r="C684" s="46"/>
      <c r="D684" s="46"/>
      <c r="E684" s="46"/>
      <c r="F684" s="46"/>
      <c r="G684" s="248"/>
      <c r="H684" s="46"/>
      <c r="I684" s="46"/>
      <c r="J684" s="46"/>
      <c r="K684" s="46"/>
      <c r="L684" s="46"/>
      <c r="M684" s="46"/>
      <c r="N684" s="46"/>
      <c r="O684" s="46"/>
      <c r="P684" s="46"/>
      <c r="Q684" s="46"/>
      <c r="R684" s="46"/>
      <c r="S684" s="46"/>
      <c r="T684" s="46"/>
      <c r="U684" s="46"/>
    </row>
    <row r="685" spans="1:21" x14ac:dyDescent="0.2">
      <c r="A685" s="46"/>
      <c r="B685" s="46"/>
      <c r="C685" s="46"/>
      <c r="D685" s="46"/>
      <c r="E685" s="46"/>
      <c r="F685" s="46"/>
      <c r="G685" s="248"/>
      <c r="H685" s="46"/>
      <c r="I685" s="46"/>
      <c r="J685" s="46"/>
      <c r="K685" s="46"/>
      <c r="L685" s="46"/>
      <c r="M685" s="46"/>
      <c r="N685" s="46"/>
      <c r="O685" s="46"/>
      <c r="P685" s="46"/>
      <c r="Q685" s="46"/>
      <c r="R685" s="46"/>
      <c r="S685" s="46"/>
      <c r="T685" s="46"/>
      <c r="U685" s="46"/>
    </row>
    <row r="686" spans="1:21" x14ac:dyDescent="0.2">
      <c r="A686" s="46"/>
      <c r="B686" s="46"/>
      <c r="C686" s="46"/>
      <c r="D686" s="46"/>
      <c r="E686" s="46"/>
      <c r="F686" s="46"/>
      <c r="G686" s="248"/>
      <c r="H686" s="46"/>
      <c r="I686" s="46"/>
      <c r="J686" s="46"/>
      <c r="K686" s="46"/>
      <c r="L686" s="46"/>
      <c r="M686" s="46"/>
      <c r="N686" s="46"/>
      <c r="O686" s="46"/>
      <c r="P686" s="46"/>
      <c r="Q686" s="46"/>
      <c r="R686" s="46"/>
      <c r="S686" s="46"/>
      <c r="T686" s="46"/>
      <c r="U686" s="46"/>
    </row>
    <row r="687" spans="1:21" x14ac:dyDescent="0.2">
      <c r="A687" s="46"/>
      <c r="B687" s="46"/>
      <c r="C687" s="46"/>
      <c r="D687" s="46"/>
      <c r="E687" s="46"/>
      <c r="F687" s="46"/>
      <c r="G687" s="248"/>
      <c r="H687" s="46"/>
      <c r="I687" s="46"/>
      <c r="J687" s="46"/>
      <c r="K687" s="46"/>
      <c r="L687" s="46"/>
      <c r="M687" s="46"/>
      <c r="N687" s="46"/>
      <c r="O687" s="46"/>
      <c r="P687" s="46"/>
      <c r="Q687" s="46"/>
      <c r="R687" s="46"/>
      <c r="S687" s="46"/>
      <c r="T687" s="46"/>
      <c r="U687" s="46"/>
    </row>
    <row r="688" spans="1:21" x14ac:dyDescent="0.2">
      <c r="A688" s="46"/>
      <c r="B688" s="46"/>
      <c r="C688" s="46"/>
      <c r="D688" s="46"/>
      <c r="E688" s="46"/>
      <c r="F688" s="46"/>
      <c r="G688" s="248"/>
      <c r="H688" s="46"/>
      <c r="I688" s="46"/>
      <c r="J688" s="46"/>
      <c r="K688" s="46"/>
      <c r="L688" s="46"/>
      <c r="M688" s="46"/>
      <c r="N688" s="46"/>
      <c r="O688" s="46"/>
      <c r="P688" s="46"/>
      <c r="Q688" s="46"/>
      <c r="R688" s="46"/>
      <c r="S688" s="46"/>
      <c r="T688" s="46"/>
      <c r="U688" s="46"/>
    </row>
    <row r="689" spans="1:21" x14ac:dyDescent="0.2">
      <c r="A689" s="46"/>
      <c r="B689" s="46"/>
      <c r="C689" s="46"/>
      <c r="D689" s="46"/>
      <c r="E689" s="46"/>
      <c r="F689" s="46"/>
      <c r="G689" s="248"/>
      <c r="H689" s="46"/>
      <c r="I689" s="46"/>
      <c r="J689" s="46"/>
      <c r="K689" s="46"/>
      <c r="L689" s="46"/>
      <c r="M689" s="46"/>
      <c r="N689" s="46"/>
      <c r="O689" s="46"/>
      <c r="P689" s="46"/>
      <c r="Q689" s="46"/>
      <c r="R689" s="46"/>
      <c r="S689" s="46"/>
      <c r="T689" s="46"/>
      <c r="U689" s="46"/>
    </row>
    <row r="690" spans="1:21" x14ac:dyDescent="0.2">
      <c r="A690" s="46"/>
      <c r="B690" s="46"/>
      <c r="C690" s="46"/>
      <c r="D690" s="46"/>
      <c r="E690" s="46"/>
      <c r="F690" s="46"/>
      <c r="G690" s="248"/>
      <c r="H690" s="46"/>
      <c r="I690" s="46"/>
      <c r="J690" s="46"/>
      <c r="K690" s="46"/>
      <c r="L690" s="46"/>
      <c r="M690" s="46"/>
      <c r="N690" s="46"/>
      <c r="O690" s="46"/>
      <c r="P690" s="46"/>
      <c r="Q690" s="46"/>
      <c r="R690" s="46"/>
      <c r="S690" s="46"/>
      <c r="T690" s="46"/>
      <c r="U690" s="46"/>
    </row>
    <row r="691" spans="1:21" x14ac:dyDescent="0.2">
      <c r="A691" s="46"/>
      <c r="B691" s="46"/>
      <c r="C691" s="46"/>
      <c r="D691" s="46"/>
      <c r="E691" s="46"/>
      <c r="F691" s="46"/>
      <c r="G691" s="248"/>
      <c r="H691" s="46"/>
      <c r="I691" s="46"/>
      <c r="J691" s="46"/>
      <c r="K691" s="46"/>
      <c r="L691" s="46"/>
      <c r="M691" s="46"/>
      <c r="N691" s="46"/>
      <c r="O691" s="46"/>
      <c r="P691" s="46"/>
      <c r="Q691" s="46"/>
      <c r="R691" s="46"/>
      <c r="S691" s="46"/>
      <c r="T691" s="46"/>
      <c r="U691" s="46"/>
    </row>
    <row r="692" spans="1:21" x14ac:dyDescent="0.2">
      <c r="A692" s="46"/>
      <c r="B692" s="46"/>
      <c r="C692" s="46"/>
      <c r="D692" s="46"/>
      <c r="E692" s="46"/>
      <c r="F692" s="46"/>
      <c r="G692" s="248"/>
      <c r="H692" s="46"/>
      <c r="I692" s="46"/>
      <c r="J692" s="46"/>
      <c r="K692" s="46"/>
      <c r="L692" s="46"/>
      <c r="M692" s="46"/>
      <c r="N692" s="46"/>
      <c r="O692" s="46"/>
      <c r="P692" s="46"/>
      <c r="Q692" s="46"/>
      <c r="R692" s="46"/>
      <c r="S692" s="46"/>
      <c r="T692" s="46"/>
      <c r="U692" s="46"/>
    </row>
    <row r="693" spans="1:21" x14ac:dyDescent="0.2">
      <c r="A693" s="46"/>
      <c r="B693" s="46"/>
      <c r="C693" s="46"/>
      <c r="D693" s="46"/>
      <c r="E693" s="46"/>
      <c r="F693" s="46"/>
      <c r="G693" s="248"/>
      <c r="H693" s="46"/>
      <c r="I693" s="46"/>
      <c r="J693" s="46"/>
      <c r="K693" s="46"/>
      <c r="L693" s="46"/>
      <c r="M693" s="46"/>
      <c r="N693" s="46"/>
      <c r="O693" s="46"/>
      <c r="P693" s="46"/>
      <c r="Q693" s="46"/>
      <c r="R693" s="46"/>
      <c r="S693" s="46"/>
      <c r="T693" s="46"/>
      <c r="U693" s="46"/>
    </row>
    <row r="694" spans="1:21" x14ac:dyDescent="0.2">
      <c r="A694" s="46"/>
      <c r="B694" s="46"/>
      <c r="C694" s="46"/>
      <c r="D694" s="46"/>
      <c r="E694" s="46"/>
      <c r="F694" s="46"/>
      <c r="G694" s="248"/>
      <c r="H694" s="46"/>
      <c r="I694" s="46"/>
      <c r="J694" s="46"/>
      <c r="K694" s="46"/>
      <c r="L694" s="46"/>
      <c r="M694" s="46"/>
      <c r="N694" s="46"/>
      <c r="O694" s="46"/>
      <c r="P694" s="46"/>
      <c r="Q694" s="46"/>
      <c r="R694" s="46"/>
      <c r="S694" s="46"/>
      <c r="T694" s="46"/>
      <c r="U694" s="46"/>
    </row>
    <row r="695" spans="1:21" x14ac:dyDescent="0.2">
      <c r="A695" s="46"/>
      <c r="B695" s="46"/>
      <c r="C695" s="46"/>
      <c r="D695" s="46"/>
      <c r="E695" s="46"/>
      <c r="F695" s="46"/>
      <c r="G695" s="248"/>
      <c r="H695" s="46"/>
      <c r="I695" s="46"/>
      <c r="J695" s="46"/>
      <c r="K695" s="46"/>
      <c r="L695" s="46"/>
      <c r="M695" s="46"/>
      <c r="N695" s="46"/>
      <c r="O695" s="46"/>
      <c r="P695" s="46"/>
      <c r="Q695" s="46"/>
      <c r="R695" s="46"/>
      <c r="S695" s="46"/>
      <c r="T695" s="46"/>
      <c r="U695" s="46"/>
    </row>
    <row r="696" spans="1:21" x14ac:dyDescent="0.2">
      <c r="A696" s="46"/>
      <c r="B696" s="46"/>
      <c r="C696" s="46"/>
      <c r="D696" s="46"/>
      <c r="E696" s="46"/>
      <c r="F696" s="46"/>
      <c r="G696" s="248"/>
      <c r="H696" s="46"/>
      <c r="I696" s="46"/>
      <c r="J696" s="46"/>
      <c r="K696" s="46"/>
      <c r="L696" s="46"/>
      <c r="M696" s="46"/>
      <c r="N696" s="46"/>
      <c r="O696" s="46"/>
      <c r="P696" s="46"/>
      <c r="Q696" s="46"/>
      <c r="R696" s="46"/>
      <c r="S696" s="46"/>
      <c r="T696" s="46"/>
      <c r="U696" s="46"/>
    </row>
    <row r="697" spans="1:21" x14ac:dyDescent="0.2">
      <c r="A697" s="46"/>
      <c r="B697" s="46"/>
      <c r="C697" s="46"/>
      <c r="D697" s="46"/>
      <c r="E697" s="46"/>
      <c r="F697" s="46"/>
      <c r="G697" s="248"/>
      <c r="H697" s="46"/>
      <c r="I697" s="46"/>
      <c r="J697" s="46"/>
      <c r="K697" s="46"/>
      <c r="L697" s="46"/>
      <c r="M697" s="46"/>
      <c r="N697" s="46"/>
      <c r="O697" s="46"/>
      <c r="P697" s="46"/>
      <c r="Q697" s="46"/>
      <c r="R697" s="46"/>
      <c r="S697" s="46"/>
      <c r="T697" s="46"/>
      <c r="U697" s="46"/>
    </row>
    <row r="698" spans="1:21" x14ac:dyDescent="0.2">
      <c r="A698" s="46"/>
      <c r="B698" s="46"/>
      <c r="C698" s="46"/>
      <c r="D698" s="46"/>
      <c r="E698" s="46"/>
      <c r="F698" s="46"/>
      <c r="G698" s="248"/>
      <c r="H698" s="46"/>
      <c r="I698" s="46"/>
      <c r="J698" s="46"/>
      <c r="K698" s="46"/>
      <c r="L698" s="46"/>
      <c r="M698" s="46"/>
      <c r="N698" s="46"/>
      <c r="O698" s="46"/>
      <c r="P698" s="46"/>
      <c r="Q698" s="46"/>
      <c r="R698" s="46"/>
      <c r="S698" s="46"/>
      <c r="T698" s="46"/>
      <c r="U698" s="46"/>
    </row>
    <row r="699" spans="1:21" x14ac:dyDescent="0.2">
      <c r="A699" s="46"/>
      <c r="B699" s="46"/>
      <c r="C699" s="46"/>
      <c r="D699" s="46"/>
      <c r="E699" s="46"/>
      <c r="F699" s="46"/>
      <c r="G699" s="248"/>
      <c r="H699" s="46"/>
      <c r="I699" s="46"/>
      <c r="J699" s="46"/>
      <c r="K699" s="46"/>
      <c r="L699" s="46"/>
      <c r="M699" s="46"/>
      <c r="N699" s="46"/>
      <c r="O699" s="46"/>
      <c r="P699" s="46"/>
      <c r="Q699" s="46"/>
      <c r="R699" s="46"/>
      <c r="S699" s="46"/>
      <c r="T699" s="46"/>
      <c r="U699" s="46"/>
    </row>
    <row r="700" spans="1:21" x14ac:dyDescent="0.2">
      <c r="A700" s="46"/>
      <c r="B700" s="46"/>
      <c r="C700" s="46"/>
      <c r="D700" s="46"/>
      <c r="E700" s="46"/>
      <c r="F700" s="46"/>
      <c r="G700" s="248"/>
      <c r="H700" s="46"/>
      <c r="I700" s="46"/>
      <c r="J700" s="46"/>
      <c r="K700" s="46"/>
      <c r="L700" s="46"/>
      <c r="M700" s="46"/>
      <c r="N700" s="46"/>
      <c r="O700" s="46"/>
      <c r="P700" s="46"/>
      <c r="Q700" s="46"/>
      <c r="R700" s="46"/>
      <c r="S700" s="46"/>
      <c r="T700" s="46"/>
      <c r="U700" s="46"/>
    </row>
    <row r="701" spans="1:21" x14ac:dyDescent="0.2">
      <c r="A701" s="46"/>
      <c r="B701" s="46"/>
      <c r="C701" s="46"/>
      <c r="D701" s="46"/>
      <c r="E701" s="46"/>
      <c r="F701" s="46"/>
      <c r="G701" s="248"/>
      <c r="H701" s="46"/>
      <c r="I701" s="46"/>
      <c r="J701" s="46"/>
      <c r="K701" s="46"/>
      <c r="L701" s="46"/>
      <c r="M701" s="46"/>
      <c r="N701" s="46"/>
      <c r="O701" s="46"/>
      <c r="P701" s="46"/>
      <c r="Q701" s="46"/>
      <c r="R701" s="46"/>
      <c r="S701" s="46"/>
      <c r="T701" s="46"/>
      <c r="U701" s="46"/>
    </row>
    <row r="702" spans="1:21" x14ac:dyDescent="0.2">
      <c r="A702" s="46"/>
      <c r="B702" s="46"/>
      <c r="C702" s="46"/>
      <c r="D702" s="46"/>
      <c r="E702" s="46"/>
      <c r="F702" s="46"/>
      <c r="G702" s="248"/>
      <c r="H702" s="46"/>
      <c r="I702" s="46"/>
      <c r="J702" s="46"/>
      <c r="K702" s="46"/>
      <c r="L702" s="46"/>
      <c r="M702" s="46"/>
      <c r="N702" s="46"/>
      <c r="O702" s="46"/>
      <c r="P702" s="46"/>
      <c r="Q702" s="46"/>
      <c r="R702" s="46"/>
      <c r="S702" s="46"/>
      <c r="T702" s="46"/>
      <c r="U702" s="46"/>
    </row>
    <row r="703" spans="1:21" x14ac:dyDescent="0.2">
      <c r="A703" s="46"/>
      <c r="B703" s="46"/>
      <c r="C703" s="46"/>
      <c r="D703" s="46"/>
      <c r="E703" s="46"/>
      <c r="F703" s="46"/>
      <c r="G703" s="248"/>
      <c r="H703" s="46"/>
      <c r="I703" s="46"/>
      <c r="J703" s="46"/>
      <c r="K703" s="46"/>
      <c r="L703" s="46"/>
      <c r="M703" s="46"/>
      <c r="N703" s="46"/>
      <c r="O703" s="46"/>
      <c r="P703" s="46"/>
      <c r="Q703" s="46"/>
      <c r="R703" s="46"/>
      <c r="S703" s="46"/>
      <c r="T703" s="46"/>
      <c r="U703" s="46"/>
    </row>
    <row r="704" spans="1:21" x14ac:dyDescent="0.2">
      <c r="A704" s="46"/>
      <c r="B704" s="46"/>
      <c r="C704" s="46"/>
      <c r="D704" s="46"/>
      <c r="E704" s="46"/>
      <c r="F704" s="46"/>
      <c r="G704" s="248"/>
      <c r="H704" s="46"/>
      <c r="I704" s="46"/>
      <c r="J704" s="46"/>
      <c r="K704" s="46"/>
      <c r="L704" s="46"/>
      <c r="M704" s="46"/>
      <c r="N704" s="46"/>
      <c r="O704" s="46"/>
      <c r="P704" s="46"/>
      <c r="Q704" s="46"/>
      <c r="R704" s="46"/>
      <c r="S704" s="46"/>
      <c r="T704" s="46"/>
      <c r="U704" s="46"/>
    </row>
    <row r="705" spans="1:21" x14ac:dyDescent="0.2">
      <c r="A705" s="46"/>
      <c r="B705" s="46"/>
      <c r="C705" s="46"/>
      <c r="D705" s="46"/>
      <c r="E705" s="46"/>
      <c r="F705" s="46"/>
      <c r="G705" s="248"/>
      <c r="H705" s="46"/>
      <c r="I705" s="46"/>
      <c r="J705" s="46"/>
      <c r="K705" s="46"/>
      <c r="L705" s="46"/>
      <c r="M705" s="46"/>
      <c r="N705" s="46"/>
      <c r="O705" s="46"/>
      <c r="P705" s="46"/>
      <c r="Q705" s="46"/>
      <c r="R705" s="46"/>
      <c r="S705" s="46"/>
      <c r="T705" s="46"/>
      <c r="U705" s="46"/>
    </row>
    <row r="706" spans="1:21" x14ac:dyDescent="0.2">
      <c r="A706" s="46"/>
      <c r="B706" s="46"/>
      <c r="C706" s="46"/>
      <c r="D706" s="46"/>
      <c r="E706" s="46"/>
      <c r="F706" s="46"/>
      <c r="G706" s="248"/>
      <c r="H706" s="46"/>
      <c r="I706" s="46"/>
      <c r="J706" s="46"/>
      <c r="K706" s="46"/>
      <c r="L706" s="46"/>
      <c r="M706" s="46"/>
      <c r="N706" s="46"/>
      <c r="O706" s="46"/>
      <c r="P706" s="46"/>
      <c r="Q706" s="46"/>
      <c r="R706" s="46"/>
      <c r="S706" s="46"/>
      <c r="T706" s="46"/>
      <c r="U706" s="46"/>
    </row>
    <row r="707" spans="1:21" x14ac:dyDescent="0.2">
      <c r="A707" s="46"/>
      <c r="B707" s="46"/>
      <c r="C707" s="46"/>
      <c r="D707" s="46"/>
      <c r="E707" s="46"/>
      <c r="F707" s="46"/>
      <c r="G707" s="248"/>
      <c r="H707" s="46"/>
      <c r="I707" s="46"/>
      <c r="J707" s="46"/>
      <c r="K707" s="46"/>
      <c r="L707" s="46"/>
      <c r="M707" s="46"/>
      <c r="N707" s="46"/>
      <c r="O707" s="46"/>
      <c r="P707" s="46"/>
      <c r="Q707" s="46"/>
      <c r="R707" s="46"/>
      <c r="S707" s="46"/>
      <c r="T707" s="46"/>
      <c r="U707" s="46"/>
    </row>
    <row r="708" spans="1:21" x14ac:dyDescent="0.2">
      <c r="A708" s="46"/>
      <c r="B708" s="46"/>
      <c r="C708" s="46"/>
      <c r="D708" s="46"/>
      <c r="E708" s="46"/>
      <c r="F708" s="46"/>
      <c r="G708" s="248"/>
      <c r="H708" s="46"/>
      <c r="I708" s="46"/>
      <c r="J708" s="46"/>
      <c r="K708" s="46"/>
      <c r="L708" s="46"/>
      <c r="M708" s="46"/>
      <c r="N708" s="46"/>
      <c r="O708" s="46"/>
      <c r="P708" s="46"/>
      <c r="Q708" s="46"/>
      <c r="R708" s="46"/>
      <c r="S708" s="46"/>
      <c r="T708" s="46"/>
      <c r="U708" s="46"/>
    </row>
    <row r="709" spans="1:21" x14ac:dyDescent="0.2">
      <c r="A709" s="46"/>
      <c r="B709" s="46"/>
      <c r="C709" s="46"/>
      <c r="D709" s="46"/>
      <c r="E709" s="46"/>
      <c r="F709" s="46"/>
      <c r="G709" s="248"/>
      <c r="H709" s="46"/>
      <c r="I709" s="46"/>
      <c r="J709" s="46"/>
      <c r="K709" s="46"/>
      <c r="L709" s="46"/>
      <c r="M709" s="46"/>
      <c r="N709" s="46"/>
      <c r="O709" s="46"/>
      <c r="P709" s="46"/>
      <c r="Q709" s="46"/>
      <c r="R709" s="46"/>
      <c r="S709" s="46"/>
      <c r="T709" s="46"/>
      <c r="U709" s="46"/>
    </row>
    <row r="710" spans="1:21" x14ac:dyDescent="0.2">
      <c r="A710" s="46"/>
      <c r="B710" s="46"/>
      <c r="C710" s="46"/>
      <c r="D710" s="46"/>
      <c r="E710" s="46"/>
      <c r="F710" s="46"/>
      <c r="G710" s="248"/>
      <c r="H710" s="46"/>
      <c r="I710" s="46"/>
      <c r="J710" s="46"/>
      <c r="K710" s="46"/>
      <c r="L710" s="46"/>
      <c r="M710" s="46"/>
      <c r="N710" s="46"/>
      <c r="O710" s="46"/>
      <c r="P710" s="46"/>
      <c r="Q710" s="46"/>
      <c r="R710" s="46"/>
      <c r="S710" s="46"/>
      <c r="T710" s="46"/>
      <c r="U710" s="46"/>
    </row>
    <row r="711" spans="1:21" x14ac:dyDescent="0.2">
      <c r="A711" s="46"/>
      <c r="B711" s="46"/>
      <c r="C711" s="46"/>
      <c r="D711" s="46"/>
      <c r="E711" s="46"/>
      <c r="F711" s="46"/>
      <c r="G711" s="248"/>
      <c r="H711" s="46"/>
      <c r="I711" s="46"/>
      <c r="J711" s="46"/>
      <c r="K711" s="46"/>
      <c r="L711" s="46"/>
      <c r="M711" s="46"/>
      <c r="N711" s="46"/>
      <c r="O711" s="46"/>
      <c r="P711" s="46"/>
      <c r="Q711" s="46"/>
      <c r="R711" s="46"/>
      <c r="S711" s="46"/>
      <c r="T711" s="46"/>
      <c r="U711" s="46"/>
    </row>
    <row r="712" spans="1:21" x14ac:dyDescent="0.2">
      <c r="A712" s="46"/>
      <c r="B712" s="46"/>
      <c r="C712" s="46"/>
      <c r="D712" s="46"/>
      <c r="E712" s="46"/>
      <c r="F712" s="46"/>
      <c r="G712" s="248"/>
      <c r="H712" s="46"/>
      <c r="I712" s="46"/>
      <c r="J712" s="46"/>
      <c r="K712" s="46"/>
      <c r="L712" s="46"/>
      <c r="M712" s="46"/>
      <c r="N712" s="46"/>
      <c r="O712" s="46"/>
      <c r="P712" s="46"/>
      <c r="Q712" s="46"/>
      <c r="R712" s="46"/>
      <c r="S712" s="46"/>
      <c r="T712" s="46"/>
      <c r="U712" s="46"/>
    </row>
    <row r="713" spans="1:21" x14ac:dyDescent="0.2">
      <c r="A713" s="46"/>
      <c r="B713" s="46"/>
      <c r="C713" s="46"/>
      <c r="D713" s="46"/>
      <c r="E713" s="46"/>
      <c r="F713" s="46"/>
      <c r="G713" s="248"/>
      <c r="H713" s="46"/>
      <c r="I713" s="46"/>
      <c r="J713" s="46"/>
      <c r="K713" s="46"/>
      <c r="L713" s="46"/>
      <c r="M713" s="46"/>
      <c r="N713" s="46"/>
      <c r="O713" s="46"/>
      <c r="P713" s="46"/>
      <c r="Q713" s="46"/>
      <c r="R713" s="46"/>
      <c r="S713" s="46"/>
      <c r="T713" s="46"/>
      <c r="U713" s="46"/>
    </row>
    <row r="714" spans="1:21" x14ac:dyDescent="0.2">
      <c r="A714" s="46"/>
      <c r="B714" s="46"/>
      <c r="C714" s="46"/>
      <c r="D714" s="46"/>
      <c r="E714" s="46"/>
      <c r="F714" s="46"/>
      <c r="G714" s="248"/>
      <c r="H714" s="46"/>
      <c r="I714" s="46"/>
      <c r="J714" s="46"/>
      <c r="K714" s="46"/>
      <c r="L714" s="46"/>
      <c r="M714" s="46"/>
      <c r="N714" s="46"/>
      <c r="O714" s="46"/>
      <c r="P714" s="46"/>
      <c r="Q714" s="46"/>
      <c r="R714" s="46"/>
      <c r="S714" s="46"/>
      <c r="T714" s="46"/>
      <c r="U714" s="46"/>
    </row>
    <row r="715" spans="1:21" x14ac:dyDescent="0.2">
      <c r="A715" s="46"/>
      <c r="B715" s="46"/>
      <c r="C715" s="46"/>
      <c r="D715" s="46"/>
      <c r="E715" s="46"/>
      <c r="F715" s="46"/>
      <c r="G715" s="248"/>
      <c r="H715" s="46"/>
      <c r="I715" s="46"/>
      <c r="J715" s="46"/>
      <c r="K715" s="46"/>
      <c r="L715" s="46"/>
      <c r="M715" s="46"/>
      <c r="N715" s="46"/>
      <c r="O715" s="46"/>
      <c r="P715" s="46"/>
      <c r="Q715" s="46"/>
      <c r="R715" s="46"/>
      <c r="S715" s="46"/>
      <c r="T715" s="46"/>
      <c r="U715" s="46"/>
    </row>
    <row r="716" spans="1:21" x14ac:dyDescent="0.2">
      <c r="A716" s="46"/>
      <c r="B716" s="46"/>
      <c r="C716" s="46"/>
      <c r="D716" s="46"/>
      <c r="E716" s="46"/>
      <c r="F716" s="46"/>
      <c r="G716" s="248"/>
      <c r="H716" s="46"/>
      <c r="I716" s="46"/>
      <c r="J716" s="46"/>
      <c r="K716" s="46"/>
      <c r="L716" s="46"/>
      <c r="M716" s="46"/>
      <c r="N716" s="46"/>
      <c r="O716" s="46"/>
      <c r="P716" s="46"/>
      <c r="Q716" s="46"/>
      <c r="R716" s="46"/>
      <c r="S716" s="46"/>
      <c r="T716" s="46"/>
      <c r="U716" s="46"/>
    </row>
    <row r="717" spans="1:21" x14ac:dyDescent="0.2">
      <c r="A717" s="46"/>
      <c r="B717" s="46"/>
      <c r="C717" s="46"/>
      <c r="D717" s="46"/>
      <c r="E717" s="46"/>
      <c r="F717" s="46"/>
      <c r="G717" s="248"/>
      <c r="H717" s="46"/>
      <c r="I717" s="46"/>
      <c r="J717" s="46"/>
      <c r="K717" s="46"/>
      <c r="L717" s="46"/>
      <c r="M717" s="46"/>
      <c r="N717" s="46"/>
      <c r="O717" s="46"/>
      <c r="P717" s="46"/>
      <c r="Q717" s="46"/>
      <c r="R717" s="46"/>
      <c r="S717" s="46"/>
      <c r="T717" s="46"/>
      <c r="U717" s="46"/>
    </row>
    <row r="718" spans="1:21" x14ac:dyDescent="0.2">
      <c r="A718" s="46"/>
      <c r="B718" s="46"/>
      <c r="C718" s="46"/>
      <c r="D718" s="46"/>
      <c r="E718" s="46"/>
      <c r="F718" s="46"/>
      <c r="G718" s="248"/>
      <c r="H718" s="46"/>
      <c r="I718" s="46"/>
      <c r="J718" s="46"/>
      <c r="K718" s="46"/>
      <c r="L718" s="46"/>
      <c r="M718" s="46"/>
      <c r="N718" s="46"/>
      <c r="O718" s="46"/>
      <c r="P718" s="46"/>
      <c r="Q718" s="46"/>
      <c r="R718" s="46"/>
      <c r="S718" s="46"/>
      <c r="T718" s="46"/>
      <c r="U718" s="46"/>
    </row>
    <row r="719" spans="1:21" x14ac:dyDescent="0.2">
      <c r="A719" s="46"/>
      <c r="B719" s="46"/>
      <c r="C719" s="46"/>
      <c r="D719" s="46"/>
      <c r="E719" s="46"/>
      <c r="F719" s="46"/>
      <c r="G719" s="248"/>
      <c r="H719" s="46"/>
      <c r="I719" s="46"/>
      <c r="J719" s="46"/>
      <c r="K719" s="46"/>
      <c r="L719" s="46"/>
      <c r="M719" s="46"/>
      <c r="N719" s="46"/>
      <c r="O719" s="46"/>
      <c r="P719" s="46"/>
      <c r="Q719" s="46"/>
      <c r="R719" s="46"/>
      <c r="S719" s="46"/>
      <c r="T719" s="46"/>
      <c r="U719" s="46"/>
    </row>
    <row r="720" spans="1:21" x14ac:dyDescent="0.2">
      <c r="A720" s="46"/>
      <c r="B720" s="46"/>
      <c r="C720" s="46"/>
      <c r="D720" s="46"/>
      <c r="E720" s="46"/>
      <c r="F720" s="46"/>
      <c r="G720" s="248"/>
      <c r="H720" s="46"/>
      <c r="I720" s="46"/>
      <c r="J720" s="46"/>
      <c r="K720" s="46"/>
      <c r="L720" s="46"/>
      <c r="M720" s="46"/>
      <c r="N720" s="46"/>
      <c r="O720" s="46"/>
      <c r="P720" s="46"/>
      <c r="Q720" s="46"/>
      <c r="R720" s="46"/>
      <c r="S720" s="46"/>
      <c r="T720" s="46"/>
      <c r="U720" s="46"/>
    </row>
    <row r="721" spans="1:21" x14ac:dyDescent="0.2">
      <c r="A721" s="46"/>
      <c r="B721" s="46"/>
      <c r="C721" s="46"/>
      <c r="D721" s="46"/>
      <c r="E721" s="46"/>
      <c r="F721" s="46"/>
      <c r="G721" s="248"/>
      <c r="H721" s="46"/>
      <c r="I721" s="46"/>
      <c r="J721" s="46"/>
      <c r="K721" s="46"/>
      <c r="L721" s="46"/>
      <c r="M721" s="46"/>
      <c r="N721" s="46"/>
      <c r="O721" s="46"/>
      <c r="P721" s="46"/>
      <c r="Q721" s="46"/>
      <c r="R721" s="46"/>
      <c r="S721" s="46"/>
      <c r="T721" s="46"/>
      <c r="U721" s="46"/>
    </row>
    <row r="722" spans="1:21" x14ac:dyDescent="0.2">
      <c r="A722" s="46"/>
      <c r="B722" s="46"/>
      <c r="C722" s="46"/>
      <c r="D722" s="46"/>
      <c r="E722" s="46"/>
      <c r="F722" s="46"/>
      <c r="G722" s="248"/>
      <c r="H722" s="46"/>
      <c r="I722" s="46"/>
      <c r="J722" s="46"/>
      <c r="K722" s="46"/>
      <c r="L722" s="46"/>
      <c r="M722" s="46"/>
      <c r="N722" s="46"/>
      <c r="O722" s="46"/>
      <c r="P722" s="46"/>
      <c r="Q722" s="46"/>
      <c r="R722" s="46"/>
      <c r="S722" s="46"/>
      <c r="T722" s="46"/>
      <c r="U722" s="46"/>
    </row>
    <row r="723" spans="1:21" x14ac:dyDescent="0.2">
      <c r="A723" s="46"/>
      <c r="B723" s="46"/>
      <c r="C723" s="46"/>
      <c r="D723" s="46"/>
      <c r="E723" s="46"/>
      <c r="F723" s="46"/>
      <c r="G723" s="248"/>
      <c r="H723" s="46"/>
      <c r="I723" s="46"/>
      <c r="J723" s="46"/>
      <c r="K723" s="46"/>
      <c r="L723" s="46"/>
      <c r="M723" s="46"/>
      <c r="N723" s="46"/>
      <c r="O723" s="46"/>
      <c r="P723" s="46"/>
      <c r="Q723" s="46"/>
      <c r="R723" s="46"/>
      <c r="S723" s="46"/>
      <c r="T723" s="46"/>
      <c r="U723" s="46"/>
    </row>
    <row r="724" spans="1:21" x14ac:dyDescent="0.2">
      <c r="A724" s="46"/>
      <c r="B724" s="46"/>
      <c r="C724" s="46"/>
      <c r="D724" s="46"/>
      <c r="E724" s="46"/>
      <c r="F724" s="46"/>
      <c r="G724" s="248"/>
      <c r="H724" s="46"/>
      <c r="I724" s="46"/>
      <c r="J724" s="46"/>
      <c r="K724" s="46"/>
      <c r="L724" s="46"/>
      <c r="M724" s="46"/>
      <c r="N724" s="46"/>
      <c r="O724" s="46"/>
      <c r="P724" s="46"/>
      <c r="Q724" s="46"/>
      <c r="R724" s="46"/>
      <c r="S724" s="46"/>
      <c r="T724" s="46"/>
      <c r="U724" s="46"/>
    </row>
    <row r="725" spans="1:21" x14ac:dyDescent="0.2">
      <c r="A725" s="46"/>
      <c r="B725" s="46"/>
      <c r="C725" s="46"/>
      <c r="D725" s="46"/>
      <c r="E725" s="46"/>
      <c r="F725" s="46"/>
      <c r="G725" s="248"/>
      <c r="H725" s="46"/>
      <c r="I725" s="46"/>
      <c r="J725" s="46"/>
      <c r="K725" s="46"/>
      <c r="L725" s="46"/>
      <c r="M725" s="46"/>
      <c r="N725" s="46"/>
      <c r="O725" s="46"/>
      <c r="P725" s="46"/>
      <c r="Q725" s="46"/>
      <c r="R725" s="46"/>
      <c r="S725" s="46"/>
      <c r="T725" s="46"/>
      <c r="U725" s="46"/>
    </row>
    <row r="726" spans="1:21" x14ac:dyDescent="0.2">
      <c r="A726" s="46"/>
      <c r="B726" s="46"/>
      <c r="C726" s="46"/>
      <c r="D726" s="46"/>
      <c r="E726" s="46"/>
      <c r="F726" s="46"/>
      <c r="G726" s="248"/>
      <c r="H726" s="46"/>
      <c r="I726" s="46"/>
      <c r="J726" s="46"/>
      <c r="K726" s="46"/>
      <c r="L726" s="46"/>
      <c r="M726" s="46"/>
      <c r="N726" s="46"/>
      <c r="O726" s="46"/>
      <c r="P726" s="46"/>
      <c r="Q726" s="46"/>
      <c r="R726" s="46"/>
      <c r="S726" s="46"/>
      <c r="T726" s="46"/>
      <c r="U726" s="46"/>
    </row>
    <row r="727" spans="1:21" x14ac:dyDescent="0.2">
      <c r="A727" s="46"/>
      <c r="B727" s="46"/>
      <c r="C727" s="46"/>
      <c r="D727" s="46"/>
      <c r="E727" s="46"/>
      <c r="F727" s="46"/>
      <c r="G727" s="248"/>
      <c r="H727" s="46"/>
      <c r="I727" s="46"/>
      <c r="J727" s="46"/>
      <c r="K727" s="46"/>
      <c r="L727" s="46"/>
      <c r="M727" s="46"/>
      <c r="N727" s="46"/>
      <c r="O727" s="46"/>
      <c r="P727" s="46"/>
      <c r="Q727" s="46"/>
      <c r="R727" s="46"/>
      <c r="S727" s="46"/>
      <c r="T727" s="46"/>
      <c r="U727" s="46"/>
    </row>
    <row r="728" spans="1:21" x14ac:dyDescent="0.2">
      <c r="A728" s="46"/>
      <c r="B728" s="46"/>
      <c r="C728" s="46"/>
      <c r="D728" s="46"/>
      <c r="E728" s="46"/>
      <c r="F728" s="46"/>
      <c r="G728" s="248"/>
      <c r="H728" s="46"/>
      <c r="I728" s="46"/>
      <c r="J728" s="46"/>
      <c r="K728" s="46"/>
      <c r="L728" s="46"/>
      <c r="M728" s="46"/>
      <c r="N728" s="46"/>
      <c r="O728" s="46"/>
      <c r="P728" s="46"/>
      <c r="Q728" s="46"/>
      <c r="R728" s="46"/>
      <c r="S728" s="46"/>
      <c r="T728" s="46"/>
      <c r="U728" s="46"/>
    </row>
    <row r="729" spans="1:21" x14ac:dyDescent="0.2">
      <c r="A729" s="46"/>
      <c r="B729" s="46"/>
      <c r="C729" s="46"/>
      <c r="D729" s="46"/>
      <c r="E729" s="46"/>
      <c r="F729" s="46"/>
      <c r="G729" s="248"/>
      <c r="H729" s="46"/>
      <c r="I729" s="46"/>
      <c r="J729" s="46"/>
      <c r="K729" s="46"/>
      <c r="L729" s="46"/>
      <c r="M729" s="46"/>
      <c r="N729" s="46"/>
      <c r="O729" s="46"/>
      <c r="P729" s="46"/>
      <c r="Q729" s="46"/>
      <c r="R729" s="46"/>
      <c r="S729" s="46"/>
      <c r="T729" s="46"/>
      <c r="U729" s="46"/>
    </row>
    <row r="730" spans="1:21" x14ac:dyDescent="0.2">
      <c r="A730" s="46"/>
      <c r="B730" s="46"/>
      <c r="C730" s="46"/>
      <c r="D730" s="46"/>
      <c r="E730" s="46"/>
      <c r="F730" s="46"/>
      <c r="G730" s="248"/>
      <c r="H730" s="46"/>
      <c r="I730" s="46"/>
      <c r="J730" s="46"/>
      <c r="K730" s="46"/>
      <c r="L730" s="46"/>
      <c r="M730" s="46"/>
      <c r="N730" s="46"/>
      <c r="O730" s="46"/>
      <c r="P730" s="46"/>
      <c r="Q730" s="46"/>
      <c r="R730" s="46"/>
      <c r="S730" s="46"/>
      <c r="T730" s="46"/>
      <c r="U730" s="46"/>
    </row>
    <row r="731" spans="1:21" x14ac:dyDescent="0.2">
      <c r="A731" s="46"/>
      <c r="B731" s="46"/>
      <c r="C731" s="46"/>
      <c r="D731" s="46"/>
      <c r="E731" s="46"/>
      <c r="F731" s="46"/>
      <c r="G731" s="248"/>
      <c r="H731" s="46"/>
      <c r="I731" s="46"/>
      <c r="J731" s="46"/>
      <c r="K731" s="46"/>
      <c r="L731" s="46"/>
      <c r="M731" s="46"/>
      <c r="N731" s="46"/>
      <c r="O731" s="46"/>
      <c r="P731" s="46"/>
      <c r="Q731" s="46"/>
      <c r="R731" s="46"/>
      <c r="S731" s="46"/>
      <c r="T731" s="46"/>
      <c r="U731" s="46"/>
    </row>
    <row r="732" spans="1:21" x14ac:dyDescent="0.2">
      <c r="A732" s="46"/>
      <c r="B732" s="46"/>
      <c r="C732" s="46"/>
      <c r="D732" s="46"/>
      <c r="E732" s="46"/>
      <c r="F732" s="46"/>
      <c r="G732" s="248"/>
      <c r="H732" s="46"/>
      <c r="I732" s="46"/>
      <c r="J732" s="46"/>
      <c r="K732" s="46"/>
      <c r="L732" s="46"/>
      <c r="M732" s="46"/>
      <c r="N732" s="46"/>
      <c r="O732" s="46"/>
      <c r="P732" s="46"/>
      <c r="Q732" s="46"/>
      <c r="R732" s="46"/>
      <c r="S732" s="46"/>
      <c r="T732" s="46"/>
      <c r="U732" s="46"/>
    </row>
    <row r="733" spans="1:21" x14ac:dyDescent="0.2">
      <c r="A733" s="46"/>
      <c r="B733" s="46"/>
      <c r="C733" s="46"/>
      <c r="D733" s="46"/>
      <c r="E733" s="46"/>
      <c r="F733" s="46"/>
      <c r="G733" s="248"/>
      <c r="H733" s="46"/>
      <c r="I733" s="46"/>
      <c r="J733" s="46"/>
      <c r="K733" s="46"/>
      <c r="L733" s="46"/>
      <c r="M733" s="46"/>
      <c r="N733" s="46"/>
      <c r="O733" s="46"/>
      <c r="P733" s="46"/>
      <c r="Q733" s="46"/>
      <c r="R733" s="46"/>
      <c r="S733" s="46"/>
      <c r="T733" s="46"/>
      <c r="U733" s="46"/>
    </row>
    <row r="734" spans="1:21" x14ac:dyDescent="0.2">
      <c r="A734" s="46"/>
      <c r="B734" s="46"/>
      <c r="C734" s="46"/>
      <c r="D734" s="46"/>
      <c r="E734" s="46"/>
      <c r="F734" s="46"/>
      <c r="G734" s="248"/>
      <c r="H734" s="46"/>
      <c r="I734" s="46"/>
      <c r="J734" s="46"/>
      <c r="K734" s="46"/>
      <c r="L734" s="46"/>
      <c r="M734" s="46"/>
      <c r="N734" s="46"/>
      <c r="O734" s="46"/>
      <c r="P734" s="46"/>
      <c r="Q734" s="46"/>
      <c r="R734" s="46"/>
      <c r="S734" s="46"/>
      <c r="T734" s="46"/>
      <c r="U734" s="46"/>
    </row>
    <row r="735" spans="1:21" x14ac:dyDescent="0.2">
      <c r="A735" s="46"/>
      <c r="B735" s="46"/>
      <c r="C735" s="46"/>
      <c r="D735" s="46"/>
      <c r="E735" s="46"/>
      <c r="F735" s="46"/>
      <c r="G735" s="248"/>
      <c r="H735" s="46"/>
      <c r="I735" s="46"/>
      <c r="J735" s="46"/>
      <c r="K735" s="46"/>
      <c r="L735" s="46"/>
      <c r="M735" s="46"/>
      <c r="N735" s="46"/>
      <c r="O735" s="46"/>
      <c r="P735" s="46"/>
      <c r="Q735" s="46"/>
      <c r="R735" s="46"/>
      <c r="S735" s="46"/>
      <c r="T735" s="46"/>
      <c r="U735" s="46"/>
    </row>
    <row r="736" spans="1:21" x14ac:dyDescent="0.2">
      <c r="A736" s="46"/>
      <c r="B736" s="46"/>
      <c r="C736" s="46"/>
      <c r="D736" s="46"/>
      <c r="E736" s="46"/>
      <c r="F736" s="46"/>
      <c r="G736" s="248"/>
      <c r="H736" s="46"/>
      <c r="I736" s="46"/>
      <c r="J736" s="46"/>
      <c r="K736" s="46"/>
      <c r="L736" s="46"/>
      <c r="M736" s="46"/>
      <c r="N736" s="46"/>
      <c r="O736" s="46"/>
      <c r="P736" s="46"/>
      <c r="Q736" s="46"/>
      <c r="R736" s="46"/>
      <c r="S736" s="46"/>
      <c r="T736" s="46"/>
      <c r="U736" s="46"/>
    </row>
    <row r="737" spans="1:21" x14ac:dyDescent="0.2">
      <c r="A737" s="46"/>
      <c r="B737" s="46"/>
      <c r="C737" s="46"/>
      <c r="D737" s="46"/>
      <c r="E737" s="46"/>
      <c r="F737" s="46"/>
      <c r="G737" s="248"/>
      <c r="H737" s="46"/>
      <c r="I737" s="46"/>
      <c r="J737" s="46"/>
      <c r="K737" s="46"/>
      <c r="L737" s="46"/>
      <c r="M737" s="46"/>
      <c r="N737" s="46"/>
      <c r="O737" s="46"/>
      <c r="P737" s="46"/>
      <c r="Q737" s="46"/>
      <c r="R737" s="46"/>
      <c r="S737" s="46"/>
      <c r="T737" s="46"/>
      <c r="U737" s="46"/>
    </row>
    <row r="738" spans="1:21" x14ac:dyDescent="0.2">
      <c r="A738" s="46"/>
      <c r="B738" s="46"/>
      <c r="C738" s="46"/>
      <c r="D738" s="46"/>
      <c r="E738" s="46"/>
      <c r="F738" s="46"/>
      <c r="G738" s="248"/>
      <c r="H738" s="46"/>
      <c r="I738" s="46"/>
      <c r="J738" s="46"/>
      <c r="K738" s="46"/>
      <c r="L738" s="46"/>
      <c r="M738" s="46"/>
      <c r="N738" s="46"/>
      <c r="O738" s="46"/>
      <c r="P738" s="46"/>
      <c r="Q738" s="46"/>
      <c r="R738" s="46"/>
      <c r="S738" s="46"/>
      <c r="T738" s="46"/>
      <c r="U738" s="46"/>
    </row>
    <row r="739" spans="1:21" x14ac:dyDescent="0.2">
      <c r="A739" s="46"/>
      <c r="B739" s="46"/>
      <c r="C739" s="46"/>
      <c r="D739" s="46"/>
      <c r="E739" s="46"/>
      <c r="F739" s="46"/>
      <c r="G739" s="248"/>
      <c r="H739" s="46"/>
      <c r="I739" s="46"/>
      <c r="J739" s="46"/>
      <c r="K739" s="46"/>
      <c r="L739" s="46"/>
      <c r="M739" s="46"/>
      <c r="N739" s="46"/>
      <c r="O739" s="46"/>
      <c r="P739" s="46"/>
      <c r="Q739" s="46"/>
      <c r="R739" s="46"/>
      <c r="S739" s="46"/>
      <c r="T739" s="46"/>
      <c r="U739" s="46"/>
    </row>
    <row r="740" spans="1:21" x14ac:dyDescent="0.2">
      <c r="A740" s="46"/>
      <c r="B740" s="46"/>
      <c r="C740" s="46"/>
      <c r="D740" s="46"/>
      <c r="E740" s="46"/>
      <c r="F740" s="46"/>
      <c r="G740" s="248"/>
      <c r="H740" s="46"/>
      <c r="I740" s="46"/>
      <c r="J740" s="46"/>
      <c r="K740" s="46"/>
      <c r="L740" s="46"/>
      <c r="M740" s="46"/>
      <c r="N740" s="46"/>
      <c r="O740" s="46"/>
      <c r="P740" s="46"/>
      <c r="Q740" s="46"/>
      <c r="R740" s="46"/>
      <c r="S740" s="46"/>
      <c r="T740" s="46"/>
      <c r="U740" s="46"/>
    </row>
    <row r="741" spans="1:21" x14ac:dyDescent="0.2">
      <c r="A741" s="46"/>
      <c r="B741" s="46"/>
      <c r="C741" s="46"/>
      <c r="D741" s="46"/>
      <c r="E741" s="46"/>
      <c r="F741" s="46"/>
      <c r="G741" s="248"/>
      <c r="H741" s="46"/>
      <c r="I741" s="46"/>
      <c r="J741" s="46"/>
      <c r="K741" s="46"/>
      <c r="L741" s="46"/>
      <c r="M741" s="46"/>
      <c r="N741" s="46"/>
      <c r="O741" s="46"/>
      <c r="P741" s="46"/>
      <c r="Q741" s="46"/>
      <c r="R741" s="46"/>
      <c r="S741" s="46"/>
      <c r="T741" s="46"/>
      <c r="U741" s="46"/>
    </row>
    <row r="742" spans="1:21" x14ac:dyDescent="0.2">
      <c r="A742" s="46"/>
      <c r="B742" s="46"/>
      <c r="C742" s="46"/>
      <c r="D742" s="46"/>
      <c r="E742" s="46"/>
      <c r="F742" s="46"/>
      <c r="G742" s="248"/>
      <c r="H742" s="46"/>
      <c r="I742" s="46"/>
      <c r="J742" s="46"/>
      <c r="K742" s="46"/>
      <c r="L742" s="46"/>
      <c r="M742" s="46"/>
      <c r="N742" s="46"/>
      <c r="O742" s="46"/>
      <c r="P742" s="46"/>
      <c r="Q742" s="46"/>
      <c r="R742" s="46"/>
      <c r="S742" s="46"/>
      <c r="T742" s="46"/>
      <c r="U742" s="46"/>
    </row>
    <row r="743" spans="1:21" x14ac:dyDescent="0.2">
      <c r="A743" s="46"/>
      <c r="B743" s="46"/>
      <c r="C743" s="46"/>
      <c r="D743" s="46"/>
      <c r="E743" s="46"/>
      <c r="F743" s="46"/>
      <c r="G743" s="248"/>
      <c r="H743" s="46"/>
      <c r="I743" s="46"/>
      <c r="J743" s="46"/>
      <c r="K743" s="46"/>
      <c r="L743" s="46"/>
      <c r="M743" s="46"/>
      <c r="N743" s="46"/>
      <c r="O743" s="46"/>
      <c r="P743" s="46"/>
      <c r="Q743" s="46"/>
      <c r="R743" s="46"/>
      <c r="S743" s="46"/>
      <c r="T743" s="46"/>
      <c r="U743" s="46"/>
    </row>
    <row r="744" spans="1:21" x14ac:dyDescent="0.2">
      <c r="A744" s="46"/>
      <c r="B744" s="46"/>
      <c r="C744" s="46"/>
      <c r="D744" s="46"/>
      <c r="E744" s="46"/>
      <c r="F744" s="46"/>
      <c r="G744" s="248"/>
      <c r="H744" s="46"/>
      <c r="I744" s="46"/>
      <c r="J744" s="46"/>
      <c r="K744" s="46"/>
      <c r="L744" s="46"/>
      <c r="M744" s="46"/>
      <c r="N744" s="46"/>
      <c r="O744" s="46"/>
      <c r="P744" s="46"/>
      <c r="Q744" s="46"/>
      <c r="R744" s="46"/>
      <c r="S744" s="46"/>
      <c r="T744" s="46"/>
      <c r="U744" s="46"/>
    </row>
    <row r="745" spans="1:21" x14ac:dyDescent="0.2">
      <c r="A745" s="46"/>
      <c r="B745" s="46"/>
      <c r="C745" s="46"/>
      <c r="D745" s="46"/>
      <c r="E745" s="46"/>
      <c r="F745" s="46"/>
      <c r="G745" s="248"/>
      <c r="H745" s="46"/>
      <c r="I745" s="46"/>
      <c r="J745" s="46"/>
      <c r="K745" s="46"/>
      <c r="L745" s="46"/>
      <c r="M745" s="46"/>
      <c r="N745" s="46"/>
      <c r="O745" s="46"/>
      <c r="P745" s="46"/>
      <c r="Q745" s="46"/>
      <c r="R745" s="46"/>
      <c r="S745" s="46"/>
      <c r="T745" s="46"/>
      <c r="U745" s="46"/>
    </row>
    <row r="746" spans="1:21" x14ac:dyDescent="0.2">
      <c r="A746" s="46"/>
      <c r="B746" s="46"/>
      <c r="C746" s="46"/>
      <c r="D746" s="46"/>
      <c r="E746" s="46"/>
      <c r="F746" s="46"/>
      <c r="G746" s="248"/>
      <c r="H746" s="46"/>
      <c r="I746" s="46"/>
      <c r="J746" s="46"/>
      <c r="K746" s="46"/>
      <c r="L746" s="46"/>
      <c r="M746" s="46"/>
      <c r="N746" s="46"/>
      <c r="O746" s="46"/>
      <c r="P746" s="46"/>
      <c r="Q746" s="46"/>
      <c r="R746" s="46"/>
      <c r="S746" s="46"/>
      <c r="T746" s="46"/>
      <c r="U746" s="46"/>
    </row>
    <row r="747" spans="1:21" x14ac:dyDescent="0.2">
      <c r="A747" s="46"/>
      <c r="B747" s="46"/>
      <c r="C747" s="46"/>
      <c r="D747" s="46"/>
      <c r="E747" s="46"/>
      <c r="F747" s="46"/>
      <c r="G747" s="248"/>
      <c r="H747" s="46"/>
      <c r="I747" s="46"/>
      <c r="J747" s="46"/>
      <c r="K747" s="46"/>
      <c r="L747" s="46"/>
      <c r="M747" s="46"/>
      <c r="N747" s="46"/>
      <c r="O747" s="46"/>
      <c r="P747" s="46"/>
      <c r="Q747" s="46"/>
      <c r="R747" s="46"/>
      <c r="S747" s="46"/>
      <c r="T747" s="46"/>
      <c r="U747" s="46"/>
    </row>
    <row r="748" spans="1:21" x14ac:dyDescent="0.2">
      <c r="A748" s="46"/>
      <c r="B748" s="46"/>
      <c r="C748" s="46"/>
      <c r="D748" s="46"/>
      <c r="E748" s="46"/>
      <c r="F748" s="46"/>
      <c r="G748" s="248"/>
      <c r="H748" s="46"/>
      <c r="I748" s="46"/>
      <c r="J748" s="46"/>
      <c r="K748" s="46"/>
      <c r="L748" s="46"/>
      <c r="M748" s="46"/>
      <c r="N748" s="46"/>
      <c r="O748" s="46"/>
      <c r="P748" s="46"/>
      <c r="Q748" s="46"/>
      <c r="R748" s="46"/>
      <c r="S748" s="46"/>
      <c r="T748" s="46"/>
      <c r="U748" s="46"/>
    </row>
    <row r="749" spans="1:21" x14ac:dyDescent="0.2">
      <c r="A749" s="46"/>
      <c r="B749" s="46"/>
      <c r="C749" s="46"/>
      <c r="D749" s="46"/>
      <c r="E749" s="46"/>
      <c r="F749" s="46"/>
      <c r="G749" s="248"/>
      <c r="H749" s="46"/>
      <c r="I749" s="46"/>
      <c r="J749" s="46"/>
      <c r="K749" s="46"/>
      <c r="L749" s="46"/>
      <c r="M749" s="46"/>
      <c r="N749" s="46"/>
      <c r="O749" s="46"/>
      <c r="P749" s="46"/>
      <c r="Q749" s="46"/>
      <c r="R749" s="46"/>
      <c r="S749" s="46"/>
      <c r="T749" s="46"/>
      <c r="U749" s="46"/>
    </row>
    <row r="750" spans="1:21" x14ac:dyDescent="0.2">
      <c r="A750" s="46"/>
      <c r="B750" s="46"/>
      <c r="C750" s="46"/>
      <c r="D750" s="46"/>
      <c r="E750" s="46"/>
      <c r="F750" s="46"/>
      <c r="G750" s="248"/>
      <c r="H750" s="46"/>
      <c r="I750" s="46"/>
      <c r="J750" s="46"/>
      <c r="K750" s="46"/>
      <c r="L750" s="46"/>
      <c r="M750" s="46"/>
      <c r="N750" s="46"/>
      <c r="O750" s="46"/>
      <c r="P750" s="46"/>
      <c r="Q750" s="46"/>
      <c r="R750" s="46"/>
      <c r="S750" s="46"/>
      <c r="T750" s="46"/>
      <c r="U750" s="46"/>
    </row>
    <row r="751" spans="1:21" x14ac:dyDescent="0.2">
      <c r="A751" s="46"/>
      <c r="B751" s="46"/>
      <c r="C751" s="46"/>
      <c r="D751" s="46"/>
      <c r="E751" s="46"/>
      <c r="F751" s="46"/>
      <c r="G751" s="248"/>
      <c r="H751" s="46"/>
      <c r="I751" s="46"/>
      <c r="J751" s="46"/>
      <c r="K751" s="46"/>
      <c r="L751" s="46"/>
      <c r="M751" s="46"/>
      <c r="N751" s="46"/>
      <c r="O751" s="46"/>
      <c r="P751" s="46"/>
      <c r="Q751" s="46"/>
      <c r="R751" s="46"/>
      <c r="S751" s="46"/>
      <c r="T751" s="46"/>
      <c r="U751" s="46"/>
    </row>
    <row r="752" spans="1:21" x14ac:dyDescent="0.2">
      <c r="A752" s="46"/>
      <c r="B752" s="46"/>
      <c r="C752" s="46"/>
      <c r="D752" s="46"/>
      <c r="E752" s="46"/>
      <c r="F752" s="46"/>
      <c r="G752" s="248"/>
      <c r="H752" s="46"/>
      <c r="I752" s="46"/>
      <c r="J752" s="46"/>
      <c r="K752" s="46"/>
      <c r="L752" s="46"/>
      <c r="M752" s="46"/>
      <c r="N752" s="46"/>
      <c r="O752" s="46"/>
      <c r="P752" s="46"/>
      <c r="Q752" s="46"/>
      <c r="R752" s="46"/>
      <c r="S752" s="46"/>
      <c r="T752" s="46"/>
      <c r="U752" s="46"/>
    </row>
    <row r="753" spans="1:21" x14ac:dyDescent="0.2">
      <c r="A753" s="46"/>
      <c r="B753" s="46"/>
      <c r="C753" s="46"/>
      <c r="D753" s="46"/>
      <c r="E753" s="46"/>
      <c r="F753" s="46"/>
      <c r="G753" s="248"/>
      <c r="H753" s="46"/>
      <c r="I753" s="46"/>
      <c r="J753" s="46"/>
      <c r="K753" s="46"/>
      <c r="L753" s="46"/>
      <c r="M753" s="46"/>
      <c r="N753" s="46"/>
      <c r="O753" s="46"/>
      <c r="P753" s="46"/>
      <c r="Q753" s="46"/>
      <c r="R753" s="46"/>
      <c r="S753" s="46"/>
      <c r="T753" s="46"/>
      <c r="U753" s="46"/>
    </row>
    <row r="754" spans="1:21" x14ac:dyDescent="0.2">
      <c r="A754" s="46"/>
      <c r="B754" s="46"/>
      <c r="C754" s="46"/>
      <c r="D754" s="46"/>
      <c r="E754" s="46"/>
      <c r="F754" s="46"/>
      <c r="G754" s="248"/>
      <c r="H754" s="46"/>
      <c r="I754" s="46"/>
      <c r="J754" s="46"/>
      <c r="K754" s="46"/>
      <c r="L754" s="46"/>
      <c r="M754" s="46"/>
      <c r="N754" s="46"/>
      <c r="O754" s="46"/>
      <c r="P754" s="46"/>
      <c r="Q754" s="46"/>
      <c r="R754" s="46"/>
      <c r="S754" s="46"/>
      <c r="T754" s="46"/>
      <c r="U754" s="46"/>
    </row>
    <row r="755" spans="1:21" x14ac:dyDescent="0.2">
      <c r="A755" s="46"/>
      <c r="B755" s="46"/>
      <c r="C755" s="46"/>
      <c r="D755" s="46"/>
      <c r="E755" s="46"/>
      <c r="F755" s="46"/>
      <c r="G755" s="248"/>
      <c r="H755" s="46"/>
      <c r="I755" s="46"/>
      <c r="J755" s="46"/>
      <c r="K755" s="46"/>
      <c r="L755" s="46"/>
      <c r="M755" s="46"/>
      <c r="N755" s="46"/>
      <c r="O755" s="46"/>
      <c r="P755" s="46"/>
      <c r="Q755" s="46"/>
      <c r="R755" s="46"/>
      <c r="S755" s="46"/>
      <c r="T755" s="46"/>
      <c r="U755" s="46"/>
    </row>
    <row r="756" spans="1:21" x14ac:dyDescent="0.2">
      <c r="A756" s="46"/>
      <c r="B756" s="46"/>
      <c r="C756" s="46"/>
      <c r="D756" s="46"/>
      <c r="E756" s="46"/>
      <c r="F756" s="46"/>
      <c r="G756" s="248"/>
      <c r="H756" s="46"/>
      <c r="I756" s="46"/>
      <c r="J756" s="46"/>
      <c r="K756" s="46"/>
      <c r="L756" s="46"/>
      <c r="M756" s="46"/>
      <c r="N756" s="46"/>
      <c r="O756" s="46"/>
      <c r="P756" s="46"/>
      <c r="Q756" s="46"/>
      <c r="R756" s="46"/>
      <c r="S756" s="46"/>
      <c r="T756" s="46"/>
      <c r="U756" s="46"/>
    </row>
    <row r="757" spans="1:21" x14ac:dyDescent="0.2">
      <c r="A757" s="46"/>
      <c r="B757" s="46"/>
      <c r="C757" s="46"/>
      <c r="D757" s="46"/>
      <c r="E757" s="46"/>
      <c r="F757" s="46"/>
      <c r="G757" s="248"/>
      <c r="H757" s="46"/>
      <c r="I757" s="46"/>
      <c r="J757" s="46"/>
      <c r="K757" s="46"/>
      <c r="L757" s="46"/>
      <c r="M757" s="46"/>
      <c r="N757" s="46"/>
      <c r="O757" s="46"/>
      <c r="P757" s="46"/>
      <c r="Q757" s="46"/>
      <c r="R757" s="46"/>
      <c r="S757" s="46"/>
      <c r="T757" s="46"/>
      <c r="U757" s="46"/>
    </row>
    <row r="758" spans="1:21" x14ac:dyDescent="0.2">
      <c r="A758" s="46"/>
      <c r="B758" s="46"/>
      <c r="C758" s="46"/>
      <c r="D758" s="46"/>
      <c r="E758" s="46"/>
      <c r="F758" s="46"/>
      <c r="G758" s="248"/>
      <c r="H758" s="46"/>
      <c r="I758" s="46"/>
      <c r="J758" s="46"/>
      <c r="K758" s="46"/>
      <c r="L758" s="46"/>
      <c r="M758" s="46"/>
      <c r="N758" s="46"/>
      <c r="O758" s="46"/>
      <c r="P758" s="46"/>
      <c r="Q758" s="46"/>
      <c r="R758" s="46"/>
      <c r="S758" s="46"/>
      <c r="T758" s="46"/>
      <c r="U758" s="46"/>
    </row>
    <row r="759" spans="1:21" x14ac:dyDescent="0.2">
      <c r="A759" s="46"/>
      <c r="B759" s="46"/>
      <c r="C759" s="46"/>
      <c r="D759" s="46"/>
      <c r="E759" s="46"/>
      <c r="F759" s="46"/>
      <c r="G759" s="248"/>
      <c r="H759" s="46"/>
      <c r="I759" s="46"/>
      <c r="J759" s="46"/>
      <c r="K759" s="46"/>
      <c r="L759" s="46"/>
      <c r="M759" s="46"/>
      <c r="N759" s="46"/>
      <c r="O759" s="46"/>
      <c r="P759" s="46"/>
      <c r="Q759" s="46"/>
      <c r="R759" s="46"/>
      <c r="S759" s="46"/>
      <c r="T759" s="46"/>
      <c r="U759" s="46"/>
    </row>
    <row r="760" spans="1:21" x14ac:dyDescent="0.2">
      <c r="A760" s="46"/>
      <c r="B760" s="46"/>
      <c r="C760" s="46"/>
      <c r="D760" s="46"/>
      <c r="E760" s="46"/>
      <c r="F760" s="46"/>
      <c r="G760" s="248"/>
      <c r="H760" s="46"/>
      <c r="I760" s="46"/>
      <c r="J760" s="46"/>
      <c r="K760" s="46"/>
      <c r="L760" s="46"/>
      <c r="M760" s="46"/>
      <c r="N760" s="46"/>
      <c r="O760" s="46"/>
      <c r="P760" s="46"/>
      <c r="Q760" s="46"/>
      <c r="R760" s="46"/>
      <c r="S760" s="46"/>
      <c r="T760" s="46"/>
      <c r="U760" s="46"/>
    </row>
    <row r="761" spans="1:21" x14ac:dyDescent="0.2">
      <c r="A761" s="46"/>
      <c r="B761" s="46"/>
      <c r="C761" s="46"/>
      <c r="D761" s="46"/>
      <c r="E761" s="46"/>
      <c r="F761" s="46"/>
      <c r="G761" s="248"/>
      <c r="H761" s="46"/>
      <c r="I761" s="46"/>
      <c r="J761" s="46"/>
      <c r="K761" s="46"/>
      <c r="L761" s="46"/>
      <c r="M761" s="46"/>
      <c r="N761" s="46"/>
      <c r="O761" s="46"/>
      <c r="P761" s="46"/>
      <c r="Q761" s="46"/>
      <c r="R761" s="46"/>
      <c r="S761" s="46"/>
      <c r="T761" s="46"/>
      <c r="U761" s="46"/>
    </row>
    <row r="762" spans="1:21" x14ac:dyDescent="0.2">
      <c r="A762" s="46"/>
      <c r="B762" s="46"/>
      <c r="C762" s="46"/>
      <c r="D762" s="46"/>
      <c r="E762" s="46"/>
      <c r="F762" s="46"/>
      <c r="G762" s="248"/>
      <c r="H762" s="46"/>
      <c r="I762" s="46"/>
      <c r="J762" s="46"/>
      <c r="K762" s="46"/>
      <c r="L762" s="46"/>
      <c r="M762" s="46"/>
      <c r="N762" s="46"/>
      <c r="O762" s="46"/>
      <c r="P762" s="46"/>
      <c r="Q762" s="46"/>
      <c r="R762" s="46"/>
      <c r="S762" s="46"/>
      <c r="T762" s="46"/>
      <c r="U762" s="46"/>
    </row>
    <row r="763" spans="1:21" x14ac:dyDescent="0.2">
      <c r="A763" s="46"/>
      <c r="B763" s="46"/>
      <c r="C763" s="46"/>
      <c r="D763" s="46"/>
      <c r="E763" s="46"/>
      <c r="F763" s="46"/>
      <c r="G763" s="248"/>
      <c r="H763" s="46"/>
      <c r="I763" s="46"/>
      <c r="J763" s="46"/>
      <c r="K763" s="46"/>
      <c r="L763" s="46"/>
      <c r="M763" s="46"/>
      <c r="N763" s="46"/>
      <c r="O763" s="46"/>
      <c r="P763" s="46"/>
      <c r="Q763" s="46"/>
      <c r="R763" s="46"/>
      <c r="S763" s="46"/>
      <c r="T763" s="46"/>
      <c r="U763" s="46"/>
    </row>
    <row r="764" spans="1:21" x14ac:dyDescent="0.2">
      <c r="A764" s="46"/>
      <c r="B764" s="46"/>
      <c r="C764" s="46"/>
      <c r="D764" s="46"/>
      <c r="E764" s="46"/>
      <c r="F764" s="46"/>
      <c r="G764" s="248"/>
      <c r="H764" s="46"/>
      <c r="I764" s="46"/>
      <c r="J764" s="46"/>
      <c r="K764" s="46"/>
      <c r="L764" s="46"/>
      <c r="M764" s="46"/>
      <c r="N764" s="46"/>
      <c r="O764" s="46"/>
      <c r="P764" s="46"/>
      <c r="Q764" s="46"/>
      <c r="R764" s="46"/>
      <c r="S764" s="46"/>
      <c r="T764" s="46"/>
      <c r="U764" s="46"/>
    </row>
    <row r="765" spans="1:21" x14ac:dyDescent="0.2">
      <c r="A765" s="46"/>
      <c r="B765" s="46"/>
      <c r="C765" s="46"/>
      <c r="D765" s="46"/>
      <c r="E765" s="46"/>
      <c r="F765" s="46"/>
      <c r="G765" s="248"/>
      <c r="H765" s="46"/>
      <c r="I765" s="46"/>
      <c r="J765" s="46"/>
      <c r="K765" s="46"/>
      <c r="L765" s="46"/>
      <c r="M765" s="46"/>
      <c r="N765" s="46"/>
      <c r="O765" s="46"/>
      <c r="P765" s="46"/>
      <c r="Q765" s="46"/>
      <c r="R765" s="46"/>
      <c r="S765" s="46"/>
      <c r="T765" s="46"/>
      <c r="U765" s="46"/>
    </row>
    <row r="766" spans="1:21" x14ac:dyDescent="0.2">
      <c r="A766" s="46"/>
      <c r="B766" s="46"/>
      <c r="C766" s="46"/>
      <c r="D766" s="46"/>
      <c r="E766" s="46"/>
      <c r="F766" s="46"/>
      <c r="G766" s="248"/>
      <c r="H766" s="46"/>
      <c r="I766" s="46"/>
      <c r="J766" s="46"/>
      <c r="K766" s="46"/>
      <c r="L766" s="46"/>
      <c r="M766" s="46"/>
      <c r="N766" s="46"/>
      <c r="O766" s="46"/>
      <c r="P766" s="46"/>
      <c r="Q766" s="46"/>
      <c r="R766" s="46"/>
      <c r="S766" s="46"/>
      <c r="T766" s="46"/>
      <c r="U766" s="46"/>
    </row>
    <row r="767" spans="1:21" x14ac:dyDescent="0.2">
      <c r="A767" s="46"/>
      <c r="B767" s="46"/>
      <c r="C767" s="46"/>
      <c r="D767" s="46"/>
      <c r="E767" s="46"/>
      <c r="F767" s="46"/>
      <c r="G767" s="248"/>
      <c r="H767" s="46"/>
      <c r="I767" s="46"/>
      <c r="J767" s="46"/>
      <c r="K767" s="46"/>
      <c r="L767" s="46"/>
      <c r="M767" s="46"/>
      <c r="N767" s="46"/>
      <c r="O767" s="46"/>
      <c r="P767" s="46"/>
      <c r="Q767" s="46"/>
      <c r="R767" s="46"/>
      <c r="S767" s="46"/>
      <c r="T767" s="46"/>
      <c r="U767" s="46"/>
    </row>
    <row r="768" spans="1:21" x14ac:dyDescent="0.2">
      <c r="A768" s="46"/>
      <c r="B768" s="46"/>
      <c r="C768" s="46"/>
      <c r="D768" s="46"/>
      <c r="E768" s="46"/>
      <c r="F768" s="46"/>
      <c r="G768" s="248"/>
      <c r="H768" s="46"/>
      <c r="I768" s="46"/>
      <c r="J768" s="46"/>
      <c r="K768" s="46"/>
      <c r="L768" s="46"/>
      <c r="M768" s="46"/>
      <c r="N768" s="46"/>
      <c r="O768" s="46"/>
      <c r="P768" s="46"/>
      <c r="Q768" s="46"/>
      <c r="R768" s="46"/>
      <c r="S768" s="46"/>
      <c r="T768" s="46"/>
      <c r="U768" s="46"/>
    </row>
    <row r="769" spans="1:21" x14ac:dyDescent="0.2">
      <c r="A769" s="46"/>
      <c r="B769" s="46"/>
      <c r="C769" s="46"/>
      <c r="D769" s="46"/>
      <c r="E769" s="46"/>
      <c r="F769" s="46"/>
      <c r="G769" s="248"/>
      <c r="H769" s="46"/>
      <c r="I769" s="46"/>
      <c r="J769" s="46"/>
      <c r="K769" s="46"/>
      <c r="L769" s="46"/>
      <c r="M769" s="46"/>
      <c r="N769" s="46"/>
      <c r="O769" s="46"/>
      <c r="P769" s="46"/>
      <c r="Q769" s="46"/>
      <c r="R769" s="46"/>
      <c r="S769" s="46"/>
      <c r="T769" s="46"/>
      <c r="U769" s="46"/>
    </row>
    <row r="770" spans="1:21" x14ac:dyDescent="0.2">
      <c r="A770" s="46"/>
      <c r="B770" s="46"/>
      <c r="C770" s="46"/>
      <c r="D770" s="46"/>
      <c r="E770" s="46"/>
      <c r="F770" s="46"/>
      <c r="G770" s="248"/>
      <c r="H770" s="46"/>
      <c r="I770" s="46"/>
      <c r="J770" s="46"/>
      <c r="K770" s="46"/>
      <c r="L770" s="46"/>
      <c r="M770" s="46"/>
      <c r="N770" s="46"/>
      <c r="O770" s="46"/>
      <c r="P770" s="46"/>
      <c r="Q770" s="46"/>
      <c r="R770" s="46"/>
      <c r="S770" s="46"/>
      <c r="T770" s="46"/>
      <c r="U770" s="46"/>
    </row>
    <row r="771" spans="1:21" x14ac:dyDescent="0.2">
      <c r="A771" s="46"/>
      <c r="B771" s="46"/>
      <c r="C771" s="46"/>
      <c r="D771" s="46"/>
      <c r="E771" s="46"/>
      <c r="F771" s="46"/>
      <c r="G771" s="248"/>
      <c r="H771" s="46"/>
      <c r="I771" s="46"/>
      <c r="J771" s="46"/>
      <c r="K771" s="46"/>
      <c r="L771" s="46"/>
      <c r="M771" s="46"/>
      <c r="N771" s="46"/>
      <c r="O771" s="46"/>
      <c r="P771" s="46"/>
      <c r="Q771" s="46"/>
      <c r="R771" s="46"/>
      <c r="S771" s="46"/>
      <c r="T771" s="46"/>
      <c r="U771" s="46"/>
    </row>
    <row r="772" spans="1:21" x14ac:dyDescent="0.2">
      <c r="A772" s="46"/>
      <c r="B772" s="46"/>
      <c r="C772" s="46"/>
      <c r="D772" s="46"/>
      <c r="E772" s="46"/>
      <c r="F772" s="46"/>
      <c r="G772" s="248"/>
      <c r="H772" s="46"/>
      <c r="I772" s="46"/>
      <c r="J772" s="46"/>
      <c r="K772" s="46"/>
      <c r="L772" s="46"/>
      <c r="M772" s="46"/>
      <c r="N772" s="46"/>
      <c r="O772" s="46"/>
      <c r="P772" s="46"/>
      <c r="Q772" s="46"/>
      <c r="R772" s="46"/>
      <c r="S772" s="46"/>
      <c r="T772" s="46"/>
      <c r="U772" s="46"/>
    </row>
    <row r="773" spans="1:21" x14ac:dyDescent="0.2">
      <c r="A773" s="46"/>
      <c r="B773" s="46"/>
      <c r="C773" s="46"/>
      <c r="D773" s="46"/>
      <c r="E773" s="46"/>
      <c r="F773" s="46"/>
      <c r="G773" s="248"/>
      <c r="H773" s="46"/>
      <c r="I773" s="46"/>
      <c r="J773" s="46"/>
      <c r="K773" s="46"/>
      <c r="L773" s="46"/>
      <c r="M773" s="46"/>
      <c r="N773" s="46"/>
      <c r="O773" s="46"/>
      <c r="P773" s="46"/>
      <c r="Q773" s="46"/>
      <c r="R773" s="46"/>
      <c r="S773" s="46"/>
      <c r="T773" s="46"/>
      <c r="U773" s="46"/>
    </row>
    <row r="774" spans="1:21" x14ac:dyDescent="0.2">
      <c r="A774" s="46"/>
      <c r="B774" s="46"/>
      <c r="C774" s="46"/>
      <c r="D774" s="46"/>
      <c r="E774" s="46"/>
      <c r="F774" s="46"/>
      <c r="G774" s="248"/>
      <c r="H774" s="46"/>
      <c r="I774" s="46"/>
      <c r="J774" s="46"/>
      <c r="K774" s="46"/>
      <c r="L774" s="46"/>
      <c r="M774" s="46"/>
      <c r="N774" s="46"/>
      <c r="O774" s="46"/>
      <c r="P774" s="46"/>
      <c r="Q774" s="46"/>
      <c r="R774" s="46"/>
      <c r="S774" s="46"/>
      <c r="T774" s="46"/>
      <c r="U774" s="46"/>
    </row>
    <row r="775" spans="1:21" x14ac:dyDescent="0.2">
      <c r="A775" s="46"/>
      <c r="B775" s="46"/>
      <c r="C775" s="46"/>
      <c r="D775" s="46"/>
      <c r="E775" s="46"/>
      <c r="F775" s="46"/>
      <c r="G775" s="248"/>
      <c r="H775" s="46"/>
      <c r="I775" s="46"/>
      <c r="J775" s="46"/>
      <c r="K775" s="46"/>
      <c r="L775" s="46"/>
      <c r="M775" s="46"/>
      <c r="N775" s="46"/>
      <c r="O775" s="46"/>
      <c r="P775" s="46"/>
      <c r="Q775" s="46"/>
      <c r="R775" s="46"/>
      <c r="S775" s="46"/>
      <c r="T775" s="46"/>
      <c r="U775" s="46"/>
    </row>
    <row r="776" spans="1:21" x14ac:dyDescent="0.2">
      <c r="A776" s="46"/>
      <c r="B776" s="46"/>
      <c r="C776" s="46"/>
      <c r="D776" s="46"/>
      <c r="E776" s="46"/>
      <c r="F776" s="46"/>
      <c r="G776" s="248"/>
      <c r="H776" s="46"/>
      <c r="I776" s="46"/>
      <c r="J776" s="46"/>
      <c r="K776" s="46"/>
      <c r="L776" s="46"/>
      <c r="M776" s="46"/>
      <c r="N776" s="46"/>
      <c r="O776" s="46"/>
      <c r="P776" s="46"/>
      <c r="Q776" s="46"/>
      <c r="R776" s="46"/>
      <c r="S776" s="46"/>
      <c r="T776" s="46"/>
      <c r="U776" s="46"/>
    </row>
    <row r="777" spans="1:21" x14ac:dyDescent="0.2">
      <c r="A777" s="46"/>
      <c r="B777" s="46"/>
      <c r="C777" s="46"/>
      <c r="D777" s="46"/>
      <c r="E777" s="46"/>
      <c r="F777" s="46"/>
      <c r="G777" s="248"/>
      <c r="H777" s="46"/>
      <c r="I777" s="46"/>
      <c r="J777" s="46"/>
      <c r="K777" s="46"/>
      <c r="L777" s="46"/>
      <c r="M777" s="46"/>
      <c r="N777" s="46"/>
      <c r="O777" s="46"/>
      <c r="P777" s="46"/>
      <c r="Q777" s="46"/>
      <c r="R777" s="46"/>
      <c r="S777" s="46"/>
      <c r="T777" s="46"/>
      <c r="U777" s="46"/>
    </row>
    <row r="778" spans="1:21" x14ac:dyDescent="0.2">
      <c r="A778" s="46"/>
      <c r="B778" s="46"/>
      <c r="C778" s="46"/>
      <c r="D778" s="46"/>
      <c r="E778" s="46"/>
      <c r="F778" s="46"/>
      <c r="G778" s="248"/>
      <c r="H778" s="46"/>
      <c r="I778" s="46"/>
      <c r="J778" s="46"/>
      <c r="K778" s="46"/>
      <c r="L778" s="46"/>
      <c r="M778" s="46"/>
      <c r="N778" s="46"/>
      <c r="O778" s="46"/>
      <c r="P778" s="46"/>
      <c r="Q778" s="46"/>
      <c r="R778" s="46"/>
      <c r="S778" s="46"/>
      <c r="T778" s="46"/>
      <c r="U778" s="46"/>
    </row>
    <row r="779" spans="1:21" x14ac:dyDescent="0.2">
      <c r="A779" s="46"/>
      <c r="B779" s="46"/>
      <c r="C779" s="46"/>
      <c r="D779" s="46"/>
      <c r="E779" s="46"/>
      <c r="F779" s="46"/>
      <c r="G779" s="248"/>
      <c r="H779" s="46"/>
      <c r="I779" s="46"/>
      <c r="J779" s="46"/>
      <c r="K779" s="46"/>
      <c r="L779" s="46"/>
      <c r="M779" s="46"/>
      <c r="N779" s="46"/>
      <c r="O779" s="46"/>
      <c r="P779" s="46"/>
      <c r="Q779" s="46"/>
      <c r="R779" s="46"/>
      <c r="S779" s="46"/>
      <c r="T779" s="46"/>
      <c r="U779" s="46"/>
    </row>
    <row r="780" spans="1:21" x14ac:dyDescent="0.2">
      <c r="A780" s="46"/>
      <c r="B780" s="46"/>
      <c r="C780" s="46"/>
      <c r="D780" s="46"/>
      <c r="E780" s="46"/>
      <c r="F780" s="46"/>
      <c r="G780" s="248"/>
      <c r="H780" s="46"/>
      <c r="I780" s="46"/>
      <c r="J780" s="46"/>
      <c r="K780" s="46"/>
      <c r="L780" s="46"/>
      <c r="M780" s="46"/>
      <c r="N780" s="46"/>
      <c r="O780" s="46"/>
      <c r="P780" s="46"/>
      <c r="Q780" s="46"/>
      <c r="R780" s="46"/>
      <c r="S780" s="46"/>
      <c r="T780" s="46"/>
      <c r="U780" s="46"/>
    </row>
    <row r="781" spans="1:21" x14ac:dyDescent="0.2">
      <c r="A781" s="46"/>
      <c r="B781" s="46"/>
      <c r="C781" s="46"/>
      <c r="D781" s="46"/>
      <c r="E781" s="46"/>
      <c r="F781" s="46"/>
      <c r="G781" s="248"/>
      <c r="H781" s="46"/>
      <c r="I781" s="46"/>
      <c r="J781" s="46"/>
      <c r="K781" s="46"/>
      <c r="L781" s="46"/>
      <c r="M781" s="46"/>
      <c r="N781" s="46"/>
      <c r="O781" s="46"/>
      <c r="P781" s="46"/>
      <c r="Q781" s="46"/>
      <c r="R781" s="46"/>
      <c r="S781" s="46"/>
      <c r="T781" s="46"/>
      <c r="U781" s="46"/>
    </row>
    <row r="782" spans="1:21" x14ac:dyDescent="0.2">
      <c r="A782" s="46"/>
      <c r="B782" s="46"/>
      <c r="C782" s="46"/>
      <c r="D782" s="46"/>
      <c r="E782" s="46"/>
      <c r="F782" s="46"/>
      <c r="G782" s="248"/>
      <c r="H782" s="46"/>
      <c r="I782" s="46"/>
      <c r="J782" s="46"/>
      <c r="K782" s="46"/>
      <c r="L782" s="46"/>
      <c r="M782" s="46"/>
      <c r="N782" s="46"/>
      <c r="O782" s="46"/>
      <c r="P782" s="46"/>
      <c r="Q782" s="46"/>
      <c r="R782" s="46"/>
      <c r="S782" s="46"/>
      <c r="T782" s="46"/>
      <c r="U782" s="46"/>
    </row>
    <row r="783" spans="1:21" x14ac:dyDescent="0.2">
      <c r="A783" s="46"/>
      <c r="B783" s="46"/>
      <c r="C783" s="46"/>
      <c r="D783" s="46"/>
      <c r="E783" s="46"/>
      <c r="F783" s="46"/>
      <c r="G783" s="248"/>
      <c r="H783" s="46"/>
      <c r="I783" s="46"/>
      <c r="J783" s="46"/>
      <c r="K783" s="46"/>
      <c r="L783" s="46"/>
      <c r="M783" s="46"/>
      <c r="N783" s="46"/>
      <c r="O783" s="46"/>
      <c r="P783" s="46"/>
      <c r="Q783" s="46"/>
      <c r="R783" s="46"/>
      <c r="S783" s="46"/>
      <c r="T783" s="46"/>
      <c r="U783" s="46"/>
    </row>
    <row r="784" spans="1:21" x14ac:dyDescent="0.2">
      <c r="A784" s="46"/>
      <c r="B784" s="46"/>
      <c r="C784" s="46"/>
      <c r="D784" s="46"/>
      <c r="E784" s="46"/>
      <c r="F784" s="46"/>
      <c r="G784" s="248"/>
      <c r="H784" s="46"/>
      <c r="I784" s="46"/>
      <c r="J784" s="46"/>
      <c r="K784" s="46"/>
      <c r="L784" s="46"/>
      <c r="M784" s="46"/>
      <c r="N784" s="46"/>
      <c r="O784" s="46"/>
      <c r="P784" s="46"/>
      <c r="Q784" s="46"/>
      <c r="R784" s="46"/>
      <c r="S784" s="46"/>
      <c r="T784" s="46"/>
      <c r="U784" s="46"/>
    </row>
    <row r="785" spans="1:21" x14ac:dyDescent="0.2">
      <c r="A785" s="46"/>
      <c r="B785" s="46"/>
      <c r="C785" s="46"/>
      <c r="D785" s="46"/>
      <c r="E785" s="46"/>
      <c r="F785" s="46"/>
      <c r="G785" s="248"/>
      <c r="H785" s="46"/>
      <c r="I785" s="46"/>
      <c r="J785" s="46"/>
      <c r="K785" s="46"/>
      <c r="L785" s="46"/>
      <c r="M785" s="46"/>
      <c r="N785" s="46"/>
      <c r="O785" s="46"/>
      <c r="P785" s="46"/>
      <c r="Q785" s="46"/>
      <c r="R785" s="46"/>
      <c r="S785" s="46"/>
      <c r="T785" s="46"/>
      <c r="U785" s="46"/>
    </row>
    <row r="786" spans="1:21" x14ac:dyDescent="0.2">
      <c r="A786" s="46"/>
      <c r="B786" s="46"/>
      <c r="C786" s="46"/>
      <c r="D786" s="46"/>
      <c r="E786" s="46"/>
      <c r="F786" s="46"/>
      <c r="G786" s="248"/>
      <c r="H786" s="46"/>
      <c r="I786" s="46"/>
      <c r="J786" s="46"/>
      <c r="K786" s="46"/>
      <c r="L786" s="46"/>
      <c r="M786" s="46"/>
      <c r="N786" s="46"/>
      <c r="O786" s="46"/>
      <c r="P786" s="46"/>
      <c r="Q786" s="46"/>
      <c r="R786" s="46"/>
      <c r="S786" s="46"/>
      <c r="T786" s="46"/>
      <c r="U786" s="46"/>
    </row>
    <row r="787" spans="1:21" x14ac:dyDescent="0.2">
      <c r="A787" s="46"/>
      <c r="B787" s="46"/>
      <c r="C787" s="46"/>
      <c r="D787" s="46"/>
      <c r="E787" s="46"/>
      <c r="F787" s="46"/>
      <c r="G787" s="248"/>
      <c r="H787" s="46"/>
      <c r="I787" s="46"/>
      <c r="J787" s="46"/>
      <c r="K787" s="46"/>
      <c r="L787" s="46"/>
      <c r="M787" s="46"/>
      <c r="N787" s="46"/>
      <c r="O787" s="46"/>
      <c r="P787" s="46"/>
      <c r="Q787" s="46"/>
      <c r="R787" s="46"/>
      <c r="S787" s="46"/>
      <c r="T787" s="46"/>
      <c r="U787" s="46"/>
    </row>
    <row r="788" spans="1:21" x14ac:dyDescent="0.2">
      <c r="A788" s="46"/>
      <c r="B788" s="46"/>
      <c r="C788" s="46"/>
      <c r="D788" s="46"/>
      <c r="E788" s="46"/>
      <c r="F788" s="46"/>
      <c r="G788" s="248"/>
      <c r="H788" s="46"/>
      <c r="I788" s="46"/>
      <c r="J788" s="46"/>
      <c r="K788" s="46"/>
      <c r="L788" s="46"/>
      <c r="M788" s="46"/>
      <c r="N788" s="46"/>
      <c r="O788" s="46"/>
      <c r="P788" s="46"/>
      <c r="Q788" s="46"/>
      <c r="R788" s="46"/>
      <c r="S788" s="46"/>
      <c r="T788" s="46"/>
      <c r="U788" s="46"/>
    </row>
    <row r="789" spans="1:21" x14ac:dyDescent="0.2">
      <c r="A789" s="46"/>
      <c r="B789" s="46"/>
      <c r="C789" s="46"/>
      <c r="D789" s="46"/>
      <c r="E789" s="46"/>
      <c r="F789" s="46"/>
      <c r="G789" s="248"/>
      <c r="H789" s="46"/>
      <c r="I789" s="46"/>
      <c r="J789" s="46"/>
      <c r="K789" s="46"/>
      <c r="L789" s="46"/>
      <c r="M789" s="46"/>
      <c r="N789" s="46"/>
      <c r="O789" s="46"/>
      <c r="P789" s="46"/>
      <c r="Q789" s="46"/>
      <c r="R789" s="46"/>
      <c r="S789" s="46"/>
      <c r="T789" s="46"/>
      <c r="U789" s="46"/>
    </row>
    <row r="790" spans="1:21" x14ac:dyDescent="0.2">
      <c r="A790" s="46"/>
      <c r="B790" s="46"/>
      <c r="C790" s="46"/>
      <c r="D790" s="46"/>
      <c r="E790" s="46"/>
      <c r="F790" s="46"/>
      <c r="G790" s="248"/>
      <c r="H790" s="46"/>
      <c r="I790" s="46"/>
      <c r="J790" s="46"/>
      <c r="K790" s="46"/>
      <c r="L790" s="46"/>
      <c r="M790" s="46"/>
      <c r="N790" s="46"/>
      <c r="O790" s="46"/>
      <c r="P790" s="46"/>
      <c r="Q790" s="46"/>
      <c r="R790" s="46"/>
      <c r="S790" s="46"/>
      <c r="T790" s="46"/>
      <c r="U790" s="46"/>
    </row>
    <row r="791" spans="1:21" x14ac:dyDescent="0.2">
      <c r="A791" s="46"/>
      <c r="B791" s="46"/>
      <c r="C791" s="46"/>
      <c r="D791" s="46"/>
      <c r="E791" s="46"/>
      <c r="F791" s="46"/>
      <c r="G791" s="248"/>
      <c r="H791" s="46"/>
      <c r="I791" s="46"/>
      <c r="J791" s="46"/>
      <c r="K791" s="46"/>
      <c r="L791" s="46"/>
      <c r="M791" s="46"/>
      <c r="N791" s="46"/>
      <c r="O791" s="46"/>
      <c r="P791" s="46"/>
      <c r="Q791" s="46"/>
      <c r="R791" s="46"/>
      <c r="S791" s="46"/>
      <c r="T791" s="46"/>
      <c r="U791" s="46"/>
    </row>
    <row r="792" spans="1:21" x14ac:dyDescent="0.2">
      <c r="A792" s="46"/>
      <c r="B792" s="46"/>
      <c r="C792" s="46"/>
      <c r="D792" s="46"/>
      <c r="E792" s="46"/>
      <c r="F792" s="46"/>
      <c r="G792" s="248"/>
      <c r="H792" s="46"/>
      <c r="I792" s="46"/>
      <c r="J792" s="46"/>
      <c r="K792" s="46"/>
      <c r="L792" s="46"/>
      <c r="M792" s="46"/>
      <c r="N792" s="46"/>
      <c r="O792" s="46"/>
      <c r="P792" s="46"/>
      <c r="Q792" s="46"/>
      <c r="R792" s="46"/>
      <c r="S792" s="46"/>
      <c r="T792" s="46"/>
      <c r="U792" s="46"/>
    </row>
    <row r="793" spans="1:21" x14ac:dyDescent="0.2">
      <c r="A793" s="46"/>
      <c r="B793" s="46"/>
      <c r="C793" s="46"/>
      <c r="D793" s="46"/>
      <c r="E793" s="46"/>
      <c r="F793" s="46"/>
      <c r="G793" s="248"/>
      <c r="H793" s="46"/>
      <c r="I793" s="46"/>
      <c r="J793" s="46"/>
      <c r="K793" s="46"/>
      <c r="L793" s="46"/>
      <c r="M793" s="46"/>
      <c r="N793" s="46"/>
      <c r="O793" s="46"/>
      <c r="P793" s="46"/>
      <c r="Q793" s="46"/>
      <c r="R793" s="46"/>
      <c r="S793" s="46"/>
      <c r="T793" s="46"/>
      <c r="U793" s="46"/>
    </row>
    <row r="794" spans="1:21" x14ac:dyDescent="0.2">
      <c r="A794" s="46"/>
      <c r="B794" s="46"/>
      <c r="C794" s="46"/>
      <c r="D794" s="46"/>
      <c r="E794" s="46"/>
      <c r="F794" s="46"/>
      <c r="G794" s="248"/>
      <c r="H794" s="46"/>
      <c r="I794" s="46"/>
      <c r="J794" s="46"/>
      <c r="K794" s="46"/>
      <c r="L794" s="46"/>
      <c r="M794" s="46"/>
      <c r="N794" s="46"/>
      <c r="O794" s="46"/>
      <c r="P794" s="46"/>
      <c r="Q794" s="46"/>
      <c r="R794" s="46"/>
      <c r="S794" s="46"/>
      <c r="T794" s="46"/>
      <c r="U794" s="46"/>
    </row>
    <row r="795" spans="1:21" x14ac:dyDescent="0.2">
      <c r="A795" s="46"/>
      <c r="B795" s="46"/>
      <c r="C795" s="46"/>
      <c r="D795" s="46"/>
      <c r="E795" s="46"/>
      <c r="F795" s="46"/>
      <c r="G795" s="248"/>
      <c r="H795" s="46"/>
      <c r="I795" s="46"/>
      <c r="J795" s="46"/>
      <c r="K795" s="46"/>
      <c r="L795" s="46"/>
      <c r="M795" s="46"/>
      <c r="N795" s="46"/>
      <c r="O795" s="46"/>
      <c r="P795" s="46"/>
      <c r="Q795" s="46"/>
      <c r="R795" s="46"/>
      <c r="S795" s="46"/>
      <c r="T795" s="46"/>
      <c r="U795" s="46"/>
    </row>
    <row r="796" spans="1:21" x14ac:dyDescent="0.2">
      <c r="A796" s="46"/>
      <c r="B796" s="46"/>
      <c r="C796" s="46"/>
      <c r="D796" s="46"/>
      <c r="E796" s="46"/>
      <c r="F796" s="46"/>
      <c r="G796" s="248"/>
      <c r="H796" s="46"/>
      <c r="I796" s="46"/>
      <c r="J796" s="46"/>
      <c r="K796" s="46"/>
      <c r="L796" s="46"/>
      <c r="M796" s="46"/>
      <c r="N796" s="46"/>
      <c r="O796" s="46"/>
      <c r="P796" s="46"/>
      <c r="Q796" s="46"/>
      <c r="R796" s="46"/>
      <c r="S796" s="46"/>
      <c r="T796" s="46"/>
      <c r="U796" s="46"/>
    </row>
    <row r="797" spans="1:21" x14ac:dyDescent="0.2">
      <c r="A797" s="46"/>
      <c r="B797" s="46"/>
      <c r="C797" s="46"/>
      <c r="D797" s="46"/>
      <c r="E797" s="46"/>
      <c r="F797" s="46"/>
      <c r="G797" s="248"/>
      <c r="H797" s="46"/>
      <c r="I797" s="46"/>
      <c r="J797" s="46"/>
      <c r="K797" s="46"/>
      <c r="L797" s="46"/>
      <c r="M797" s="46"/>
      <c r="N797" s="46"/>
      <c r="O797" s="46"/>
      <c r="P797" s="46"/>
      <c r="Q797" s="46"/>
      <c r="R797" s="46"/>
      <c r="S797" s="46"/>
      <c r="T797" s="46"/>
      <c r="U797" s="46"/>
    </row>
    <row r="798" spans="1:21" x14ac:dyDescent="0.2">
      <c r="A798" s="46"/>
      <c r="B798" s="46"/>
      <c r="C798" s="46"/>
      <c r="D798" s="46"/>
      <c r="E798" s="46"/>
      <c r="F798" s="46"/>
      <c r="G798" s="248"/>
      <c r="H798" s="46"/>
      <c r="I798" s="46"/>
      <c r="J798" s="46"/>
      <c r="K798" s="46"/>
      <c r="L798" s="46"/>
      <c r="M798" s="46"/>
      <c r="N798" s="46"/>
      <c r="O798" s="46"/>
      <c r="P798" s="46"/>
      <c r="Q798" s="46"/>
      <c r="R798" s="46"/>
      <c r="S798" s="46"/>
      <c r="T798" s="46"/>
      <c r="U798" s="46"/>
    </row>
    <row r="799" spans="1:21" x14ac:dyDescent="0.2">
      <c r="A799" s="46"/>
      <c r="B799" s="46"/>
      <c r="C799" s="46"/>
      <c r="D799" s="46"/>
      <c r="E799" s="46"/>
      <c r="F799" s="46"/>
      <c r="G799" s="248"/>
      <c r="H799" s="46"/>
      <c r="I799" s="46"/>
      <c r="J799" s="46"/>
      <c r="K799" s="46"/>
      <c r="L799" s="46"/>
      <c r="M799" s="46"/>
      <c r="N799" s="46"/>
      <c r="O799" s="46"/>
      <c r="P799" s="46"/>
      <c r="Q799" s="46"/>
      <c r="R799" s="46"/>
      <c r="S799" s="46"/>
      <c r="T799" s="46"/>
      <c r="U799" s="46"/>
    </row>
    <row r="800" spans="1:21" x14ac:dyDescent="0.2">
      <c r="A800" s="46"/>
      <c r="B800" s="46"/>
      <c r="C800" s="46"/>
      <c r="D800" s="46"/>
      <c r="E800" s="46"/>
      <c r="F800" s="46"/>
      <c r="G800" s="248"/>
      <c r="H800" s="46"/>
      <c r="I800" s="46"/>
      <c r="J800" s="46"/>
      <c r="K800" s="46"/>
      <c r="L800" s="46"/>
      <c r="M800" s="46"/>
      <c r="N800" s="46"/>
      <c r="O800" s="46"/>
      <c r="P800" s="46"/>
      <c r="Q800" s="46"/>
      <c r="R800" s="46"/>
      <c r="S800" s="46"/>
      <c r="T800" s="46"/>
      <c r="U800" s="46"/>
    </row>
    <row r="801" spans="1:21" x14ac:dyDescent="0.2">
      <c r="A801" s="46"/>
      <c r="B801" s="46"/>
      <c r="C801" s="46"/>
      <c r="D801" s="46"/>
      <c r="E801" s="46"/>
      <c r="F801" s="46"/>
      <c r="G801" s="248"/>
      <c r="H801" s="46"/>
      <c r="I801" s="46"/>
      <c r="J801" s="46"/>
      <c r="K801" s="46"/>
      <c r="L801" s="46"/>
      <c r="M801" s="46"/>
      <c r="N801" s="46"/>
      <c r="O801" s="46"/>
      <c r="P801" s="46"/>
      <c r="Q801" s="46"/>
      <c r="R801" s="46"/>
      <c r="S801" s="46"/>
      <c r="T801" s="46"/>
      <c r="U801" s="46"/>
    </row>
    <row r="802" spans="1:21" x14ac:dyDescent="0.2">
      <c r="A802" s="46"/>
      <c r="B802" s="46"/>
      <c r="C802" s="46"/>
      <c r="D802" s="46"/>
      <c r="E802" s="46"/>
      <c r="F802" s="46"/>
      <c r="G802" s="248"/>
      <c r="H802" s="46"/>
      <c r="I802" s="46"/>
      <c r="J802" s="46"/>
      <c r="K802" s="46"/>
      <c r="L802" s="46"/>
      <c r="M802" s="46"/>
      <c r="N802" s="46"/>
      <c r="O802" s="46"/>
      <c r="P802" s="46"/>
      <c r="Q802" s="46"/>
      <c r="R802" s="46"/>
      <c r="S802" s="46"/>
      <c r="T802" s="46"/>
      <c r="U802" s="46"/>
    </row>
    <row r="803" spans="1:21" x14ac:dyDescent="0.2">
      <c r="A803" s="46"/>
      <c r="B803" s="46"/>
      <c r="C803" s="46"/>
      <c r="D803" s="46"/>
      <c r="E803" s="46"/>
      <c r="F803" s="46"/>
      <c r="G803" s="248"/>
      <c r="H803" s="46"/>
      <c r="I803" s="46"/>
      <c r="J803" s="46"/>
      <c r="K803" s="46"/>
      <c r="L803" s="46"/>
      <c r="M803" s="46"/>
      <c r="N803" s="46"/>
      <c r="O803" s="46"/>
      <c r="P803" s="46"/>
      <c r="Q803" s="46"/>
      <c r="R803" s="46"/>
      <c r="S803" s="46"/>
      <c r="T803" s="46"/>
      <c r="U803" s="46"/>
    </row>
    <row r="804" spans="1:21" x14ac:dyDescent="0.2">
      <c r="A804" s="46"/>
      <c r="B804" s="46"/>
      <c r="C804" s="46"/>
      <c r="D804" s="46"/>
      <c r="E804" s="46"/>
      <c r="F804" s="46"/>
      <c r="G804" s="248"/>
      <c r="H804" s="46"/>
      <c r="I804" s="46"/>
      <c r="J804" s="46"/>
      <c r="K804" s="46"/>
      <c r="L804" s="46"/>
      <c r="M804" s="46"/>
      <c r="N804" s="46"/>
      <c r="O804" s="46"/>
      <c r="P804" s="46"/>
      <c r="Q804" s="46"/>
      <c r="R804" s="46"/>
      <c r="S804" s="46"/>
      <c r="T804" s="46"/>
      <c r="U804" s="46"/>
    </row>
    <row r="805" spans="1:21" x14ac:dyDescent="0.2">
      <c r="A805" s="46"/>
      <c r="B805" s="46"/>
      <c r="C805" s="46"/>
      <c r="D805" s="46"/>
      <c r="E805" s="46"/>
      <c r="F805" s="46"/>
      <c r="G805" s="248"/>
      <c r="H805" s="46"/>
      <c r="I805" s="46"/>
      <c r="J805" s="46"/>
      <c r="K805" s="46"/>
      <c r="L805" s="46"/>
      <c r="M805" s="46"/>
      <c r="N805" s="46"/>
      <c r="O805" s="46"/>
      <c r="P805" s="46"/>
      <c r="Q805" s="46"/>
      <c r="R805" s="46"/>
      <c r="S805" s="46"/>
      <c r="T805" s="46"/>
      <c r="U805" s="46"/>
    </row>
    <row r="806" spans="1:21" x14ac:dyDescent="0.2">
      <c r="A806" s="46"/>
      <c r="B806" s="46"/>
      <c r="C806" s="46"/>
      <c r="D806" s="46"/>
      <c r="E806" s="46"/>
      <c r="F806" s="46"/>
      <c r="G806" s="248"/>
      <c r="H806" s="46"/>
      <c r="I806" s="46"/>
      <c r="J806" s="46"/>
      <c r="K806" s="46"/>
      <c r="L806" s="46"/>
      <c r="M806" s="46"/>
      <c r="N806" s="46"/>
      <c r="O806" s="46"/>
      <c r="P806" s="46"/>
      <c r="Q806" s="46"/>
      <c r="R806" s="46"/>
      <c r="S806" s="46"/>
      <c r="T806" s="46"/>
      <c r="U806" s="46"/>
    </row>
    <row r="807" spans="1:21" x14ac:dyDescent="0.2">
      <c r="A807" s="46"/>
      <c r="B807" s="46"/>
      <c r="C807" s="46"/>
      <c r="D807" s="46"/>
      <c r="E807" s="46"/>
      <c r="F807" s="46"/>
      <c r="G807" s="248"/>
      <c r="H807" s="46"/>
      <c r="I807" s="46"/>
      <c r="J807" s="46"/>
      <c r="K807" s="46"/>
      <c r="L807" s="46"/>
      <c r="M807" s="46"/>
      <c r="N807" s="46"/>
      <c r="O807" s="46"/>
      <c r="P807" s="46"/>
      <c r="Q807" s="46"/>
      <c r="R807" s="46"/>
      <c r="S807" s="46"/>
      <c r="T807" s="46"/>
      <c r="U807" s="46"/>
    </row>
    <row r="808" spans="1:21" x14ac:dyDescent="0.2">
      <c r="A808" s="46"/>
      <c r="B808" s="46"/>
      <c r="C808" s="46"/>
      <c r="D808" s="46"/>
      <c r="E808" s="46"/>
      <c r="F808" s="46"/>
      <c r="G808" s="248"/>
      <c r="H808" s="46"/>
      <c r="I808" s="46"/>
      <c r="J808" s="46"/>
      <c r="K808" s="46"/>
      <c r="L808" s="46"/>
      <c r="M808" s="46"/>
      <c r="N808" s="46"/>
      <c r="O808" s="46"/>
      <c r="P808" s="46"/>
      <c r="Q808" s="46"/>
      <c r="R808" s="46"/>
      <c r="S808" s="46"/>
      <c r="T808" s="46"/>
      <c r="U808" s="46"/>
    </row>
    <row r="809" spans="1:21" x14ac:dyDescent="0.2">
      <c r="A809" s="46"/>
      <c r="B809" s="46"/>
      <c r="C809" s="46"/>
      <c r="D809" s="46"/>
      <c r="E809" s="46"/>
      <c r="F809" s="46"/>
      <c r="G809" s="248"/>
      <c r="H809" s="46"/>
      <c r="I809" s="46"/>
      <c r="J809" s="46"/>
      <c r="K809" s="46"/>
      <c r="L809" s="46"/>
      <c r="M809" s="46"/>
      <c r="N809" s="46"/>
      <c r="O809" s="46"/>
      <c r="P809" s="46"/>
      <c r="Q809" s="46"/>
      <c r="R809" s="46"/>
      <c r="S809" s="46"/>
      <c r="T809" s="46"/>
      <c r="U809" s="46"/>
    </row>
    <row r="810" spans="1:21" x14ac:dyDescent="0.2">
      <c r="A810" s="46"/>
      <c r="B810" s="46"/>
      <c r="C810" s="46"/>
      <c r="D810" s="46"/>
      <c r="E810" s="46"/>
      <c r="F810" s="46"/>
      <c r="G810" s="248"/>
      <c r="H810" s="46"/>
      <c r="I810" s="46"/>
      <c r="J810" s="46"/>
      <c r="K810" s="46"/>
      <c r="L810" s="46"/>
      <c r="M810" s="46"/>
      <c r="N810" s="46"/>
      <c r="O810" s="46"/>
      <c r="P810" s="46"/>
      <c r="Q810" s="46"/>
      <c r="R810" s="46"/>
      <c r="S810" s="46"/>
      <c r="T810" s="46"/>
      <c r="U810" s="46"/>
    </row>
    <row r="811" spans="1:21" x14ac:dyDescent="0.2">
      <c r="A811" s="46"/>
      <c r="B811" s="46"/>
      <c r="C811" s="46"/>
      <c r="D811" s="46"/>
      <c r="E811" s="46"/>
      <c r="F811" s="46"/>
      <c r="G811" s="248"/>
      <c r="H811" s="46"/>
      <c r="I811" s="46"/>
      <c r="J811" s="46"/>
      <c r="K811" s="46"/>
      <c r="L811" s="46"/>
      <c r="M811" s="46"/>
      <c r="N811" s="46"/>
      <c r="O811" s="46"/>
      <c r="P811" s="46"/>
      <c r="Q811" s="46"/>
      <c r="R811" s="46"/>
      <c r="S811" s="46"/>
      <c r="T811" s="46"/>
      <c r="U811" s="46"/>
    </row>
    <row r="812" spans="1:21" x14ac:dyDescent="0.2">
      <c r="A812" s="46"/>
      <c r="B812" s="46"/>
      <c r="C812" s="46"/>
      <c r="D812" s="46"/>
      <c r="E812" s="46"/>
      <c r="F812" s="46"/>
      <c r="G812" s="248"/>
      <c r="H812" s="46"/>
      <c r="I812" s="46"/>
      <c r="J812" s="46"/>
      <c r="K812" s="46"/>
      <c r="L812" s="46"/>
      <c r="M812" s="46"/>
      <c r="N812" s="46"/>
      <c r="O812" s="46"/>
      <c r="P812" s="46"/>
      <c r="Q812" s="46"/>
      <c r="R812" s="46"/>
      <c r="S812" s="46"/>
      <c r="T812" s="46"/>
      <c r="U812" s="46"/>
    </row>
    <row r="813" spans="1:21" x14ac:dyDescent="0.2">
      <c r="A813" s="46"/>
      <c r="B813" s="46"/>
      <c r="C813" s="46"/>
      <c r="D813" s="46"/>
      <c r="E813" s="46"/>
      <c r="F813" s="46"/>
      <c r="G813" s="248"/>
      <c r="H813" s="46"/>
      <c r="I813" s="46"/>
      <c r="J813" s="46"/>
      <c r="K813" s="46"/>
      <c r="L813" s="46"/>
      <c r="M813" s="46"/>
      <c r="N813" s="46"/>
      <c r="O813" s="46"/>
      <c r="P813" s="46"/>
      <c r="Q813" s="46"/>
      <c r="R813" s="46"/>
      <c r="S813" s="46"/>
      <c r="T813" s="46"/>
      <c r="U813" s="46"/>
    </row>
    <row r="814" spans="1:21" x14ac:dyDescent="0.2">
      <c r="A814" s="46"/>
      <c r="B814" s="46"/>
      <c r="C814" s="46"/>
      <c r="D814" s="46"/>
      <c r="E814" s="46"/>
      <c r="F814" s="46"/>
      <c r="G814" s="248"/>
      <c r="H814" s="46"/>
      <c r="I814" s="46"/>
      <c r="J814" s="46"/>
      <c r="K814" s="46"/>
      <c r="L814" s="46"/>
      <c r="M814" s="46"/>
      <c r="N814" s="46"/>
      <c r="O814" s="46"/>
      <c r="P814" s="46"/>
      <c r="Q814" s="46"/>
      <c r="R814" s="46"/>
      <c r="S814" s="46"/>
      <c r="T814" s="46"/>
      <c r="U814" s="46"/>
    </row>
    <row r="815" spans="1:21" x14ac:dyDescent="0.2">
      <c r="A815" s="46"/>
      <c r="B815" s="46"/>
      <c r="C815" s="46"/>
      <c r="D815" s="46"/>
      <c r="E815" s="46"/>
      <c r="F815" s="46"/>
      <c r="G815" s="248"/>
      <c r="H815" s="46"/>
      <c r="I815" s="46"/>
      <c r="J815" s="46"/>
      <c r="K815" s="46"/>
      <c r="L815" s="46"/>
      <c r="M815" s="46"/>
      <c r="N815" s="46"/>
      <c r="O815" s="46"/>
      <c r="P815" s="46"/>
      <c r="Q815" s="46"/>
      <c r="R815" s="46"/>
      <c r="S815" s="46"/>
      <c r="T815" s="46"/>
      <c r="U815" s="46"/>
    </row>
    <row r="816" spans="1:21" x14ac:dyDescent="0.2">
      <c r="A816" s="46"/>
      <c r="B816" s="46"/>
      <c r="C816" s="46"/>
      <c r="D816" s="46"/>
      <c r="E816" s="46"/>
      <c r="F816" s="46"/>
      <c r="G816" s="248"/>
      <c r="H816" s="46"/>
      <c r="I816" s="46"/>
      <c r="J816" s="46"/>
      <c r="K816" s="46"/>
      <c r="L816" s="46"/>
      <c r="M816" s="46"/>
      <c r="N816" s="46"/>
      <c r="O816" s="46"/>
      <c r="P816" s="46"/>
      <c r="Q816" s="46"/>
      <c r="R816" s="46"/>
      <c r="S816" s="46"/>
      <c r="T816" s="46"/>
      <c r="U816" s="46"/>
    </row>
    <row r="817" spans="1:21" x14ac:dyDescent="0.2">
      <c r="A817" s="46"/>
      <c r="B817" s="46"/>
      <c r="C817" s="46"/>
      <c r="D817" s="46"/>
      <c r="E817" s="46"/>
      <c r="F817" s="46"/>
      <c r="G817" s="248"/>
      <c r="H817" s="46"/>
      <c r="I817" s="46"/>
      <c r="J817" s="46"/>
      <c r="K817" s="46"/>
      <c r="L817" s="46"/>
      <c r="M817" s="46"/>
      <c r="N817" s="46"/>
      <c r="O817" s="46"/>
      <c r="P817" s="46"/>
      <c r="Q817" s="46"/>
      <c r="R817" s="46"/>
      <c r="S817" s="46"/>
      <c r="T817" s="46"/>
      <c r="U817" s="46"/>
    </row>
    <row r="818" spans="1:21" x14ac:dyDescent="0.2">
      <c r="A818" s="46"/>
      <c r="B818" s="46"/>
      <c r="C818" s="46"/>
      <c r="D818" s="46"/>
      <c r="E818" s="46"/>
      <c r="F818" s="46"/>
      <c r="G818" s="248"/>
      <c r="H818" s="46"/>
      <c r="I818" s="46"/>
      <c r="J818" s="46"/>
      <c r="K818" s="46"/>
      <c r="L818" s="46"/>
      <c r="M818" s="46"/>
      <c r="N818" s="46"/>
      <c r="O818" s="46"/>
      <c r="P818" s="46"/>
      <c r="Q818" s="46"/>
      <c r="R818" s="46"/>
      <c r="S818" s="46"/>
      <c r="T818" s="46"/>
      <c r="U818" s="46"/>
    </row>
    <row r="819" spans="1:21" x14ac:dyDescent="0.2">
      <c r="A819" s="46"/>
      <c r="B819" s="46"/>
      <c r="C819" s="46"/>
      <c r="D819" s="46"/>
      <c r="E819" s="46"/>
      <c r="F819" s="46"/>
      <c r="G819" s="248"/>
      <c r="H819" s="46"/>
      <c r="I819" s="46"/>
      <c r="J819" s="46"/>
      <c r="K819" s="46"/>
      <c r="L819" s="46"/>
      <c r="M819" s="46"/>
      <c r="N819" s="46"/>
      <c r="O819" s="46"/>
      <c r="P819" s="46"/>
      <c r="Q819" s="46"/>
      <c r="R819" s="46"/>
      <c r="S819" s="46"/>
      <c r="T819" s="46"/>
      <c r="U819" s="46"/>
    </row>
    <row r="820" spans="1:21" x14ac:dyDescent="0.2">
      <c r="A820" s="46"/>
      <c r="B820" s="46"/>
      <c r="C820" s="46"/>
      <c r="D820" s="46"/>
      <c r="E820" s="46"/>
      <c r="F820" s="46"/>
      <c r="G820" s="248"/>
      <c r="H820" s="46"/>
      <c r="I820" s="46"/>
      <c r="J820" s="46"/>
      <c r="K820" s="46"/>
      <c r="L820" s="46"/>
      <c r="M820" s="46"/>
      <c r="N820" s="46"/>
      <c r="O820" s="46"/>
      <c r="P820" s="46"/>
      <c r="Q820" s="46"/>
      <c r="R820" s="46"/>
      <c r="S820" s="46"/>
      <c r="T820" s="46"/>
      <c r="U820" s="46"/>
    </row>
    <row r="821" spans="1:21" x14ac:dyDescent="0.2">
      <c r="A821" s="46"/>
      <c r="B821" s="46"/>
      <c r="C821" s="46"/>
      <c r="D821" s="46"/>
      <c r="E821" s="46"/>
      <c r="F821" s="46"/>
      <c r="G821" s="248"/>
      <c r="H821" s="46"/>
      <c r="I821" s="46"/>
      <c r="J821" s="46"/>
      <c r="K821" s="46"/>
      <c r="L821" s="46"/>
      <c r="M821" s="46"/>
      <c r="N821" s="46"/>
      <c r="O821" s="46"/>
      <c r="P821" s="46"/>
      <c r="Q821" s="46"/>
      <c r="R821" s="46"/>
      <c r="S821" s="46"/>
      <c r="T821" s="46"/>
      <c r="U821" s="46"/>
    </row>
    <row r="822" spans="1:21" x14ac:dyDescent="0.2">
      <c r="A822" s="46"/>
      <c r="B822" s="46"/>
      <c r="C822" s="46"/>
      <c r="D822" s="46"/>
      <c r="E822" s="46"/>
      <c r="F822" s="46"/>
      <c r="G822" s="248"/>
      <c r="H822" s="46"/>
      <c r="I822" s="46"/>
      <c r="J822" s="46"/>
      <c r="K822" s="46"/>
      <c r="L822" s="46"/>
      <c r="M822" s="46"/>
      <c r="N822" s="46"/>
      <c r="O822" s="46"/>
      <c r="P822" s="46"/>
      <c r="Q822" s="46"/>
      <c r="R822" s="46"/>
      <c r="S822" s="46"/>
      <c r="T822" s="46"/>
      <c r="U822" s="46"/>
    </row>
    <row r="823" spans="1:21" x14ac:dyDescent="0.2">
      <c r="A823" s="46"/>
      <c r="B823" s="46"/>
      <c r="C823" s="46"/>
      <c r="D823" s="46"/>
      <c r="E823" s="46"/>
      <c r="F823" s="46"/>
      <c r="G823" s="248"/>
      <c r="H823" s="46"/>
      <c r="I823" s="46"/>
      <c r="J823" s="46"/>
      <c r="K823" s="46"/>
      <c r="L823" s="46"/>
      <c r="M823" s="46"/>
      <c r="N823" s="46"/>
      <c r="O823" s="46"/>
      <c r="P823" s="46"/>
      <c r="Q823" s="46"/>
      <c r="R823" s="46"/>
      <c r="S823" s="46"/>
      <c r="T823" s="46"/>
      <c r="U823" s="46"/>
    </row>
    <row r="824" spans="1:21" x14ac:dyDescent="0.2">
      <c r="A824" s="46"/>
      <c r="B824" s="46"/>
      <c r="C824" s="46"/>
      <c r="D824" s="46"/>
      <c r="E824" s="46"/>
      <c r="F824" s="46"/>
      <c r="G824" s="248"/>
      <c r="H824" s="46"/>
      <c r="I824" s="46"/>
      <c r="J824" s="46"/>
      <c r="K824" s="46"/>
      <c r="L824" s="46"/>
      <c r="M824" s="46"/>
      <c r="N824" s="46"/>
      <c r="O824" s="46"/>
      <c r="P824" s="46"/>
      <c r="Q824" s="46"/>
      <c r="R824" s="46"/>
      <c r="S824" s="46"/>
      <c r="T824" s="46"/>
      <c r="U824" s="46"/>
    </row>
    <row r="825" spans="1:21" x14ac:dyDescent="0.2">
      <c r="A825" s="46"/>
      <c r="B825" s="46"/>
      <c r="C825" s="46"/>
      <c r="D825" s="46"/>
      <c r="E825" s="46"/>
      <c r="F825" s="46"/>
      <c r="G825" s="248"/>
      <c r="H825" s="46"/>
      <c r="I825" s="46"/>
      <c r="J825" s="46"/>
      <c r="K825" s="46"/>
      <c r="L825" s="46"/>
      <c r="M825" s="46"/>
      <c r="N825" s="46"/>
      <c r="O825" s="46"/>
      <c r="P825" s="46"/>
      <c r="Q825" s="46"/>
      <c r="R825" s="46"/>
      <c r="S825" s="46"/>
      <c r="T825" s="46"/>
      <c r="U825" s="46"/>
    </row>
    <row r="826" spans="1:21" x14ac:dyDescent="0.2">
      <c r="A826" s="46"/>
      <c r="B826" s="46"/>
      <c r="C826" s="46"/>
      <c r="D826" s="46"/>
      <c r="E826" s="46"/>
      <c r="F826" s="46"/>
      <c r="G826" s="248"/>
      <c r="H826" s="46"/>
      <c r="I826" s="46"/>
      <c r="J826" s="46"/>
      <c r="K826" s="46"/>
      <c r="L826" s="46"/>
      <c r="M826" s="46"/>
      <c r="N826" s="46"/>
      <c r="O826" s="46"/>
      <c r="P826" s="46"/>
      <c r="Q826" s="46"/>
      <c r="R826" s="46"/>
      <c r="S826" s="46"/>
      <c r="T826" s="46"/>
      <c r="U826" s="46"/>
    </row>
    <row r="827" spans="1:21" x14ac:dyDescent="0.2">
      <c r="A827" s="46"/>
      <c r="B827" s="46"/>
      <c r="C827" s="46"/>
      <c r="D827" s="46"/>
      <c r="E827" s="46"/>
      <c r="F827" s="46"/>
      <c r="G827" s="248"/>
      <c r="H827" s="46"/>
      <c r="I827" s="46"/>
      <c r="J827" s="46"/>
      <c r="K827" s="46"/>
      <c r="L827" s="46"/>
      <c r="M827" s="46"/>
      <c r="N827" s="46"/>
      <c r="O827" s="46"/>
      <c r="P827" s="46"/>
      <c r="Q827" s="46"/>
      <c r="R827" s="46"/>
      <c r="S827" s="46"/>
      <c r="T827" s="46"/>
      <c r="U827" s="46"/>
    </row>
    <row r="828" spans="1:21" x14ac:dyDescent="0.2">
      <c r="A828" s="46"/>
      <c r="B828" s="46"/>
      <c r="C828" s="46"/>
      <c r="D828" s="46"/>
      <c r="E828" s="46"/>
      <c r="F828" s="46"/>
      <c r="G828" s="248"/>
      <c r="H828" s="46"/>
      <c r="I828" s="46"/>
      <c r="J828" s="46"/>
      <c r="K828" s="46"/>
      <c r="L828" s="46"/>
      <c r="M828" s="46"/>
      <c r="N828" s="46"/>
      <c r="O828" s="46"/>
      <c r="P828" s="46"/>
      <c r="Q828" s="46"/>
      <c r="R828" s="46"/>
      <c r="S828" s="46"/>
      <c r="T828" s="46"/>
      <c r="U828" s="46"/>
    </row>
    <row r="829" spans="1:21" x14ac:dyDescent="0.2">
      <c r="A829" s="46"/>
      <c r="B829" s="46"/>
      <c r="C829" s="46"/>
      <c r="D829" s="46"/>
      <c r="E829" s="46"/>
      <c r="F829" s="46"/>
      <c r="G829" s="248"/>
      <c r="H829" s="46"/>
      <c r="I829" s="46"/>
      <c r="J829" s="46"/>
      <c r="K829" s="46"/>
      <c r="L829" s="46"/>
      <c r="M829" s="46"/>
      <c r="N829" s="46"/>
      <c r="O829" s="46"/>
      <c r="P829" s="46"/>
      <c r="Q829" s="46"/>
      <c r="R829" s="46"/>
      <c r="S829" s="46"/>
      <c r="T829" s="46"/>
      <c r="U829" s="46"/>
    </row>
    <row r="830" spans="1:21" x14ac:dyDescent="0.2">
      <c r="A830" s="46"/>
      <c r="B830" s="46"/>
      <c r="C830" s="46"/>
      <c r="D830" s="46"/>
      <c r="E830" s="46"/>
      <c r="F830" s="46"/>
      <c r="G830" s="248"/>
      <c r="H830" s="46"/>
      <c r="I830" s="46"/>
      <c r="J830" s="46"/>
      <c r="K830" s="46"/>
      <c r="L830" s="46"/>
      <c r="M830" s="46"/>
      <c r="N830" s="46"/>
      <c r="O830" s="46"/>
      <c r="P830" s="46"/>
      <c r="Q830" s="46"/>
      <c r="R830" s="46"/>
      <c r="S830" s="46"/>
      <c r="T830" s="46"/>
      <c r="U830" s="46"/>
    </row>
    <row r="831" spans="1:21" x14ac:dyDescent="0.2">
      <c r="A831" s="46"/>
      <c r="B831" s="46"/>
      <c r="C831" s="46"/>
      <c r="D831" s="46"/>
      <c r="E831" s="46"/>
      <c r="F831" s="46"/>
      <c r="G831" s="248"/>
      <c r="H831" s="46"/>
      <c r="I831" s="46"/>
      <c r="J831" s="46"/>
      <c r="K831" s="46"/>
      <c r="L831" s="46"/>
      <c r="M831" s="46"/>
      <c r="N831" s="46"/>
      <c r="O831" s="46"/>
      <c r="P831" s="46"/>
      <c r="Q831" s="46"/>
      <c r="R831" s="46"/>
      <c r="S831" s="46"/>
      <c r="T831" s="46"/>
      <c r="U831" s="46"/>
    </row>
    <row r="832" spans="1:21" x14ac:dyDescent="0.2">
      <c r="A832" s="46"/>
      <c r="B832" s="46"/>
      <c r="C832" s="46"/>
      <c r="D832" s="46"/>
      <c r="E832" s="46"/>
      <c r="F832" s="46"/>
      <c r="G832" s="248"/>
      <c r="H832" s="46"/>
      <c r="I832" s="46"/>
      <c r="J832" s="46"/>
      <c r="K832" s="46"/>
      <c r="L832" s="46"/>
      <c r="M832" s="46"/>
      <c r="N832" s="46"/>
      <c r="O832" s="46"/>
      <c r="P832" s="46"/>
      <c r="Q832" s="46"/>
      <c r="R832" s="46"/>
      <c r="S832" s="46"/>
      <c r="T832" s="46"/>
      <c r="U832" s="46"/>
    </row>
    <row r="833" spans="1:21" x14ac:dyDescent="0.2">
      <c r="A833" s="46"/>
      <c r="B833" s="46"/>
      <c r="C833" s="46"/>
      <c r="D833" s="46"/>
      <c r="E833" s="46"/>
      <c r="F833" s="46"/>
      <c r="G833" s="248"/>
      <c r="H833" s="46"/>
      <c r="I833" s="46"/>
      <c r="J833" s="46"/>
      <c r="K833" s="46"/>
      <c r="L833" s="46"/>
      <c r="M833" s="46"/>
      <c r="N833" s="46"/>
      <c r="O833" s="46"/>
      <c r="P833" s="46"/>
      <c r="Q833" s="46"/>
      <c r="R833" s="46"/>
      <c r="S833" s="46"/>
      <c r="T833" s="46"/>
      <c r="U833" s="46"/>
    </row>
    <row r="834" spans="1:21" x14ac:dyDescent="0.2">
      <c r="A834" s="46"/>
      <c r="B834" s="46"/>
      <c r="C834" s="46"/>
      <c r="D834" s="46"/>
      <c r="E834" s="46"/>
      <c r="F834" s="46"/>
      <c r="G834" s="248"/>
      <c r="H834" s="46"/>
      <c r="I834" s="46"/>
      <c r="J834" s="46"/>
      <c r="K834" s="46"/>
      <c r="L834" s="46"/>
      <c r="M834" s="46"/>
      <c r="N834" s="46"/>
      <c r="O834" s="46"/>
      <c r="P834" s="46"/>
      <c r="Q834" s="46"/>
      <c r="R834" s="46"/>
      <c r="S834" s="46"/>
      <c r="T834" s="46"/>
      <c r="U834" s="46"/>
    </row>
    <row r="835" spans="1:21" x14ac:dyDescent="0.2">
      <c r="A835" s="46"/>
      <c r="B835" s="46"/>
      <c r="C835" s="46"/>
      <c r="D835" s="46"/>
      <c r="E835" s="46"/>
      <c r="F835" s="46"/>
      <c r="G835" s="248"/>
      <c r="H835" s="46"/>
      <c r="I835" s="46"/>
      <c r="J835" s="46"/>
      <c r="K835" s="46"/>
      <c r="L835" s="46"/>
      <c r="M835" s="46"/>
      <c r="N835" s="46"/>
      <c r="O835" s="46"/>
      <c r="P835" s="46"/>
      <c r="Q835" s="46"/>
      <c r="R835" s="46"/>
      <c r="S835" s="46"/>
      <c r="T835" s="46"/>
      <c r="U835" s="46"/>
    </row>
    <row r="836" spans="1:21" x14ac:dyDescent="0.2">
      <c r="A836" s="46"/>
      <c r="B836" s="46"/>
      <c r="C836" s="46"/>
      <c r="D836" s="46"/>
      <c r="E836" s="46"/>
      <c r="F836" s="46"/>
      <c r="G836" s="248"/>
      <c r="H836" s="46"/>
      <c r="I836" s="46"/>
      <c r="J836" s="46"/>
      <c r="K836" s="46"/>
      <c r="L836" s="46"/>
      <c r="M836" s="46"/>
      <c r="N836" s="46"/>
      <c r="O836" s="46"/>
      <c r="P836" s="46"/>
      <c r="Q836" s="46"/>
      <c r="R836" s="46"/>
      <c r="S836" s="46"/>
      <c r="T836" s="46"/>
      <c r="U836" s="46"/>
    </row>
    <row r="837" spans="1:21" x14ac:dyDescent="0.2">
      <c r="A837" s="46"/>
      <c r="B837" s="46"/>
      <c r="C837" s="46"/>
      <c r="D837" s="46"/>
      <c r="E837" s="46"/>
      <c r="F837" s="46"/>
      <c r="G837" s="248"/>
      <c r="H837" s="46"/>
      <c r="I837" s="46"/>
      <c r="J837" s="46"/>
      <c r="K837" s="46"/>
      <c r="L837" s="46"/>
      <c r="M837" s="46"/>
      <c r="N837" s="46"/>
      <c r="O837" s="46"/>
      <c r="P837" s="46"/>
      <c r="Q837" s="46"/>
      <c r="R837" s="46"/>
      <c r="S837" s="46"/>
      <c r="T837" s="46"/>
      <c r="U837" s="46"/>
    </row>
    <row r="838" spans="1:21" x14ac:dyDescent="0.2">
      <c r="A838" s="46"/>
      <c r="B838" s="46"/>
      <c r="C838" s="46"/>
      <c r="D838" s="46"/>
      <c r="E838" s="46"/>
      <c r="F838" s="46"/>
      <c r="G838" s="248"/>
      <c r="H838" s="46"/>
      <c r="I838" s="46"/>
      <c r="J838" s="46"/>
      <c r="K838" s="46"/>
      <c r="L838" s="46"/>
      <c r="M838" s="46"/>
      <c r="N838" s="46"/>
      <c r="O838" s="46"/>
      <c r="P838" s="46"/>
      <c r="Q838" s="46"/>
      <c r="R838" s="46"/>
      <c r="S838" s="46"/>
      <c r="T838" s="46"/>
      <c r="U838" s="46"/>
    </row>
    <row r="839" spans="1:21" x14ac:dyDescent="0.2">
      <c r="A839" s="46"/>
      <c r="B839" s="46"/>
      <c r="C839" s="46"/>
      <c r="D839" s="46"/>
      <c r="E839" s="46"/>
      <c r="F839" s="46"/>
      <c r="G839" s="248"/>
      <c r="H839" s="46"/>
      <c r="I839" s="46"/>
      <c r="J839" s="46"/>
      <c r="K839" s="46"/>
      <c r="L839" s="46"/>
      <c r="M839" s="46"/>
      <c r="N839" s="46"/>
      <c r="O839" s="46"/>
      <c r="P839" s="46"/>
      <c r="Q839" s="46"/>
      <c r="R839" s="46"/>
      <c r="S839" s="46"/>
      <c r="T839" s="46"/>
      <c r="U839" s="46"/>
    </row>
    <row r="840" spans="1:21" x14ac:dyDescent="0.2">
      <c r="A840" s="46"/>
      <c r="B840" s="46"/>
      <c r="C840" s="46"/>
      <c r="D840" s="46"/>
      <c r="E840" s="46"/>
      <c r="F840" s="46"/>
      <c r="G840" s="248"/>
      <c r="H840" s="46"/>
      <c r="I840" s="46"/>
      <c r="J840" s="46"/>
      <c r="K840" s="46"/>
      <c r="L840" s="46"/>
      <c r="M840" s="46"/>
      <c r="N840" s="46"/>
      <c r="O840" s="46"/>
      <c r="P840" s="46"/>
      <c r="Q840" s="46"/>
      <c r="R840" s="46"/>
      <c r="S840" s="46"/>
      <c r="T840" s="46"/>
      <c r="U840" s="46"/>
    </row>
    <row r="841" spans="1:21" x14ac:dyDescent="0.2">
      <c r="A841" s="46"/>
      <c r="B841" s="46"/>
      <c r="C841" s="46"/>
      <c r="D841" s="46"/>
      <c r="E841" s="46"/>
      <c r="F841" s="46"/>
      <c r="G841" s="248"/>
      <c r="H841" s="46"/>
      <c r="I841" s="46"/>
      <c r="J841" s="46"/>
      <c r="K841" s="46"/>
      <c r="L841" s="46"/>
      <c r="M841" s="46"/>
      <c r="N841" s="46"/>
      <c r="O841" s="46"/>
      <c r="P841" s="46"/>
      <c r="Q841" s="46"/>
      <c r="R841" s="46"/>
      <c r="S841" s="46"/>
      <c r="T841" s="46"/>
      <c r="U841" s="46"/>
    </row>
    <row r="842" spans="1:21" x14ac:dyDescent="0.2">
      <c r="A842" s="46"/>
      <c r="B842" s="46"/>
      <c r="C842" s="46"/>
      <c r="D842" s="46"/>
      <c r="E842" s="46"/>
      <c r="F842" s="46"/>
      <c r="G842" s="248"/>
      <c r="H842" s="46"/>
      <c r="I842" s="46"/>
      <c r="J842" s="46"/>
      <c r="K842" s="46"/>
      <c r="L842" s="46"/>
      <c r="M842" s="46"/>
      <c r="N842" s="46"/>
      <c r="O842" s="46"/>
      <c r="P842" s="46"/>
      <c r="Q842" s="46"/>
      <c r="R842" s="46"/>
      <c r="S842" s="46"/>
      <c r="T842" s="46"/>
      <c r="U842" s="46"/>
    </row>
    <row r="843" spans="1:21" x14ac:dyDescent="0.2">
      <c r="A843" s="46"/>
      <c r="B843" s="46"/>
      <c r="C843" s="46"/>
      <c r="D843" s="46"/>
      <c r="E843" s="46"/>
      <c r="F843" s="46"/>
      <c r="G843" s="248"/>
      <c r="H843" s="46"/>
      <c r="I843" s="46"/>
      <c r="J843" s="46"/>
      <c r="K843" s="46"/>
      <c r="L843" s="46"/>
      <c r="M843" s="46"/>
      <c r="N843" s="46"/>
      <c r="O843" s="46"/>
      <c r="P843" s="46"/>
      <c r="Q843" s="46"/>
      <c r="R843" s="46"/>
      <c r="S843" s="46"/>
      <c r="T843" s="46"/>
      <c r="U843" s="46"/>
    </row>
    <row r="844" spans="1:21" x14ac:dyDescent="0.2">
      <c r="A844" s="46"/>
      <c r="B844" s="46"/>
      <c r="C844" s="46"/>
      <c r="D844" s="46"/>
      <c r="E844" s="46"/>
      <c r="F844" s="46"/>
      <c r="G844" s="248"/>
      <c r="H844" s="46"/>
      <c r="I844" s="46"/>
      <c r="J844" s="46"/>
      <c r="K844" s="46"/>
      <c r="L844" s="46"/>
      <c r="M844" s="46"/>
      <c r="N844" s="46"/>
      <c r="O844" s="46"/>
      <c r="P844" s="46"/>
      <c r="Q844" s="46"/>
      <c r="R844" s="46"/>
      <c r="S844" s="46"/>
      <c r="T844" s="46"/>
      <c r="U844" s="46"/>
    </row>
    <row r="845" spans="1:21" x14ac:dyDescent="0.2">
      <c r="A845" s="46"/>
      <c r="B845" s="46"/>
      <c r="C845" s="46"/>
      <c r="D845" s="46"/>
      <c r="E845" s="46"/>
      <c r="F845" s="46"/>
      <c r="G845" s="248"/>
      <c r="H845" s="46"/>
      <c r="I845" s="46"/>
      <c r="J845" s="46"/>
      <c r="K845" s="46"/>
      <c r="L845" s="46"/>
      <c r="M845" s="46"/>
      <c r="N845" s="46"/>
      <c r="O845" s="46"/>
      <c r="P845" s="46"/>
      <c r="Q845" s="46"/>
      <c r="R845" s="46"/>
      <c r="S845" s="46"/>
      <c r="T845" s="46"/>
      <c r="U845" s="46"/>
    </row>
    <row r="846" spans="1:21" x14ac:dyDescent="0.2">
      <c r="A846" s="46"/>
      <c r="B846" s="46"/>
      <c r="C846" s="46"/>
      <c r="D846" s="46"/>
      <c r="E846" s="46"/>
      <c r="F846" s="46"/>
      <c r="G846" s="248"/>
      <c r="H846" s="46"/>
      <c r="I846" s="46"/>
      <c r="J846" s="46"/>
      <c r="K846" s="46"/>
      <c r="L846" s="46"/>
      <c r="M846" s="46"/>
      <c r="N846" s="46"/>
      <c r="O846" s="46"/>
      <c r="P846" s="46"/>
      <c r="Q846" s="46"/>
      <c r="R846" s="46"/>
      <c r="S846" s="46"/>
      <c r="T846" s="46"/>
      <c r="U846" s="46"/>
    </row>
    <row r="847" spans="1:21" x14ac:dyDescent="0.2">
      <c r="A847" s="46"/>
      <c r="B847" s="46"/>
      <c r="C847" s="46"/>
      <c r="D847" s="46"/>
      <c r="E847" s="46"/>
      <c r="F847" s="46"/>
      <c r="G847" s="248"/>
      <c r="H847" s="46"/>
      <c r="I847" s="46"/>
      <c r="J847" s="46"/>
      <c r="K847" s="46"/>
      <c r="L847" s="46"/>
      <c r="M847" s="46"/>
      <c r="N847" s="46"/>
      <c r="O847" s="46"/>
      <c r="P847" s="46"/>
      <c r="Q847" s="46"/>
      <c r="R847" s="46"/>
      <c r="S847" s="46"/>
      <c r="T847" s="46"/>
      <c r="U847" s="46"/>
    </row>
    <row r="848" spans="1:21" x14ac:dyDescent="0.2">
      <c r="A848" s="46"/>
      <c r="B848" s="46"/>
      <c r="C848" s="46"/>
      <c r="D848" s="46"/>
      <c r="E848" s="46"/>
      <c r="F848" s="46"/>
      <c r="G848" s="248"/>
      <c r="H848" s="46"/>
      <c r="I848" s="46"/>
      <c r="J848" s="46"/>
      <c r="K848" s="46"/>
      <c r="L848" s="46"/>
      <c r="M848" s="46"/>
      <c r="N848" s="46"/>
      <c r="O848" s="46"/>
      <c r="P848" s="46"/>
      <c r="Q848" s="46"/>
      <c r="R848" s="46"/>
      <c r="S848" s="46"/>
      <c r="T848" s="46"/>
      <c r="U848" s="46"/>
    </row>
    <row r="849" spans="1:21" x14ac:dyDescent="0.2">
      <c r="A849" s="46"/>
      <c r="B849" s="46"/>
      <c r="C849" s="46"/>
      <c r="D849" s="46"/>
      <c r="E849" s="46"/>
      <c r="F849" s="46"/>
      <c r="G849" s="248"/>
      <c r="H849" s="46"/>
      <c r="I849" s="46"/>
      <c r="J849" s="46"/>
      <c r="K849" s="46"/>
      <c r="L849" s="46"/>
      <c r="M849" s="46"/>
      <c r="N849" s="46"/>
      <c r="O849" s="46"/>
      <c r="P849" s="46"/>
      <c r="Q849" s="46"/>
      <c r="R849" s="46"/>
      <c r="S849" s="46"/>
      <c r="T849" s="46"/>
      <c r="U849" s="46"/>
    </row>
    <row r="850" spans="1:21" x14ac:dyDescent="0.2">
      <c r="A850" s="46"/>
      <c r="B850" s="46"/>
      <c r="C850" s="46"/>
      <c r="D850" s="46"/>
      <c r="E850" s="46"/>
      <c r="F850" s="46"/>
      <c r="G850" s="248"/>
      <c r="H850" s="46"/>
      <c r="I850" s="46"/>
      <c r="J850" s="46"/>
      <c r="K850" s="46"/>
      <c r="L850" s="46"/>
      <c r="M850" s="46"/>
      <c r="N850" s="46"/>
      <c r="O850" s="46"/>
      <c r="P850" s="46"/>
      <c r="Q850" s="46"/>
      <c r="R850" s="46"/>
      <c r="S850" s="46"/>
      <c r="T850" s="46"/>
      <c r="U850" s="46"/>
    </row>
    <row r="851" spans="1:21" x14ac:dyDescent="0.2">
      <c r="A851" s="46"/>
      <c r="B851" s="46"/>
      <c r="C851" s="46"/>
      <c r="D851" s="46"/>
      <c r="E851" s="46"/>
      <c r="F851" s="46"/>
      <c r="G851" s="248"/>
      <c r="H851" s="46"/>
      <c r="I851" s="46"/>
      <c r="J851" s="46"/>
      <c r="K851" s="46"/>
      <c r="L851" s="46"/>
      <c r="M851" s="46"/>
      <c r="N851" s="46"/>
      <c r="O851" s="46"/>
      <c r="P851" s="46"/>
      <c r="Q851" s="46"/>
      <c r="R851" s="46"/>
      <c r="S851" s="46"/>
      <c r="T851" s="46"/>
      <c r="U851" s="46"/>
    </row>
    <row r="852" spans="1:21" x14ac:dyDescent="0.2">
      <c r="A852" s="46"/>
      <c r="B852" s="46"/>
      <c r="C852" s="46"/>
      <c r="D852" s="46"/>
      <c r="E852" s="46"/>
      <c r="F852" s="46"/>
      <c r="G852" s="248"/>
      <c r="H852" s="46"/>
      <c r="I852" s="46"/>
      <c r="J852" s="46"/>
      <c r="K852" s="46"/>
      <c r="L852" s="46"/>
      <c r="M852" s="46"/>
      <c r="N852" s="46"/>
      <c r="O852" s="46"/>
      <c r="P852" s="46"/>
      <c r="Q852" s="46"/>
      <c r="R852" s="46"/>
      <c r="S852" s="46"/>
      <c r="T852" s="46"/>
      <c r="U852" s="46"/>
    </row>
    <row r="853" spans="1:21" x14ac:dyDescent="0.2">
      <c r="A853" s="46"/>
      <c r="B853" s="46"/>
      <c r="C853" s="46"/>
      <c r="D853" s="46"/>
      <c r="E853" s="46"/>
      <c r="F853" s="46"/>
      <c r="G853" s="248"/>
      <c r="H853" s="46"/>
      <c r="I853" s="46"/>
      <c r="J853" s="46"/>
      <c r="K853" s="46"/>
      <c r="L853" s="46"/>
      <c r="M853" s="46"/>
      <c r="N853" s="46"/>
      <c r="O853" s="46"/>
      <c r="P853" s="46"/>
      <c r="Q853" s="46"/>
      <c r="R853" s="46"/>
      <c r="S853" s="46"/>
      <c r="T853" s="46"/>
      <c r="U853" s="46"/>
    </row>
    <row r="854" spans="1:21" x14ac:dyDescent="0.2">
      <c r="A854" s="46"/>
      <c r="B854" s="46"/>
      <c r="C854" s="46"/>
      <c r="D854" s="46"/>
      <c r="E854" s="46"/>
      <c r="F854" s="46"/>
      <c r="G854" s="248"/>
      <c r="H854" s="46"/>
      <c r="I854" s="46"/>
      <c r="J854" s="46"/>
      <c r="K854" s="46"/>
      <c r="L854" s="46"/>
      <c r="M854" s="46"/>
      <c r="N854" s="46"/>
      <c r="O854" s="46"/>
      <c r="P854" s="46"/>
      <c r="Q854" s="46"/>
      <c r="R854" s="46"/>
      <c r="S854" s="46"/>
      <c r="T854" s="46"/>
      <c r="U854" s="46"/>
    </row>
    <row r="855" spans="1:21" x14ac:dyDescent="0.2">
      <c r="A855" s="46"/>
      <c r="B855" s="46"/>
      <c r="C855" s="46"/>
      <c r="D855" s="46"/>
      <c r="E855" s="46"/>
      <c r="F855" s="46"/>
      <c r="G855" s="248"/>
      <c r="H855" s="46"/>
      <c r="I855" s="46"/>
      <c r="J855" s="46"/>
      <c r="K855" s="46"/>
      <c r="L855" s="46"/>
      <c r="M855" s="46"/>
      <c r="N855" s="46"/>
      <c r="O855" s="46"/>
      <c r="P855" s="46"/>
      <c r="Q855" s="46"/>
      <c r="R855" s="46"/>
      <c r="S855" s="46"/>
      <c r="T855" s="46"/>
      <c r="U855" s="46"/>
    </row>
    <row r="856" spans="1:21" x14ac:dyDescent="0.2">
      <c r="A856" s="46"/>
      <c r="B856" s="46"/>
      <c r="C856" s="46"/>
      <c r="D856" s="46"/>
      <c r="E856" s="46"/>
      <c r="F856" s="46"/>
      <c r="G856" s="248"/>
      <c r="H856" s="46"/>
      <c r="I856" s="46"/>
      <c r="J856" s="46"/>
      <c r="K856" s="46"/>
      <c r="L856" s="46"/>
      <c r="M856" s="46"/>
      <c r="N856" s="46"/>
      <c r="O856" s="46"/>
      <c r="P856" s="46"/>
      <c r="Q856" s="46"/>
      <c r="R856" s="46"/>
      <c r="S856" s="46"/>
      <c r="T856" s="46"/>
      <c r="U856" s="46"/>
    </row>
  </sheetData>
  <autoFilter ref="A18:S469" xr:uid="{00000000-0009-0000-0000-000002000000}"/>
  <mergeCells count="20">
    <mergeCell ref="B2:O6"/>
    <mergeCell ref="B16:B17"/>
    <mergeCell ref="C16:C17"/>
    <mergeCell ref="D16:D17"/>
    <mergeCell ref="E16:E17"/>
    <mergeCell ref="F16:F17"/>
    <mergeCell ref="G16:G17"/>
    <mergeCell ref="H16:H17"/>
    <mergeCell ref="O16:O17"/>
    <mergeCell ref="I16:K17"/>
    <mergeCell ref="L16:N17"/>
    <mergeCell ref="B525:D525"/>
    <mergeCell ref="K525:L525"/>
    <mergeCell ref="M525:O525"/>
    <mergeCell ref="B523:D523"/>
    <mergeCell ref="K523:L523"/>
    <mergeCell ref="M523:O523"/>
    <mergeCell ref="B524:D524"/>
    <mergeCell ref="K524:L524"/>
    <mergeCell ref="M524:O524"/>
  </mergeCells>
  <phoneticPr fontId="40" type="noConversion"/>
  <printOptions horizontalCentered="1"/>
  <pageMargins left="0.70866141732283472" right="0.70866141732283472" top="0.74803149606299213" bottom="0.74803149606299213" header="0.31496062992125984" footer="0.31496062992125984"/>
  <pageSetup paperSize="9" scale="3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BFBFBF"/>
    <outlinePr summaryBelow="0"/>
    <pageSetUpPr fitToPage="1"/>
  </sheetPr>
  <dimension ref="A1:AB4648"/>
  <sheetViews>
    <sheetView showGridLines="0" tabSelected="1" view="pageBreakPreview" zoomScale="85" zoomScaleNormal="70" zoomScaleSheetLayoutView="85" workbookViewId="0">
      <pane ySplit="17" topLeftCell="A4626" activePane="bottomLeft" state="frozen"/>
      <selection activeCell="L18" sqref="L18"/>
      <selection pane="bottomLeft" activeCell="L18" sqref="L18"/>
    </sheetView>
  </sheetViews>
  <sheetFormatPr defaultColWidth="12.625" defaultRowHeight="15" customHeight="1" x14ac:dyDescent="0.2"/>
  <cols>
    <col min="1" max="1" width="2.875" customWidth="1"/>
    <col min="2" max="2" width="10.625" customWidth="1"/>
    <col min="3" max="3" width="14.25" customWidth="1"/>
    <col min="4" max="4" width="11" customWidth="1"/>
    <col min="5" max="5" width="99.5" customWidth="1"/>
    <col min="6" max="6" width="17.375" customWidth="1"/>
    <col min="7" max="7" width="14.75" customWidth="1"/>
    <col min="8" max="8" width="12.75" customWidth="1"/>
    <col min="9" max="9" width="14.75" customWidth="1"/>
    <col min="10" max="10" width="12" customWidth="1"/>
    <col min="11" max="11" width="17.875" customWidth="1"/>
    <col min="12" max="24" width="7.625" customWidth="1"/>
  </cols>
  <sheetData>
    <row r="1" spans="1:28" ht="18.75" customHeight="1" x14ac:dyDescent="0.2">
      <c r="A1" s="95"/>
      <c r="B1" s="96"/>
      <c r="C1" s="97"/>
      <c r="D1" s="98"/>
      <c r="E1" s="98"/>
      <c r="F1" s="99"/>
      <c r="G1" s="101"/>
      <c r="H1" s="101"/>
      <c r="I1" s="101"/>
      <c r="J1" s="102"/>
      <c r="K1" s="50"/>
      <c r="L1" s="50"/>
      <c r="M1" s="50"/>
      <c r="N1" s="50"/>
      <c r="O1" s="50"/>
      <c r="P1" s="50"/>
      <c r="Q1" s="50"/>
      <c r="R1" s="50"/>
      <c r="S1" s="50"/>
      <c r="T1" s="50"/>
      <c r="U1" s="50"/>
      <c r="V1" s="50"/>
      <c r="W1" s="50"/>
      <c r="X1" s="50"/>
    </row>
    <row r="2" spans="1:28" ht="18.75" customHeight="1" x14ac:dyDescent="0.2">
      <c r="A2" s="95"/>
      <c r="B2" s="391" t="s">
        <v>915</v>
      </c>
      <c r="C2" s="392"/>
      <c r="D2" s="392"/>
      <c r="E2" s="392"/>
      <c r="F2" s="392"/>
      <c r="G2" s="392"/>
      <c r="H2" s="392"/>
      <c r="I2" s="392"/>
      <c r="J2" s="392"/>
      <c r="K2" s="393"/>
      <c r="L2" s="50"/>
      <c r="M2" s="50"/>
      <c r="N2" s="50"/>
      <c r="O2" s="50"/>
      <c r="P2" s="50"/>
      <c r="Q2" s="50"/>
      <c r="R2" s="50"/>
      <c r="S2" s="50"/>
      <c r="T2" s="50"/>
      <c r="U2" s="50"/>
      <c r="V2" s="50"/>
      <c r="W2" s="50"/>
      <c r="X2" s="50"/>
      <c r="Y2" s="50"/>
      <c r="Z2" s="50"/>
      <c r="AA2" s="50"/>
      <c r="AB2" s="46"/>
    </row>
    <row r="3" spans="1:28" ht="18.75" customHeight="1" x14ac:dyDescent="0.2">
      <c r="A3" s="95"/>
      <c r="B3" s="394"/>
      <c r="C3" s="395"/>
      <c r="D3" s="395"/>
      <c r="E3" s="395"/>
      <c r="F3" s="395"/>
      <c r="G3" s="395"/>
      <c r="H3" s="395"/>
      <c r="I3" s="395"/>
      <c r="J3" s="395"/>
      <c r="K3" s="396"/>
      <c r="L3" s="50"/>
      <c r="M3" s="50"/>
      <c r="N3" s="50"/>
      <c r="O3" s="50"/>
      <c r="P3" s="50"/>
      <c r="Q3" s="50"/>
      <c r="R3" s="50"/>
      <c r="S3" s="50"/>
      <c r="T3" s="50"/>
      <c r="U3" s="50"/>
      <c r="V3" s="50"/>
      <c r="W3" s="50"/>
      <c r="X3" s="50"/>
      <c r="Y3" s="50"/>
      <c r="Z3" s="50"/>
      <c r="AA3" s="50"/>
      <c r="AB3" s="46"/>
    </row>
    <row r="4" spans="1:28" ht="18.75" customHeight="1" x14ac:dyDescent="0.2">
      <c r="A4" s="95"/>
      <c r="B4" s="394"/>
      <c r="C4" s="395"/>
      <c r="D4" s="395"/>
      <c r="E4" s="395"/>
      <c r="F4" s="395"/>
      <c r="G4" s="395"/>
      <c r="H4" s="395"/>
      <c r="I4" s="395"/>
      <c r="J4" s="395"/>
      <c r="K4" s="396"/>
      <c r="L4" s="50"/>
      <c r="M4" s="50"/>
      <c r="N4" s="50"/>
      <c r="O4" s="50"/>
      <c r="P4" s="50"/>
      <c r="Q4" s="50"/>
      <c r="R4" s="50"/>
      <c r="S4" s="50"/>
      <c r="T4" s="50"/>
      <c r="U4" s="50"/>
      <c r="V4" s="50"/>
      <c r="W4" s="50"/>
      <c r="X4" s="50"/>
      <c r="Y4" s="50"/>
      <c r="Z4" s="50"/>
      <c r="AA4" s="50"/>
      <c r="AB4" s="46"/>
    </row>
    <row r="5" spans="1:28" ht="18.75" customHeight="1" x14ac:dyDescent="0.2">
      <c r="A5" s="95"/>
      <c r="B5" s="394"/>
      <c r="C5" s="395"/>
      <c r="D5" s="395"/>
      <c r="E5" s="395"/>
      <c r="F5" s="395"/>
      <c r="G5" s="395"/>
      <c r="H5" s="395"/>
      <c r="I5" s="395"/>
      <c r="J5" s="395"/>
      <c r="K5" s="396"/>
      <c r="L5" s="50"/>
      <c r="M5" s="50"/>
      <c r="N5" s="50"/>
      <c r="O5" s="50"/>
      <c r="P5" s="50"/>
      <c r="Q5" s="50"/>
      <c r="R5" s="50"/>
      <c r="S5" s="50"/>
      <c r="T5" s="50"/>
      <c r="U5" s="50"/>
      <c r="V5" s="50"/>
      <c r="W5" s="50"/>
      <c r="X5" s="50"/>
      <c r="Y5" s="50"/>
      <c r="Z5" s="50"/>
      <c r="AA5" s="50"/>
      <c r="AB5" s="46"/>
    </row>
    <row r="6" spans="1:28" ht="18.75" customHeight="1" x14ac:dyDescent="0.2">
      <c r="A6" s="95"/>
      <c r="B6" s="397"/>
      <c r="C6" s="398"/>
      <c r="D6" s="398"/>
      <c r="E6" s="398"/>
      <c r="F6" s="398"/>
      <c r="G6" s="398"/>
      <c r="H6" s="398"/>
      <c r="I6" s="398"/>
      <c r="J6" s="398"/>
      <c r="K6" s="399"/>
      <c r="L6" s="50"/>
      <c r="M6" s="50"/>
      <c r="N6" s="50"/>
      <c r="O6" s="50"/>
      <c r="P6" s="50"/>
      <c r="Q6" s="50"/>
      <c r="R6" s="50"/>
      <c r="S6" s="50"/>
      <c r="T6" s="50"/>
      <c r="U6" s="50"/>
      <c r="V6" s="50"/>
      <c r="W6" s="50"/>
      <c r="X6" s="50"/>
      <c r="Y6" s="50"/>
      <c r="Z6" s="50"/>
      <c r="AA6" s="50"/>
      <c r="AB6" s="46"/>
    </row>
    <row r="7" spans="1:28" ht="15" customHeight="1" x14ac:dyDescent="0.2">
      <c r="A7" s="95"/>
      <c r="B7" s="96"/>
      <c r="C7" s="97"/>
      <c r="D7" s="4"/>
      <c r="E7" s="98"/>
      <c r="F7" s="50"/>
      <c r="G7" s="50"/>
      <c r="H7" s="50"/>
      <c r="I7" s="50"/>
      <c r="J7" s="50"/>
      <c r="K7" s="50"/>
      <c r="L7" s="50"/>
      <c r="M7" s="50"/>
      <c r="N7" s="50"/>
      <c r="O7" s="50"/>
      <c r="P7" s="50"/>
      <c r="Q7" s="50"/>
      <c r="R7" s="50"/>
      <c r="S7" s="50"/>
      <c r="T7" s="50"/>
      <c r="U7" s="50"/>
      <c r="V7" s="50"/>
      <c r="W7" s="50"/>
      <c r="X7" s="50"/>
      <c r="Y7" s="50"/>
      <c r="Z7" s="50"/>
      <c r="AA7" s="46"/>
    </row>
    <row r="8" spans="1:28" ht="15" customHeight="1" x14ac:dyDescent="0.2">
      <c r="A8" s="95"/>
      <c r="B8" s="103" t="str">
        <f>'DADOS GERAIS'!$B$8</f>
        <v>Secretaria da Saúde - Timbó</v>
      </c>
      <c r="C8" s="104"/>
      <c r="D8" s="6"/>
      <c r="E8" s="6"/>
      <c r="F8" s="6" t="str">
        <f>RESUMO!D8</f>
        <v>BDI Geral:</v>
      </c>
      <c r="G8" s="6"/>
      <c r="H8" s="6"/>
      <c r="I8" s="143"/>
      <c r="J8" s="107"/>
      <c r="K8" s="55" t="str">
        <f>'DADOS GERAIS'!$B$22</f>
        <v>Data:</v>
      </c>
      <c r="L8" s="50"/>
      <c r="M8" s="50"/>
      <c r="N8" s="50"/>
      <c r="O8" s="50"/>
      <c r="P8" s="50"/>
      <c r="Q8" s="50"/>
      <c r="R8" s="50"/>
      <c r="S8" s="50"/>
      <c r="T8" s="50"/>
      <c r="U8" s="50"/>
      <c r="V8" s="50"/>
      <c r="W8" s="50"/>
      <c r="X8" s="50"/>
      <c r="Y8" s="50"/>
      <c r="Z8" s="50"/>
      <c r="AA8" s="50"/>
      <c r="AB8" s="46"/>
    </row>
    <row r="9" spans="1:28" ht="15" customHeight="1" x14ac:dyDescent="0.2">
      <c r="A9" s="95"/>
      <c r="B9" s="56" t="str">
        <f>'DADOS GERAIS'!$B$9</f>
        <v>Unidade Básica de Saúde Porte 3 - Área Construída: 813,73m²</v>
      </c>
      <c r="C9" s="108"/>
      <c r="D9" s="9"/>
      <c r="E9" s="9"/>
      <c r="F9" s="110">
        <f>RESUMO!D9</f>
        <v>0.20814986876099639</v>
      </c>
      <c r="G9" s="110"/>
      <c r="H9" s="110"/>
      <c r="J9" s="109"/>
      <c r="K9" s="59" t="str">
        <f>'DADOS GERAIS'!$C$22</f>
        <v>28/08/2025</v>
      </c>
      <c r="L9" s="50"/>
      <c r="M9" s="50"/>
      <c r="N9" s="50"/>
      <c r="O9" s="50"/>
      <c r="P9" s="50"/>
      <c r="Q9" s="50"/>
      <c r="R9" s="50"/>
      <c r="S9" s="50"/>
      <c r="T9" s="50"/>
      <c r="U9" s="50"/>
      <c r="V9" s="50"/>
      <c r="W9" s="50"/>
      <c r="X9" s="50"/>
      <c r="Y9" s="50"/>
      <c r="Z9" s="50"/>
      <c r="AA9" s="50"/>
      <c r="AB9" s="46"/>
    </row>
    <row r="10" spans="1:28" ht="15" customHeight="1" x14ac:dyDescent="0.2">
      <c r="A10" s="294"/>
      <c r="B10" s="295" t="s">
        <v>5128</v>
      </c>
      <c r="C10" s="108"/>
      <c r="D10" s="9"/>
      <c r="E10" s="9"/>
      <c r="F10" s="110"/>
      <c r="G10" s="110"/>
      <c r="H10" s="110"/>
      <c r="J10" s="109"/>
      <c r="K10" s="59"/>
      <c r="L10" s="50"/>
      <c r="M10" s="50"/>
      <c r="N10" s="50"/>
      <c r="O10" s="50"/>
      <c r="P10" s="50"/>
      <c r="Q10" s="50"/>
      <c r="R10" s="50"/>
      <c r="S10" s="50"/>
      <c r="T10" s="50"/>
      <c r="U10" s="50"/>
      <c r="V10" s="50"/>
      <c r="W10" s="50"/>
      <c r="X10" s="50"/>
      <c r="Y10" s="50"/>
      <c r="Z10" s="50"/>
      <c r="AA10" s="50"/>
      <c r="AB10" s="46"/>
    </row>
    <row r="11" spans="1:28" ht="15" customHeight="1" x14ac:dyDescent="0.2">
      <c r="A11" s="95"/>
      <c r="B11" s="56" t="s">
        <v>5129</v>
      </c>
      <c r="C11" s="108"/>
      <c r="D11" s="9"/>
      <c r="E11" s="9"/>
      <c r="F11" s="9"/>
      <c r="G11" s="9"/>
      <c r="H11" s="46"/>
      <c r="J11" s="46"/>
      <c r="K11" s="112"/>
      <c r="L11" s="50"/>
      <c r="M11" s="50"/>
      <c r="N11" s="50"/>
      <c r="O11" s="50"/>
      <c r="P11" s="50"/>
      <c r="Q11" s="50"/>
      <c r="R11" s="50"/>
      <c r="S11" s="50"/>
      <c r="T11" s="50"/>
      <c r="U11" s="50"/>
      <c r="V11" s="50"/>
      <c r="W11" s="50"/>
      <c r="X11" s="50"/>
      <c r="Y11" s="50"/>
      <c r="Z11" s="50"/>
      <c r="AA11" s="50"/>
      <c r="AB11" s="46"/>
    </row>
    <row r="12" spans="1:28" ht="15" customHeight="1" x14ac:dyDescent="0.2">
      <c r="A12" s="95"/>
      <c r="B12" s="61" t="str">
        <f>RESUMO!B12</f>
        <v>Bancos:</v>
      </c>
      <c r="C12" s="108"/>
      <c r="D12" s="9"/>
      <c r="E12" s="9"/>
      <c r="F12" s="9"/>
      <c r="G12" s="9"/>
      <c r="H12" s="113"/>
      <c r="J12" s="46"/>
      <c r="K12" s="60" t="str">
        <f>'DADOS GERAIS'!$B$23</f>
        <v>Revisão:</v>
      </c>
      <c r="L12" s="50"/>
      <c r="M12" s="50"/>
      <c r="N12" s="50"/>
      <c r="O12" s="50"/>
      <c r="P12" s="50"/>
      <c r="Q12" s="50"/>
      <c r="R12" s="50"/>
      <c r="S12" s="50"/>
      <c r="T12" s="50"/>
      <c r="U12" s="50"/>
      <c r="V12" s="50"/>
      <c r="W12" s="50"/>
      <c r="X12" s="50"/>
      <c r="Y12" s="50"/>
      <c r="Z12" s="50"/>
      <c r="AA12" s="50"/>
      <c r="AB12" s="46"/>
    </row>
    <row r="13" spans="1:28" ht="15" customHeight="1" x14ac:dyDescent="0.2">
      <c r="A13" s="95"/>
      <c r="B13" s="114" t="str">
        <f>'DADOS GERAIS'!$B$13</f>
        <v>SINAPI (07/2025) - CPOS/CDHU (06/2025) - SBC (08/2025) - ORSE (06/2025) - IOPES (05/2025) - EMOP (07/2025) - SIURB (01/2025)</v>
      </c>
      <c r="C13" s="108"/>
      <c r="D13" s="9"/>
      <c r="E13" s="9"/>
      <c r="F13" s="110"/>
      <c r="G13" s="110"/>
      <c r="H13" s="110"/>
      <c r="J13" s="115"/>
      <c r="K13" s="116" t="str">
        <f>'DADOS GERAIS'!$C$23</f>
        <v>00</v>
      </c>
      <c r="L13" s="50"/>
      <c r="M13" s="50"/>
      <c r="N13" s="50"/>
      <c r="O13" s="50"/>
      <c r="P13" s="50"/>
      <c r="Q13" s="50"/>
      <c r="R13" s="50"/>
      <c r="S13" s="50"/>
      <c r="T13" s="50"/>
      <c r="U13" s="50"/>
      <c r="V13" s="50"/>
      <c r="W13" s="50"/>
      <c r="X13" s="50"/>
      <c r="Y13" s="50"/>
      <c r="Z13" s="50"/>
      <c r="AA13" s="50"/>
      <c r="AB13" s="46"/>
    </row>
    <row r="14" spans="1:28" ht="15" customHeight="1" x14ac:dyDescent="0.2">
      <c r="A14" s="95"/>
      <c r="B14" s="117"/>
      <c r="C14" s="118"/>
      <c r="D14" s="14"/>
      <c r="E14" s="14"/>
      <c r="F14" s="14"/>
      <c r="G14" s="14"/>
      <c r="H14" s="14"/>
      <c r="I14" s="14"/>
      <c r="J14" s="121"/>
      <c r="K14" s="122"/>
      <c r="L14" s="50"/>
      <c r="M14" s="50"/>
      <c r="N14" s="50"/>
      <c r="O14" s="50"/>
      <c r="P14" s="50"/>
      <c r="Q14" s="50"/>
      <c r="R14" s="50"/>
      <c r="S14" s="50"/>
      <c r="T14" s="50"/>
      <c r="U14" s="50"/>
      <c r="V14" s="50"/>
      <c r="W14" s="50"/>
      <c r="X14" s="50"/>
      <c r="Y14" s="50"/>
      <c r="Z14" s="50"/>
      <c r="AA14" s="50"/>
      <c r="AB14" s="46"/>
    </row>
    <row r="15" spans="1:28" ht="15" customHeight="1" x14ac:dyDescent="0.2">
      <c r="A15" s="95"/>
      <c r="B15" s="96"/>
      <c r="C15" s="124"/>
      <c r="D15" s="50"/>
      <c r="E15" s="125"/>
      <c r="F15" s="50"/>
      <c r="G15" s="50"/>
      <c r="H15" s="50"/>
      <c r="I15" s="50"/>
      <c r="J15" s="50"/>
      <c r="K15" s="50"/>
      <c r="L15" s="50"/>
      <c r="M15" s="50"/>
      <c r="N15" s="50"/>
      <c r="O15" s="50"/>
      <c r="P15" s="50"/>
      <c r="Q15" s="50"/>
      <c r="R15" s="50"/>
      <c r="S15" s="50"/>
      <c r="T15" s="50"/>
      <c r="U15" s="50"/>
      <c r="V15" s="50"/>
      <c r="W15" s="50"/>
      <c r="X15" s="50"/>
      <c r="Y15" s="50"/>
      <c r="Z15" s="50"/>
      <c r="AA15" s="46"/>
    </row>
    <row r="16" spans="1:28" ht="15" customHeight="1" x14ac:dyDescent="0.2">
      <c r="A16" s="126"/>
      <c r="B16" s="144" t="s">
        <v>23</v>
      </c>
      <c r="C16" s="127" t="s">
        <v>24</v>
      </c>
      <c r="D16" s="144" t="s">
        <v>25</v>
      </c>
      <c r="E16" s="144" t="s">
        <v>26</v>
      </c>
      <c r="F16" s="145" t="s">
        <v>27</v>
      </c>
      <c r="G16" s="145" t="s">
        <v>27</v>
      </c>
      <c r="H16" s="145"/>
      <c r="I16" s="145" t="s">
        <v>28</v>
      </c>
      <c r="J16" s="145"/>
      <c r="K16" s="145" t="s">
        <v>30</v>
      </c>
      <c r="L16" s="124"/>
      <c r="M16" s="124"/>
      <c r="N16" s="124"/>
      <c r="O16" s="124"/>
      <c r="P16" s="124"/>
      <c r="Q16" s="124"/>
      <c r="R16" s="124"/>
      <c r="S16" s="124"/>
      <c r="T16" s="124"/>
      <c r="U16" s="124"/>
      <c r="V16" s="124"/>
      <c r="W16" s="124"/>
      <c r="X16" s="124"/>
      <c r="Y16" s="124"/>
      <c r="Z16" s="124"/>
      <c r="AA16" s="124"/>
    </row>
    <row r="17" spans="1:24" ht="15.75" x14ac:dyDescent="0.2">
      <c r="A17" s="95"/>
      <c r="B17" s="128"/>
      <c r="C17" s="129"/>
      <c r="D17" s="129"/>
      <c r="E17" s="130"/>
      <c r="F17" s="129"/>
      <c r="G17" s="133"/>
      <c r="H17" s="133"/>
      <c r="I17" s="133"/>
      <c r="J17" s="102"/>
      <c r="K17" s="50"/>
      <c r="L17" s="50"/>
      <c r="M17" s="50"/>
      <c r="N17" s="50"/>
      <c r="O17" s="50"/>
      <c r="P17" s="50"/>
      <c r="Q17" s="50"/>
      <c r="R17" s="50"/>
      <c r="S17" s="50"/>
      <c r="T17" s="50"/>
      <c r="U17" s="50"/>
      <c r="V17" s="50"/>
      <c r="W17" s="50"/>
      <c r="X17" s="50"/>
    </row>
    <row r="18" spans="1:24" x14ac:dyDescent="0.2">
      <c r="A18" s="95"/>
      <c r="B18" s="258" t="s">
        <v>916</v>
      </c>
      <c r="C18" s="258"/>
      <c r="D18" s="258"/>
      <c r="E18" s="258" t="s">
        <v>32</v>
      </c>
      <c r="F18" s="258"/>
      <c r="G18" s="390"/>
      <c r="H18" s="390"/>
      <c r="I18" s="272"/>
      <c r="J18" s="258"/>
      <c r="K18" s="273">
        <v>361997.25</v>
      </c>
      <c r="M18" s="50"/>
      <c r="N18" s="50"/>
      <c r="O18" s="50"/>
      <c r="P18" s="50"/>
      <c r="Q18" s="50"/>
      <c r="R18" s="50"/>
      <c r="S18" s="50"/>
      <c r="T18" s="50"/>
      <c r="U18" s="50"/>
      <c r="V18" s="50"/>
      <c r="W18" s="50"/>
      <c r="X18" s="50"/>
    </row>
    <row r="19" spans="1:24" x14ac:dyDescent="0.2">
      <c r="A19" s="95"/>
      <c r="B19" s="258" t="s">
        <v>33</v>
      </c>
      <c r="C19" s="258"/>
      <c r="D19" s="258"/>
      <c r="E19" s="258" t="s">
        <v>34</v>
      </c>
      <c r="F19" s="258"/>
      <c r="G19" s="390"/>
      <c r="H19" s="390"/>
      <c r="I19" s="272"/>
      <c r="J19" s="258"/>
      <c r="K19" s="273">
        <v>203956.36</v>
      </c>
      <c r="M19" s="50"/>
      <c r="N19" s="50"/>
      <c r="O19" s="50"/>
      <c r="P19" s="50"/>
      <c r="Q19" s="50"/>
      <c r="R19" s="50"/>
      <c r="S19" s="50"/>
      <c r="T19" s="50"/>
      <c r="U19" s="50"/>
      <c r="V19" s="50"/>
      <c r="W19" s="50"/>
      <c r="X19" s="50"/>
    </row>
    <row r="20" spans="1:24" ht="26.25" customHeight="1" x14ac:dyDescent="0.2">
      <c r="A20" s="95"/>
      <c r="B20" s="259" t="s">
        <v>35</v>
      </c>
      <c r="C20" s="267" t="s">
        <v>24</v>
      </c>
      <c r="D20" s="259" t="s">
        <v>25</v>
      </c>
      <c r="E20" s="259" t="s">
        <v>26</v>
      </c>
      <c r="F20" s="387" t="s">
        <v>917</v>
      </c>
      <c r="G20" s="387"/>
      <c r="H20" s="271" t="s">
        <v>27</v>
      </c>
      <c r="I20" s="267" t="s">
        <v>28</v>
      </c>
      <c r="J20" s="267" t="s">
        <v>29</v>
      </c>
      <c r="K20" s="267" t="s">
        <v>30</v>
      </c>
      <c r="M20" s="50"/>
      <c r="N20" s="50"/>
      <c r="O20" s="50"/>
      <c r="P20" s="50"/>
      <c r="Q20" s="50"/>
      <c r="R20" s="50"/>
      <c r="S20" s="50"/>
      <c r="T20" s="50"/>
      <c r="U20" s="50"/>
      <c r="V20" s="50"/>
      <c r="W20" s="50"/>
      <c r="X20" s="50"/>
    </row>
    <row r="21" spans="1:24" ht="26.25" customHeight="1" x14ac:dyDescent="0.2">
      <c r="A21" s="95"/>
      <c r="B21" s="260" t="s">
        <v>918</v>
      </c>
      <c r="C21" s="275" t="s">
        <v>2422</v>
      </c>
      <c r="D21" s="260" t="s">
        <v>73</v>
      </c>
      <c r="E21" s="260" t="s">
        <v>2423</v>
      </c>
      <c r="F21" s="388" t="s">
        <v>1032</v>
      </c>
      <c r="G21" s="388"/>
      <c r="H21" s="274" t="s">
        <v>2424</v>
      </c>
      <c r="I21" s="277">
        <v>1</v>
      </c>
      <c r="J21" s="276">
        <v>981.52</v>
      </c>
      <c r="K21" s="276">
        <v>981.52</v>
      </c>
      <c r="M21" s="50"/>
      <c r="N21" s="50"/>
      <c r="O21" s="50"/>
      <c r="P21" s="50"/>
      <c r="Q21" s="50"/>
      <c r="R21" s="50"/>
      <c r="S21" s="50"/>
      <c r="T21" s="50"/>
      <c r="U21" s="50"/>
      <c r="V21" s="50"/>
      <c r="W21" s="50"/>
      <c r="X21" s="50"/>
    </row>
    <row r="22" spans="1:24" ht="26.25" customHeight="1" x14ac:dyDescent="0.2">
      <c r="A22" s="95"/>
      <c r="B22" s="261" t="s">
        <v>953</v>
      </c>
      <c r="C22" s="280" t="s">
        <v>988</v>
      </c>
      <c r="D22" s="261" t="s">
        <v>47</v>
      </c>
      <c r="E22" s="261" t="s">
        <v>989</v>
      </c>
      <c r="F22" s="385" t="s">
        <v>3970</v>
      </c>
      <c r="G22" s="385"/>
      <c r="H22" s="279" t="s">
        <v>950</v>
      </c>
      <c r="I22" s="282">
        <v>1.32</v>
      </c>
      <c r="J22" s="281">
        <v>27.19</v>
      </c>
      <c r="K22" s="281">
        <v>35.89</v>
      </c>
      <c r="M22" s="50"/>
      <c r="N22" s="50"/>
      <c r="O22" s="50"/>
      <c r="P22" s="50"/>
      <c r="Q22" s="50"/>
      <c r="R22" s="50"/>
      <c r="S22" s="50"/>
      <c r="T22" s="50"/>
      <c r="U22" s="50"/>
      <c r="V22" s="50"/>
      <c r="W22" s="50"/>
      <c r="X22" s="50"/>
    </row>
    <row r="23" spans="1:24" ht="26.25" customHeight="1" x14ac:dyDescent="0.2">
      <c r="A23" s="95"/>
      <c r="B23" s="261" t="s">
        <v>953</v>
      </c>
      <c r="C23" s="280" t="s">
        <v>991</v>
      </c>
      <c r="D23" s="261" t="s">
        <v>47</v>
      </c>
      <c r="E23" s="261" t="s">
        <v>992</v>
      </c>
      <c r="F23" s="385" t="s">
        <v>3970</v>
      </c>
      <c r="G23" s="385"/>
      <c r="H23" s="279" t="s">
        <v>950</v>
      </c>
      <c r="I23" s="282">
        <v>0.99</v>
      </c>
      <c r="J23" s="281">
        <v>43.64</v>
      </c>
      <c r="K23" s="281">
        <v>43.2</v>
      </c>
      <c r="M23" s="50"/>
      <c r="N23" s="50"/>
      <c r="O23" s="50"/>
      <c r="P23" s="50"/>
      <c r="Q23" s="50"/>
      <c r="R23" s="50"/>
      <c r="S23" s="50"/>
      <c r="T23" s="50"/>
      <c r="U23" s="50"/>
      <c r="V23" s="50"/>
      <c r="W23" s="50"/>
      <c r="X23" s="50"/>
    </row>
    <row r="24" spans="1:24" ht="26.25" customHeight="1" x14ac:dyDescent="0.2">
      <c r="A24" s="95"/>
      <c r="B24" s="261" t="s">
        <v>953</v>
      </c>
      <c r="C24" s="280" t="s">
        <v>1019</v>
      </c>
      <c r="D24" s="261" t="s">
        <v>47</v>
      </c>
      <c r="E24" s="261" t="s">
        <v>1020</v>
      </c>
      <c r="F24" s="385" t="s">
        <v>3970</v>
      </c>
      <c r="G24" s="385"/>
      <c r="H24" s="279" t="s">
        <v>950</v>
      </c>
      <c r="I24" s="282">
        <v>1.32</v>
      </c>
      <c r="J24" s="281">
        <v>24.73</v>
      </c>
      <c r="K24" s="281">
        <v>32.64</v>
      </c>
      <c r="M24" s="50"/>
      <c r="N24" s="50"/>
      <c r="O24" s="50"/>
      <c r="P24" s="50"/>
      <c r="Q24" s="50"/>
      <c r="R24" s="50"/>
      <c r="S24" s="50"/>
      <c r="T24" s="50"/>
      <c r="U24" s="50"/>
      <c r="V24" s="50"/>
      <c r="W24" s="50"/>
      <c r="X24" s="50"/>
    </row>
    <row r="25" spans="1:24" ht="15.75" customHeight="1" x14ac:dyDescent="0.2">
      <c r="A25" s="95"/>
      <c r="B25" s="262" t="s">
        <v>919</v>
      </c>
      <c r="C25" s="284" t="s">
        <v>921</v>
      </c>
      <c r="D25" s="262" t="s">
        <v>36</v>
      </c>
      <c r="E25" s="262" t="s">
        <v>922</v>
      </c>
      <c r="F25" s="389" t="s">
        <v>923</v>
      </c>
      <c r="G25" s="389"/>
      <c r="H25" s="283" t="s">
        <v>37</v>
      </c>
      <c r="I25" s="286">
        <v>1</v>
      </c>
      <c r="J25" s="285">
        <v>869.79</v>
      </c>
      <c r="K25" s="285">
        <v>869.79</v>
      </c>
      <c r="M25" s="50"/>
      <c r="N25" s="50"/>
      <c r="O25" s="50"/>
      <c r="P25" s="50"/>
      <c r="Q25" s="50"/>
      <c r="R25" s="50"/>
      <c r="S25" s="50"/>
      <c r="T25" s="50"/>
      <c r="U25" s="50"/>
      <c r="V25" s="50"/>
      <c r="W25" s="50"/>
      <c r="X25" s="50"/>
    </row>
    <row r="26" spans="1:24" ht="15.75" customHeight="1" x14ac:dyDescent="0.2">
      <c r="A26" s="95"/>
      <c r="B26" s="263"/>
      <c r="C26" s="263"/>
      <c r="D26" s="263"/>
      <c r="E26" s="263"/>
      <c r="F26" s="263" t="s">
        <v>924</v>
      </c>
      <c r="G26" s="289">
        <v>96.46</v>
      </c>
      <c r="H26" s="263" t="s">
        <v>925</v>
      </c>
      <c r="I26" s="289">
        <v>0</v>
      </c>
      <c r="J26" s="263" t="s">
        <v>926</v>
      </c>
      <c r="K26" s="289">
        <v>96.46</v>
      </c>
      <c r="M26" s="50"/>
      <c r="N26" s="50"/>
      <c r="O26" s="50"/>
      <c r="P26" s="50"/>
      <c r="Q26" s="50"/>
      <c r="R26" s="50"/>
      <c r="S26" s="50"/>
      <c r="T26" s="50"/>
      <c r="U26" s="50"/>
      <c r="V26" s="50"/>
      <c r="W26" s="50"/>
      <c r="X26" s="50"/>
    </row>
    <row r="27" spans="1:24" ht="15.75" customHeight="1" x14ac:dyDescent="0.2">
      <c r="A27" s="95"/>
      <c r="B27" s="263"/>
      <c r="C27" s="263"/>
      <c r="D27" s="263"/>
      <c r="E27" s="263"/>
      <c r="F27" s="263" t="s">
        <v>927</v>
      </c>
      <c r="G27" s="289">
        <v>204.25</v>
      </c>
      <c r="H27" s="263"/>
      <c r="I27" s="386" t="s">
        <v>928</v>
      </c>
      <c r="J27" s="386"/>
      <c r="K27" s="289">
        <v>1185.77</v>
      </c>
      <c r="M27" s="50"/>
      <c r="N27" s="50"/>
      <c r="O27" s="50"/>
      <c r="P27" s="50"/>
      <c r="Q27" s="50"/>
      <c r="R27" s="50"/>
      <c r="S27" s="50"/>
      <c r="T27" s="50"/>
      <c r="U27" s="50"/>
      <c r="V27" s="50"/>
      <c r="W27" s="50"/>
      <c r="X27" s="50"/>
    </row>
    <row r="28" spans="1:24" ht="15.75" customHeight="1" thickBot="1" x14ac:dyDescent="0.25">
      <c r="A28" s="95"/>
      <c r="B28" s="264"/>
      <c r="C28" s="264"/>
      <c r="D28" s="264"/>
      <c r="E28" s="264"/>
      <c r="F28" s="264"/>
      <c r="G28" s="264"/>
      <c r="H28" s="264" t="s">
        <v>929</v>
      </c>
      <c r="I28" s="287" t="s">
        <v>945</v>
      </c>
      <c r="J28" s="264" t="s">
        <v>931</v>
      </c>
      <c r="K28" s="265">
        <v>33201.56</v>
      </c>
      <c r="M28" s="50"/>
      <c r="N28" s="50"/>
      <c r="O28" s="50"/>
      <c r="P28" s="50"/>
      <c r="Q28" s="50"/>
      <c r="R28" s="50"/>
      <c r="S28" s="50"/>
      <c r="T28" s="50"/>
      <c r="U28" s="50"/>
      <c r="V28" s="50"/>
      <c r="W28" s="50"/>
      <c r="X28" s="50"/>
    </row>
    <row r="29" spans="1:24" ht="15.75" customHeight="1" thickTop="1" x14ac:dyDescent="0.2">
      <c r="A29" s="95"/>
      <c r="B29" s="278"/>
      <c r="C29" s="278"/>
      <c r="D29" s="278"/>
      <c r="E29" s="278"/>
      <c r="F29" s="278"/>
      <c r="G29" s="278"/>
      <c r="H29" s="278"/>
      <c r="I29" s="278"/>
      <c r="J29" s="278"/>
      <c r="K29" s="278"/>
      <c r="M29" s="50"/>
      <c r="N29" s="50"/>
      <c r="O29" s="50"/>
      <c r="P29" s="50"/>
      <c r="Q29" s="50"/>
      <c r="R29" s="50"/>
      <c r="S29" s="50"/>
      <c r="T29" s="50"/>
      <c r="U29" s="50"/>
      <c r="V29" s="50"/>
      <c r="W29" s="50"/>
      <c r="X29" s="50"/>
    </row>
    <row r="30" spans="1:24" ht="26.25" customHeight="1" x14ac:dyDescent="0.2">
      <c r="A30" s="95"/>
      <c r="B30" s="259" t="s">
        <v>38</v>
      </c>
      <c r="C30" s="267" t="s">
        <v>24</v>
      </c>
      <c r="D30" s="259" t="s">
        <v>25</v>
      </c>
      <c r="E30" s="259" t="s">
        <v>26</v>
      </c>
      <c r="F30" s="387" t="s">
        <v>917</v>
      </c>
      <c r="G30" s="387"/>
      <c r="H30" s="271" t="s">
        <v>27</v>
      </c>
      <c r="I30" s="267" t="s">
        <v>28</v>
      </c>
      <c r="J30" s="267" t="s">
        <v>29</v>
      </c>
      <c r="K30" s="267" t="s">
        <v>30</v>
      </c>
      <c r="M30" s="50"/>
      <c r="N30" s="50"/>
      <c r="O30" s="50"/>
      <c r="P30" s="50"/>
      <c r="Q30" s="50"/>
      <c r="R30" s="50"/>
      <c r="S30" s="50"/>
      <c r="T30" s="50"/>
      <c r="U30" s="50"/>
      <c r="V30" s="50"/>
      <c r="W30" s="50"/>
      <c r="X30" s="50"/>
    </row>
    <row r="31" spans="1:24" ht="26.25" customHeight="1" x14ac:dyDescent="0.2">
      <c r="A31" s="95"/>
      <c r="B31" s="260" t="s">
        <v>918</v>
      </c>
      <c r="C31" s="275" t="s">
        <v>2485</v>
      </c>
      <c r="D31" s="260" t="s">
        <v>73</v>
      </c>
      <c r="E31" s="260" t="s">
        <v>2486</v>
      </c>
      <c r="F31" s="388" t="s">
        <v>1032</v>
      </c>
      <c r="G31" s="388"/>
      <c r="H31" s="274" t="s">
        <v>40</v>
      </c>
      <c r="I31" s="277">
        <v>1</v>
      </c>
      <c r="J31" s="276">
        <v>314.69</v>
      </c>
      <c r="K31" s="276">
        <v>314.69</v>
      </c>
      <c r="M31" s="50"/>
      <c r="N31" s="50"/>
      <c r="O31" s="50"/>
      <c r="P31" s="50"/>
      <c r="Q31" s="50"/>
      <c r="R31" s="50"/>
      <c r="S31" s="50"/>
      <c r="T31" s="50"/>
      <c r="U31" s="50"/>
      <c r="V31" s="50"/>
      <c r="W31" s="50"/>
      <c r="X31" s="50"/>
    </row>
    <row r="32" spans="1:24" ht="26.25" customHeight="1" x14ac:dyDescent="0.2">
      <c r="A32" s="95"/>
      <c r="B32" s="261" t="s">
        <v>953</v>
      </c>
      <c r="C32" s="280" t="s">
        <v>240</v>
      </c>
      <c r="D32" s="261" t="s">
        <v>47</v>
      </c>
      <c r="E32" s="261" t="s">
        <v>241</v>
      </c>
      <c r="F32" s="385" t="s">
        <v>3971</v>
      </c>
      <c r="G32" s="385"/>
      <c r="H32" s="279" t="s">
        <v>40</v>
      </c>
      <c r="I32" s="282">
        <v>1</v>
      </c>
      <c r="J32" s="281">
        <v>46.66</v>
      </c>
      <c r="K32" s="281">
        <v>46.66</v>
      </c>
      <c r="M32" s="50"/>
      <c r="N32" s="50"/>
      <c r="O32" s="50"/>
      <c r="P32" s="50"/>
      <c r="Q32" s="50"/>
      <c r="R32" s="50"/>
      <c r="S32" s="50"/>
      <c r="T32" s="50"/>
      <c r="U32" s="50"/>
      <c r="V32" s="50"/>
      <c r="W32" s="50"/>
      <c r="X32" s="50"/>
    </row>
    <row r="33" spans="1:24" ht="26.25" customHeight="1" x14ac:dyDescent="0.2">
      <c r="A33" s="95"/>
      <c r="B33" s="261" t="s">
        <v>953</v>
      </c>
      <c r="C33" s="280" t="s">
        <v>2620</v>
      </c>
      <c r="D33" s="261" t="s">
        <v>47</v>
      </c>
      <c r="E33" s="261" t="s">
        <v>2621</v>
      </c>
      <c r="F33" s="385" t="s">
        <v>3972</v>
      </c>
      <c r="G33" s="385"/>
      <c r="H33" s="279" t="s">
        <v>40</v>
      </c>
      <c r="I33" s="282">
        <v>1</v>
      </c>
      <c r="J33" s="281">
        <v>85.8</v>
      </c>
      <c r="K33" s="281">
        <v>85.8</v>
      </c>
      <c r="M33" s="50"/>
      <c r="N33" s="50"/>
      <c r="O33" s="50"/>
      <c r="P33" s="50"/>
      <c r="Q33" s="50"/>
      <c r="R33" s="50"/>
      <c r="S33" s="50"/>
      <c r="T33" s="50"/>
      <c r="U33" s="50"/>
      <c r="V33" s="50"/>
      <c r="W33" s="50"/>
      <c r="X33" s="50"/>
    </row>
    <row r="34" spans="1:24" ht="26.25" customHeight="1" x14ac:dyDescent="0.2">
      <c r="A34" s="95"/>
      <c r="B34" s="261" t="s">
        <v>953</v>
      </c>
      <c r="C34" s="280" t="s">
        <v>2616</v>
      </c>
      <c r="D34" s="261" t="s">
        <v>47</v>
      </c>
      <c r="E34" s="261" t="s">
        <v>2617</v>
      </c>
      <c r="F34" s="385" t="s">
        <v>3973</v>
      </c>
      <c r="G34" s="385"/>
      <c r="H34" s="279" t="s">
        <v>40</v>
      </c>
      <c r="I34" s="282">
        <v>1</v>
      </c>
      <c r="J34" s="281">
        <v>46.57</v>
      </c>
      <c r="K34" s="281">
        <v>46.57</v>
      </c>
      <c r="M34" s="50"/>
      <c r="N34" s="50"/>
      <c r="O34" s="50"/>
      <c r="P34" s="50"/>
      <c r="Q34" s="50"/>
      <c r="R34" s="50"/>
      <c r="S34" s="50"/>
      <c r="T34" s="50"/>
      <c r="U34" s="50"/>
      <c r="V34" s="50"/>
      <c r="W34" s="50"/>
      <c r="X34" s="50"/>
    </row>
    <row r="35" spans="1:24" ht="26.25" customHeight="1" x14ac:dyDescent="0.2">
      <c r="A35" s="95"/>
      <c r="B35" s="261" t="s">
        <v>953</v>
      </c>
      <c r="C35" s="280" t="s">
        <v>1176</v>
      </c>
      <c r="D35" s="261" t="s">
        <v>47</v>
      </c>
      <c r="E35" s="261" t="s">
        <v>1177</v>
      </c>
      <c r="F35" s="385" t="s">
        <v>3974</v>
      </c>
      <c r="G35" s="385"/>
      <c r="H35" s="279" t="s">
        <v>40</v>
      </c>
      <c r="I35" s="282">
        <v>1</v>
      </c>
      <c r="J35" s="281">
        <v>3.99</v>
      </c>
      <c r="K35" s="281">
        <v>3.99</v>
      </c>
      <c r="M35" s="50"/>
      <c r="N35" s="50"/>
      <c r="O35" s="50"/>
      <c r="P35" s="50"/>
      <c r="Q35" s="50"/>
      <c r="R35" s="50"/>
      <c r="S35" s="50"/>
      <c r="T35" s="50"/>
      <c r="U35" s="50"/>
      <c r="V35" s="50"/>
      <c r="W35" s="50"/>
      <c r="X35" s="50"/>
    </row>
    <row r="36" spans="1:24" ht="26.25" customHeight="1" x14ac:dyDescent="0.2">
      <c r="A36" s="95"/>
      <c r="B36" s="261" t="s">
        <v>953</v>
      </c>
      <c r="C36" s="280" t="s">
        <v>2618</v>
      </c>
      <c r="D36" s="261" t="s">
        <v>47</v>
      </c>
      <c r="E36" s="261" t="s">
        <v>2619</v>
      </c>
      <c r="F36" s="385" t="s">
        <v>3973</v>
      </c>
      <c r="G36" s="385"/>
      <c r="H36" s="279" t="s">
        <v>49</v>
      </c>
      <c r="I36" s="282">
        <v>0.03</v>
      </c>
      <c r="J36" s="281">
        <v>4389.08</v>
      </c>
      <c r="K36" s="281">
        <v>131.66999999999999</v>
      </c>
      <c r="M36" s="50"/>
      <c r="N36" s="50"/>
      <c r="O36" s="50"/>
      <c r="P36" s="50"/>
      <c r="Q36" s="50"/>
      <c r="R36" s="50"/>
      <c r="S36" s="50"/>
      <c r="T36" s="50"/>
      <c r="U36" s="50"/>
      <c r="V36" s="50"/>
      <c r="W36" s="50"/>
      <c r="X36" s="50"/>
    </row>
    <row r="37" spans="1:24" ht="26.25" customHeight="1" x14ac:dyDescent="0.2">
      <c r="A37" s="95"/>
      <c r="B37" s="263"/>
      <c r="C37" s="263"/>
      <c r="D37" s="263"/>
      <c r="E37" s="263"/>
      <c r="F37" s="263" t="s">
        <v>924</v>
      </c>
      <c r="G37" s="289">
        <v>54.18</v>
      </c>
      <c r="H37" s="263" t="s">
        <v>925</v>
      </c>
      <c r="I37" s="289">
        <v>0</v>
      </c>
      <c r="J37" s="263" t="s">
        <v>926</v>
      </c>
      <c r="K37" s="289">
        <v>54.18</v>
      </c>
      <c r="M37" s="50"/>
      <c r="N37" s="50"/>
      <c r="O37" s="50"/>
      <c r="P37" s="50"/>
      <c r="Q37" s="50"/>
      <c r="R37" s="50"/>
      <c r="S37" s="50"/>
      <c r="T37" s="50"/>
      <c r="U37" s="50"/>
      <c r="V37" s="50"/>
      <c r="W37" s="50"/>
      <c r="X37" s="50"/>
    </row>
    <row r="38" spans="1:24" ht="26.25" customHeight="1" x14ac:dyDescent="0.2">
      <c r="A38" s="95"/>
      <c r="B38" s="263"/>
      <c r="C38" s="263"/>
      <c r="D38" s="263"/>
      <c r="E38" s="263"/>
      <c r="F38" s="263" t="s">
        <v>927</v>
      </c>
      <c r="G38" s="289">
        <v>65.48</v>
      </c>
      <c r="H38" s="263"/>
      <c r="I38" s="386" t="s">
        <v>928</v>
      </c>
      <c r="J38" s="386"/>
      <c r="K38" s="289">
        <v>380.17</v>
      </c>
      <c r="M38" s="50"/>
      <c r="N38" s="50"/>
      <c r="O38" s="50"/>
      <c r="P38" s="50"/>
      <c r="Q38" s="50"/>
      <c r="R38" s="50"/>
      <c r="S38" s="50"/>
      <c r="T38" s="50"/>
      <c r="U38" s="50"/>
      <c r="V38" s="50"/>
      <c r="W38" s="50"/>
      <c r="X38" s="50"/>
    </row>
    <row r="39" spans="1:24" ht="26.25" customHeight="1" thickBot="1" x14ac:dyDescent="0.25">
      <c r="A39" s="95"/>
      <c r="B39" s="264"/>
      <c r="C39" s="264"/>
      <c r="D39" s="264"/>
      <c r="E39" s="264"/>
      <c r="F39" s="264"/>
      <c r="G39" s="264"/>
      <c r="H39" s="264" t="s">
        <v>929</v>
      </c>
      <c r="I39" s="287" t="s">
        <v>1527</v>
      </c>
      <c r="J39" s="264" t="s">
        <v>931</v>
      </c>
      <c r="K39" s="265">
        <v>9504.25</v>
      </c>
      <c r="M39" s="50"/>
      <c r="N39" s="50"/>
      <c r="O39" s="50"/>
      <c r="P39" s="50"/>
      <c r="Q39" s="50"/>
      <c r="R39" s="50"/>
      <c r="S39" s="50"/>
      <c r="T39" s="50"/>
      <c r="U39" s="50"/>
      <c r="V39" s="50"/>
      <c r="W39" s="50"/>
      <c r="X39" s="50"/>
    </row>
    <row r="40" spans="1:24" ht="26.25" customHeight="1" thickTop="1" x14ac:dyDescent="0.2">
      <c r="A40" s="95"/>
      <c r="B40" s="278"/>
      <c r="C40" s="278"/>
      <c r="D40" s="278"/>
      <c r="E40" s="278"/>
      <c r="F40" s="278"/>
      <c r="G40" s="278"/>
      <c r="H40" s="278"/>
      <c r="I40" s="278"/>
      <c r="J40" s="278"/>
      <c r="K40" s="278"/>
      <c r="M40" s="50"/>
      <c r="N40" s="50"/>
      <c r="O40" s="50"/>
      <c r="P40" s="50"/>
      <c r="Q40" s="50"/>
      <c r="R40" s="50"/>
      <c r="S40" s="50"/>
      <c r="T40" s="50"/>
      <c r="U40" s="50"/>
      <c r="V40" s="50"/>
      <c r="W40" s="50"/>
      <c r="X40" s="50"/>
    </row>
    <row r="41" spans="1:24" ht="26.25" customHeight="1" x14ac:dyDescent="0.2">
      <c r="A41" s="95"/>
      <c r="B41" s="259" t="s">
        <v>41</v>
      </c>
      <c r="C41" s="267" t="s">
        <v>24</v>
      </c>
      <c r="D41" s="259" t="s">
        <v>25</v>
      </c>
      <c r="E41" s="259" t="s">
        <v>26</v>
      </c>
      <c r="F41" s="387" t="s">
        <v>917</v>
      </c>
      <c r="G41" s="387"/>
      <c r="H41" s="271" t="s">
        <v>27</v>
      </c>
      <c r="I41" s="267" t="s">
        <v>28</v>
      </c>
      <c r="J41" s="267" t="s">
        <v>29</v>
      </c>
      <c r="K41" s="267" t="s">
        <v>30</v>
      </c>
      <c r="M41" s="50"/>
      <c r="N41" s="50"/>
      <c r="O41" s="50"/>
      <c r="P41" s="50"/>
      <c r="Q41" s="50"/>
      <c r="R41" s="50"/>
      <c r="S41" s="50"/>
      <c r="T41" s="50"/>
      <c r="U41" s="50"/>
      <c r="V41" s="50"/>
      <c r="W41" s="50"/>
      <c r="X41" s="50"/>
    </row>
    <row r="42" spans="1:24" ht="26.25" customHeight="1" x14ac:dyDescent="0.2">
      <c r="A42" s="95"/>
      <c r="B42" s="260" t="s">
        <v>918</v>
      </c>
      <c r="C42" s="275" t="s">
        <v>2578</v>
      </c>
      <c r="D42" s="260" t="s">
        <v>73</v>
      </c>
      <c r="E42" s="260" t="s">
        <v>2579</v>
      </c>
      <c r="F42" s="388" t="s">
        <v>1032</v>
      </c>
      <c r="G42" s="388"/>
      <c r="H42" s="274" t="s">
        <v>2580</v>
      </c>
      <c r="I42" s="277">
        <v>1</v>
      </c>
      <c r="J42" s="276">
        <v>962.26</v>
      </c>
      <c r="K42" s="276">
        <v>962.26</v>
      </c>
      <c r="M42" s="50"/>
      <c r="N42" s="50"/>
      <c r="O42" s="50"/>
      <c r="P42" s="50"/>
      <c r="Q42" s="50"/>
      <c r="R42" s="50"/>
      <c r="S42" s="50"/>
      <c r="T42" s="50"/>
      <c r="U42" s="50"/>
      <c r="V42" s="50"/>
      <c r="W42" s="50"/>
      <c r="X42" s="50"/>
    </row>
    <row r="43" spans="1:24" ht="26.25" customHeight="1" x14ac:dyDescent="0.2">
      <c r="A43" s="95"/>
      <c r="B43" s="262" t="s">
        <v>919</v>
      </c>
      <c r="C43" s="284" t="s">
        <v>2622</v>
      </c>
      <c r="D43" s="262" t="s">
        <v>47</v>
      </c>
      <c r="E43" s="262" t="s">
        <v>2623</v>
      </c>
      <c r="F43" s="389" t="s">
        <v>939</v>
      </c>
      <c r="G43" s="389"/>
      <c r="H43" s="283" t="s">
        <v>69</v>
      </c>
      <c r="I43" s="286">
        <v>1</v>
      </c>
      <c r="J43" s="285">
        <v>962.26</v>
      </c>
      <c r="K43" s="285">
        <v>962.26</v>
      </c>
      <c r="M43" s="50"/>
      <c r="N43" s="50"/>
      <c r="O43" s="50"/>
      <c r="P43" s="50"/>
      <c r="Q43" s="50"/>
      <c r="R43" s="50"/>
      <c r="S43" s="50"/>
      <c r="T43" s="50"/>
      <c r="U43" s="50"/>
      <c r="V43" s="50"/>
      <c r="W43" s="50"/>
      <c r="X43" s="50"/>
    </row>
    <row r="44" spans="1:24" ht="26.25" customHeight="1" x14ac:dyDescent="0.2">
      <c r="A44" s="95"/>
      <c r="B44" s="263"/>
      <c r="C44" s="263"/>
      <c r="D44" s="263"/>
      <c r="E44" s="263"/>
      <c r="F44" s="263" t="s">
        <v>924</v>
      </c>
      <c r="G44" s="289">
        <v>0</v>
      </c>
      <c r="H44" s="263" t="s">
        <v>925</v>
      </c>
      <c r="I44" s="289">
        <v>0</v>
      </c>
      <c r="J44" s="263" t="s">
        <v>926</v>
      </c>
      <c r="K44" s="289">
        <v>0</v>
      </c>
      <c r="M44" s="50"/>
      <c r="N44" s="50"/>
      <c r="O44" s="50"/>
      <c r="P44" s="50"/>
      <c r="Q44" s="50"/>
      <c r="R44" s="50"/>
      <c r="S44" s="50"/>
      <c r="T44" s="50"/>
      <c r="U44" s="50"/>
      <c r="V44" s="50"/>
      <c r="W44" s="50"/>
      <c r="X44" s="50"/>
    </row>
    <row r="45" spans="1:24" ht="26.25" customHeight="1" x14ac:dyDescent="0.2">
      <c r="A45" s="95"/>
      <c r="B45" s="263"/>
      <c r="C45" s="263"/>
      <c r="D45" s="263"/>
      <c r="E45" s="263"/>
      <c r="F45" s="263" t="s">
        <v>927</v>
      </c>
      <c r="G45" s="289">
        <v>200.24</v>
      </c>
      <c r="H45" s="263"/>
      <c r="I45" s="386" t="s">
        <v>928</v>
      </c>
      <c r="J45" s="386"/>
      <c r="K45" s="289">
        <v>1162.5</v>
      </c>
      <c r="M45" s="50"/>
      <c r="N45" s="50"/>
      <c r="O45" s="50"/>
      <c r="P45" s="50"/>
      <c r="Q45" s="50"/>
      <c r="R45" s="50"/>
      <c r="S45" s="50"/>
      <c r="T45" s="50"/>
      <c r="U45" s="50"/>
      <c r="V45" s="50"/>
      <c r="W45" s="50"/>
      <c r="X45" s="50"/>
    </row>
    <row r="46" spans="1:24" ht="26.25" customHeight="1" thickBot="1" x14ac:dyDescent="0.25">
      <c r="A46" s="95"/>
      <c r="B46" s="264"/>
      <c r="C46" s="264"/>
      <c r="D46" s="264"/>
      <c r="E46" s="264"/>
      <c r="F46" s="264"/>
      <c r="G46" s="264"/>
      <c r="H46" s="264" t="s">
        <v>929</v>
      </c>
      <c r="I46" s="287" t="s">
        <v>938</v>
      </c>
      <c r="J46" s="264" t="s">
        <v>931</v>
      </c>
      <c r="K46" s="265">
        <v>16275</v>
      </c>
      <c r="M46" s="50"/>
      <c r="N46" s="50"/>
      <c r="O46" s="50"/>
      <c r="P46" s="50"/>
      <c r="Q46" s="50"/>
      <c r="R46" s="50"/>
      <c r="S46" s="50"/>
      <c r="T46" s="50"/>
      <c r="U46" s="50"/>
      <c r="V46" s="50"/>
      <c r="W46" s="50"/>
      <c r="X46" s="50"/>
    </row>
    <row r="47" spans="1:24" ht="26.25" customHeight="1" thickTop="1" x14ac:dyDescent="0.2">
      <c r="A47" s="95"/>
      <c r="B47" s="278"/>
      <c r="C47" s="278"/>
      <c r="D47" s="278"/>
      <c r="E47" s="278"/>
      <c r="F47" s="278"/>
      <c r="G47" s="278"/>
      <c r="H47" s="278"/>
      <c r="I47" s="278"/>
      <c r="J47" s="278"/>
      <c r="K47" s="278"/>
      <c r="M47" s="50"/>
      <c r="N47" s="50"/>
      <c r="O47" s="50"/>
      <c r="P47" s="50"/>
      <c r="Q47" s="50"/>
      <c r="R47" s="50"/>
      <c r="S47" s="50"/>
      <c r="T47" s="50"/>
      <c r="U47" s="50"/>
      <c r="V47" s="50"/>
      <c r="W47" s="50"/>
      <c r="X47" s="46"/>
    </row>
    <row r="48" spans="1:24" ht="26.25" customHeight="1" x14ac:dyDescent="0.2">
      <c r="A48" s="95"/>
      <c r="B48" s="259" t="s">
        <v>42</v>
      </c>
      <c r="C48" s="267" t="s">
        <v>24</v>
      </c>
      <c r="D48" s="259" t="s">
        <v>25</v>
      </c>
      <c r="E48" s="259" t="s">
        <v>26</v>
      </c>
      <c r="F48" s="387" t="s">
        <v>917</v>
      </c>
      <c r="G48" s="387"/>
      <c r="H48" s="271" t="s">
        <v>27</v>
      </c>
      <c r="I48" s="267" t="s">
        <v>28</v>
      </c>
      <c r="J48" s="267" t="s">
        <v>29</v>
      </c>
      <c r="K48" s="267" t="s">
        <v>30</v>
      </c>
      <c r="M48" s="50"/>
      <c r="N48" s="50"/>
      <c r="O48" s="50"/>
      <c r="P48" s="50"/>
      <c r="Q48" s="50"/>
      <c r="R48" s="50"/>
      <c r="S48" s="50"/>
      <c r="T48" s="50"/>
      <c r="U48" s="50"/>
      <c r="V48" s="50"/>
      <c r="W48" s="50"/>
      <c r="X48" s="46"/>
    </row>
    <row r="49" spans="1:24" ht="26.25" customHeight="1" x14ac:dyDescent="0.2">
      <c r="A49" s="95"/>
      <c r="B49" s="260" t="s">
        <v>918</v>
      </c>
      <c r="C49" s="275" t="s">
        <v>2429</v>
      </c>
      <c r="D49" s="260" t="s">
        <v>73</v>
      </c>
      <c r="E49" s="260" t="s">
        <v>44</v>
      </c>
      <c r="F49" s="388" t="s">
        <v>1032</v>
      </c>
      <c r="G49" s="388"/>
      <c r="H49" s="274" t="s">
        <v>40</v>
      </c>
      <c r="I49" s="277">
        <v>1</v>
      </c>
      <c r="J49" s="276">
        <v>1346.87</v>
      </c>
      <c r="K49" s="276">
        <v>1346.87</v>
      </c>
      <c r="M49" s="50"/>
      <c r="N49" s="50"/>
      <c r="O49" s="50"/>
      <c r="P49" s="50"/>
      <c r="Q49" s="50"/>
      <c r="R49" s="50"/>
      <c r="S49" s="50"/>
      <c r="T49" s="50"/>
      <c r="U49" s="50"/>
      <c r="V49" s="50"/>
      <c r="W49" s="50"/>
      <c r="X49" s="46"/>
    </row>
    <row r="50" spans="1:24" ht="39" customHeight="1" x14ac:dyDescent="0.2">
      <c r="A50" s="95"/>
      <c r="B50" s="261" t="s">
        <v>953</v>
      </c>
      <c r="C50" s="280" t="s">
        <v>1017</v>
      </c>
      <c r="D50" s="261" t="s">
        <v>47</v>
      </c>
      <c r="E50" s="261" t="s">
        <v>1018</v>
      </c>
      <c r="F50" s="385" t="s">
        <v>3970</v>
      </c>
      <c r="G50" s="385"/>
      <c r="H50" s="279" t="s">
        <v>950</v>
      </c>
      <c r="I50" s="282">
        <v>8.4190000000000005</v>
      </c>
      <c r="J50" s="281">
        <v>36.35</v>
      </c>
      <c r="K50" s="281">
        <v>306.02999999999997</v>
      </c>
      <c r="M50" s="50"/>
      <c r="N50" s="50"/>
      <c r="O50" s="50"/>
      <c r="P50" s="50"/>
      <c r="Q50" s="50"/>
      <c r="R50" s="50"/>
      <c r="S50" s="50"/>
      <c r="T50" s="50"/>
      <c r="U50" s="50"/>
      <c r="V50" s="50"/>
      <c r="W50" s="50"/>
      <c r="X50" s="46"/>
    </row>
    <row r="51" spans="1:24" ht="15.75" customHeight="1" x14ac:dyDescent="0.2">
      <c r="A51" s="95"/>
      <c r="B51" s="261" t="s">
        <v>953</v>
      </c>
      <c r="C51" s="280" t="s">
        <v>1019</v>
      </c>
      <c r="D51" s="261" t="s">
        <v>47</v>
      </c>
      <c r="E51" s="261" t="s">
        <v>1020</v>
      </c>
      <c r="F51" s="385" t="s">
        <v>3970</v>
      </c>
      <c r="G51" s="385"/>
      <c r="H51" s="279" t="s">
        <v>950</v>
      </c>
      <c r="I51" s="282">
        <v>13.053000000000001</v>
      </c>
      <c r="J51" s="281">
        <v>24.73</v>
      </c>
      <c r="K51" s="281">
        <v>322.8</v>
      </c>
      <c r="M51" s="50"/>
      <c r="N51" s="50"/>
      <c r="O51" s="50"/>
      <c r="P51" s="50"/>
      <c r="Q51" s="50"/>
      <c r="R51" s="50"/>
      <c r="S51" s="50"/>
      <c r="T51" s="50"/>
      <c r="U51" s="50"/>
      <c r="V51" s="50"/>
      <c r="W51" s="50"/>
      <c r="X51" s="46"/>
    </row>
    <row r="52" spans="1:24" ht="26.25" customHeight="1" x14ac:dyDescent="0.2">
      <c r="A52" s="95"/>
      <c r="B52" s="261" t="s">
        <v>953</v>
      </c>
      <c r="C52" s="280" t="s">
        <v>1042</v>
      </c>
      <c r="D52" s="261" t="s">
        <v>47</v>
      </c>
      <c r="E52" s="261" t="s">
        <v>1043</v>
      </c>
      <c r="F52" s="385" t="s">
        <v>3970</v>
      </c>
      <c r="G52" s="385"/>
      <c r="H52" s="279" t="s">
        <v>950</v>
      </c>
      <c r="I52" s="282">
        <v>12.074999999999999</v>
      </c>
      <c r="J52" s="281">
        <v>26.44</v>
      </c>
      <c r="K52" s="281">
        <v>319.26</v>
      </c>
      <c r="M52" s="50"/>
      <c r="N52" s="50"/>
      <c r="O52" s="50"/>
      <c r="P52" s="50"/>
      <c r="Q52" s="50"/>
      <c r="R52" s="50"/>
      <c r="S52" s="50"/>
      <c r="T52" s="50"/>
      <c r="U52" s="50"/>
      <c r="V52" s="50"/>
      <c r="W52" s="50"/>
      <c r="X52" s="46"/>
    </row>
    <row r="53" spans="1:24" ht="26.25" customHeight="1" x14ac:dyDescent="0.2">
      <c r="A53" s="95"/>
      <c r="B53" s="262" t="s">
        <v>919</v>
      </c>
      <c r="C53" s="284" t="s">
        <v>1050</v>
      </c>
      <c r="D53" s="262" t="s">
        <v>47</v>
      </c>
      <c r="E53" s="262" t="s">
        <v>1051</v>
      </c>
      <c r="F53" s="389" t="s">
        <v>923</v>
      </c>
      <c r="G53" s="389"/>
      <c r="H53" s="283" t="s">
        <v>83</v>
      </c>
      <c r="I53" s="286">
        <v>10.119999999999999</v>
      </c>
      <c r="J53" s="285">
        <v>7.23</v>
      </c>
      <c r="K53" s="285">
        <v>73.16</v>
      </c>
      <c r="M53" s="50"/>
      <c r="N53" s="50"/>
      <c r="O53" s="50"/>
      <c r="P53" s="50"/>
      <c r="Q53" s="50"/>
      <c r="R53" s="50"/>
      <c r="S53" s="50"/>
      <c r="T53" s="50"/>
      <c r="U53" s="50"/>
      <c r="V53" s="50"/>
      <c r="W53" s="50"/>
      <c r="X53" s="46"/>
    </row>
    <row r="54" spans="1:24" ht="26.25" customHeight="1" x14ac:dyDescent="0.2">
      <c r="A54" s="136"/>
      <c r="B54" s="262" t="s">
        <v>919</v>
      </c>
      <c r="C54" s="284" t="s">
        <v>2624</v>
      </c>
      <c r="D54" s="262" t="s">
        <v>47</v>
      </c>
      <c r="E54" s="262" t="s">
        <v>2625</v>
      </c>
      <c r="F54" s="389" t="s">
        <v>923</v>
      </c>
      <c r="G54" s="389"/>
      <c r="H54" s="283" t="s">
        <v>40</v>
      </c>
      <c r="I54" s="286">
        <v>0.84</v>
      </c>
      <c r="J54" s="285">
        <v>17.79</v>
      </c>
      <c r="K54" s="285">
        <v>14.94</v>
      </c>
      <c r="M54" s="67"/>
      <c r="N54" s="67"/>
      <c r="O54" s="67"/>
      <c r="P54" s="67"/>
      <c r="Q54" s="67"/>
      <c r="R54" s="67"/>
      <c r="S54" s="67"/>
      <c r="T54" s="67"/>
      <c r="U54" s="67"/>
      <c r="V54" s="67"/>
      <c r="W54" s="67"/>
      <c r="X54" s="9"/>
    </row>
    <row r="55" spans="1:24" ht="26.25" customHeight="1" x14ac:dyDescent="0.2">
      <c r="A55" s="95"/>
      <c r="B55" s="262" t="s">
        <v>919</v>
      </c>
      <c r="C55" s="284" t="s">
        <v>2628</v>
      </c>
      <c r="D55" s="262" t="s">
        <v>47</v>
      </c>
      <c r="E55" s="262" t="s">
        <v>2629</v>
      </c>
      <c r="F55" s="389" t="s">
        <v>923</v>
      </c>
      <c r="G55" s="389"/>
      <c r="H55" s="283" t="s">
        <v>83</v>
      </c>
      <c r="I55" s="286">
        <v>4.9489999999999998</v>
      </c>
      <c r="J55" s="285">
        <v>7.89</v>
      </c>
      <c r="K55" s="285">
        <v>39.04</v>
      </c>
      <c r="M55" s="50"/>
      <c r="N55" s="50"/>
      <c r="O55" s="50"/>
      <c r="P55" s="50"/>
      <c r="Q55" s="50"/>
      <c r="R55" s="50"/>
      <c r="S55" s="50"/>
      <c r="T55" s="50"/>
      <c r="U55" s="50"/>
      <c r="V55" s="50"/>
      <c r="W55" s="50"/>
      <c r="X55" s="46"/>
    </row>
    <row r="56" spans="1:24" ht="26.25" customHeight="1" x14ac:dyDescent="0.2">
      <c r="A56" s="95"/>
      <c r="B56" s="262" t="s">
        <v>919</v>
      </c>
      <c r="C56" s="284" t="s">
        <v>1360</v>
      </c>
      <c r="D56" s="262" t="s">
        <v>47</v>
      </c>
      <c r="E56" s="262" t="s">
        <v>2630</v>
      </c>
      <c r="F56" s="389" t="s">
        <v>923</v>
      </c>
      <c r="G56" s="389"/>
      <c r="H56" s="283" t="s">
        <v>49</v>
      </c>
      <c r="I56" s="286">
        <v>0.48</v>
      </c>
      <c r="J56" s="285">
        <v>20.07</v>
      </c>
      <c r="K56" s="285">
        <v>9.6300000000000008</v>
      </c>
      <c r="M56" s="50"/>
      <c r="N56" s="50"/>
      <c r="O56" s="50"/>
      <c r="P56" s="50"/>
      <c r="Q56" s="50"/>
      <c r="R56" s="50"/>
      <c r="S56" s="50"/>
      <c r="T56" s="50"/>
      <c r="U56" s="50"/>
      <c r="V56" s="50"/>
      <c r="W56" s="50"/>
      <c r="X56" s="46"/>
    </row>
    <row r="57" spans="1:24" ht="26.25" customHeight="1" x14ac:dyDescent="0.2">
      <c r="A57" s="95"/>
      <c r="B57" s="262" t="s">
        <v>919</v>
      </c>
      <c r="C57" s="284" t="s">
        <v>2626</v>
      </c>
      <c r="D57" s="262" t="s">
        <v>47</v>
      </c>
      <c r="E57" s="262" t="s">
        <v>2627</v>
      </c>
      <c r="F57" s="389" t="s">
        <v>923</v>
      </c>
      <c r="G57" s="389"/>
      <c r="H57" s="283" t="s">
        <v>83</v>
      </c>
      <c r="I57" s="286">
        <v>6.26</v>
      </c>
      <c r="J57" s="285">
        <v>35.99</v>
      </c>
      <c r="K57" s="285">
        <v>225.29</v>
      </c>
      <c r="M57" s="50"/>
      <c r="N57" s="50"/>
      <c r="O57" s="50"/>
      <c r="P57" s="50"/>
      <c r="Q57" s="50"/>
      <c r="R57" s="50"/>
      <c r="S57" s="50"/>
      <c r="T57" s="50"/>
      <c r="U57" s="50"/>
      <c r="V57" s="50"/>
      <c r="W57" s="50"/>
      <c r="X57" s="46"/>
    </row>
    <row r="58" spans="1:24" ht="26.25" customHeight="1" x14ac:dyDescent="0.2">
      <c r="A58" s="95"/>
      <c r="B58" s="262" t="s">
        <v>919</v>
      </c>
      <c r="C58" s="284" t="s">
        <v>1071</v>
      </c>
      <c r="D58" s="262" t="s">
        <v>47</v>
      </c>
      <c r="E58" s="262" t="s">
        <v>1072</v>
      </c>
      <c r="F58" s="389" t="s">
        <v>923</v>
      </c>
      <c r="G58" s="389"/>
      <c r="H58" s="283" t="s">
        <v>97</v>
      </c>
      <c r="I58" s="286">
        <v>0.42099999999999999</v>
      </c>
      <c r="J58" s="285">
        <v>17.5</v>
      </c>
      <c r="K58" s="285">
        <v>7.36</v>
      </c>
      <c r="M58" s="50"/>
      <c r="N58" s="50"/>
      <c r="O58" s="50"/>
      <c r="P58" s="50"/>
      <c r="Q58" s="50"/>
      <c r="R58" s="50"/>
      <c r="S58" s="50"/>
      <c r="T58" s="50"/>
      <c r="U58" s="50"/>
      <c r="V58" s="50"/>
      <c r="W58" s="50"/>
      <c r="X58" s="46"/>
    </row>
    <row r="59" spans="1:24" ht="26.25" customHeight="1" x14ac:dyDescent="0.2">
      <c r="A59" s="95"/>
      <c r="B59" s="262" t="s">
        <v>919</v>
      </c>
      <c r="C59" s="284" t="s">
        <v>1947</v>
      </c>
      <c r="D59" s="262" t="s">
        <v>47</v>
      </c>
      <c r="E59" s="262" t="s">
        <v>2631</v>
      </c>
      <c r="F59" s="389" t="s">
        <v>923</v>
      </c>
      <c r="G59" s="389"/>
      <c r="H59" s="283" t="s">
        <v>97</v>
      </c>
      <c r="I59" s="286">
        <v>1.68</v>
      </c>
      <c r="J59" s="285">
        <v>17.48</v>
      </c>
      <c r="K59" s="285">
        <v>29.36</v>
      </c>
      <c r="M59" s="50"/>
      <c r="N59" s="50"/>
      <c r="O59" s="50"/>
      <c r="P59" s="50"/>
      <c r="Q59" s="50"/>
      <c r="R59" s="50"/>
      <c r="S59" s="50"/>
      <c r="T59" s="50"/>
      <c r="U59" s="50"/>
      <c r="V59" s="50"/>
      <c r="W59" s="50"/>
      <c r="X59" s="46"/>
    </row>
    <row r="60" spans="1:24" ht="26.25" customHeight="1" x14ac:dyDescent="0.2">
      <c r="A60" s="95"/>
      <c r="B60" s="263"/>
      <c r="C60" s="263"/>
      <c r="D60" s="263"/>
      <c r="E60" s="263"/>
      <c r="F60" s="263" t="s">
        <v>924</v>
      </c>
      <c r="G60" s="289">
        <v>812.2</v>
      </c>
      <c r="H60" s="263" t="s">
        <v>925</v>
      </c>
      <c r="I60" s="289">
        <v>0</v>
      </c>
      <c r="J60" s="263" t="s">
        <v>926</v>
      </c>
      <c r="K60" s="289">
        <v>812.2</v>
      </c>
      <c r="M60" s="50"/>
      <c r="N60" s="50"/>
      <c r="O60" s="50"/>
      <c r="P60" s="50"/>
      <c r="Q60" s="50"/>
      <c r="R60" s="50"/>
      <c r="S60" s="50"/>
      <c r="T60" s="50"/>
      <c r="U60" s="50"/>
      <c r="V60" s="50"/>
      <c r="W60" s="50"/>
      <c r="X60" s="46"/>
    </row>
    <row r="61" spans="1:24" ht="15.75" customHeight="1" x14ac:dyDescent="0.2">
      <c r="A61" s="95"/>
      <c r="B61" s="263"/>
      <c r="C61" s="263"/>
      <c r="D61" s="263"/>
      <c r="E61" s="263"/>
      <c r="F61" s="263" t="s">
        <v>927</v>
      </c>
      <c r="G61" s="289">
        <v>280.27999999999997</v>
      </c>
      <c r="H61" s="263"/>
      <c r="I61" s="386" t="s">
        <v>928</v>
      </c>
      <c r="J61" s="386"/>
      <c r="K61" s="289">
        <v>1627.15</v>
      </c>
      <c r="M61" s="50"/>
      <c r="N61" s="50"/>
      <c r="O61" s="50"/>
      <c r="P61" s="50"/>
      <c r="Q61" s="50"/>
      <c r="R61" s="50"/>
      <c r="S61" s="50"/>
      <c r="T61" s="50"/>
      <c r="U61" s="50"/>
      <c r="V61" s="50"/>
      <c r="W61" s="50"/>
      <c r="X61" s="46"/>
    </row>
    <row r="62" spans="1:24" ht="15.75" customHeight="1" thickBot="1" x14ac:dyDescent="0.25">
      <c r="A62" s="136"/>
      <c r="B62" s="264"/>
      <c r="C62" s="264"/>
      <c r="D62" s="264"/>
      <c r="E62" s="264"/>
      <c r="F62" s="264"/>
      <c r="G62" s="264"/>
      <c r="H62" s="264" t="s">
        <v>929</v>
      </c>
      <c r="I62" s="287" t="s">
        <v>3129</v>
      </c>
      <c r="J62" s="264" t="s">
        <v>931</v>
      </c>
      <c r="K62" s="265">
        <v>56950.25</v>
      </c>
      <c r="M62" s="67"/>
      <c r="N62" s="67"/>
      <c r="O62" s="67"/>
      <c r="P62" s="67"/>
      <c r="Q62" s="67"/>
      <c r="R62" s="67"/>
      <c r="S62" s="67"/>
      <c r="T62" s="67"/>
      <c r="U62" s="67"/>
      <c r="V62" s="67"/>
      <c r="W62" s="67"/>
      <c r="X62" s="9"/>
    </row>
    <row r="63" spans="1:24" ht="15.75" customHeight="1" thickTop="1" x14ac:dyDescent="0.2">
      <c r="A63" s="95"/>
      <c r="B63" s="278"/>
      <c r="C63" s="278"/>
      <c r="D63" s="278"/>
      <c r="E63" s="278"/>
      <c r="F63" s="278"/>
      <c r="G63" s="278"/>
      <c r="H63" s="278"/>
      <c r="I63" s="278"/>
      <c r="J63" s="278"/>
      <c r="K63" s="278"/>
      <c r="M63" s="50"/>
      <c r="N63" s="50"/>
      <c r="O63" s="50"/>
      <c r="P63" s="50"/>
      <c r="Q63" s="50"/>
      <c r="R63" s="50"/>
      <c r="S63" s="50"/>
      <c r="T63" s="50"/>
      <c r="U63" s="50"/>
      <c r="V63" s="50"/>
      <c r="W63" s="50"/>
      <c r="X63" s="46"/>
    </row>
    <row r="64" spans="1:24" ht="15.75" customHeight="1" x14ac:dyDescent="0.2">
      <c r="A64" s="95"/>
      <c r="B64" s="259" t="s">
        <v>45</v>
      </c>
      <c r="C64" s="267" t="s">
        <v>24</v>
      </c>
      <c r="D64" s="259" t="s">
        <v>25</v>
      </c>
      <c r="E64" s="259" t="s">
        <v>26</v>
      </c>
      <c r="F64" s="387" t="s">
        <v>917</v>
      </c>
      <c r="G64" s="387"/>
      <c r="H64" s="271" t="s">
        <v>27</v>
      </c>
      <c r="I64" s="267" t="s">
        <v>28</v>
      </c>
      <c r="J64" s="267" t="s">
        <v>29</v>
      </c>
      <c r="K64" s="267" t="s">
        <v>30</v>
      </c>
      <c r="M64" s="50"/>
      <c r="N64" s="50"/>
      <c r="O64" s="50"/>
      <c r="P64" s="50"/>
      <c r="Q64" s="50"/>
      <c r="R64" s="50"/>
      <c r="S64" s="50"/>
      <c r="T64" s="50"/>
      <c r="U64" s="50"/>
      <c r="V64" s="50"/>
      <c r="W64" s="50"/>
      <c r="X64" s="46"/>
    </row>
    <row r="65" spans="1:24" ht="15.75" customHeight="1" x14ac:dyDescent="0.2">
      <c r="A65" s="95"/>
      <c r="B65" s="260" t="s">
        <v>918</v>
      </c>
      <c r="C65" s="275" t="s">
        <v>46</v>
      </c>
      <c r="D65" s="260" t="s">
        <v>47</v>
      </c>
      <c r="E65" s="260" t="s">
        <v>48</v>
      </c>
      <c r="F65" s="388" t="s">
        <v>3975</v>
      </c>
      <c r="G65" s="388"/>
      <c r="H65" s="274" t="s">
        <v>49</v>
      </c>
      <c r="I65" s="277">
        <v>1</v>
      </c>
      <c r="J65" s="276">
        <v>544.55999999999995</v>
      </c>
      <c r="K65" s="276">
        <v>544.55999999999995</v>
      </c>
      <c r="M65" s="50"/>
      <c r="N65" s="50"/>
      <c r="O65" s="50"/>
      <c r="P65" s="50"/>
      <c r="Q65" s="50"/>
      <c r="R65" s="50"/>
      <c r="S65" s="50"/>
      <c r="T65" s="50"/>
      <c r="U65" s="50"/>
      <c r="V65" s="50"/>
      <c r="W65" s="50"/>
      <c r="X65" s="46"/>
    </row>
    <row r="66" spans="1:24" ht="26.25" customHeight="1" x14ac:dyDescent="0.2">
      <c r="A66" s="95"/>
      <c r="B66" s="261" t="s">
        <v>953</v>
      </c>
      <c r="C66" s="280" t="s">
        <v>957</v>
      </c>
      <c r="D66" s="261" t="s">
        <v>47</v>
      </c>
      <c r="E66" s="261" t="s">
        <v>958</v>
      </c>
      <c r="F66" s="385" t="s">
        <v>3970</v>
      </c>
      <c r="G66" s="385"/>
      <c r="H66" s="279" t="s">
        <v>950</v>
      </c>
      <c r="I66" s="282">
        <v>1.6420999999999999</v>
      </c>
      <c r="J66" s="281">
        <v>26.08</v>
      </c>
      <c r="K66" s="281">
        <v>42.82</v>
      </c>
      <c r="M66" s="50"/>
      <c r="N66" s="50"/>
      <c r="O66" s="50"/>
      <c r="P66" s="50"/>
      <c r="Q66" s="50"/>
      <c r="R66" s="50"/>
      <c r="S66" s="50"/>
      <c r="T66" s="50"/>
      <c r="U66" s="50"/>
      <c r="V66" s="50"/>
      <c r="W66" s="50"/>
      <c r="X66" s="46"/>
    </row>
    <row r="67" spans="1:24" ht="26.25" customHeight="1" x14ac:dyDescent="0.2">
      <c r="A67" s="95"/>
      <c r="B67" s="261" t="s">
        <v>953</v>
      </c>
      <c r="C67" s="280" t="s">
        <v>954</v>
      </c>
      <c r="D67" s="261" t="s">
        <v>47</v>
      </c>
      <c r="E67" s="261" t="s">
        <v>955</v>
      </c>
      <c r="F67" s="385" t="s">
        <v>3970</v>
      </c>
      <c r="G67" s="385"/>
      <c r="H67" s="279" t="s">
        <v>950</v>
      </c>
      <c r="I67" s="282">
        <v>1.6420999999999999</v>
      </c>
      <c r="J67" s="281">
        <v>34.46</v>
      </c>
      <c r="K67" s="281">
        <v>56.58</v>
      </c>
      <c r="M67" s="50"/>
      <c r="N67" s="50"/>
      <c r="O67" s="50"/>
      <c r="P67" s="50"/>
      <c r="Q67" s="50"/>
      <c r="R67" s="50"/>
      <c r="S67" s="50"/>
      <c r="T67" s="50"/>
      <c r="U67" s="50"/>
      <c r="V67" s="50"/>
      <c r="W67" s="50"/>
      <c r="X67" s="46"/>
    </row>
    <row r="68" spans="1:24" ht="26.25" customHeight="1" x14ac:dyDescent="0.2">
      <c r="A68" s="95"/>
      <c r="B68" s="262" t="s">
        <v>919</v>
      </c>
      <c r="C68" s="284" t="s">
        <v>967</v>
      </c>
      <c r="D68" s="262" t="s">
        <v>47</v>
      </c>
      <c r="E68" s="262" t="s">
        <v>968</v>
      </c>
      <c r="F68" s="389" t="s">
        <v>923</v>
      </c>
      <c r="G68" s="389"/>
      <c r="H68" s="283" t="s">
        <v>49</v>
      </c>
      <c r="I68" s="286">
        <v>2</v>
      </c>
      <c r="J68" s="285">
        <v>55.32</v>
      </c>
      <c r="K68" s="285">
        <v>110.64</v>
      </c>
      <c r="M68" s="50"/>
      <c r="N68" s="50"/>
      <c r="O68" s="50"/>
      <c r="P68" s="50"/>
      <c r="Q68" s="50"/>
      <c r="R68" s="50"/>
      <c r="S68" s="50"/>
      <c r="T68" s="50"/>
      <c r="U68" s="50"/>
      <c r="V68" s="50"/>
      <c r="W68" s="50"/>
      <c r="X68" s="46"/>
    </row>
    <row r="69" spans="1:24" ht="26.25" customHeight="1" x14ac:dyDescent="0.2">
      <c r="A69" s="95"/>
      <c r="B69" s="262" t="s">
        <v>919</v>
      </c>
      <c r="C69" s="284" t="s">
        <v>960</v>
      </c>
      <c r="D69" s="262" t="s">
        <v>47</v>
      </c>
      <c r="E69" s="262" t="s">
        <v>961</v>
      </c>
      <c r="F69" s="389" t="s">
        <v>923</v>
      </c>
      <c r="G69" s="389"/>
      <c r="H69" s="283" t="s">
        <v>49</v>
      </c>
      <c r="I69" s="286">
        <v>2</v>
      </c>
      <c r="J69" s="285">
        <v>24.19</v>
      </c>
      <c r="K69" s="285">
        <v>48.38</v>
      </c>
      <c r="M69" s="50"/>
      <c r="N69" s="50"/>
      <c r="O69" s="50"/>
      <c r="P69" s="50"/>
      <c r="Q69" s="50"/>
      <c r="R69" s="50"/>
      <c r="S69" s="50"/>
      <c r="T69" s="50"/>
      <c r="U69" s="50"/>
      <c r="V69" s="50"/>
      <c r="W69" s="50"/>
      <c r="X69" s="46"/>
    </row>
    <row r="70" spans="1:24" ht="26.25" customHeight="1" x14ac:dyDescent="0.2">
      <c r="A70" s="95"/>
      <c r="B70" s="262" t="s">
        <v>919</v>
      </c>
      <c r="C70" s="284" t="s">
        <v>965</v>
      </c>
      <c r="D70" s="262" t="s">
        <v>47</v>
      </c>
      <c r="E70" s="262" t="s">
        <v>966</v>
      </c>
      <c r="F70" s="389" t="s">
        <v>923</v>
      </c>
      <c r="G70" s="389"/>
      <c r="H70" s="283" t="s">
        <v>83</v>
      </c>
      <c r="I70" s="286">
        <v>0.94440000000000002</v>
      </c>
      <c r="J70" s="285">
        <v>70.41</v>
      </c>
      <c r="K70" s="285">
        <v>66.489999999999995</v>
      </c>
      <c r="M70" s="50"/>
      <c r="N70" s="50"/>
      <c r="O70" s="50"/>
      <c r="P70" s="50"/>
      <c r="Q70" s="50"/>
      <c r="R70" s="50"/>
      <c r="S70" s="50"/>
      <c r="T70" s="50"/>
      <c r="U70" s="50"/>
      <c r="V70" s="50"/>
      <c r="W70" s="50"/>
      <c r="X70" s="46"/>
    </row>
    <row r="71" spans="1:24" ht="26.25" customHeight="1" x14ac:dyDescent="0.2">
      <c r="A71" s="95"/>
      <c r="B71" s="262" t="s">
        <v>919</v>
      </c>
      <c r="C71" s="284" t="s">
        <v>973</v>
      </c>
      <c r="D71" s="262" t="s">
        <v>47</v>
      </c>
      <c r="E71" s="262" t="s">
        <v>974</v>
      </c>
      <c r="F71" s="389" t="s">
        <v>923</v>
      </c>
      <c r="G71" s="389"/>
      <c r="H71" s="283" t="s">
        <v>83</v>
      </c>
      <c r="I71" s="286">
        <v>2.9904999999999999</v>
      </c>
      <c r="J71" s="285">
        <v>27.51</v>
      </c>
      <c r="K71" s="285">
        <v>82.26</v>
      </c>
      <c r="M71" s="50"/>
      <c r="N71" s="50"/>
      <c r="O71" s="50"/>
      <c r="P71" s="50"/>
      <c r="Q71" s="50"/>
      <c r="R71" s="50"/>
      <c r="S71" s="50"/>
      <c r="T71" s="50"/>
      <c r="U71" s="50"/>
      <c r="V71" s="50"/>
      <c r="W71" s="50"/>
      <c r="X71" s="46"/>
    </row>
    <row r="72" spans="1:24" ht="26.25" customHeight="1" x14ac:dyDescent="0.2">
      <c r="A72" s="95"/>
      <c r="B72" s="262" t="s">
        <v>919</v>
      </c>
      <c r="C72" s="284" t="s">
        <v>959</v>
      </c>
      <c r="D72" s="262" t="s">
        <v>47</v>
      </c>
      <c r="E72" s="262" t="s">
        <v>2632</v>
      </c>
      <c r="F72" s="389" t="s">
        <v>923</v>
      </c>
      <c r="G72" s="389"/>
      <c r="H72" s="283" t="s">
        <v>49</v>
      </c>
      <c r="I72" s="286">
        <v>1</v>
      </c>
      <c r="J72" s="285">
        <v>55.29</v>
      </c>
      <c r="K72" s="285">
        <v>55.29</v>
      </c>
      <c r="M72" s="50"/>
      <c r="N72" s="50"/>
      <c r="O72" s="50"/>
      <c r="P72" s="50"/>
      <c r="Q72" s="50"/>
      <c r="R72" s="50"/>
      <c r="S72" s="50"/>
      <c r="T72" s="50"/>
      <c r="U72" s="50"/>
      <c r="V72" s="50"/>
      <c r="W72" s="50"/>
      <c r="X72" s="46"/>
    </row>
    <row r="73" spans="1:24" ht="26.25" customHeight="1" x14ac:dyDescent="0.2">
      <c r="A73" s="95"/>
      <c r="B73" s="262" t="s">
        <v>919</v>
      </c>
      <c r="C73" s="284" t="s">
        <v>971</v>
      </c>
      <c r="D73" s="262" t="s">
        <v>47</v>
      </c>
      <c r="E73" s="262" t="s">
        <v>972</v>
      </c>
      <c r="F73" s="389" t="s">
        <v>923</v>
      </c>
      <c r="G73" s="389"/>
      <c r="H73" s="283" t="s">
        <v>49</v>
      </c>
      <c r="I73" s="286">
        <v>0.98</v>
      </c>
      <c r="J73" s="285">
        <v>40.44</v>
      </c>
      <c r="K73" s="285">
        <v>39.630000000000003</v>
      </c>
      <c r="M73" s="50"/>
      <c r="N73" s="50"/>
      <c r="O73" s="50"/>
      <c r="P73" s="50"/>
      <c r="Q73" s="50"/>
      <c r="R73" s="50"/>
      <c r="S73" s="50"/>
      <c r="T73" s="50"/>
      <c r="U73" s="50"/>
      <c r="V73" s="50"/>
      <c r="W73" s="50"/>
      <c r="X73" s="46"/>
    </row>
    <row r="74" spans="1:24" ht="26.25" customHeight="1" x14ac:dyDescent="0.2">
      <c r="A74" s="95"/>
      <c r="B74" s="262" t="s">
        <v>919</v>
      </c>
      <c r="C74" s="284" t="s">
        <v>962</v>
      </c>
      <c r="D74" s="262" t="s">
        <v>47</v>
      </c>
      <c r="E74" s="262" t="s">
        <v>963</v>
      </c>
      <c r="F74" s="389" t="s">
        <v>923</v>
      </c>
      <c r="G74" s="389"/>
      <c r="H74" s="283" t="s">
        <v>49</v>
      </c>
      <c r="I74" s="286">
        <v>1</v>
      </c>
      <c r="J74" s="285">
        <v>26.69</v>
      </c>
      <c r="K74" s="285">
        <v>26.69</v>
      </c>
      <c r="M74" s="50"/>
      <c r="N74" s="50"/>
      <c r="O74" s="50"/>
      <c r="P74" s="50"/>
      <c r="Q74" s="50"/>
      <c r="R74" s="50"/>
      <c r="S74" s="50"/>
      <c r="T74" s="50"/>
      <c r="U74" s="50"/>
      <c r="V74" s="50"/>
      <c r="W74" s="50"/>
      <c r="X74" s="46"/>
    </row>
    <row r="75" spans="1:24" ht="26.25" customHeight="1" x14ac:dyDescent="0.2">
      <c r="A75" s="95"/>
      <c r="B75" s="262" t="s">
        <v>919</v>
      </c>
      <c r="C75" s="284" t="s">
        <v>964</v>
      </c>
      <c r="D75" s="262" t="s">
        <v>47</v>
      </c>
      <c r="E75" s="262" t="s">
        <v>2633</v>
      </c>
      <c r="F75" s="389" t="s">
        <v>923</v>
      </c>
      <c r="G75" s="389"/>
      <c r="H75" s="283" t="s">
        <v>49</v>
      </c>
      <c r="I75" s="286">
        <v>1.32E-2</v>
      </c>
      <c r="J75" s="285">
        <v>17.149999999999999</v>
      </c>
      <c r="K75" s="285">
        <v>0.22</v>
      </c>
      <c r="M75" s="50"/>
      <c r="N75" s="50"/>
      <c r="O75" s="50"/>
      <c r="P75" s="50"/>
      <c r="Q75" s="50"/>
      <c r="R75" s="50"/>
      <c r="S75" s="50"/>
      <c r="T75" s="50"/>
      <c r="U75" s="50"/>
      <c r="V75" s="50"/>
      <c r="W75" s="50"/>
      <c r="X75" s="46"/>
    </row>
    <row r="76" spans="1:24" ht="26.25" customHeight="1" x14ac:dyDescent="0.2">
      <c r="A76" s="95"/>
      <c r="B76" s="262" t="s">
        <v>919</v>
      </c>
      <c r="C76" s="284" t="s">
        <v>969</v>
      </c>
      <c r="D76" s="262" t="s">
        <v>47</v>
      </c>
      <c r="E76" s="262" t="s">
        <v>970</v>
      </c>
      <c r="F76" s="389" t="s">
        <v>923</v>
      </c>
      <c r="G76" s="389"/>
      <c r="H76" s="283" t="s">
        <v>49</v>
      </c>
      <c r="I76" s="286">
        <v>2</v>
      </c>
      <c r="J76" s="285">
        <v>7.78</v>
      </c>
      <c r="K76" s="285">
        <v>15.56</v>
      </c>
      <c r="M76" s="50"/>
      <c r="N76" s="50"/>
      <c r="O76" s="50"/>
      <c r="P76" s="50"/>
      <c r="Q76" s="50"/>
      <c r="R76" s="50"/>
      <c r="S76" s="50"/>
      <c r="T76" s="50"/>
      <c r="U76" s="50"/>
      <c r="V76" s="50"/>
      <c r="W76" s="50"/>
      <c r="X76" s="46"/>
    </row>
    <row r="77" spans="1:24" ht="26.25" customHeight="1" x14ac:dyDescent="0.2">
      <c r="A77" s="95"/>
      <c r="B77" s="263"/>
      <c r="C77" s="263"/>
      <c r="D77" s="263"/>
      <c r="E77" s="263"/>
      <c r="F77" s="263" t="s">
        <v>924</v>
      </c>
      <c r="G77" s="289">
        <v>87.68</v>
      </c>
      <c r="H77" s="263" t="s">
        <v>925</v>
      </c>
      <c r="I77" s="289">
        <v>0</v>
      </c>
      <c r="J77" s="263" t="s">
        <v>926</v>
      </c>
      <c r="K77" s="289">
        <v>87.68</v>
      </c>
      <c r="M77" s="50"/>
      <c r="N77" s="50"/>
      <c r="O77" s="50"/>
      <c r="P77" s="50"/>
      <c r="Q77" s="50"/>
      <c r="R77" s="50"/>
      <c r="S77" s="50"/>
      <c r="T77" s="50"/>
      <c r="U77" s="50"/>
      <c r="V77" s="50"/>
      <c r="W77" s="50"/>
      <c r="X77" s="46"/>
    </row>
    <row r="78" spans="1:24" ht="26.25" customHeight="1" x14ac:dyDescent="0.2">
      <c r="A78" s="95"/>
      <c r="B78" s="263"/>
      <c r="C78" s="263"/>
      <c r="D78" s="263"/>
      <c r="E78" s="263"/>
      <c r="F78" s="263" t="s">
        <v>927</v>
      </c>
      <c r="G78" s="289">
        <v>113.32</v>
      </c>
      <c r="H78" s="263"/>
      <c r="I78" s="386" t="s">
        <v>928</v>
      </c>
      <c r="J78" s="386"/>
      <c r="K78" s="289">
        <v>657.88</v>
      </c>
      <c r="M78" s="50"/>
      <c r="N78" s="50"/>
      <c r="O78" s="50"/>
      <c r="P78" s="50"/>
      <c r="Q78" s="50"/>
      <c r="R78" s="50"/>
      <c r="S78" s="50"/>
      <c r="T78" s="50"/>
      <c r="U78" s="50"/>
      <c r="V78" s="50"/>
      <c r="W78" s="50"/>
      <c r="X78" s="46"/>
    </row>
    <row r="79" spans="1:24" ht="26.25" customHeight="1" thickBot="1" x14ac:dyDescent="0.25">
      <c r="A79" s="95"/>
      <c r="B79" s="264"/>
      <c r="C79" s="264"/>
      <c r="D79" s="264"/>
      <c r="E79" s="264"/>
      <c r="F79" s="264"/>
      <c r="G79" s="264"/>
      <c r="H79" s="264" t="s">
        <v>929</v>
      </c>
      <c r="I79" s="287" t="s">
        <v>975</v>
      </c>
      <c r="J79" s="264" t="s">
        <v>931</v>
      </c>
      <c r="K79" s="265">
        <v>657.88</v>
      </c>
      <c r="M79" s="50"/>
      <c r="N79" s="50"/>
      <c r="O79" s="50"/>
      <c r="P79" s="50"/>
      <c r="Q79" s="50"/>
      <c r="R79" s="50"/>
      <c r="S79" s="50"/>
      <c r="T79" s="50"/>
      <c r="U79" s="50"/>
      <c r="V79" s="50"/>
      <c r="W79" s="50"/>
      <c r="X79" s="46"/>
    </row>
    <row r="80" spans="1:24" ht="26.25" customHeight="1" thickTop="1" x14ac:dyDescent="0.2">
      <c r="A80" s="95"/>
      <c r="B80" s="278"/>
      <c r="C80" s="278"/>
      <c r="D80" s="278"/>
      <c r="E80" s="278"/>
      <c r="F80" s="278"/>
      <c r="G80" s="278"/>
      <c r="H80" s="278"/>
      <c r="I80" s="278"/>
      <c r="J80" s="278"/>
      <c r="K80" s="278"/>
      <c r="M80" s="50"/>
      <c r="N80" s="50"/>
      <c r="O80" s="50"/>
      <c r="P80" s="50"/>
      <c r="Q80" s="50"/>
      <c r="R80" s="50"/>
      <c r="S80" s="50"/>
      <c r="T80" s="50"/>
      <c r="U80" s="50"/>
      <c r="V80" s="50"/>
      <c r="W80" s="50"/>
      <c r="X80" s="46"/>
    </row>
    <row r="81" spans="1:24" ht="26.25" customHeight="1" x14ac:dyDescent="0.2">
      <c r="A81" s="95"/>
      <c r="B81" s="259" t="s">
        <v>50</v>
      </c>
      <c r="C81" s="267" t="s">
        <v>24</v>
      </c>
      <c r="D81" s="259" t="s">
        <v>25</v>
      </c>
      <c r="E81" s="259" t="s">
        <v>26</v>
      </c>
      <c r="F81" s="387" t="s">
        <v>917</v>
      </c>
      <c r="G81" s="387"/>
      <c r="H81" s="271" t="s">
        <v>27</v>
      </c>
      <c r="I81" s="267" t="s">
        <v>28</v>
      </c>
      <c r="J81" s="267" t="s">
        <v>29</v>
      </c>
      <c r="K81" s="267" t="s">
        <v>30</v>
      </c>
      <c r="M81" s="50"/>
      <c r="N81" s="50"/>
      <c r="O81" s="50"/>
      <c r="P81" s="50"/>
      <c r="Q81" s="50"/>
      <c r="R81" s="50"/>
      <c r="S81" s="50"/>
      <c r="T81" s="50"/>
      <c r="U81" s="50"/>
      <c r="V81" s="50"/>
      <c r="W81" s="50"/>
      <c r="X81" s="46"/>
    </row>
    <row r="82" spans="1:24" ht="26.25" customHeight="1" x14ac:dyDescent="0.2">
      <c r="A82" s="95"/>
      <c r="B82" s="260" t="s">
        <v>918</v>
      </c>
      <c r="C82" s="275" t="s">
        <v>51</v>
      </c>
      <c r="D82" s="260" t="s">
        <v>47</v>
      </c>
      <c r="E82" s="260" t="s">
        <v>52</v>
      </c>
      <c r="F82" s="388" t="s">
        <v>3975</v>
      </c>
      <c r="G82" s="388"/>
      <c r="H82" s="274" t="s">
        <v>49</v>
      </c>
      <c r="I82" s="277">
        <v>1</v>
      </c>
      <c r="J82" s="276">
        <v>176.19</v>
      </c>
      <c r="K82" s="276">
        <v>176.19</v>
      </c>
      <c r="M82" s="50"/>
      <c r="N82" s="50"/>
      <c r="O82" s="50"/>
      <c r="P82" s="50"/>
      <c r="Q82" s="50"/>
      <c r="R82" s="50"/>
      <c r="S82" s="50"/>
      <c r="T82" s="50"/>
      <c r="U82" s="50"/>
      <c r="V82" s="50"/>
      <c r="W82" s="50"/>
      <c r="X82" s="46"/>
    </row>
    <row r="83" spans="1:24" ht="26.25" customHeight="1" x14ac:dyDescent="0.2">
      <c r="A83" s="95"/>
      <c r="B83" s="261" t="s">
        <v>953</v>
      </c>
      <c r="C83" s="280" t="s">
        <v>954</v>
      </c>
      <c r="D83" s="261" t="s">
        <v>47</v>
      </c>
      <c r="E83" s="261" t="s">
        <v>955</v>
      </c>
      <c r="F83" s="385" t="s">
        <v>3970</v>
      </c>
      <c r="G83" s="385"/>
      <c r="H83" s="279" t="s">
        <v>950</v>
      </c>
      <c r="I83" s="282">
        <v>0.43149999999999999</v>
      </c>
      <c r="J83" s="281">
        <v>34.46</v>
      </c>
      <c r="K83" s="281">
        <v>14.86</v>
      </c>
      <c r="M83" s="50"/>
      <c r="N83" s="50"/>
      <c r="O83" s="50"/>
      <c r="P83" s="50"/>
      <c r="Q83" s="50"/>
      <c r="R83" s="50"/>
      <c r="S83" s="50"/>
      <c r="T83" s="50"/>
      <c r="U83" s="50"/>
      <c r="V83" s="50"/>
      <c r="W83" s="50"/>
      <c r="X83" s="46"/>
    </row>
    <row r="84" spans="1:24" ht="15.75" customHeight="1" x14ac:dyDescent="0.2">
      <c r="A84" s="95"/>
      <c r="B84" s="261" t="s">
        <v>953</v>
      </c>
      <c r="C84" s="280" t="s">
        <v>957</v>
      </c>
      <c r="D84" s="261" t="s">
        <v>47</v>
      </c>
      <c r="E84" s="261" t="s">
        <v>958</v>
      </c>
      <c r="F84" s="385" t="s">
        <v>3970</v>
      </c>
      <c r="G84" s="385"/>
      <c r="H84" s="279" t="s">
        <v>950</v>
      </c>
      <c r="I84" s="282">
        <v>0.43149999999999999</v>
      </c>
      <c r="J84" s="281">
        <v>26.08</v>
      </c>
      <c r="K84" s="281">
        <v>11.25</v>
      </c>
      <c r="M84" s="50"/>
      <c r="N84" s="50"/>
      <c r="O84" s="50"/>
      <c r="P84" s="50"/>
      <c r="Q84" s="50"/>
      <c r="R84" s="50"/>
      <c r="S84" s="50"/>
      <c r="T84" s="50"/>
      <c r="U84" s="50"/>
      <c r="V84" s="50"/>
      <c r="W84" s="50"/>
      <c r="X84" s="46"/>
    </row>
    <row r="85" spans="1:24" ht="26.25" customHeight="1" x14ac:dyDescent="0.2">
      <c r="A85" s="95"/>
      <c r="B85" s="262" t="s">
        <v>919</v>
      </c>
      <c r="C85" s="284" t="s">
        <v>964</v>
      </c>
      <c r="D85" s="262" t="s">
        <v>47</v>
      </c>
      <c r="E85" s="262" t="s">
        <v>2633</v>
      </c>
      <c r="F85" s="389" t="s">
        <v>923</v>
      </c>
      <c r="G85" s="389"/>
      <c r="H85" s="283" t="s">
        <v>49</v>
      </c>
      <c r="I85" s="286">
        <v>1.06E-2</v>
      </c>
      <c r="J85" s="285">
        <v>17.149999999999999</v>
      </c>
      <c r="K85" s="285">
        <v>0.18</v>
      </c>
      <c r="M85" s="50"/>
      <c r="N85" s="50"/>
      <c r="O85" s="50"/>
      <c r="P85" s="50"/>
      <c r="Q85" s="50"/>
      <c r="R85" s="50"/>
      <c r="S85" s="50"/>
      <c r="T85" s="50"/>
      <c r="U85" s="50"/>
      <c r="V85" s="50"/>
      <c r="W85" s="50"/>
      <c r="X85" s="46"/>
    </row>
    <row r="86" spans="1:24" ht="26.25" customHeight="1" x14ac:dyDescent="0.2">
      <c r="A86" s="95"/>
      <c r="B86" s="262" t="s">
        <v>919</v>
      </c>
      <c r="C86" s="284" t="s">
        <v>976</v>
      </c>
      <c r="D86" s="262" t="s">
        <v>47</v>
      </c>
      <c r="E86" s="262" t="s">
        <v>977</v>
      </c>
      <c r="F86" s="389" t="s">
        <v>923</v>
      </c>
      <c r="G86" s="389"/>
      <c r="H86" s="283" t="s">
        <v>49</v>
      </c>
      <c r="I86" s="286">
        <v>1</v>
      </c>
      <c r="J86" s="285">
        <v>149.9</v>
      </c>
      <c r="K86" s="285">
        <v>149.9</v>
      </c>
      <c r="M86" s="50"/>
      <c r="N86" s="50"/>
      <c r="O86" s="50"/>
      <c r="P86" s="50"/>
      <c r="Q86" s="50"/>
      <c r="R86" s="50"/>
      <c r="S86" s="50"/>
      <c r="T86" s="50"/>
      <c r="U86" s="50"/>
      <c r="V86" s="50"/>
      <c r="W86" s="50"/>
      <c r="X86" s="46"/>
    </row>
    <row r="87" spans="1:24" ht="26.25" customHeight="1" x14ac:dyDescent="0.2">
      <c r="A87" s="95"/>
      <c r="B87" s="263"/>
      <c r="C87" s="263"/>
      <c r="D87" s="263"/>
      <c r="E87" s="263"/>
      <c r="F87" s="263" t="s">
        <v>924</v>
      </c>
      <c r="G87" s="289">
        <v>23.03</v>
      </c>
      <c r="H87" s="263" t="s">
        <v>925</v>
      </c>
      <c r="I87" s="289">
        <v>0</v>
      </c>
      <c r="J87" s="263" t="s">
        <v>926</v>
      </c>
      <c r="K87" s="289">
        <v>23.03</v>
      </c>
      <c r="M87" s="50"/>
      <c r="N87" s="50"/>
      <c r="O87" s="50"/>
      <c r="P87" s="50"/>
      <c r="Q87" s="50"/>
      <c r="R87" s="50"/>
      <c r="S87" s="50"/>
      <c r="T87" s="50"/>
      <c r="U87" s="50"/>
      <c r="V87" s="50"/>
      <c r="W87" s="50"/>
      <c r="X87" s="46"/>
    </row>
    <row r="88" spans="1:24" ht="26.25" customHeight="1" x14ac:dyDescent="0.2">
      <c r="A88" s="95"/>
      <c r="B88" s="263"/>
      <c r="C88" s="263"/>
      <c r="D88" s="263"/>
      <c r="E88" s="263"/>
      <c r="F88" s="263" t="s">
        <v>927</v>
      </c>
      <c r="G88" s="289">
        <v>36.659999999999997</v>
      </c>
      <c r="H88" s="263"/>
      <c r="I88" s="386" t="s">
        <v>928</v>
      </c>
      <c r="J88" s="386"/>
      <c r="K88" s="289">
        <v>212.85</v>
      </c>
      <c r="M88" s="50"/>
      <c r="N88" s="50"/>
      <c r="O88" s="50"/>
      <c r="P88" s="50"/>
      <c r="Q88" s="50"/>
      <c r="R88" s="50"/>
      <c r="S88" s="50"/>
      <c r="T88" s="50"/>
      <c r="U88" s="50"/>
      <c r="V88" s="50"/>
      <c r="W88" s="50"/>
      <c r="X88" s="46"/>
    </row>
    <row r="89" spans="1:24" ht="15.75" customHeight="1" thickBot="1" x14ac:dyDescent="0.25">
      <c r="A89" s="95"/>
      <c r="B89" s="264"/>
      <c r="C89" s="264"/>
      <c r="D89" s="264"/>
      <c r="E89" s="264"/>
      <c r="F89" s="264"/>
      <c r="G89" s="264"/>
      <c r="H89" s="264" t="s">
        <v>929</v>
      </c>
      <c r="I89" s="287" t="s">
        <v>975</v>
      </c>
      <c r="J89" s="264" t="s">
        <v>931</v>
      </c>
      <c r="K89" s="265">
        <v>212.85</v>
      </c>
      <c r="M89" s="50"/>
      <c r="N89" s="50"/>
      <c r="O89" s="50"/>
      <c r="P89" s="50"/>
      <c r="Q89" s="50"/>
      <c r="R89" s="50"/>
      <c r="S89" s="50"/>
      <c r="T89" s="50"/>
      <c r="U89" s="50"/>
      <c r="V89" s="50"/>
      <c r="W89" s="50"/>
      <c r="X89" s="46"/>
    </row>
    <row r="90" spans="1:24" ht="15.75" customHeight="1" thickTop="1" x14ac:dyDescent="0.2">
      <c r="A90" s="95"/>
      <c r="B90" s="278"/>
      <c r="C90" s="278"/>
      <c r="D90" s="278"/>
      <c r="E90" s="278"/>
      <c r="F90" s="278"/>
      <c r="G90" s="278"/>
      <c r="H90" s="278"/>
      <c r="I90" s="278"/>
      <c r="J90" s="278"/>
      <c r="K90" s="278"/>
      <c r="M90" s="50"/>
      <c r="N90" s="50"/>
      <c r="O90" s="50"/>
      <c r="P90" s="50"/>
      <c r="Q90" s="50"/>
      <c r="R90" s="50"/>
      <c r="S90" s="50"/>
      <c r="T90" s="50"/>
      <c r="U90" s="50"/>
      <c r="V90" s="50"/>
      <c r="W90" s="50"/>
      <c r="X90" s="46"/>
    </row>
    <row r="91" spans="1:24" ht="15.75" customHeight="1" x14ac:dyDescent="0.2">
      <c r="A91" s="95"/>
      <c r="B91" s="259" t="s">
        <v>53</v>
      </c>
      <c r="C91" s="267" t="s">
        <v>24</v>
      </c>
      <c r="D91" s="259" t="s">
        <v>25</v>
      </c>
      <c r="E91" s="259" t="s">
        <v>26</v>
      </c>
      <c r="F91" s="387" t="s">
        <v>917</v>
      </c>
      <c r="G91" s="387"/>
      <c r="H91" s="271" t="s">
        <v>27</v>
      </c>
      <c r="I91" s="267" t="s">
        <v>28</v>
      </c>
      <c r="J91" s="267" t="s">
        <v>29</v>
      </c>
      <c r="K91" s="267" t="s">
        <v>30</v>
      </c>
      <c r="M91" s="50"/>
      <c r="N91" s="50"/>
      <c r="O91" s="50"/>
      <c r="P91" s="50"/>
      <c r="Q91" s="50"/>
      <c r="R91" s="50"/>
      <c r="S91" s="50"/>
      <c r="T91" s="50"/>
      <c r="U91" s="50"/>
      <c r="V91" s="50"/>
      <c r="W91" s="50"/>
      <c r="X91" s="46"/>
    </row>
    <row r="92" spans="1:24" ht="15.75" customHeight="1" x14ac:dyDescent="0.2">
      <c r="A92" s="95"/>
      <c r="B92" s="260" t="s">
        <v>918</v>
      </c>
      <c r="C92" s="275" t="s">
        <v>54</v>
      </c>
      <c r="D92" s="260" t="s">
        <v>47</v>
      </c>
      <c r="E92" s="260" t="s">
        <v>2511</v>
      </c>
      <c r="F92" s="388" t="s">
        <v>3976</v>
      </c>
      <c r="G92" s="388"/>
      <c r="H92" s="274" t="s">
        <v>49</v>
      </c>
      <c r="I92" s="277">
        <v>1</v>
      </c>
      <c r="J92" s="276">
        <v>2178.6999999999998</v>
      </c>
      <c r="K92" s="276">
        <v>2178.6999999999998</v>
      </c>
      <c r="M92" s="50"/>
      <c r="N92" s="50"/>
      <c r="O92" s="50"/>
      <c r="P92" s="50"/>
      <c r="Q92" s="50"/>
      <c r="R92" s="50"/>
      <c r="S92" s="50"/>
      <c r="T92" s="50"/>
      <c r="U92" s="50"/>
      <c r="V92" s="50"/>
      <c r="W92" s="50"/>
      <c r="X92" s="46"/>
    </row>
    <row r="93" spans="1:24" ht="15.75" customHeight="1" x14ac:dyDescent="0.2">
      <c r="A93" s="95"/>
      <c r="B93" s="261" t="s">
        <v>953</v>
      </c>
      <c r="C93" s="280" t="s">
        <v>984</v>
      </c>
      <c r="D93" s="261" t="s">
        <v>47</v>
      </c>
      <c r="E93" s="261" t="s">
        <v>985</v>
      </c>
      <c r="F93" s="385" t="s">
        <v>3978</v>
      </c>
      <c r="G93" s="385"/>
      <c r="H93" s="279" t="s">
        <v>83</v>
      </c>
      <c r="I93" s="282">
        <v>6.05</v>
      </c>
      <c r="J93" s="281">
        <v>21.85</v>
      </c>
      <c r="K93" s="281">
        <v>132.19</v>
      </c>
      <c r="M93" s="50"/>
      <c r="N93" s="50"/>
      <c r="O93" s="50"/>
      <c r="P93" s="50"/>
      <c r="Q93" s="50"/>
      <c r="R93" s="50"/>
      <c r="S93" s="50"/>
      <c r="T93" s="50"/>
      <c r="U93" s="50"/>
      <c r="V93" s="50"/>
      <c r="W93" s="50"/>
      <c r="X93" s="46"/>
    </row>
    <row r="94" spans="1:24" ht="15.75" customHeight="1" x14ac:dyDescent="0.2">
      <c r="A94" s="95"/>
      <c r="B94" s="261" t="s">
        <v>953</v>
      </c>
      <c r="C94" s="280" t="s">
        <v>988</v>
      </c>
      <c r="D94" s="261" t="s">
        <v>47</v>
      </c>
      <c r="E94" s="261" t="s">
        <v>989</v>
      </c>
      <c r="F94" s="385" t="s">
        <v>3970</v>
      </c>
      <c r="G94" s="385"/>
      <c r="H94" s="279" t="s">
        <v>950</v>
      </c>
      <c r="I94" s="282">
        <v>0.32329999999999998</v>
      </c>
      <c r="J94" s="281">
        <v>27.19</v>
      </c>
      <c r="K94" s="281">
        <v>8.7899999999999991</v>
      </c>
      <c r="M94" s="50"/>
      <c r="N94" s="50"/>
      <c r="O94" s="50"/>
      <c r="P94" s="50"/>
      <c r="Q94" s="50"/>
      <c r="R94" s="50"/>
      <c r="S94" s="50"/>
      <c r="T94" s="50"/>
      <c r="U94" s="50"/>
      <c r="V94" s="50"/>
      <c r="W94" s="50"/>
      <c r="X94" s="46"/>
    </row>
    <row r="95" spans="1:24" ht="26.25" customHeight="1" x14ac:dyDescent="0.2">
      <c r="A95" s="95"/>
      <c r="B95" s="261" t="s">
        <v>953</v>
      </c>
      <c r="C95" s="280" t="s">
        <v>997</v>
      </c>
      <c r="D95" s="261" t="s">
        <v>47</v>
      </c>
      <c r="E95" s="261" t="s">
        <v>998</v>
      </c>
      <c r="F95" s="385" t="s">
        <v>3978</v>
      </c>
      <c r="G95" s="385"/>
      <c r="H95" s="279" t="s">
        <v>49</v>
      </c>
      <c r="I95" s="282">
        <v>1</v>
      </c>
      <c r="J95" s="281">
        <v>17</v>
      </c>
      <c r="K95" s="281">
        <v>17</v>
      </c>
      <c r="M95" s="50"/>
      <c r="N95" s="50"/>
      <c r="O95" s="50"/>
      <c r="P95" s="50"/>
      <c r="Q95" s="50"/>
      <c r="R95" s="50"/>
      <c r="S95" s="50"/>
      <c r="T95" s="50"/>
      <c r="U95" s="50"/>
      <c r="V95" s="50"/>
      <c r="W95" s="50"/>
      <c r="X95" s="46"/>
    </row>
    <row r="96" spans="1:24" ht="26.25" customHeight="1" x14ac:dyDescent="0.2">
      <c r="A96" s="95"/>
      <c r="B96" s="261" t="s">
        <v>953</v>
      </c>
      <c r="C96" s="280" t="s">
        <v>982</v>
      </c>
      <c r="D96" s="261" t="s">
        <v>47</v>
      </c>
      <c r="E96" s="261" t="s">
        <v>983</v>
      </c>
      <c r="F96" s="385" t="s">
        <v>3981</v>
      </c>
      <c r="G96" s="385"/>
      <c r="H96" s="279" t="s">
        <v>60</v>
      </c>
      <c r="I96" s="282">
        <v>1.9400000000000001E-2</v>
      </c>
      <c r="J96" s="281">
        <v>787.18</v>
      </c>
      <c r="K96" s="281">
        <v>15.27</v>
      </c>
      <c r="M96" s="50"/>
      <c r="N96" s="50"/>
      <c r="O96" s="50"/>
      <c r="P96" s="50"/>
      <c r="Q96" s="50"/>
      <c r="R96" s="50"/>
      <c r="S96" s="50"/>
      <c r="T96" s="50"/>
      <c r="U96" s="50"/>
      <c r="V96" s="50"/>
      <c r="W96" s="50"/>
      <c r="X96" s="46"/>
    </row>
    <row r="97" spans="1:24" ht="26.25" customHeight="1" x14ac:dyDescent="0.2">
      <c r="A97" s="95"/>
      <c r="B97" s="261" t="s">
        <v>953</v>
      </c>
      <c r="C97" s="280" t="s">
        <v>811</v>
      </c>
      <c r="D97" s="261" t="s">
        <v>47</v>
      </c>
      <c r="E97" s="261" t="s">
        <v>812</v>
      </c>
      <c r="F97" s="385" t="s">
        <v>3980</v>
      </c>
      <c r="G97" s="385"/>
      <c r="H97" s="279" t="s">
        <v>49</v>
      </c>
      <c r="I97" s="282">
        <v>1</v>
      </c>
      <c r="J97" s="281">
        <v>125.81</v>
      </c>
      <c r="K97" s="281">
        <v>125.81</v>
      </c>
      <c r="M97" s="50"/>
      <c r="N97" s="50"/>
      <c r="O97" s="50"/>
      <c r="P97" s="50"/>
      <c r="Q97" s="50"/>
      <c r="R97" s="50"/>
      <c r="S97" s="50"/>
      <c r="T97" s="50"/>
      <c r="U97" s="50"/>
      <c r="V97" s="50"/>
      <c r="W97" s="50"/>
      <c r="X97" s="46"/>
    </row>
    <row r="98" spans="1:24" ht="26.25" customHeight="1" x14ac:dyDescent="0.2">
      <c r="A98" s="95"/>
      <c r="B98" s="261" t="s">
        <v>953</v>
      </c>
      <c r="C98" s="280" t="s">
        <v>979</v>
      </c>
      <c r="D98" s="261" t="s">
        <v>47</v>
      </c>
      <c r="E98" s="261" t="s">
        <v>2635</v>
      </c>
      <c r="F98" s="385" t="s">
        <v>3977</v>
      </c>
      <c r="G98" s="385"/>
      <c r="H98" s="279" t="s">
        <v>49</v>
      </c>
      <c r="I98" s="282">
        <v>1</v>
      </c>
      <c r="J98" s="281">
        <v>102.07</v>
      </c>
      <c r="K98" s="281">
        <v>102.07</v>
      </c>
      <c r="M98" s="50"/>
      <c r="N98" s="50"/>
      <c r="O98" s="50"/>
      <c r="P98" s="50"/>
      <c r="Q98" s="50"/>
      <c r="R98" s="50"/>
      <c r="S98" s="50"/>
      <c r="T98" s="50"/>
      <c r="U98" s="50"/>
      <c r="V98" s="50"/>
      <c r="W98" s="50"/>
      <c r="X98" s="46"/>
    </row>
    <row r="99" spans="1:24" ht="26.25" customHeight="1" x14ac:dyDescent="0.2">
      <c r="A99" s="95"/>
      <c r="B99" s="261" t="s">
        <v>953</v>
      </c>
      <c r="C99" s="280" t="s">
        <v>980</v>
      </c>
      <c r="D99" s="261" t="s">
        <v>47</v>
      </c>
      <c r="E99" s="261" t="s">
        <v>981</v>
      </c>
      <c r="F99" s="385" t="s">
        <v>3978</v>
      </c>
      <c r="G99" s="385"/>
      <c r="H99" s="279" t="s">
        <v>49</v>
      </c>
      <c r="I99" s="282">
        <v>1</v>
      </c>
      <c r="J99" s="281">
        <v>28.78</v>
      </c>
      <c r="K99" s="281">
        <v>28.78</v>
      </c>
      <c r="M99" s="50"/>
      <c r="N99" s="50"/>
      <c r="O99" s="50"/>
      <c r="P99" s="50"/>
      <c r="Q99" s="50"/>
      <c r="R99" s="50"/>
      <c r="S99" s="50"/>
      <c r="T99" s="50"/>
      <c r="U99" s="50"/>
      <c r="V99" s="50"/>
      <c r="W99" s="50"/>
      <c r="X99" s="46"/>
    </row>
    <row r="100" spans="1:24" ht="26.25" customHeight="1" x14ac:dyDescent="0.2">
      <c r="A100" s="95"/>
      <c r="B100" s="261" t="s">
        <v>953</v>
      </c>
      <c r="C100" s="280" t="s">
        <v>2636</v>
      </c>
      <c r="D100" s="261" t="s">
        <v>47</v>
      </c>
      <c r="E100" s="261" t="s">
        <v>2637</v>
      </c>
      <c r="F100" s="385" t="s">
        <v>3980</v>
      </c>
      <c r="G100" s="385"/>
      <c r="H100" s="279" t="s">
        <v>49</v>
      </c>
      <c r="I100" s="282">
        <v>1</v>
      </c>
      <c r="J100" s="281">
        <v>23.36</v>
      </c>
      <c r="K100" s="281">
        <v>23.36</v>
      </c>
      <c r="M100" s="50"/>
      <c r="N100" s="50"/>
      <c r="O100" s="50"/>
      <c r="P100" s="50"/>
      <c r="Q100" s="50"/>
      <c r="R100" s="50"/>
      <c r="S100" s="50"/>
      <c r="T100" s="50"/>
      <c r="U100" s="50"/>
      <c r="V100" s="50"/>
      <c r="W100" s="50"/>
      <c r="X100" s="46"/>
    </row>
    <row r="101" spans="1:24" ht="26.25" customHeight="1" x14ac:dyDescent="0.2">
      <c r="A101" s="95"/>
      <c r="B101" s="261" t="s">
        <v>953</v>
      </c>
      <c r="C101" s="280" t="s">
        <v>993</v>
      </c>
      <c r="D101" s="261" t="s">
        <v>47</v>
      </c>
      <c r="E101" s="261" t="s">
        <v>994</v>
      </c>
      <c r="F101" s="385" t="s">
        <v>3978</v>
      </c>
      <c r="G101" s="385"/>
      <c r="H101" s="279" t="s">
        <v>83</v>
      </c>
      <c r="I101" s="282">
        <v>22.2</v>
      </c>
      <c r="J101" s="281">
        <v>18.260000000000002</v>
      </c>
      <c r="K101" s="281">
        <v>405.37</v>
      </c>
      <c r="M101" s="50"/>
      <c r="N101" s="50"/>
      <c r="O101" s="50"/>
      <c r="P101" s="50"/>
      <c r="Q101" s="50"/>
      <c r="R101" s="50"/>
      <c r="S101" s="50"/>
      <c r="T101" s="50"/>
      <c r="U101" s="50"/>
      <c r="V101" s="50"/>
      <c r="W101" s="50"/>
      <c r="X101" s="46"/>
    </row>
    <row r="102" spans="1:24" ht="26.25" customHeight="1" x14ac:dyDescent="0.2">
      <c r="A102" s="95"/>
      <c r="B102" s="261" t="s">
        <v>953</v>
      </c>
      <c r="C102" s="280" t="s">
        <v>990</v>
      </c>
      <c r="D102" s="261" t="s">
        <v>47</v>
      </c>
      <c r="E102" s="261" t="s">
        <v>2634</v>
      </c>
      <c r="F102" s="385" t="s">
        <v>3979</v>
      </c>
      <c r="G102" s="385"/>
      <c r="H102" s="279" t="s">
        <v>49</v>
      </c>
      <c r="I102" s="282">
        <v>1</v>
      </c>
      <c r="J102" s="281">
        <v>664.11</v>
      </c>
      <c r="K102" s="281">
        <v>664.11</v>
      </c>
      <c r="M102" s="50"/>
      <c r="N102" s="50"/>
      <c r="O102" s="50"/>
      <c r="P102" s="50"/>
      <c r="Q102" s="50"/>
      <c r="R102" s="50"/>
      <c r="S102" s="50"/>
      <c r="T102" s="50"/>
      <c r="U102" s="50"/>
      <c r="V102" s="50"/>
      <c r="W102" s="50"/>
      <c r="X102" s="46"/>
    </row>
    <row r="103" spans="1:24" ht="26.25" customHeight="1" x14ac:dyDescent="0.2">
      <c r="A103" s="95"/>
      <c r="B103" s="261" t="s">
        <v>953</v>
      </c>
      <c r="C103" s="280" t="s">
        <v>995</v>
      </c>
      <c r="D103" s="261" t="s">
        <v>47</v>
      </c>
      <c r="E103" s="261" t="s">
        <v>996</v>
      </c>
      <c r="F103" s="385" t="s">
        <v>3978</v>
      </c>
      <c r="G103" s="385"/>
      <c r="H103" s="279" t="s">
        <v>49</v>
      </c>
      <c r="I103" s="282">
        <v>1</v>
      </c>
      <c r="J103" s="281">
        <v>26.98</v>
      </c>
      <c r="K103" s="281">
        <v>26.98</v>
      </c>
      <c r="M103" s="50"/>
      <c r="N103" s="50"/>
      <c r="O103" s="50"/>
      <c r="P103" s="50"/>
      <c r="Q103" s="50"/>
      <c r="R103" s="50"/>
      <c r="S103" s="50"/>
      <c r="T103" s="50"/>
      <c r="U103" s="50"/>
      <c r="V103" s="50"/>
      <c r="W103" s="50"/>
      <c r="X103" s="46"/>
    </row>
    <row r="104" spans="1:24" ht="26.25" customHeight="1" x14ac:dyDescent="0.2">
      <c r="A104" s="95"/>
      <c r="B104" s="261" t="s">
        <v>953</v>
      </c>
      <c r="C104" s="280" t="s">
        <v>986</v>
      </c>
      <c r="D104" s="261" t="s">
        <v>47</v>
      </c>
      <c r="E104" s="261" t="s">
        <v>987</v>
      </c>
      <c r="F104" s="385" t="s">
        <v>3980</v>
      </c>
      <c r="G104" s="385"/>
      <c r="H104" s="279" t="s">
        <v>83</v>
      </c>
      <c r="I104" s="282">
        <v>1.95</v>
      </c>
      <c r="J104" s="281">
        <v>61.26</v>
      </c>
      <c r="K104" s="281">
        <v>119.45</v>
      </c>
      <c r="M104" s="50"/>
      <c r="N104" s="50"/>
      <c r="O104" s="50"/>
      <c r="P104" s="50"/>
      <c r="Q104" s="50"/>
      <c r="R104" s="50"/>
      <c r="S104" s="50"/>
      <c r="T104" s="50"/>
      <c r="U104" s="50"/>
      <c r="V104" s="50"/>
      <c r="W104" s="50"/>
      <c r="X104" s="46"/>
    </row>
    <row r="105" spans="1:24" ht="26.25" customHeight="1" x14ac:dyDescent="0.2">
      <c r="A105" s="95"/>
      <c r="B105" s="261" t="s">
        <v>953</v>
      </c>
      <c r="C105" s="280" t="s">
        <v>991</v>
      </c>
      <c r="D105" s="261" t="s">
        <v>47</v>
      </c>
      <c r="E105" s="261" t="s">
        <v>992</v>
      </c>
      <c r="F105" s="385" t="s">
        <v>3970</v>
      </c>
      <c r="G105" s="385"/>
      <c r="H105" s="279" t="s">
        <v>950</v>
      </c>
      <c r="I105" s="282">
        <v>2.9102000000000001</v>
      </c>
      <c r="J105" s="281">
        <v>43.64</v>
      </c>
      <c r="K105" s="281">
        <v>127</v>
      </c>
      <c r="M105" s="50"/>
      <c r="N105" s="50"/>
      <c r="O105" s="50"/>
      <c r="P105" s="50"/>
      <c r="Q105" s="50"/>
      <c r="R105" s="50"/>
      <c r="S105" s="50"/>
      <c r="T105" s="50"/>
      <c r="U105" s="50"/>
      <c r="V105" s="50"/>
      <c r="W105" s="50"/>
      <c r="X105" s="46"/>
    </row>
    <row r="106" spans="1:24" ht="26.25" customHeight="1" x14ac:dyDescent="0.2">
      <c r="A106" s="95"/>
      <c r="B106" s="262" t="s">
        <v>919</v>
      </c>
      <c r="C106" s="284" t="s">
        <v>1005</v>
      </c>
      <c r="D106" s="262" t="s">
        <v>47</v>
      </c>
      <c r="E106" s="262" t="s">
        <v>1006</v>
      </c>
      <c r="F106" s="389" t="s">
        <v>923</v>
      </c>
      <c r="G106" s="389"/>
      <c r="H106" s="283" t="s">
        <v>49</v>
      </c>
      <c r="I106" s="286">
        <v>1</v>
      </c>
      <c r="J106" s="285">
        <v>30.93</v>
      </c>
      <c r="K106" s="285">
        <v>30.93</v>
      </c>
      <c r="M106" s="50"/>
      <c r="N106" s="50"/>
      <c r="O106" s="50"/>
      <c r="P106" s="50"/>
      <c r="Q106" s="50"/>
      <c r="R106" s="50"/>
      <c r="S106" s="50"/>
      <c r="T106" s="50"/>
      <c r="U106" s="50"/>
      <c r="V106" s="50"/>
      <c r="W106" s="50"/>
      <c r="X106" s="46"/>
    </row>
    <row r="107" spans="1:24" ht="26.25" customHeight="1" x14ac:dyDescent="0.2">
      <c r="A107" s="95"/>
      <c r="B107" s="262" t="s">
        <v>919</v>
      </c>
      <c r="C107" s="284" t="s">
        <v>1012</v>
      </c>
      <c r="D107" s="262" t="s">
        <v>47</v>
      </c>
      <c r="E107" s="262" t="s">
        <v>2639</v>
      </c>
      <c r="F107" s="389" t="s">
        <v>923</v>
      </c>
      <c r="G107" s="389"/>
      <c r="H107" s="283" t="s">
        <v>83</v>
      </c>
      <c r="I107" s="286">
        <v>0.16639999999999999</v>
      </c>
      <c r="J107" s="285">
        <v>4.18</v>
      </c>
      <c r="K107" s="285">
        <v>0.69</v>
      </c>
      <c r="M107" s="50"/>
      <c r="N107" s="50"/>
      <c r="O107" s="50"/>
      <c r="P107" s="50"/>
      <c r="Q107" s="50"/>
      <c r="R107" s="50"/>
      <c r="S107" s="50"/>
      <c r="T107" s="50"/>
      <c r="U107" s="50"/>
      <c r="V107" s="50"/>
      <c r="W107" s="50"/>
      <c r="X107" s="46"/>
    </row>
    <row r="108" spans="1:24" ht="26.25" customHeight="1" x14ac:dyDescent="0.2">
      <c r="A108" s="95"/>
      <c r="B108" s="262" t="s">
        <v>919</v>
      </c>
      <c r="C108" s="284" t="s">
        <v>1007</v>
      </c>
      <c r="D108" s="262" t="s">
        <v>47</v>
      </c>
      <c r="E108" s="262" t="s">
        <v>1008</v>
      </c>
      <c r="F108" s="389" t="s">
        <v>923</v>
      </c>
      <c r="G108" s="389"/>
      <c r="H108" s="283" t="s">
        <v>49</v>
      </c>
      <c r="I108" s="286">
        <v>1</v>
      </c>
      <c r="J108" s="285">
        <v>4.72</v>
      </c>
      <c r="K108" s="285">
        <v>4.72</v>
      </c>
      <c r="M108" s="50"/>
      <c r="N108" s="50"/>
      <c r="O108" s="50"/>
      <c r="P108" s="50"/>
      <c r="Q108" s="50"/>
      <c r="R108" s="50"/>
      <c r="S108" s="50"/>
      <c r="T108" s="50"/>
      <c r="U108" s="50"/>
      <c r="V108" s="50"/>
      <c r="W108" s="50"/>
      <c r="X108" s="46"/>
    </row>
    <row r="109" spans="1:24" ht="26.25" customHeight="1" x14ac:dyDescent="0.2">
      <c r="A109" s="95"/>
      <c r="B109" s="262" t="s">
        <v>919</v>
      </c>
      <c r="C109" s="284" t="s">
        <v>999</v>
      </c>
      <c r="D109" s="262" t="s">
        <v>47</v>
      </c>
      <c r="E109" s="262" t="s">
        <v>1000</v>
      </c>
      <c r="F109" s="389" t="s">
        <v>923</v>
      </c>
      <c r="G109" s="389"/>
      <c r="H109" s="283" t="s">
        <v>49</v>
      </c>
      <c r="I109" s="286">
        <v>3</v>
      </c>
      <c r="J109" s="285">
        <v>12.65</v>
      </c>
      <c r="K109" s="285">
        <v>37.950000000000003</v>
      </c>
      <c r="M109" s="50"/>
      <c r="N109" s="50"/>
      <c r="O109" s="50"/>
      <c r="P109" s="50"/>
      <c r="Q109" s="50"/>
      <c r="R109" s="50"/>
      <c r="S109" s="50"/>
      <c r="T109" s="50"/>
      <c r="U109" s="50"/>
      <c r="V109" s="50"/>
      <c r="W109" s="50"/>
      <c r="X109" s="46"/>
    </row>
    <row r="110" spans="1:24" ht="26.25" customHeight="1" x14ac:dyDescent="0.2">
      <c r="A110" s="95"/>
      <c r="B110" s="262" t="s">
        <v>919</v>
      </c>
      <c r="C110" s="284" t="s">
        <v>1003</v>
      </c>
      <c r="D110" s="262" t="s">
        <v>47</v>
      </c>
      <c r="E110" s="262" t="s">
        <v>1004</v>
      </c>
      <c r="F110" s="389" t="s">
        <v>923</v>
      </c>
      <c r="G110" s="389"/>
      <c r="H110" s="283" t="s">
        <v>49</v>
      </c>
      <c r="I110" s="286">
        <v>2</v>
      </c>
      <c r="J110" s="285">
        <v>0.38</v>
      </c>
      <c r="K110" s="285">
        <v>0.76</v>
      </c>
      <c r="M110" s="50"/>
      <c r="N110" s="50"/>
      <c r="O110" s="50"/>
      <c r="P110" s="50"/>
      <c r="Q110" s="50"/>
      <c r="R110" s="50"/>
      <c r="S110" s="50"/>
      <c r="T110" s="50"/>
      <c r="U110" s="50"/>
      <c r="V110" s="50"/>
      <c r="W110" s="50"/>
      <c r="X110" s="46"/>
    </row>
    <row r="111" spans="1:24" ht="26.25" customHeight="1" x14ac:dyDescent="0.2">
      <c r="A111" s="95"/>
      <c r="B111" s="262" t="s">
        <v>919</v>
      </c>
      <c r="C111" s="284" t="s">
        <v>1013</v>
      </c>
      <c r="D111" s="262" t="s">
        <v>47</v>
      </c>
      <c r="E111" s="262" t="s">
        <v>1014</v>
      </c>
      <c r="F111" s="389" t="s">
        <v>923</v>
      </c>
      <c r="G111" s="389"/>
      <c r="H111" s="283" t="s">
        <v>49</v>
      </c>
      <c r="I111" s="286">
        <v>1</v>
      </c>
      <c r="J111" s="285">
        <v>257.18</v>
      </c>
      <c r="K111" s="285">
        <v>257.18</v>
      </c>
      <c r="M111" s="50"/>
      <c r="N111" s="50"/>
      <c r="O111" s="50"/>
      <c r="P111" s="50"/>
      <c r="Q111" s="50"/>
      <c r="R111" s="50"/>
      <c r="S111" s="50"/>
      <c r="T111" s="50"/>
      <c r="U111" s="50"/>
      <c r="V111" s="50"/>
      <c r="W111" s="50"/>
      <c r="X111" s="46"/>
    </row>
    <row r="112" spans="1:24" ht="15.75" customHeight="1" x14ac:dyDescent="0.2">
      <c r="A112" s="95"/>
      <c r="B112" s="262" t="s">
        <v>919</v>
      </c>
      <c r="C112" s="284" t="s">
        <v>1011</v>
      </c>
      <c r="D112" s="262" t="s">
        <v>47</v>
      </c>
      <c r="E112" s="262" t="s">
        <v>2638</v>
      </c>
      <c r="F112" s="389" t="s">
        <v>923</v>
      </c>
      <c r="G112" s="389"/>
      <c r="H112" s="283" t="s">
        <v>49</v>
      </c>
      <c r="I112" s="286">
        <v>1</v>
      </c>
      <c r="J112" s="285">
        <v>43.75</v>
      </c>
      <c r="K112" s="285">
        <v>43.75</v>
      </c>
      <c r="M112" s="50"/>
      <c r="N112" s="50"/>
      <c r="O112" s="50"/>
      <c r="P112" s="50"/>
      <c r="Q112" s="50"/>
      <c r="R112" s="50"/>
      <c r="S112" s="50"/>
      <c r="T112" s="50"/>
      <c r="U112" s="50"/>
      <c r="V112" s="50"/>
      <c r="W112" s="50"/>
      <c r="X112" s="46"/>
    </row>
    <row r="113" spans="1:24" ht="26.25" customHeight="1" x14ac:dyDescent="0.2">
      <c r="A113" s="95"/>
      <c r="B113" s="262" t="s">
        <v>919</v>
      </c>
      <c r="C113" s="284" t="s">
        <v>1001</v>
      </c>
      <c r="D113" s="262" t="s">
        <v>47</v>
      </c>
      <c r="E113" s="262" t="s">
        <v>1002</v>
      </c>
      <c r="F113" s="389" t="s">
        <v>923</v>
      </c>
      <c r="G113" s="389"/>
      <c r="H113" s="283" t="s">
        <v>49</v>
      </c>
      <c r="I113" s="286">
        <v>2</v>
      </c>
      <c r="J113" s="285">
        <v>1.42</v>
      </c>
      <c r="K113" s="285">
        <v>2.84</v>
      </c>
      <c r="M113" s="50"/>
      <c r="N113" s="50"/>
      <c r="O113" s="50"/>
      <c r="P113" s="50"/>
      <c r="Q113" s="50"/>
      <c r="R113" s="50"/>
      <c r="S113" s="50"/>
      <c r="T113" s="50"/>
      <c r="U113" s="50"/>
      <c r="V113" s="50"/>
      <c r="W113" s="50"/>
      <c r="X113" s="46"/>
    </row>
    <row r="114" spans="1:24" ht="26.25" customHeight="1" x14ac:dyDescent="0.2">
      <c r="A114" s="95"/>
      <c r="B114" s="262" t="s">
        <v>919</v>
      </c>
      <c r="C114" s="284" t="s">
        <v>1009</v>
      </c>
      <c r="D114" s="262" t="s">
        <v>47</v>
      </c>
      <c r="E114" s="262" t="s">
        <v>1010</v>
      </c>
      <c r="F114" s="389" t="s">
        <v>923</v>
      </c>
      <c r="G114" s="389"/>
      <c r="H114" s="283" t="s">
        <v>49</v>
      </c>
      <c r="I114" s="286">
        <v>0.06</v>
      </c>
      <c r="J114" s="285">
        <v>61.72</v>
      </c>
      <c r="K114" s="285">
        <v>3.7</v>
      </c>
      <c r="M114" s="50"/>
      <c r="N114" s="50"/>
      <c r="O114" s="50"/>
      <c r="P114" s="50"/>
      <c r="Q114" s="50"/>
      <c r="R114" s="50"/>
      <c r="S114" s="50"/>
      <c r="T114" s="50"/>
      <c r="U114" s="50"/>
      <c r="V114" s="50"/>
      <c r="W114" s="50"/>
      <c r="X114" s="46"/>
    </row>
    <row r="115" spans="1:24" ht="26.25" customHeight="1" x14ac:dyDescent="0.2">
      <c r="A115" s="95"/>
      <c r="B115" s="263"/>
      <c r="C115" s="263"/>
      <c r="D115" s="263"/>
      <c r="E115" s="263"/>
      <c r="F115" s="263" t="s">
        <v>924</v>
      </c>
      <c r="G115" s="289">
        <v>660.35</v>
      </c>
      <c r="H115" s="263" t="s">
        <v>925</v>
      </c>
      <c r="I115" s="289">
        <v>0</v>
      </c>
      <c r="J115" s="263" t="s">
        <v>926</v>
      </c>
      <c r="K115" s="289">
        <v>660.35</v>
      </c>
      <c r="M115" s="50"/>
      <c r="N115" s="50"/>
      <c r="O115" s="50"/>
      <c r="P115" s="50"/>
      <c r="Q115" s="50"/>
      <c r="R115" s="50"/>
      <c r="S115" s="50"/>
      <c r="T115" s="50"/>
      <c r="U115" s="50"/>
      <c r="V115" s="50"/>
      <c r="W115" s="50"/>
      <c r="X115" s="46"/>
    </row>
    <row r="116" spans="1:24" ht="26.25" customHeight="1" x14ac:dyDescent="0.2">
      <c r="A116" s="95"/>
      <c r="B116" s="263"/>
      <c r="C116" s="263"/>
      <c r="D116" s="263"/>
      <c r="E116" s="263"/>
      <c r="F116" s="263" t="s">
        <v>927</v>
      </c>
      <c r="G116" s="289">
        <v>453.38</v>
      </c>
      <c r="H116" s="263"/>
      <c r="I116" s="386" t="s">
        <v>928</v>
      </c>
      <c r="J116" s="386"/>
      <c r="K116" s="289">
        <v>2632.08</v>
      </c>
      <c r="M116" s="50"/>
      <c r="N116" s="50"/>
      <c r="O116" s="50"/>
      <c r="P116" s="50"/>
      <c r="Q116" s="50"/>
      <c r="R116" s="50"/>
      <c r="S116" s="50"/>
      <c r="T116" s="50"/>
      <c r="U116" s="50"/>
      <c r="V116" s="50"/>
      <c r="W116" s="50"/>
      <c r="X116" s="46"/>
    </row>
    <row r="117" spans="1:24" ht="26.25" customHeight="1" thickBot="1" x14ac:dyDescent="0.25">
      <c r="A117" s="95"/>
      <c r="B117" s="264"/>
      <c r="C117" s="264"/>
      <c r="D117" s="264"/>
      <c r="E117" s="264"/>
      <c r="F117" s="264"/>
      <c r="G117" s="264"/>
      <c r="H117" s="264" t="s">
        <v>929</v>
      </c>
      <c r="I117" s="287" t="s">
        <v>975</v>
      </c>
      <c r="J117" s="264" t="s">
        <v>931</v>
      </c>
      <c r="K117" s="265">
        <v>2632.08</v>
      </c>
      <c r="M117" s="50"/>
      <c r="N117" s="50"/>
      <c r="O117" s="50"/>
      <c r="P117" s="50"/>
      <c r="Q117" s="50"/>
      <c r="R117" s="50"/>
      <c r="S117" s="50"/>
      <c r="T117" s="50"/>
      <c r="U117" s="50"/>
      <c r="V117" s="50"/>
      <c r="W117" s="50"/>
      <c r="X117" s="46"/>
    </row>
    <row r="118" spans="1:24" ht="15.75" customHeight="1" thickTop="1" x14ac:dyDescent="0.2">
      <c r="A118" s="95"/>
      <c r="B118" s="278"/>
      <c r="C118" s="278"/>
      <c r="D118" s="278"/>
      <c r="E118" s="278"/>
      <c r="F118" s="278"/>
      <c r="G118" s="278"/>
      <c r="H118" s="278"/>
      <c r="I118" s="278"/>
      <c r="J118" s="278"/>
      <c r="K118" s="278"/>
      <c r="M118" s="50"/>
      <c r="N118" s="50"/>
      <c r="O118" s="50"/>
      <c r="P118" s="50"/>
      <c r="Q118" s="50"/>
      <c r="R118" s="50"/>
      <c r="S118" s="50"/>
      <c r="T118" s="50"/>
      <c r="U118" s="50"/>
      <c r="V118" s="50"/>
      <c r="W118" s="50"/>
      <c r="X118" s="46"/>
    </row>
    <row r="119" spans="1:24" ht="15.75" customHeight="1" x14ac:dyDescent="0.2">
      <c r="A119" s="95"/>
      <c r="B119" s="259" t="s">
        <v>55</v>
      </c>
      <c r="C119" s="267" t="s">
        <v>24</v>
      </c>
      <c r="D119" s="259" t="s">
        <v>25</v>
      </c>
      <c r="E119" s="259" t="s">
        <v>26</v>
      </c>
      <c r="F119" s="387" t="s">
        <v>917</v>
      </c>
      <c r="G119" s="387"/>
      <c r="H119" s="271" t="s">
        <v>27</v>
      </c>
      <c r="I119" s="267" t="s">
        <v>28</v>
      </c>
      <c r="J119" s="267" t="s">
        <v>29</v>
      </c>
      <c r="K119" s="267" t="s">
        <v>30</v>
      </c>
      <c r="M119" s="50"/>
      <c r="N119" s="50"/>
      <c r="O119" s="50"/>
      <c r="P119" s="50"/>
      <c r="Q119" s="50"/>
      <c r="R119" s="50"/>
      <c r="S119" s="50"/>
      <c r="T119" s="50"/>
      <c r="U119" s="50"/>
      <c r="V119" s="50"/>
      <c r="W119" s="50"/>
      <c r="X119" s="46"/>
    </row>
    <row r="120" spans="1:24" ht="15.75" customHeight="1" x14ac:dyDescent="0.2">
      <c r="A120" s="95"/>
      <c r="B120" s="260" t="s">
        <v>918</v>
      </c>
      <c r="C120" s="275" t="s">
        <v>56</v>
      </c>
      <c r="D120" s="260" t="s">
        <v>47</v>
      </c>
      <c r="E120" s="260" t="s">
        <v>57</v>
      </c>
      <c r="F120" s="388" t="s">
        <v>3982</v>
      </c>
      <c r="G120" s="388"/>
      <c r="H120" s="274" t="s">
        <v>40</v>
      </c>
      <c r="I120" s="277">
        <v>1</v>
      </c>
      <c r="J120" s="276">
        <v>467.47</v>
      </c>
      <c r="K120" s="276">
        <v>467.47</v>
      </c>
      <c r="M120" s="50"/>
      <c r="N120" s="50"/>
      <c r="O120" s="50"/>
      <c r="P120" s="50"/>
      <c r="Q120" s="50"/>
      <c r="R120" s="50"/>
      <c r="S120" s="50"/>
      <c r="T120" s="50"/>
      <c r="U120" s="50"/>
      <c r="V120" s="50"/>
      <c r="W120" s="50"/>
      <c r="X120" s="46"/>
    </row>
    <row r="121" spans="1:24" ht="15.75" customHeight="1" x14ac:dyDescent="0.2">
      <c r="A121" s="95"/>
      <c r="B121" s="261" t="s">
        <v>953</v>
      </c>
      <c r="C121" s="280" t="s">
        <v>1017</v>
      </c>
      <c r="D121" s="261" t="s">
        <v>47</v>
      </c>
      <c r="E121" s="261" t="s">
        <v>1018</v>
      </c>
      <c r="F121" s="385" t="s">
        <v>3970</v>
      </c>
      <c r="G121" s="385"/>
      <c r="H121" s="279" t="s">
        <v>950</v>
      </c>
      <c r="I121" s="282">
        <v>0.37290000000000001</v>
      </c>
      <c r="J121" s="281">
        <v>36.35</v>
      </c>
      <c r="K121" s="281">
        <v>13.55</v>
      </c>
      <c r="M121" s="50"/>
      <c r="N121" s="50"/>
      <c r="O121" s="50"/>
      <c r="P121" s="50"/>
      <c r="Q121" s="50"/>
      <c r="R121" s="50"/>
      <c r="S121" s="50"/>
      <c r="T121" s="50"/>
      <c r="U121" s="50"/>
      <c r="V121" s="50"/>
      <c r="W121" s="50"/>
      <c r="X121" s="46"/>
    </row>
    <row r="122" spans="1:24" ht="15.75" customHeight="1" x14ac:dyDescent="0.2">
      <c r="A122" s="95"/>
      <c r="B122" s="261" t="s">
        <v>953</v>
      </c>
      <c r="C122" s="280" t="s">
        <v>1019</v>
      </c>
      <c r="D122" s="261" t="s">
        <v>47</v>
      </c>
      <c r="E122" s="261" t="s">
        <v>1020</v>
      </c>
      <c r="F122" s="385" t="s">
        <v>3970</v>
      </c>
      <c r="G122" s="385"/>
      <c r="H122" s="279" t="s">
        <v>950</v>
      </c>
      <c r="I122" s="282">
        <v>1.1186</v>
      </c>
      <c r="J122" s="281">
        <v>24.73</v>
      </c>
      <c r="K122" s="281">
        <v>27.66</v>
      </c>
      <c r="M122" s="50"/>
      <c r="N122" s="50"/>
      <c r="O122" s="50"/>
      <c r="P122" s="50"/>
      <c r="Q122" s="50"/>
      <c r="R122" s="50"/>
      <c r="S122" s="50"/>
      <c r="T122" s="50"/>
      <c r="U122" s="50"/>
      <c r="V122" s="50"/>
      <c r="W122" s="50"/>
      <c r="X122" s="46"/>
    </row>
    <row r="123" spans="1:24" ht="15.75" customHeight="1" x14ac:dyDescent="0.2">
      <c r="A123" s="95"/>
      <c r="B123" s="261" t="s">
        <v>953</v>
      </c>
      <c r="C123" s="280" t="s">
        <v>1015</v>
      </c>
      <c r="D123" s="261" t="s">
        <v>47</v>
      </c>
      <c r="E123" s="261" t="s">
        <v>1016</v>
      </c>
      <c r="F123" s="385" t="s">
        <v>3983</v>
      </c>
      <c r="G123" s="385"/>
      <c r="H123" s="279" t="s">
        <v>40</v>
      </c>
      <c r="I123" s="282">
        <v>0.5</v>
      </c>
      <c r="J123" s="281">
        <v>27.78</v>
      </c>
      <c r="K123" s="281">
        <v>13.89</v>
      </c>
      <c r="M123" s="50"/>
      <c r="N123" s="50"/>
      <c r="O123" s="50"/>
      <c r="P123" s="50"/>
      <c r="Q123" s="50"/>
      <c r="R123" s="50"/>
      <c r="S123" s="50"/>
      <c r="T123" s="50"/>
      <c r="U123" s="50"/>
      <c r="V123" s="50"/>
      <c r="W123" s="50"/>
      <c r="X123" s="46"/>
    </row>
    <row r="124" spans="1:24" ht="26.25" customHeight="1" x14ac:dyDescent="0.2">
      <c r="A124" s="95"/>
      <c r="B124" s="262" t="s">
        <v>919</v>
      </c>
      <c r="C124" s="284" t="s">
        <v>1023</v>
      </c>
      <c r="D124" s="262" t="s">
        <v>47</v>
      </c>
      <c r="E124" s="262" t="s">
        <v>1024</v>
      </c>
      <c r="F124" s="389" t="s">
        <v>923</v>
      </c>
      <c r="G124" s="389"/>
      <c r="H124" s="283" t="s">
        <v>40</v>
      </c>
      <c r="I124" s="286">
        <v>1</v>
      </c>
      <c r="J124" s="285">
        <v>400</v>
      </c>
      <c r="K124" s="285">
        <v>400</v>
      </c>
      <c r="M124" s="50"/>
      <c r="N124" s="50"/>
      <c r="O124" s="50"/>
      <c r="P124" s="50"/>
      <c r="Q124" s="50"/>
      <c r="R124" s="50"/>
      <c r="S124" s="50"/>
      <c r="T124" s="50"/>
      <c r="U124" s="50"/>
      <c r="V124" s="50"/>
      <c r="W124" s="50"/>
      <c r="X124" s="46"/>
    </row>
    <row r="125" spans="1:24" ht="26.25" customHeight="1" x14ac:dyDescent="0.2">
      <c r="A125" s="95"/>
      <c r="B125" s="262" t="s">
        <v>919</v>
      </c>
      <c r="C125" s="284" t="s">
        <v>1027</v>
      </c>
      <c r="D125" s="262" t="s">
        <v>47</v>
      </c>
      <c r="E125" s="262" t="s">
        <v>1028</v>
      </c>
      <c r="F125" s="389" t="s">
        <v>923</v>
      </c>
      <c r="G125" s="389"/>
      <c r="H125" s="283" t="s">
        <v>97</v>
      </c>
      <c r="I125" s="286">
        <v>1.32E-2</v>
      </c>
      <c r="J125" s="285">
        <v>17.829999999999998</v>
      </c>
      <c r="K125" s="285">
        <v>0.23</v>
      </c>
      <c r="M125" s="50"/>
      <c r="N125" s="50"/>
      <c r="O125" s="50"/>
      <c r="P125" s="50"/>
      <c r="Q125" s="50"/>
      <c r="R125" s="50"/>
      <c r="S125" s="50"/>
      <c r="T125" s="50"/>
      <c r="U125" s="50"/>
      <c r="V125" s="50"/>
      <c r="W125" s="50"/>
      <c r="X125" s="46"/>
    </row>
    <row r="126" spans="1:24" ht="26.25" customHeight="1" x14ac:dyDescent="0.2">
      <c r="A126" s="95"/>
      <c r="B126" s="262" t="s">
        <v>919</v>
      </c>
      <c r="C126" s="284" t="s">
        <v>1021</v>
      </c>
      <c r="D126" s="262" t="s">
        <v>47</v>
      </c>
      <c r="E126" s="262" t="s">
        <v>1022</v>
      </c>
      <c r="F126" s="389" t="s">
        <v>923</v>
      </c>
      <c r="G126" s="389"/>
      <c r="H126" s="283" t="s">
        <v>83</v>
      </c>
      <c r="I126" s="286">
        <v>3.2082999999999999</v>
      </c>
      <c r="J126" s="285">
        <v>3.67</v>
      </c>
      <c r="K126" s="285">
        <v>11.77</v>
      </c>
      <c r="M126" s="50"/>
      <c r="N126" s="50"/>
      <c r="O126" s="50"/>
      <c r="P126" s="50"/>
      <c r="Q126" s="50"/>
      <c r="R126" s="50"/>
      <c r="S126" s="50"/>
      <c r="T126" s="50"/>
      <c r="U126" s="50"/>
      <c r="V126" s="50"/>
      <c r="W126" s="50"/>
      <c r="X126" s="46"/>
    </row>
    <row r="127" spans="1:24" ht="26.25" customHeight="1" x14ac:dyDescent="0.2">
      <c r="A127" s="95"/>
      <c r="B127" s="262" t="s">
        <v>919</v>
      </c>
      <c r="C127" s="284" t="s">
        <v>1025</v>
      </c>
      <c r="D127" s="262" t="s">
        <v>47</v>
      </c>
      <c r="E127" s="262" t="s">
        <v>1026</v>
      </c>
      <c r="F127" s="389" t="s">
        <v>923</v>
      </c>
      <c r="G127" s="389"/>
      <c r="H127" s="283" t="s">
        <v>97</v>
      </c>
      <c r="I127" s="286">
        <v>1.1299999999999999E-2</v>
      </c>
      <c r="J127" s="285">
        <v>33.28</v>
      </c>
      <c r="K127" s="285">
        <v>0.37</v>
      </c>
      <c r="M127" s="50"/>
      <c r="N127" s="50"/>
      <c r="O127" s="50"/>
      <c r="P127" s="50"/>
      <c r="Q127" s="50"/>
      <c r="R127" s="50"/>
      <c r="S127" s="50"/>
      <c r="T127" s="50"/>
      <c r="U127" s="50"/>
      <c r="V127" s="50"/>
      <c r="W127" s="50"/>
      <c r="X127" s="46"/>
    </row>
    <row r="128" spans="1:24" ht="26.25" customHeight="1" x14ac:dyDescent="0.2">
      <c r="A128" s="95"/>
      <c r="B128" s="263"/>
      <c r="C128" s="263"/>
      <c r="D128" s="263"/>
      <c r="E128" s="263"/>
      <c r="F128" s="263" t="s">
        <v>924</v>
      </c>
      <c r="G128" s="289">
        <v>41.62</v>
      </c>
      <c r="H128" s="263" t="s">
        <v>925</v>
      </c>
      <c r="I128" s="289">
        <v>0</v>
      </c>
      <c r="J128" s="263" t="s">
        <v>926</v>
      </c>
      <c r="K128" s="289">
        <v>41.62</v>
      </c>
      <c r="M128" s="50"/>
      <c r="N128" s="50"/>
      <c r="O128" s="50"/>
      <c r="P128" s="50"/>
      <c r="Q128" s="50"/>
      <c r="R128" s="50"/>
      <c r="S128" s="50"/>
      <c r="T128" s="50"/>
      <c r="U128" s="50"/>
      <c r="V128" s="50"/>
      <c r="W128" s="50"/>
      <c r="X128" s="46"/>
    </row>
    <row r="129" spans="1:24" ht="26.25" customHeight="1" x14ac:dyDescent="0.2">
      <c r="A129" s="95"/>
      <c r="B129" s="263"/>
      <c r="C129" s="263"/>
      <c r="D129" s="263"/>
      <c r="E129" s="263"/>
      <c r="F129" s="263" t="s">
        <v>927</v>
      </c>
      <c r="G129" s="289">
        <v>97.28</v>
      </c>
      <c r="H129" s="263"/>
      <c r="I129" s="386" t="s">
        <v>928</v>
      </c>
      <c r="J129" s="386"/>
      <c r="K129" s="289">
        <v>564.75</v>
      </c>
      <c r="M129" s="50"/>
      <c r="N129" s="50"/>
      <c r="O129" s="50"/>
      <c r="P129" s="50"/>
      <c r="Q129" s="50"/>
      <c r="R129" s="50"/>
      <c r="S129" s="50"/>
      <c r="T129" s="50"/>
      <c r="U129" s="50"/>
      <c r="V129" s="50"/>
      <c r="W129" s="50"/>
      <c r="X129" s="46"/>
    </row>
    <row r="130" spans="1:24" ht="26.25" customHeight="1" thickBot="1" x14ac:dyDescent="0.25">
      <c r="A130" s="95"/>
      <c r="B130" s="264"/>
      <c r="C130" s="264"/>
      <c r="D130" s="264"/>
      <c r="E130" s="264"/>
      <c r="F130" s="264"/>
      <c r="G130" s="264"/>
      <c r="H130" s="264" t="s">
        <v>929</v>
      </c>
      <c r="I130" s="287" t="s">
        <v>951</v>
      </c>
      <c r="J130" s="264" t="s">
        <v>931</v>
      </c>
      <c r="K130" s="265">
        <v>3388.5</v>
      </c>
      <c r="M130" s="50"/>
      <c r="N130" s="50"/>
      <c r="O130" s="50"/>
      <c r="P130" s="50"/>
      <c r="Q130" s="50"/>
      <c r="R130" s="50"/>
      <c r="S130" s="50"/>
      <c r="T130" s="50"/>
      <c r="U130" s="50"/>
      <c r="V130" s="50"/>
      <c r="W130" s="50"/>
      <c r="X130" s="46"/>
    </row>
    <row r="131" spans="1:24" ht="26.25" customHeight="1" thickTop="1" x14ac:dyDescent="0.2">
      <c r="A131" s="95"/>
      <c r="B131" s="278"/>
      <c r="C131" s="278"/>
      <c r="D131" s="278"/>
      <c r="E131" s="278"/>
      <c r="F131" s="278"/>
      <c r="G131" s="278"/>
      <c r="H131" s="278"/>
      <c r="I131" s="278"/>
      <c r="J131" s="278"/>
      <c r="K131" s="278"/>
      <c r="M131" s="50"/>
      <c r="N131" s="50"/>
      <c r="O131" s="50"/>
      <c r="P131" s="50"/>
      <c r="Q131" s="50"/>
      <c r="R131" s="50"/>
      <c r="S131" s="50"/>
      <c r="T131" s="50"/>
      <c r="U131" s="50"/>
      <c r="V131" s="50"/>
      <c r="W131" s="50"/>
      <c r="X131" s="46"/>
    </row>
    <row r="132" spans="1:24" ht="39" customHeight="1" x14ac:dyDescent="0.2">
      <c r="A132" s="95"/>
      <c r="B132" s="259" t="s">
        <v>58</v>
      </c>
      <c r="C132" s="267" t="s">
        <v>24</v>
      </c>
      <c r="D132" s="259" t="s">
        <v>25</v>
      </c>
      <c r="E132" s="259" t="s">
        <v>26</v>
      </c>
      <c r="F132" s="387" t="s">
        <v>917</v>
      </c>
      <c r="G132" s="387"/>
      <c r="H132" s="271" t="s">
        <v>27</v>
      </c>
      <c r="I132" s="267" t="s">
        <v>28</v>
      </c>
      <c r="J132" s="267" t="s">
        <v>29</v>
      </c>
      <c r="K132" s="267" t="s">
        <v>30</v>
      </c>
      <c r="M132" s="50"/>
      <c r="N132" s="50"/>
      <c r="O132" s="50"/>
      <c r="P132" s="50"/>
      <c r="Q132" s="50"/>
      <c r="R132" s="50"/>
      <c r="S132" s="50"/>
      <c r="T132" s="50"/>
      <c r="U132" s="50"/>
      <c r="V132" s="50"/>
      <c r="W132" s="50"/>
      <c r="X132" s="46"/>
    </row>
    <row r="133" spans="1:24" ht="39" customHeight="1" x14ac:dyDescent="0.2">
      <c r="A133" s="95"/>
      <c r="B133" s="260" t="s">
        <v>918</v>
      </c>
      <c r="C133" s="275" t="s">
        <v>2443</v>
      </c>
      <c r="D133" s="260" t="s">
        <v>73</v>
      </c>
      <c r="E133" s="260" t="s">
        <v>59</v>
      </c>
      <c r="F133" s="388" t="s">
        <v>1032</v>
      </c>
      <c r="G133" s="388"/>
      <c r="H133" s="274" t="s">
        <v>60</v>
      </c>
      <c r="I133" s="277">
        <v>1</v>
      </c>
      <c r="J133" s="276">
        <v>112.66</v>
      </c>
      <c r="K133" s="276">
        <v>112.66</v>
      </c>
      <c r="M133" s="50"/>
      <c r="N133" s="50"/>
      <c r="O133" s="50"/>
      <c r="P133" s="50"/>
      <c r="Q133" s="50"/>
      <c r="R133" s="50"/>
      <c r="S133" s="50"/>
      <c r="T133" s="50"/>
      <c r="U133" s="50"/>
      <c r="V133" s="50"/>
      <c r="W133" s="50"/>
      <c r="X133" s="46"/>
    </row>
    <row r="134" spans="1:24" ht="26.25" customHeight="1" x14ac:dyDescent="0.2">
      <c r="A134" s="95"/>
      <c r="B134" s="261" t="s">
        <v>953</v>
      </c>
      <c r="C134" s="280" t="s">
        <v>1019</v>
      </c>
      <c r="D134" s="261" t="s">
        <v>47</v>
      </c>
      <c r="E134" s="261" t="s">
        <v>1020</v>
      </c>
      <c r="F134" s="385" t="s">
        <v>3970</v>
      </c>
      <c r="G134" s="385"/>
      <c r="H134" s="279" t="s">
        <v>950</v>
      </c>
      <c r="I134" s="282">
        <v>0.6</v>
      </c>
      <c r="J134" s="281">
        <v>24.73</v>
      </c>
      <c r="K134" s="281">
        <v>14.83</v>
      </c>
      <c r="M134" s="50"/>
      <c r="N134" s="50"/>
      <c r="O134" s="50"/>
      <c r="P134" s="50"/>
      <c r="Q134" s="50"/>
      <c r="R134" s="50"/>
      <c r="S134" s="50"/>
      <c r="T134" s="50"/>
      <c r="U134" s="50"/>
      <c r="V134" s="50"/>
      <c r="W134" s="50"/>
      <c r="X134" s="46"/>
    </row>
    <row r="135" spans="1:24" ht="39" customHeight="1" x14ac:dyDescent="0.2">
      <c r="A135" s="95"/>
      <c r="B135" s="262" t="s">
        <v>919</v>
      </c>
      <c r="C135" s="284" t="s">
        <v>1029</v>
      </c>
      <c r="D135" s="262" t="s">
        <v>36</v>
      </c>
      <c r="E135" s="262" t="s">
        <v>1030</v>
      </c>
      <c r="F135" s="389" t="s">
        <v>923</v>
      </c>
      <c r="G135" s="389"/>
      <c r="H135" s="283" t="s">
        <v>60</v>
      </c>
      <c r="I135" s="286">
        <v>1</v>
      </c>
      <c r="J135" s="285">
        <v>97.83</v>
      </c>
      <c r="K135" s="285">
        <v>97.83</v>
      </c>
      <c r="M135" s="50"/>
      <c r="N135" s="50"/>
      <c r="O135" s="50"/>
      <c r="P135" s="50"/>
      <c r="Q135" s="50"/>
      <c r="R135" s="50"/>
      <c r="S135" s="50"/>
      <c r="T135" s="50"/>
      <c r="U135" s="50"/>
      <c r="V135" s="50"/>
      <c r="W135" s="50"/>
      <c r="X135" s="46"/>
    </row>
    <row r="136" spans="1:24" ht="26.25" customHeight="1" x14ac:dyDescent="0.2">
      <c r="A136" s="95"/>
      <c r="B136" s="263"/>
      <c r="C136" s="263"/>
      <c r="D136" s="263"/>
      <c r="E136" s="263"/>
      <c r="F136" s="263" t="s">
        <v>924</v>
      </c>
      <c r="G136" s="289">
        <v>12.36</v>
      </c>
      <c r="H136" s="263" t="s">
        <v>925</v>
      </c>
      <c r="I136" s="289">
        <v>0</v>
      </c>
      <c r="J136" s="263" t="s">
        <v>926</v>
      </c>
      <c r="K136" s="289">
        <v>12.36</v>
      </c>
      <c r="M136" s="50"/>
      <c r="N136" s="50"/>
      <c r="O136" s="50"/>
      <c r="P136" s="50"/>
      <c r="Q136" s="50"/>
      <c r="R136" s="50"/>
      <c r="S136" s="50"/>
      <c r="T136" s="50"/>
      <c r="U136" s="50"/>
      <c r="V136" s="50"/>
      <c r="W136" s="50"/>
      <c r="X136" s="46"/>
    </row>
    <row r="137" spans="1:24" ht="26.25" customHeight="1" x14ac:dyDescent="0.2">
      <c r="A137" s="95"/>
      <c r="B137" s="263"/>
      <c r="C137" s="263"/>
      <c r="D137" s="263"/>
      <c r="E137" s="263"/>
      <c r="F137" s="263" t="s">
        <v>927</v>
      </c>
      <c r="G137" s="289">
        <v>23.44</v>
      </c>
      <c r="H137" s="263"/>
      <c r="I137" s="386" t="s">
        <v>928</v>
      </c>
      <c r="J137" s="386"/>
      <c r="K137" s="289">
        <v>136.1</v>
      </c>
      <c r="M137" s="50"/>
      <c r="N137" s="50"/>
      <c r="O137" s="50"/>
      <c r="P137" s="50"/>
      <c r="Q137" s="50"/>
      <c r="R137" s="50"/>
      <c r="S137" s="50"/>
      <c r="T137" s="50"/>
      <c r="U137" s="50"/>
      <c r="V137" s="50"/>
      <c r="W137" s="50"/>
      <c r="X137" s="46"/>
    </row>
    <row r="138" spans="1:24" ht="26.25" customHeight="1" thickBot="1" x14ac:dyDescent="0.25">
      <c r="A138" s="95"/>
      <c r="B138" s="264"/>
      <c r="C138" s="264"/>
      <c r="D138" s="264"/>
      <c r="E138" s="264"/>
      <c r="F138" s="264"/>
      <c r="G138" s="264"/>
      <c r="H138" s="264" t="s">
        <v>929</v>
      </c>
      <c r="I138" s="287" t="s">
        <v>3529</v>
      </c>
      <c r="J138" s="264" t="s">
        <v>931</v>
      </c>
      <c r="K138" s="265">
        <v>38108</v>
      </c>
      <c r="M138" s="50"/>
      <c r="N138" s="50"/>
      <c r="O138" s="50"/>
      <c r="P138" s="50"/>
      <c r="Q138" s="50"/>
      <c r="R138" s="50"/>
      <c r="S138" s="50"/>
      <c r="T138" s="50"/>
      <c r="U138" s="50"/>
      <c r="V138" s="50"/>
      <c r="W138" s="50"/>
      <c r="X138" s="46"/>
    </row>
    <row r="139" spans="1:24" ht="26.25" customHeight="1" thickTop="1" x14ac:dyDescent="0.2">
      <c r="A139" s="95"/>
      <c r="B139" s="278"/>
      <c r="C139" s="278"/>
      <c r="D139" s="278"/>
      <c r="E139" s="278"/>
      <c r="F139" s="278"/>
      <c r="G139" s="278"/>
      <c r="H139" s="278"/>
      <c r="I139" s="278"/>
      <c r="J139" s="278"/>
      <c r="K139" s="278"/>
      <c r="M139" s="50"/>
      <c r="N139" s="50"/>
      <c r="O139" s="50"/>
      <c r="P139" s="50"/>
      <c r="Q139" s="50"/>
      <c r="R139" s="50"/>
      <c r="S139" s="50"/>
      <c r="T139" s="50"/>
      <c r="U139" s="50"/>
      <c r="V139" s="50"/>
      <c r="W139" s="50"/>
      <c r="X139" s="46"/>
    </row>
    <row r="140" spans="1:24" ht="26.25" customHeight="1" x14ac:dyDescent="0.2">
      <c r="A140" s="95"/>
      <c r="B140" s="259" t="s">
        <v>61</v>
      </c>
      <c r="C140" s="267" t="s">
        <v>24</v>
      </c>
      <c r="D140" s="259" t="s">
        <v>25</v>
      </c>
      <c r="E140" s="259" t="s">
        <v>26</v>
      </c>
      <c r="F140" s="387" t="s">
        <v>917</v>
      </c>
      <c r="G140" s="387"/>
      <c r="H140" s="271" t="s">
        <v>27</v>
      </c>
      <c r="I140" s="267" t="s">
        <v>28</v>
      </c>
      <c r="J140" s="267" t="s">
        <v>29</v>
      </c>
      <c r="K140" s="267" t="s">
        <v>30</v>
      </c>
      <c r="M140" s="50"/>
      <c r="N140" s="50"/>
      <c r="O140" s="50"/>
      <c r="P140" s="50"/>
      <c r="Q140" s="50"/>
      <c r="R140" s="50"/>
      <c r="S140" s="50"/>
      <c r="T140" s="50"/>
      <c r="U140" s="50"/>
      <c r="V140" s="50"/>
      <c r="W140" s="50"/>
      <c r="X140" s="46"/>
    </row>
    <row r="141" spans="1:24" ht="26.25" customHeight="1" x14ac:dyDescent="0.2">
      <c r="A141" s="95"/>
      <c r="B141" s="260" t="s">
        <v>918</v>
      </c>
      <c r="C141" s="275" t="s">
        <v>62</v>
      </c>
      <c r="D141" s="260" t="s">
        <v>47</v>
      </c>
      <c r="E141" s="260" t="s">
        <v>63</v>
      </c>
      <c r="F141" s="388" t="s">
        <v>3984</v>
      </c>
      <c r="G141" s="388"/>
      <c r="H141" s="274" t="s">
        <v>40</v>
      </c>
      <c r="I141" s="277">
        <v>1</v>
      </c>
      <c r="J141" s="276">
        <v>94.67</v>
      </c>
      <c r="K141" s="276">
        <v>94.67</v>
      </c>
      <c r="M141" s="50"/>
      <c r="N141" s="50"/>
      <c r="O141" s="50"/>
      <c r="P141" s="50"/>
      <c r="Q141" s="50"/>
      <c r="R141" s="50"/>
      <c r="S141" s="50"/>
      <c r="T141" s="50"/>
      <c r="U141" s="50"/>
      <c r="V141" s="50"/>
      <c r="W141" s="50"/>
      <c r="X141" s="46"/>
    </row>
    <row r="142" spans="1:24" ht="26.25" customHeight="1" x14ac:dyDescent="0.2">
      <c r="A142" s="95"/>
      <c r="B142" s="261" t="s">
        <v>953</v>
      </c>
      <c r="C142" s="280" t="s">
        <v>1042</v>
      </c>
      <c r="D142" s="261" t="s">
        <v>47</v>
      </c>
      <c r="E142" s="261" t="s">
        <v>1043</v>
      </c>
      <c r="F142" s="385" t="s">
        <v>3970</v>
      </c>
      <c r="G142" s="385"/>
      <c r="H142" s="279" t="s">
        <v>950</v>
      </c>
      <c r="I142" s="282">
        <v>0.49199999999999999</v>
      </c>
      <c r="J142" s="281">
        <v>26.44</v>
      </c>
      <c r="K142" s="281">
        <v>13</v>
      </c>
      <c r="M142" s="50"/>
      <c r="N142" s="50"/>
      <c r="O142" s="50"/>
      <c r="P142" s="50"/>
      <c r="Q142" s="50"/>
      <c r="R142" s="50"/>
      <c r="S142" s="50"/>
      <c r="T142" s="50"/>
      <c r="U142" s="50"/>
      <c r="V142" s="50"/>
      <c r="W142" s="50"/>
      <c r="X142" s="46"/>
    </row>
    <row r="143" spans="1:24" ht="26.25" customHeight="1" x14ac:dyDescent="0.2">
      <c r="A143" s="95"/>
      <c r="B143" s="261" t="s">
        <v>953</v>
      </c>
      <c r="C143" s="280" t="s">
        <v>1017</v>
      </c>
      <c r="D143" s="261" t="s">
        <v>47</v>
      </c>
      <c r="E143" s="261" t="s">
        <v>1018</v>
      </c>
      <c r="F143" s="385" t="s">
        <v>3970</v>
      </c>
      <c r="G143" s="385"/>
      <c r="H143" s="279" t="s">
        <v>950</v>
      </c>
      <c r="I143" s="282">
        <v>0.73499999999999999</v>
      </c>
      <c r="J143" s="281">
        <v>36.35</v>
      </c>
      <c r="K143" s="281">
        <v>26.71</v>
      </c>
      <c r="M143" s="50"/>
      <c r="N143" s="50"/>
      <c r="O143" s="50"/>
      <c r="P143" s="50"/>
      <c r="Q143" s="50"/>
      <c r="R143" s="50"/>
      <c r="S143" s="50"/>
      <c r="T143" s="50"/>
      <c r="U143" s="50"/>
      <c r="V143" s="50"/>
      <c r="W143" s="50"/>
      <c r="X143" s="46"/>
    </row>
    <row r="144" spans="1:24" ht="26.25" customHeight="1" x14ac:dyDescent="0.2">
      <c r="A144" s="95"/>
      <c r="B144" s="261" t="s">
        <v>953</v>
      </c>
      <c r="C144" s="280" t="s">
        <v>1036</v>
      </c>
      <c r="D144" s="261" t="s">
        <v>47</v>
      </c>
      <c r="E144" s="261" t="s">
        <v>1037</v>
      </c>
      <c r="F144" s="385" t="s">
        <v>3986</v>
      </c>
      <c r="G144" s="385"/>
      <c r="H144" s="279" t="s">
        <v>60</v>
      </c>
      <c r="I144" s="282">
        <v>6.1000000000000004E-3</v>
      </c>
      <c r="J144" s="281">
        <v>536.19000000000005</v>
      </c>
      <c r="K144" s="281">
        <v>3.27</v>
      </c>
      <c r="M144" s="50"/>
      <c r="N144" s="50"/>
      <c r="O144" s="50"/>
      <c r="P144" s="50"/>
      <c r="Q144" s="50"/>
      <c r="R144" s="50"/>
      <c r="S144" s="50"/>
      <c r="T144" s="50"/>
      <c r="U144" s="50"/>
      <c r="V144" s="50"/>
      <c r="W144" s="50"/>
      <c r="X144" s="46"/>
    </row>
    <row r="145" spans="1:24" ht="26.25" customHeight="1" x14ac:dyDescent="0.2">
      <c r="A145" s="95"/>
      <c r="B145" s="261" t="s">
        <v>953</v>
      </c>
      <c r="C145" s="280" t="s">
        <v>1039</v>
      </c>
      <c r="D145" s="261" t="s">
        <v>47</v>
      </c>
      <c r="E145" s="261" t="s">
        <v>1040</v>
      </c>
      <c r="F145" s="385" t="s">
        <v>3985</v>
      </c>
      <c r="G145" s="385"/>
      <c r="H145" s="279" t="s">
        <v>1041</v>
      </c>
      <c r="I145" s="282">
        <v>2.64E-2</v>
      </c>
      <c r="J145" s="281">
        <v>31.77</v>
      </c>
      <c r="K145" s="281">
        <v>0.83</v>
      </c>
      <c r="M145" s="50"/>
      <c r="N145" s="50"/>
      <c r="O145" s="50"/>
      <c r="P145" s="50"/>
      <c r="Q145" s="50"/>
      <c r="R145" s="50"/>
      <c r="S145" s="50"/>
      <c r="T145" s="50"/>
      <c r="U145" s="50"/>
      <c r="V145" s="50"/>
      <c r="W145" s="50"/>
      <c r="X145" s="46"/>
    </row>
    <row r="146" spans="1:24" ht="26.25" customHeight="1" x14ac:dyDescent="0.2">
      <c r="A146" s="95"/>
      <c r="B146" s="261" t="s">
        <v>953</v>
      </c>
      <c r="C146" s="280" t="s">
        <v>1033</v>
      </c>
      <c r="D146" s="261" t="s">
        <v>47</v>
      </c>
      <c r="E146" s="261" t="s">
        <v>1034</v>
      </c>
      <c r="F146" s="385" t="s">
        <v>3985</v>
      </c>
      <c r="G146" s="385"/>
      <c r="H146" s="279" t="s">
        <v>1035</v>
      </c>
      <c r="I146" s="282">
        <v>6.6E-3</v>
      </c>
      <c r="J146" s="281">
        <v>32.840000000000003</v>
      </c>
      <c r="K146" s="281">
        <v>0.21</v>
      </c>
      <c r="M146" s="50"/>
      <c r="N146" s="50"/>
      <c r="O146" s="50"/>
      <c r="P146" s="50"/>
      <c r="Q146" s="50"/>
      <c r="R146" s="50"/>
      <c r="S146" s="50"/>
      <c r="T146" s="50"/>
      <c r="U146" s="50"/>
      <c r="V146" s="50"/>
      <c r="W146" s="50"/>
      <c r="X146" s="46"/>
    </row>
    <row r="147" spans="1:24" ht="26.25" customHeight="1" x14ac:dyDescent="0.2">
      <c r="A147" s="95"/>
      <c r="B147" s="262" t="s">
        <v>919</v>
      </c>
      <c r="C147" s="284" t="s">
        <v>1046</v>
      </c>
      <c r="D147" s="262" t="s">
        <v>47</v>
      </c>
      <c r="E147" s="262" t="s">
        <v>1047</v>
      </c>
      <c r="F147" s="389" t="s">
        <v>923</v>
      </c>
      <c r="G147" s="389"/>
      <c r="H147" s="283" t="s">
        <v>83</v>
      </c>
      <c r="I147" s="286">
        <v>2</v>
      </c>
      <c r="J147" s="285">
        <v>5.16</v>
      </c>
      <c r="K147" s="285">
        <v>10.32</v>
      </c>
      <c r="M147" s="50"/>
      <c r="N147" s="50"/>
      <c r="O147" s="50"/>
      <c r="P147" s="50"/>
      <c r="Q147" s="50"/>
      <c r="R147" s="50"/>
      <c r="S147" s="50"/>
      <c r="T147" s="50"/>
      <c r="U147" s="50"/>
      <c r="V147" s="50"/>
      <c r="W147" s="50"/>
      <c r="X147" s="46"/>
    </row>
    <row r="148" spans="1:24" ht="26.25" customHeight="1" x14ac:dyDescent="0.2">
      <c r="A148" s="95"/>
      <c r="B148" s="262" t="s">
        <v>919</v>
      </c>
      <c r="C148" s="284" t="s">
        <v>1050</v>
      </c>
      <c r="D148" s="262" t="s">
        <v>47</v>
      </c>
      <c r="E148" s="262" t="s">
        <v>1051</v>
      </c>
      <c r="F148" s="389" t="s">
        <v>923</v>
      </c>
      <c r="G148" s="389"/>
      <c r="H148" s="283" t="s">
        <v>83</v>
      </c>
      <c r="I148" s="286">
        <v>1.2273000000000001</v>
      </c>
      <c r="J148" s="285">
        <v>7.23</v>
      </c>
      <c r="K148" s="285">
        <v>8.8699999999999992</v>
      </c>
      <c r="M148" s="50"/>
      <c r="N148" s="50"/>
      <c r="O148" s="50"/>
      <c r="P148" s="50"/>
      <c r="Q148" s="50"/>
      <c r="R148" s="50"/>
      <c r="S148" s="50"/>
      <c r="T148" s="50"/>
      <c r="U148" s="50"/>
      <c r="V148" s="50"/>
      <c r="W148" s="50"/>
      <c r="X148" s="46"/>
    </row>
    <row r="149" spans="1:24" ht="26.25" customHeight="1" x14ac:dyDescent="0.2">
      <c r="A149" s="95"/>
      <c r="B149" s="262" t="s">
        <v>919</v>
      </c>
      <c r="C149" s="284" t="s">
        <v>1048</v>
      </c>
      <c r="D149" s="262" t="s">
        <v>47</v>
      </c>
      <c r="E149" s="262" t="s">
        <v>1049</v>
      </c>
      <c r="F149" s="389" t="s">
        <v>923</v>
      </c>
      <c r="G149" s="389"/>
      <c r="H149" s="283" t="s">
        <v>40</v>
      </c>
      <c r="I149" s="286">
        <v>0.58530000000000004</v>
      </c>
      <c r="J149" s="285">
        <v>51.78</v>
      </c>
      <c r="K149" s="285">
        <v>30.3</v>
      </c>
      <c r="M149" s="50"/>
      <c r="N149" s="50"/>
      <c r="O149" s="50"/>
      <c r="P149" s="50"/>
      <c r="Q149" s="50"/>
      <c r="R149" s="50"/>
      <c r="S149" s="50"/>
      <c r="T149" s="50"/>
      <c r="U149" s="50"/>
      <c r="V149" s="50"/>
      <c r="W149" s="50"/>
      <c r="X149" s="46"/>
    </row>
    <row r="150" spans="1:24" ht="26.25" customHeight="1" x14ac:dyDescent="0.2">
      <c r="A150" s="95"/>
      <c r="B150" s="262" t="s">
        <v>919</v>
      </c>
      <c r="C150" s="284" t="s">
        <v>1044</v>
      </c>
      <c r="D150" s="262" t="s">
        <v>47</v>
      </c>
      <c r="E150" s="262" t="s">
        <v>1045</v>
      </c>
      <c r="F150" s="389" t="s">
        <v>923</v>
      </c>
      <c r="G150" s="389"/>
      <c r="H150" s="283" t="s">
        <v>97</v>
      </c>
      <c r="I150" s="286">
        <v>6.8000000000000005E-2</v>
      </c>
      <c r="J150" s="285">
        <v>17.2</v>
      </c>
      <c r="K150" s="285">
        <v>1.1599999999999999</v>
      </c>
      <c r="M150" s="50"/>
      <c r="N150" s="50"/>
      <c r="O150" s="50"/>
      <c r="P150" s="50"/>
      <c r="Q150" s="50"/>
      <c r="R150" s="50"/>
      <c r="S150" s="50"/>
      <c r="T150" s="50"/>
      <c r="U150" s="50"/>
      <c r="V150" s="50"/>
      <c r="W150" s="50"/>
      <c r="X150" s="46"/>
    </row>
    <row r="151" spans="1:24" ht="26.25" customHeight="1" x14ac:dyDescent="0.2">
      <c r="A151" s="95"/>
      <c r="B151" s="263"/>
      <c r="C151" s="263"/>
      <c r="D151" s="263"/>
      <c r="E151" s="263"/>
      <c r="F151" s="263" t="s">
        <v>924</v>
      </c>
      <c r="G151" s="289">
        <v>36.520000000000003</v>
      </c>
      <c r="H151" s="263" t="s">
        <v>925</v>
      </c>
      <c r="I151" s="289">
        <v>0</v>
      </c>
      <c r="J151" s="263" t="s">
        <v>926</v>
      </c>
      <c r="K151" s="289">
        <v>36.520000000000003</v>
      </c>
      <c r="M151" s="50"/>
      <c r="N151" s="50"/>
      <c r="O151" s="50"/>
      <c r="P151" s="50"/>
      <c r="Q151" s="50"/>
      <c r="R151" s="50"/>
      <c r="S151" s="50"/>
      <c r="T151" s="50"/>
      <c r="U151" s="50"/>
      <c r="V151" s="50"/>
      <c r="W151" s="50"/>
      <c r="X151" s="46"/>
    </row>
    <row r="152" spans="1:24" ht="26.25" customHeight="1" x14ac:dyDescent="0.2">
      <c r="A152" s="95"/>
      <c r="B152" s="263"/>
      <c r="C152" s="263"/>
      <c r="D152" s="263"/>
      <c r="E152" s="263"/>
      <c r="F152" s="263" t="s">
        <v>927</v>
      </c>
      <c r="G152" s="289">
        <v>19.7</v>
      </c>
      <c r="H152" s="263"/>
      <c r="I152" s="386" t="s">
        <v>928</v>
      </c>
      <c r="J152" s="386"/>
      <c r="K152" s="289">
        <v>114.37</v>
      </c>
      <c r="M152" s="50"/>
      <c r="N152" s="50"/>
      <c r="O152" s="50"/>
      <c r="P152" s="50"/>
      <c r="Q152" s="50"/>
      <c r="R152" s="50"/>
      <c r="S152" s="50"/>
      <c r="T152" s="50"/>
      <c r="U152" s="50"/>
      <c r="V152" s="50"/>
      <c r="W152" s="50"/>
      <c r="X152" s="46"/>
    </row>
    <row r="153" spans="1:24" ht="26.25" customHeight="1" thickBot="1" x14ac:dyDescent="0.25">
      <c r="A153" s="95"/>
      <c r="B153" s="264"/>
      <c r="C153" s="264"/>
      <c r="D153" s="264"/>
      <c r="E153" s="264"/>
      <c r="F153" s="264"/>
      <c r="G153" s="264"/>
      <c r="H153" s="264" t="s">
        <v>929</v>
      </c>
      <c r="I153" s="287" t="s">
        <v>3530</v>
      </c>
      <c r="J153" s="264" t="s">
        <v>931</v>
      </c>
      <c r="K153" s="265">
        <v>43025.99</v>
      </c>
      <c r="M153" s="50"/>
      <c r="N153" s="50"/>
      <c r="O153" s="50"/>
      <c r="P153" s="50"/>
      <c r="Q153" s="50"/>
      <c r="R153" s="50"/>
      <c r="S153" s="50"/>
      <c r="T153" s="50"/>
      <c r="U153" s="50"/>
      <c r="V153" s="50"/>
      <c r="W153" s="50"/>
      <c r="X153" s="46"/>
    </row>
    <row r="154" spans="1:24" ht="26.25" customHeight="1" thickTop="1" x14ac:dyDescent="0.2">
      <c r="A154" s="95"/>
      <c r="B154" s="278"/>
      <c r="C154" s="278"/>
      <c r="D154" s="278"/>
      <c r="E154" s="278"/>
      <c r="F154" s="278"/>
      <c r="G154" s="278"/>
      <c r="H154" s="278"/>
      <c r="I154" s="278"/>
      <c r="J154" s="278"/>
      <c r="K154" s="278"/>
      <c r="M154" s="50"/>
      <c r="N154" s="50"/>
      <c r="O154" s="50"/>
      <c r="P154" s="50"/>
      <c r="Q154" s="50"/>
      <c r="R154" s="50"/>
      <c r="S154" s="50"/>
      <c r="T154" s="50"/>
      <c r="U154" s="50"/>
      <c r="V154" s="50"/>
      <c r="W154" s="50"/>
      <c r="X154" s="46"/>
    </row>
    <row r="155" spans="1:24" ht="26.25" customHeight="1" x14ac:dyDescent="0.2">
      <c r="A155" s="95"/>
      <c r="B155" s="258" t="s">
        <v>64</v>
      </c>
      <c r="C155" s="258"/>
      <c r="D155" s="258"/>
      <c r="E155" s="258" t="s">
        <v>65</v>
      </c>
      <c r="F155" s="258"/>
      <c r="G155" s="390"/>
      <c r="H155" s="390"/>
      <c r="I155" s="272"/>
      <c r="J155" s="258"/>
      <c r="K155" s="273">
        <v>96610.04</v>
      </c>
      <c r="M155" s="50"/>
      <c r="N155" s="50"/>
      <c r="O155" s="50"/>
      <c r="P155" s="50"/>
      <c r="Q155" s="50"/>
      <c r="R155" s="50"/>
      <c r="S155" s="50"/>
      <c r="T155" s="50"/>
      <c r="U155" s="50"/>
      <c r="V155" s="50"/>
      <c r="W155" s="50"/>
      <c r="X155" s="46"/>
    </row>
    <row r="156" spans="1:24" ht="26.25" customHeight="1" x14ac:dyDescent="0.2">
      <c r="A156" s="95"/>
      <c r="B156" s="259" t="s">
        <v>66</v>
      </c>
      <c r="C156" s="267" t="s">
        <v>24</v>
      </c>
      <c r="D156" s="259" t="s">
        <v>25</v>
      </c>
      <c r="E156" s="259" t="s">
        <v>26</v>
      </c>
      <c r="F156" s="387" t="s">
        <v>917</v>
      </c>
      <c r="G156" s="387"/>
      <c r="H156" s="271" t="s">
        <v>27</v>
      </c>
      <c r="I156" s="267" t="s">
        <v>28</v>
      </c>
      <c r="J156" s="267" t="s">
        <v>29</v>
      </c>
      <c r="K156" s="267" t="s">
        <v>30</v>
      </c>
      <c r="M156" s="50"/>
      <c r="N156" s="50"/>
      <c r="O156" s="50"/>
      <c r="P156" s="50"/>
      <c r="Q156" s="50"/>
      <c r="R156" s="50"/>
      <c r="S156" s="50"/>
      <c r="T156" s="50"/>
      <c r="U156" s="50"/>
      <c r="V156" s="50"/>
      <c r="W156" s="50"/>
      <c r="X156" s="46"/>
    </row>
    <row r="157" spans="1:24" ht="26.25" customHeight="1" x14ac:dyDescent="0.2">
      <c r="A157" s="95"/>
      <c r="B157" s="260" t="s">
        <v>918</v>
      </c>
      <c r="C157" s="275" t="s">
        <v>67</v>
      </c>
      <c r="D157" s="260" t="s">
        <v>47</v>
      </c>
      <c r="E157" s="260" t="s">
        <v>68</v>
      </c>
      <c r="F157" s="388" t="s">
        <v>3970</v>
      </c>
      <c r="G157" s="388"/>
      <c r="H157" s="274" t="s">
        <v>69</v>
      </c>
      <c r="I157" s="277">
        <v>1</v>
      </c>
      <c r="J157" s="276">
        <v>22848.17</v>
      </c>
      <c r="K157" s="276">
        <v>22848.17</v>
      </c>
      <c r="M157" s="50"/>
      <c r="N157" s="50"/>
      <c r="O157" s="50"/>
      <c r="P157" s="50"/>
      <c r="Q157" s="50"/>
      <c r="R157" s="50"/>
      <c r="S157" s="50"/>
      <c r="T157" s="50"/>
      <c r="U157" s="50"/>
      <c r="V157" s="50"/>
      <c r="W157" s="50"/>
      <c r="X157" s="46"/>
    </row>
    <row r="158" spans="1:24" ht="26.25" customHeight="1" x14ac:dyDescent="0.2">
      <c r="A158" s="95"/>
      <c r="B158" s="261" t="s">
        <v>953</v>
      </c>
      <c r="C158" s="280" t="s">
        <v>1052</v>
      </c>
      <c r="D158" s="261" t="s">
        <v>47</v>
      </c>
      <c r="E158" s="261" t="s">
        <v>1053</v>
      </c>
      <c r="F158" s="385" t="s">
        <v>3970</v>
      </c>
      <c r="G158" s="385"/>
      <c r="H158" s="279" t="s">
        <v>69</v>
      </c>
      <c r="I158" s="282">
        <v>1</v>
      </c>
      <c r="J158" s="281">
        <v>246.5</v>
      </c>
      <c r="K158" s="281">
        <v>246.5</v>
      </c>
      <c r="M158" s="50"/>
      <c r="N158" s="50"/>
      <c r="O158" s="50"/>
      <c r="P158" s="50"/>
      <c r="Q158" s="50"/>
      <c r="R158" s="50"/>
      <c r="S158" s="50"/>
      <c r="T158" s="50"/>
      <c r="U158" s="50"/>
      <c r="V158" s="50"/>
      <c r="W158" s="50"/>
      <c r="X158" s="46"/>
    </row>
    <row r="159" spans="1:24" ht="26.25" customHeight="1" x14ac:dyDescent="0.2">
      <c r="A159" s="95"/>
      <c r="B159" s="262" t="s">
        <v>919</v>
      </c>
      <c r="C159" s="284" t="s">
        <v>1060</v>
      </c>
      <c r="D159" s="262" t="s">
        <v>47</v>
      </c>
      <c r="E159" s="262" t="s">
        <v>1061</v>
      </c>
      <c r="F159" s="389" t="s">
        <v>923</v>
      </c>
      <c r="G159" s="389"/>
      <c r="H159" s="283" t="s">
        <v>69</v>
      </c>
      <c r="I159" s="286">
        <v>1</v>
      </c>
      <c r="J159" s="285">
        <v>270.51</v>
      </c>
      <c r="K159" s="285">
        <v>270.51</v>
      </c>
      <c r="M159" s="50"/>
      <c r="N159" s="50"/>
      <c r="O159" s="50"/>
      <c r="P159" s="50"/>
      <c r="Q159" s="50"/>
      <c r="R159" s="50"/>
      <c r="S159" s="50"/>
      <c r="T159" s="50"/>
      <c r="U159" s="50"/>
      <c r="V159" s="50"/>
      <c r="W159" s="50"/>
      <c r="X159" s="46"/>
    </row>
    <row r="160" spans="1:24" ht="26.25" customHeight="1" x14ac:dyDescent="0.2">
      <c r="A160" s="95"/>
      <c r="B160" s="262" t="s">
        <v>919</v>
      </c>
      <c r="C160" s="284" t="s">
        <v>1056</v>
      </c>
      <c r="D160" s="262" t="s">
        <v>47</v>
      </c>
      <c r="E160" s="262" t="s">
        <v>1057</v>
      </c>
      <c r="F160" s="389" t="s">
        <v>923</v>
      </c>
      <c r="G160" s="389"/>
      <c r="H160" s="283" t="s">
        <v>69</v>
      </c>
      <c r="I160" s="286">
        <v>1</v>
      </c>
      <c r="J160" s="285">
        <v>146</v>
      </c>
      <c r="K160" s="285">
        <v>146</v>
      </c>
      <c r="M160" s="50"/>
      <c r="N160" s="50"/>
      <c r="O160" s="50"/>
      <c r="P160" s="50"/>
      <c r="Q160" s="50"/>
      <c r="R160" s="50"/>
      <c r="S160" s="50"/>
      <c r="T160" s="50"/>
      <c r="U160" s="50"/>
      <c r="V160" s="50"/>
      <c r="W160" s="50"/>
      <c r="X160" s="46"/>
    </row>
    <row r="161" spans="1:24" ht="26.25" customHeight="1" x14ac:dyDescent="0.2">
      <c r="A161" s="95"/>
      <c r="B161" s="262" t="s">
        <v>919</v>
      </c>
      <c r="C161" s="284" t="s">
        <v>1058</v>
      </c>
      <c r="D161" s="262" t="s">
        <v>47</v>
      </c>
      <c r="E161" s="262" t="s">
        <v>1059</v>
      </c>
      <c r="F161" s="389" t="s">
        <v>920</v>
      </c>
      <c r="G161" s="389"/>
      <c r="H161" s="283" t="s">
        <v>69</v>
      </c>
      <c r="I161" s="286">
        <v>1</v>
      </c>
      <c r="J161" s="285">
        <v>22167.35</v>
      </c>
      <c r="K161" s="285">
        <v>22167.35</v>
      </c>
      <c r="M161" s="50"/>
      <c r="N161" s="50"/>
      <c r="O161" s="50"/>
      <c r="P161" s="50"/>
      <c r="Q161" s="50"/>
      <c r="R161" s="50"/>
      <c r="S161" s="50"/>
      <c r="T161" s="50"/>
      <c r="U161" s="50"/>
      <c r="V161" s="50"/>
      <c r="W161" s="50"/>
      <c r="X161" s="46"/>
    </row>
    <row r="162" spans="1:24" ht="26.25" customHeight="1" x14ac:dyDescent="0.2">
      <c r="A162" s="95"/>
      <c r="B162" s="262" t="s">
        <v>919</v>
      </c>
      <c r="C162" s="284" t="s">
        <v>1062</v>
      </c>
      <c r="D162" s="262" t="s">
        <v>47</v>
      </c>
      <c r="E162" s="262" t="s">
        <v>1063</v>
      </c>
      <c r="F162" s="389" t="s">
        <v>923</v>
      </c>
      <c r="G162" s="389"/>
      <c r="H162" s="283" t="s">
        <v>69</v>
      </c>
      <c r="I162" s="286">
        <v>1</v>
      </c>
      <c r="J162" s="285">
        <v>2.35</v>
      </c>
      <c r="K162" s="285">
        <v>2.35</v>
      </c>
      <c r="M162" s="50"/>
      <c r="N162" s="50"/>
      <c r="O162" s="50"/>
      <c r="P162" s="50"/>
      <c r="Q162" s="50"/>
      <c r="R162" s="50"/>
      <c r="S162" s="50"/>
      <c r="T162" s="50"/>
      <c r="U162" s="50"/>
      <c r="V162" s="50"/>
      <c r="W162" s="50"/>
      <c r="X162" s="46"/>
    </row>
    <row r="163" spans="1:24" ht="26.25" customHeight="1" x14ac:dyDescent="0.2">
      <c r="A163" s="95"/>
      <c r="B163" s="262" t="s">
        <v>919</v>
      </c>
      <c r="C163" s="284" t="s">
        <v>1054</v>
      </c>
      <c r="D163" s="262" t="s">
        <v>47</v>
      </c>
      <c r="E163" s="262" t="s">
        <v>1055</v>
      </c>
      <c r="F163" s="389" t="s">
        <v>923</v>
      </c>
      <c r="G163" s="389"/>
      <c r="H163" s="283" t="s">
        <v>69</v>
      </c>
      <c r="I163" s="286">
        <v>1</v>
      </c>
      <c r="J163" s="285">
        <v>15.46</v>
      </c>
      <c r="K163" s="285">
        <v>15.46</v>
      </c>
      <c r="M163" s="50"/>
      <c r="N163" s="50"/>
      <c r="O163" s="50"/>
      <c r="P163" s="50"/>
      <c r="Q163" s="50"/>
      <c r="R163" s="50"/>
      <c r="S163" s="50"/>
      <c r="T163" s="50"/>
      <c r="U163" s="50"/>
      <c r="V163" s="50"/>
      <c r="W163" s="50"/>
      <c r="X163" s="46"/>
    </row>
    <row r="164" spans="1:24" ht="26.25" customHeight="1" x14ac:dyDescent="0.2">
      <c r="A164" s="95"/>
      <c r="B164" s="263"/>
      <c r="C164" s="263"/>
      <c r="D164" s="263"/>
      <c r="E164" s="263"/>
      <c r="F164" s="263" t="s">
        <v>924</v>
      </c>
      <c r="G164" s="289">
        <v>22413.85</v>
      </c>
      <c r="H164" s="263" t="s">
        <v>925</v>
      </c>
      <c r="I164" s="289">
        <v>0</v>
      </c>
      <c r="J164" s="263" t="s">
        <v>926</v>
      </c>
      <c r="K164" s="289">
        <v>22413.85</v>
      </c>
      <c r="M164" s="50"/>
      <c r="N164" s="50"/>
      <c r="O164" s="50"/>
      <c r="P164" s="50"/>
      <c r="Q164" s="50"/>
      <c r="R164" s="50"/>
      <c r="S164" s="50"/>
      <c r="T164" s="50"/>
      <c r="U164" s="50"/>
      <c r="V164" s="50"/>
      <c r="W164" s="50"/>
      <c r="X164" s="46"/>
    </row>
    <row r="165" spans="1:24" ht="26.25" customHeight="1" x14ac:dyDescent="0.2">
      <c r="A165" s="95"/>
      <c r="B165" s="263"/>
      <c r="C165" s="263"/>
      <c r="D165" s="263"/>
      <c r="E165" s="263"/>
      <c r="F165" s="263" t="s">
        <v>927</v>
      </c>
      <c r="G165" s="289">
        <v>4754.7</v>
      </c>
      <c r="H165" s="263"/>
      <c r="I165" s="386" t="s">
        <v>928</v>
      </c>
      <c r="J165" s="386"/>
      <c r="K165" s="289">
        <v>27602.87</v>
      </c>
      <c r="M165" s="50"/>
      <c r="N165" s="50"/>
      <c r="O165" s="50"/>
      <c r="P165" s="50"/>
      <c r="Q165" s="50"/>
      <c r="R165" s="50"/>
      <c r="S165" s="50"/>
      <c r="T165" s="50"/>
      <c r="U165" s="50"/>
      <c r="V165" s="50"/>
      <c r="W165" s="50"/>
      <c r="X165" s="46"/>
    </row>
    <row r="166" spans="1:24" ht="26.25" customHeight="1" thickBot="1" x14ac:dyDescent="0.25">
      <c r="A166" s="95"/>
      <c r="B166" s="264"/>
      <c r="C166" s="264"/>
      <c r="D166" s="264"/>
      <c r="E166" s="264"/>
      <c r="F166" s="264"/>
      <c r="G166" s="264"/>
      <c r="H166" s="264" t="s">
        <v>929</v>
      </c>
      <c r="I166" s="287" t="s">
        <v>3531</v>
      </c>
      <c r="J166" s="264" t="s">
        <v>931</v>
      </c>
      <c r="K166" s="265">
        <v>96610.04</v>
      </c>
      <c r="M166" s="50"/>
      <c r="N166" s="50"/>
      <c r="O166" s="50"/>
      <c r="P166" s="50"/>
      <c r="Q166" s="50"/>
      <c r="R166" s="50"/>
      <c r="S166" s="50"/>
      <c r="T166" s="50"/>
      <c r="U166" s="50"/>
      <c r="V166" s="50"/>
      <c r="W166" s="50"/>
      <c r="X166" s="46"/>
    </row>
    <row r="167" spans="1:24" ht="26.25" customHeight="1" thickTop="1" x14ac:dyDescent="0.2">
      <c r="A167" s="95"/>
      <c r="B167" s="278"/>
      <c r="C167" s="278"/>
      <c r="D167" s="278"/>
      <c r="E167" s="278"/>
      <c r="F167" s="278"/>
      <c r="G167" s="278"/>
      <c r="H167" s="278"/>
      <c r="I167" s="278"/>
      <c r="J167" s="278"/>
      <c r="K167" s="278"/>
      <c r="M167" s="50"/>
      <c r="N167" s="50"/>
      <c r="O167" s="50"/>
      <c r="P167" s="50"/>
      <c r="Q167" s="50"/>
      <c r="R167" s="50"/>
      <c r="S167" s="50"/>
      <c r="T167" s="50"/>
      <c r="U167" s="50"/>
      <c r="V167" s="50"/>
      <c r="W167" s="50"/>
      <c r="X167" s="46"/>
    </row>
    <row r="168" spans="1:24" ht="26.25" customHeight="1" x14ac:dyDescent="0.2">
      <c r="A168" s="95"/>
      <c r="B168" s="258" t="s">
        <v>70</v>
      </c>
      <c r="C168" s="258"/>
      <c r="D168" s="258"/>
      <c r="E168" s="258" t="s">
        <v>71</v>
      </c>
      <c r="F168" s="258"/>
      <c r="G168" s="390"/>
      <c r="H168" s="390"/>
      <c r="I168" s="272"/>
      <c r="J168" s="258"/>
      <c r="K168" s="273">
        <v>9859</v>
      </c>
      <c r="M168" s="50"/>
      <c r="N168" s="50"/>
      <c r="O168" s="50"/>
      <c r="P168" s="50"/>
      <c r="Q168" s="50"/>
      <c r="R168" s="50"/>
      <c r="S168" s="50"/>
      <c r="T168" s="50"/>
      <c r="U168" s="50"/>
      <c r="V168" s="50"/>
      <c r="W168" s="50"/>
      <c r="X168" s="46"/>
    </row>
    <row r="169" spans="1:24" ht="26.25" customHeight="1" x14ac:dyDescent="0.2">
      <c r="A169" s="95"/>
      <c r="B169" s="259" t="s">
        <v>72</v>
      </c>
      <c r="C169" s="267" t="s">
        <v>24</v>
      </c>
      <c r="D169" s="259" t="s">
        <v>25</v>
      </c>
      <c r="E169" s="259" t="s">
        <v>26</v>
      </c>
      <c r="F169" s="387" t="s">
        <v>917</v>
      </c>
      <c r="G169" s="387"/>
      <c r="H169" s="271" t="s">
        <v>27</v>
      </c>
      <c r="I169" s="267" t="s">
        <v>28</v>
      </c>
      <c r="J169" s="267" t="s">
        <v>29</v>
      </c>
      <c r="K169" s="267" t="s">
        <v>30</v>
      </c>
      <c r="M169" s="50"/>
      <c r="N169" s="50"/>
      <c r="O169" s="50"/>
      <c r="P169" s="50"/>
      <c r="Q169" s="50"/>
      <c r="R169" s="50"/>
      <c r="S169" s="50"/>
      <c r="T169" s="50"/>
      <c r="U169" s="50"/>
      <c r="V169" s="50"/>
      <c r="W169" s="50"/>
      <c r="X169" s="46"/>
    </row>
    <row r="170" spans="1:24" ht="26.25" customHeight="1" x14ac:dyDescent="0.2">
      <c r="A170" s="95"/>
      <c r="B170" s="260" t="s">
        <v>918</v>
      </c>
      <c r="C170" s="275" t="s">
        <v>2466</v>
      </c>
      <c r="D170" s="260" t="s">
        <v>73</v>
      </c>
      <c r="E170" s="260" t="s">
        <v>2467</v>
      </c>
      <c r="F170" s="388" t="s">
        <v>1032</v>
      </c>
      <c r="G170" s="388"/>
      <c r="H170" s="274" t="s">
        <v>49</v>
      </c>
      <c r="I170" s="277">
        <v>1</v>
      </c>
      <c r="J170" s="276">
        <v>8160.75</v>
      </c>
      <c r="K170" s="276">
        <v>8160.75</v>
      </c>
      <c r="M170" s="50"/>
      <c r="N170" s="50"/>
      <c r="O170" s="50"/>
      <c r="P170" s="50"/>
      <c r="Q170" s="50"/>
      <c r="R170" s="50"/>
      <c r="S170" s="50"/>
      <c r="T170" s="50"/>
      <c r="U170" s="50"/>
      <c r="V170" s="50"/>
      <c r="W170" s="50"/>
      <c r="X170" s="46"/>
    </row>
    <row r="171" spans="1:24" ht="26.25" customHeight="1" x14ac:dyDescent="0.2">
      <c r="A171" s="95"/>
      <c r="B171" s="261" t="s">
        <v>953</v>
      </c>
      <c r="C171" s="280" t="s">
        <v>2640</v>
      </c>
      <c r="D171" s="261" t="s">
        <v>47</v>
      </c>
      <c r="E171" s="261" t="s">
        <v>2641</v>
      </c>
      <c r="F171" s="385" t="s">
        <v>3970</v>
      </c>
      <c r="G171" s="385"/>
      <c r="H171" s="279" t="s">
        <v>950</v>
      </c>
      <c r="I171" s="282">
        <v>6.3780000000000001</v>
      </c>
      <c r="J171" s="281">
        <v>34.07</v>
      </c>
      <c r="K171" s="281">
        <v>217.29</v>
      </c>
      <c r="M171" s="50"/>
      <c r="N171" s="50"/>
      <c r="O171" s="50"/>
      <c r="P171" s="50"/>
      <c r="Q171" s="50"/>
      <c r="R171" s="50"/>
      <c r="S171" s="50"/>
      <c r="T171" s="50"/>
      <c r="U171" s="50"/>
      <c r="V171" s="50"/>
      <c r="W171" s="50"/>
      <c r="X171" s="46"/>
    </row>
    <row r="172" spans="1:24" ht="26.25" customHeight="1" x14ac:dyDescent="0.2">
      <c r="A172" s="95"/>
      <c r="B172" s="261" t="s">
        <v>953</v>
      </c>
      <c r="C172" s="280" t="s">
        <v>2185</v>
      </c>
      <c r="D172" s="261" t="s">
        <v>47</v>
      </c>
      <c r="E172" s="261" t="s">
        <v>2186</v>
      </c>
      <c r="F172" s="385" t="s">
        <v>3970</v>
      </c>
      <c r="G172" s="385"/>
      <c r="H172" s="279" t="s">
        <v>950</v>
      </c>
      <c r="I172" s="282">
        <v>12.756</v>
      </c>
      <c r="J172" s="281">
        <v>27.84</v>
      </c>
      <c r="K172" s="281">
        <v>355.12</v>
      </c>
      <c r="M172" s="50"/>
      <c r="N172" s="50"/>
      <c r="O172" s="50"/>
      <c r="P172" s="50"/>
      <c r="Q172" s="50"/>
      <c r="R172" s="50"/>
      <c r="S172" s="50"/>
      <c r="T172" s="50"/>
      <c r="U172" s="50"/>
      <c r="V172" s="50"/>
      <c r="W172" s="50"/>
      <c r="X172" s="46"/>
    </row>
    <row r="173" spans="1:24" ht="26.25" customHeight="1" x14ac:dyDescent="0.2">
      <c r="A173" s="95"/>
      <c r="B173" s="261" t="s">
        <v>953</v>
      </c>
      <c r="C173" s="280" t="s">
        <v>1042</v>
      </c>
      <c r="D173" s="261" t="s">
        <v>47</v>
      </c>
      <c r="E173" s="261" t="s">
        <v>1043</v>
      </c>
      <c r="F173" s="385" t="s">
        <v>3970</v>
      </c>
      <c r="G173" s="385"/>
      <c r="H173" s="279" t="s">
        <v>950</v>
      </c>
      <c r="I173" s="282">
        <v>18.07</v>
      </c>
      <c r="J173" s="281">
        <v>26.44</v>
      </c>
      <c r="K173" s="281">
        <v>477.77</v>
      </c>
      <c r="M173" s="50"/>
      <c r="N173" s="50"/>
      <c r="O173" s="50"/>
      <c r="P173" s="50"/>
      <c r="Q173" s="50"/>
      <c r="R173" s="50"/>
      <c r="S173" s="50"/>
      <c r="T173" s="50"/>
      <c r="U173" s="50"/>
      <c r="V173" s="50"/>
      <c r="W173" s="50"/>
      <c r="X173" s="46"/>
    </row>
    <row r="174" spans="1:24" ht="26.25" customHeight="1" x14ac:dyDescent="0.2">
      <c r="A174" s="95"/>
      <c r="B174" s="261" t="s">
        <v>953</v>
      </c>
      <c r="C174" s="280" t="s">
        <v>1019</v>
      </c>
      <c r="D174" s="261" t="s">
        <v>47</v>
      </c>
      <c r="E174" s="261" t="s">
        <v>1020</v>
      </c>
      <c r="F174" s="385" t="s">
        <v>3970</v>
      </c>
      <c r="G174" s="385"/>
      <c r="H174" s="279" t="s">
        <v>950</v>
      </c>
      <c r="I174" s="282">
        <v>100.914</v>
      </c>
      <c r="J174" s="281">
        <v>24.73</v>
      </c>
      <c r="K174" s="281">
        <v>2495.6</v>
      </c>
      <c r="M174" s="50"/>
      <c r="N174" s="50"/>
      <c r="O174" s="50"/>
      <c r="P174" s="50"/>
      <c r="Q174" s="50"/>
      <c r="R174" s="50"/>
      <c r="S174" s="50"/>
      <c r="T174" s="50"/>
      <c r="U174" s="50"/>
      <c r="V174" s="50"/>
      <c r="W174" s="50"/>
      <c r="X174" s="46"/>
    </row>
    <row r="175" spans="1:24" ht="26.25" customHeight="1" x14ac:dyDescent="0.2">
      <c r="A175" s="95"/>
      <c r="B175" s="261" t="s">
        <v>953</v>
      </c>
      <c r="C175" s="280" t="s">
        <v>988</v>
      </c>
      <c r="D175" s="261" t="s">
        <v>47</v>
      </c>
      <c r="E175" s="261" t="s">
        <v>989</v>
      </c>
      <c r="F175" s="385" t="s">
        <v>3970</v>
      </c>
      <c r="G175" s="385"/>
      <c r="H175" s="279" t="s">
        <v>950</v>
      </c>
      <c r="I175" s="282">
        <v>57.4</v>
      </c>
      <c r="J175" s="281">
        <v>27.19</v>
      </c>
      <c r="K175" s="281">
        <v>1560.7</v>
      </c>
      <c r="M175" s="50"/>
      <c r="N175" s="50"/>
      <c r="O175" s="50"/>
      <c r="P175" s="50"/>
      <c r="Q175" s="50"/>
      <c r="R175" s="50"/>
      <c r="S175" s="50"/>
      <c r="T175" s="50"/>
      <c r="U175" s="50"/>
      <c r="V175" s="50"/>
      <c r="W175" s="50"/>
      <c r="X175" s="46"/>
    </row>
    <row r="176" spans="1:24" ht="26.25" customHeight="1" x14ac:dyDescent="0.2">
      <c r="A176" s="95"/>
      <c r="B176" s="261" t="s">
        <v>953</v>
      </c>
      <c r="C176" s="280" t="s">
        <v>1391</v>
      </c>
      <c r="D176" s="261" t="s">
        <v>47</v>
      </c>
      <c r="E176" s="261" t="s">
        <v>1392</v>
      </c>
      <c r="F176" s="385" t="s">
        <v>3970</v>
      </c>
      <c r="G176" s="385"/>
      <c r="H176" s="279" t="s">
        <v>950</v>
      </c>
      <c r="I176" s="282">
        <v>13.818</v>
      </c>
      <c r="J176" s="281">
        <v>34.85</v>
      </c>
      <c r="K176" s="281">
        <v>481.55</v>
      </c>
      <c r="M176" s="50"/>
      <c r="N176" s="50"/>
      <c r="O176" s="50"/>
      <c r="P176" s="50"/>
      <c r="Q176" s="50"/>
      <c r="R176" s="50"/>
      <c r="S176" s="50"/>
      <c r="T176" s="50"/>
      <c r="U176" s="50"/>
      <c r="V176" s="50"/>
      <c r="W176" s="50"/>
      <c r="X176" s="46"/>
    </row>
    <row r="177" spans="1:24" ht="26.25" customHeight="1" x14ac:dyDescent="0.2">
      <c r="A177" s="95"/>
      <c r="B177" s="261" t="s">
        <v>953</v>
      </c>
      <c r="C177" s="280" t="s">
        <v>954</v>
      </c>
      <c r="D177" s="261" t="s">
        <v>47</v>
      </c>
      <c r="E177" s="261" t="s">
        <v>955</v>
      </c>
      <c r="F177" s="385" t="s">
        <v>3970</v>
      </c>
      <c r="G177" s="385"/>
      <c r="H177" s="279" t="s">
        <v>950</v>
      </c>
      <c r="I177" s="282">
        <v>20.196000000000002</v>
      </c>
      <c r="J177" s="281">
        <v>34.46</v>
      </c>
      <c r="K177" s="281">
        <v>695.95</v>
      </c>
      <c r="M177" s="50"/>
      <c r="N177" s="50"/>
      <c r="O177" s="50"/>
      <c r="P177" s="50"/>
      <c r="Q177" s="50"/>
      <c r="R177" s="50"/>
      <c r="S177" s="50"/>
      <c r="T177" s="50"/>
      <c r="U177" s="50"/>
      <c r="V177" s="50"/>
      <c r="W177" s="50"/>
      <c r="X177" s="46"/>
    </row>
    <row r="178" spans="1:24" ht="26.25" customHeight="1" x14ac:dyDescent="0.2">
      <c r="A178" s="95"/>
      <c r="B178" s="261" t="s">
        <v>953</v>
      </c>
      <c r="C178" s="280" t="s">
        <v>991</v>
      </c>
      <c r="D178" s="261" t="s">
        <v>47</v>
      </c>
      <c r="E178" s="261" t="s">
        <v>992</v>
      </c>
      <c r="F178" s="385" t="s">
        <v>3970</v>
      </c>
      <c r="G178" s="385"/>
      <c r="H178" s="279" t="s">
        <v>950</v>
      </c>
      <c r="I178" s="282">
        <v>28.7</v>
      </c>
      <c r="J178" s="281">
        <v>43.64</v>
      </c>
      <c r="K178" s="281">
        <v>1252.46</v>
      </c>
      <c r="M178" s="50"/>
      <c r="N178" s="50"/>
      <c r="O178" s="50"/>
      <c r="P178" s="50"/>
      <c r="Q178" s="50"/>
      <c r="R178" s="50"/>
      <c r="S178" s="50"/>
      <c r="T178" s="50"/>
      <c r="U178" s="50"/>
      <c r="V178" s="50"/>
      <c r="W178" s="50"/>
      <c r="X178" s="46"/>
    </row>
    <row r="179" spans="1:24" ht="26.25" customHeight="1" x14ac:dyDescent="0.2">
      <c r="A179" s="95"/>
      <c r="B179" s="261" t="s">
        <v>953</v>
      </c>
      <c r="C179" s="280" t="s">
        <v>1359</v>
      </c>
      <c r="D179" s="261" t="s">
        <v>47</v>
      </c>
      <c r="E179" s="261" t="s">
        <v>2642</v>
      </c>
      <c r="F179" s="385" t="s">
        <v>3970</v>
      </c>
      <c r="G179" s="385"/>
      <c r="H179" s="279" t="s">
        <v>950</v>
      </c>
      <c r="I179" s="282">
        <v>18.07</v>
      </c>
      <c r="J179" s="281">
        <v>34.549999999999997</v>
      </c>
      <c r="K179" s="281">
        <v>624.30999999999995</v>
      </c>
      <c r="M179" s="50"/>
      <c r="N179" s="50"/>
      <c r="O179" s="50"/>
      <c r="P179" s="50"/>
      <c r="Q179" s="50"/>
      <c r="R179" s="50"/>
      <c r="S179" s="50"/>
      <c r="T179" s="50"/>
      <c r="U179" s="50"/>
      <c r="V179" s="50"/>
      <c r="W179" s="50"/>
      <c r="X179" s="46"/>
    </row>
    <row r="180" spans="1:24" ht="26.25" customHeight="1" x14ac:dyDescent="0.2">
      <c r="A180" s="95"/>
      <c r="B180" s="263"/>
      <c r="C180" s="263"/>
      <c r="D180" s="263"/>
      <c r="E180" s="263"/>
      <c r="F180" s="263" t="s">
        <v>924</v>
      </c>
      <c r="G180" s="289">
        <v>6998.73</v>
      </c>
      <c r="H180" s="263" t="s">
        <v>925</v>
      </c>
      <c r="I180" s="289">
        <v>0</v>
      </c>
      <c r="J180" s="263" t="s">
        <v>926</v>
      </c>
      <c r="K180" s="289">
        <v>6998.73</v>
      </c>
      <c r="M180" s="50"/>
      <c r="N180" s="50"/>
      <c r="O180" s="50"/>
      <c r="P180" s="50"/>
      <c r="Q180" s="50"/>
      <c r="R180" s="50"/>
      <c r="S180" s="50"/>
      <c r="T180" s="50"/>
      <c r="U180" s="50"/>
      <c r="V180" s="50"/>
      <c r="W180" s="50"/>
      <c r="X180" s="46"/>
    </row>
    <row r="181" spans="1:24" ht="26.25" customHeight="1" x14ac:dyDescent="0.2">
      <c r="A181" s="95"/>
      <c r="B181" s="263"/>
      <c r="C181" s="263"/>
      <c r="D181" s="263"/>
      <c r="E181" s="263"/>
      <c r="F181" s="263" t="s">
        <v>927</v>
      </c>
      <c r="G181" s="289">
        <v>1698.25</v>
      </c>
      <c r="H181" s="263"/>
      <c r="I181" s="386" t="s">
        <v>928</v>
      </c>
      <c r="J181" s="386"/>
      <c r="K181" s="289">
        <v>9859</v>
      </c>
      <c r="M181" s="50"/>
      <c r="N181" s="50"/>
      <c r="O181" s="50"/>
      <c r="P181" s="50"/>
      <c r="Q181" s="50"/>
      <c r="R181" s="50"/>
      <c r="S181" s="50"/>
      <c r="T181" s="50"/>
      <c r="U181" s="50"/>
      <c r="V181" s="50"/>
      <c r="W181" s="50"/>
      <c r="X181" s="46"/>
    </row>
    <row r="182" spans="1:24" ht="26.25" customHeight="1" thickBot="1" x14ac:dyDescent="0.25">
      <c r="A182" s="95"/>
      <c r="B182" s="264"/>
      <c r="C182" s="264"/>
      <c r="D182" s="264"/>
      <c r="E182" s="264"/>
      <c r="F182" s="264"/>
      <c r="G182" s="264"/>
      <c r="H182" s="264" t="s">
        <v>929</v>
      </c>
      <c r="I182" s="287" t="s">
        <v>975</v>
      </c>
      <c r="J182" s="264" t="s">
        <v>931</v>
      </c>
      <c r="K182" s="265">
        <v>9859</v>
      </c>
      <c r="M182" s="50"/>
      <c r="N182" s="50"/>
      <c r="O182" s="50"/>
      <c r="P182" s="50"/>
      <c r="Q182" s="50"/>
      <c r="R182" s="50"/>
      <c r="S182" s="50"/>
      <c r="T182" s="50"/>
      <c r="U182" s="50"/>
      <c r="V182" s="50"/>
      <c r="W182" s="50"/>
      <c r="X182" s="46"/>
    </row>
    <row r="183" spans="1:24" ht="26.25" customHeight="1" thickTop="1" x14ac:dyDescent="0.2">
      <c r="A183" s="95"/>
      <c r="B183" s="278"/>
      <c r="C183" s="278"/>
      <c r="D183" s="278"/>
      <c r="E183" s="278"/>
      <c r="F183" s="278"/>
      <c r="G183" s="278"/>
      <c r="H183" s="278"/>
      <c r="I183" s="278"/>
      <c r="J183" s="278"/>
      <c r="K183" s="278"/>
      <c r="M183" s="50"/>
      <c r="N183" s="50"/>
      <c r="O183" s="50"/>
      <c r="P183" s="50"/>
      <c r="Q183" s="50"/>
      <c r="R183" s="50"/>
      <c r="S183" s="50"/>
      <c r="T183" s="50"/>
      <c r="U183" s="50"/>
      <c r="V183" s="50"/>
      <c r="W183" s="50"/>
      <c r="X183" s="46"/>
    </row>
    <row r="184" spans="1:24" ht="26.25" customHeight="1" x14ac:dyDescent="0.2">
      <c r="A184" s="95"/>
      <c r="B184" s="258" t="s">
        <v>74</v>
      </c>
      <c r="C184" s="258"/>
      <c r="D184" s="258"/>
      <c r="E184" s="258" t="s">
        <v>75</v>
      </c>
      <c r="F184" s="258"/>
      <c r="G184" s="390"/>
      <c r="H184" s="390"/>
      <c r="I184" s="272"/>
      <c r="J184" s="258"/>
      <c r="K184" s="273">
        <v>51571.85</v>
      </c>
      <c r="M184" s="50"/>
      <c r="N184" s="50"/>
      <c r="O184" s="50"/>
      <c r="P184" s="50"/>
      <c r="Q184" s="50"/>
      <c r="R184" s="50"/>
      <c r="S184" s="50"/>
      <c r="T184" s="50"/>
      <c r="U184" s="50"/>
      <c r="V184" s="50"/>
      <c r="W184" s="50"/>
      <c r="X184" s="46"/>
    </row>
    <row r="185" spans="1:24" ht="26.25" customHeight="1" x14ac:dyDescent="0.2">
      <c r="A185" s="95"/>
      <c r="B185" s="259" t="s">
        <v>76</v>
      </c>
      <c r="C185" s="267" t="s">
        <v>24</v>
      </c>
      <c r="D185" s="259" t="s">
        <v>25</v>
      </c>
      <c r="E185" s="259" t="s">
        <v>26</v>
      </c>
      <c r="F185" s="387" t="s">
        <v>917</v>
      </c>
      <c r="G185" s="387"/>
      <c r="H185" s="271" t="s">
        <v>27</v>
      </c>
      <c r="I185" s="267" t="s">
        <v>28</v>
      </c>
      <c r="J185" s="267" t="s">
        <v>29</v>
      </c>
      <c r="K185" s="267" t="s">
        <v>30</v>
      </c>
      <c r="M185" s="50"/>
      <c r="N185" s="50"/>
      <c r="O185" s="50"/>
      <c r="P185" s="50"/>
      <c r="Q185" s="50"/>
      <c r="R185" s="50"/>
      <c r="S185" s="50"/>
      <c r="T185" s="50"/>
      <c r="U185" s="50"/>
      <c r="V185" s="50"/>
      <c r="W185" s="50"/>
      <c r="X185" s="46"/>
    </row>
    <row r="186" spans="1:24" ht="26.25" customHeight="1" x14ac:dyDescent="0.2">
      <c r="A186" s="95"/>
      <c r="B186" s="260" t="s">
        <v>918</v>
      </c>
      <c r="C186" s="275" t="s">
        <v>77</v>
      </c>
      <c r="D186" s="260" t="s">
        <v>73</v>
      </c>
      <c r="E186" s="260" t="s">
        <v>78</v>
      </c>
      <c r="F186" s="388" t="s">
        <v>1065</v>
      </c>
      <c r="G186" s="388"/>
      <c r="H186" s="274" t="s">
        <v>79</v>
      </c>
      <c r="I186" s="277">
        <v>1</v>
      </c>
      <c r="J186" s="276">
        <v>39.82</v>
      </c>
      <c r="K186" s="276">
        <v>39.82</v>
      </c>
      <c r="M186" s="50"/>
      <c r="N186" s="50"/>
      <c r="O186" s="50"/>
      <c r="P186" s="50"/>
      <c r="Q186" s="50"/>
      <c r="R186" s="50"/>
      <c r="S186" s="50"/>
      <c r="T186" s="50"/>
      <c r="U186" s="50"/>
      <c r="V186" s="50"/>
      <c r="W186" s="50"/>
      <c r="X186" s="46"/>
    </row>
    <row r="187" spans="1:24" ht="26.25" customHeight="1" x14ac:dyDescent="0.2">
      <c r="A187" s="95"/>
      <c r="B187" s="261" t="s">
        <v>953</v>
      </c>
      <c r="C187" s="280" t="s">
        <v>1066</v>
      </c>
      <c r="D187" s="261" t="s">
        <v>47</v>
      </c>
      <c r="E187" s="261" t="s">
        <v>1067</v>
      </c>
      <c r="F187" s="385" t="s">
        <v>3987</v>
      </c>
      <c r="G187" s="385"/>
      <c r="H187" s="279" t="s">
        <v>40</v>
      </c>
      <c r="I187" s="282">
        <v>0.41599999999999998</v>
      </c>
      <c r="J187" s="281">
        <v>20</v>
      </c>
      <c r="K187" s="281">
        <v>8.32</v>
      </c>
      <c r="M187" s="50"/>
      <c r="N187" s="50"/>
      <c r="O187" s="50"/>
      <c r="P187" s="50"/>
      <c r="Q187" s="50"/>
      <c r="R187" s="50"/>
      <c r="S187" s="50"/>
      <c r="T187" s="50"/>
      <c r="U187" s="50"/>
      <c r="V187" s="50"/>
      <c r="W187" s="50"/>
      <c r="X187" s="46"/>
    </row>
    <row r="188" spans="1:24" ht="26.25" customHeight="1" x14ac:dyDescent="0.2">
      <c r="A188" s="95"/>
      <c r="B188" s="262" t="s">
        <v>919</v>
      </c>
      <c r="C188" s="284" t="s">
        <v>1068</v>
      </c>
      <c r="D188" s="262" t="s">
        <v>47</v>
      </c>
      <c r="E188" s="262" t="s">
        <v>1069</v>
      </c>
      <c r="F188" s="389" t="s">
        <v>939</v>
      </c>
      <c r="G188" s="389"/>
      <c r="H188" s="283" t="s">
        <v>3988</v>
      </c>
      <c r="I188" s="286">
        <v>1</v>
      </c>
      <c r="J188" s="285">
        <v>31.5</v>
      </c>
      <c r="K188" s="285">
        <v>31.5</v>
      </c>
      <c r="M188" s="50"/>
      <c r="N188" s="50"/>
      <c r="O188" s="50"/>
      <c r="P188" s="50"/>
      <c r="Q188" s="50"/>
      <c r="R188" s="50"/>
      <c r="S188" s="50"/>
      <c r="T188" s="50"/>
      <c r="U188" s="50"/>
      <c r="V188" s="50"/>
      <c r="W188" s="50"/>
      <c r="X188" s="46"/>
    </row>
    <row r="189" spans="1:24" ht="26.25" customHeight="1" x14ac:dyDescent="0.2">
      <c r="A189" s="95"/>
      <c r="B189" s="263"/>
      <c r="C189" s="263"/>
      <c r="D189" s="263"/>
      <c r="E189" s="263"/>
      <c r="F189" s="263" t="s">
        <v>924</v>
      </c>
      <c r="G189" s="289">
        <v>7.26</v>
      </c>
      <c r="H189" s="263" t="s">
        <v>925</v>
      </c>
      <c r="I189" s="289">
        <v>0</v>
      </c>
      <c r="J189" s="263" t="s">
        <v>926</v>
      </c>
      <c r="K189" s="289">
        <v>7.26</v>
      </c>
      <c r="M189" s="50"/>
      <c r="N189" s="50"/>
      <c r="O189" s="50"/>
      <c r="P189" s="50"/>
      <c r="Q189" s="50"/>
      <c r="R189" s="50"/>
      <c r="S189" s="50"/>
      <c r="T189" s="50"/>
      <c r="U189" s="50"/>
      <c r="V189" s="50"/>
      <c r="W189" s="50"/>
      <c r="X189" s="46"/>
    </row>
    <row r="190" spans="1:24" ht="26.25" customHeight="1" x14ac:dyDescent="0.2">
      <c r="A190" s="95"/>
      <c r="B190" s="263"/>
      <c r="C190" s="263"/>
      <c r="D190" s="263"/>
      <c r="E190" s="263"/>
      <c r="F190" s="263" t="s">
        <v>927</v>
      </c>
      <c r="G190" s="289">
        <v>8.2799999999999994</v>
      </c>
      <c r="H190" s="263"/>
      <c r="I190" s="386" t="s">
        <v>928</v>
      </c>
      <c r="J190" s="386"/>
      <c r="K190" s="289">
        <v>48.1</v>
      </c>
      <c r="M190" s="50"/>
      <c r="N190" s="50"/>
      <c r="O190" s="50"/>
      <c r="P190" s="50"/>
      <c r="Q190" s="50"/>
      <c r="R190" s="50"/>
      <c r="S190" s="50"/>
      <c r="T190" s="50"/>
      <c r="U190" s="50"/>
      <c r="V190" s="50"/>
      <c r="W190" s="50"/>
      <c r="X190" s="46"/>
    </row>
    <row r="191" spans="1:24" ht="15.75" customHeight="1" thickBot="1" x14ac:dyDescent="0.25">
      <c r="A191" s="95"/>
      <c r="B191" s="264"/>
      <c r="C191" s="264"/>
      <c r="D191" s="264"/>
      <c r="E191" s="264"/>
      <c r="F191" s="264"/>
      <c r="G191" s="264"/>
      <c r="H191" s="264" t="s">
        <v>929</v>
      </c>
      <c r="I191" s="287" t="s">
        <v>3532</v>
      </c>
      <c r="J191" s="264" t="s">
        <v>931</v>
      </c>
      <c r="K191" s="265">
        <v>51571.85</v>
      </c>
      <c r="M191" s="50"/>
      <c r="N191" s="50"/>
      <c r="O191" s="50"/>
      <c r="P191" s="50"/>
      <c r="Q191" s="50"/>
      <c r="R191" s="50"/>
      <c r="S191" s="50"/>
      <c r="T191" s="50"/>
      <c r="U191" s="50"/>
      <c r="V191" s="50"/>
      <c r="W191" s="50"/>
      <c r="X191" s="46"/>
    </row>
    <row r="192" spans="1:24" ht="26.25" customHeight="1" thickTop="1" x14ac:dyDescent="0.2">
      <c r="A192" s="95"/>
      <c r="B192" s="278"/>
      <c r="C192" s="278"/>
      <c r="D192" s="278"/>
      <c r="E192" s="278"/>
      <c r="F192" s="278"/>
      <c r="G192" s="278"/>
      <c r="H192" s="278"/>
      <c r="I192" s="278"/>
      <c r="J192" s="278"/>
      <c r="K192" s="278"/>
      <c r="M192" s="50"/>
      <c r="N192" s="50"/>
      <c r="O192" s="50"/>
      <c r="P192" s="50"/>
      <c r="Q192" s="50"/>
      <c r="R192" s="50"/>
      <c r="S192" s="50"/>
      <c r="T192" s="50"/>
      <c r="U192" s="50"/>
      <c r="V192" s="50"/>
      <c r="W192" s="50"/>
      <c r="X192" s="46"/>
    </row>
    <row r="193" spans="1:24" ht="26.25" customHeight="1" x14ac:dyDescent="0.2">
      <c r="A193" s="95"/>
      <c r="B193" s="258" t="s">
        <v>1070</v>
      </c>
      <c r="C193" s="258"/>
      <c r="D193" s="258"/>
      <c r="E193" s="258" t="s">
        <v>80</v>
      </c>
      <c r="F193" s="258"/>
      <c r="G193" s="390"/>
      <c r="H193" s="390"/>
      <c r="I193" s="272"/>
      <c r="J193" s="258"/>
      <c r="K193" s="273">
        <v>351183.12</v>
      </c>
      <c r="M193" s="50"/>
      <c r="N193" s="50"/>
      <c r="O193" s="50"/>
      <c r="P193" s="50"/>
      <c r="Q193" s="50"/>
      <c r="R193" s="50"/>
      <c r="S193" s="50"/>
      <c r="T193" s="50"/>
      <c r="U193" s="50"/>
      <c r="V193" s="50"/>
      <c r="W193" s="50"/>
      <c r="X193" s="46"/>
    </row>
    <row r="194" spans="1:24" ht="26.25" customHeight="1" x14ac:dyDescent="0.2">
      <c r="A194" s="95"/>
      <c r="B194" s="259" t="s">
        <v>81</v>
      </c>
      <c r="C194" s="267" t="s">
        <v>24</v>
      </c>
      <c r="D194" s="259" t="s">
        <v>25</v>
      </c>
      <c r="E194" s="259" t="s">
        <v>26</v>
      </c>
      <c r="F194" s="387" t="s">
        <v>917</v>
      </c>
      <c r="G194" s="387"/>
      <c r="H194" s="271" t="s">
        <v>27</v>
      </c>
      <c r="I194" s="267" t="s">
        <v>28</v>
      </c>
      <c r="J194" s="267" t="s">
        <v>29</v>
      </c>
      <c r="K194" s="267" t="s">
        <v>30</v>
      </c>
      <c r="M194" s="50"/>
      <c r="N194" s="50"/>
      <c r="O194" s="50"/>
      <c r="P194" s="50"/>
      <c r="Q194" s="50"/>
      <c r="R194" s="50"/>
      <c r="S194" s="50"/>
      <c r="T194" s="50"/>
      <c r="U194" s="50"/>
      <c r="V194" s="50"/>
      <c r="W194" s="50"/>
      <c r="X194" s="46"/>
    </row>
    <row r="195" spans="1:24" ht="26.25" customHeight="1" x14ac:dyDescent="0.2">
      <c r="A195" s="95"/>
      <c r="B195" s="260" t="s">
        <v>918</v>
      </c>
      <c r="C195" s="275" t="s">
        <v>82</v>
      </c>
      <c r="D195" s="260" t="s">
        <v>47</v>
      </c>
      <c r="E195" s="260" t="s">
        <v>2428</v>
      </c>
      <c r="F195" s="388" t="s">
        <v>3989</v>
      </c>
      <c r="G195" s="388"/>
      <c r="H195" s="274" t="s">
        <v>83</v>
      </c>
      <c r="I195" s="277">
        <v>1</v>
      </c>
      <c r="J195" s="276">
        <v>93.44</v>
      </c>
      <c r="K195" s="276">
        <v>93.44</v>
      </c>
      <c r="M195" s="50"/>
      <c r="N195" s="50"/>
      <c r="O195" s="50"/>
      <c r="P195" s="50"/>
      <c r="Q195" s="50"/>
      <c r="R195" s="50"/>
      <c r="S195" s="50"/>
      <c r="T195" s="50"/>
      <c r="U195" s="50"/>
      <c r="V195" s="50"/>
      <c r="W195" s="50"/>
      <c r="X195" s="46"/>
    </row>
    <row r="196" spans="1:24" ht="26.25" customHeight="1" x14ac:dyDescent="0.2">
      <c r="A196" s="95"/>
      <c r="B196" s="261" t="s">
        <v>953</v>
      </c>
      <c r="C196" s="280" t="s">
        <v>1042</v>
      </c>
      <c r="D196" s="261" t="s">
        <v>47</v>
      </c>
      <c r="E196" s="261" t="s">
        <v>1043</v>
      </c>
      <c r="F196" s="385" t="s">
        <v>3970</v>
      </c>
      <c r="G196" s="385"/>
      <c r="H196" s="279" t="s">
        <v>950</v>
      </c>
      <c r="I196" s="282">
        <v>0.72470000000000001</v>
      </c>
      <c r="J196" s="281">
        <v>26.44</v>
      </c>
      <c r="K196" s="281">
        <v>19.16</v>
      </c>
      <c r="M196" s="50"/>
      <c r="N196" s="50"/>
      <c r="O196" s="50"/>
      <c r="P196" s="50"/>
      <c r="Q196" s="50"/>
      <c r="R196" s="50"/>
      <c r="S196" s="50"/>
      <c r="T196" s="50"/>
      <c r="U196" s="50"/>
      <c r="V196" s="50"/>
      <c r="W196" s="50"/>
      <c r="X196" s="46"/>
    </row>
    <row r="197" spans="1:24" ht="26.25" customHeight="1" x14ac:dyDescent="0.2">
      <c r="A197" s="95"/>
      <c r="B197" s="261" t="s">
        <v>953</v>
      </c>
      <c r="C197" s="280" t="s">
        <v>1039</v>
      </c>
      <c r="D197" s="261" t="s">
        <v>47</v>
      </c>
      <c r="E197" s="261" t="s">
        <v>1040</v>
      </c>
      <c r="F197" s="385" t="s">
        <v>3985</v>
      </c>
      <c r="G197" s="385"/>
      <c r="H197" s="279" t="s">
        <v>1041</v>
      </c>
      <c r="I197" s="282">
        <v>2.8000000000000001E-2</v>
      </c>
      <c r="J197" s="281">
        <v>31.77</v>
      </c>
      <c r="K197" s="281">
        <v>0.88</v>
      </c>
      <c r="M197" s="50"/>
      <c r="N197" s="50"/>
      <c r="O197" s="50"/>
      <c r="P197" s="50"/>
      <c r="Q197" s="50"/>
      <c r="R197" s="50"/>
      <c r="S197" s="50"/>
      <c r="T197" s="50"/>
      <c r="U197" s="50"/>
      <c r="V197" s="50"/>
      <c r="W197" s="50"/>
      <c r="X197" s="46"/>
    </row>
    <row r="198" spans="1:24" ht="39" customHeight="1" x14ac:dyDescent="0.2">
      <c r="A198" s="95"/>
      <c r="B198" s="261" t="s">
        <v>953</v>
      </c>
      <c r="C198" s="280" t="s">
        <v>1017</v>
      </c>
      <c r="D198" s="261" t="s">
        <v>47</v>
      </c>
      <c r="E198" s="261" t="s">
        <v>1018</v>
      </c>
      <c r="F198" s="385" t="s">
        <v>3970</v>
      </c>
      <c r="G198" s="385"/>
      <c r="H198" s="279" t="s">
        <v>950</v>
      </c>
      <c r="I198" s="282">
        <v>0.72470000000000001</v>
      </c>
      <c r="J198" s="281">
        <v>36.35</v>
      </c>
      <c r="K198" s="281">
        <v>26.34</v>
      </c>
      <c r="M198" s="50"/>
      <c r="N198" s="50"/>
      <c r="O198" s="50"/>
      <c r="P198" s="50"/>
      <c r="Q198" s="50"/>
      <c r="R198" s="50"/>
      <c r="S198" s="50"/>
      <c r="T198" s="50"/>
      <c r="U198" s="50"/>
      <c r="V198" s="50"/>
      <c r="W198" s="50"/>
      <c r="X198" s="46"/>
    </row>
    <row r="199" spans="1:24" ht="26.25" customHeight="1" x14ac:dyDescent="0.2">
      <c r="A199" s="95"/>
      <c r="B199" s="261" t="s">
        <v>953</v>
      </c>
      <c r="C199" s="280" t="s">
        <v>1033</v>
      </c>
      <c r="D199" s="261" t="s">
        <v>47</v>
      </c>
      <c r="E199" s="261" t="s">
        <v>1034</v>
      </c>
      <c r="F199" s="385" t="s">
        <v>3985</v>
      </c>
      <c r="G199" s="385"/>
      <c r="H199" s="279" t="s">
        <v>1035</v>
      </c>
      <c r="I199" s="282">
        <v>7.0000000000000001E-3</v>
      </c>
      <c r="J199" s="281">
        <v>32.840000000000003</v>
      </c>
      <c r="K199" s="281">
        <v>0.22</v>
      </c>
      <c r="M199" s="50"/>
      <c r="N199" s="50"/>
      <c r="O199" s="50"/>
      <c r="P199" s="50"/>
      <c r="Q199" s="50"/>
      <c r="R199" s="50"/>
      <c r="S199" s="50"/>
      <c r="T199" s="50"/>
      <c r="U199" s="50"/>
      <c r="V199" s="50"/>
      <c r="W199" s="50"/>
      <c r="X199" s="46"/>
    </row>
    <row r="200" spans="1:24" ht="26.25" customHeight="1" x14ac:dyDescent="0.2">
      <c r="A200" s="95"/>
      <c r="B200" s="261" t="s">
        <v>953</v>
      </c>
      <c r="C200" s="280" t="s">
        <v>1036</v>
      </c>
      <c r="D200" s="261" t="s">
        <v>47</v>
      </c>
      <c r="E200" s="261" t="s">
        <v>1037</v>
      </c>
      <c r="F200" s="385" t="s">
        <v>3986</v>
      </c>
      <c r="G200" s="385"/>
      <c r="H200" s="279" t="s">
        <v>60</v>
      </c>
      <c r="I200" s="282">
        <v>4.0000000000000001E-3</v>
      </c>
      <c r="J200" s="281">
        <v>536.19000000000005</v>
      </c>
      <c r="K200" s="281">
        <v>2.14</v>
      </c>
      <c r="M200" s="50"/>
      <c r="N200" s="50"/>
      <c r="O200" s="50"/>
      <c r="P200" s="50"/>
      <c r="Q200" s="50"/>
      <c r="R200" s="50"/>
      <c r="S200" s="50"/>
      <c r="T200" s="50"/>
      <c r="U200" s="50"/>
      <c r="V200" s="50"/>
      <c r="W200" s="50"/>
      <c r="X200" s="46"/>
    </row>
    <row r="201" spans="1:24" ht="26.25" customHeight="1" x14ac:dyDescent="0.2">
      <c r="A201" s="95"/>
      <c r="B201" s="262" t="s">
        <v>919</v>
      </c>
      <c r="C201" s="284" t="s">
        <v>1080</v>
      </c>
      <c r="D201" s="262" t="s">
        <v>47</v>
      </c>
      <c r="E201" s="262" t="s">
        <v>1081</v>
      </c>
      <c r="F201" s="389" t="s">
        <v>923</v>
      </c>
      <c r="G201" s="389"/>
      <c r="H201" s="283" t="s">
        <v>83</v>
      </c>
      <c r="I201" s="286">
        <v>0.55000000000000004</v>
      </c>
      <c r="J201" s="285">
        <v>8.18</v>
      </c>
      <c r="K201" s="285">
        <v>4.49</v>
      </c>
      <c r="M201" s="50"/>
      <c r="N201" s="50"/>
      <c r="O201" s="50"/>
      <c r="P201" s="50"/>
      <c r="Q201" s="50"/>
      <c r="R201" s="50"/>
      <c r="S201" s="50"/>
      <c r="T201" s="50"/>
      <c r="U201" s="50"/>
      <c r="V201" s="50"/>
      <c r="W201" s="50"/>
      <c r="X201" s="46"/>
    </row>
    <row r="202" spans="1:24" ht="26.25" customHeight="1" x14ac:dyDescent="0.2">
      <c r="A202" s="95"/>
      <c r="B202" s="262" t="s">
        <v>919</v>
      </c>
      <c r="C202" s="284" t="s">
        <v>1073</v>
      </c>
      <c r="D202" s="262" t="s">
        <v>47</v>
      </c>
      <c r="E202" s="262" t="s">
        <v>1074</v>
      </c>
      <c r="F202" s="389" t="s">
        <v>923</v>
      </c>
      <c r="G202" s="389"/>
      <c r="H202" s="283" t="s">
        <v>1075</v>
      </c>
      <c r="I202" s="286">
        <v>2.5600000000000001E-2</v>
      </c>
      <c r="J202" s="285">
        <v>28.25</v>
      </c>
      <c r="K202" s="285">
        <v>0.72</v>
      </c>
      <c r="M202" s="50"/>
      <c r="N202" s="50"/>
      <c r="O202" s="50"/>
      <c r="P202" s="50"/>
      <c r="Q202" s="50"/>
      <c r="R202" s="50"/>
      <c r="S202" s="50"/>
      <c r="T202" s="50"/>
      <c r="U202" s="50"/>
      <c r="V202" s="50"/>
      <c r="W202" s="50"/>
      <c r="X202" s="46"/>
    </row>
    <row r="203" spans="1:24" ht="26.25" customHeight="1" x14ac:dyDescent="0.2">
      <c r="A203" s="95"/>
      <c r="B203" s="262" t="s">
        <v>919</v>
      </c>
      <c r="C203" s="284" t="s">
        <v>1076</v>
      </c>
      <c r="D203" s="262" t="s">
        <v>47</v>
      </c>
      <c r="E203" s="262" t="s">
        <v>1077</v>
      </c>
      <c r="F203" s="389" t="s">
        <v>923</v>
      </c>
      <c r="G203" s="389"/>
      <c r="H203" s="283" t="s">
        <v>83</v>
      </c>
      <c r="I203" s="286">
        <v>0.74450000000000005</v>
      </c>
      <c r="J203" s="285">
        <v>16.87</v>
      </c>
      <c r="K203" s="285">
        <v>12.55</v>
      </c>
      <c r="M203" s="50"/>
      <c r="N203" s="50"/>
      <c r="O203" s="50"/>
      <c r="P203" s="50"/>
      <c r="Q203" s="50"/>
      <c r="R203" s="50"/>
      <c r="S203" s="50"/>
      <c r="T203" s="50"/>
      <c r="U203" s="50"/>
      <c r="V203" s="50"/>
      <c r="W203" s="50"/>
      <c r="X203" s="46"/>
    </row>
    <row r="204" spans="1:24" ht="26.25" customHeight="1" x14ac:dyDescent="0.2">
      <c r="A204" s="95"/>
      <c r="B204" s="262" t="s">
        <v>919</v>
      </c>
      <c r="C204" s="284" t="s">
        <v>1071</v>
      </c>
      <c r="D204" s="262" t="s">
        <v>47</v>
      </c>
      <c r="E204" s="262" t="s">
        <v>1072</v>
      </c>
      <c r="F204" s="389" t="s">
        <v>923</v>
      </c>
      <c r="G204" s="389"/>
      <c r="H204" s="283" t="s">
        <v>97</v>
      </c>
      <c r="I204" s="286">
        <v>0.111</v>
      </c>
      <c r="J204" s="285">
        <v>17.5</v>
      </c>
      <c r="K204" s="285">
        <v>1.94</v>
      </c>
      <c r="M204" s="50"/>
      <c r="N204" s="50"/>
      <c r="O204" s="50"/>
      <c r="P204" s="50"/>
      <c r="Q204" s="50"/>
      <c r="R204" s="50"/>
      <c r="S204" s="50"/>
      <c r="T204" s="50"/>
      <c r="U204" s="50"/>
      <c r="V204" s="50"/>
      <c r="W204" s="50"/>
      <c r="X204" s="46"/>
    </row>
    <row r="205" spans="1:24" ht="26.25" customHeight="1" x14ac:dyDescent="0.2">
      <c r="A205" s="95"/>
      <c r="B205" s="262" t="s">
        <v>919</v>
      </c>
      <c r="C205" s="284" t="s">
        <v>1078</v>
      </c>
      <c r="D205" s="262" t="s">
        <v>47</v>
      </c>
      <c r="E205" s="262" t="s">
        <v>1079</v>
      </c>
      <c r="F205" s="389" t="s">
        <v>923</v>
      </c>
      <c r="G205" s="389"/>
      <c r="H205" s="283" t="s">
        <v>83</v>
      </c>
      <c r="I205" s="286">
        <v>0.41249999999999998</v>
      </c>
      <c r="J205" s="285">
        <v>60.62</v>
      </c>
      <c r="K205" s="285">
        <v>25</v>
      </c>
      <c r="M205" s="50"/>
      <c r="N205" s="50"/>
      <c r="O205" s="50"/>
      <c r="P205" s="50"/>
      <c r="Q205" s="50"/>
      <c r="R205" s="50"/>
      <c r="S205" s="50"/>
      <c r="T205" s="50"/>
      <c r="U205" s="50"/>
      <c r="V205" s="50"/>
      <c r="W205" s="50"/>
      <c r="X205" s="46"/>
    </row>
    <row r="206" spans="1:24" ht="26.25" customHeight="1" x14ac:dyDescent="0.2">
      <c r="A206" s="95"/>
      <c r="B206" s="263"/>
      <c r="C206" s="263"/>
      <c r="D206" s="263"/>
      <c r="E206" s="263"/>
      <c r="F206" s="263" t="s">
        <v>924</v>
      </c>
      <c r="G206" s="289">
        <v>41.21</v>
      </c>
      <c r="H206" s="263" t="s">
        <v>925</v>
      </c>
      <c r="I206" s="289">
        <v>0</v>
      </c>
      <c r="J206" s="263" t="s">
        <v>926</v>
      </c>
      <c r="K206" s="289">
        <v>41.21</v>
      </c>
      <c r="M206" s="50"/>
      <c r="N206" s="50"/>
      <c r="O206" s="50"/>
      <c r="P206" s="50"/>
      <c r="Q206" s="50"/>
      <c r="R206" s="50"/>
      <c r="S206" s="50"/>
      <c r="T206" s="50"/>
      <c r="U206" s="50"/>
      <c r="V206" s="50"/>
      <c r="W206" s="50"/>
      <c r="X206" s="46"/>
    </row>
    <row r="207" spans="1:24" ht="26.25" customHeight="1" x14ac:dyDescent="0.2">
      <c r="A207" s="95"/>
      <c r="B207" s="263"/>
      <c r="C207" s="263"/>
      <c r="D207" s="263"/>
      <c r="E207" s="263"/>
      <c r="F207" s="263" t="s">
        <v>927</v>
      </c>
      <c r="G207" s="289">
        <v>19.440000000000001</v>
      </c>
      <c r="H207" s="263"/>
      <c r="I207" s="386" t="s">
        <v>928</v>
      </c>
      <c r="J207" s="386"/>
      <c r="K207" s="289">
        <v>112.88</v>
      </c>
      <c r="M207" s="50"/>
      <c r="N207" s="50"/>
      <c r="O207" s="50"/>
      <c r="P207" s="50"/>
      <c r="Q207" s="50"/>
      <c r="R207" s="50"/>
      <c r="S207" s="50"/>
      <c r="T207" s="50"/>
      <c r="U207" s="50"/>
      <c r="V207" s="50"/>
      <c r="W207" s="50"/>
      <c r="X207" s="46"/>
    </row>
    <row r="208" spans="1:24" ht="26.25" customHeight="1" thickBot="1" x14ac:dyDescent="0.25">
      <c r="A208" s="95"/>
      <c r="B208" s="264"/>
      <c r="C208" s="264"/>
      <c r="D208" s="264"/>
      <c r="E208" s="264"/>
      <c r="F208" s="264"/>
      <c r="G208" s="264"/>
      <c r="H208" s="264" t="s">
        <v>929</v>
      </c>
      <c r="I208" s="287" t="s">
        <v>3533</v>
      </c>
      <c r="J208" s="264" t="s">
        <v>931</v>
      </c>
      <c r="K208" s="265">
        <v>13446.26</v>
      </c>
      <c r="M208" s="50"/>
      <c r="N208" s="50"/>
      <c r="O208" s="50"/>
      <c r="P208" s="50"/>
      <c r="Q208" s="50"/>
      <c r="R208" s="50"/>
      <c r="S208" s="50"/>
      <c r="T208" s="50"/>
      <c r="U208" s="50"/>
      <c r="V208" s="50"/>
      <c r="W208" s="50"/>
      <c r="X208" s="46"/>
    </row>
    <row r="209" spans="1:24" ht="26.25" customHeight="1" thickTop="1" x14ac:dyDescent="0.2">
      <c r="A209" s="95"/>
      <c r="B209" s="278"/>
      <c r="C209" s="278"/>
      <c r="D209" s="278"/>
      <c r="E209" s="278"/>
      <c r="F209" s="278"/>
      <c r="G209" s="278"/>
      <c r="H209" s="278"/>
      <c r="I209" s="278"/>
      <c r="J209" s="278"/>
      <c r="K209" s="278"/>
      <c r="M209" s="50"/>
      <c r="N209" s="50"/>
      <c r="O209" s="50"/>
      <c r="P209" s="50"/>
      <c r="Q209" s="50"/>
      <c r="R209" s="50"/>
      <c r="S209" s="50"/>
      <c r="T209" s="50"/>
      <c r="U209" s="50"/>
      <c r="V209" s="50"/>
      <c r="W209" s="50"/>
      <c r="X209" s="46"/>
    </row>
    <row r="210" spans="1:24" ht="26.25" customHeight="1" x14ac:dyDescent="0.2">
      <c r="A210" s="95"/>
      <c r="B210" s="259" t="s">
        <v>84</v>
      </c>
      <c r="C210" s="267" t="s">
        <v>24</v>
      </c>
      <c r="D210" s="259" t="s">
        <v>25</v>
      </c>
      <c r="E210" s="259" t="s">
        <v>26</v>
      </c>
      <c r="F210" s="387" t="s">
        <v>917</v>
      </c>
      <c r="G210" s="387"/>
      <c r="H210" s="271" t="s">
        <v>27</v>
      </c>
      <c r="I210" s="267" t="s">
        <v>28</v>
      </c>
      <c r="J210" s="267" t="s">
        <v>29</v>
      </c>
      <c r="K210" s="267" t="s">
        <v>30</v>
      </c>
      <c r="M210" s="50"/>
      <c r="N210" s="50"/>
      <c r="O210" s="50"/>
      <c r="P210" s="50"/>
      <c r="Q210" s="50"/>
      <c r="R210" s="50"/>
      <c r="S210" s="50"/>
      <c r="T210" s="50"/>
      <c r="U210" s="50"/>
      <c r="V210" s="50"/>
      <c r="W210" s="50"/>
      <c r="X210" s="46"/>
    </row>
    <row r="211" spans="1:24" ht="15.75" customHeight="1" x14ac:dyDescent="0.2">
      <c r="A211" s="95"/>
      <c r="B211" s="260" t="s">
        <v>918</v>
      </c>
      <c r="C211" s="275" t="s">
        <v>85</v>
      </c>
      <c r="D211" s="260" t="s">
        <v>47</v>
      </c>
      <c r="E211" s="260" t="s">
        <v>2447</v>
      </c>
      <c r="F211" s="388" t="s">
        <v>3990</v>
      </c>
      <c r="G211" s="388"/>
      <c r="H211" s="274" t="s">
        <v>60</v>
      </c>
      <c r="I211" s="277">
        <v>1</v>
      </c>
      <c r="J211" s="276">
        <v>13.56</v>
      </c>
      <c r="K211" s="276">
        <v>13.56</v>
      </c>
      <c r="M211" s="50"/>
      <c r="N211" s="50"/>
      <c r="O211" s="50"/>
      <c r="P211" s="50"/>
      <c r="Q211" s="50"/>
      <c r="R211" s="50"/>
      <c r="S211" s="50"/>
      <c r="T211" s="50"/>
      <c r="U211" s="50"/>
      <c r="V211" s="50"/>
      <c r="W211" s="50"/>
      <c r="X211" s="46"/>
    </row>
    <row r="212" spans="1:24" ht="15.75" customHeight="1" x14ac:dyDescent="0.2">
      <c r="A212" s="95"/>
      <c r="B212" s="261" t="s">
        <v>953</v>
      </c>
      <c r="C212" s="280" t="s">
        <v>1084</v>
      </c>
      <c r="D212" s="261" t="s">
        <v>47</v>
      </c>
      <c r="E212" s="261" t="s">
        <v>1085</v>
      </c>
      <c r="F212" s="385" t="s">
        <v>3985</v>
      </c>
      <c r="G212" s="385"/>
      <c r="H212" s="279" t="s">
        <v>1035</v>
      </c>
      <c r="I212" s="282">
        <v>4.8695700000000001E-2</v>
      </c>
      <c r="J212" s="281">
        <v>151.57</v>
      </c>
      <c r="K212" s="281">
        <v>7.38</v>
      </c>
      <c r="M212" s="50"/>
      <c r="N212" s="50"/>
      <c r="O212" s="50"/>
      <c r="P212" s="50"/>
      <c r="Q212" s="50"/>
      <c r="R212" s="50"/>
      <c r="S212" s="50"/>
      <c r="T212" s="50"/>
      <c r="U212" s="50"/>
      <c r="V212" s="50"/>
      <c r="W212" s="50"/>
      <c r="X212" s="46"/>
    </row>
    <row r="213" spans="1:24" ht="15.75" customHeight="1" x14ac:dyDescent="0.2">
      <c r="A213" s="95"/>
      <c r="B213" s="261" t="s">
        <v>953</v>
      </c>
      <c r="C213" s="280" t="s">
        <v>1082</v>
      </c>
      <c r="D213" s="261" t="s">
        <v>47</v>
      </c>
      <c r="E213" s="261" t="s">
        <v>1083</v>
      </c>
      <c r="F213" s="385" t="s">
        <v>3985</v>
      </c>
      <c r="G213" s="385"/>
      <c r="H213" s="279" t="s">
        <v>1041</v>
      </c>
      <c r="I213" s="282">
        <v>5.4928200000000003E-2</v>
      </c>
      <c r="J213" s="281">
        <v>66</v>
      </c>
      <c r="K213" s="281">
        <v>3.62</v>
      </c>
      <c r="M213" s="50"/>
      <c r="N213" s="50"/>
      <c r="O213" s="50"/>
      <c r="P213" s="50"/>
      <c r="Q213" s="50"/>
      <c r="R213" s="50"/>
      <c r="S213" s="50"/>
      <c r="T213" s="50"/>
      <c r="U213" s="50"/>
      <c r="V213" s="50"/>
      <c r="W213" s="50"/>
      <c r="X213" s="46"/>
    </row>
    <row r="214" spans="1:24" ht="15.75" customHeight="1" x14ac:dyDescent="0.2">
      <c r="A214" s="95"/>
      <c r="B214" s="261" t="s">
        <v>953</v>
      </c>
      <c r="C214" s="280" t="s">
        <v>1019</v>
      </c>
      <c r="D214" s="261" t="s">
        <v>47</v>
      </c>
      <c r="E214" s="261" t="s">
        <v>1020</v>
      </c>
      <c r="F214" s="385" t="s">
        <v>3970</v>
      </c>
      <c r="G214" s="385"/>
      <c r="H214" s="279" t="s">
        <v>950</v>
      </c>
      <c r="I214" s="282">
        <v>0.10362399999999999</v>
      </c>
      <c r="J214" s="281">
        <v>24.73</v>
      </c>
      <c r="K214" s="281">
        <v>2.56</v>
      </c>
      <c r="M214" s="50"/>
      <c r="N214" s="50"/>
      <c r="O214" s="50"/>
      <c r="P214" s="50"/>
      <c r="Q214" s="50"/>
      <c r="R214" s="50"/>
      <c r="S214" s="50"/>
      <c r="T214" s="50"/>
      <c r="U214" s="50"/>
      <c r="V214" s="50"/>
      <c r="W214" s="50"/>
      <c r="X214" s="46"/>
    </row>
    <row r="215" spans="1:24" ht="15.75" customHeight="1" x14ac:dyDescent="0.2">
      <c r="A215" s="95"/>
      <c r="B215" s="263"/>
      <c r="C215" s="263"/>
      <c r="D215" s="263"/>
      <c r="E215" s="263"/>
      <c r="F215" s="263" t="s">
        <v>924</v>
      </c>
      <c r="G215" s="289">
        <v>5.09</v>
      </c>
      <c r="H215" s="263" t="s">
        <v>925</v>
      </c>
      <c r="I215" s="289">
        <v>0</v>
      </c>
      <c r="J215" s="263" t="s">
        <v>926</v>
      </c>
      <c r="K215" s="289">
        <v>5.09</v>
      </c>
      <c r="M215" s="50"/>
      <c r="N215" s="50"/>
      <c r="O215" s="50"/>
      <c r="P215" s="50"/>
      <c r="Q215" s="50"/>
      <c r="R215" s="50"/>
      <c r="S215" s="50"/>
      <c r="T215" s="50"/>
      <c r="U215" s="50"/>
      <c r="V215" s="50"/>
      <c r="W215" s="50"/>
      <c r="X215" s="46"/>
    </row>
    <row r="216" spans="1:24" ht="26.25" customHeight="1" x14ac:dyDescent="0.2">
      <c r="A216" s="95"/>
      <c r="B216" s="263"/>
      <c r="C216" s="263"/>
      <c r="D216" s="263"/>
      <c r="E216" s="263"/>
      <c r="F216" s="263" t="s">
        <v>927</v>
      </c>
      <c r="G216" s="289">
        <v>2.82</v>
      </c>
      <c r="H216" s="263"/>
      <c r="I216" s="386" t="s">
        <v>928</v>
      </c>
      <c r="J216" s="386"/>
      <c r="K216" s="289">
        <v>16.38</v>
      </c>
      <c r="M216" s="50"/>
      <c r="N216" s="50"/>
      <c r="O216" s="50"/>
      <c r="P216" s="50"/>
      <c r="Q216" s="50"/>
      <c r="R216" s="50"/>
      <c r="S216" s="50"/>
      <c r="T216" s="50"/>
      <c r="U216" s="50"/>
      <c r="V216" s="50"/>
      <c r="W216" s="50"/>
      <c r="X216" s="46"/>
    </row>
    <row r="217" spans="1:24" ht="26.25" customHeight="1" thickBot="1" x14ac:dyDescent="0.25">
      <c r="A217" s="95"/>
      <c r="B217" s="264"/>
      <c r="C217" s="264"/>
      <c r="D217" s="264"/>
      <c r="E217" s="264"/>
      <c r="F217" s="264"/>
      <c r="G217" s="264"/>
      <c r="H217" s="264" t="s">
        <v>929</v>
      </c>
      <c r="I217" s="287" t="s">
        <v>3534</v>
      </c>
      <c r="J217" s="264" t="s">
        <v>931</v>
      </c>
      <c r="K217" s="265">
        <v>5718.58</v>
      </c>
      <c r="M217" s="50"/>
      <c r="N217" s="50"/>
      <c r="O217" s="50"/>
      <c r="P217" s="50"/>
      <c r="Q217" s="50"/>
      <c r="R217" s="50"/>
      <c r="S217" s="50"/>
      <c r="T217" s="50"/>
      <c r="U217" s="50"/>
      <c r="V217" s="50"/>
      <c r="W217" s="50"/>
      <c r="X217" s="46"/>
    </row>
    <row r="218" spans="1:24" ht="26.25" customHeight="1" thickTop="1" x14ac:dyDescent="0.2">
      <c r="A218" s="95"/>
      <c r="B218" s="278"/>
      <c r="C218" s="278"/>
      <c r="D218" s="278"/>
      <c r="E218" s="278"/>
      <c r="F218" s="278"/>
      <c r="G218" s="278"/>
      <c r="H218" s="278"/>
      <c r="I218" s="278"/>
      <c r="J218" s="278"/>
      <c r="K218" s="278"/>
      <c r="M218" s="50"/>
      <c r="N218" s="50"/>
      <c r="O218" s="50"/>
      <c r="P218" s="50"/>
      <c r="Q218" s="50"/>
      <c r="R218" s="50"/>
      <c r="S218" s="50"/>
      <c r="T218" s="50"/>
      <c r="U218" s="50"/>
      <c r="V218" s="50"/>
      <c r="W218" s="50"/>
      <c r="X218" s="46"/>
    </row>
    <row r="219" spans="1:24" ht="26.25" customHeight="1" x14ac:dyDescent="0.2">
      <c r="A219" s="95"/>
      <c r="B219" s="259" t="s">
        <v>86</v>
      </c>
      <c r="C219" s="267" t="s">
        <v>24</v>
      </c>
      <c r="D219" s="259" t="s">
        <v>25</v>
      </c>
      <c r="E219" s="259" t="s">
        <v>26</v>
      </c>
      <c r="F219" s="387" t="s">
        <v>917</v>
      </c>
      <c r="G219" s="387"/>
      <c r="H219" s="271" t="s">
        <v>27</v>
      </c>
      <c r="I219" s="267" t="s">
        <v>28</v>
      </c>
      <c r="J219" s="267" t="s">
        <v>29</v>
      </c>
      <c r="K219" s="267" t="s">
        <v>30</v>
      </c>
      <c r="M219" s="50"/>
      <c r="N219" s="50"/>
      <c r="O219" s="50"/>
      <c r="P219" s="50"/>
      <c r="Q219" s="50"/>
      <c r="R219" s="50"/>
      <c r="S219" s="50"/>
      <c r="T219" s="50"/>
      <c r="U219" s="50"/>
      <c r="V219" s="50"/>
      <c r="W219" s="50"/>
      <c r="X219" s="46"/>
    </row>
    <row r="220" spans="1:24" ht="26.25" customHeight="1" x14ac:dyDescent="0.2">
      <c r="A220" s="95"/>
      <c r="B220" s="260" t="s">
        <v>918</v>
      </c>
      <c r="C220" s="275" t="s">
        <v>87</v>
      </c>
      <c r="D220" s="260" t="s">
        <v>47</v>
      </c>
      <c r="E220" s="260" t="s">
        <v>2453</v>
      </c>
      <c r="F220" s="388" t="s">
        <v>3990</v>
      </c>
      <c r="G220" s="388"/>
      <c r="H220" s="274" t="s">
        <v>60</v>
      </c>
      <c r="I220" s="277">
        <v>1</v>
      </c>
      <c r="J220" s="276">
        <v>97.82</v>
      </c>
      <c r="K220" s="276">
        <v>97.82</v>
      </c>
      <c r="M220" s="50"/>
      <c r="N220" s="50"/>
      <c r="O220" s="50"/>
      <c r="P220" s="50"/>
      <c r="Q220" s="50"/>
      <c r="R220" s="50"/>
      <c r="S220" s="50"/>
      <c r="T220" s="50"/>
      <c r="U220" s="50"/>
      <c r="V220" s="50"/>
      <c r="W220" s="50"/>
      <c r="X220" s="46"/>
    </row>
    <row r="221" spans="1:24" ht="26.25" customHeight="1" x14ac:dyDescent="0.2">
      <c r="A221" s="95"/>
      <c r="B221" s="261" t="s">
        <v>953</v>
      </c>
      <c r="C221" s="280" t="s">
        <v>1019</v>
      </c>
      <c r="D221" s="261" t="s">
        <v>47</v>
      </c>
      <c r="E221" s="261" t="s">
        <v>1020</v>
      </c>
      <c r="F221" s="385" t="s">
        <v>3970</v>
      </c>
      <c r="G221" s="385"/>
      <c r="H221" s="279" t="s">
        <v>950</v>
      </c>
      <c r="I221" s="282">
        <v>3.9557666999999999</v>
      </c>
      <c r="J221" s="281">
        <v>24.73</v>
      </c>
      <c r="K221" s="281">
        <v>97.82</v>
      </c>
      <c r="M221" s="50"/>
      <c r="N221" s="50"/>
      <c r="O221" s="50"/>
      <c r="P221" s="50"/>
      <c r="Q221" s="50"/>
      <c r="R221" s="50"/>
      <c r="S221" s="50"/>
      <c r="T221" s="50"/>
      <c r="U221" s="50"/>
      <c r="V221" s="50"/>
      <c r="W221" s="50"/>
      <c r="X221" s="46"/>
    </row>
    <row r="222" spans="1:24" ht="26.25" customHeight="1" x14ac:dyDescent="0.2">
      <c r="A222" s="95"/>
      <c r="B222" s="263"/>
      <c r="C222" s="263"/>
      <c r="D222" s="263"/>
      <c r="E222" s="263"/>
      <c r="F222" s="263" t="s">
        <v>924</v>
      </c>
      <c r="G222" s="289">
        <v>81.48</v>
      </c>
      <c r="H222" s="263" t="s">
        <v>925</v>
      </c>
      <c r="I222" s="289">
        <v>0</v>
      </c>
      <c r="J222" s="263" t="s">
        <v>926</v>
      </c>
      <c r="K222" s="289">
        <v>81.48</v>
      </c>
      <c r="M222" s="50"/>
      <c r="N222" s="50"/>
      <c r="O222" s="50"/>
      <c r="P222" s="50"/>
      <c r="Q222" s="50"/>
      <c r="R222" s="50"/>
      <c r="S222" s="50"/>
      <c r="T222" s="50"/>
      <c r="U222" s="50"/>
      <c r="V222" s="50"/>
      <c r="W222" s="50"/>
      <c r="X222" s="46"/>
    </row>
    <row r="223" spans="1:24" ht="26.25" customHeight="1" x14ac:dyDescent="0.2">
      <c r="A223" s="95"/>
      <c r="B223" s="263"/>
      <c r="C223" s="263"/>
      <c r="D223" s="263"/>
      <c r="E223" s="263"/>
      <c r="F223" s="263" t="s">
        <v>927</v>
      </c>
      <c r="G223" s="289">
        <v>20.350000000000001</v>
      </c>
      <c r="H223" s="263"/>
      <c r="I223" s="386" t="s">
        <v>928</v>
      </c>
      <c r="J223" s="386"/>
      <c r="K223" s="289">
        <v>118.17</v>
      </c>
      <c r="M223" s="50"/>
      <c r="N223" s="50"/>
      <c r="O223" s="50"/>
      <c r="P223" s="50"/>
      <c r="Q223" s="50"/>
      <c r="R223" s="50"/>
      <c r="S223" s="50"/>
      <c r="T223" s="50"/>
      <c r="U223" s="50"/>
      <c r="V223" s="50"/>
      <c r="W223" s="50"/>
      <c r="X223" s="46"/>
    </row>
    <row r="224" spans="1:24" ht="26.25" customHeight="1" thickBot="1" x14ac:dyDescent="0.25">
      <c r="A224" s="95"/>
      <c r="B224" s="264"/>
      <c r="C224" s="264"/>
      <c r="D224" s="264"/>
      <c r="E224" s="264"/>
      <c r="F224" s="264"/>
      <c r="G224" s="264"/>
      <c r="H224" s="264" t="s">
        <v>929</v>
      </c>
      <c r="I224" s="287" t="s">
        <v>3535</v>
      </c>
      <c r="J224" s="264" t="s">
        <v>931</v>
      </c>
      <c r="K224" s="265">
        <v>10313.870000000001</v>
      </c>
      <c r="M224" s="50"/>
      <c r="N224" s="50"/>
      <c r="O224" s="50"/>
      <c r="P224" s="50"/>
      <c r="Q224" s="50"/>
      <c r="R224" s="50"/>
      <c r="S224" s="50"/>
      <c r="T224" s="50"/>
      <c r="U224" s="50"/>
      <c r="V224" s="50"/>
      <c r="W224" s="50"/>
      <c r="X224" s="46"/>
    </row>
    <row r="225" spans="1:24" ht="26.25" customHeight="1" thickTop="1" x14ac:dyDescent="0.2">
      <c r="A225" s="95"/>
      <c r="B225" s="278"/>
      <c r="C225" s="278"/>
      <c r="D225" s="278"/>
      <c r="E225" s="278"/>
      <c r="F225" s="278"/>
      <c r="G225" s="278"/>
      <c r="H225" s="278"/>
      <c r="I225" s="278"/>
      <c r="J225" s="278"/>
      <c r="K225" s="278"/>
      <c r="M225" s="50"/>
      <c r="N225" s="50"/>
      <c r="O225" s="50"/>
      <c r="P225" s="50"/>
      <c r="Q225" s="50"/>
      <c r="R225" s="50"/>
      <c r="S225" s="50"/>
      <c r="T225" s="50"/>
      <c r="U225" s="50"/>
      <c r="V225" s="50"/>
      <c r="W225" s="50"/>
      <c r="X225" s="46"/>
    </row>
    <row r="226" spans="1:24" ht="26.25" customHeight="1" x14ac:dyDescent="0.2">
      <c r="A226" s="95"/>
      <c r="B226" s="259" t="s">
        <v>88</v>
      </c>
      <c r="C226" s="267" t="s">
        <v>24</v>
      </c>
      <c r="D226" s="259" t="s">
        <v>25</v>
      </c>
      <c r="E226" s="259" t="s">
        <v>26</v>
      </c>
      <c r="F226" s="387" t="s">
        <v>917</v>
      </c>
      <c r="G226" s="387"/>
      <c r="H226" s="271" t="s">
        <v>27</v>
      </c>
      <c r="I226" s="267" t="s">
        <v>28</v>
      </c>
      <c r="J226" s="267" t="s">
        <v>29</v>
      </c>
      <c r="K226" s="267" t="s">
        <v>30</v>
      </c>
      <c r="M226" s="50"/>
      <c r="N226" s="50"/>
      <c r="O226" s="50"/>
      <c r="P226" s="50"/>
      <c r="Q226" s="50"/>
      <c r="R226" s="50"/>
      <c r="S226" s="50"/>
      <c r="T226" s="50"/>
      <c r="U226" s="50"/>
      <c r="V226" s="50"/>
      <c r="W226" s="50"/>
      <c r="X226" s="46"/>
    </row>
    <row r="227" spans="1:24" ht="26.25" customHeight="1" x14ac:dyDescent="0.2">
      <c r="A227" s="95"/>
      <c r="B227" s="260" t="s">
        <v>918</v>
      </c>
      <c r="C227" s="275" t="s">
        <v>89</v>
      </c>
      <c r="D227" s="260" t="s">
        <v>47</v>
      </c>
      <c r="E227" s="260" t="s">
        <v>90</v>
      </c>
      <c r="F227" s="388" t="s">
        <v>3991</v>
      </c>
      <c r="G227" s="388"/>
      <c r="H227" s="274" t="s">
        <v>60</v>
      </c>
      <c r="I227" s="277">
        <v>1</v>
      </c>
      <c r="J227" s="276">
        <v>205.73</v>
      </c>
      <c r="K227" s="276">
        <v>205.73</v>
      </c>
      <c r="M227" s="50"/>
      <c r="N227" s="50"/>
      <c r="O227" s="50"/>
      <c r="P227" s="50"/>
      <c r="Q227" s="50"/>
      <c r="R227" s="50"/>
      <c r="S227" s="50"/>
      <c r="T227" s="50"/>
      <c r="U227" s="50"/>
      <c r="V227" s="50"/>
      <c r="W227" s="50"/>
      <c r="X227" s="46"/>
    </row>
    <row r="228" spans="1:24" ht="26.25" customHeight="1" x14ac:dyDescent="0.2">
      <c r="A228" s="95"/>
      <c r="B228" s="261" t="s">
        <v>953</v>
      </c>
      <c r="C228" s="280" t="s">
        <v>1019</v>
      </c>
      <c r="D228" s="261" t="s">
        <v>47</v>
      </c>
      <c r="E228" s="261" t="s">
        <v>1020</v>
      </c>
      <c r="F228" s="385" t="s">
        <v>3970</v>
      </c>
      <c r="G228" s="385"/>
      <c r="H228" s="279" t="s">
        <v>950</v>
      </c>
      <c r="I228" s="282">
        <v>0.63400000000000001</v>
      </c>
      <c r="J228" s="281">
        <v>24.73</v>
      </c>
      <c r="K228" s="281">
        <v>15.67</v>
      </c>
      <c r="M228" s="50"/>
      <c r="N228" s="50"/>
      <c r="O228" s="50"/>
      <c r="P228" s="50"/>
      <c r="Q228" s="50"/>
      <c r="R228" s="50"/>
      <c r="S228" s="50"/>
      <c r="T228" s="50"/>
      <c r="U228" s="50"/>
      <c r="V228" s="50"/>
      <c r="W228" s="50"/>
      <c r="X228" s="46"/>
    </row>
    <row r="229" spans="1:24" ht="26.25" customHeight="1" x14ac:dyDescent="0.2">
      <c r="A229" s="95"/>
      <c r="B229" s="261" t="s">
        <v>953</v>
      </c>
      <c r="C229" s="280" t="s">
        <v>1086</v>
      </c>
      <c r="D229" s="261" t="s">
        <v>47</v>
      </c>
      <c r="E229" s="261" t="s">
        <v>1087</v>
      </c>
      <c r="F229" s="385" t="s">
        <v>3970</v>
      </c>
      <c r="G229" s="385"/>
      <c r="H229" s="279" t="s">
        <v>950</v>
      </c>
      <c r="I229" s="282">
        <v>1.579</v>
      </c>
      <c r="J229" s="281">
        <v>35.590000000000003</v>
      </c>
      <c r="K229" s="281">
        <v>56.19</v>
      </c>
      <c r="M229" s="50"/>
      <c r="N229" s="50"/>
      <c r="O229" s="50"/>
      <c r="P229" s="50"/>
      <c r="Q229" s="50"/>
      <c r="R229" s="50"/>
      <c r="S229" s="50"/>
      <c r="T229" s="50"/>
      <c r="U229" s="50"/>
      <c r="V229" s="50"/>
      <c r="W229" s="50"/>
      <c r="X229" s="46"/>
    </row>
    <row r="230" spans="1:24" ht="26.25" customHeight="1" x14ac:dyDescent="0.2">
      <c r="A230" s="95"/>
      <c r="B230" s="261" t="s">
        <v>953</v>
      </c>
      <c r="C230" s="280" t="s">
        <v>1090</v>
      </c>
      <c r="D230" s="261" t="s">
        <v>47</v>
      </c>
      <c r="E230" s="261" t="s">
        <v>1091</v>
      </c>
      <c r="F230" s="385" t="s">
        <v>3985</v>
      </c>
      <c r="G230" s="385"/>
      <c r="H230" s="279" t="s">
        <v>1041</v>
      </c>
      <c r="I230" s="282">
        <v>0.03</v>
      </c>
      <c r="J230" s="281">
        <v>0.73</v>
      </c>
      <c r="K230" s="281">
        <v>0.02</v>
      </c>
      <c r="M230" s="50"/>
      <c r="N230" s="50"/>
      <c r="O230" s="50"/>
      <c r="P230" s="50"/>
      <c r="Q230" s="50"/>
      <c r="R230" s="50"/>
      <c r="S230" s="50"/>
      <c r="T230" s="50"/>
      <c r="U230" s="50"/>
      <c r="V230" s="50"/>
      <c r="W230" s="50"/>
      <c r="X230" s="46"/>
    </row>
    <row r="231" spans="1:24" ht="26.25" customHeight="1" x14ac:dyDescent="0.2">
      <c r="A231" s="95"/>
      <c r="B231" s="261" t="s">
        <v>953</v>
      </c>
      <c r="C231" s="280" t="s">
        <v>1088</v>
      </c>
      <c r="D231" s="261" t="s">
        <v>47</v>
      </c>
      <c r="E231" s="261" t="s">
        <v>1089</v>
      </c>
      <c r="F231" s="385" t="s">
        <v>3985</v>
      </c>
      <c r="G231" s="385"/>
      <c r="H231" s="279" t="s">
        <v>1035</v>
      </c>
      <c r="I231" s="282">
        <v>3.2000000000000001E-2</v>
      </c>
      <c r="J231" s="281">
        <v>10.66</v>
      </c>
      <c r="K231" s="281">
        <v>0.34</v>
      </c>
      <c r="M231" s="50"/>
      <c r="N231" s="50"/>
      <c r="O231" s="50"/>
      <c r="P231" s="50"/>
      <c r="Q231" s="50"/>
      <c r="R231" s="50"/>
      <c r="S231" s="50"/>
      <c r="T231" s="50"/>
      <c r="U231" s="50"/>
      <c r="V231" s="50"/>
      <c r="W231" s="50"/>
      <c r="X231" s="46"/>
    </row>
    <row r="232" spans="1:24" ht="26.25" customHeight="1" x14ac:dyDescent="0.2">
      <c r="A232" s="95"/>
      <c r="B232" s="262" t="s">
        <v>919</v>
      </c>
      <c r="C232" s="284" t="s">
        <v>1092</v>
      </c>
      <c r="D232" s="262" t="s">
        <v>47</v>
      </c>
      <c r="E232" s="262" t="s">
        <v>1093</v>
      </c>
      <c r="F232" s="389" t="s">
        <v>923</v>
      </c>
      <c r="G232" s="389"/>
      <c r="H232" s="283" t="s">
        <v>60</v>
      </c>
      <c r="I232" s="286">
        <v>0.59499999999999997</v>
      </c>
      <c r="J232" s="285">
        <v>112.5</v>
      </c>
      <c r="K232" s="285">
        <v>66.930000000000007</v>
      </c>
      <c r="M232" s="50"/>
      <c r="N232" s="50"/>
      <c r="O232" s="50"/>
      <c r="P232" s="50"/>
      <c r="Q232" s="50"/>
      <c r="R232" s="50"/>
      <c r="S232" s="50"/>
      <c r="T232" s="50"/>
      <c r="U232" s="50"/>
      <c r="V232" s="50"/>
      <c r="W232" s="50"/>
      <c r="X232" s="46"/>
    </row>
    <row r="233" spans="1:24" ht="26.25" customHeight="1" x14ac:dyDescent="0.2">
      <c r="A233" s="95"/>
      <c r="B233" s="262" t="s">
        <v>919</v>
      </c>
      <c r="C233" s="284" t="s">
        <v>1094</v>
      </c>
      <c r="D233" s="262" t="s">
        <v>47</v>
      </c>
      <c r="E233" s="262" t="s">
        <v>1095</v>
      </c>
      <c r="F233" s="389" t="s">
        <v>923</v>
      </c>
      <c r="G233" s="389"/>
      <c r="H233" s="283" t="s">
        <v>60</v>
      </c>
      <c r="I233" s="286">
        <v>0.59499999999999997</v>
      </c>
      <c r="J233" s="285">
        <v>111.91</v>
      </c>
      <c r="K233" s="285">
        <v>66.58</v>
      </c>
      <c r="M233" s="50"/>
      <c r="N233" s="50"/>
      <c r="O233" s="50"/>
      <c r="P233" s="50"/>
      <c r="Q233" s="50"/>
      <c r="R233" s="50"/>
      <c r="S233" s="50"/>
      <c r="T233" s="50"/>
      <c r="U233" s="50"/>
      <c r="V233" s="50"/>
      <c r="W233" s="50"/>
      <c r="X233" s="46"/>
    </row>
    <row r="234" spans="1:24" ht="26.25" customHeight="1" x14ac:dyDescent="0.2">
      <c r="A234" s="95"/>
      <c r="B234" s="263"/>
      <c r="C234" s="263"/>
      <c r="D234" s="263"/>
      <c r="E234" s="263"/>
      <c r="F234" s="263" t="s">
        <v>924</v>
      </c>
      <c r="G234" s="289">
        <v>62.59</v>
      </c>
      <c r="H234" s="263" t="s">
        <v>925</v>
      </c>
      <c r="I234" s="289">
        <v>0</v>
      </c>
      <c r="J234" s="263" t="s">
        <v>926</v>
      </c>
      <c r="K234" s="289">
        <v>62.59</v>
      </c>
      <c r="M234" s="50"/>
      <c r="N234" s="50"/>
      <c r="O234" s="50"/>
      <c r="P234" s="50"/>
      <c r="Q234" s="50"/>
      <c r="R234" s="50"/>
      <c r="S234" s="50"/>
      <c r="T234" s="50"/>
      <c r="U234" s="50"/>
      <c r="V234" s="50"/>
      <c r="W234" s="50"/>
      <c r="X234" s="46"/>
    </row>
    <row r="235" spans="1:24" ht="39" customHeight="1" x14ac:dyDescent="0.2">
      <c r="A235" s="95"/>
      <c r="B235" s="263"/>
      <c r="C235" s="263"/>
      <c r="D235" s="263"/>
      <c r="E235" s="263"/>
      <c r="F235" s="263" t="s">
        <v>927</v>
      </c>
      <c r="G235" s="289">
        <v>42.81</v>
      </c>
      <c r="H235" s="263"/>
      <c r="I235" s="386" t="s">
        <v>928</v>
      </c>
      <c r="J235" s="386"/>
      <c r="K235" s="289">
        <v>248.54</v>
      </c>
      <c r="M235" s="50"/>
      <c r="N235" s="50"/>
      <c r="O235" s="50"/>
      <c r="P235" s="50"/>
      <c r="Q235" s="50"/>
      <c r="R235" s="50"/>
      <c r="S235" s="50"/>
      <c r="T235" s="50"/>
      <c r="U235" s="50"/>
      <c r="V235" s="50"/>
      <c r="W235" s="50"/>
      <c r="X235" s="46"/>
    </row>
    <row r="236" spans="1:24" ht="15.75" customHeight="1" thickBot="1" x14ac:dyDescent="0.25">
      <c r="A236" s="95"/>
      <c r="B236" s="264"/>
      <c r="C236" s="264"/>
      <c r="D236" s="264"/>
      <c r="E236" s="264"/>
      <c r="F236" s="264"/>
      <c r="G236" s="264"/>
      <c r="H236" s="264" t="s">
        <v>929</v>
      </c>
      <c r="I236" s="287" t="s">
        <v>3271</v>
      </c>
      <c r="J236" s="264" t="s">
        <v>931</v>
      </c>
      <c r="K236" s="265">
        <v>16162.55</v>
      </c>
      <c r="M236" s="50"/>
      <c r="N236" s="50"/>
      <c r="O236" s="50"/>
      <c r="P236" s="50"/>
      <c r="Q236" s="50"/>
      <c r="R236" s="50"/>
      <c r="S236" s="50"/>
      <c r="T236" s="50"/>
      <c r="U236" s="50"/>
      <c r="V236" s="50"/>
      <c r="W236" s="50"/>
      <c r="X236" s="46"/>
    </row>
    <row r="237" spans="1:24" ht="26.25" customHeight="1" thickTop="1" x14ac:dyDescent="0.2">
      <c r="A237" s="95"/>
      <c r="B237" s="278"/>
      <c r="C237" s="278"/>
      <c r="D237" s="278"/>
      <c r="E237" s="278"/>
      <c r="F237" s="278"/>
      <c r="G237" s="278"/>
      <c r="H237" s="278"/>
      <c r="I237" s="278"/>
      <c r="J237" s="278"/>
      <c r="K237" s="278"/>
      <c r="M237" s="50"/>
      <c r="N237" s="50"/>
      <c r="O237" s="50"/>
      <c r="P237" s="50"/>
      <c r="Q237" s="50"/>
      <c r="R237" s="50"/>
      <c r="S237" s="50"/>
      <c r="T237" s="50"/>
      <c r="U237" s="50"/>
      <c r="V237" s="50"/>
      <c r="W237" s="50"/>
      <c r="X237" s="46"/>
    </row>
    <row r="238" spans="1:24" ht="26.25" customHeight="1" x14ac:dyDescent="0.2">
      <c r="A238" s="95"/>
      <c r="B238" s="259" t="s">
        <v>91</v>
      </c>
      <c r="C238" s="267" t="s">
        <v>24</v>
      </c>
      <c r="D238" s="259" t="s">
        <v>25</v>
      </c>
      <c r="E238" s="259" t="s">
        <v>26</v>
      </c>
      <c r="F238" s="387" t="s">
        <v>917</v>
      </c>
      <c r="G238" s="387"/>
      <c r="H238" s="271" t="s">
        <v>27</v>
      </c>
      <c r="I238" s="267" t="s">
        <v>28</v>
      </c>
      <c r="J238" s="267" t="s">
        <v>29</v>
      </c>
      <c r="K238" s="267" t="s">
        <v>30</v>
      </c>
      <c r="M238" s="50"/>
      <c r="N238" s="50"/>
      <c r="O238" s="50"/>
      <c r="P238" s="50"/>
      <c r="Q238" s="50"/>
      <c r="R238" s="50"/>
      <c r="S238" s="50"/>
      <c r="T238" s="50"/>
      <c r="U238" s="50"/>
      <c r="V238" s="50"/>
      <c r="W238" s="50"/>
      <c r="X238" s="46"/>
    </row>
    <row r="239" spans="1:24" ht="26.25" customHeight="1" x14ac:dyDescent="0.2">
      <c r="A239" s="95"/>
      <c r="B239" s="260" t="s">
        <v>918</v>
      </c>
      <c r="C239" s="275" t="s">
        <v>92</v>
      </c>
      <c r="D239" s="260" t="s">
        <v>47</v>
      </c>
      <c r="E239" s="260" t="s">
        <v>93</v>
      </c>
      <c r="F239" s="388" t="s">
        <v>3992</v>
      </c>
      <c r="G239" s="388"/>
      <c r="H239" s="274" t="s">
        <v>40</v>
      </c>
      <c r="I239" s="277">
        <v>1</v>
      </c>
      <c r="J239" s="276">
        <v>87.78</v>
      </c>
      <c r="K239" s="276">
        <v>87.78</v>
      </c>
      <c r="M239" s="50"/>
      <c r="N239" s="50"/>
      <c r="O239" s="50"/>
      <c r="P239" s="50"/>
      <c r="Q239" s="50"/>
      <c r="R239" s="50"/>
      <c r="S239" s="50"/>
      <c r="T239" s="50"/>
      <c r="U239" s="50"/>
      <c r="V239" s="50"/>
      <c r="W239" s="50"/>
      <c r="X239" s="46"/>
    </row>
    <row r="240" spans="1:24" ht="26.25" customHeight="1" x14ac:dyDescent="0.2">
      <c r="A240" s="95"/>
      <c r="B240" s="261" t="s">
        <v>953</v>
      </c>
      <c r="C240" s="280" t="s">
        <v>1017</v>
      </c>
      <c r="D240" s="261" t="s">
        <v>47</v>
      </c>
      <c r="E240" s="261" t="s">
        <v>1018</v>
      </c>
      <c r="F240" s="385" t="s">
        <v>3970</v>
      </c>
      <c r="G240" s="385"/>
      <c r="H240" s="279" t="s">
        <v>950</v>
      </c>
      <c r="I240" s="282">
        <v>1.3340000000000001</v>
      </c>
      <c r="J240" s="281">
        <v>36.35</v>
      </c>
      <c r="K240" s="281">
        <v>48.49</v>
      </c>
      <c r="M240" s="50"/>
      <c r="N240" s="50"/>
      <c r="O240" s="50"/>
      <c r="P240" s="50"/>
      <c r="Q240" s="50"/>
      <c r="R240" s="50"/>
      <c r="S240" s="50"/>
      <c r="T240" s="50"/>
      <c r="U240" s="50"/>
      <c r="V240" s="50"/>
      <c r="W240" s="50"/>
      <c r="X240" s="46"/>
    </row>
    <row r="241" spans="1:24" ht="26.25" customHeight="1" x14ac:dyDescent="0.2">
      <c r="A241" s="95"/>
      <c r="B241" s="261" t="s">
        <v>953</v>
      </c>
      <c r="C241" s="280" t="s">
        <v>1033</v>
      </c>
      <c r="D241" s="261" t="s">
        <v>47</v>
      </c>
      <c r="E241" s="261" t="s">
        <v>1034</v>
      </c>
      <c r="F241" s="385" t="s">
        <v>3985</v>
      </c>
      <c r="G241" s="385"/>
      <c r="H241" s="279" t="s">
        <v>1035</v>
      </c>
      <c r="I241" s="282">
        <v>1.0999999999999999E-2</v>
      </c>
      <c r="J241" s="281">
        <v>32.840000000000003</v>
      </c>
      <c r="K241" s="281">
        <v>0.36</v>
      </c>
      <c r="M241" s="50"/>
      <c r="N241" s="50"/>
      <c r="O241" s="50"/>
      <c r="P241" s="50"/>
      <c r="Q241" s="50"/>
      <c r="R241" s="50"/>
      <c r="S241" s="50"/>
      <c r="T241" s="50"/>
      <c r="U241" s="50"/>
      <c r="V241" s="50"/>
      <c r="W241" s="50"/>
      <c r="X241" s="46"/>
    </row>
    <row r="242" spans="1:24" ht="26.25" customHeight="1" x14ac:dyDescent="0.2">
      <c r="A242" s="95"/>
      <c r="B242" s="261" t="s">
        <v>953</v>
      </c>
      <c r="C242" s="280" t="s">
        <v>1042</v>
      </c>
      <c r="D242" s="261" t="s">
        <v>47</v>
      </c>
      <c r="E242" s="261" t="s">
        <v>1043</v>
      </c>
      <c r="F242" s="385" t="s">
        <v>3970</v>
      </c>
      <c r="G242" s="385"/>
      <c r="H242" s="279" t="s">
        <v>950</v>
      </c>
      <c r="I242" s="282">
        <v>0.58799999999999997</v>
      </c>
      <c r="J242" s="281">
        <v>26.44</v>
      </c>
      <c r="K242" s="281">
        <v>15.54</v>
      </c>
      <c r="M242" s="50"/>
      <c r="N242" s="50"/>
      <c r="O242" s="50"/>
      <c r="P242" s="50"/>
      <c r="Q242" s="50"/>
      <c r="R242" s="50"/>
      <c r="S242" s="50"/>
      <c r="T242" s="50"/>
      <c r="U242" s="50"/>
      <c r="V242" s="50"/>
      <c r="W242" s="50"/>
      <c r="X242" s="46"/>
    </row>
    <row r="243" spans="1:24" ht="26.25" customHeight="1" x14ac:dyDescent="0.2">
      <c r="A243" s="95"/>
      <c r="B243" s="261" t="s">
        <v>953</v>
      </c>
      <c r="C243" s="280" t="s">
        <v>1039</v>
      </c>
      <c r="D243" s="261" t="s">
        <v>47</v>
      </c>
      <c r="E243" s="261" t="s">
        <v>1040</v>
      </c>
      <c r="F243" s="385" t="s">
        <v>3985</v>
      </c>
      <c r="G243" s="385"/>
      <c r="H243" s="279" t="s">
        <v>1041</v>
      </c>
      <c r="I243" s="282">
        <v>4.3999999999999997E-2</v>
      </c>
      <c r="J243" s="281">
        <v>31.77</v>
      </c>
      <c r="K243" s="281">
        <v>1.39</v>
      </c>
      <c r="M243" s="50"/>
      <c r="N243" s="50"/>
      <c r="O243" s="50"/>
      <c r="P243" s="50"/>
      <c r="Q243" s="50"/>
      <c r="R243" s="50"/>
      <c r="S243" s="50"/>
      <c r="T243" s="50"/>
      <c r="U243" s="50"/>
      <c r="V243" s="50"/>
      <c r="W243" s="50"/>
      <c r="X243" s="46"/>
    </row>
    <row r="244" spans="1:24" ht="26.25" customHeight="1" x14ac:dyDescent="0.2">
      <c r="A244" s="95"/>
      <c r="B244" s="262" t="s">
        <v>919</v>
      </c>
      <c r="C244" s="284" t="s">
        <v>1096</v>
      </c>
      <c r="D244" s="262" t="s">
        <v>47</v>
      </c>
      <c r="E244" s="262" t="s">
        <v>1097</v>
      </c>
      <c r="F244" s="389" t="s">
        <v>923</v>
      </c>
      <c r="G244" s="389"/>
      <c r="H244" s="283" t="s">
        <v>97</v>
      </c>
      <c r="I244" s="286">
        <v>1.0999999999999999E-2</v>
      </c>
      <c r="J244" s="285">
        <v>19.600000000000001</v>
      </c>
      <c r="K244" s="285">
        <v>0.21</v>
      </c>
      <c r="M244" s="50"/>
      <c r="N244" s="50"/>
      <c r="O244" s="50"/>
      <c r="P244" s="50"/>
      <c r="Q244" s="50"/>
      <c r="R244" s="50"/>
      <c r="S244" s="50"/>
      <c r="T244" s="50"/>
      <c r="U244" s="50"/>
      <c r="V244" s="50"/>
      <c r="W244" s="50"/>
      <c r="X244" s="46"/>
    </row>
    <row r="245" spans="1:24" ht="26.25" customHeight="1" x14ac:dyDescent="0.2">
      <c r="A245" s="95"/>
      <c r="B245" s="262" t="s">
        <v>919</v>
      </c>
      <c r="C245" s="284" t="s">
        <v>1098</v>
      </c>
      <c r="D245" s="262" t="s">
        <v>47</v>
      </c>
      <c r="E245" s="262" t="s">
        <v>1099</v>
      </c>
      <c r="F245" s="389" t="s">
        <v>923</v>
      </c>
      <c r="G245" s="389"/>
      <c r="H245" s="283" t="s">
        <v>1075</v>
      </c>
      <c r="I245" s="286">
        <v>1.67E-2</v>
      </c>
      <c r="J245" s="285">
        <v>6.46</v>
      </c>
      <c r="K245" s="285">
        <v>0.1</v>
      </c>
      <c r="M245" s="50"/>
      <c r="N245" s="50"/>
      <c r="O245" s="50"/>
      <c r="P245" s="50"/>
      <c r="Q245" s="50"/>
      <c r="R245" s="50"/>
      <c r="S245" s="50"/>
      <c r="T245" s="50"/>
      <c r="U245" s="50"/>
      <c r="V245" s="50"/>
      <c r="W245" s="50"/>
      <c r="X245" s="46"/>
    </row>
    <row r="246" spans="1:24" ht="15.75" customHeight="1" x14ac:dyDescent="0.2">
      <c r="A246" s="95"/>
      <c r="B246" s="262" t="s">
        <v>919</v>
      </c>
      <c r="C246" s="284" t="s">
        <v>1050</v>
      </c>
      <c r="D246" s="262" t="s">
        <v>47</v>
      </c>
      <c r="E246" s="262" t="s">
        <v>1051</v>
      </c>
      <c r="F246" s="389" t="s">
        <v>923</v>
      </c>
      <c r="G246" s="389"/>
      <c r="H246" s="283" t="s">
        <v>83</v>
      </c>
      <c r="I246" s="286">
        <v>0.67500000000000004</v>
      </c>
      <c r="J246" s="285">
        <v>7.23</v>
      </c>
      <c r="K246" s="285">
        <v>4.88</v>
      </c>
      <c r="M246" s="50"/>
      <c r="N246" s="50"/>
      <c r="O246" s="50"/>
      <c r="P246" s="50"/>
      <c r="Q246" s="50"/>
      <c r="R246" s="50"/>
      <c r="S246" s="50"/>
      <c r="T246" s="50"/>
      <c r="U246" s="50"/>
      <c r="V246" s="50"/>
      <c r="W246" s="50"/>
      <c r="X246" s="46"/>
    </row>
    <row r="247" spans="1:24" ht="15.75" customHeight="1" x14ac:dyDescent="0.2">
      <c r="A247" s="95"/>
      <c r="B247" s="262" t="s">
        <v>919</v>
      </c>
      <c r="C247" s="284" t="s">
        <v>1100</v>
      </c>
      <c r="D247" s="262" t="s">
        <v>47</v>
      </c>
      <c r="E247" s="262" t="s">
        <v>1101</v>
      </c>
      <c r="F247" s="389" t="s">
        <v>923</v>
      </c>
      <c r="G247" s="389"/>
      <c r="H247" s="283" t="s">
        <v>83</v>
      </c>
      <c r="I247" s="286">
        <v>0.92400000000000004</v>
      </c>
      <c r="J247" s="285">
        <v>2.5299999999999998</v>
      </c>
      <c r="K247" s="285">
        <v>2.33</v>
      </c>
      <c r="M247" s="50"/>
      <c r="N247" s="50"/>
      <c r="O247" s="50"/>
      <c r="P247" s="50"/>
      <c r="Q247" s="50"/>
      <c r="R247" s="50"/>
      <c r="S247" s="50"/>
      <c r="T247" s="50"/>
      <c r="U247" s="50"/>
      <c r="V247" s="50"/>
      <c r="W247" s="50"/>
      <c r="X247" s="46"/>
    </row>
    <row r="248" spans="1:24" ht="15.75" customHeight="1" x14ac:dyDescent="0.2">
      <c r="A248" s="95"/>
      <c r="B248" s="262" t="s">
        <v>919</v>
      </c>
      <c r="C248" s="284" t="s">
        <v>1102</v>
      </c>
      <c r="D248" s="262" t="s">
        <v>47</v>
      </c>
      <c r="E248" s="262" t="s">
        <v>1103</v>
      </c>
      <c r="F248" s="389" t="s">
        <v>923</v>
      </c>
      <c r="G248" s="389"/>
      <c r="H248" s="283" t="s">
        <v>83</v>
      </c>
      <c r="I248" s="286">
        <v>1.155</v>
      </c>
      <c r="J248" s="285">
        <v>12</v>
      </c>
      <c r="K248" s="285">
        <v>13.86</v>
      </c>
      <c r="M248" s="50"/>
      <c r="N248" s="50"/>
      <c r="O248" s="50"/>
      <c r="P248" s="50"/>
      <c r="Q248" s="50"/>
      <c r="R248" s="50"/>
      <c r="S248" s="50"/>
      <c r="T248" s="50"/>
      <c r="U248" s="50"/>
      <c r="V248" s="50"/>
      <c r="W248" s="50"/>
      <c r="X248" s="46"/>
    </row>
    <row r="249" spans="1:24" ht="15.75" customHeight="1" x14ac:dyDescent="0.2">
      <c r="A249" s="95"/>
      <c r="B249" s="262" t="s">
        <v>919</v>
      </c>
      <c r="C249" s="284" t="s">
        <v>1104</v>
      </c>
      <c r="D249" s="262" t="s">
        <v>47</v>
      </c>
      <c r="E249" s="262" t="s">
        <v>1105</v>
      </c>
      <c r="F249" s="389" t="s">
        <v>923</v>
      </c>
      <c r="G249" s="389"/>
      <c r="H249" s="283" t="s">
        <v>97</v>
      </c>
      <c r="I249" s="286">
        <v>2.9000000000000001E-2</v>
      </c>
      <c r="J249" s="285">
        <v>21.59</v>
      </c>
      <c r="K249" s="285">
        <v>0.62</v>
      </c>
      <c r="M249" s="50"/>
      <c r="N249" s="50"/>
      <c r="O249" s="50"/>
      <c r="P249" s="50"/>
      <c r="Q249" s="50"/>
      <c r="R249" s="50"/>
      <c r="S249" s="50"/>
      <c r="T249" s="50"/>
      <c r="U249" s="50"/>
      <c r="V249" s="50"/>
      <c r="W249" s="50"/>
      <c r="X249" s="46"/>
    </row>
    <row r="250" spans="1:24" ht="15.75" customHeight="1" x14ac:dyDescent="0.2">
      <c r="A250" s="95"/>
      <c r="B250" s="263"/>
      <c r="C250" s="263"/>
      <c r="D250" s="263"/>
      <c r="E250" s="263"/>
      <c r="F250" s="263" t="s">
        <v>924</v>
      </c>
      <c r="G250" s="289">
        <v>57.9</v>
      </c>
      <c r="H250" s="263" t="s">
        <v>925</v>
      </c>
      <c r="I250" s="289">
        <v>0</v>
      </c>
      <c r="J250" s="263" t="s">
        <v>926</v>
      </c>
      <c r="K250" s="289">
        <v>57.9</v>
      </c>
      <c r="M250" s="50"/>
      <c r="N250" s="50"/>
      <c r="O250" s="50"/>
      <c r="P250" s="50"/>
      <c r="Q250" s="50"/>
      <c r="R250" s="50"/>
      <c r="S250" s="50"/>
      <c r="T250" s="50"/>
      <c r="U250" s="50"/>
      <c r="V250" s="50"/>
      <c r="W250" s="50"/>
      <c r="X250" s="46"/>
    </row>
    <row r="251" spans="1:24" ht="26.25" customHeight="1" x14ac:dyDescent="0.2">
      <c r="A251" s="95"/>
      <c r="B251" s="263"/>
      <c r="C251" s="263"/>
      <c r="D251" s="263"/>
      <c r="E251" s="263"/>
      <c r="F251" s="263" t="s">
        <v>927</v>
      </c>
      <c r="G251" s="289">
        <v>18.260000000000002</v>
      </c>
      <c r="H251" s="263"/>
      <c r="I251" s="386" t="s">
        <v>928</v>
      </c>
      <c r="J251" s="386"/>
      <c r="K251" s="289">
        <v>106.04</v>
      </c>
      <c r="M251" s="50"/>
      <c r="N251" s="50"/>
      <c r="O251" s="50"/>
      <c r="P251" s="50"/>
      <c r="Q251" s="50"/>
      <c r="R251" s="50"/>
      <c r="S251" s="50"/>
      <c r="T251" s="50"/>
      <c r="U251" s="50"/>
      <c r="V251" s="50"/>
      <c r="W251" s="50"/>
      <c r="X251" s="46"/>
    </row>
    <row r="252" spans="1:24" ht="26.25" customHeight="1" thickBot="1" x14ac:dyDescent="0.25">
      <c r="A252" s="95"/>
      <c r="B252" s="264"/>
      <c r="C252" s="264"/>
      <c r="D252" s="264"/>
      <c r="E252" s="264"/>
      <c r="F252" s="264"/>
      <c r="G252" s="264"/>
      <c r="H252" s="264" t="s">
        <v>929</v>
      </c>
      <c r="I252" s="287" t="s">
        <v>3536</v>
      </c>
      <c r="J252" s="264" t="s">
        <v>931</v>
      </c>
      <c r="K252" s="265">
        <v>64387.48</v>
      </c>
      <c r="M252" s="50"/>
      <c r="N252" s="50"/>
      <c r="O252" s="50"/>
      <c r="P252" s="50"/>
      <c r="Q252" s="50"/>
      <c r="R252" s="50"/>
      <c r="S252" s="50"/>
      <c r="T252" s="50"/>
      <c r="U252" s="50"/>
      <c r="V252" s="50"/>
      <c r="W252" s="50"/>
      <c r="X252" s="46"/>
    </row>
    <row r="253" spans="1:24" ht="26.25" customHeight="1" thickTop="1" x14ac:dyDescent="0.2">
      <c r="A253" s="95"/>
      <c r="B253" s="278"/>
      <c r="C253" s="278"/>
      <c r="D253" s="278"/>
      <c r="E253" s="278"/>
      <c r="F253" s="278"/>
      <c r="G253" s="278"/>
      <c r="H253" s="278"/>
      <c r="I253" s="278"/>
      <c r="J253" s="278"/>
      <c r="K253" s="278"/>
      <c r="M253" s="50"/>
      <c r="N253" s="50"/>
      <c r="O253" s="50"/>
      <c r="P253" s="50"/>
      <c r="Q253" s="50"/>
      <c r="R253" s="50"/>
      <c r="S253" s="50"/>
      <c r="T253" s="50"/>
      <c r="U253" s="50"/>
      <c r="V253" s="50"/>
      <c r="W253" s="50"/>
      <c r="X253" s="46"/>
    </row>
    <row r="254" spans="1:24" ht="26.25" customHeight="1" x14ac:dyDescent="0.2">
      <c r="A254" s="95"/>
      <c r="B254" s="259" t="s">
        <v>94</v>
      </c>
      <c r="C254" s="267" t="s">
        <v>24</v>
      </c>
      <c r="D254" s="259" t="s">
        <v>25</v>
      </c>
      <c r="E254" s="259" t="s">
        <v>26</v>
      </c>
      <c r="F254" s="387" t="s">
        <v>917</v>
      </c>
      <c r="G254" s="387"/>
      <c r="H254" s="271" t="s">
        <v>27</v>
      </c>
      <c r="I254" s="267" t="s">
        <v>28</v>
      </c>
      <c r="J254" s="267" t="s">
        <v>29</v>
      </c>
      <c r="K254" s="267" t="s">
        <v>30</v>
      </c>
      <c r="M254" s="50"/>
      <c r="N254" s="50"/>
      <c r="O254" s="50"/>
      <c r="P254" s="50"/>
      <c r="Q254" s="50"/>
      <c r="R254" s="50"/>
      <c r="S254" s="50"/>
      <c r="T254" s="50"/>
      <c r="U254" s="50"/>
      <c r="V254" s="50"/>
      <c r="W254" s="50"/>
      <c r="X254" s="46"/>
    </row>
    <row r="255" spans="1:24" ht="26.25" customHeight="1" x14ac:dyDescent="0.2">
      <c r="A255" s="95"/>
      <c r="B255" s="260" t="s">
        <v>918</v>
      </c>
      <c r="C255" s="275" t="s">
        <v>95</v>
      </c>
      <c r="D255" s="260" t="s">
        <v>47</v>
      </c>
      <c r="E255" s="260" t="s">
        <v>96</v>
      </c>
      <c r="F255" s="388" t="s">
        <v>3992</v>
      </c>
      <c r="G255" s="388"/>
      <c r="H255" s="274" t="s">
        <v>97</v>
      </c>
      <c r="I255" s="277">
        <v>1</v>
      </c>
      <c r="J255" s="276">
        <v>22.25</v>
      </c>
      <c r="K255" s="276">
        <v>22.25</v>
      </c>
      <c r="M255" s="50"/>
      <c r="N255" s="50"/>
      <c r="O255" s="50"/>
      <c r="P255" s="50"/>
      <c r="Q255" s="50"/>
      <c r="R255" s="50"/>
      <c r="S255" s="50"/>
      <c r="T255" s="50"/>
      <c r="U255" s="50"/>
      <c r="V255" s="50"/>
      <c r="W255" s="50"/>
      <c r="X255" s="46"/>
    </row>
    <row r="256" spans="1:24" ht="26.25" customHeight="1" x14ac:dyDescent="0.2">
      <c r="A256" s="95"/>
      <c r="B256" s="261" t="s">
        <v>953</v>
      </c>
      <c r="C256" s="280" t="s">
        <v>1110</v>
      </c>
      <c r="D256" s="261" t="s">
        <v>47</v>
      </c>
      <c r="E256" s="261" t="s">
        <v>1111</v>
      </c>
      <c r="F256" s="385" t="s">
        <v>3993</v>
      </c>
      <c r="G256" s="385"/>
      <c r="H256" s="279" t="s">
        <v>97</v>
      </c>
      <c r="I256" s="282">
        <v>1</v>
      </c>
      <c r="J256" s="281">
        <v>9.9600000000000009</v>
      </c>
      <c r="K256" s="281">
        <v>9.9600000000000009</v>
      </c>
      <c r="M256" s="50"/>
      <c r="N256" s="50"/>
      <c r="O256" s="50"/>
      <c r="P256" s="50"/>
      <c r="Q256" s="50"/>
      <c r="R256" s="50"/>
      <c r="S256" s="50"/>
      <c r="T256" s="50"/>
      <c r="U256" s="50"/>
      <c r="V256" s="50"/>
      <c r="W256" s="50"/>
      <c r="X256" s="46"/>
    </row>
    <row r="257" spans="1:24" ht="39" customHeight="1" x14ac:dyDescent="0.2">
      <c r="A257" s="95"/>
      <c r="B257" s="261" t="s">
        <v>953</v>
      </c>
      <c r="C257" s="280" t="s">
        <v>1106</v>
      </c>
      <c r="D257" s="261" t="s">
        <v>47</v>
      </c>
      <c r="E257" s="261" t="s">
        <v>1107</v>
      </c>
      <c r="F257" s="385" t="s">
        <v>3970</v>
      </c>
      <c r="G257" s="385"/>
      <c r="H257" s="279" t="s">
        <v>950</v>
      </c>
      <c r="I257" s="282">
        <v>0.252</v>
      </c>
      <c r="J257" s="281">
        <v>35.29</v>
      </c>
      <c r="K257" s="281">
        <v>8.89</v>
      </c>
      <c r="M257" s="50"/>
      <c r="N257" s="50"/>
      <c r="O257" s="50"/>
      <c r="P257" s="50"/>
      <c r="Q257" s="50"/>
      <c r="R257" s="50"/>
      <c r="S257" s="50"/>
      <c r="T257" s="50"/>
      <c r="U257" s="50"/>
      <c r="V257" s="50"/>
      <c r="W257" s="50"/>
      <c r="X257" s="46"/>
    </row>
    <row r="258" spans="1:24" ht="39" customHeight="1" x14ac:dyDescent="0.2">
      <c r="A258" s="95"/>
      <c r="B258" s="261" t="s">
        <v>953</v>
      </c>
      <c r="C258" s="280" t="s">
        <v>1108</v>
      </c>
      <c r="D258" s="261" t="s">
        <v>47</v>
      </c>
      <c r="E258" s="261" t="s">
        <v>1109</v>
      </c>
      <c r="F258" s="385" t="s">
        <v>3970</v>
      </c>
      <c r="G258" s="385"/>
      <c r="H258" s="279" t="s">
        <v>950</v>
      </c>
      <c r="I258" s="282">
        <v>9.7000000000000003E-2</v>
      </c>
      <c r="J258" s="281">
        <v>26.59</v>
      </c>
      <c r="K258" s="281">
        <v>2.57</v>
      </c>
      <c r="M258" s="50"/>
      <c r="N258" s="50"/>
      <c r="O258" s="50"/>
      <c r="P258" s="50"/>
      <c r="Q258" s="50"/>
      <c r="R258" s="50"/>
      <c r="S258" s="50"/>
      <c r="T258" s="50"/>
      <c r="U258" s="50"/>
      <c r="V258" s="50"/>
      <c r="W258" s="50"/>
      <c r="X258" s="46"/>
    </row>
    <row r="259" spans="1:24" ht="26.25" customHeight="1" x14ac:dyDescent="0.2">
      <c r="A259" s="95"/>
      <c r="B259" s="262" t="s">
        <v>919</v>
      </c>
      <c r="C259" s="284" t="s">
        <v>1112</v>
      </c>
      <c r="D259" s="262" t="s">
        <v>47</v>
      </c>
      <c r="E259" s="262" t="s">
        <v>1113</v>
      </c>
      <c r="F259" s="389" t="s">
        <v>923</v>
      </c>
      <c r="G259" s="389"/>
      <c r="H259" s="283" t="s">
        <v>49</v>
      </c>
      <c r="I259" s="286">
        <v>1.143</v>
      </c>
      <c r="J259" s="285">
        <v>0.24</v>
      </c>
      <c r="K259" s="285">
        <v>0.27</v>
      </c>
      <c r="M259" s="50"/>
      <c r="N259" s="50"/>
      <c r="O259" s="50"/>
      <c r="P259" s="50"/>
      <c r="Q259" s="50"/>
      <c r="R259" s="50"/>
      <c r="S259" s="50"/>
      <c r="T259" s="50"/>
      <c r="U259" s="50"/>
      <c r="V259" s="50"/>
      <c r="W259" s="50"/>
      <c r="X259" s="46"/>
    </row>
    <row r="260" spans="1:24" ht="26.25" customHeight="1" x14ac:dyDescent="0.2">
      <c r="A260" s="95"/>
      <c r="B260" s="262" t="s">
        <v>919</v>
      </c>
      <c r="C260" s="284" t="s">
        <v>1114</v>
      </c>
      <c r="D260" s="262" t="s">
        <v>47</v>
      </c>
      <c r="E260" s="262" t="s">
        <v>1115</v>
      </c>
      <c r="F260" s="389" t="s">
        <v>923</v>
      </c>
      <c r="G260" s="389"/>
      <c r="H260" s="283" t="s">
        <v>97</v>
      </c>
      <c r="I260" s="286">
        <v>2.5000000000000001E-2</v>
      </c>
      <c r="J260" s="285">
        <v>22.6</v>
      </c>
      <c r="K260" s="285">
        <v>0.56000000000000005</v>
      </c>
      <c r="M260" s="50"/>
      <c r="N260" s="50"/>
      <c r="O260" s="50"/>
      <c r="P260" s="50"/>
      <c r="Q260" s="50"/>
      <c r="R260" s="50"/>
      <c r="S260" s="50"/>
      <c r="T260" s="50"/>
      <c r="U260" s="50"/>
      <c r="V260" s="50"/>
      <c r="W260" s="50"/>
      <c r="X260" s="46"/>
    </row>
    <row r="261" spans="1:24" ht="26.25" customHeight="1" x14ac:dyDescent="0.2">
      <c r="A261" s="95"/>
      <c r="B261" s="263"/>
      <c r="C261" s="263"/>
      <c r="D261" s="263"/>
      <c r="E261" s="263"/>
      <c r="F261" s="263" t="s">
        <v>924</v>
      </c>
      <c r="G261" s="289">
        <v>11.99</v>
      </c>
      <c r="H261" s="263" t="s">
        <v>925</v>
      </c>
      <c r="I261" s="289">
        <v>0</v>
      </c>
      <c r="J261" s="263" t="s">
        <v>926</v>
      </c>
      <c r="K261" s="289">
        <v>11.99</v>
      </c>
      <c r="M261" s="50"/>
      <c r="N261" s="50"/>
      <c r="O261" s="50"/>
      <c r="P261" s="50"/>
      <c r="Q261" s="50"/>
      <c r="R261" s="50"/>
      <c r="S261" s="50"/>
      <c r="T261" s="50"/>
      <c r="U261" s="50"/>
      <c r="V261" s="50"/>
      <c r="W261" s="50"/>
      <c r="X261" s="46"/>
    </row>
    <row r="262" spans="1:24" ht="26.25" customHeight="1" x14ac:dyDescent="0.2">
      <c r="A262" s="95"/>
      <c r="B262" s="263"/>
      <c r="C262" s="263"/>
      <c r="D262" s="263"/>
      <c r="E262" s="263"/>
      <c r="F262" s="263" t="s">
        <v>927</v>
      </c>
      <c r="G262" s="289">
        <v>4.63</v>
      </c>
      <c r="H262" s="263"/>
      <c r="I262" s="386" t="s">
        <v>928</v>
      </c>
      <c r="J262" s="386"/>
      <c r="K262" s="289">
        <v>26.88</v>
      </c>
      <c r="M262" s="50"/>
      <c r="N262" s="50"/>
      <c r="O262" s="50"/>
      <c r="P262" s="50"/>
      <c r="Q262" s="50"/>
      <c r="R262" s="50"/>
      <c r="S262" s="50"/>
      <c r="T262" s="50"/>
      <c r="U262" s="50"/>
      <c r="V262" s="50"/>
      <c r="W262" s="50"/>
      <c r="X262" s="46"/>
    </row>
    <row r="263" spans="1:24" ht="26.25" customHeight="1" thickBot="1" x14ac:dyDescent="0.25">
      <c r="A263" s="95"/>
      <c r="B263" s="264"/>
      <c r="C263" s="264"/>
      <c r="D263" s="264"/>
      <c r="E263" s="264"/>
      <c r="F263" s="264"/>
      <c r="G263" s="264"/>
      <c r="H263" s="264" t="s">
        <v>929</v>
      </c>
      <c r="I263" s="287" t="s">
        <v>3537</v>
      </c>
      <c r="J263" s="264" t="s">
        <v>931</v>
      </c>
      <c r="K263" s="265">
        <v>19052.54</v>
      </c>
      <c r="M263" s="50"/>
      <c r="N263" s="50"/>
      <c r="O263" s="50"/>
      <c r="P263" s="50"/>
      <c r="Q263" s="50"/>
      <c r="R263" s="50"/>
      <c r="S263" s="50"/>
      <c r="T263" s="50"/>
      <c r="U263" s="50"/>
      <c r="V263" s="50"/>
      <c r="W263" s="50"/>
      <c r="X263" s="46"/>
    </row>
    <row r="264" spans="1:24" ht="26.25" customHeight="1" thickTop="1" x14ac:dyDescent="0.2">
      <c r="A264" s="95"/>
      <c r="B264" s="278"/>
      <c r="C264" s="278"/>
      <c r="D264" s="278"/>
      <c r="E264" s="278"/>
      <c r="F264" s="278"/>
      <c r="G264" s="278"/>
      <c r="H264" s="278"/>
      <c r="I264" s="278"/>
      <c r="J264" s="278"/>
      <c r="K264" s="278"/>
      <c r="M264" s="50"/>
      <c r="N264" s="50"/>
      <c r="O264" s="50"/>
      <c r="P264" s="50"/>
      <c r="Q264" s="50"/>
      <c r="R264" s="50"/>
      <c r="S264" s="50"/>
      <c r="T264" s="50"/>
      <c r="U264" s="50"/>
      <c r="V264" s="50"/>
      <c r="W264" s="50"/>
      <c r="X264" s="46"/>
    </row>
    <row r="265" spans="1:24" ht="26.25" customHeight="1" x14ac:dyDescent="0.2">
      <c r="A265" s="95"/>
      <c r="B265" s="259" t="s">
        <v>98</v>
      </c>
      <c r="C265" s="267" t="s">
        <v>24</v>
      </c>
      <c r="D265" s="259" t="s">
        <v>25</v>
      </c>
      <c r="E265" s="259" t="s">
        <v>26</v>
      </c>
      <c r="F265" s="387" t="s">
        <v>917</v>
      </c>
      <c r="G265" s="387"/>
      <c r="H265" s="271" t="s">
        <v>27</v>
      </c>
      <c r="I265" s="267" t="s">
        <v>28</v>
      </c>
      <c r="J265" s="267" t="s">
        <v>29</v>
      </c>
      <c r="K265" s="267" t="s">
        <v>30</v>
      </c>
      <c r="M265" s="50"/>
      <c r="N265" s="50"/>
      <c r="O265" s="50"/>
      <c r="P265" s="50"/>
      <c r="Q265" s="50"/>
      <c r="R265" s="50"/>
      <c r="S265" s="50"/>
      <c r="T265" s="50"/>
      <c r="U265" s="50"/>
      <c r="V265" s="50"/>
      <c r="W265" s="50"/>
      <c r="X265" s="46"/>
    </row>
    <row r="266" spans="1:24" ht="26.25" customHeight="1" x14ac:dyDescent="0.2">
      <c r="A266" s="95"/>
      <c r="B266" s="260" t="s">
        <v>918</v>
      </c>
      <c r="C266" s="275" t="s">
        <v>99</v>
      </c>
      <c r="D266" s="260" t="s">
        <v>47</v>
      </c>
      <c r="E266" s="260" t="s">
        <v>100</v>
      </c>
      <c r="F266" s="388" t="s">
        <v>3992</v>
      </c>
      <c r="G266" s="388"/>
      <c r="H266" s="274" t="s">
        <v>97</v>
      </c>
      <c r="I266" s="277">
        <v>1</v>
      </c>
      <c r="J266" s="276">
        <v>19.420000000000002</v>
      </c>
      <c r="K266" s="276">
        <v>19.420000000000002</v>
      </c>
      <c r="M266" s="50"/>
      <c r="N266" s="50"/>
      <c r="O266" s="50"/>
      <c r="P266" s="50"/>
      <c r="Q266" s="50"/>
      <c r="R266" s="50"/>
      <c r="S266" s="50"/>
      <c r="T266" s="50"/>
      <c r="U266" s="50"/>
      <c r="V266" s="50"/>
      <c r="W266" s="50"/>
      <c r="X266" s="46"/>
    </row>
    <row r="267" spans="1:24" ht="26.25" customHeight="1" x14ac:dyDescent="0.2">
      <c r="A267" s="95"/>
      <c r="B267" s="261" t="s">
        <v>953</v>
      </c>
      <c r="C267" s="280" t="s">
        <v>1116</v>
      </c>
      <c r="D267" s="261" t="s">
        <v>47</v>
      </c>
      <c r="E267" s="261" t="s">
        <v>1117</v>
      </c>
      <c r="F267" s="385" t="s">
        <v>3993</v>
      </c>
      <c r="G267" s="385"/>
      <c r="H267" s="279" t="s">
        <v>97</v>
      </c>
      <c r="I267" s="282">
        <v>1</v>
      </c>
      <c r="J267" s="281">
        <v>9.76</v>
      </c>
      <c r="K267" s="281">
        <v>9.76</v>
      </c>
      <c r="M267" s="50"/>
      <c r="N267" s="50"/>
      <c r="O267" s="50"/>
      <c r="P267" s="50"/>
      <c r="Q267" s="50"/>
      <c r="R267" s="50"/>
      <c r="S267" s="50"/>
      <c r="T267" s="50"/>
      <c r="U267" s="50"/>
      <c r="V267" s="50"/>
      <c r="W267" s="50"/>
      <c r="X267" s="46"/>
    </row>
    <row r="268" spans="1:24" ht="26.25" customHeight="1" x14ac:dyDescent="0.2">
      <c r="A268" s="95"/>
      <c r="B268" s="261" t="s">
        <v>953</v>
      </c>
      <c r="C268" s="280" t="s">
        <v>1106</v>
      </c>
      <c r="D268" s="261" t="s">
        <v>47</v>
      </c>
      <c r="E268" s="261" t="s">
        <v>1107</v>
      </c>
      <c r="F268" s="385" t="s">
        <v>3970</v>
      </c>
      <c r="G268" s="385"/>
      <c r="H268" s="279" t="s">
        <v>950</v>
      </c>
      <c r="I268" s="282">
        <v>0.19600000000000001</v>
      </c>
      <c r="J268" s="281">
        <v>35.29</v>
      </c>
      <c r="K268" s="281">
        <v>6.91</v>
      </c>
      <c r="M268" s="50"/>
      <c r="N268" s="50"/>
      <c r="O268" s="50"/>
      <c r="P268" s="50"/>
      <c r="Q268" s="50"/>
      <c r="R268" s="50"/>
      <c r="S268" s="50"/>
      <c r="T268" s="50"/>
      <c r="U268" s="50"/>
      <c r="V268" s="50"/>
      <c r="W268" s="50"/>
      <c r="X268" s="46"/>
    </row>
    <row r="269" spans="1:24" ht="26.25" customHeight="1" x14ac:dyDescent="0.2">
      <c r="A269" s="95"/>
      <c r="B269" s="261" t="s">
        <v>953</v>
      </c>
      <c r="C269" s="280" t="s">
        <v>1108</v>
      </c>
      <c r="D269" s="261" t="s">
        <v>47</v>
      </c>
      <c r="E269" s="261" t="s">
        <v>1109</v>
      </c>
      <c r="F269" s="385" t="s">
        <v>3970</v>
      </c>
      <c r="G269" s="385"/>
      <c r="H269" s="279" t="s">
        <v>950</v>
      </c>
      <c r="I269" s="282">
        <v>7.4999999999999997E-2</v>
      </c>
      <c r="J269" s="281">
        <v>26.59</v>
      </c>
      <c r="K269" s="281">
        <v>1.99</v>
      </c>
      <c r="M269" s="50"/>
      <c r="N269" s="50"/>
      <c r="O269" s="50"/>
      <c r="P269" s="50"/>
      <c r="Q269" s="50"/>
      <c r="R269" s="50"/>
      <c r="S269" s="50"/>
      <c r="T269" s="50"/>
      <c r="U269" s="50"/>
      <c r="V269" s="50"/>
      <c r="W269" s="50"/>
      <c r="X269" s="46"/>
    </row>
    <row r="270" spans="1:24" ht="26.25" customHeight="1" x14ac:dyDescent="0.2">
      <c r="A270" s="46"/>
      <c r="B270" s="262" t="s">
        <v>919</v>
      </c>
      <c r="C270" s="284" t="s">
        <v>1114</v>
      </c>
      <c r="D270" s="262" t="s">
        <v>47</v>
      </c>
      <c r="E270" s="262" t="s">
        <v>1115</v>
      </c>
      <c r="F270" s="389" t="s">
        <v>923</v>
      </c>
      <c r="G270" s="389"/>
      <c r="H270" s="283" t="s">
        <v>97</v>
      </c>
      <c r="I270" s="286">
        <v>2.5000000000000001E-2</v>
      </c>
      <c r="J270" s="285">
        <v>22.6</v>
      </c>
      <c r="K270" s="285">
        <v>0.56000000000000005</v>
      </c>
      <c r="M270" s="46"/>
      <c r="N270" s="46"/>
      <c r="O270" s="46"/>
      <c r="P270" s="46"/>
      <c r="Q270" s="46"/>
      <c r="R270" s="46"/>
      <c r="S270" s="46"/>
      <c r="T270" s="46"/>
      <c r="U270" s="46"/>
      <c r="V270" s="46"/>
      <c r="W270" s="46"/>
      <c r="X270" s="46"/>
    </row>
    <row r="271" spans="1:24" ht="26.25" customHeight="1" x14ac:dyDescent="0.2">
      <c r="A271" s="95"/>
      <c r="B271" s="262" t="s">
        <v>919</v>
      </c>
      <c r="C271" s="284" t="s">
        <v>1112</v>
      </c>
      <c r="D271" s="262" t="s">
        <v>47</v>
      </c>
      <c r="E271" s="262" t="s">
        <v>1113</v>
      </c>
      <c r="F271" s="389" t="s">
        <v>923</v>
      </c>
      <c r="G271" s="389"/>
      <c r="H271" s="283" t="s">
        <v>49</v>
      </c>
      <c r="I271" s="286">
        <v>0.85599999999999998</v>
      </c>
      <c r="J271" s="285">
        <v>0.24</v>
      </c>
      <c r="K271" s="285">
        <v>0.2</v>
      </c>
      <c r="M271" s="50"/>
      <c r="N271" s="50"/>
      <c r="O271" s="50"/>
      <c r="P271" s="50"/>
      <c r="Q271" s="50"/>
      <c r="R271" s="50"/>
      <c r="S271" s="50"/>
      <c r="T271" s="50"/>
      <c r="U271" s="50"/>
      <c r="V271" s="50"/>
      <c r="W271" s="50"/>
      <c r="X271" s="50"/>
    </row>
    <row r="272" spans="1:24" ht="26.25" customHeight="1" x14ac:dyDescent="0.2">
      <c r="A272" s="95"/>
      <c r="B272" s="263"/>
      <c r="C272" s="263"/>
      <c r="D272" s="263"/>
      <c r="E272" s="263"/>
      <c r="F272" s="263" t="s">
        <v>924</v>
      </c>
      <c r="G272" s="289">
        <v>8.82</v>
      </c>
      <c r="H272" s="263" t="s">
        <v>925</v>
      </c>
      <c r="I272" s="289">
        <v>0</v>
      </c>
      <c r="J272" s="263" t="s">
        <v>926</v>
      </c>
      <c r="K272" s="289">
        <v>8.82</v>
      </c>
      <c r="M272" s="50"/>
      <c r="N272" s="50"/>
      <c r="O272" s="50"/>
      <c r="P272" s="50"/>
      <c r="Q272" s="50"/>
      <c r="R272" s="50"/>
      <c r="S272" s="50"/>
      <c r="T272" s="50"/>
      <c r="U272" s="50"/>
      <c r="V272" s="50"/>
      <c r="W272" s="50"/>
      <c r="X272" s="50"/>
    </row>
    <row r="273" spans="1:24" ht="26.25" customHeight="1" x14ac:dyDescent="0.2">
      <c r="A273" s="139"/>
      <c r="B273" s="263"/>
      <c r="C273" s="263"/>
      <c r="D273" s="263"/>
      <c r="E273" s="263"/>
      <c r="F273" s="263" t="s">
        <v>927</v>
      </c>
      <c r="G273" s="289">
        <v>4.04</v>
      </c>
      <c r="H273" s="263"/>
      <c r="I273" s="386" t="s">
        <v>928</v>
      </c>
      <c r="J273" s="386"/>
      <c r="K273" s="289">
        <v>23.46</v>
      </c>
      <c r="M273" s="140"/>
      <c r="N273" s="140"/>
      <c r="O273" s="140"/>
      <c r="P273" s="140"/>
      <c r="Q273" s="140"/>
      <c r="R273" s="140"/>
      <c r="S273" s="140"/>
      <c r="T273" s="140"/>
      <c r="U273" s="140"/>
      <c r="V273" s="140"/>
      <c r="W273" s="140"/>
      <c r="X273" s="140"/>
    </row>
    <row r="274" spans="1:24" ht="26.25" customHeight="1" thickBot="1" x14ac:dyDescent="0.25">
      <c r="A274" s="95"/>
      <c r="B274" s="264"/>
      <c r="C274" s="264"/>
      <c r="D274" s="264"/>
      <c r="E274" s="264"/>
      <c r="F274" s="264"/>
      <c r="G274" s="264"/>
      <c r="H274" s="264" t="s">
        <v>929</v>
      </c>
      <c r="I274" s="287" t="s">
        <v>3531</v>
      </c>
      <c r="J274" s="264" t="s">
        <v>931</v>
      </c>
      <c r="K274" s="265">
        <v>82.11</v>
      </c>
      <c r="M274" s="50"/>
      <c r="N274" s="50"/>
      <c r="O274" s="50"/>
      <c r="P274" s="50"/>
      <c r="Q274" s="50"/>
      <c r="R274" s="50"/>
      <c r="S274" s="50"/>
      <c r="T274" s="50"/>
      <c r="U274" s="50"/>
      <c r="V274" s="50"/>
      <c r="W274" s="50"/>
      <c r="X274" s="50"/>
    </row>
    <row r="275" spans="1:24" ht="26.25" customHeight="1" thickTop="1" x14ac:dyDescent="0.2">
      <c r="A275" s="95"/>
      <c r="B275" s="278"/>
      <c r="C275" s="278"/>
      <c r="D275" s="278"/>
      <c r="E275" s="278"/>
      <c r="F275" s="278"/>
      <c r="G275" s="278"/>
      <c r="H275" s="278"/>
      <c r="I275" s="278"/>
      <c r="J275" s="278"/>
      <c r="K275" s="278"/>
      <c r="M275" s="50"/>
      <c r="N275" s="50"/>
      <c r="O275" s="50"/>
      <c r="P275" s="50"/>
      <c r="Q275" s="50"/>
      <c r="R275" s="50"/>
      <c r="S275" s="50"/>
      <c r="T275" s="50"/>
      <c r="U275" s="50"/>
      <c r="V275" s="50"/>
      <c r="W275" s="50"/>
      <c r="X275" s="50"/>
    </row>
    <row r="276" spans="1:24" ht="26.25" customHeight="1" x14ac:dyDescent="0.2">
      <c r="A276" s="95"/>
      <c r="B276" s="259" t="s">
        <v>101</v>
      </c>
      <c r="C276" s="267" t="s">
        <v>24</v>
      </c>
      <c r="D276" s="259" t="s">
        <v>25</v>
      </c>
      <c r="E276" s="259" t="s">
        <v>26</v>
      </c>
      <c r="F276" s="387" t="s">
        <v>917</v>
      </c>
      <c r="G276" s="387"/>
      <c r="H276" s="271" t="s">
        <v>27</v>
      </c>
      <c r="I276" s="267" t="s">
        <v>28</v>
      </c>
      <c r="J276" s="267" t="s">
        <v>29</v>
      </c>
      <c r="K276" s="267" t="s">
        <v>30</v>
      </c>
      <c r="M276" s="50"/>
      <c r="N276" s="50"/>
      <c r="O276" s="50"/>
      <c r="P276" s="50"/>
      <c r="Q276" s="50"/>
      <c r="R276" s="50"/>
      <c r="S276" s="50"/>
      <c r="T276" s="50"/>
      <c r="U276" s="50"/>
      <c r="V276" s="50"/>
      <c r="W276" s="50"/>
      <c r="X276" s="50"/>
    </row>
    <row r="277" spans="1:24" ht="26.25" customHeight="1" x14ac:dyDescent="0.2">
      <c r="A277" s="95"/>
      <c r="B277" s="260" t="s">
        <v>918</v>
      </c>
      <c r="C277" s="275" t="s">
        <v>102</v>
      </c>
      <c r="D277" s="260" t="s">
        <v>47</v>
      </c>
      <c r="E277" s="260" t="s">
        <v>103</v>
      </c>
      <c r="F277" s="388" t="s">
        <v>3992</v>
      </c>
      <c r="G277" s="388"/>
      <c r="H277" s="274" t="s">
        <v>97</v>
      </c>
      <c r="I277" s="277">
        <v>1</v>
      </c>
      <c r="J277" s="276">
        <v>17.05</v>
      </c>
      <c r="K277" s="276">
        <v>17.05</v>
      </c>
      <c r="M277" s="50"/>
      <c r="N277" s="50"/>
      <c r="O277" s="50"/>
      <c r="P277" s="50"/>
      <c r="Q277" s="50"/>
      <c r="R277" s="50"/>
      <c r="S277" s="50"/>
      <c r="T277" s="50"/>
      <c r="U277" s="50"/>
      <c r="V277" s="50"/>
      <c r="W277" s="50"/>
      <c r="X277" s="50"/>
    </row>
    <row r="278" spans="1:24" ht="26.25" customHeight="1" x14ac:dyDescent="0.2">
      <c r="A278" s="95"/>
      <c r="B278" s="261" t="s">
        <v>953</v>
      </c>
      <c r="C278" s="280" t="s">
        <v>1118</v>
      </c>
      <c r="D278" s="261" t="s">
        <v>47</v>
      </c>
      <c r="E278" s="261" t="s">
        <v>1119</v>
      </c>
      <c r="F278" s="385" t="s">
        <v>3993</v>
      </c>
      <c r="G278" s="385"/>
      <c r="H278" s="279" t="s">
        <v>97</v>
      </c>
      <c r="I278" s="282">
        <v>1</v>
      </c>
      <c r="J278" s="281">
        <v>9.5399999999999991</v>
      </c>
      <c r="K278" s="281">
        <v>9.5399999999999991</v>
      </c>
      <c r="M278" s="50"/>
      <c r="N278" s="50"/>
      <c r="O278" s="50"/>
      <c r="P278" s="50"/>
      <c r="Q278" s="50"/>
      <c r="R278" s="50"/>
      <c r="S278" s="50"/>
      <c r="T278" s="50"/>
      <c r="U278" s="50"/>
      <c r="V278" s="50"/>
      <c r="W278" s="50"/>
      <c r="X278" s="50"/>
    </row>
    <row r="279" spans="1:24" ht="26.25" customHeight="1" x14ac:dyDescent="0.2">
      <c r="A279" s="95"/>
      <c r="B279" s="261" t="s">
        <v>953</v>
      </c>
      <c r="C279" s="280" t="s">
        <v>1106</v>
      </c>
      <c r="D279" s="261" t="s">
        <v>47</v>
      </c>
      <c r="E279" s="261" t="s">
        <v>1107</v>
      </c>
      <c r="F279" s="385" t="s">
        <v>3970</v>
      </c>
      <c r="G279" s="385"/>
      <c r="H279" s="279" t="s">
        <v>950</v>
      </c>
      <c r="I279" s="282">
        <v>0.15</v>
      </c>
      <c r="J279" s="281">
        <v>35.29</v>
      </c>
      <c r="K279" s="281">
        <v>5.29</v>
      </c>
      <c r="M279" s="50"/>
      <c r="N279" s="50"/>
      <c r="O279" s="50"/>
      <c r="P279" s="50"/>
      <c r="Q279" s="50"/>
      <c r="R279" s="50"/>
      <c r="S279" s="50"/>
      <c r="T279" s="50"/>
      <c r="U279" s="50"/>
      <c r="V279" s="50"/>
      <c r="W279" s="50"/>
      <c r="X279" s="50"/>
    </row>
    <row r="280" spans="1:24" ht="26.25" customHeight="1" x14ac:dyDescent="0.2">
      <c r="A280" s="95"/>
      <c r="B280" s="261" t="s">
        <v>953</v>
      </c>
      <c r="C280" s="280" t="s">
        <v>1108</v>
      </c>
      <c r="D280" s="261" t="s">
        <v>47</v>
      </c>
      <c r="E280" s="261" t="s">
        <v>1109</v>
      </c>
      <c r="F280" s="385" t="s">
        <v>3970</v>
      </c>
      <c r="G280" s="385"/>
      <c r="H280" s="279" t="s">
        <v>950</v>
      </c>
      <c r="I280" s="282">
        <v>5.7000000000000002E-2</v>
      </c>
      <c r="J280" s="281">
        <v>26.59</v>
      </c>
      <c r="K280" s="281">
        <v>1.51</v>
      </c>
      <c r="M280" s="50"/>
      <c r="N280" s="50"/>
      <c r="O280" s="50"/>
      <c r="P280" s="50"/>
      <c r="Q280" s="50"/>
      <c r="R280" s="50"/>
      <c r="S280" s="50"/>
      <c r="T280" s="50"/>
      <c r="U280" s="50"/>
      <c r="V280" s="50"/>
      <c r="W280" s="50"/>
      <c r="X280" s="50"/>
    </row>
    <row r="281" spans="1:24" ht="26.25" customHeight="1" x14ac:dyDescent="0.2">
      <c r="A281" s="95"/>
      <c r="B281" s="262" t="s">
        <v>919</v>
      </c>
      <c r="C281" s="284" t="s">
        <v>1112</v>
      </c>
      <c r="D281" s="262" t="s">
        <v>47</v>
      </c>
      <c r="E281" s="262" t="s">
        <v>1113</v>
      </c>
      <c r="F281" s="389" t="s">
        <v>923</v>
      </c>
      <c r="G281" s="389"/>
      <c r="H281" s="283" t="s">
        <v>49</v>
      </c>
      <c r="I281" s="286">
        <v>0.63500000000000001</v>
      </c>
      <c r="J281" s="285">
        <v>0.24</v>
      </c>
      <c r="K281" s="285">
        <v>0.15</v>
      </c>
      <c r="M281" s="50"/>
      <c r="N281" s="50"/>
      <c r="O281" s="50"/>
      <c r="P281" s="50"/>
      <c r="Q281" s="50"/>
      <c r="R281" s="50"/>
      <c r="S281" s="50"/>
      <c r="T281" s="50"/>
      <c r="U281" s="50"/>
      <c r="V281" s="50"/>
      <c r="W281" s="50"/>
      <c r="X281" s="50"/>
    </row>
    <row r="282" spans="1:24" ht="26.25" customHeight="1" x14ac:dyDescent="0.2">
      <c r="A282" s="95"/>
      <c r="B282" s="262" t="s">
        <v>919</v>
      </c>
      <c r="C282" s="284" t="s">
        <v>1114</v>
      </c>
      <c r="D282" s="262" t="s">
        <v>47</v>
      </c>
      <c r="E282" s="262" t="s">
        <v>1115</v>
      </c>
      <c r="F282" s="389" t="s">
        <v>923</v>
      </c>
      <c r="G282" s="389"/>
      <c r="H282" s="283" t="s">
        <v>97</v>
      </c>
      <c r="I282" s="286">
        <v>2.5000000000000001E-2</v>
      </c>
      <c r="J282" s="285">
        <v>22.6</v>
      </c>
      <c r="K282" s="285">
        <v>0.56000000000000005</v>
      </c>
      <c r="M282" s="50"/>
      <c r="N282" s="50"/>
      <c r="O282" s="50"/>
      <c r="P282" s="50"/>
      <c r="Q282" s="50"/>
      <c r="R282" s="50"/>
      <c r="S282" s="50"/>
      <c r="T282" s="50"/>
      <c r="U282" s="50"/>
      <c r="V282" s="50"/>
      <c r="W282" s="50"/>
      <c r="X282" s="50"/>
    </row>
    <row r="283" spans="1:24" ht="26.25" customHeight="1" x14ac:dyDescent="0.2">
      <c r="A283" s="95"/>
      <c r="B283" s="263"/>
      <c r="C283" s="263"/>
      <c r="D283" s="263"/>
      <c r="E283" s="263"/>
      <c r="F283" s="263" t="s">
        <v>924</v>
      </c>
      <c r="G283" s="289">
        <v>6.48</v>
      </c>
      <c r="H283" s="263" t="s">
        <v>925</v>
      </c>
      <c r="I283" s="289">
        <v>0</v>
      </c>
      <c r="J283" s="263" t="s">
        <v>926</v>
      </c>
      <c r="K283" s="289">
        <v>6.48</v>
      </c>
      <c r="M283" s="50"/>
      <c r="N283" s="50"/>
      <c r="O283" s="50"/>
      <c r="P283" s="50"/>
      <c r="Q283" s="50"/>
      <c r="R283" s="50"/>
      <c r="S283" s="50"/>
      <c r="T283" s="50"/>
      <c r="U283" s="50"/>
      <c r="V283" s="50"/>
      <c r="W283" s="50"/>
      <c r="X283" s="50"/>
    </row>
    <row r="284" spans="1:24" ht="26.25" customHeight="1" x14ac:dyDescent="0.2">
      <c r="A284" s="95"/>
      <c r="B284" s="263"/>
      <c r="C284" s="263"/>
      <c r="D284" s="263"/>
      <c r="E284" s="263"/>
      <c r="F284" s="263" t="s">
        <v>927</v>
      </c>
      <c r="G284" s="289">
        <v>3.54</v>
      </c>
      <c r="H284" s="263"/>
      <c r="I284" s="386" t="s">
        <v>928</v>
      </c>
      <c r="J284" s="386"/>
      <c r="K284" s="289">
        <v>20.59</v>
      </c>
      <c r="M284" s="50"/>
      <c r="N284" s="50"/>
      <c r="O284" s="50"/>
      <c r="P284" s="50"/>
      <c r="Q284" s="50"/>
      <c r="R284" s="50"/>
      <c r="S284" s="50"/>
      <c r="T284" s="50"/>
      <c r="U284" s="50"/>
      <c r="V284" s="50"/>
      <c r="W284" s="50"/>
      <c r="X284" s="50"/>
    </row>
    <row r="285" spans="1:24" ht="26.25" customHeight="1" thickBot="1" x14ac:dyDescent="0.25">
      <c r="A285" s="95"/>
      <c r="B285" s="264"/>
      <c r="C285" s="264"/>
      <c r="D285" s="264"/>
      <c r="E285" s="264"/>
      <c r="F285" s="264"/>
      <c r="G285" s="264"/>
      <c r="H285" s="264" t="s">
        <v>929</v>
      </c>
      <c r="I285" s="287" t="s">
        <v>3538</v>
      </c>
      <c r="J285" s="264" t="s">
        <v>931</v>
      </c>
      <c r="K285" s="265">
        <v>32013.33</v>
      </c>
      <c r="M285" s="50"/>
      <c r="N285" s="50"/>
      <c r="O285" s="50"/>
      <c r="P285" s="50"/>
      <c r="Q285" s="50"/>
      <c r="R285" s="50"/>
      <c r="S285" s="50"/>
      <c r="T285" s="50"/>
      <c r="U285" s="50"/>
      <c r="V285" s="50"/>
      <c r="W285" s="50"/>
      <c r="X285" s="50"/>
    </row>
    <row r="286" spans="1:24" ht="26.25" customHeight="1" thickTop="1" x14ac:dyDescent="0.2">
      <c r="A286" s="95"/>
      <c r="B286" s="278"/>
      <c r="C286" s="278"/>
      <c r="D286" s="278"/>
      <c r="E286" s="278"/>
      <c r="F286" s="278"/>
      <c r="G286" s="278"/>
      <c r="H286" s="278"/>
      <c r="I286" s="278"/>
      <c r="J286" s="278"/>
      <c r="K286" s="278"/>
      <c r="M286" s="50"/>
      <c r="N286" s="50"/>
      <c r="O286" s="50"/>
      <c r="P286" s="50"/>
      <c r="Q286" s="50"/>
      <c r="R286" s="50"/>
      <c r="S286" s="50"/>
      <c r="T286" s="50"/>
      <c r="U286" s="50"/>
      <c r="V286" s="50"/>
      <c r="W286" s="50"/>
      <c r="X286" s="50"/>
    </row>
    <row r="287" spans="1:24" ht="26.25" customHeight="1" x14ac:dyDescent="0.2">
      <c r="A287" s="95"/>
      <c r="B287" s="259" t="s">
        <v>104</v>
      </c>
      <c r="C287" s="267" t="s">
        <v>24</v>
      </c>
      <c r="D287" s="259" t="s">
        <v>25</v>
      </c>
      <c r="E287" s="259" t="s">
        <v>26</v>
      </c>
      <c r="F287" s="387" t="s">
        <v>917</v>
      </c>
      <c r="G287" s="387"/>
      <c r="H287" s="271" t="s">
        <v>27</v>
      </c>
      <c r="I287" s="267" t="s">
        <v>28</v>
      </c>
      <c r="J287" s="267" t="s">
        <v>29</v>
      </c>
      <c r="K287" s="267" t="s">
        <v>30</v>
      </c>
      <c r="M287" s="50"/>
      <c r="N287" s="50"/>
      <c r="O287" s="50"/>
      <c r="P287" s="50"/>
      <c r="Q287" s="50"/>
      <c r="R287" s="50"/>
      <c r="S287" s="50"/>
      <c r="T287" s="50"/>
      <c r="U287" s="50"/>
      <c r="V287" s="50"/>
      <c r="W287" s="50"/>
      <c r="X287" s="50"/>
    </row>
    <row r="288" spans="1:24" ht="26.25" customHeight="1" x14ac:dyDescent="0.2">
      <c r="A288" s="141"/>
      <c r="B288" s="260" t="s">
        <v>918</v>
      </c>
      <c r="C288" s="275" t="s">
        <v>105</v>
      </c>
      <c r="D288" s="260" t="s">
        <v>47</v>
      </c>
      <c r="E288" s="260" t="s">
        <v>106</v>
      </c>
      <c r="F288" s="388" t="s">
        <v>3992</v>
      </c>
      <c r="G288" s="388"/>
      <c r="H288" s="274" t="s">
        <v>97</v>
      </c>
      <c r="I288" s="277">
        <v>1</v>
      </c>
      <c r="J288" s="276">
        <v>14.66</v>
      </c>
      <c r="K288" s="276">
        <v>14.66</v>
      </c>
      <c r="M288" s="142"/>
      <c r="N288" s="142"/>
      <c r="O288" s="142"/>
      <c r="P288" s="142"/>
      <c r="Q288" s="142"/>
      <c r="R288" s="142"/>
      <c r="S288" s="142"/>
      <c r="T288" s="142"/>
      <c r="U288" s="142"/>
      <c r="V288" s="142"/>
      <c r="W288" s="142"/>
      <c r="X288" s="142"/>
    </row>
    <row r="289" spans="1:24" ht="26.25" customHeight="1" x14ac:dyDescent="0.2">
      <c r="A289" s="141"/>
      <c r="B289" s="261" t="s">
        <v>953</v>
      </c>
      <c r="C289" s="280" t="s">
        <v>1120</v>
      </c>
      <c r="D289" s="261" t="s">
        <v>47</v>
      </c>
      <c r="E289" s="261" t="s">
        <v>1121</v>
      </c>
      <c r="F289" s="385" t="s">
        <v>3993</v>
      </c>
      <c r="G289" s="385"/>
      <c r="H289" s="279" t="s">
        <v>97</v>
      </c>
      <c r="I289" s="282">
        <v>1</v>
      </c>
      <c r="J289" s="281">
        <v>8.74</v>
      </c>
      <c r="K289" s="281">
        <v>8.74</v>
      </c>
      <c r="M289" s="142"/>
      <c r="N289" s="142"/>
      <c r="O289" s="142"/>
      <c r="P289" s="142"/>
      <c r="Q289" s="142"/>
      <c r="R289" s="142"/>
      <c r="S289" s="142"/>
      <c r="T289" s="142"/>
      <c r="U289" s="142"/>
      <c r="V289" s="142"/>
      <c r="W289" s="142"/>
      <c r="X289" s="142"/>
    </row>
    <row r="290" spans="1:24" ht="26.25" customHeight="1" x14ac:dyDescent="0.2">
      <c r="A290" s="141"/>
      <c r="B290" s="261" t="s">
        <v>953</v>
      </c>
      <c r="C290" s="280" t="s">
        <v>1106</v>
      </c>
      <c r="D290" s="261" t="s">
        <v>47</v>
      </c>
      <c r="E290" s="261" t="s">
        <v>1107</v>
      </c>
      <c r="F290" s="385" t="s">
        <v>3970</v>
      </c>
      <c r="G290" s="385"/>
      <c r="H290" s="279" t="s">
        <v>950</v>
      </c>
      <c r="I290" s="282">
        <v>0.11600000000000001</v>
      </c>
      <c r="J290" s="281">
        <v>35.29</v>
      </c>
      <c r="K290" s="281">
        <v>4.09</v>
      </c>
      <c r="M290" s="142"/>
      <c r="N290" s="142"/>
      <c r="O290" s="142"/>
      <c r="P290" s="142"/>
      <c r="Q290" s="142"/>
      <c r="R290" s="142"/>
      <c r="S290" s="142"/>
      <c r="T290" s="142"/>
      <c r="U290" s="142"/>
      <c r="V290" s="142"/>
      <c r="W290" s="142"/>
      <c r="X290" s="142"/>
    </row>
    <row r="291" spans="1:24" ht="39" customHeight="1" x14ac:dyDescent="0.2">
      <c r="A291" s="141"/>
      <c r="B291" s="261" t="s">
        <v>953</v>
      </c>
      <c r="C291" s="280" t="s">
        <v>1108</v>
      </c>
      <c r="D291" s="261" t="s">
        <v>47</v>
      </c>
      <c r="E291" s="261" t="s">
        <v>1109</v>
      </c>
      <c r="F291" s="385" t="s">
        <v>3970</v>
      </c>
      <c r="G291" s="385"/>
      <c r="H291" s="279" t="s">
        <v>950</v>
      </c>
      <c r="I291" s="282">
        <v>4.3999999999999997E-2</v>
      </c>
      <c r="J291" s="281">
        <v>26.59</v>
      </c>
      <c r="K291" s="281">
        <v>1.1599999999999999</v>
      </c>
      <c r="M291" s="142"/>
      <c r="N291" s="142"/>
      <c r="O291" s="142"/>
      <c r="P291" s="142"/>
      <c r="Q291" s="142"/>
      <c r="R291" s="142"/>
      <c r="S291" s="142"/>
      <c r="T291" s="142"/>
      <c r="U291" s="142"/>
      <c r="V291" s="142"/>
      <c r="W291" s="142"/>
      <c r="X291" s="142"/>
    </row>
    <row r="292" spans="1:24" ht="26.25" customHeight="1" x14ac:dyDescent="0.2">
      <c r="A292" s="23"/>
      <c r="B292" s="262" t="s">
        <v>919</v>
      </c>
      <c r="C292" s="284" t="s">
        <v>1112</v>
      </c>
      <c r="D292" s="262" t="s">
        <v>47</v>
      </c>
      <c r="E292" s="262" t="s">
        <v>1113</v>
      </c>
      <c r="F292" s="389" t="s">
        <v>923</v>
      </c>
      <c r="G292" s="389"/>
      <c r="H292" s="283" t="s">
        <v>49</v>
      </c>
      <c r="I292" s="286">
        <v>0.48</v>
      </c>
      <c r="J292" s="285">
        <v>0.24</v>
      </c>
      <c r="K292" s="285">
        <v>0.11</v>
      </c>
      <c r="M292" s="142"/>
      <c r="N292" s="142"/>
      <c r="O292" s="142"/>
      <c r="P292" s="142"/>
      <c r="Q292" s="142"/>
      <c r="R292" s="142"/>
      <c r="S292" s="142"/>
      <c r="T292" s="142"/>
      <c r="U292" s="142"/>
      <c r="V292" s="142"/>
      <c r="W292" s="142"/>
      <c r="X292" s="142"/>
    </row>
    <row r="293" spans="1:24" ht="15.75" customHeight="1" x14ac:dyDescent="0.2">
      <c r="A293" s="23"/>
      <c r="B293" s="262" t="s">
        <v>919</v>
      </c>
      <c r="C293" s="284" t="s">
        <v>1114</v>
      </c>
      <c r="D293" s="262" t="s">
        <v>47</v>
      </c>
      <c r="E293" s="262" t="s">
        <v>1115</v>
      </c>
      <c r="F293" s="389" t="s">
        <v>923</v>
      </c>
      <c r="G293" s="389"/>
      <c r="H293" s="283" t="s">
        <v>97</v>
      </c>
      <c r="I293" s="286">
        <v>2.5000000000000001E-2</v>
      </c>
      <c r="J293" s="285">
        <v>22.6</v>
      </c>
      <c r="K293" s="285">
        <v>0.56000000000000005</v>
      </c>
      <c r="M293" s="142"/>
      <c r="N293" s="142"/>
      <c r="O293" s="142"/>
      <c r="P293" s="142"/>
      <c r="Q293" s="142"/>
      <c r="R293" s="142"/>
      <c r="S293" s="142"/>
      <c r="T293" s="142"/>
      <c r="U293" s="142"/>
      <c r="V293" s="142"/>
      <c r="W293" s="142"/>
      <c r="X293" s="142"/>
    </row>
    <row r="294" spans="1:24" ht="26.25" customHeight="1" x14ac:dyDescent="0.2">
      <c r="A294" s="23"/>
      <c r="B294" s="263"/>
      <c r="C294" s="263"/>
      <c r="D294" s="263"/>
      <c r="E294" s="263"/>
      <c r="F294" s="263" t="s">
        <v>924</v>
      </c>
      <c r="G294" s="289">
        <v>4.88</v>
      </c>
      <c r="H294" s="263" t="s">
        <v>925</v>
      </c>
      <c r="I294" s="289">
        <v>0</v>
      </c>
      <c r="J294" s="263" t="s">
        <v>926</v>
      </c>
      <c r="K294" s="289">
        <v>4.88</v>
      </c>
      <c r="M294" s="142"/>
      <c r="N294" s="142"/>
      <c r="O294" s="142"/>
      <c r="P294" s="142"/>
      <c r="Q294" s="142"/>
      <c r="R294" s="142"/>
      <c r="S294" s="142"/>
      <c r="T294" s="142"/>
      <c r="U294" s="142"/>
      <c r="V294" s="142"/>
      <c r="W294" s="142"/>
      <c r="X294" s="142"/>
    </row>
    <row r="295" spans="1:24" ht="26.25" customHeight="1" x14ac:dyDescent="0.2">
      <c r="A295" s="23"/>
      <c r="B295" s="263"/>
      <c r="C295" s="263"/>
      <c r="D295" s="263"/>
      <c r="E295" s="263"/>
      <c r="F295" s="263" t="s">
        <v>927</v>
      </c>
      <c r="G295" s="289">
        <v>3.05</v>
      </c>
      <c r="H295" s="263"/>
      <c r="I295" s="386" t="s">
        <v>928</v>
      </c>
      <c r="J295" s="386"/>
      <c r="K295" s="289">
        <v>17.71</v>
      </c>
      <c r="M295" s="142"/>
      <c r="N295" s="142"/>
      <c r="O295" s="142"/>
      <c r="P295" s="142"/>
      <c r="Q295" s="142"/>
      <c r="R295" s="142"/>
      <c r="S295" s="142"/>
      <c r="T295" s="142"/>
      <c r="U295" s="142"/>
      <c r="V295" s="142"/>
      <c r="W295" s="142"/>
      <c r="X295" s="142"/>
    </row>
    <row r="296" spans="1:24" ht="26.25" customHeight="1" thickBot="1" x14ac:dyDescent="0.25">
      <c r="A296" s="23"/>
      <c r="B296" s="264"/>
      <c r="C296" s="264"/>
      <c r="D296" s="264"/>
      <c r="E296" s="264"/>
      <c r="F296" s="264"/>
      <c r="G296" s="264"/>
      <c r="H296" s="264" t="s">
        <v>929</v>
      </c>
      <c r="I296" s="287" t="s">
        <v>3539</v>
      </c>
      <c r="J296" s="264" t="s">
        <v>931</v>
      </c>
      <c r="K296" s="265">
        <v>25977.02</v>
      </c>
      <c r="M296" s="142"/>
      <c r="N296" s="142"/>
      <c r="O296" s="142"/>
      <c r="P296" s="142"/>
      <c r="Q296" s="142"/>
      <c r="R296" s="142"/>
      <c r="S296" s="142"/>
      <c r="T296" s="142"/>
      <c r="U296" s="142"/>
      <c r="V296" s="142"/>
      <c r="W296" s="142"/>
      <c r="X296" s="142"/>
    </row>
    <row r="297" spans="1:24" ht="26.25" customHeight="1" thickTop="1" x14ac:dyDescent="0.2">
      <c r="A297" s="23"/>
      <c r="B297" s="278"/>
      <c r="C297" s="278"/>
      <c r="D297" s="278"/>
      <c r="E297" s="278"/>
      <c r="F297" s="278"/>
      <c r="G297" s="278"/>
      <c r="H297" s="278"/>
      <c r="I297" s="278"/>
      <c r="J297" s="278"/>
      <c r="K297" s="278"/>
      <c r="M297" s="142"/>
      <c r="N297" s="142"/>
      <c r="O297" s="142"/>
      <c r="P297" s="142"/>
      <c r="Q297" s="142"/>
      <c r="R297" s="142"/>
      <c r="S297" s="142"/>
      <c r="T297" s="142"/>
      <c r="U297" s="142"/>
      <c r="V297" s="142"/>
      <c r="W297" s="142"/>
      <c r="X297" s="142"/>
    </row>
    <row r="298" spans="1:24" ht="26.25" customHeight="1" x14ac:dyDescent="0.2">
      <c r="A298" s="23"/>
      <c r="B298" s="259" t="s">
        <v>107</v>
      </c>
      <c r="C298" s="267" t="s">
        <v>24</v>
      </c>
      <c r="D298" s="259" t="s">
        <v>25</v>
      </c>
      <c r="E298" s="259" t="s">
        <v>26</v>
      </c>
      <c r="F298" s="387" t="s">
        <v>917</v>
      </c>
      <c r="G298" s="387"/>
      <c r="H298" s="271" t="s">
        <v>27</v>
      </c>
      <c r="I298" s="267" t="s">
        <v>28</v>
      </c>
      <c r="J298" s="267" t="s">
        <v>29</v>
      </c>
      <c r="K298" s="267" t="s">
        <v>30</v>
      </c>
      <c r="M298" s="142"/>
      <c r="N298" s="142"/>
      <c r="O298" s="142"/>
      <c r="P298" s="142"/>
      <c r="Q298" s="142"/>
      <c r="R298" s="142"/>
      <c r="S298" s="142"/>
      <c r="T298" s="142"/>
      <c r="U298" s="142"/>
      <c r="V298" s="142"/>
      <c r="W298" s="142"/>
      <c r="X298" s="142"/>
    </row>
    <row r="299" spans="1:24" ht="26.25" customHeight="1" x14ac:dyDescent="0.2">
      <c r="A299" s="23"/>
      <c r="B299" s="260" t="s">
        <v>918</v>
      </c>
      <c r="C299" s="275" t="s">
        <v>108</v>
      </c>
      <c r="D299" s="260" t="s">
        <v>47</v>
      </c>
      <c r="E299" s="260" t="s">
        <v>109</v>
      </c>
      <c r="F299" s="388" t="s">
        <v>3992</v>
      </c>
      <c r="G299" s="388"/>
      <c r="H299" s="274" t="s">
        <v>97</v>
      </c>
      <c r="I299" s="277">
        <v>1</v>
      </c>
      <c r="J299" s="276">
        <v>11</v>
      </c>
      <c r="K299" s="276">
        <v>11</v>
      </c>
      <c r="M299" s="142"/>
      <c r="N299" s="142"/>
      <c r="O299" s="142"/>
      <c r="P299" s="142"/>
      <c r="Q299" s="142"/>
      <c r="R299" s="142"/>
      <c r="S299" s="142"/>
      <c r="T299" s="142"/>
      <c r="U299" s="142"/>
      <c r="V299" s="142"/>
      <c r="W299" s="142"/>
      <c r="X299" s="142"/>
    </row>
    <row r="300" spans="1:24" ht="26.25" customHeight="1" x14ac:dyDescent="0.2">
      <c r="A300" s="23"/>
      <c r="B300" s="261" t="s">
        <v>953</v>
      </c>
      <c r="C300" s="280" t="s">
        <v>1106</v>
      </c>
      <c r="D300" s="261" t="s">
        <v>47</v>
      </c>
      <c r="E300" s="261" t="s">
        <v>1107</v>
      </c>
      <c r="F300" s="385" t="s">
        <v>3970</v>
      </c>
      <c r="G300" s="385"/>
      <c r="H300" s="279" t="s">
        <v>950</v>
      </c>
      <c r="I300" s="282">
        <v>6.4000000000000001E-2</v>
      </c>
      <c r="J300" s="281">
        <v>35.29</v>
      </c>
      <c r="K300" s="281">
        <v>2.25</v>
      </c>
      <c r="M300" s="142"/>
      <c r="N300" s="142"/>
      <c r="O300" s="142"/>
      <c r="P300" s="142"/>
      <c r="Q300" s="142"/>
      <c r="R300" s="142"/>
      <c r="S300" s="142"/>
      <c r="T300" s="142"/>
      <c r="U300" s="142"/>
      <c r="V300" s="142"/>
      <c r="W300" s="142"/>
      <c r="X300" s="142"/>
    </row>
    <row r="301" spans="1:24" ht="26.25" customHeight="1" x14ac:dyDescent="0.2">
      <c r="A301" s="57"/>
      <c r="B301" s="261" t="s">
        <v>953</v>
      </c>
      <c r="C301" s="280" t="s">
        <v>1108</v>
      </c>
      <c r="D301" s="261" t="s">
        <v>47</v>
      </c>
      <c r="E301" s="261" t="s">
        <v>1109</v>
      </c>
      <c r="F301" s="385" t="s">
        <v>3970</v>
      </c>
      <c r="G301" s="385"/>
      <c r="H301" s="279" t="s">
        <v>950</v>
      </c>
      <c r="I301" s="282">
        <v>2.5000000000000001E-2</v>
      </c>
      <c r="J301" s="281">
        <v>26.59</v>
      </c>
      <c r="K301" s="281">
        <v>0.66</v>
      </c>
      <c r="M301" s="46"/>
      <c r="N301" s="46"/>
      <c r="O301" s="46"/>
      <c r="P301" s="46"/>
      <c r="Q301" s="46"/>
      <c r="R301" s="46"/>
      <c r="S301" s="46"/>
      <c r="T301" s="46"/>
      <c r="U301" s="46"/>
      <c r="V301" s="46"/>
      <c r="W301" s="46"/>
      <c r="X301" s="46"/>
    </row>
    <row r="302" spans="1:24" ht="15.75" customHeight="1" x14ac:dyDescent="0.2">
      <c r="A302" s="57"/>
      <c r="B302" s="261" t="s">
        <v>953</v>
      </c>
      <c r="C302" s="280" t="s">
        <v>1122</v>
      </c>
      <c r="D302" s="261" t="s">
        <v>47</v>
      </c>
      <c r="E302" s="261" t="s">
        <v>1123</v>
      </c>
      <c r="F302" s="385" t="s">
        <v>3993</v>
      </c>
      <c r="G302" s="385"/>
      <c r="H302" s="279" t="s">
        <v>97</v>
      </c>
      <c r="I302" s="282">
        <v>1</v>
      </c>
      <c r="J302" s="281">
        <v>7.46</v>
      </c>
      <c r="K302" s="281">
        <v>7.46</v>
      </c>
      <c r="M302" s="46"/>
      <c r="N302" s="46"/>
      <c r="O302" s="46"/>
      <c r="P302" s="46"/>
      <c r="Q302" s="46"/>
      <c r="R302" s="46"/>
      <c r="S302" s="46"/>
      <c r="T302" s="46"/>
      <c r="U302" s="46"/>
      <c r="V302" s="46"/>
      <c r="W302" s="46"/>
      <c r="X302" s="46"/>
    </row>
    <row r="303" spans="1:24" ht="15.75" customHeight="1" x14ac:dyDescent="0.2">
      <c r="A303" s="57"/>
      <c r="B303" s="262" t="s">
        <v>919</v>
      </c>
      <c r="C303" s="284" t="s">
        <v>1112</v>
      </c>
      <c r="D303" s="262" t="s">
        <v>47</v>
      </c>
      <c r="E303" s="262" t="s">
        <v>1113</v>
      </c>
      <c r="F303" s="389" t="s">
        <v>923</v>
      </c>
      <c r="G303" s="389"/>
      <c r="H303" s="283" t="s">
        <v>49</v>
      </c>
      <c r="I303" s="286">
        <v>0.317</v>
      </c>
      <c r="J303" s="285">
        <v>0.24</v>
      </c>
      <c r="K303" s="285">
        <v>7.0000000000000007E-2</v>
      </c>
      <c r="M303" s="46"/>
      <c r="N303" s="46"/>
      <c r="O303" s="46"/>
      <c r="P303" s="46"/>
      <c r="Q303" s="46"/>
      <c r="R303" s="46"/>
      <c r="S303" s="46"/>
      <c r="T303" s="46"/>
      <c r="U303" s="46"/>
      <c r="V303" s="46"/>
      <c r="W303" s="46"/>
      <c r="X303" s="46"/>
    </row>
    <row r="304" spans="1:24" ht="15.75" customHeight="1" x14ac:dyDescent="0.2">
      <c r="A304" s="57"/>
      <c r="B304" s="262" t="s">
        <v>919</v>
      </c>
      <c r="C304" s="284" t="s">
        <v>1114</v>
      </c>
      <c r="D304" s="262" t="s">
        <v>47</v>
      </c>
      <c r="E304" s="262" t="s">
        <v>1115</v>
      </c>
      <c r="F304" s="389" t="s">
        <v>923</v>
      </c>
      <c r="G304" s="389"/>
      <c r="H304" s="283" t="s">
        <v>97</v>
      </c>
      <c r="I304" s="286">
        <v>2.5000000000000001E-2</v>
      </c>
      <c r="J304" s="285">
        <v>22.6</v>
      </c>
      <c r="K304" s="285">
        <v>0.56000000000000005</v>
      </c>
      <c r="M304" s="46"/>
      <c r="N304" s="46"/>
      <c r="O304" s="46"/>
      <c r="P304" s="46"/>
      <c r="Q304" s="46"/>
      <c r="R304" s="46"/>
      <c r="S304" s="46"/>
      <c r="T304" s="46"/>
      <c r="U304" s="46"/>
      <c r="V304" s="46"/>
      <c r="W304" s="46"/>
      <c r="X304" s="46"/>
    </row>
    <row r="305" spans="1:24" ht="15.75" customHeight="1" x14ac:dyDescent="0.2">
      <c r="A305" s="57"/>
      <c r="B305" s="263"/>
      <c r="C305" s="263"/>
      <c r="D305" s="263"/>
      <c r="E305" s="263"/>
      <c r="F305" s="263" t="s">
        <v>924</v>
      </c>
      <c r="G305" s="289">
        <v>2.68</v>
      </c>
      <c r="H305" s="263" t="s">
        <v>925</v>
      </c>
      <c r="I305" s="289">
        <v>0</v>
      </c>
      <c r="J305" s="263" t="s">
        <v>926</v>
      </c>
      <c r="K305" s="289">
        <v>2.68</v>
      </c>
      <c r="M305" s="46"/>
      <c r="N305" s="46"/>
      <c r="O305" s="46"/>
      <c r="P305" s="46"/>
      <c r="Q305" s="46"/>
      <c r="R305" s="46"/>
      <c r="S305" s="46"/>
      <c r="T305" s="46"/>
      <c r="U305" s="46"/>
      <c r="V305" s="46"/>
      <c r="W305" s="46"/>
      <c r="X305" s="46"/>
    </row>
    <row r="306" spans="1:24" ht="15.75" customHeight="1" x14ac:dyDescent="0.2">
      <c r="A306" s="57"/>
      <c r="B306" s="263"/>
      <c r="C306" s="263"/>
      <c r="D306" s="263"/>
      <c r="E306" s="263"/>
      <c r="F306" s="263" t="s">
        <v>927</v>
      </c>
      <c r="G306" s="289">
        <v>2.2799999999999998</v>
      </c>
      <c r="H306" s="263"/>
      <c r="I306" s="386" t="s">
        <v>928</v>
      </c>
      <c r="J306" s="386"/>
      <c r="K306" s="289">
        <v>13.28</v>
      </c>
      <c r="M306" s="46"/>
      <c r="N306" s="46"/>
      <c r="O306" s="46"/>
      <c r="P306" s="46"/>
      <c r="Q306" s="46"/>
      <c r="R306" s="46"/>
      <c r="S306" s="46"/>
      <c r="T306" s="46"/>
      <c r="U306" s="46"/>
      <c r="V306" s="46"/>
      <c r="W306" s="46"/>
      <c r="X306" s="46"/>
    </row>
    <row r="307" spans="1:24" ht="26.25" customHeight="1" thickBot="1" x14ac:dyDescent="0.25">
      <c r="A307" s="57"/>
      <c r="B307" s="264"/>
      <c r="C307" s="264"/>
      <c r="D307" s="264"/>
      <c r="E307" s="264"/>
      <c r="F307" s="264"/>
      <c r="G307" s="264"/>
      <c r="H307" s="264" t="s">
        <v>929</v>
      </c>
      <c r="I307" s="287" t="s">
        <v>3540</v>
      </c>
      <c r="J307" s="264" t="s">
        <v>931</v>
      </c>
      <c r="K307" s="265">
        <v>9126.01</v>
      </c>
      <c r="M307" s="46"/>
      <c r="N307" s="46"/>
      <c r="O307" s="46"/>
      <c r="P307" s="46"/>
      <c r="Q307" s="46"/>
      <c r="R307" s="46"/>
      <c r="S307" s="46"/>
      <c r="T307" s="46"/>
      <c r="U307" s="46"/>
      <c r="V307" s="46"/>
      <c r="W307" s="46"/>
      <c r="X307" s="46"/>
    </row>
    <row r="308" spans="1:24" ht="26.25" customHeight="1" thickTop="1" x14ac:dyDescent="0.2">
      <c r="A308" s="57"/>
      <c r="B308" s="278"/>
      <c r="C308" s="278"/>
      <c r="D308" s="278"/>
      <c r="E308" s="278"/>
      <c r="F308" s="278"/>
      <c r="G308" s="278"/>
      <c r="H308" s="278"/>
      <c r="I308" s="278"/>
      <c r="J308" s="278"/>
      <c r="K308" s="278"/>
      <c r="M308" s="46"/>
      <c r="N308" s="46"/>
      <c r="O308" s="46"/>
      <c r="P308" s="46"/>
      <c r="Q308" s="46"/>
      <c r="R308" s="46"/>
      <c r="S308" s="46"/>
      <c r="T308" s="46"/>
      <c r="U308" s="46"/>
      <c r="V308" s="46"/>
      <c r="W308" s="46"/>
      <c r="X308" s="46"/>
    </row>
    <row r="309" spans="1:24" ht="26.25" customHeight="1" x14ac:dyDescent="0.2">
      <c r="A309" s="57"/>
      <c r="B309" s="259" t="s">
        <v>110</v>
      </c>
      <c r="C309" s="267" t="s">
        <v>24</v>
      </c>
      <c r="D309" s="259" t="s">
        <v>25</v>
      </c>
      <c r="E309" s="259" t="s">
        <v>26</v>
      </c>
      <c r="F309" s="387" t="s">
        <v>917</v>
      </c>
      <c r="G309" s="387"/>
      <c r="H309" s="271" t="s">
        <v>27</v>
      </c>
      <c r="I309" s="267" t="s">
        <v>28</v>
      </c>
      <c r="J309" s="267" t="s">
        <v>29</v>
      </c>
      <c r="K309" s="267" t="s">
        <v>30</v>
      </c>
      <c r="M309" s="46"/>
      <c r="N309" s="46"/>
      <c r="O309" s="46"/>
      <c r="P309" s="46"/>
      <c r="Q309" s="46"/>
      <c r="R309" s="46"/>
      <c r="S309" s="46"/>
      <c r="T309" s="46"/>
      <c r="U309" s="46"/>
      <c r="V309" s="46"/>
      <c r="W309" s="46"/>
      <c r="X309" s="46"/>
    </row>
    <row r="310" spans="1:24" ht="26.25" customHeight="1" x14ac:dyDescent="0.2">
      <c r="A310" s="57"/>
      <c r="B310" s="260" t="s">
        <v>918</v>
      </c>
      <c r="C310" s="275" t="s">
        <v>111</v>
      </c>
      <c r="D310" s="260" t="s">
        <v>47</v>
      </c>
      <c r="E310" s="260" t="s">
        <v>112</v>
      </c>
      <c r="F310" s="388" t="s">
        <v>3992</v>
      </c>
      <c r="G310" s="388"/>
      <c r="H310" s="274" t="s">
        <v>97</v>
      </c>
      <c r="I310" s="277">
        <v>1</v>
      </c>
      <c r="J310" s="276">
        <v>10.19</v>
      </c>
      <c r="K310" s="276">
        <v>10.19</v>
      </c>
      <c r="M310" s="46"/>
      <c r="N310" s="46"/>
      <c r="O310" s="46"/>
      <c r="P310" s="46"/>
      <c r="Q310" s="46"/>
      <c r="R310" s="46"/>
      <c r="S310" s="46"/>
      <c r="T310" s="46"/>
      <c r="U310" s="46"/>
      <c r="V310" s="46"/>
      <c r="W310" s="46"/>
      <c r="X310" s="46"/>
    </row>
    <row r="311" spans="1:24" ht="26.25" customHeight="1" x14ac:dyDescent="0.2">
      <c r="A311" s="57"/>
      <c r="B311" s="261" t="s">
        <v>953</v>
      </c>
      <c r="C311" s="280" t="s">
        <v>1106</v>
      </c>
      <c r="D311" s="261" t="s">
        <v>47</v>
      </c>
      <c r="E311" s="261" t="s">
        <v>1107</v>
      </c>
      <c r="F311" s="385" t="s">
        <v>3970</v>
      </c>
      <c r="G311" s="385"/>
      <c r="H311" s="279" t="s">
        <v>950</v>
      </c>
      <c r="I311" s="282">
        <v>4.9000000000000002E-2</v>
      </c>
      <c r="J311" s="281">
        <v>35.29</v>
      </c>
      <c r="K311" s="281">
        <v>1.72</v>
      </c>
      <c r="M311" s="46"/>
      <c r="N311" s="46"/>
      <c r="O311" s="46"/>
      <c r="P311" s="46"/>
      <c r="Q311" s="46"/>
      <c r="R311" s="46"/>
      <c r="S311" s="46"/>
      <c r="T311" s="46"/>
      <c r="U311" s="46"/>
      <c r="V311" s="46"/>
      <c r="W311" s="46"/>
      <c r="X311" s="46"/>
    </row>
    <row r="312" spans="1:24" ht="26.25" customHeight="1" x14ac:dyDescent="0.2">
      <c r="A312" s="57"/>
      <c r="B312" s="261" t="s">
        <v>953</v>
      </c>
      <c r="C312" s="280" t="s">
        <v>1124</v>
      </c>
      <c r="D312" s="261" t="s">
        <v>47</v>
      </c>
      <c r="E312" s="261" t="s">
        <v>1125</v>
      </c>
      <c r="F312" s="385" t="s">
        <v>3993</v>
      </c>
      <c r="G312" s="385"/>
      <c r="H312" s="279" t="s">
        <v>97</v>
      </c>
      <c r="I312" s="282">
        <v>1</v>
      </c>
      <c r="J312" s="281">
        <v>7.36</v>
      </c>
      <c r="K312" s="281">
        <v>7.36</v>
      </c>
      <c r="M312" s="46"/>
      <c r="N312" s="46"/>
      <c r="O312" s="46"/>
      <c r="P312" s="46"/>
      <c r="Q312" s="46"/>
      <c r="R312" s="46"/>
      <c r="S312" s="46"/>
      <c r="T312" s="46"/>
      <c r="U312" s="46"/>
      <c r="V312" s="46"/>
      <c r="W312" s="46"/>
      <c r="X312" s="46"/>
    </row>
    <row r="313" spans="1:24" ht="26.25" customHeight="1" x14ac:dyDescent="0.2">
      <c r="A313" s="57"/>
      <c r="B313" s="261" t="s">
        <v>953</v>
      </c>
      <c r="C313" s="280" t="s">
        <v>1108</v>
      </c>
      <c r="D313" s="261" t="s">
        <v>47</v>
      </c>
      <c r="E313" s="261" t="s">
        <v>1109</v>
      </c>
      <c r="F313" s="385" t="s">
        <v>3970</v>
      </c>
      <c r="G313" s="385"/>
      <c r="H313" s="279" t="s">
        <v>950</v>
      </c>
      <c r="I313" s="282">
        <v>1.9E-2</v>
      </c>
      <c r="J313" s="281">
        <v>26.59</v>
      </c>
      <c r="K313" s="281">
        <v>0.5</v>
      </c>
      <c r="M313" s="46"/>
      <c r="N313" s="46"/>
      <c r="O313" s="46"/>
      <c r="P313" s="46"/>
      <c r="Q313" s="46"/>
      <c r="R313" s="46"/>
      <c r="S313" s="46"/>
      <c r="T313" s="46"/>
      <c r="U313" s="46"/>
      <c r="V313" s="46"/>
      <c r="W313" s="46"/>
      <c r="X313" s="46"/>
    </row>
    <row r="314" spans="1:24" ht="26.25" customHeight="1" x14ac:dyDescent="0.2">
      <c r="A314" s="57"/>
      <c r="B314" s="262" t="s">
        <v>919</v>
      </c>
      <c r="C314" s="284" t="s">
        <v>1112</v>
      </c>
      <c r="D314" s="262" t="s">
        <v>47</v>
      </c>
      <c r="E314" s="262" t="s">
        <v>1113</v>
      </c>
      <c r="F314" s="389" t="s">
        <v>923</v>
      </c>
      <c r="G314" s="389"/>
      <c r="H314" s="283" t="s">
        <v>49</v>
      </c>
      <c r="I314" s="286">
        <v>0.245</v>
      </c>
      <c r="J314" s="285">
        <v>0.24</v>
      </c>
      <c r="K314" s="285">
        <v>0.05</v>
      </c>
      <c r="M314" s="46"/>
      <c r="N314" s="46"/>
      <c r="O314" s="46"/>
      <c r="P314" s="46"/>
      <c r="Q314" s="46"/>
      <c r="R314" s="46"/>
      <c r="S314" s="46"/>
      <c r="T314" s="46"/>
      <c r="U314" s="46"/>
      <c r="V314" s="46"/>
      <c r="W314" s="46"/>
      <c r="X314" s="46"/>
    </row>
    <row r="315" spans="1:24" ht="26.25" customHeight="1" x14ac:dyDescent="0.2">
      <c r="A315" s="57"/>
      <c r="B315" s="262" t="s">
        <v>919</v>
      </c>
      <c r="C315" s="284" t="s">
        <v>1114</v>
      </c>
      <c r="D315" s="262" t="s">
        <v>47</v>
      </c>
      <c r="E315" s="262" t="s">
        <v>1115</v>
      </c>
      <c r="F315" s="389" t="s">
        <v>923</v>
      </c>
      <c r="G315" s="389"/>
      <c r="H315" s="283" t="s">
        <v>97</v>
      </c>
      <c r="I315" s="286">
        <v>2.5000000000000001E-2</v>
      </c>
      <c r="J315" s="285">
        <v>22.6</v>
      </c>
      <c r="K315" s="285">
        <v>0.56000000000000005</v>
      </c>
      <c r="M315" s="46"/>
      <c r="N315" s="46"/>
      <c r="O315" s="46"/>
      <c r="P315" s="46"/>
      <c r="Q315" s="46"/>
      <c r="R315" s="46"/>
      <c r="S315" s="46"/>
      <c r="T315" s="46"/>
      <c r="U315" s="46"/>
      <c r="V315" s="46"/>
      <c r="W315" s="46"/>
      <c r="X315" s="46"/>
    </row>
    <row r="316" spans="1:24" ht="26.25" customHeight="1" x14ac:dyDescent="0.2">
      <c r="A316" s="57"/>
      <c r="B316" s="263"/>
      <c r="C316" s="263"/>
      <c r="D316" s="263"/>
      <c r="E316" s="263"/>
      <c r="F316" s="263" t="s">
        <v>924</v>
      </c>
      <c r="G316" s="289">
        <v>2.0099999999999998</v>
      </c>
      <c r="H316" s="263" t="s">
        <v>925</v>
      </c>
      <c r="I316" s="289">
        <v>0</v>
      </c>
      <c r="J316" s="263" t="s">
        <v>926</v>
      </c>
      <c r="K316" s="289">
        <v>2.0099999999999998</v>
      </c>
      <c r="M316" s="46"/>
      <c r="N316" s="46"/>
      <c r="O316" s="46"/>
      <c r="P316" s="46"/>
      <c r="Q316" s="46"/>
      <c r="R316" s="46"/>
      <c r="S316" s="46"/>
      <c r="T316" s="46"/>
      <c r="U316" s="46"/>
      <c r="V316" s="46"/>
      <c r="W316" s="46"/>
      <c r="X316" s="46"/>
    </row>
    <row r="317" spans="1:24" ht="26.25" customHeight="1" x14ac:dyDescent="0.2">
      <c r="A317" s="57"/>
      <c r="B317" s="263"/>
      <c r="C317" s="263"/>
      <c r="D317" s="263"/>
      <c r="E317" s="263"/>
      <c r="F317" s="263" t="s">
        <v>927</v>
      </c>
      <c r="G317" s="289">
        <v>2.12</v>
      </c>
      <c r="H317" s="263"/>
      <c r="I317" s="386" t="s">
        <v>928</v>
      </c>
      <c r="J317" s="386"/>
      <c r="K317" s="289">
        <v>12.31</v>
      </c>
      <c r="M317" s="46"/>
      <c r="N317" s="46"/>
      <c r="O317" s="46"/>
      <c r="P317" s="46"/>
      <c r="Q317" s="46"/>
      <c r="R317" s="46"/>
      <c r="S317" s="46"/>
      <c r="T317" s="46"/>
      <c r="U317" s="46"/>
      <c r="V317" s="46"/>
      <c r="W317" s="46"/>
      <c r="X317" s="46"/>
    </row>
    <row r="318" spans="1:24" ht="26.25" customHeight="1" thickBot="1" x14ac:dyDescent="0.25">
      <c r="A318" s="57"/>
      <c r="B318" s="264"/>
      <c r="C318" s="264"/>
      <c r="D318" s="264"/>
      <c r="E318" s="264"/>
      <c r="F318" s="264"/>
      <c r="G318" s="264"/>
      <c r="H318" s="264" t="s">
        <v>929</v>
      </c>
      <c r="I318" s="287" t="s">
        <v>3541</v>
      </c>
      <c r="J318" s="264" t="s">
        <v>931</v>
      </c>
      <c r="K318" s="265">
        <v>1069.73</v>
      </c>
      <c r="M318" s="46"/>
      <c r="N318" s="46"/>
      <c r="O318" s="46"/>
      <c r="P318" s="46"/>
      <c r="Q318" s="46"/>
      <c r="R318" s="46"/>
      <c r="S318" s="46"/>
      <c r="T318" s="46"/>
      <c r="U318" s="46"/>
      <c r="V318" s="46"/>
      <c r="W318" s="46"/>
      <c r="X318" s="46"/>
    </row>
    <row r="319" spans="1:24" ht="26.25" customHeight="1" thickTop="1" x14ac:dyDescent="0.2">
      <c r="A319" s="57"/>
      <c r="B319" s="278"/>
      <c r="C319" s="278"/>
      <c r="D319" s="278"/>
      <c r="E319" s="278"/>
      <c r="F319" s="278"/>
      <c r="G319" s="278"/>
      <c r="H319" s="278"/>
      <c r="I319" s="278"/>
      <c r="J319" s="278"/>
      <c r="K319" s="278"/>
      <c r="M319" s="46"/>
      <c r="N319" s="46"/>
      <c r="O319" s="46"/>
      <c r="P319" s="46"/>
      <c r="Q319" s="46"/>
      <c r="R319" s="46"/>
      <c r="S319" s="46"/>
      <c r="T319" s="46"/>
      <c r="U319" s="46"/>
      <c r="V319" s="46"/>
      <c r="W319" s="46"/>
      <c r="X319" s="46"/>
    </row>
    <row r="320" spans="1:24" ht="26.25" customHeight="1" x14ac:dyDescent="0.2">
      <c r="A320" s="57"/>
      <c r="B320" s="259" t="s">
        <v>113</v>
      </c>
      <c r="C320" s="267" t="s">
        <v>24</v>
      </c>
      <c r="D320" s="259" t="s">
        <v>25</v>
      </c>
      <c r="E320" s="259" t="s">
        <v>26</v>
      </c>
      <c r="F320" s="387" t="s">
        <v>917</v>
      </c>
      <c r="G320" s="387"/>
      <c r="H320" s="271" t="s">
        <v>27</v>
      </c>
      <c r="I320" s="267" t="s">
        <v>28</v>
      </c>
      <c r="J320" s="267" t="s">
        <v>29</v>
      </c>
      <c r="K320" s="267" t="s">
        <v>30</v>
      </c>
      <c r="M320" s="46"/>
      <c r="N320" s="46"/>
      <c r="O320" s="46"/>
      <c r="P320" s="46"/>
      <c r="Q320" s="46"/>
      <c r="R320" s="46"/>
      <c r="S320" s="46"/>
      <c r="T320" s="46"/>
      <c r="U320" s="46"/>
      <c r="V320" s="46"/>
      <c r="W320" s="46"/>
      <c r="X320" s="46"/>
    </row>
    <row r="321" spans="1:24" ht="26.25" customHeight="1" x14ac:dyDescent="0.2">
      <c r="A321" s="57"/>
      <c r="B321" s="260" t="s">
        <v>918</v>
      </c>
      <c r="C321" s="275" t="s">
        <v>114</v>
      </c>
      <c r="D321" s="260" t="s">
        <v>47</v>
      </c>
      <c r="E321" s="260" t="s">
        <v>115</v>
      </c>
      <c r="F321" s="388" t="s">
        <v>3992</v>
      </c>
      <c r="G321" s="388"/>
      <c r="H321" s="274" t="s">
        <v>60</v>
      </c>
      <c r="I321" s="277">
        <v>1</v>
      </c>
      <c r="J321" s="276">
        <v>848.95</v>
      </c>
      <c r="K321" s="276">
        <v>848.95</v>
      </c>
      <c r="M321" s="46"/>
      <c r="N321" s="46"/>
      <c r="O321" s="46"/>
      <c r="P321" s="46"/>
      <c r="Q321" s="46"/>
      <c r="R321" s="46"/>
      <c r="S321" s="46"/>
      <c r="T321" s="46"/>
      <c r="U321" s="46"/>
      <c r="V321" s="46"/>
      <c r="W321" s="46"/>
      <c r="X321" s="46"/>
    </row>
    <row r="322" spans="1:24" ht="26.25" customHeight="1" x14ac:dyDescent="0.2">
      <c r="A322" s="57"/>
      <c r="B322" s="261" t="s">
        <v>953</v>
      </c>
      <c r="C322" s="280" t="s">
        <v>1126</v>
      </c>
      <c r="D322" s="261" t="s">
        <v>47</v>
      </c>
      <c r="E322" s="261" t="s">
        <v>1127</v>
      </c>
      <c r="F322" s="385" t="s">
        <v>3985</v>
      </c>
      <c r="G322" s="385"/>
      <c r="H322" s="279" t="s">
        <v>1035</v>
      </c>
      <c r="I322" s="282">
        <v>9.1999999999999998E-2</v>
      </c>
      <c r="J322" s="281">
        <v>1.26</v>
      </c>
      <c r="K322" s="281">
        <v>0.11</v>
      </c>
      <c r="M322" s="46"/>
      <c r="N322" s="46"/>
      <c r="O322" s="46"/>
      <c r="P322" s="46"/>
      <c r="Q322" s="46"/>
      <c r="R322" s="46"/>
      <c r="S322" s="46"/>
      <c r="T322" s="46"/>
      <c r="U322" s="46"/>
      <c r="V322" s="46"/>
      <c r="W322" s="46"/>
      <c r="X322" s="46"/>
    </row>
    <row r="323" spans="1:24" ht="26.25" customHeight="1" x14ac:dyDescent="0.2">
      <c r="A323" s="57"/>
      <c r="B323" s="261" t="s">
        <v>953</v>
      </c>
      <c r="C323" s="280" t="s">
        <v>1019</v>
      </c>
      <c r="D323" s="261" t="s">
        <v>47</v>
      </c>
      <c r="E323" s="261" t="s">
        <v>1020</v>
      </c>
      <c r="F323" s="385" t="s">
        <v>3970</v>
      </c>
      <c r="G323" s="385"/>
      <c r="H323" s="279" t="s">
        <v>950</v>
      </c>
      <c r="I323" s="282">
        <v>0.501</v>
      </c>
      <c r="J323" s="281">
        <v>24.73</v>
      </c>
      <c r="K323" s="281">
        <v>12.38</v>
      </c>
      <c r="M323" s="46"/>
      <c r="N323" s="46"/>
      <c r="O323" s="46"/>
      <c r="P323" s="46"/>
      <c r="Q323" s="46"/>
      <c r="R323" s="46"/>
      <c r="S323" s="46"/>
      <c r="T323" s="46"/>
      <c r="U323" s="46"/>
      <c r="V323" s="46"/>
      <c r="W323" s="46"/>
      <c r="X323" s="46"/>
    </row>
    <row r="324" spans="1:24" ht="26.25" customHeight="1" x14ac:dyDescent="0.2">
      <c r="A324" s="57"/>
      <c r="B324" s="261" t="s">
        <v>953</v>
      </c>
      <c r="C324" s="280" t="s">
        <v>1128</v>
      </c>
      <c r="D324" s="261" t="s">
        <v>47</v>
      </c>
      <c r="E324" s="261" t="s">
        <v>1129</v>
      </c>
      <c r="F324" s="385" t="s">
        <v>3985</v>
      </c>
      <c r="G324" s="385"/>
      <c r="H324" s="279" t="s">
        <v>1041</v>
      </c>
      <c r="I324" s="282">
        <v>7.4999999999999997E-2</v>
      </c>
      <c r="J324" s="281">
        <v>0.54</v>
      </c>
      <c r="K324" s="281">
        <v>0.04</v>
      </c>
      <c r="M324" s="46"/>
      <c r="N324" s="46"/>
      <c r="O324" s="46"/>
      <c r="P324" s="46"/>
      <c r="Q324" s="46"/>
      <c r="R324" s="46"/>
      <c r="S324" s="46"/>
      <c r="T324" s="46"/>
      <c r="U324" s="46"/>
      <c r="V324" s="46"/>
      <c r="W324" s="46"/>
      <c r="X324" s="46"/>
    </row>
    <row r="325" spans="1:24" ht="26.25" customHeight="1" x14ac:dyDescent="0.2">
      <c r="A325" s="57"/>
      <c r="B325" s="261" t="s">
        <v>953</v>
      </c>
      <c r="C325" s="280" t="s">
        <v>1086</v>
      </c>
      <c r="D325" s="261" t="s">
        <v>47</v>
      </c>
      <c r="E325" s="261" t="s">
        <v>1087</v>
      </c>
      <c r="F325" s="385" t="s">
        <v>3970</v>
      </c>
      <c r="G325" s="385"/>
      <c r="H325" s="279" t="s">
        <v>950</v>
      </c>
      <c r="I325" s="282">
        <v>0.33400000000000002</v>
      </c>
      <c r="J325" s="281">
        <v>35.590000000000003</v>
      </c>
      <c r="K325" s="281">
        <v>11.88</v>
      </c>
      <c r="M325" s="46"/>
      <c r="N325" s="46"/>
      <c r="O325" s="46"/>
      <c r="P325" s="46"/>
      <c r="Q325" s="46"/>
      <c r="R325" s="46"/>
      <c r="S325" s="46"/>
      <c r="T325" s="46"/>
      <c r="U325" s="46"/>
      <c r="V325" s="46"/>
      <c r="W325" s="46"/>
      <c r="X325" s="46"/>
    </row>
    <row r="326" spans="1:24" ht="26.25" customHeight="1" x14ac:dyDescent="0.2">
      <c r="A326" s="57"/>
      <c r="B326" s="262" t="s">
        <v>919</v>
      </c>
      <c r="C326" s="284" t="s">
        <v>1130</v>
      </c>
      <c r="D326" s="262" t="s">
        <v>47</v>
      </c>
      <c r="E326" s="262" t="s">
        <v>1131</v>
      </c>
      <c r="F326" s="389" t="s">
        <v>923</v>
      </c>
      <c r="G326" s="389"/>
      <c r="H326" s="283" t="s">
        <v>60</v>
      </c>
      <c r="I326" s="286">
        <v>1.23</v>
      </c>
      <c r="J326" s="285">
        <v>670.36</v>
      </c>
      <c r="K326" s="285">
        <v>824.54</v>
      </c>
      <c r="M326" s="46"/>
      <c r="N326" s="46"/>
      <c r="O326" s="46"/>
      <c r="P326" s="46"/>
      <c r="Q326" s="46"/>
      <c r="R326" s="46"/>
      <c r="S326" s="46"/>
      <c r="T326" s="46"/>
      <c r="U326" s="46"/>
      <c r="V326" s="46"/>
      <c r="W326" s="46"/>
      <c r="X326" s="46"/>
    </row>
    <row r="327" spans="1:24" ht="39" customHeight="1" x14ac:dyDescent="0.2">
      <c r="A327" s="57"/>
      <c r="B327" s="263"/>
      <c r="C327" s="263"/>
      <c r="D327" s="263"/>
      <c r="E327" s="263"/>
      <c r="F327" s="263" t="s">
        <v>924</v>
      </c>
      <c r="G327" s="289">
        <v>20.79</v>
      </c>
      <c r="H327" s="263" t="s">
        <v>925</v>
      </c>
      <c r="I327" s="289">
        <v>0</v>
      </c>
      <c r="J327" s="263" t="s">
        <v>926</v>
      </c>
      <c r="K327" s="289">
        <v>20.79</v>
      </c>
      <c r="M327" s="46"/>
      <c r="N327" s="46"/>
      <c r="O327" s="46"/>
      <c r="P327" s="46"/>
      <c r="Q327" s="46"/>
      <c r="R327" s="46"/>
      <c r="S327" s="46"/>
      <c r="T327" s="46"/>
      <c r="U327" s="46"/>
      <c r="V327" s="46"/>
      <c r="W327" s="46"/>
      <c r="X327" s="46"/>
    </row>
    <row r="328" spans="1:24" ht="26.25" customHeight="1" x14ac:dyDescent="0.2">
      <c r="A328" s="57"/>
      <c r="B328" s="263"/>
      <c r="C328" s="263"/>
      <c r="D328" s="263"/>
      <c r="E328" s="263"/>
      <c r="F328" s="263" t="s">
        <v>927</v>
      </c>
      <c r="G328" s="289">
        <v>176.66</v>
      </c>
      <c r="H328" s="263"/>
      <c r="I328" s="386" t="s">
        <v>928</v>
      </c>
      <c r="J328" s="386"/>
      <c r="K328" s="289">
        <v>1025.6099999999999</v>
      </c>
      <c r="M328" s="46"/>
      <c r="N328" s="46"/>
      <c r="O328" s="46"/>
      <c r="P328" s="46"/>
      <c r="Q328" s="46"/>
      <c r="R328" s="46"/>
      <c r="S328" s="46"/>
      <c r="T328" s="46"/>
      <c r="U328" s="46"/>
      <c r="V328" s="46"/>
      <c r="W328" s="46"/>
      <c r="X328" s="46"/>
    </row>
    <row r="329" spans="1:24" ht="39" customHeight="1" thickBot="1" x14ac:dyDescent="0.25">
      <c r="A329" s="57"/>
      <c r="B329" s="264"/>
      <c r="C329" s="264"/>
      <c r="D329" s="264"/>
      <c r="E329" s="264"/>
      <c r="F329" s="264"/>
      <c r="G329" s="264"/>
      <c r="H329" s="264" t="s">
        <v>929</v>
      </c>
      <c r="I329" s="287" t="s">
        <v>3542</v>
      </c>
      <c r="J329" s="264" t="s">
        <v>931</v>
      </c>
      <c r="K329" s="265">
        <v>86664.04</v>
      </c>
      <c r="M329" s="46"/>
      <c r="N329" s="46"/>
      <c r="O329" s="46"/>
      <c r="P329" s="46"/>
      <c r="Q329" s="46"/>
      <c r="R329" s="46"/>
      <c r="S329" s="46"/>
      <c r="T329" s="46"/>
      <c r="U329" s="46"/>
      <c r="V329" s="46"/>
      <c r="W329" s="46"/>
      <c r="X329" s="46"/>
    </row>
    <row r="330" spans="1:24" ht="26.25" customHeight="1" thickTop="1" x14ac:dyDescent="0.2">
      <c r="A330" s="57"/>
      <c r="B330" s="278"/>
      <c r="C330" s="278"/>
      <c r="D330" s="278"/>
      <c r="E330" s="278"/>
      <c r="F330" s="278"/>
      <c r="G330" s="278"/>
      <c r="H330" s="278"/>
      <c r="I330" s="278"/>
      <c r="J330" s="278"/>
      <c r="K330" s="278"/>
      <c r="M330" s="46"/>
      <c r="N330" s="46"/>
      <c r="O330" s="46"/>
      <c r="P330" s="46"/>
      <c r="Q330" s="46"/>
      <c r="R330" s="46"/>
      <c r="S330" s="46"/>
      <c r="T330" s="46"/>
      <c r="U330" s="46"/>
      <c r="V330" s="46"/>
      <c r="W330" s="46"/>
      <c r="X330" s="46"/>
    </row>
    <row r="331" spans="1:24" ht="26.25" customHeight="1" x14ac:dyDescent="0.2">
      <c r="A331" s="57"/>
      <c r="B331" s="259" t="s">
        <v>116</v>
      </c>
      <c r="C331" s="267" t="s">
        <v>24</v>
      </c>
      <c r="D331" s="259" t="s">
        <v>25</v>
      </c>
      <c r="E331" s="259" t="s">
        <v>26</v>
      </c>
      <c r="F331" s="387" t="s">
        <v>917</v>
      </c>
      <c r="G331" s="387"/>
      <c r="H331" s="271" t="s">
        <v>27</v>
      </c>
      <c r="I331" s="267" t="s">
        <v>28</v>
      </c>
      <c r="J331" s="267" t="s">
        <v>29</v>
      </c>
      <c r="K331" s="267" t="s">
        <v>30</v>
      </c>
      <c r="M331" s="46"/>
      <c r="N331" s="46"/>
      <c r="O331" s="46"/>
      <c r="P331" s="46"/>
      <c r="Q331" s="46"/>
      <c r="R331" s="46"/>
      <c r="S331" s="46"/>
      <c r="T331" s="46"/>
      <c r="U331" s="46"/>
      <c r="V331" s="46"/>
      <c r="W331" s="46"/>
      <c r="X331" s="46"/>
    </row>
    <row r="332" spans="1:24" ht="26.25" customHeight="1" x14ac:dyDescent="0.2">
      <c r="A332" s="57"/>
      <c r="B332" s="260" t="s">
        <v>918</v>
      </c>
      <c r="C332" s="275" t="s">
        <v>117</v>
      </c>
      <c r="D332" s="260" t="s">
        <v>47</v>
      </c>
      <c r="E332" s="260" t="s">
        <v>2514</v>
      </c>
      <c r="F332" s="388" t="s">
        <v>3994</v>
      </c>
      <c r="G332" s="388"/>
      <c r="H332" s="274" t="s">
        <v>60</v>
      </c>
      <c r="I332" s="277">
        <v>1</v>
      </c>
      <c r="J332" s="276">
        <v>1.45</v>
      </c>
      <c r="K332" s="276">
        <v>1.45</v>
      </c>
      <c r="M332" s="46"/>
      <c r="N332" s="46"/>
      <c r="O332" s="46"/>
      <c r="P332" s="46"/>
      <c r="Q332" s="46"/>
      <c r="R332" s="46"/>
      <c r="S332" s="46"/>
      <c r="T332" s="46"/>
      <c r="U332" s="46"/>
      <c r="V332" s="46"/>
      <c r="W332" s="46"/>
      <c r="X332" s="46"/>
    </row>
    <row r="333" spans="1:24" ht="26.25" customHeight="1" x14ac:dyDescent="0.2">
      <c r="A333" s="57"/>
      <c r="B333" s="261" t="s">
        <v>953</v>
      </c>
      <c r="C333" s="280" t="s">
        <v>1134</v>
      </c>
      <c r="D333" s="261" t="s">
        <v>47</v>
      </c>
      <c r="E333" s="261" t="s">
        <v>1135</v>
      </c>
      <c r="F333" s="385" t="s">
        <v>3985</v>
      </c>
      <c r="G333" s="385"/>
      <c r="H333" s="279" t="s">
        <v>1041</v>
      </c>
      <c r="I333" s="282">
        <v>6.1034000000000001E-3</v>
      </c>
      <c r="J333" s="281">
        <v>93.96</v>
      </c>
      <c r="K333" s="281">
        <v>0.56999999999999995</v>
      </c>
      <c r="M333" s="46"/>
      <c r="N333" s="46"/>
      <c r="O333" s="46"/>
      <c r="P333" s="46"/>
      <c r="Q333" s="46"/>
      <c r="R333" s="46"/>
      <c r="S333" s="46"/>
      <c r="T333" s="46"/>
      <c r="U333" s="46"/>
      <c r="V333" s="46"/>
      <c r="W333" s="46"/>
      <c r="X333" s="46"/>
    </row>
    <row r="334" spans="1:24" ht="26.25" customHeight="1" x14ac:dyDescent="0.2">
      <c r="A334" s="57"/>
      <c r="B334" s="261" t="s">
        <v>953</v>
      </c>
      <c r="C334" s="280" t="s">
        <v>1019</v>
      </c>
      <c r="D334" s="261" t="s">
        <v>47</v>
      </c>
      <c r="E334" s="261" t="s">
        <v>1020</v>
      </c>
      <c r="F334" s="385" t="s">
        <v>3970</v>
      </c>
      <c r="G334" s="385"/>
      <c r="H334" s="279" t="s">
        <v>950</v>
      </c>
      <c r="I334" s="282">
        <v>8.626E-3</v>
      </c>
      <c r="J334" s="281">
        <v>24.73</v>
      </c>
      <c r="K334" s="281">
        <v>0.21</v>
      </c>
      <c r="M334" s="46"/>
      <c r="N334" s="46"/>
      <c r="O334" s="46"/>
      <c r="P334" s="46"/>
      <c r="Q334" s="46"/>
      <c r="R334" s="46"/>
      <c r="S334" s="46"/>
      <c r="T334" s="46"/>
      <c r="U334" s="46"/>
      <c r="V334" s="46"/>
      <c r="W334" s="46"/>
      <c r="X334" s="46"/>
    </row>
    <row r="335" spans="1:24" ht="26.25" customHeight="1" x14ac:dyDescent="0.2">
      <c r="A335" s="57"/>
      <c r="B335" s="261" t="s">
        <v>953</v>
      </c>
      <c r="C335" s="280" t="s">
        <v>1132</v>
      </c>
      <c r="D335" s="261" t="s">
        <v>47</v>
      </c>
      <c r="E335" s="261" t="s">
        <v>1133</v>
      </c>
      <c r="F335" s="385" t="s">
        <v>3985</v>
      </c>
      <c r="G335" s="385"/>
      <c r="H335" s="279" t="s">
        <v>1035</v>
      </c>
      <c r="I335" s="282">
        <v>2.5225999999999998E-3</v>
      </c>
      <c r="J335" s="281">
        <v>266.25</v>
      </c>
      <c r="K335" s="281">
        <v>0.67</v>
      </c>
      <c r="M335" s="46"/>
      <c r="N335" s="46"/>
      <c r="O335" s="46"/>
      <c r="P335" s="46"/>
      <c r="Q335" s="46"/>
      <c r="R335" s="46"/>
      <c r="S335" s="46"/>
      <c r="T335" s="46"/>
      <c r="U335" s="46"/>
      <c r="V335" s="46"/>
      <c r="W335" s="46"/>
      <c r="X335" s="46"/>
    </row>
    <row r="336" spans="1:24" ht="26.25" customHeight="1" x14ac:dyDescent="0.2">
      <c r="A336" s="57"/>
      <c r="B336" s="263"/>
      <c r="C336" s="263"/>
      <c r="D336" s="263"/>
      <c r="E336" s="263"/>
      <c r="F336" s="263" t="s">
        <v>924</v>
      </c>
      <c r="G336" s="289">
        <v>0.41</v>
      </c>
      <c r="H336" s="263" t="s">
        <v>925</v>
      </c>
      <c r="I336" s="289">
        <v>0</v>
      </c>
      <c r="J336" s="263" t="s">
        <v>926</v>
      </c>
      <c r="K336" s="289">
        <v>0.41</v>
      </c>
      <c r="M336" s="46"/>
      <c r="N336" s="46"/>
      <c r="O336" s="46"/>
      <c r="P336" s="46"/>
      <c r="Q336" s="46"/>
      <c r="R336" s="46"/>
      <c r="S336" s="46"/>
      <c r="T336" s="46"/>
      <c r="U336" s="46"/>
      <c r="V336" s="46"/>
      <c r="W336" s="46"/>
      <c r="X336" s="46"/>
    </row>
    <row r="337" spans="1:24" ht="26.25" customHeight="1" x14ac:dyDescent="0.2">
      <c r="A337" s="57"/>
      <c r="B337" s="263"/>
      <c r="C337" s="263"/>
      <c r="D337" s="263"/>
      <c r="E337" s="263"/>
      <c r="F337" s="263" t="s">
        <v>927</v>
      </c>
      <c r="G337" s="289">
        <v>0.3</v>
      </c>
      <c r="H337" s="263"/>
      <c r="I337" s="386" t="s">
        <v>928</v>
      </c>
      <c r="J337" s="386"/>
      <c r="K337" s="289">
        <v>1.75</v>
      </c>
      <c r="M337" s="46"/>
      <c r="N337" s="46"/>
      <c r="O337" s="46"/>
      <c r="P337" s="46"/>
      <c r="Q337" s="46"/>
      <c r="R337" s="46"/>
      <c r="S337" s="46"/>
      <c r="T337" s="46"/>
      <c r="U337" s="46"/>
      <c r="V337" s="46"/>
      <c r="W337" s="46"/>
      <c r="X337" s="46"/>
    </row>
    <row r="338" spans="1:24" ht="26.25" customHeight="1" thickBot="1" x14ac:dyDescent="0.25">
      <c r="A338" s="57"/>
      <c r="B338" s="264"/>
      <c r="C338" s="264"/>
      <c r="D338" s="264"/>
      <c r="E338" s="264"/>
      <c r="F338" s="264"/>
      <c r="G338" s="264"/>
      <c r="H338" s="264" t="s">
        <v>929</v>
      </c>
      <c r="I338" s="287" t="s">
        <v>3543</v>
      </c>
      <c r="J338" s="264" t="s">
        <v>931</v>
      </c>
      <c r="K338" s="265">
        <v>622.37</v>
      </c>
      <c r="M338" s="46"/>
      <c r="N338" s="46"/>
      <c r="O338" s="46"/>
      <c r="P338" s="46"/>
      <c r="Q338" s="46"/>
      <c r="R338" s="46"/>
      <c r="S338" s="46"/>
      <c r="T338" s="46"/>
      <c r="U338" s="46"/>
      <c r="V338" s="46"/>
      <c r="W338" s="46"/>
      <c r="X338" s="46"/>
    </row>
    <row r="339" spans="1:24" ht="26.25" customHeight="1" thickTop="1" x14ac:dyDescent="0.2">
      <c r="A339" s="57"/>
      <c r="B339" s="278"/>
      <c r="C339" s="278"/>
      <c r="D339" s="278"/>
      <c r="E339" s="278"/>
      <c r="F339" s="278"/>
      <c r="G339" s="278"/>
      <c r="H339" s="278"/>
      <c r="I339" s="278"/>
      <c r="J339" s="278"/>
      <c r="K339" s="278"/>
      <c r="M339" s="46"/>
      <c r="N339" s="46"/>
      <c r="O339" s="46"/>
      <c r="P339" s="46"/>
      <c r="Q339" s="46"/>
      <c r="R339" s="46"/>
      <c r="S339" s="46"/>
      <c r="T339" s="46"/>
      <c r="U339" s="46"/>
      <c r="V339" s="46"/>
      <c r="W339" s="46"/>
      <c r="X339" s="46"/>
    </row>
    <row r="340" spans="1:24" ht="26.25" customHeight="1" x14ac:dyDescent="0.2">
      <c r="A340" s="57"/>
      <c r="B340" s="259" t="s">
        <v>118</v>
      </c>
      <c r="C340" s="267" t="s">
        <v>24</v>
      </c>
      <c r="D340" s="259" t="s">
        <v>25</v>
      </c>
      <c r="E340" s="259" t="s">
        <v>26</v>
      </c>
      <c r="F340" s="387" t="s">
        <v>917</v>
      </c>
      <c r="G340" s="387"/>
      <c r="H340" s="271" t="s">
        <v>27</v>
      </c>
      <c r="I340" s="267" t="s">
        <v>28</v>
      </c>
      <c r="J340" s="267" t="s">
        <v>29</v>
      </c>
      <c r="K340" s="267" t="s">
        <v>30</v>
      </c>
      <c r="M340" s="46"/>
      <c r="N340" s="46"/>
      <c r="O340" s="46"/>
      <c r="P340" s="46"/>
      <c r="Q340" s="46"/>
      <c r="R340" s="46"/>
      <c r="S340" s="46"/>
      <c r="T340" s="46"/>
      <c r="U340" s="46"/>
      <c r="V340" s="46"/>
      <c r="W340" s="46"/>
      <c r="X340" s="46"/>
    </row>
    <row r="341" spans="1:24" ht="26.25" customHeight="1" x14ac:dyDescent="0.2">
      <c r="A341" s="57"/>
      <c r="B341" s="260" t="s">
        <v>918</v>
      </c>
      <c r="C341" s="275" t="s">
        <v>119</v>
      </c>
      <c r="D341" s="260" t="s">
        <v>47</v>
      </c>
      <c r="E341" s="260" t="s">
        <v>120</v>
      </c>
      <c r="F341" s="388" t="s">
        <v>3995</v>
      </c>
      <c r="G341" s="388"/>
      <c r="H341" s="274" t="s">
        <v>60</v>
      </c>
      <c r="I341" s="277">
        <v>1</v>
      </c>
      <c r="J341" s="276">
        <v>29.19</v>
      </c>
      <c r="K341" s="276">
        <v>29.19</v>
      </c>
      <c r="M341" s="46"/>
      <c r="N341" s="46"/>
      <c r="O341" s="46"/>
      <c r="P341" s="46"/>
      <c r="Q341" s="46"/>
      <c r="R341" s="46"/>
      <c r="S341" s="46"/>
      <c r="T341" s="46"/>
      <c r="U341" s="46"/>
      <c r="V341" s="46"/>
      <c r="W341" s="46"/>
      <c r="X341" s="46"/>
    </row>
    <row r="342" spans="1:24" ht="26.25" customHeight="1" x14ac:dyDescent="0.2">
      <c r="A342" s="57"/>
      <c r="B342" s="261" t="s">
        <v>953</v>
      </c>
      <c r="C342" s="280" t="s">
        <v>1140</v>
      </c>
      <c r="D342" s="261" t="s">
        <v>47</v>
      </c>
      <c r="E342" s="261" t="s">
        <v>1141</v>
      </c>
      <c r="F342" s="385" t="s">
        <v>3985</v>
      </c>
      <c r="G342" s="385"/>
      <c r="H342" s="279" t="s">
        <v>1035</v>
      </c>
      <c r="I342" s="282">
        <v>5.4000000000000003E-3</v>
      </c>
      <c r="J342" s="281">
        <v>329.22</v>
      </c>
      <c r="K342" s="281">
        <v>1.77</v>
      </c>
      <c r="M342" s="46"/>
      <c r="N342" s="46"/>
      <c r="O342" s="46"/>
      <c r="P342" s="46"/>
      <c r="Q342" s="46"/>
      <c r="R342" s="46"/>
      <c r="S342" s="46"/>
      <c r="T342" s="46"/>
      <c r="U342" s="46"/>
      <c r="V342" s="46"/>
      <c r="W342" s="46"/>
      <c r="X342" s="46"/>
    </row>
    <row r="343" spans="1:24" ht="26.25" customHeight="1" x14ac:dyDescent="0.2">
      <c r="A343" s="57"/>
      <c r="B343" s="261" t="s">
        <v>953</v>
      </c>
      <c r="C343" s="280" t="s">
        <v>1019</v>
      </c>
      <c r="D343" s="261" t="s">
        <v>47</v>
      </c>
      <c r="E343" s="261" t="s">
        <v>1020</v>
      </c>
      <c r="F343" s="385" t="s">
        <v>3970</v>
      </c>
      <c r="G343" s="385"/>
      <c r="H343" s="279" t="s">
        <v>950</v>
      </c>
      <c r="I343" s="282">
        <v>0.78659999999999997</v>
      </c>
      <c r="J343" s="281">
        <v>24.73</v>
      </c>
      <c r="K343" s="281">
        <v>19.45</v>
      </c>
      <c r="M343" s="46"/>
      <c r="N343" s="46"/>
      <c r="O343" s="46"/>
      <c r="P343" s="46"/>
      <c r="Q343" s="46"/>
      <c r="R343" s="46"/>
      <c r="S343" s="46"/>
      <c r="T343" s="46"/>
      <c r="U343" s="46"/>
      <c r="V343" s="46"/>
      <c r="W343" s="46"/>
      <c r="X343" s="46"/>
    </row>
    <row r="344" spans="1:24" ht="26.25" customHeight="1" x14ac:dyDescent="0.2">
      <c r="A344" s="57"/>
      <c r="B344" s="261" t="s">
        <v>953</v>
      </c>
      <c r="C344" s="280" t="s">
        <v>1138</v>
      </c>
      <c r="D344" s="261" t="s">
        <v>47</v>
      </c>
      <c r="E344" s="261" t="s">
        <v>1139</v>
      </c>
      <c r="F344" s="385" t="s">
        <v>3985</v>
      </c>
      <c r="G344" s="385"/>
      <c r="H344" s="279" t="s">
        <v>1041</v>
      </c>
      <c r="I344" s="282">
        <v>5.9999999999999995E-4</v>
      </c>
      <c r="J344" s="281">
        <v>83.81</v>
      </c>
      <c r="K344" s="281">
        <v>0.05</v>
      </c>
      <c r="M344" s="46"/>
      <c r="N344" s="46"/>
      <c r="O344" s="46"/>
      <c r="P344" s="46"/>
      <c r="Q344" s="46"/>
      <c r="R344" s="46"/>
      <c r="S344" s="46"/>
      <c r="T344" s="46"/>
      <c r="U344" s="46"/>
      <c r="V344" s="46"/>
      <c r="W344" s="46"/>
      <c r="X344" s="46"/>
    </row>
    <row r="345" spans="1:24" ht="26.25" customHeight="1" x14ac:dyDescent="0.2">
      <c r="A345" s="57"/>
      <c r="B345" s="261" t="s">
        <v>953</v>
      </c>
      <c r="C345" s="280" t="s">
        <v>1136</v>
      </c>
      <c r="D345" s="261" t="s">
        <v>47</v>
      </c>
      <c r="E345" s="261" t="s">
        <v>1137</v>
      </c>
      <c r="F345" s="385" t="s">
        <v>3985</v>
      </c>
      <c r="G345" s="385"/>
      <c r="H345" s="279" t="s">
        <v>1035</v>
      </c>
      <c r="I345" s="282">
        <v>0.19620000000000001</v>
      </c>
      <c r="J345" s="281">
        <v>40.4</v>
      </c>
      <c r="K345" s="281">
        <v>7.92</v>
      </c>
      <c r="M345" s="46"/>
      <c r="N345" s="46"/>
      <c r="O345" s="46"/>
      <c r="P345" s="46"/>
      <c r="Q345" s="46"/>
      <c r="R345" s="46"/>
      <c r="S345" s="46"/>
      <c r="T345" s="46"/>
      <c r="U345" s="46"/>
      <c r="V345" s="46"/>
      <c r="W345" s="46"/>
      <c r="X345" s="46"/>
    </row>
    <row r="346" spans="1:24" ht="26.25" customHeight="1" x14ac:dyDescent="0.2">
      <c r="A346" s="57"/>
      <c r="B346" s="263"/>
      <c r="C346" s="263"/>
      <c r="D346" s="263"/>
      <c r="E346" s="263"/>
      <c r="F346" s="263" t="s">
        <v>924</v>
      </c>
      <c r="G346" s="289">
        <v>22.02</v>
      </c>
      <c r="H346" s="263" t="s">
        <v>925</v>
      </c>
      <c r="I346" s="289">
        <v>0</v>
      </c>
      <c r="J346" s="263" t="s">
        <v>926</v>
      </c>
      <c r="K346" s="289">
        <v>22.02</v>
      </c>
      <c r="M346" s="46"/>
      <c r="N346" s="46"/>
      <c r="O346" s="46"/>
      <c r="P346" s="46"/>
      <c r="Q346" s="46"/>
      <c r="R346" s="46"/>
      <c r="S346" s="46"/>
      <c r="T346" s="46"/>
      <c r="U346" s="46"/>
      <c r="V346" s="46"/>
      <c r="W346" s="46"/>
      <c r="X346" s="46"/>
    </row>
    <row r="347" spans="1:24" ht="26.25" customHeight="1" x14ac:dyDescent="0.2">
      <c r="A347" s="57"/>
      <c r="B347" s="263"/>
      <c r="C347" s="263"/>
      <c r="D347" s="263"/>
      <c r="E347" s="263"/>
      <c r="F347" s="263" t="s">
        <v>927</v>
      </c>
      <c r="G347" s="289">
        <v>6.07</v>
      </c>
      <c r="H347" s="263"/>
      <c r="I347" s="386" t="s">
        <v>928</v>
      </c>
      <c r="J347" s="386"/>
      <c r="K347" s="289">
        <v>35.26</v>
      </c>
      <c r="M347" s="46"/>
      <c r="N347" s="46"/>
      <c r="O347" s="46"/>
      <c r="P347" s="46"/>
      <c r="Q347" s="46"/>
      <c r="R347" s="46"/>
      <c r="S347" s="46"/>
      <c r="T347" s="46"/>
      <c r="U347" s="46"/>
      <c r="V347" s="46"/>
      <c r="W347" s="46"/>
      <c r="X347" s="46"/>
    </row>
    <row r="348" spans="1:24" ht="26.25" customHeight="1" thickBot="1" x14ac:dyDescent="0.25">
      <c r="A348" s="57"/>
      <c r="B348" s="264"/>
      <c r="C348" s="264"/>
      <c r="D348" s="264"/>
      <c r="E348" s="264"/>
      <c r="F348" s="264"/>
      <c r="G348" s="264"/>
      <c r="H348" s="264" t="s">
        <v>929</v>
      </c>
      <c r="I348" s="287" t="s">
        <v>3544</v>
      </c>
      <c r="J348" s="264" t="s">
        <v>931</v>
      </c>
      <c r="K348" s="265">
        <v>16155.07</v>
      </c>
      <c r="M348" s="46"/>
      <c r="N348" s="46"/>
      <c r="O348" s="46"/>
      <c r="P348" s="46"/>
      <c r="Q348" s="46"/>
      <c r="R348" s="46"/>
      <c r="S348" s="46"/>
      <c r="T348" s="46"/>
      <c r="U348" s="46"/>
      <c r="V348" s="46"/>
      <c r="W348" s="46"/>
      <c r="X348" s="46"/>
    </row>
    <row r="349" spans="1:24" ht="26.25" customHeight="1" thickTop="1" x14ac:dyDescent="0.2">
      <c r="A349" s="57"/>
      <c r="B349" s="278"/>
      <c r="C349" s="278"/>
      <c r="D349" s="278"/>
      <c r="E349" s="278"/>
      <c r="F349" s="278"/>
      <c r="G349" s="278"/>
      <c r="H349" s="278"/>
      <c r="I349" s="278"/>
      <c r="J349" s="278"/>
      <c r="K349" s="278"/>
      <c r="M349" s="46"/>
      <c r="N349" s="46"/>
      <c r="O349" s="46"/>
      <c r="P349" s="46"/>
      <c r="Q349" s="46"/>
      <c r="R349" s="46"/>
      <c r="S349" s="46"/>
      <c r="T349" s="46"/>
      <c r="U349" s="46"/>
      <c r="V349" s="46"/>
      <c r="W349" s="46"/>
      <c r="X349" s="46"/>
    </row>
    <row r="350" spans="1:24" ht="26.25" customHeight="1" x14ac:dyDescent="0.2">
      <c r="A350" s="57"/>
      <c r="B350" s="259" t="s">
        <v>121</v>
      </c>
      <c r="C350" s="267" t="s">
        <v>24</v>
      </c>
      <c r="D350" s="259" t="s">
        <v>25</v>
      </c>
      <c r="E350" s="259" t="s">
        <v>26</v>
      </c>
      <c r="F350" s="387" t="s">
        <v>917</v>
      </c>
      <c r="G350" s="387"/>
      <c r="H350" s="271" t="s">
        <v>27</v>
      </c>
      <c r="I350" s="267" t="s">
        <v>28</v>
      </c>
      <c r="J350" s="267" t="s">
        <v>29</v>
      </c>
      <c r="K350" s="267" t="s">
        <v>30</v>
      </c>
      <c r="M350" s="46"/>
      <c r="N350" s="46"/>
      <c r="O350" s="46"/>
      <c r="P350" s="46"/>
      <c r="Q350" s="46"/>
      <c r="R350" s="46"/>
      <c r="S350" s="46"/>
      <c r="T350" s="46"/>
      <c r="U350" s="46"/>
      <c r="V350" s="46"/>
      <c r="W350" s="46"/>
      <c r="X350" s="46"/>
    </row>
    <row r="351" spans="1:24" ht="26.25" customHeight="1" x14ac:dyDescent="0.2">
      <c r="A351" s="57"/>
      <c r="B351" s="260" t="s">
        <v>918</v>
      </c>
      <c r="C351" s="275" t="s">
        <v>122</v>
      </c>
      <c r="D351" s="260" t="s">
        <v>47</v>
      </c>
      <c r="E351" s="260" t="s">
        <v>123</v>
      </c>
      <c r="F351" s="388" t="s">
        <v>3996</v>
      </c>
      <c r="G351" s="388"/>
      <c r="H351" s="274" t="s">
        <v>40</v>
      </c>
      <c r="I351" s="277">
        <v>1</v>
      </c>
      <c r="J351" s="276">
        <v>54.39</v>
      </c>
      <c r="K351" s="276">
        <v>54.39</v>
      </c>
      <c r="M351" s="46"/>
      <c r="N351" s="46"/>
      <c r="O351" s="46"/>
      <c r="P351" s="46"/>
      <c r="Q351" s="46"/>
      <c r="R351" s="46"/>
      <c r="S351" s="46"/>
      <c r="T351" s="46"/>
      <c r="U351" s="46"/>
      <c r="V351" s="46"/>
      <c r="W351" s="46"/>
      <c r="X351" s="46"/>
    </row>
    <row r="352" spans="1:24" ht="26.25" customHeight="1" x14ac:dyDescent="0.2">
      <c r="A352" s="57"/>
      <c r="B352" s="261" t="s">
        <v>953</v>
      </c>
      <c r="C352" s="280" t="s">
        <v>1144</v>
      </c>
      <c r="D352" s="261" t="s">
        <v>47</v>
      </c>
      <c r="E352" s="261" t="s">
        <v>1145</v>
      </c>
      <c r="F352" s="385" t="s">
        <v>3970</v>
      </c>
      <c r="G352" s="385"/>
      <c r="H352" s="279" t="s">
        <v>950</v>
      </c>
      <c r="I352" s="282">
        <v>9.69E-2</v>
      </c>
      <c r="J352" s="281">
        <v>25.97</v>
      </c>
      <c r="K352" s="281">
        <v>2.5099999999999998</v>
      </c>
      <c r="M352" s="46"/>
      <c r="N352" s="46"/>
      <c r="O352" s="46"/>
      <c r="P352" s="46"/>
      <c r="Q352" s="46"/>
      <c r="R352" s="46"/>
      <c r="S352" s="46"/>
      <c r="T352" s="46"/>
      <c r="U352" s="46"/>
      <c r="V352" s="46"/>
      <c r="W352" s="46"/>
      <c r="X352" s="46"/>
    </row>
    <row r="353" spans="1:24" ht="26.25" customHeight="1" x14ac:dyDescent="0.2">
      <c r="A353" s="57"/>
      <c r="B353" s="261" t="s">
        <v>953</v>
      </c>
      <c r="C353" s="280" t="s">
        <v>1142</v>
      </c>
      <c r="D353" s="261" t="s">
        <v>47</v>
      </c>
      <c r="E353" s="261" t="s">
        <v>1143</v>
      </c>
      <c r="F353" s="385" t="s">
        <v>3970</v>
      </c>
      <c r="G353" s="385"/>
      <c r="H353" s="279" t="s">
        <v>950</v>
      </c>
      <c r="I353" s="282">
        <v>0.4299</v>
      </c>
      <c r="J353" s="281">
        <v>35.590000000000003</v>
      </c>
      <c r="K353" s="281">
        <v>15.3</v>
      </c>
      <c r="M353" s="46"/>
      <c r="N353" s="46"/>
      <c r="O353" s="46"/>
      <c r="P353" s="46"/>
      <c r="Q353" s="46"/>
      <c r="R353" s="46"/>
      <c r="S353" s="46"/>
      <c r="T353" s="46"/>
      <c r="U353" s="46"/>
      <c r="V353" s="46"/>
      <c r="W353" s="46"/>
      <c r="X353" s="46"/>
    </row>
    <row r="354" spans="1:24" ht="26.25" customHeight="1" x14ac:dyDescent="0.2">
      <c r="A354" s="57"/>
      <c r="B354" s="262" t="s">
        <v>919</v>
      </c>
      <c r="C354" s="284" t="s">
        <v>1146</v>
      </c>
      <c r="D354" s="262" t="s">
        <v>47</v>
      </c>
      <c r="E354" s="262" t="s">
        <v>2643</v>
      </c>
      <c r="F354" s="389" t="s">
        <v>923</v>
      </c>
      <c r="G354" s="389"/>
      <c r="H354" s="283" t="s">
        <v>97</v>
      </c>
      <c r="I354" s="286">
        <v>1.5</v>
      </c>
      <c r="J354" s="285">
        <v>24.39</v>
      </c>
      <c r="K354" s="285">
        <v>36.58</v>
      </c>
      <c r="M354" s="46"/>
      <c r="N354" s="46"/>
      <c r="O354" s="46"/>
      <c r="P354" s="46"/>
      <c r="Q354" s="46"/>
      <c r="R354" s="46"/>
      <c r="S354" s="46"/>
      <c r="T354" s="46"/>
      <c r="U354" s="46"/>
      <c r="V354" s="46"/>
      <c r="W354" s="46"/>
      <c r="X354" s="46"/>
    </row>
    <row r="355" spans="1:24" ht="26.25" customHeight="1" x14ac:dyDescent="0.2">
      <c r="A355" s="57"/>
      <c r="B355" s="263"/>
      <c r="C355" s="263"/>
      <c r="D355" s="263"/>
      <c r="E355" s="263"/>
      <c r="F355" s="263" t="s">
        <v>924</v>
      </c>
      <c r="G355" s="289">
        <v>15.59</v>
      </c>
      <c r="H355" s="263" t="s">
        <v>925</v>
      </c>
      <c r="I355" s="289">
        <v>0</v>
      </c>
      <c r="J355" s="263" t="s">
        <v>926</v>
      </c>
      <c r="K355" s="289">
        <v>15.59</v>
      </c>
      <c r="M355" s="46"/>
      <c r="N355" s="46"/>
      <c r="O355" s="46"/>
      <c r="P355" s="46"/>
      <c r="Q355" s="46"/>
      <c r="R355" s="46"/>
      <c r="S355" s="46"/>
      <c r="T355" s="46"/>
      <c r="U355" s="46"/>
      <c r="V355" s="46"/>
      <c r="W355" s="46"/>
      <c r="X355" s="46"/>
    </row>
    <row r="356" spans="1:24" ht="26.25" customHeight="1" x14ac:dyDescent="0.2">
      <c r="A356" s="57"/>
      <c r="B356" s="263"/>
      <c r="C356" s="263"/>
      <c r="D356" s="263"/>
      <c r="E356" s="263"/>
      <c r="F356" s="263" t="s">
        <v>927</v>
      </c>
      <c r="G356" s="289">
        <v>11.31</v>
      </c>
      <c r="H356" s="263"/>
      <c r="I356" s="386" t="s">
        <v>928</v>
      </c>
      <c r="J356" s="386"/>
      <c r="K356" s="289">
        <v>65.7</v>
      </c>
      <c r="M356" s="46"/>
      <c r="N356" s="46"/>
      <c r="O356" s="46"/>
      <c r="P356" s="46"/>
      <c r="Q356" s="46"/>
      <c r="R356" s="46"/>
      <c r="S356" s="46"/>
      <c r="T356" s="46"/>
      <c r="U356" s="46"/>
      <c r="V356" s="46"/>
      <c r="W356" s="46"/>
      <c r="X356" s="46"/>
    </row>
    <row r="357" spans="1:24" ht="26.25" customHeight="1" thickBot="1" x14ac:dyDescent="0.25">
      <c r="A357" s="57"/>
      <c r="B357" s="264"/>
      <c r="C357" s="264"/>
      <c r="D357" s="264"/>
      <c r="E357" s="264"/>
      <c r="F357" s="264"/>
      <c r="G357" s="264"/>
      <c r="H357" s="264" t="s">
        <v>929</v>
      </c>
      <c r="I357" s="287" t="s">
        <v>3536</v>
      </c>
      <c r="J357" s="264" t="s">
        <v>931</v>
      </c>
      <c r="K357" s="265">
        <v>39893.040000000001</v>
      </c>
      <c r="M357" s="46"/>
      <c r="N357" s="46"/>
      <c r="O357" s="46"/>
      <c r="P357" s="46"/>
      <c r="Q357" s="46"/>
      <c r="R357" s="46"/>
      <c r="S357" s="46"/>
      <c r="T357" s="46"/>
      <c r="U357" s="46"/>
      <c r="V357" s="46"/>
      <c r="W357" s="46"/>
      <c r="X357" s="46"/>
    </row>
    <row r="358" spans="1:24" ht="26.25" customHeight="1" thickTop="1" x14ac:dyDescent="0.2">
      <c r="A358" s="57"/>
      <c r="B358" s="278"/>
      <c r="C358" s="278"/>
      <c r="D358" s="278"/>
      <c r="E358" s="278"/>
      <c r="F358" s="278"/>
      <c r="G358" s="278"/>
      <c r="H358" s="278"/>
      <c r="I358" s="278"/>
      <c r="J358" s="278"/>
      <c r="K358" s="278"/>
      <c r="M358" s="46"/>
      <c r="N358" s="46"/>
      <c r="O358" s="46"/>
      <c r="P358" s="46"/>
      <c r="Q358" s="46"/>
      <c r="R358" s="46"/>
      <c r="S358" s="46"/>
      <c r="T358" s="46"/>
      <c r="U358" s="46"/>
      <c r="V358" s="46"/>
      <c r="W358" s="46"/>
      <c r="X358" s="46"/>
    </row>
    <row r="359" spans="1:24" ht="26.25" customHeight="1" x14ac:dyDescent="0.2">
      <c r="A359" s="57"/>
      <c r="B359" s="259" t="s">
        <v>124</v>
      </c>
      <c r="C359" s="267" t="s">
        <v>24</v>
      </c>
      <c r="D359" s="259" t="s">
        <v>25</v>
      </c>
      <c r="E359" s="259" t="s">
        <v>26</v>
      </c>
      <c r="F359" s="387" t="s">
        <v>917</v>
      </c>
      <c r="G359" s="387"/>
      <c r="H359" s="271" t="s">
        <v>27</v>
      </c>
      <c r="I359" s="267" t="s">
        <v>28</v>
      </c>
      <c r="J359" s="267" t="s">
        <v>29</v>
      </c>
      <c r="K359" s="267" t="s">
        <v>30</v>
      </c>
      <c r="M359" s="46"/>
      <c r="N359" s="46"/>
      <c r="O359" s="46"/>
      <c r="P359" s="46"/>
      <c r="Q359" s="46"/>
      <c r="R359" s="46"/>
      <c r="S359" s="46"/>
      <c r="T359" s="46"/>
      <c r="U359" s="46"/>
      <c r="V359" s="46"/>
      <c r="W359" s="46"/>
      <c r="X359" s="46"/>
    </row>
    <row r="360" spans="1:24" ht="26.25" customHeight="1" x14ac:dyDescent="0.2">
      <c r="A360" s="57"/>
      <c r="B360" s="260" t="s">
        <v>918</v>
      </c>
      <c r="C360" s="275" t="s">
        <v>2408</v>
      </c>
      <c r="D360" s="260" t="s">
        <v>73</v>
      </c>
      <c r="E360" s="260" t="s">
        <v>125</v>
      </c>
      <c r="F360" s="388" t="s">
        <v>1038</v>
      </c>
      <c r="G360" s="388"/>
      <c r="H360" s="274" t="s">
        <v>60</v>
      </c>
      <c r="I360" s="277">
        <v>1</v>
      </c>
      <c r="J360" s="276">
        <v>102.85</v>
      </c>
      <c r="K360" s="276">
        <v>102.85</v>
      </c>
      <c r="M360" s="46"/>
      <c r="N360" s="46"/>
      <c r="O360" s="46"/>
      <c r="P360" s="46"/>
      <c r="Q360" s="46"/>
      <c r="R360" s="46"/>
      <c r="S360" s="46"/>
      <c r="T360" s="46"/>
      <c r="U360" s="46"/>
      <c r="V360" s="46"/>
      <c r="W360" s="46"/>
      <c r="X360" s="46"/>
    </row>
    <row r="361" spans="1:24" ht="26.25" customHeight="1" x14ac:dyDescent="0.2">
      <c r="A361" s="57"/>
      <c r="B361" s="261" t="s">
        <v>953</v>
      </c>
      <c r="C361" s="280" t="s">
        <v>2644</v>
      </c>
      <c r="D361" s="261" t="s">
        <v>47</v>
      </c>
      <c r="E361" s="261" t="s">
        <v>2645</v>
      </c>
      <c r="F361" s="385" t="s">
        <v>3970</v>
      </c>
      <c r="G361" s="385"/>
      <c r="H361" s="279" t="s">
        <v>950</v>
      </c>
      <c r="I361" s="282">
        <v>3.9E-2</v>
      </c>
      <c r="J361" s="281">
        <v>38.090000000000003</v>
      </c>
      <c r="K361" s="281">
        <v>1.48</v>
      </c>
      <c r="M361" s="46"/>
      <c r="N361" s="46"/>
      <c r="O361" s="46"/>
      <c r="P361" s="46"/>
      <c r="Q361" s="46"/>
      <c r="R361" s="46"/>
      <c r="S361" s="46"/>
      <c r="T361" s="46"/>
      <c r="U361" s="46"/>
      <c r="V361" s="46"/>
      <c r="W361" s="46"/>
      <c r="X361" s="46"/>
    </row>
    <row r="362" spans="1:24" ht="26.25" customHeight="1" x14ac:dyDescent="0.2">
      <c r="A362" s="57"/>
      <c r="B362" s="261" t="s">
        <v>953</v>
      </c>
      <c r="C362" s="280" t="s">
        <v>2646</v>
      </c>
      <c r="D362" s="261" t="s">
        <v>47</v>
      </c>
      <c r="E362" s="261" t="s">
        <v>2647</v>
      </c>
      <c r="F362" s="385" t="s">
        <v>956</v>
      </c>
      <c r="G362" s="385"/>
      <c r="H362" s="279" t="s">
        <v>950</v>
      </c>
      <c r="I362" s="282">
        <v>8.9999999999999993E-3</v>
      </c>
      <c r="J362" s="281">
        <v>129.44999999999999</v>
      </c>
      <c r="K362" s="281">
        <v>1.1599999999999999</v>
      </c>
      <c r="M362" s="46"/>
      <c r="N362" s="46"/>
      <c r="O362" s="46"/>
      <c r="P362" s="46"/>
      <c r="Q362" s="46"/>
      <c r="R362" s="46"/>
      <c r="S362" s="46"/>
      <c r="T362" s="46"/>
      <c r="U362" s="46"/>
      <c r="V362" s="46"/>
      <c r="W362" s="46"/>
      <c r="X362" s="46"/>
    </row>
    <row r="363" spans="1:24" ht="26.25" customHeight="1" x14ac:dyDescent="0.2">
      <c r="A363" s="57"/>
      <c r="B363" s="262" t="s">
        <v>919</v>
      </c>
      <c r="C363" s="284" t="s">
        <v>1147</v>
      </c>
      <c r="D363" s="262" t="s">
        <v>43</v>
      </c>
      <c r="E363" s="262" t="s">
        <v>1148</v>
      </c>
      <c r="F363" s="389" t="s">
        <v>923</v>
      </c>
      <c r="G363" s="389"/>
      <c r="H363" s="283" t="s">
        <v>49</v>
      </c>
      <c r="I363" s="286">
        <v>1</v>
      </c>
      <c r="J363" s="285">
        <v>100.21</v>
      </c>
      <c r="K363" s="285">
        <v>100.21</v>
      </c>
      <c r="M363" s="46"/>
      <c r="N363" s="46"/>
      <c r="O363" s="46"/>
      <c r="P363" s="46"/>
      <c r="Q363" s="46"/>
      <c r="R363" s="46"/>
      <c r="S363" s="46"/>
      <c r="T363" s="46"/>
      <c r="U363" s="46"/>
      <c r="V363" s="46"/>
      <c r="W363" s="46"/>
      <c r="X363" s="46"/>
    </row>
    <row r="364" spans="1:24" ht="26.25" customHeight="1" x14ac:dyDescent="0.2">
      <c r="A364" s="57"/>
      <c r="B364" s="263"/>
      <c r="C364" s="263"/>
      <c r="D364" s="263"/>
      <c r="E364" s="263"/>
      <c r="F364" s="263" t="s">
        <v>924</v>
      </c>
      <c r="G364" s="289">
        <v>2.5099999999999998</v>
      </c>
      <c r="H364" s="263" t="s">
        <v>925</v>
      </c>
      <c r="I364" s="289">
        <v>0</v>
      </c>
      <c r="J364" s="263" t="s">
        <v>926</v>
      </c>
      <c r="K364" s="289">
        <v>2.5099999999999998</v>
      </c>
      <c r="M364" s="46"/>
      <c r="N364" s="46"/>
      <c r="O364" s="46"/>
      <c r="P364" s="46"/>
      <c r="Q364" s="46"/>
      <c r="R364" s="46"/>
      <c r="S364" s="46"/>
      <c r="T364" s="46"/>
      <c r="U364" s="46"/>
      <c r="V364" s="46"/>
      <c r="W364" s="46"/>
      <c r="X364" s="46"/>
    </row>
    <row r="365" spans="1:24" ht="26.25" customHeight="1" x14ac:dyDescent="0.2">
      <c r="A365" s="57"/>
      <c r="B365" s="263"/>
      <c r="C365" s="263"/>
      <c r="D365" s="263"/>
      <c r="E365" s="263"/>
      <c r="F365" s="263" t="s">
        <v>927</v>
      </c>
      <c r="G365" s="289">
        <v>21.4</v>
      </c>
      <c r="H365" s="263"/>
      <c r="I365" s="386" t="s">
        <v>928</v>
      </c>
      <c r="J365" s="386"/>
      <c r="K365" s="289">
        <v>124.25</v>
      </c>
      <c r="M365" s="46"/>
      <c r="N365" s="46"/>
      <c r="O365" s="46"/>
      <c r="P365" s="46"/>
      <c r="Q365" s="46"/>
      <c r="R365" s="46"/>
      <c r="S365" s="46"/>
      <c r="T365" s="46"/>
      <c r="U365" s="46"/>
      <c r="V365" s="46"/>
      <c r="W365" s="46"/>
      <c r="X365" s="46"/>
    </row>
    <row r="366" spans="1:24" ht="26.25" customHeight="1" thickBot="1" x14ac:dyDescent="0.25">
      <c r="A366" s="57"/>
      <c r="B366" s="264"/>
      <c r="C366" s="264"/>
      <c r="D366" s="264"/>
      <c r="E366" s="264"/>
      <c r="F366" s="264"/>
      <c r="G366" s="264"/>
      <c r="H366" s="264" t="s">
        <v>929</v>
      </c>
      <c r="I366" s="287" t="s">
        <v>3542</v>
      </c>
      <c r="J366" s="264" t="s">
        <v>931</v>
      </c>
      <c r="K366" s="265">
        <v>10499.12</v>
      </c>
      <c r="M366" s="46"/>
      <c r="N366" s="46"/>
      <c r="O366" s="46"/>
      <c r="P366" s="46"/>
      <c r="Q366" s="46"/>
      <c r="R366" s="46"/>
      <c r="S366" s="46"/>
      <c r="T366" s="46"/>
      <c r="U366" s="46"/>
      <c r="V366" s="46"/>
      <c r="W366" s="46"/>
      <c r="X366" s="46"/>
    </row>
    <row r="367" spans="1:24" ht="26.25" customHeight="1" thickTop="1" x14ac:dyDescent="0.2">
      <c r="A367" s="57"/>
      <c r="B367" s="278"/>
      <c r="C367" s="278"/>
      <c r="D367" s="278"/>
      <c r="E367" s="278"/>
      <c r="F367" s="278"/>
      <c r="G367" s="278"/>
      <c r="H367" s="278"/>
      <c r="I367" s="278"/>
      <c r="J367" s="278"/>
      <c r="K367" s="278"/>
      <c r="M367" s="46"/>
      <c r="N367" s="46"/>
      <c r="O367" s="46"/>
      <c r="P367" s="46"/>
      <c r="Q367" s="46"/>
      <c r="R367" s="46"/>
      <c r="S367" s="46"/>
      <c r="T367" s="46"/>
      <c r="U367" s="46"/>
      <c r="V367" s="46"/>
      <c r="W367" s="46"/>
      <c r="X367" s="46"/>
    </row>
    <row r="368" spans="1:24" ht="26.25" customHeight="1" x14ac:dyDescent="0.2">
      <c r="A368" s="57"/>
      <c r="B368" s="258" t="s">
        <v>1149</v>
      </c>
      <c r="C368" s="258"/>
      <c r="D368" s="258"/>
      <c r="E368" s="258" t="s">
        <v>126</v>
      </c>
      <c r="F368" s="258"/>
      <c r="G368" s="390"/>
      <c r="H368" s="390"/>
      <c r="I368" s="272"/>
      <c r="J368" s="258"/>
      <c r="K368" s="273">
        <v>523961.02</v>
      </c>
      <c r="M368" s="46"/>
      <c r="N368" s="46"/>
      <c r="O368" s="46"/>
      <c r="P368" s="46"/>
      <c r="Q368" s="46"/>
      <c r="R368" s="46"/>
      <c r="S368" s="46"/>
      <c r="T368" s="46"/>
      <c r="U368" s="46"/>
      <c r="V368" s="46"/>
      <c r="W368" s="46"/>
      <c r="X368" s="46"/>
    </row>
    <row r="369" spans="1:24" ht="26.25" customHeight="1" x14ac:dyDescent="0.2">
      <c r="A369" s="57"/>
      <c r="B369" s="258" t="s">
        <v>127</v>
      </c>
      <c r="C369" s="258"/>
      <c r="D369" s="258"/>
      <c r="E369" s="258" t="s">
        <v>128</v>
      </c>
      <c r="F369" s="258"/>
      <c r="G369" s="390"/>
      <c r="H369" s="390"/>
      <c r="I369" s="272"/>
      <c r="J369" s="258"/>
      <c r="K369" s="273">
        <v>88131.08</v>
      </c>
      <c r="M369" s="46"/>
      <c r="N369" s="46"/>
      <c r="O369" s="46"/>
      <c r="P369" s="46"/>
      <c r="Q369" s="46"/>
      <c r="R369" s="46"/>
      <c r="S369" s="46"/>
      <c r="T369" s="46"/>
      <c r="U369" s="46"/>
      <c r="V369" s="46"/>
      <c r="W369" s="46"/>
      <c r="X369" s="46"/>
    </row>
    <row r="370" spans="1:24" ht="26.25" customHeight="1" x14ac:dyDescent="0.2">
      <c r="A370" s="57"/>
      <c r="B370" s="259" t="s">
        <v>129</v>
      </c>
      <c r="C370" s="267" t="s">
        <v>24</v>
      </c>
      <c r="D370" s="259" t="s">
        <v>25</v>
      </c>
      <c r="E370" s="259" t="s">
        <v>26</v>
      </c>
      <c r="F370" s="387" t="s">
        <v>917</v>
      </c>
      <c r="G370" s="387"/>
      <c r="H370" s="271" t="s">
        <v>27</v>
      </c>
      <c r="I370" s="267" t="s">
        <v>28</v>
      </c>
      <c r="J370" s="267" t="s">
        <v>29</v>
      </c>
      <c r="K370" s="267" t="s">
        <v>30</v>
      </c>
      <c r="M370" s="46"/>
      <c r="N370" s="46"/>
      <c r="O370" s="46"/>
      <c r="P370" s="46"/>
      <c r="Q370" s="46"/>
      <c r="R370" s="46"/>
      <c r="S370" s="46"/>
      <c r="T370" s="46"/>
      <c r="U370" s="46"/>
      <c r="V370" s="46"/>
      <c r="W370" s="46"/>
      <c r="X370" s="46"/>
    </row>
    <row r="371" spans="1:24" ht="26.25" customHeight="1" x14ac:dyDescent="0.2">
      <c r="A371" s="57"/>
      <c r="B371" s="260" t="s">
        <v>918</v>
      </c>
      <c r="C371" s="275" t="s">
        <v>130</v>
      </c>
      <c r="D371" s="260" t="s">
        <v>47</v>
      </c>
      <c r="E371" s="260" t="s">
        <v>131</v>
      </c>
      <c r="F371" s="388" t="s">
        <v>3997</v>
      </c>
      <c r="G371" s="388"/>
      <c r="H371" s="274" t="s">
        <v>40</v>
      </c>
      <c r="I371" s="277">
        <v>1</v>
      </c>
      <c r="J371" s="276">
        <v>94.23</v>
      </c>
      <c r="K371" s="276">
        <v>94.23</v>
      </c>
      <c r="M371" s="46"/>
      <c r="N371" s="46"/>
      <c r="O371" s="46"/>
      <c r="P371" s="46"/>
      <c r="Q371" s="46"/>
      <c r="R371" s="46"/>
      <c r="S371" s="46"/>
      <c r="T371" s="46"/>
      <c r="U371" s="46"/>
      <c r="V371" s="46"/>
      <c r="W371" s="46"/>
      <c r="X371" s="46"/>
    </row>
    <row r="372" spans="1:24" ht="26.25" customHeight="1" x14ac:dyDescent="0.2">
      <c r="A372" s="57"/>
      <c r="B372" s="261" t="s">
        <v>953</v>
      </c>
      <c r="C372" s="280" t="s">
        <v>1017</v>
      </c>
      <c r="D372" s="261" t="s">
        <v>47</v>
      </c>
      <c r="E372" s="261" t="s">
        <v>1018</v>
      </c>
      <c r="F372" s="385" t="s">
        <v>3970</v>
      </c>
      <c r="G372" s="385"/>
      <c r="H372" s="279" t="s">
        <v>950</v>
      </c>
      <c r="I372" s="282">
        <v>0.752</v>
      </c>
      <c r="J372" s="281">
        <v>36.35</v>
      </c>
      <c r="K372" s="281">
        <v>27.33</v>
      </c>
      <c r="M372" s="46"/>
      <c r="N372" s="46"/>
      <c r="O372" s="46"/>
      <c r="P372" s="46"/>
      <c r="Q372" s="46"/>
      <c r="R372" s="46"/>
      <c r="S372" s="46"/>
      <c r="T372" s="46"/>
      <c r="U372" s="46"/>
      <c r="V372" s="46"/>
      <c r="W372" s="46"/>
      <c r="X372" s="46"/>
    </row>
    <row r="373" spans="1:24" ht="26.25" customHeight="1" x14ac:dyDescent="0.2">
      <c r="A373" s="57"/>
      <c r="B373" s="261" t="s">
        <v>953</v>
      </c>
      <c r="C373" s="280" t="s">
        <v>1150</v>
      </c>
      <c r="D373" s="261" t="s">
        <v>47</v>
      </c>
      <c r="E373" s="261" t="s">
        <v>1151</v>
      </c>
      <c r="F373" s="385" t="s">
        <v>3997</v>
      </c>
      <c r="G373" s="385"/>
      <c r="H373" s="279" t="s">
        <v>40</v>
      </c>
      <c r="I373" s="282">
        <v>0.188</v>
      </c>
      <c r="J373" s="281">
        <v>178.63</v>
      </c>
      <c r="K373" s="281">
        <v>33.58</v>
      </c>
      <c r="M373" s="46"/>
      <c r="N373" s="46"/>
      <c r="O373" s="46"/>
      <c r="P373" s="46"/>
      <c r="Q373" s="46"/>
      <c r="R373" s="46"/>
      <c r="S373" s="46"/>
      <c r="T373" s="46"/>
      <c r="U373" s="46"/>
      <c r="V373" s="46"/>
      <c r="W373" s="46"/>
      <c r="X373" s="46"/>
    </row>
    <row r="374" spans="1:24" ht="26.25" customHeight="1" x14ac:dyDescent="0.2">
      <c r="A374" s="57"/>
      <c r="B374" s="261" t="s">
        <v>953</v>
      </c>
      <c r="C374" s="280" t="s">
        <v>1042</v>
      </c>
      <c r="D374" s="261" t="s">
        <v>47</v>
      </c>
      <c r="E374" s="261" t="s">
        <v>1043</v>
      </c>
      <c r="F374" s="385" t="s">
        <v>3970</v>
      </c>
      <c r="G374" s="385"/>
      <c r="H374" s="279" t="s">
        <v>950</v>
      </c>
      <c r="I374" s="282">
        <v>0.13800000000000001</v>
      </c>
      <c r="J374" s="281">
        <v>26.44</v>
      </c>
      <c r="K374" s="281">
        <v>3.64</v>
      </c>
      <c r="M374" s="46"/>
      <c r="N374" s="46"/>
      <c r="O374" s="46"/>
      <c r="P374" s="46"/>
      <c r="Q374" s="46"/>
      <c r="R374" s="46"/>
      <c r="S374" s="46"/>
      <c r="T374" s="46"/>
      <c r="U374" s="46"/>
      <c r="V374" s="46"/>
      <c r="W374" s="46"/>
      <c r="X374" s="46"/>
    </row>
    <row r="375" spans="1:24" ht="26.25" customHeight="1" x14ac:dyDescent="0.2">
      <c r="A375" s="57"/>
      <c r="B375" s="262" t="s">
        <v>919</v>
      </c>
      <c r="C375" s="284" t="s">
        <v>1154</v>
      </c>
      <c r="D375" s="262" t="s">
        <v>47</v>
      </c>
      <c r="E375" s="262" t="s">
        <v>1155</v>
      </c>
      <c r="F375" s="389" t="s">
        <v>939</v>
      </c>
      <c r="G375" s="389"/>
      <c r="H375" s="283" t="s">
        <v>69</v>
      </c>
      <c r="I375" s="286">
        <v>0.78500000000000003</v>
      </c>
      <c r="J375" s="285">
        <v>12.37</v>
      </c>
      <c r="K375" s="285">
        <v>9.7100000000000009</v>
      </c>
      <c r="M375" s="46"/>
      <c r="N375" s="46"/>
      <c r="O375" s="46"/>
      <c r="P375" s="46"/>
      <c r="Q375" s="46"/>
      <c r="R375" s="46"/>
      <c r="S375" s="46"/>
      <c r="T375" s="46"/>
      <c r="U375" s="46"/>
      <c r="V375" s="46"/>
      <c r="W375" s="46"/>
      <c r="X375" s="46"/>
    </row>
    <row r="376" spans="1:24" ht="26.25" customHeight="1" x14ac:dyDescent="0.2">
      <c r="A376" s="57"/>
      <c r="B376" s="262" t="s">
        <v>919</v>
      </c>
      <c r="C376" s="284" t="s">
        <v>1104</v>
      </c>
      <c r="D376" s="262" t="s">
        <v>47</v>
      </c>
      <c r="E376" s="262" t="s">
        <v>1105</v>
      </c>
      <c r="F376" s="389" t="s">
        <v>923</v>
      </c>
      <c r="G376" s="389"/>
      <c r="H376" s="283" t="s">
        <v>97</v>
      </c>
      <c r="I376" s="286">
        <v>1.9E-2</v>
      </c>
      <c r="J376" s="285">
        <v>21.59</v>
      </c>
      <c r="K376" s="285">
        <v>0.41</v>
      </c>
      <c r="M376" s="46"/>
      <c r="N376" s="46"/>
      <c r="O376" s="46"/>
      <c r="P376" s="46"/>
      <c r="Q376" s="46"/>
      <c r="R376" s="46"/>
      <c r="S376" s="46"/>
      <c r="T376" s="46"/>
      <c r="U376" s="46"/>
      <c r="V376" s="46"/>
      <c r="W376" s="46"/>
      <c r="X376" s="46"/>
    </row>
    <row r="377" spans="1:24" ht="26.25" customHeight="1" x14ac:dyDescent="0.2">
      <c r="A377" s="57"/>
      <c r="B377" s="262" t="s">
        <v>919</v>
      </c>
      <c r="C377" s="284" t="s">
        <v>1152</v>
      </c>
      <c r="D377" s="262" t="s">
        <v>47</v>
      </c>
      <c r="E377" s="262" t="s">
        <v>1153</v>
      </c>
      <c r="F377" s="389" t="s">
        <v>939</v>
      </c>
      <c r="G377" s="389"/>
      <c r="H377" s="283" t="s">
        <v>3998</v>
      </c>
      <c r="I377" s="286">
        <v>0.19600000000000001</v>
      </c>
      <c r="J377" s="285">
        <v>32.15</v>
      </c>
      <c r="K377" s="285">
        <v>6.3</v>
      </c>
      <c r="M377" s="46"/>
      <c r="N377" s="46"/>
      <c r="O377" s="46"/>
      <c r="P377" s="46"/>
      <c r="Q377" s="46"/>
      <c r="R377" s="46"/>
      <c r="S377" s="46"/>
      <c r="T377" s="46"/>
      <c r="U377" s="46"/>
      <c r="V377" s="46"/>
      <c r="W377" s="46"/>
      <c r="X377" s="46"/>
    </row>
    <row r="378" spans="1:24" ht="15.75" customHeight="1" x14ac:dyDescent="0.2">
      <c r="A378" s="57"/>
      <c r="B378" s="262" t="s">
        <v>919</v>
      </c>
      <c r="C378" s="284" t="s">
        <v>1156</v>
      </c>
      <c r="D378" s="262" t="s">
        <v>47</v>
      </c>
      <c r="E378" s="262" t="s">
        <v>1157</v>
      </c>
      <c r="F378" s="389" t="s">
        <v>939</v>
      </c>
      <c r="G378" s="389"/>
      <c r="H378" s="283" t="s">
        <v>3998</v>
      </c>
      <c r="I378" s="286">
        <v>0.39300000000000002</v>
      </c>
      <c r="J378" s="285">
        <v>33.6</v>
      </c>
      <c r="K378" s="285">
        <v>13.2</v>
      </c>
      <c r="M378" s="46"/>
      <c r="N378" s="46"/>
      <c r="O378" s="46"/>
      <c r="P378" s="46"/>
      <c r="Q378" s="46"/>
      <c r="R378" s="46"/>
      <c r="S378" s="46"/>
      <c r="T378" s="46"/>
      <c r="U378" s="46"/>
      <c r="V378" s="46"/>
      <c r="W378" s="46"/>
      <c r="X378" s="46"/>
    </row>
    <row r="379" spans="1:24" ht="26.25" customHeight="1" x14ac:dyDescent="0.2">
      <c r="A379" s="57"/>
      <c r="B379" s="262" t="s">
        <v>919</v>
      </c>
      <c r="C379" s="284" t="s">
        <v>1098</v>
      </c>
      <c r="D379" s="262" t="s">
        <v>47</v>
      </c>
      <c r="E379" s="262" t="s">
        <v>1099</v>
      </c>
      <c r="F379" s="389" t="s">
        <v>923</v>
      </c>
      <c r="G379" s="389"/>
      <c r="H379" s="283" t="s">
        <v>1075</v>
      </c>
      <c r="I379" s="286">
        <v>0.01</v>
      </c>
      <c r="J379" s="285">
        <v>6.46</v>
      </c>
      <c r="K379" s="285">
        <v>0.06</v>
      </c>
      <c r="M379" s="46"/>
      <c r="N379" s="46"/>
      <c r="O379" s="46"/>
      <c r="P379" s="46"/>
      <c r="Q379" s="46"/>
      <c r="R379" s="46"/>
      <c r="S379" s="46"/>
      <c r="T379" s="46"/>
      <c r="U379" s="46"/>
      <c r="V379" s="46"/>
      <c r="W379" s="46"/>
      <c r="X379" s="46"/>
    </row>
    <row r="380" spans="1:24" ht="26.25" customHeight="1" x14ac:dyDescent="0.2">
      <c r="A380" s="57"/>
      <c r="B380" s="263"/>
      <c r="C380" s="263"/>
      <c r="D380" s="263"/>
      <c r="E380" s="263"/>
      <c r="F380" s="263" t="s">
        <v>924</v>
      </c>
      <c r="G380" s="289">
        <v>37.340000000000003</v>
      </c>
      <c r="H380" s="263" t="s">
        <v>925</v>
      </c>
      <c r="I380" s="289">
        <v>0</v>
      </c>
      <c r="J380" s="263" t="s">
        <v>926</v>
      </c>
      <c r="K380" s="289">
        <v>37.340000000000003</v>
      </c>
      <c r="M380" s="46"/>
      <c r="N380" s="46"/>
      <c r="O380" s="46"/>
      <c r="P380" s="46"/>
      <c r="Q380" s="46"/>
      <c r="R380" s="46"/>
      <c r="S380" s="46"/>
      <c r="T380" s="46"/>
      <c r="U380" s="46"/>
      <c r="V380" s="46"/>
      <c r="W380" s="46"/>
      <c r="X380" s="46"/>
    </row>
    <row r="381" spans="1:24" ht="26.25" customHeight="1" x14ac:dyDescent="0.2">
      <c r="A381" s="57"/>
      <c r="B381" s="263"/>
      <c r="C381" s="263"/>
      <c r="D381" s="263"/>
      <c r="E381" s="263"/>
      <c r="F381" s="263" t="s">
        <v>927</v>
      </c>
      <c r="G381" s="289">
        <v>19.600000000000001</v>
      </c>
      <c r="H381" s="263"/>
      <c r="I381" s="386" t="s">
        <v>928</v>
      </c>
      <c r="J381" s="386"/>
      <c r="K381" s="289">
        <v>113.83</v>
      </c>
      <c r="M381" s="46"/>
      <c r="N381" s="46"/>
      <c r="O381" s="46"/>
      <c r="P381" s="46"/>
      <c r="Q381" s="46"/>
      <c r="R381" s="46"/>
      <c r="S381" s="46"/>
      <c r="T381" s="46"/>
      <c r="U381" s="46"/>
      <c r="V381" s="46"/>
      <c r="W381" s="46"/>
      <c r="X381" s="46"/>
    </row>
    <row r="382" spans="1:24" ht="26.25" customHeight="1" thickBot="1" x14ac:dyDescent="0.25">
      <c r="A382" s="57"/>
      <c r="B382" s="264"/>
      <c r="C382" s="264"/>
      <c r="D382" s="264"/>
      <c r="E382" s="264"/>
      <c r="F382" s="264"/>
      <c r="G382" s="264"/>
      <c r="H382" s="264" t="s">
        <v>929</v>
      </c>
      <c r="I382" s="287" t="s">
        <v>3545</v>
      </c>
      <c r="J382" s="264" t="s">
        <v>931</v>
      </c>
      <c r="K382" s="265">
        <v>39180.28</v>
      </c>
      <c r="M382" s="46"/>
      <c r="N382" s="46"/>
      <c r="O382" s="46"/>
      <c r="P382" s="46"/>
      <c r="Q382" s="46"/>
      <c r="R382" s="46"/>
      <c r="S382" s="46"/>
      <c r="T382" s="46"/>
      <c r="U382" s="46"/>
      <c r="V382" s="46"/>
      <c r="W382" s="46"/>
      <c r="X382" s="46"/>
    </row>
    <row r="383" spans="1:24" ht="39" customHeight="1" thickTop="1" x14ac:dyDescent="0.2">
      <c r="A383" s="57"/>
      <c r="B383" s="278"/>
      <c r="C383" s="278"/>
      <c r="D383" s="278"/>
      <c r="E383" s="278"/>
      <c r="F383" s="278"/>
      <c r="G383" s="278"/>
      <c r="H383" s="278"/>
      <c r="I383" s="278"/>
      <c r="J383" s="278"/>
      <c r="K383" s="278"/>
      <c r="M383" s="46"/>
      <c r="N383" s="46"/>
      <c r="O383" s="46"/>
      <c r="P383" s="46"/>
      <c r="Q383" s="46"/>
      <c r="R383" s="46"/>
      <c r="S383" s="46"/>
      <c r="T383" s="46"/>
      <c r="U383" s="46"/>
      <c r="V383" s="46"/>
      <c r="W383" s="46"/>
      <c r="X383" s="46"/>
    </row>
    <row r="384" spans="1:24" ht="26.25" customHeight="1" x14ac:dyDescent="0.2">
      <c r="A384" s="57"/>
      <c r="B384" s="259" t="s">
        <v>132</v>
      </c>
      <c r="C384" s="267" t="s">
        <v>24</v>
      </c>
      <c r="D384" s="259" t="s">
        <v>25</v>
      </c>
      <c r="E384" s="259" t="s">
        <v>26</v>
      </c>
      <c r="F384" s="387" t="s">
        <v>917</v>
      </c>
      <c r="G384" s="387"/>
      <c r="H384" s="271" t="s">
        <v>27</v>
      </c>
      <c r="I384" s="267" t="s">
        <v>28</v>
      </c>
      <c r="J384" s="267" t="s">
        <v>29</v>
      </c>
      <c r="K384" s="267" t="s">
        <v>30</v>
      </c>
      <c r="M384" s="46"/>
      <c r="N384" s="46"/>
      <c r="O384" s="46"/>
      <c r="P384" s="46"/>
      <c r="Q384" s="46"/>
      <c r="R384" s="46"/>
      <c r="S384" s="46"/>
      <c r="T384" s="46"/>
      <c r="U384" s="46"/>
      <c r="V384" s="46"/>
      <c r="W384" s="46"/>
      <c r="X384" s="46"/>
    </row>
    <row r="385" spans="1:24" ht="26.25" customHeight="1" x14ac:dyDescent="0.2">
      <c r="A385" s="57"/>
      <c r="B385" s="260" t="s">
        <v>918</v>
      </c>
      <c r="C385" s="275" t="s">
        <v>133</v>
      </c>
      <c r="D385" s="260" t="s">
        <v>47</v>
      </c>
      <c r="E385" s="260" t="s">
        <v>134</v>
      </c>
      <c r="F385" s="388" t="s">
        <v>3993</v>
      </c>
      <c r="G385" s="388"/>
      <c r="H385" s="274" t="s">
        <v>97</v>
      </c>
      <c r="I385" s="277">
        <v>1</v>
      </c>
      <c r="J385" s="276">
        <v>10.98</v>
      </c>
      <c r="K385" s="276">
        <v>10.98</v>
      </c>
      <c r="M385" s="46"/>
      <c r="N385" s="46"/>
      <c r="O385" s="46"/>
      <c r="P385" s="46"/>
      <c r="Q385" s="46"/>
      <c r="R385" s="46"/>
      <c r="S385" s="46"/>
      <c r="T385" s="46"/>
      <c r="U385" s="46"/>
      <c r="V385" s="46"/>
      <c r="W385" s="46"/>
      <c r="X385" s="46"/>
    </row>
    <row r="386" spans="1:24" ht="15.75" customHeight="1" x14ac:dyDescent="0.2">
      <c r="A386" s="57"/>
      <c r="B386" s="261" t="s">
        <v>953</v>
      </c>
      <c r="C386" s="280" t="s">
        <v>1106</v>
      </c>
      <c r="D386" s="261" t="s">
        <v>47</v>
      </c>
      <c r="E386" s="261" t="s">
        <v>1107</v>
      </c>
      <c r="F386" s="385" t="s">
        <v>3970</v>
      </c>
      <c r="G386" s="385"/>
      <c r="H386" s="279" t="s">
        <v>950</v>
      </c>
      <c r="I386" s="282">
        <v>3.9199999999999999E-2</v>
      </c>
      <c r="J386" s="281">
        <v>35.29</v>
      </c>
      <c r="K386" s="281">
        <v>1.38</v>
      </c>
      <c r="M386" s="46"/>
      <c r="N386" s="46"/>
      <c r="O386" s="46"/>
      <c r="P386" s="46"/>
      <c r="Q386" s="46"/>
      <c r="R386" s="46"/>
      <c r="S386" s="46"/>
      <c r="T386" s="46"/>
      <c r="U386" s="46"/>
      <c r="V386" s="46"/>
      <c r="W386" s="46"/>
      <c r="X386" s="46"/>
    </row>
    <row r="387" spans="1:24" ht="26.25" customHeight="1" x14ac:dyDescent="0.2">
      <c r="A387" s="57"/>
      <c r="B387" s="261" t="s">
        <v>953</v>
      </c>
      <c r="C387" s="280" t="s">
        <v>1120</v>
      </c>
      <c r="D387" s="261" t="s">
        <v>47</v>
      </c>
      <c r="E387" s="261" t="s">
        <v>1121</v>
      </c>
      <c r="F387" s="385" t="s">
        <v>3993</v>
      </c>
      <c r="G387" s="385"/>
      <c r="H387" s="279" t="s">
        <v>97</v>
      </c>
      <c r="I387" s="282">
        <v>1</v>
      </c>
      <c r="J387" s="281">
        <v>8.74</v>
      </c>
      <c r="K387" s="281">
        <v>8.74</v>
      </c>
      <c r="M387" s="46"/>
      <c r="N387" s="46"/>
      <c r="O387" s="46"/>
      <c r="P387" s="46"/>
      <c r="Q387" s="46"/>
      <c r="R387" s="46"/>
      <c r="S387" s="46"/>
      <c r="T387" s="46"/>
      <c r="U387" s="46"/>
      <c r="V387" s="46"/>
      <c r="W387" s="46"/>
      <c r="X387" s="46"/>
    </row>
    <row r="388" spans="1:24" ht="26.25" customHeight="1" x14ac:dyDescent="0.2">
      <c r="A388" s="57"/>
      <c r="B388" s="261" t="s">
        <v>953</v>
      </c>
      <c r="C388" s="280" t="s">
        <v>1108</v>
      </c>
      <c r="D388" s="261" t="s">
        <v>47</v>
      </c>
      <c r="E388" s="261" t="s">
        <v>1109</v>
      </c>
      <c r="F388" s="385" t="s">
        <v>3970</v>
      </c>
      <c r="G388" s="385"/>
      <c r="H388" s="279" t="s">
        <v>950</v>
      </c>
      <c r="I388" s="282">
        <v>6.4000000000000003E-3</v>
      </c>
      <c r="J388" s="281">
        <v>26.59</v>
      </c>
      <c r="K388" s="281">
        <v>0.17</v>
      </c>
      <c r="M388" s="46"/>
      <c r="N388" s="46"/>
      <c r="O388" s="46"/>
      <c r="P388" s="46"/>
      <c r="Q388" s="46"/>
      <c r="R388" s="46"/>
      <c r="S388" s="46"/>
      <c r="T388" s="46"/>
      <c r="U388" s="46"/>
      <c r="V388" s="46"/>
      <c r="W388" s="46"/>
      <c r="X388" s="46"/>
    </row>
    <row r="389" spans="1:24" ht="26.25" customHeight="1" x14ac:dyDescent="0.2">
      <c r="A389" s="57"/>
      <c r="B389" s="262" t="s">
        <v>919</v>
      </c>
      <c r="C389" s="284" t="s">
        <v>1112</v>
      </c>
      <c r="D389" s="262" t="s">
        <v>47</v>
      </c>
      <c r="E389" s="262" t="s">
        <v>1113</v>
      </c>
      <c r="F389" s="389" t="s">
        <v>923</v>
      </c>
      <c r="G389" s="389"/>
      <c r="H389" s="283" t="s">
        <v>49</v>
      </c>
      <c r="I389" s="286">
        <v>0.54300000000000004</v>
      </c>
      <c r="J389" s="285">
        <v>0.24</v>
      </c>
      <c r="K389" s="285">
        <v>0.13</v>
      </c>
      <c r="M389" s="46"/>
      <c r="N389" s="46"/>
      <c r="O389" s="46"/>
      <c r="P389" s="46"/>
      <c r="Q389" s="46"/>
      <c r="R389" s="46"/>
      <c r="S389" s="46"/>
      <c r="T389" s="46"/>
      <c r="U389" s="46"/>
      <c r="V389" s="46"/>
      <c r="W389" s="46"/>
      <c r="X389" s="46"/>
    </row>
    <row r="390" spans="1:24" ht="26.25" customHeight="1" x14ac:dyDescent="0.2">
      <c r="A390" s="57"/>
      <c r="B390" s="262" t="s">
        <v>919</v>
      </c>
      <c r="C390" s="284" t="s">
        <v>1114</v>
      </c>
      <c r="D390" s="262" t="s">
        <v>47</v>
      </c>
      <c r="E390" s="262" t="s">
        <v>1115</v>
      </c>
      <c r="F390" s="389" t="s">
        <v>923</v>
      </c>
      <c r="G390" s="389"/>
      <c r="H390" s="283" t="s">
        <v>97</v>
      </c>
      <c r="I390" s="286">
        <v>2.5000000000000001E-2</v>
      </c>
      <c r="J390" s="285">
        <v>22.6</v>
      </c>
      <c r="K390" s="285">
        <v>0.56000000000000005</v>
      </c>
      <c r="M390" s="46"/>
      <c r="N390" s="46"/>
      <c r="O390" s="46"/>
      <c r="P390" s="46"/>
      <c r="Q390" s="46"/>
      <c r="R390" s="46"/>
      <c r="S390" s="46"/>
      <c r="T390" s="46"/>
      <c r="U390" s="46"/>
      <c r="V390" s="46"/>
      <c r="W390" s="46"/>
      <c r="X390" s="46"/>
    </row>
    <row r="391" spans="1:24" ht="26.25" customHeight="1" x14ac:dyDescent="0.2">
      <c r="A391" s="57"/>
      <c r="B391" s="263"/>
      <c r="C391" s="263"/>
      <c r="D391" s="263"/>
      <c r="E391" s="263"/>
      <c r="F391" s="263" t="s">
        <v>924</v>
      </c>
      <c r="G391" s="289">
        <v>1.65</v>
      </c>
      <c r="H391" s="263" t="s">
        <v>925</v>
      </c>
      <c r="I391" s="289">
        <v>0</v>
      </c>
      <c r="J391" s="263" t="s">
        <v>926</v>
      </c>
      <c r="K391" s="289">
        <v>1.65</v>
      </c>
      <c r="M391" s="46"/>
      <c r="N391" s="46"/>
      <c r="O391" s="46"/>
      <c r="P391" s="46"/>
      <c r="Q391" s="46"/>
      <c r="R391" s="46"/>
      <c r="S391" s="46"/>
      <c r="T391" s="46"/>
      <c r="U391" s="46"/>
      <c r="V391" s="46"/>
      <c r="W391" s="46"/>
      <c r="X391" s="46"/>
    </row>
    <row r="392" spans="1:24" ht="26.25" customHeight="1" x14ac:dyDescent="0.2">
      <c r="A392" s="57"/>
      <c r="B392" s="263"/>
      <c r="C392" s="263"/>
      <c r="D392" s="263"/>
      <c r="E392" s="263"/>
      <c r="F392" s="263" t="s">
        <v>927</v>
      </c>
      <c r="G392" s="289">
        <v>2.2799999999999998</v>
      </c>
      <c r="H392" s="263"/>
      <c r="I392" s="386" t="s">
        <v>928</v>
      </c>
      <c r="J392" s="386"/>
      <c r="K392" s="289">
        <v>13.26</v>
      </c>
      <c r="M392" s="46"/>
      <c r="N392" s="46"/>
      <c r="O392" s="46"/>
      <c r="P392" s="46"/>
      <c r="Q392" s="46"/>
      <c r="R392" s="46"/>
      <c r="S392" s="46"/>
      <c r="T392" s="46"/>
      <c r="U392" s="46"/>
      <c r="V392" s="46"/>
      <c r="W392" s="46"/>
      <c r="X392" s="46"/>
    </row>
    <row r="393" spans="1:24" ht="26.25" customHeight="1" thickBot="1" x14ac:dyDescent="0.25">
      <c r="A393" s="57"/>
      <c r="B393" s="264"/>
      <c r="C393" s="264"/>
      <c r="D393" s="264"/>
      <c r="E393" s="264"/>
      <c r="F393" s="264"/>
      <c r="G393" s="264"/>
      <c r="H393" s="264" t="s">
        <v>929</v>
      </c>
      <c r="I393" s="287" t="s">
        <v>3546</v>
      </c>
      <c r="J393" s="264" t="s">
        <v>931</v>
      </c>
      <c r="K393" s="265">
        <v>11353.21</v>
      </c>
      <c r="M393" s="46"/>
      <c r="N393" s="46"/>
      <c r="O393" s="46"/>
      <c r="P393" s="46"/>
      <c r="Q393" s="46"/>
      <c r="R393" s="46"/>
      <c r="S393" s="46"/>
      <c r="T393" s="46"/>
      <c r="U393" s="46"/>
      <c r="V393" s="46"/>
      <c r="W393" s="46"/>
      <c r="X393" s="46"/>
    </row>
    <row r="394" spans="1:24" ht="26.25" customHeight="1" thickTop="1" x14ac:dyDescent="0.2">
      <c r="A394" s="57"/>
      <c r="B394" s="278"/>
      <c r="C394" s="278"/>
      <c r="D394" s="278"/>
      <c r="E394" s="278"/>
      <c r="F394" s="278"/>
      <c r="G394" s="278"/>
      <c r="H394" s="278"/>
      <c r="I394" s="278"/>
      <c r="J394" s="278"/>
      <c r="K394" s="278"/>
      <c r="M394" s="46"/>
      <c r="N394" s="46"/>
      <c r="O394" s="46"/>
      <c r="P394" s="46"/>
      <c r="Q394" s="46"/>
      <c r="R394" s="46"/>
      <c r="S394" s="46"/>
      <c r="T394" s="46"/>
      <c r="U394" s="46"/>
      <c r="V394" s="46"/>
      <c r="W394" s="46"/>
      <c r="X394" s="46"/>
    </row>
    <row r="395" spans="1:24" ht="15.75" customHeight="1" x14ac:dyDescent="0.2">
      <c r="A395" s="57"/>
      <c r="B395" s="259" t="s">
        <v>135</v>
      </c>
      <c r="C395" s="267" t="s">
        <v>24</v>
      </c>
      <c r="D395" s="259" t="s">
        <v>25</v>
      </c>
      <c r="E395" s="259" t="s">
        <v>26</v>
      </c>
      <c r="F395" s="387" t="s">
        <v>917</v>
      </c>
      <c r="G395" s="387"/>
      <c r="H395" s="271" t="s">
        <v>27</v>
      </c>
      <c r="I395" s="267" t="s">
        <v>28</v>
      </c>
      <c r="J395" s="267" t="s">
        <v>29</v>
      </c>
      <c r="K395" s="267" t="s">
        <v>30</v>
      </c>
      <c r="M395" s="46"/>
      <c r="N395" s="46"/>
      <c r="O395" s="46"/>
      <c r="P395" s="46"/>
      <c r="Q395" s="46"/>
      <c r="R395" s="46"/>
      <c r="S395" s="46"/>
      <c r="T395" s="46"/>
      <c r="U395" s="46"/>
      <c r="V395" s="46"/>
      <c r="W395" s="46"/>
      <c r="X395" s="46"/>
    </row>
    <row r="396" spans="1:24" ht="14.25" customHeight="1" x14ac:dyDescent="0.2">
      <c r="A396" s="57"/>
      <c r="B396" s="260" t="s">
        <v>918</v>
      </c>
      <c r="C396" s="275" t="s">
        <v>136</v>
      </c>
      <c r="D396" s="260" t="s">
        <v>47</v>
      </c>
      <c r="E396" s="260" t="s">
        <v>137</v>
      </c>
      <c r="F396" s="388" t="s">
        <v>3993</v>
      </c>
      <c r="G396" s="388"/>
      <c r="H396" s="274" t="s">
        <v>97</v>
      </c>
      <c r="I396" s="277">
        <v>1</v>
      </c>
      <c r="J396" s="276">
        <v>9.11</v>
      </c>
      <c r="K396" s="276">
        <v>9.11</v>
      </c>
      <c r="M396" s="46"/>
      <c r="N396" s="46"/>
      <c r="O396" s="46"/>
      <c r="P396" s="46"/>
      <c r="Q396" s="46"/>
      <c r="R396" s="46"/>
      <c r="S396" s="46"/>
      <c r="T396" s="46"/>
      <c r="U396" s="46"/>
      <c r="V396" s="46"/>
      <c r="W396" s="46"/>
      <c r="X396" s="46"/>
    </row>
    <row r="397" spans="1:24" ht="14.25" customHeight="1" x14ac:dyDescent="0.2">
      <c r="A397" s="57"/>
      <c r="B397" s="261" t="s">
        <v>953</v>
      </c>
      <c r="C397" s="280" t="s">
        <v>1108</v>
      </c>
      <c r="D397" s="261" t="s">
        <v>47</v>
      </c>
      <c r="E397" s="261" t="s">
        <v>1109</v>
      </c>
      <c r="F397" s="385" t="s">
        <v>3970</v>
      </c>
      <c r="G397" s="385"/>
      <c r="H397" s="279" t="s">
        <v>950</v>
      </c>
      <c r="I397" s="282">
        <v>4.1999999999999997E-3</v>
      </c>
      <c r="J397" s="281">
        <v>26.59</v>
      </c>
      <c r="K397" s="281">
        <v>0.11</v>
      </c>
      <c r="M397" s="46"/>
      <c r="N397" s="46"/>
      <c r="O397" s="46"/>
      <c r="P397" s="46"/>
      <c r="Q397" s="46"/>
      <c r="R397" s="46"/>
      <c r="S397" s="46"/>
      <c r="T397" s="46"/>
      <c r="U397" s="46"/>
      <c r="V397" s="46"/>
      <c r="W397" s="46"/>
      <c r="X397" s="46"/>
    </row>
    <row r="398" spans="1:24" ht="14.25" customHeight="1" x14ac:dyDescent="0.2">
      <c r="A398" s="57"/>
      <c r="B398" s="261" t="s">
        <v>953</v>
      </c>
      <c r="C398" s="280" t="s">
        <v>1106</v>
      </c>
      <c r="D398" s="261" t="s">
        <v>47</v>
      </c>
      <c r="E398" s="261" t="s">
        <v>1107</v>
      </c>
      <c r="F398" s="385" t="s">
        <v>3970</v>
      </c>
      <c r="G398" s="385"/>
      <c r="H398" s="279" t="s">
        <v>950</v>
      </c>
      <c r="I398" s="282">
        <v>2.5700000000000001E-2</v>
      </c>
      <c r="J398" s="281">
        <v>35.29</v>
      </c>
      <c r="K398" s="281">
        <v>0.9</v>
      </c>
      <c r="M398" s="46"/>
      <c r="N398" s="46"/>
      <c r="O398" s="46"/>
      <c r="P398" s="46"/>
      <c r="Q398" s="46"/>
      <c r="R398" s="46"/>
      <c r="S398" s="46"/>
      <c r="T398" s="46"/>
      <c r="U398" s="46"/>
      <c r="V398" s="46"/>
      <c r="W398" s="46"/>
      <c r="X398" s="46"/>
    </row>
    <row r="399" spans="1:24" ht="14.25" customHeight="1" x14ac:dyDescent="0.2">
      <c r="A399" s="57"/>
      <c r="B399" s="261" t="s">
        <v>953</v>
      </c>
      <c r="C399" s="280" t="s">
        <v>1122</v>
      </c>
      <c r="D399" s="261" t="s">
        <v>47</v>
      </c>
      <c r="E399" s="261" t="s">
        <v>1123</v>
      </c>
      <c r="F399" s="385" t="s">
        <v>3993</v>
      </c>
      <c r="G399" s="385"/>
      <c r="H399" s="279" t="s">
        <v>97</v>
      </c>
      <c r="I399" s="282">
        <v>1</v>
      </c>
      <c r="J399" s="281">
        <v>7.46</v>
      </c>
      <c r="K399" s="281">
        <v>7.46</v>
      </c>
      <c r="M399" s="46"/>
      <c r="N399" s="46"/>
      <c r="O399" s="46"/>
      <c r="P399" s="46"/>
      <c r="Q399" s="46"/>
      <c r="R399" s="46"/>
      <c r="S399" s="46"/>
      <c r="T399" s="46"/>
      <c r="U399" s="46"/>
      <c r="V399" s="46"/>
      <c r="W399" s="46"/>
      <c r="X399" s="46"/>
    </row>
    <row r="400" spans="1:24" ht="14.25" customHeight="1" x14ac:dyDescent="0.2">
      <c r="A400" s="57"/>
      <c r="B400" s="262" t="s">
        <v>919</v>
      </c>
      <c r="C400" s="284" t="s">
        <v>1112</v>
      </c>
      <c r="D400" s="262" t="s">
        <v>47</v>
      </c>
      <c r="E400" s="262" t="s">
        <v>1113</v>
      </c>
      <c r="F400" s="389" t="s">
        <v>923</v>
      </c>
      <c r="G400" s="389"/>
      <c r="H400" s="283" t="s">
        <v>49</v>
      </c>
      <c r="I400" s="286">
        <v>0.36699999999999999</v>
      </c>
      <c r="J400" s="285">
        <v>0.24</v>
      </c>
      <c r="K400" s="285">
        <v>0.08</v>
      </c>
      <c r="M400" s="46"/>
      <c r="N400" s="46"/>
      <c r="O400" s="46"/>
      <c r="P400" s="46"/>
      <c r="Q400" s="46"/>
      <c r="R400" s="46"/>
      <c r="S400" s="46"/>
      <c r="T400" s="46"/>
      <c r="U400" s="46"/>
      <c r="V400" s="46"/>
      <c r="W400" s="46"/>
      <c r="X400" s="46"/>
    </row>
    <row r="401" spans="1:24" ht="14.25" customHeight="1" x14ac:dyDescent="0.2">
      <c r="A401" s="57"/>
      <c r="B401" s="262" t="s">
        <v>919</v>
      </c>
      <c r="C401" s="284" t="s">
        <v>1114</v>
      </c>
      <c r="D401" s="262" t="s">
        <v>47</v>
      </c>
      <c r="E401" s="262" t="s">
        <v>1115</v>
      </c>
      <c r="F401" s="389" t="s">
        <v>923</v>
      </c>
      <c r="G401" s="389"/>
      <c r="H401" s="283" t="s">
        <v>97</v>
      </c>
      <c r="I401" s="286">
        <v>2.5000000000000001E-2</v>
      </c>
      <c r="J401" s="285">
        <v>22.6</v>
      </c>
      <c r="K401" s="285">
        <v>0.56000000000000005</v>
      </c>
      <c r="M401" s="46"/>
      <c r="N401" s="46"/>
      <c r="O401" s="46"/>
      <c r="P401" s="46"/>
      <c r="Q401" s="46"/>
      <c r="R401" s="46"/>
      <c r="S401" s="46"/>
      <c r="T401" s="46"/>
      <c r="U401" s="46"/>
      <c r="V401" s="46"/>
      <c r="W401" s="46"/>
      <c r="X401" s="46"/>
    </row>
    <row r="402" spans="1:24" ht="14.25" customHeight="1" x14ac:dyDescent="0.2">
      <c r="A402" s="57"/>
      <c r="B402" s="263"/>
      <c r="C402" s="263"/>
      <c r="D402" s="263"/>
      <c r="E402" s="263"/>
      <c r="F402" s="263" t="s">
        <v>924</v>
      </c>
      <c r="G402" s="289">
        <v>1.03</v>
      </c>
      <c r="H402" s="263" t="s">
        <v>925</v>
      </c>
      <c r="I402" s="289">
        <v>0</v>
      </c>
      <c r="J402" s="263" t="s">
        <v>926</v>
      </c>
      <c r="K402" s="289">
        <v>1.03</v>
      </c>
      <c r="M402" s="46"/>
      <c r="N402" s="46"/>
      <c r="O402" s="46"/>
      <c r="P402" s="46"/>
      <c r="Q402" s="46"/>
      <c r="R402" s="46"/>
      <c r="S402" s="46"/>
      <c r="T402" s="46"/>
      <c r="U402" s="46"/>
      <c r="V402" s="46"/>
      <c r="W402" s="46"/>
      <c r="X402" s="46"/>
    </row>
    <row r="403" spans="1:24" ht="14.25" customHeight="1" x14ac:dyDescent="0.2">
      <c r="A403" s="57"/>
      <c r="B403" s="263"/>
      <c r="C403" s="263"/>
      <c r="D403" s="263"/>
      <c r="E403" s="263"/>
      <c r="F403" s="263" t="s">
        <v>927</v>
      </c>
      <c r="G403" s="289">
        <v>1.89</v>
      </c>
      <c r="H403" s="263"/>
      <c r="I403" s="386" t="s">
        <v>928</v>
      </c>
      <c r="J403" s="386"/>
      <c r="K403" s="289">
        <v>11</v>
      </c>
      <c r="M403" s="46"/>
      <c r="N403" s="46"/>
      <c r="O403" s="46"/>
      <c r="P403" s="46"/>
      <c r="Q403" s="46"/>
      <c r="R403" s="46"/>
      <c r="S403" s="46"/>
      <c r="T403" s="46"/>
      <c r="U403" s="46"/>
      <c r="V403" s="46"/>
      <c r="W403" s="46"/>
      <c r="X403" s="46"/>
    </row>
    <row r="404" spans="1:24" ht="14.25" customHeight="1" thickBot="1" x14ac:dyDescent="0.25">
      <c r="A404" s="57"/>
      <c r="B404" s="264"/>
      <c r="C404" s="264"/>
      <c r="D404" s="264"/>
      <c r="E404" s="264"/>
      <c r="F404" s="264"/>
      <c r="G404" s="264"/>
      <c r="H404" s="264" t="s">
        <v>929</v>
      </c>
      <c r="I404" s="287" t="s">
        <v>3547</v>
      </c>
      <c r="J404" s="264" t="s">
        <v>931</v>
      </c>
      <c r="K404" s="265">
        <v>941.6</v>
      </c>
      <c r="M404" s="46"/>
      <c r="N404" s="46"/>
      <c r="O404" s="46"/>
      <c r="P404" s="46"/>
      <c r="Q404" s="46"/>
      <c r="R404" s="46"/>
      <c r="S404" s="46"/>
      <c r="T404" s="46"/>
      <c r="U404" s="46"/>
      <c r="V404" s="46"/>
      <c r="W404" s="46"/>
      <c r="X404" s="46"/>
    </row>
    <row r="405" spans="1:24" ht="14.25" customHeight="1" thickTop="1" x14ac:dyDescent="0.2">
      <c r="A405" s="57"/>
      <c r="B405" s="278"/>
      <c r="C405" s="278"/>
      <c r="D405" s="278"/>
      <c r="E405" s="278"/>
      <c r="F405" s="278"/>
      <c r="G405" s="278"/>
      <c r="H405" s="278"/>
      <c r="I405" s="278"/>
      <c r="J405" s="278"/>
      <c r="K405" s="278"/>
      <c r="M405" s="46"/>
      <c r="N405" s="46"/>
      <c r="O405" s="46"/>
      <c r="P405" s="46"/>
      <c r="Q405" s="46"/>
      <c r="R405" s="46"/>
      <c r="S405" s="46"/>
      <c r="T405" s="46"/>
      <c r="U405" s="46"/>
      <c r="V405" s="46"/>
      <c r="W405" s="46"/>
      <c r="X405" s="46"/>
    </row>
    <row r="406" spans="1:24" ht="14.25" customHeight="1" x14ac:dyDescent="0.2">
      <c r="A406" s="57"/>
      <c r="B406" s="259" t="s">
        <v>138</v>
      </c>
      <c r="C406" s="267" t="s">
        <v>24</v>
      </c>
      <c r="D406" s="259" t="s">
        <v>25</v>
      </c>
      <c r="E406" s="259" t="s">
        <v>26</v>
      </c>
      <c r="F406" s="387" t="s">
        <v>917</v>
      </c>
      <c r="G406" s="387"/>
      <c r="H406" s="271" t="s">
        <v>27</v>
      </c>
      <c r="I406" s="267" t="s">
        <v>28</v>
      </c>
      <c r="J406" s="267" t="s">
        <v>29</v>
      </c>
      <c r="K406" s="267" t="s">
        <v>30</v>
      </c>
      <c r="M406" s="46"/>
      <c r="N406" s="46"/>
      <c r="O406" s="46"/>
      <c r="P406" s="46"/>
      <c r="Q406" s="46"/>
      <c r="R406" s="46"/>
      <c r="S406" s="46"/>
      <c r="T406" s="46"/>
      <c r="U406" s="46"/>
      <c r="V406" s="46"/>
      <c r="W406" s="46"/>
      <c r="X406" s="46"/>
    </row>
    <row r="407" spans="1:24" ht="14.25" customHeight="1" x14ac:dyDescent="0.2">
      <c r="A407" s="57"/>
      <c r="B407" s="260" t="s">
        <v>918</v>
      </c>
      <c r="C407" s="275" t="s">
        <v>139</v>
      </c>
      <c r="D407" s="260" t="s">
        <v>47</v>
      </c>
      <c r="E407" s="260" t="s">
        <v>140</v>
      </c>
      <c r="F407" s="388" t="s">
        <v>3993</v>
      </c>
      <c r="G407" s="388"/>
      <c r="H407" s="274" t="s">
        <v>97</v>
      </c>
      <c r="I407" s="277">
        <v>1</v>
      </c>
      <c r="J407" s="276">
        <v>8.73</v>
      </c>
      <c r="K407" s="276">
        <v>8.73</v>
      </c>
      <c r="M407" s="46"/>
      <c r="N407" s="46"/>
      <c r="O407" s="46"/>
      <c r="P407" s="46"/>
      <c r="Q407" s="46"/>
      <c r="R407" s="46"/>
      <c r="S407" s="46"/>
      <c r="T407" s="46"/>
      <c r="U407" s="46"/>
      <c r="V407" s="46"/>
      <c r="W407" s="46"/>
      <c r="X407" s="46"/>
    </row>
    <row r="408" spans="1:24" ht="14.25" customHeight="1" x14ac:dyDescent="0.2">
      <c r="A408" s="57"/>
      <c r="B408" s="261" t="s">
        <v>953</v>
      </c>
      <c r="C408" s="280" t="s">
        <v>1106</v>
      </c>
      <c r="D408" s="261" t="s">
        <v>47</v>
      </c>
      <c r="E408" s="261" t="s">
        <v>1107</v>
      </c>
      <c r="F408" s="385" t="s">
        <v>3970</v>
      </c>
      <c r="G408" s="385"/>
      <c r="H408" s="279" t="s">
        <v>950</v>
      </c>
      <c r="I408" s="282">
        <v>1.9400000000000001E-2</v>
      </c>
      <c r="J408" s="281">
        <v>35.29</v>
      </c>
      <c r="K408" s="281">
        <v>0.68</v>
      </c>
      <c r="M408" s="46"/>
      <c r="N408" s="46"/>
      <c r="O408" s="46"/>
      <c r="P408" s="46"/>
      <c r="Q408" s="46"/>
      <c r="R408" s="46"/>
      <c r="S408" s="46"/>
      <c r="T408" s="46"/>
      <c r="U408" s="46"/>
      <c r="V408" s="46"/>
      <c r="W408" s="46"/>
      <c r="X408" s="46"/>
    </row>
    <row r="409" spans="1:24" ht="14.25" customHeight="1" x14ac:dyDescent="0.2">
      <c r="A409" s="57"/>
      <c r="B409" s="261" t="s">
        <v>953</v>
      </c>
      <c r="C409" s="280" t="s">
        <v>1108</v>
      </c>
      <c r="D409" s="261" t="s">
        <v>47</v>
      </c>
      <c r="E409" s="261" t="s">
        <v>1109</v>
      </c>
      <c r="F409" s="385" t="s">
        <v>3970</v>
      </c>
      <c r="G409" s="385"/>
      <c r="H409" s="279" t="s">
        <v>950</v>
      </c>
      <c r="I409" s="282">
        <v>3.2000000000000002E-3</v>
      </c>
      <c r="J409" s="281">
        <v>26.59</v>
      </c>
      <c r="K409" s="281">
        <v>0.08</v>
      </c>
      <c r="M409" s="46"/>
      <c r="N409" s="46"/>
      <c r="O409" s="46"/>
      <c r="P409" s="46"/>
      <c r="Q409" s="46"/>
      <c r="R409" s="46"/>
      <c r="S409" s="46"/>
      <c r="T409" s="46"/>
      <c r="U409" s="46"/>
      <c r="V409" s="46"/>
      <c r="W409" s="46"/>
      <c r="X409" s="46"/>
    </row>
    <row r="410" spans="1:24" ht="14.25" customHeight="1" x14ac:dyDescent="0.2">
      <c r="A410" s="57"/>
      <c r="B410" s="261" t="s">
        <v>953</v>
      </c>
      <c r="C410" s="280" t="s">
        <v>1124</v>
      </c>
      <c r="D410" s="261" t="s">
        <v>47</v>
      </c>
      <c r="E410" s="261" t="s">
        <v>1125</v>
      </c>
      <c r="F410" s="385" t="s">
        <v>3993</v>
      </c>
      <c r="G410" s="385"/>
      <c r="H410" s="279" t="s">
        <v>97</v>
      </c>
      <c r="I410" s="282">
        <v>1</v>
      </c>
      <c r="J410" s="281">
        <v>7.36</v>
      </c>
      <c r="K410" s="281">
        <v>7.36</v>
      </c>
      <c r="M410" s="46"/>
      <c r="N410" s="46"/>
      <c r="O410" s="46"/>
      <c r="P410" s="46"/>
      <c r="Q410" s="46"/>
      <c r="R410" s="46"/>
      <c r="S410" s="46"/>
      <c r="T410" s="46"/>
      <c r="U410" s="46"/>
      <c r="V410" s="46"/>
      <c r="W410" s="46"/>
      <c r="X410" s="46"/>
    </row>
    <row r="411" spans="1:24" ht="14.25" customHeight="1" x14ac:dyDescent="0.2">
      <c r="A411" s="57"/>
      <c r="B411" s="262" t="s">
        <v>919</v>
      </c>
      <c r="C411" s="284" t="s">
        <v>1114</v>
      </c>
      <c r="D411" s="262" t="s">
        <v>47</v>
      </c>
      <c r="E411" s="262" t="s">
        <v>1115</v>
      </c>
      <c r="F411" s="389" t="s">
        <v>923</v>
      </c>
      <c r="G411" s="389"/>
      <c r="H411" s="283" t="s">
        <v>97</v>
      </c>
      <c r="I411" s="286">
        <v>2.5000000000000001E-2</v>
      </c>
      <c r="J411" s="285">
        <v>22.6</v>
      </c>
      <c r="K411" s="285">
        <v>0.56000000000000005</v>
      </c>
      <c r="M411" s="46"/>
      <c r="N411" s="46"/>
      <c r="O411" s="46"/>
      <c r="P411" s="46"/>
      <c r="Q411" s="46"/>
      <c r="R411" s="46"/>
      <c r="S411" s="46"/>
      <c r="T411" s="46"/>
      <c r="U411" s="46"/>
      <c r="V411" s="46"/>
      <c r="W411" s="46"/>
      <c r="X411" s="46"/>
    </row>
    <row r="412" spans="1:24" ht="14.25" customHeight="1" x14ac:dyDescent="0.2">
      <c r="A412" s="57"/>
      <c r="B412" s="262" t="s">
        <v>919</v>
      </c>
      <c r="C412" s="284" t="s">
        <v>1112</v>
      </c>
      <c r="D412" s="262" t="s">
        <v>47</v>
      </c>
      <c r="E412" s="262" t="s">
        <v>1113</v>
      </c>
      <c r="F412" s="389" t="s">
        <v>923</v>
      </c>
      <c r="G412" s="389"/>
      <c r="H412" s="283" t="s">
        <v>49</v>
      </c>
      <c r="I412" s="286">
        <v>0.21199999999999999</v>
      </c>
      <c r="J412" s="285">
        <v>0.24</v>
      </c>
      <c r="K412" s="285">
        <v>0.05</v>
      </c>
      <c r="M412" s="46"/>
      <c r="N412" s="46"/>
      <c r="O412" s="46"/>
      <c r="P412" s="46"/>
      <c r="Q412" s="46"/>
      <c r="R412" s="46"/>
      <c r="S412" s="46"/>
      <c r="T412" s="46"/>
      <c r="U412" s="46"/>
      <c r="V412" s="46"/>
      <c r="W412" s="46"/>
      <c r="X412" s="46"/>
    </row>
    <row r="413" spans="1:24" ht="14.25" customHeight="1" x14ac:dyDescent="0.2">
      <c r="A413" s="57"/>
      <c r="B413" s="263"/>
      <c r="C413" s="263"/>
      <c r="D413" s="263"/>
      <c r="E413" s="263"/>
      <c r="F413" s="263" t="s">
        <v>924</v>
      </c>
      <c r="G413" s="289">
        <v>0.74</v>
      </c>
      <c r="H413" s="263" t="s">
        <v>925</v>
      </c>
      <c r="I413" s="289">
        <v>0</v>
      </c>
      <c r="J413" s="263" t="s">
        <v>926</v>
      </c>
      <c r="K413" s="289">
        <v>0.74</v>
      </c>
      <c r="M413" s="46"/>
      <c r="N413" s="46"/>
      <c r="O413" s="46"/>
      <c r="P413" s="46"/>
      <c r="Q413" s="46"/>
      <c r="R413" s="46"/>
      <c r="S413" s="46"/>
      <c r="T413" s="46"/>
      <c r="U413" s="46"/>
      <c r="V413" s="46"/>
      <c r="W413" s="46"/>
      <c r="X413" s="46"/>
    </row>
    <row r="414" spans="1:24" ht="14.25" customHeight="1" x14ac:dyDescent="0.2">
      <c r="A414" s="57"/>
      <c r="B414" s="263"/>
      <c r="C414" s="263"/>
      <c r="D414" s="263"/>
      <c r="E414" s="263"/>
      <c r="F414" s="263" t="s">
        <v>927</v>
      </c>
      <c r="G414" s="289">
        <v>1.81</v>
      </c>
      <c r="H414" s="263"/>
      <c r="I414" s="386" t="s">
        <v>928</v>
      </c>
      <c r="J414" s="386"/>
      <c r="K414" s="289">
        <v>10.54</v>
      </c>
      <c r="M414" s="46"/>
      <c r="N414" s="46"/>
      <c r="O414" s="46"/>
      <c r="P414" s="46"/>
      <c r="Q414" s="46"/>
      <c r="R414" s="46"/>
      <c r="S414" s="46"/>
      <c r="T414" s="46"/>
      <c r="U414" s="46"/>
      <c r="V414" s="46"/>
      <c r="W414" s="46"/>
      <c r="X414" s="46"/>
    </row>
    <row r="415" spans="1:24" ht="14.25" customHeight="1" thickBot="1" x14ac:dyDescent="0.25">
      <c r="A415" s="57"/>
      <c r="B415" s="264"/>
      <c r="C415" s="264"/>
      <c r="D415" s="264"/>
      <c r="E415" s="264"/>
      <c r="F415" s="264"/>
      <c r="G415" s="264"/>
      <c r="H415" s="264" t="s">
        <v>929</v>
      </c>
      <c r="I415" s="287" t="s">
        <v>3548</v>
      </c>
      <c r="J415" s="264" t="s">
        <v>931</v>
      </c>
      <c r="K415" s="265">
        <v>3622.59</v>
      </c>
      <c r="M415" s="46"/>
      <c r="N415" s="46"/>
      <c r="O415" s="46"/>
      <c r="P415" s="46"/>
      <c r="Q415" s="46"/>
      <c r="R415" s="46"/>
      <c r="S415" s="46"/>
      <c r="T415" s="46"/>
      <c r="U415" s="46"/>
      <c r="V415" s="46"/>
      <c r="W415" s="46"/>
      <c r="X415" s="46"/>
    </row>
    <row r="416" spans="1:24" ht="14.25" customHeight="1" thickTop="1" x14ac:dyDescent="0.2">
      <c r="A416" s="57"/>
      <c r="B416" s="278"/>
      <c r="C416" s="278"/>
      <c r="D416" s="278"/>
      <c r="E416" s="278"/>
      <c r="F416" s="278"/>
      <c r="G416" s="278"/>
      <c r="H416" s="278"/>
      <c r="I416" s="278"/>
      <c r="J416" s="278"/>
      <c r="K416" s="278"/>
      <c r="M416" s="46"/>
      <c r="N416" s="46"/>
      <c r="O416" s="46"/>
      <c r="P416" s="46"/>
      <c r="Q416" s="46"/>
      <c r="R416" s="46"/>
      <c r="S416" s="46"/>
      <c r="T416" s="46"/>
      <c r="U416" s="46"/>
      <c r="V416" s="46"/>
      <c r="W416" s="46"/>
      <c r="X416" s="46"/>
    </row>
    <row r="417" spans="1:24" ht="14.25" customHeight="1" x14ac:dyDescent="0.2">
      <c r="A417" s="57"/>
      <c r="B417" s="259" t="s">
        <v>141</v>
      </c>
      <c r="C417" s="267" t="s">
        <v>24</v>
      </c>
      <c r="D417" s="259" t="s">
        <v>25</v>
      </c>
      <c r="E417" s="259" t="s">
        <v>26</v>
      </c>
      <c r="F417" s="387" t="s">
        <v>917</v>
      </c>
      <c r="G417" s="387"/>
      <c r="H417" s="271" t="s">
        <v>27</v>
      </c>
      <c r="I417" s="267" t="s">
        <v>28</v>
      </c>
      <c r="J417" s="267" t="s">
        <v>29</v>
      </c>
      <c r="K417" s="267" t="s">
        <v>30</v>
      </c>
      <c r="M417" s="46"/>
      <c r="N417" s="46"/>
      <c r="O417" s="46"/>
      <c r="P417" s="46"/>
      <c r="Q417" s="46"/>
      <c r="R417" s="46"/>
      <c r="S417" s="46"/>
      <c r="T417" s="46"/>
      <c r="U417" s="46"/>
      <c r="V417" s="46"/>
      <c r="W417" s="46"/>
      <c r="X417" s="46"/>
    </row>
    <row r="418" spans="1:24" ht="14.25" customHeight="1" x14ac:dyDescent="0.2">
      <c r="A418" s="57"/>
      <c r="B418" s="260" t="s">
        <v>918</v>
      </c>
      <c r="C418" s="275" t="s">
        <v>142</v>
      </c>
      <c r="D418" s="260" t="s">
        <v>47</v>
      </c>
      <c r="E418" s="260" t="s">
        <v>143</v>
      </c>
      <c r="F418" s="388" t="s">
        <v>3993</v>
      </c>
      <c r="G418" s="388"/>
      <c r="H418" s="274" t="s">
        <v>97</v>
      </c>
      <c r="I418" s="277">
        <v>1</v>
      </c>
      <c r="J418" s="276">
        <v>15.03</v>
      </c>
      <c r="K418" s="276">
        <v>15.03</v>
      </c>
      <c r="M418" s="46"/>
      <c r="N418" s="46"/>
      <c r="O418" s="46"/>
      <c r="P418" s="46"/>
      <c r="Q418" s="46"/>
      <c r="R418" s="46"/>
      <c r="S418" s="46"/>
      <c r="T418" s="46"/>
      <c r="U418" s="46"/>
      <c r="V418" s="46"/>
      <c r="W418" s="46"/>
      <c r="X418" s="46"/>
    </row>
    <row r="419" spans="1:24" ht="14.25" customHeight="1" x14ac:dyDescent="0.2">
      <c r="A419" s="57"/>
      <c r="B419" s="261" t="s">
        <v>953</v>
      </c>
      <c r="C419" s="280" t="s">
        <v>1108</v>
      </c>
      <c r="D419" s="261" t="s">
        <v>47</v>
      </c>
      <c r="E419" s="261" t="s">
        <v>1109</v>
      </c>
      <c r="F419" s="385" t="s">
        <v>3970</v>
      </c>
      <c r="G419" s="385"/>
      <c r="H419" s="279" t="s">
        <v>950</v>
      </c>
      <c r="I419" s="282">
        <v>1.7500000000000002E-2</v>
      </c>
      <c r="J419" s="281">
        <v>26.59</v>
      </c>
      <c r="K419" s="281">
        <v>0.46</v>
      </c>
      <c r="M419" s="46"/>
      <c r="N419" s="46"/>
      <c r="O419" s="46"/>
      <c r="P419" s="46"/>
      <c r="Q419" s="46"/>
      <c r="R419" s="46"/>
      <c r="S419" s="46"/>
      <c r="T419" s="46"/>
      <c r="U419" s="46"/>
      <c r="V419" s="46"/>
      <c r="W419" s="46"/>
      <c r="X419" s="46"/>
    </row>
    <row r="420" spans="1:24" ht="14.25" customHeight="1" x14ac:dyDescent="0.2">
      <c r="A420" s="57"/>
      <c r="B420" s="261" t="s">
        <v>953</v>
      </c>
      <c r="C420" s="280" t="s">
        <v>1110</v>
      </c>
      <c r="D420" s="261" t="s">
        <v>47</v>
      </c>
      <c r="E420" s="261" t="s">
        <v>1111</v>
      </c>
      <c r="F420" s="385" t="s">
        <v>3993</v>
      </c>
      <c r="G420" s="385"/>
      <c r="H420" s="279" t="s">
        <v>97</v>
      </c>
      <c r="I420" s="282">
        <v>1</v>
      </c>
      <c r="J420" s="281">
        <v>9.9600000000000009</v>
      </c>
      <c r="K420" s="281">
        <v>9.9600000000000009</v>
      </c>
      <c r="M420" s="46"/>
      <c r="N420" s="46"/>
      <c r="O420" s="46"/>
      <c r="P420" s="46"/>
      <c r="Q420" s="46"/>
      <c r="R420" s="46"/>
      <c r="S420" s="46"/>
      <c r="T420" s="46"/>
      <c r="U420" s="46"/>
      <c r="V420" s="46"/>
      <c r="W420" s="46"/>
      <c r="X420" s="46"/>
    </row>
    <row r="421" spans="1:24" ht="14.25" customHeight="1" x14ac:dyDescent="0.2">
      <c r="A421" s="57"/>
      <c r="B421" s="261" t="s">
        <v>953</v>
      </c>
      <c r="C421" s="280" t="s">
        <v>1106</v>
      </c>
      <c r="D421" s="261" t="s">
        <v>47</v>
      </c>
      <c r="E421" s="261" t="s">
        <v>1107</v>
      </c>
      <c r="F421" s="385" t="s">
        <v>3970</v>
      </c>
      <c r="G421" s="385"/>
      <c r="H421" s="279" t="s">
        <v>950</v>
      </c>
      <c r="I421" s="282">
        <v>0.1069</v>
      </c>
      <c r="J421" s="281">
        <v>35.29</v>
      </c>
      <c r="K421" s="281">
        <v>3.77</v>
      </c>
      <c r="M421" s="46"/>
      <c r="N421" s="46"/>
      <c r="O421" s="46"/>
      <c r="P421" s="46"/>
      <c r="Q421" s="46"/>
      <c r="R421" s="46"/>
      <c r="S421" s="46"/>
      <c r="T421" s="46"/>
      <c r="U421" s="46"/>
      <c r="V421" s="46"/>
      <c r="W421" s="46"/>
      <c r="X421" s="46"/>
    </row>
    <row r="422" spans="1:24" ht="14.25" customHeight="1" x14ac:dyDescent="0.2">
      <c r="A422" s="57"/>
      <c r="B422" s="262" t="s">
        <v>919</v>
      </c>
      <c r="C422" s="284" t="s">
        <v>1114</v>
      </c>
      <c r="D422" s="262" t="s">
        <v>47</v>
      </c>
      <c r="E422" s="262" t="s">
        <v>1115</v>
      </c>
      <c r="F422" s="389" t="s">
        <v>923</v>
      </c>
      <c r="G422" s="389"/>
      <c r="H422" s="283" t="s">
        <v>97</v>
      </c>
      <c r="I422" s="286">
        <v>2.5000000000000001E-2</v>
      </c>
      <c r="J422" s="285">
        <v>22.6</v>
      </c>
      <c r="K422" s="285">
        <v>0.56000000000000005</v>
      </c>
      <c r="M422" s="46"/>
      <c r="N422" s="46"/>
      <c r="O422" s="46"/>
      <c r="P422" s="46"/>
      <c r="Q422" s="46"/>
      <c r="R422" s="46"/>
      <c r="S422" s="46"/>
      <c r="T422" s="46"/>
      <c r="U422" s="46"/>
      <c r="V422" s="46"/>
      <c r="W422" s="46"/>
      <c r="X422" s="46"/>
    </row>
    <row r="423" spans="1:24" ht="14.25" customHeight="1" x14ac:dyDescent="0.2">
      <c r="A423" s="57"/>
      <c r="B423" s="262" t="s">
        <v>919</v>
      </c>
      <c r="C423" s="284" t="s">
        <v>1112</v>
      </c>
      <c r="D423" s="262" t="s">
        <v>47</v>
      </c>
      <c r="E423" s="262" t="s">
        <v>1113</v>
      </c>
      <c r="F423" s="389" t="s">
        <v>923</v>
      </c>
      <c r="G423" s="389"/>
      <c r="H423" s="283" t="s">
        <v>49</v>
      </c>
      <c r="I423" s="286">
        <v>1.19</v>
      </c>
      <c r="J423" s="285">
        <v>0.24</v>
      </c>
      <c r="K423" s="285">
        <v>0.28000000000000003</v>
      </c>
      <c r="M423" s="46"/>
      <c r="N423" s="46"/>
      <c r="O423" s="46"/>
      <c r="P423" s="46"/>
      <c r="Q423" s="46"/>
      <c r="R423" s="46"/>
      <c r="S423" s="46"/>
      <c r="T423" s="46"/>
      <c r="U423" s="46"/>
      <c r="V423" s="46"/>
      <c r="W423" s="46"/>
      <c r="X423" s="46"/>
    </row>
    <row r="424" spans="1:24" ht="14.25" customHeight="1" x14ac:dyDescent="0.2">
      <c r="A424" s="57"/>
      <c r="B424" s="263"/>
      <c r="C424" s="263"/>
      <c r="D424" s="263"/>
      <c r="E424" s="263"/>
      <c r="F424" s="263" t="s">
        <v>924</v>
      </c>
      <c r="G424" s="289">
        <v>5.72</v>
      </c>
      <c r="H424" s="263" t="s">
        <v>925</v>
      </c>
      <c r="I424" s="289">
        <v>0</v>
      </c>
      <c r="J424" s="263" t="s">
        <v>926</v>
      </c>
      <c r="K424" s="289">
        <v>5.72</v>
      </c>
      <c r="M424" s="46"/>
      <c r="N424" s="46"/>
      <c r="O424" s="46"/>
      <c r="P424" s="46"/>
      <c r="Q424" s="46"/>
      <c r="R424" s="46"/>
      <c r="S424" s="46"/>
      <c r="T424" s="46"/>
      <c r="U424" s="46"/>
      <c r="V424" s="46"/>
      <c r="W424" s="46"/>
      <c r="X424" s="46"/>
    </row>
    <row r="425" spans="1:24" ht="14.25" customHeight="1" x14ac:dyDescent="0.2">
      <c r="A425" s="57"/>
      <c r="B425" s="263"/>
      <c r="C425" s="263"/>
      <c r="D425" s="263"/>
      <c r="E425" s="263"/>
      <c r="F425" s="263" t="s">
        <v>927</v>
      </c>
      <c r="G425" s="289">
        <v>3.12</v>
      </c>
      <c r="H425" s="263"/>
      <c r="I425" s="386" t="s">
        <v>928</v>
      </c>
      <c r="J425" s="386"/>
      <c r="K425" s="289">
        <v>18.149999999999999</v>
      </c>
      <c r="M425" s="46"/>
      <c r="N425" s="46"/>
      <c r="O425" s="46"/>
      <c r="P425" s="46"/>
      <c r="Q425" s="46"/>
      <c r="R425" s="46"/>
      <c r="S425" s="46"/>
      <c r="T425" s="46"/>
      <c r="U425" s="46"/>
      <c r="V425" s="46"/>
      <c r="W425" s="46"/>
      <c r="X425" s="46"/>
    </row>
    <row r="426" spans="1:24" ht="14.25" customHeight="1" thickBot="1" x14ac:dyDescent="0.25">
      <c r="A426" s="57"/>
      <c r="B426" s="264"/>
      <c r="C426" s="264"/>
      <c r="D426" s="264"/>
      <c r="E426" s="264"/>
      <c r="F426" s="264"/>
      <c r="G426" s="264"/>
      <c r="H426" s="264" t="s">
        <v>929</v>
      </c>
      <c r="I426" s="287" t="s">
        <v>3549</v>
      </c>
      <c r="J426" s="264" t="s">
        <v>931</v>
      </c>
      <c r="K426" s="265">
        <v>9007.84</v>
      </c>
      <c r="M426" s="46"/>
      <c r="N426" s="46"/>
      <c r="O426" s="46"/>
      <c r="P426" s="46"/>
      <c r="Q426" s="46"/>
      <c r="R426" s="46"/>
      <c r="S426" s="46"/>
      <c r="T426" s="46"/>
      <c r="U426" s="46"/>
      <c r="V426" s="46"/>
      <c r="W426" s="46"/>
      <c r="X426" s="46"/>
    </row>
    <row r="427" spans="1:24" ht="14.25" customHeight="1" thickTop="1" x14ac:dyDescent="0.2">
      <c r="A427" s="57"/>
      <c r="B427" s="278"/>
      <c r="C427" s="278"/>
      <c r="D427" s="278"/>
      <c r="E427" s="278"/>
      <c r="F427" s="278"/>
      <c r="G427" s="278"/>
      <c r="H427" s="278"/>
      <c r="I427" s="278"/>
      <c r="J427" s="278"/>
      <c r="K427" s="278"/>
      <c r="M427" s="46"/>
      <c r="N427" s="46"/>
      <c r="O427" s="46"/>
      <c r="P427" s="46"/>
      <c r="Q427" s="46"/>
      <c r="R427" s="46"/>
      <c r="S427" s="46"/>
      <c r="T427" s="46"/>
      <c r="U427" s="46"/>
      <c r="V427" s="46"/>
      <c r="W427" s="46"/>
      <c r="X427" s="46"/>
    </row>
    <row r="428" spans="1:24" ht="14.25" customHeight="1" x14ac:dyDescent="0.2">
      <c r="A428" s="57"/>
      <c r="B428" s="259" t="s">
        <v>144</v>
      </c>
      <c r="C428" s="267" t="s">
        <v>24</v>
      </c>
      <c r="D428" s="259" t="s">
        <v>25</v>
      </c>
      <c r="E428" s="259" t="s">
        <v>26</v>
      </c>
      <c r="F428" s="387" t="s">
        <v>917</v>
      </c>
      <c r="G428" s="387"/>
      <c r="H428" s="271" t="s">
        <v>27</v>
      </c>
      <c r="I428" s="267" t="s">
        <v>28</v>
      </c>
      <c r="J428" s="267" t="s">
        <v>29</v>
      </c>
      <c r="K428" s="267" t="s">
        <v>30</v>
      </c>
      <c r="M428" s="46"/>
      <c r="N428" s="46"/>
      <c r="O428" s="46"/>
      <c r="P428" s="46"/>
      <c r="Q428" s="46"/>
      <c r="R428" s="46"/>
      <c r="S428" s="46"/>
      <c r="T428" s="46"/>
      <c r="U428" s="46"/>
      <c r="V428" s="46"/>
      <c r="W428" s="46"/>
      <c r="X428" s="46"/>
    </row>
    <row r="429" spans="1:24" ht="14.25" customHeight="1" x14ac:dyDescent="0.2">
      <c r="A429" s="57"/>
      <c r="B429" s="260" t="s">
        <v>918</v>
      </c>
      <c r="C429" s="275" t="s">
        <v>145</v>
      </c>
      <c r="D429" s="260" t="s">
        <v>73</v>
      </c>
      <c r="E429" s="260" t="s">
        <v>146</v>
      </c>
      <c r="F429" s="388" t="s">
        <v>1038</v>
      </c>
      <c r="G429" s="388"/>
      <c r="H429" s="274" t="s">
        <v>60</v>
      </c>
      <c r="I429" s="277">
        <v>1</v>
      </c>
      <c r="J429" s="276">
        <v>788.95</v>
      </c>
      <c r="K429" s="276">
        <v>788.95</v>
      </c>
      <c r="M429" s="46"/>
      <c r="N429" s="46"/>
      <c r="O429" s="46"/>
      <c r="P429" s="46"/>
      <c r="Q429" s="46"/>
      <c r="R429" s="46"/>
      <c r="S429" s="46"/>
      <c r="T429" s="46"/>
      <c r="U429" s="46"/>
      <c r="V429" s="46"/>
      <c r="W429" s="46"/>
      <c r="X429" s="46"/>
    </row>
    <row r="430" spans="1:24" ht="14.25" customHeight="1" x14ac:dyDescent="0.2">
      <c r="A430" s="57"/>
      <c r="B430" s="261" t="s">
        <v>953</v>
      </c>
      <c r="C430" s="280" t="s">
        <v>1017</v>
      </c>
      <c r="D430" s="261" t="s">
        <v>47</v>
      </c>
      <c r="E430" s="261" t="s">
        <v>1018</v>
      </c>
      <c r="F430" s="385" t="s">
        <v>3970</v>
      </c>
      <c r="G430" s="385"/>
      <c r="H430" s="279" t="s">
        <v>950</v>
      </c>
      <c r="I430" s="282">
        <v>0.224</v>
      </c>
      <c r="J430" s="281">
        <v>36.35</v>
      </c>
      <c r="K430" s="281">
        <v>8.14</v>
      </c>
      <c r="M430" s="46"/>
      <c r="N430" s="46"/>
      <c r="O430" s="46"/>
      <c r="P430" s="46"/>
      <c r="Q430" s="46"/>
      <c r="R430" s="46"/>
      <c r="S430" s="46"/>
      <c r="T430" s="46"/>
      <c r="U430" s="46"/>
      <c r="V430" s="46"/>
      <c r="W430" s="46"/>
      <c r="X430" s="46"/>
    </row>
    <row r="431" spans="1:24" ht="14.25" customHeight="1" x14ac:dyDescent="0.2">
      <c r="A431" s="57"/>
      <c r="B431" s="261" t="s">
        <v>953</v>
      </c>
      <c r="C431" s="280" t="s">
        <v>1126</v>
      </c>
      <c r="D431" s="261" t="s">
        <v>47</v>
      </c>
      <c r="E431" s="261" t="s">
        <v>1127</v>
      </c>
      <c r="F431" s="385" t="s">
        <v>3985</v>
      </c>
      <c r="G431" s="385"/>
      <c r="H431" s="279" t="s">
        <v>1035</v>
      </c>
      <c r="I431" s="282">
        <v>9.4E-2</v>
      </c>
      <c r="J431" s="281">
        <v>1.26</v>
      </c>
      <c r="K431" s="281">
        <v>0.11</v>
      </c>
      <c r="M431" s="46"/>
      <c r="N431" s="46"/>
      <c r="O431" s="46"/>
      <c r="P431" s="46"/>
      <c r="Q431" s="46"/>
      <c r="R431" s="46"/>
      <c r="S431" s="46"/>
      <c r="T431" s="46"/>
      <c r="U431" s="46"/>
      <c r="V431" s="46"/>
      <c r="W431" s="46"/>
      <c r="X431" s="46"/>
    </row>
    <row r="432" spans="1:24" ht="14.25" customHeight="1" x14ac:dyDescent="0.2">
      <c r="A432" s="57"/>
      <c r="B432" s="261" t="s">
        <v>953</v>
      </c>
      <c r="C432" s="280" t="s">
        <v>1086</v>
      </c>
      <c r="D432" s="261" t="s">
        <v>47</v>
      </c>
      <c r="E432" s="261" t="s">
        <v>1087</v>
      </c>
      <c r="F432" s="385" t="s">
        <v>3970</v>
      </c>
      <c r="G432" s="385"/>
      <c r="H432" s="279" t="s">
        <v>950</v>
      </c>
      <c r="I432" s="282">
        <v>0.224</v>
      </c>
      <c r="J432" s="281">
        <v>35.590000000000003</v>
      </c>
      <c r="K432" s="281">
        <v>7.97</v>
      </c>
      <c r="M432" s="46"/>
      <c r="N432" s="46"/>
      <c r="O432" s="46"/>
      <c r="P432" s="46"/>
      <c r="Q432" s="46"/>
      <c r="R432" s="46"/>
      <c r="S432" s="46"/>
      <c r="T432" s="46"/>
      <c r="U432" s="46"/>
      <c r="V432" s="46"/>
      <c r="W432" s="46"/>
      <c r="X432" s="46"/>
    </row>
    <row r="433" spans="1:24" ht="14.25" customHeight="1" x14ac:dyDescent="0.2">
      <c r="A433" s="57"/>
      <c r="B433" s="261" t="s">
        <v>953</v>
      </c>
      <c r="C433" s="280" t="s">
        <v>1128</v>
      </c>
      <c r="D433" s="261" t="s">
        <v>47</v>
      </c>
      <c r="E433" s="261" t="s">
        <v>1129</v>
      </c>
      <c r="F433" s="385" t="s">
        <v>3985</v>
      </c>
      <c r="G433" s="385"/>
      <c r="H433" s="279" t="s">
        <v>1041</v>
      </c>
      <c r="I433" s="282">
        <v>0.13</v>
      </c>
      <c r="J433" s="281">
        <v>0.54</v>
      </c>
      <c r="K433" s="281">
        <v>7.0000000000000007E-2</v>
      </c>
      <c r="M433" s="46"/>
      <c r="N433" s="46"/>
      <c r="O433" s="46"/>
      <c r="P433" s="46"/>
      <c r="Q433" s="46"/>
      <c r="R433" s="46"/>
      <c r="S433" s="46"/>
      <c r="T433" s="46"/>
      <c r="U433" s="46"/>
      <c r="V433" s="46"/>
      <c r="W433" s="46"/>
      <c r="X433" s="46"/>
    </row>
    <row r="434" spans="1:24" ht="14.25" customHeight="1" x14ac:dyDescent="0.2">
      <c r="A434" s="57"/>
      <c r="B434" s="261" t="s">
        <v>953</v>
      </c>
      <c r="C434" s="280" t="s">
        <v>1019</v>
      </c>
      <c r="D434" s="261" t="s">
        <v>47</v>
      </c>
      <c r="E434" s="261" t="s">
        <v>1020</v>
      </c>
      <c r="F434" s="385" t="s">
        <v>3970</v>
      </c>
      <c r="G434" s="385"/>
      <c r="H434" s="279" t="s">
        <v>950</v>
      </c>
      <c r="I434" s="282">
        <v>1.345</v>
      </c>
      <c r="J434" s="281">
        <v>24.73</v>
      </c>
      <c r="K434" s="281">
        <v>33.26</v>
      </c>
      <c r="M434" s="46"/>
      <c r="N434" s="46"/>
      <c r="O434" s="46"/>
      <c r="P434" s="46"/>
      <c r="Q434" s="46"/>
      <c r="R434" s="46"/>
      <c r="S434" s="46"/>
      <c r="T434" s="46"/>
      <c r="U434" s="46"/>
      <c r="V434" s="46"/>
      <c r="W434" s="46"/>
      <c r="X434" s="46"/>
    </row>
    <row r="435" spans="1:24" ht="14.25" customHeight="1" x14ac:dyDescent="0.2">
      <c r="A435" s="57"/>
      <c r="B435" s="262" t="s">
        <v>919</v>
      </c>
      <c r="C435" s="284" t="s">
        <v>1130</v>
      </c>
      <c r="D435" s="262" t="s">
        <v>47</v>
      </c>
      <c r="E435" s="262" t="s">
        <v>1131</v>
      </c>
      <c r="F435" s="389" t="s">
        <v>923</v>
      </c>
      <c r="G435" s="389"/>
      <c r="H435" s="283" t="s">
        <v>60</v>
      </c>
      <c r="I435" s="286">
        <v>1.103</v>
      </c>
      <c r="J435" s="285">
        <v>670.36</v>
      </c>
      <c r="K435" s="285">
        <v>739.4</v>
      </c>
      <c r="M435" s="46"/>
      <c r="N435" s="46"/>
      <c r="O435" s="46"/>
      <c r="P435" s="46"/>
      <c r="Q435" s="46"/>
      <c r="R435" s="46"/>
      <c r="S435" s="46"/>
      <c r="T435" s="46"/>
      <c r="U435" s="46"/>
      <c r="V435" s="46"/>
      <c r="W435" s="46"/>
      <c r="X435" s="46"/>
    </row>
    <row r="436" spans="1:24" ht="14.25" customHeight="1" x14ac:dyDescent="0.2">
      <c r="A436" s="57"/>
      <c r="B436" s="263"/>
      <c r="C436" s="263"/>
      <c r="D436" s="263"/>
      <c r="E436" s="263"/>
      <c r="F436" s="263" t="s">
        <v>924</v>
      </c>
      <c r="G436" s="289">
        <v>41.96</v>
      </c>
      <c r="H436" s="263" t="s">
        <v>925</v>
      </c>
      <c r="I436" s="289">
        <v>0</v>
      </c>
      <c r="J436" s="263" t="s">
        <v>926</v>
      </c>
      <c r="K436" s="289">
        <v>41.96</v>
      </c>
      <c r="M436" s="46"/>
      <c r="N436" s="46"/>
      <c r="O436" s="46"/>
      <c r="P436" s="46"/>
      <c r="Q436" s="46"/>
      <c r="R436" s="46"/>
      <c r="S436" s="46"/>
      <c r="T436" s="46"/>
      <c r="U436" s="46"/>
      <c r="V436" s="46"/>
      <c r="W436" s="46"/>
      <c r="X436" s="46"/>
    </row>
    <row r="437" spans="1:24" ht="14.25" customHeight="1" x14ac:dyDescent="0.2">
      <c r="A437" s="57"/>
      <c r="B437" s="263"/>
      <c r="C437" s="263"/>
      <c r="D437" s="263"/>
      <c r="E437" s="263"/>
      <c r="F437" s="263" t="s">
        <v>927</v>
      </c>
      <c r="G437" s="289">
        <v>164.18</v>
      </c>
      <c r="H437" s="263"/>
      <c r="I437" s="386" t="s">
        <v>928</v>
      </c>
      <c r="J437" s="386"/>
      <c r="K437" s="289">
        <v>953.13</v>
      </c>
      <c r="M437" s="46"/>
      <c r="N437" s="46"/>
      <c r="O437" s="46"/>
      <c r="P437" s="46"/>
      <c r="Q437" s="46"/>
      <c r="R437" s="46"/>
      <c r="S437" s="46"/>
      <c r="T437" s="46"/>
      <c r="U437" s="46"/>
      <c r="V437" s="46"/>
      <c r="W437" s="46"/>
      <c r="X437" s="46"/>
    </row>
    <row r="438" spans="1:24" ht="14.25" customHeight="1" thickBot="1" x14ac:dyDescent="0.25">
      <c r="A438" s="57"/>
      <c r="B438" s="264"/>
      <c r="C438" s="264"/>
      <c r="D438" s="264"/>
      <c r="E438" s="264"/>
      <c r="F438" s="264"/>
      <c r="G438" s="264"/>
      <c r="H438" s="264" t="s">
        <v>929</v>
      </c>
      <c r="I438" s="287" t="s">
        <v>3550</v>
      </c>
      <c r="J438" s="264" t="s">
        <v>931</v>
      </c>
      <c r="K438" s="265">
        <v>21254.79</v>
      </c>
      <c r="M438" s="46"/>
      <c r="N438" s="46"/>
      <c r="O438" s="46"/>
      <c r="P438" s="46"/>
      <c r="Q438" s="46"/>
      <c r="R438" s="46"/>
      <c r="S438" s="46"/>
      <c r="T438" s="46"/>
      <c r="U438" s="46"/>
      <c r="V438" s="46"/>
      <c r="W438" s="46"/>
      <c r="X438" s="46"/>
    </row>
    <row r="439" spans="1:24" ht="14.25" customHeight="1" thickTop="1" x14ac:dyDescent="0.2">
      <c r="A439" s="57"/>
      <c r="B439" s="278"/>
      <c r="C439" s="278"/>
      <c r="D439" s="278"/>
      <c r="E439" s="278"/>
      <c r="F439" s="278"/>
      <c r="G439" s="278"/>
      <c r="H439" s="278"/>
      <c r="I439" s="278"/>
      <c r="J439" s="278"/>
      <c r="K439" s="278"/>
      <c r="M439" s="46"/>
      <c r="N439" s="46"/>
      <c r="O439" s="46"/>
      <c r="P439" s="46"/>
      <c r="Q439" s="46"/>
      <c r="R439" s="46"/>
      <c r="S439" s="46"/>
      <c r="T439" s="46"/>
      <c r="U439" s="46"/>
      <c r="V439" s="46"/>
      <c r="W439" s="46"/>
      <c r="X439" s="46"/>
    </row>
    <row r="440" spans="1:24" ht="14.25" customHeight="1" x14ac:dyDescent="0.2">
      <c r="A440" s="57"/>
      <c r="B440" s="259" t="s">
        <v>147</v>
      </c>
      <c r="C440" s="267" t="s">
        <v>24</v>
      </c>
      <c r="D440" s="259" t="s">
        <v>25</v>
      </c>
      <c r="E440" s="259" t="s">
        <v>26</v>
      </c>
      <c r="F440" s="387" t="s">
        <v>917</v>
      </c>
      <c r="G440" s="387"/>
      <c r="H440" s="271" t="s">
        <v>27</v>
      </c>
      <c r="I440" s="267" t="s">
        <v>28</v>
      </c>
      <c r="J440" s="267" t="s">
        <v>29</v>
      </c>
      <c r="K440" s="267" t="s">
        <v>30</v>
      </c>
      <c r="M440" s="46"/>
      <c r="N440" s="46"/>
      <c r="O440" s="46"/>
      <c r="P440" s="46"/>
      <c r="Q440" s="46"/>
      <c r="R440" s="46"/>
      <c r="S440" s="46"/>
      <c r="T440" s="46"/>
      <c r="U440" s="46"/>
      <c r="V440" s="46"/>
      <c r="W440" s="46"/>
      <c r="X440" s="46"/>
    </row>
    <row r="441" spans="1:24" ht="14.25" customHeight="1" x14ac:dyDescent="0.2">
      <c r="A441" s="57"/>
      <c r="B441" s="260" t="s">
        <v>918</v>
      </c>
      <c r="C441" s="275" t="s">
        <v>2408</v>
      </c>
      <c r="D441" s="260" t="s">
        <v>73</v>
      </c>
      <c r="E441" s="260" t="s">
        <v>125</v>
      </c>
      <c r="F441" s="388" t="s">
        <v>1038</v>
      </c>
      <c r="G441" s="388"/>
      <c r="H441" s="274" t="s">
        <v>60</v>
      </c>
      <c r="I441" s="277">
        <v>1</v>
      </c>
      <c r="J441" s="276">
        <v>102.85</v>
      </c>
      <c r="K441" s="276">
        <v>102.85</v>
      </c>
      <c r="M441" s="46"/>
      <c r="N441" s="46"/>
      <c r="O441" s="46"/>
      <c r="P441" s="46"/>
      <c r="Q441" s="46"/>
      <c r="R441" s="46"/>
      <c r="S441" s="46"/>
      <c r="T441" s="46"/>
      <c r="U441" s="46"/>
      <c r="V441" s="46"/>
      <c r="W441" s="46"/>
      <c r="X441" s="46"/>
    </row>
    <row r="442" spans="1:24" ht="14.25" customHeight="1" x14ac:dyDescent="0.2">
      <c r="A442" s="57"/>
      <c r="B442" s="261" t="s">
        <v>953</v>
      </c>
      <c r="C442" s="280" t="s">
        <v>2644</v>
      </c>
      <c r="D442" s="261" t="s">
        <v>47</v>
      </c>
      <c r="E442" s="261" t="s">
        <v>2645</v>
      </c>
      <c r="F442" s="385" t="s">
        <v>3970</v>
      </c>
      <c r="G442" s="385"/>
      <c r="H442" s="279" t="s">
        <v>950</v>
      </c>
      <c r="I442" s="282">
        <v>3.9E-2</v>
      </c>
      <c r="J442" s="281">
        <v>38.090000000000003</v>
      </c>
      <c r="K442" s="281">
        <v>1.48</v>
      </c>
      <c r="M442" s="46"/>
      <c r="N442" s="46"/>
      <c r="O442" s="46"/>
      <c r="P442" s="46"/>
      <c r="Q442" s="46"/>
      <c r="R442" s="46"/>
      <c r="S442" s="46"/>
      <c r="T442" s="46"/>
      <c r="U442" s="46"/>
      <c r="V442" s="46"/>
      <c r="W442" s="46"/>
      <c r="X442" s="46"/>
    </row>
    <row r="443" spans="1:24" ht="14.25" customHeight="1" x14ac:dyDescent="0.2">
      <c r="A443" s="57"/>
      <c r="B443" s="261" t="s">
        <v>953</v>
      </c>
      <c r="C443" s="280" t="s">
        <v>2646</v>
      </c>
      <c r="D443" s="261" t="s">
        <v>47</v>
      </c>
      <c r="E443" s="261" t="s">
        <v>2647</v>
      </c>
      <c r="F443" s="385" t="s">
        <v>956</v>
      </c>
      <c r="G443" s="385"/>
      <c r="H443" s="279" t="s">
        <v>950</v>
      </c>
      <c r="I443" s="282">
        <v>8.9999999999999993E-3</v>
      </c>
      <c r="J443" s="281">
        <v>129.44999999999999</v>
      </c>
      <c r="K443" s="281">
        <v>1.1599999999999999</v>
      </c>
      <c r="M443" s="46"/>
      <c r="N443" s="46"/>
      <c r="O443" s="46"/>
      <c r="P443" s="46"/>
      <c r="Q443" s="46"/>
      <c r="R443" s="46"/>
      <c r="S443" s="46"/>
      <c r="T443" s="46"/>
      <c r="U443" s="46"/>
      <c r="V443" s="46"/>
      <c r="W443" s="46"/>
      <c r="X443" s="46"/>
    </row>
    <row r="444" spans="1:24" ht="14.25" customHeight="1" x14ac:dyDescent="0.2">
      <c r="A444" s="57"/>
      <c r="B444" s="262" t="s">
        <v>919</v>
      </c>
      <c r="C444" s="284" t="s">
        <v>1147</v>
      </c>
      <c r="D444" s="262" t="s">
        <v>43</v>
      </c>
      <c r="E444" s="262" t="s">
        <v>1148</v>
      </c>
      <c r="F444" s="389" t="s">
        <v>923</v>
      </c>
      <c r="G444" s="389"/>
      <c r="H444" s="283" t="s">
        <v>49</v>
      </c>
      <c r="I444" s="286">
        <v>1</v>
      </c>
      <c r="J444" s="285">
        <v>100.21</v>
      </c>
      <c r="K444" s="285">
        <v>100.21</v>
      </c>
      <c r="M444" s="46"/>
      <c r="N444" s="46"/>
      <c r="O444" s="46"/>
      <c r="P444" s="46"/>
      <c r="Q444" s="46"/>
      <c r="R444" s="46"/>
      <c r="S444" s="46"/>
      <c r="T444" s="46"/>
      <c r="U444" s="46"/>
      <c r="V444" s="46"/>
      <c r="W444" s="46"/>
      <c r="X444" s="46"/>
    </row>
    <row r="445" spans="1:24" ht="14.25" customHeight="1" x14ac:dyDescent="0.2">
      <c r="A445" s="57"/>
      <c r="B445" s="263"/>
      <c r="C445" s="263"/>
      <c r="D445" s="263"/>
      <c r="E445" s="263"/>
      <c r="F445" s="263" t="s">
        <v>924</v>
      </c>
      <c r="G445" s="289">
        <v>2.5099999999999998</v>
      </c>
      <c r="H445" s="263" t="s">
        <v>925</v>
      </c>
      <c r="I445" s="289">
        <v>0</v>
      </c>
      <c r="J445" s="263" t="s">
        <v>926</v>
      </c>
      <c r="K445" s="289">
        <v>2.5099999999999998</v>
      </c>
      <c r="M445" s="46"/>
      <c r="N445" s="46"/>
      <c r="O445" s="46"/>
      <c r="P445" s="46"/>
      <c r="Q445" s="46"/>
      <c r="R445" s="46"/>
      <c r="S445" s="46"/>
      <c r="T445" s="46"/>
      <c r="U445" s="46"/>
      <c r="V445" s="46"/>
      <c r="W445" s="46"/>
      <c r="X445" s="46"/>
    </row>
    <row r="446" spans="1:24" ht="14.25" customHeight="1" x14ac:dyDescent="0.2">
      <c r="A446" s="57"/>
      <c r="B446" s="263"/>
      <c r="C446" s="263"/>
      <c r="D446" s="263"/>
      <c r="E446" s="263"/>
      <c r="F446" s="263" t="s">
        <v>927</v>
      </c>
      <c r="G446" s="289">
        <v>21.4</v>
      </c>
      <c r="H446" s="263"/>
      <c r="I446" s="386" t="s">
        <v>928</v>
      </c>
      <c r="J446" s="386"/>
      <c r="K446" s="289">
        <v>124.25</v>
      </c>
      <c r="M446" s="46"/>
      <c r="N446" s="46"/>
      <c r="O446" s="46"/>
      <c r="P446" s="46"/>
      <c r="Q446" s="46"/>
      <c r="R446" s="46"/>
      <c r="S446" s="46"/>
      <c r="T446" s="46"/>
      <c r="U446" s="46"/>
      <c r="V446" s="46"/>
      <c r="W446" s="46"/>
      <c r="X446" s="46"/>
    </row>
    <row r="447" spans="1:24" ht="14.25" customHeight="1" thickBot="1" x14ac:dyDescent="0.25">
      <c r="A447" s="57"/>
      <c r="B447" s="264"/>
      <c r="C447" s="264"/>
      <c r="D447" s="264"/>
      <c r="E447" s="264"/>
      <c r="F447" s="264"/>
      <c r="G447" s="264"/>
      <c r="H447" s="264" t="s">
        <v>929</v>
      </c>
      <c r="I447" s="287" t="s">
        <v>3550</v>
      </c>
      <c r="J447" s="264" t="s">
        <v>931</v>
      </c>
      <c r="K447" s="265">
        <v>2770.77</v>
      </c>
      <c r="M447" s="46"/>
      <c r="N447" s="46"/>
      <c r="O447" s="46"/>
      <c r="P447" s="46"/>
      <c r="Q447" s="46"/>
      <c r="R447" s="46"/>
      <c r="S447" s="46"/>
      <c r="T447" s="46"/>
      <c r="U447" s="46"/>
      <c r="V447" s="46"/>
      <c r="W447" s="46"/>
      <c r="X447" s="46"/>
    </row>
    <row r="448" spans="1:24" ht="14.25" customHeight="1" thickTop="1" x14ac:dyDescent="0.2">
      <c r="A448" s="57"/>
      <c r="B448" s="278"/>
      <c r="C448" s="278"/>
      <c r="D448" s="278"/>
      <c r="E448" s="278"/>
      <c r="F448" s="278"/>
      <c r="G448" s="278"/>
      <c r="H448" s="278"/>
      <c r="I448" s="278"/>
      <c r="J448" s="278"/>
      <c r="K448" s="278"/>
      <c r="M448" s="46"/>
      <c r="N448" s="46"/>
      <c r="O448" s="46"/>
      <c r="P448" s="46"/>
      <c r="Q448" s="46"/>
      <c r="R448" s="46"/>
      <c r="S448" s="46"/>
      <c r="T448" s="46"/>
      <c r="U448" s="46"/>
      <c r="V448" s="46"/>
      <c r="W448" s="46"/>
      <c r="X448" s="46"/>
    </row>
    <row r="449" spans="1:24" ht="14.25" customHeight="1" x14ac:dyDescent="0.2">
      <c r="A449" s="57"/>
      <c r="B449" s="258" t="s">
        <v>148</v>
      </c>
      <c r="C449" s="258"/>
      <c r="D449" s="258"/>
      <c r="E449" s="258" t="s">
        <v>149</v>
      </c>
      <c r="F449" s="258"/>
      <c r="G449" s="390"/>
      <c r="H449" s="390"/>
      <c r="I449" s="272"/>
      <c r="J449" s="258"/>
      <c r="K449" s="273">
        <v>188331.68</v>
      </c>
      <c r="M449" s="46"/>
      <c r="N449" s="46"/>
      <c r="O449" s="46"/>
      <c r="P449" s="46"/>
      <c r="Q449" s="46"/>
      <c r="R449" s="46"/>
      <c r="S449" s="46"/>
      <c r="T449" s="46"/>
      <c r="U449" s="46"/>
      <c r="V449" s="46"/>
      <c r="W449" s="46"/>
      <c r="X449" s="46"/>
    </row>
    <row r="450" spans="1:24" ht="14.25" customHeight="1" x14ac:dyDescent="0.2">
      <c r="A450" s="57"/>
      <c r="B450" s="259" t="s">
        <v>150</v>
      </c>
      <c r="C450" s="267" t="s">
        <v>24</v>
      </c>
      <c r="D450" s="259" t="s">
        <v>25</v>
      </c>
      <c r="E450" s="259" t="s">
        <v>26</v>
      </c>
      <c r="F450" s="387" t="s">
        <v>917</v>
      </c>
      <c r="G450" s="387"/>
      <c r="H450" s="271" t="s">
        <v>27</v>
      </c>
      <c r="I450" s="267" t="s">
        <v>28</v>
      </c>
      <c r="J450" s="267" t="s">
        <v>29</v>
      </c>
      <c r="K450" s="267" t="s">
        <v>30</v>
      </c>
      <c r="M450" s="46"/>
      <c r="N450" s="46"/>
      <c r="O450" s="46"/>
      <c r="P450" s="46"/>
      <c r="Q450" s="46"/>
      <c r="R450" s="46"/>
      <c r="S450" s="46"/>
      <c r="T450" s="46"/>
      <c r="U450" s="46"/>
      <c r="V450" s="46"/>
      <c r="W450" s="46"/>
      <c r="X450" s="46"/>
    </row>
    <row r="451" spans="1:24" ht="14.25" customHeight="1" x14ac:dyDescent="0.2">
      <c r="A451" s="57"/>
      <c r="B451" s="260" t="s">
        <v>918</v>
      </c>
      <c r="C451" s="275" t="s">
        <v>3950</v>
      </c>
      <c r="D451" s="260" t="s">
        <v>47</v>
      </c>
      <c r="E451" s="260" t="s">
        <v>3951</v>
      </c>
      <c r="F451" s="388" t="s">
        <v>3997</v>
      </c>
      <c r="G451" s="388"/>
      <c r="H451" s="274" t="s">
        <v>40</v>
      </c>
      <c r="I451" s="277">
        <v>1</v>
      </c>
      <c r="J451" s="276">
        <v>218.88</v>
      </c>
      <c r="K451" s="276">
        <v>218.88</v>
      </c>
      <c r="M451" s="46"/>
      <c r="N451" s="46"/>
      <c r="O451" s="46"/>
      <c r="P451" s="46"/>
      <c r="Q451" s="46"/>
      <c r="R451" s="46"/>
      <c r="S451" s="46"/>
      <c r="T451" s="46"/>
      <c r="U451" s="46"/>
      <c r="V451" s="46"/>
      <c r="W451" s="46"/>
      <c r="X451" s="46"/>
    </row>
    <row r="452" spans="1:24" ht="14.25" customHeight="1" x14ac:dyDescent="0.2">
      <c r="A452" s="57"/>
      <c r="B452" s="261" t="s">
        <v>953</v>
      </c>
      <c r="C452" s="280" t="s">
        <v>1017</v>
      </c>
      <c r="D452" s="261" t="s">
        <v>47</v>
      </c>
      <c r="E452" s="261" t="s">
        <v>1018</v>
      </c>
      <c r="F452" s="385" t="s">
        <v>3970</v>
      </c>
      <c r="G452" s="385"/>
      <c r="H452" s="279" t="s">
        <v>950</v>
      </c>
      <c r="I452" s="282">
        <v>1.3080000000000001</v>
      </c>
      <c r="J452" s="281">
        <v>36.35</v>
      </c>
      <c r="K452" s="281">
        <v>47.54</v>
      </c>
      <c r="M452" s="46"/>
      <c r="N452" s="46"/>
      <c r="O452" s="46"/>
      <c r="P452" s="46"/>
      <c r="Q452" s="46"/>
      <c r="R452" s="46"/>
      <c r="S452" s="46"/>
      <c r="T452" s="46"/>
      <c r="U452" s="46"/>
      <c r="V452" s="46"/>
      <c r="W452" s="46"/>
      <c r="X452" s="46"/>
    </row>
    <row r="453" spans="1:24" ht="14.25" customHeight="1" x14ac:dyDescent="0.2">
      <c r="A453" s="57"/>
      <c r="B453" s="261" t="s">
        <v>953</v>
      </c>
      <c r="C453" s="280" t="s">
        <v>3957</v>
      </c>
      <c r="D453" s="261" t="s">
        <v>47</v>
      </c>
      <c r="E453" s="261" t="s">
        <v>3958</v>
      </c>
      <c r="F453" s="385" t="s">
        <v>3997</v>
      </c>
      <c r="G453" s="385"/>
      <c r="H453" s="279" t="s">
        <v>83</v>
      </c>
      <c r="I453" s="282">
        <v>2.964</v>
      </c>
      <c r="J453" s="281">
        <v>37.479999999999997</v>
      </c>
      <c r="K453" s="281">
        <v>111.09</v>
      </c>
      <c r="M453" s="46"/>
      <c r="N453" s="46"/>
      <c r="O453" s="46"/>
      <c r="P453" s="46"/>
      <c r="Q453" s="46"/>
      <c r="R453" s="46"/>
      <c r="S453" s="46"/>
      <c r="T453" s="46"/>
      <c r="U453" s="46"/>
      <c r="V453" s="46"/>
      <c r="W453" s="46"/>
      <c r="X453" s="46"/>
    </row>
    <row r="454" spans="1:24" ht="14.25" customHeight="1" x14ac:dyDescent="0.2">
      <c r="A454" s="57"/>
      <c r="B454" s="261" t="s">
        <v>953</v>
      </c>
      <c r="C454" s="280" t="s">
        <v>1158</v>
      </c>
      <c r="D454" s="261" t="s">
        <v>47</v>
      </c>
      <c r="E454" s="261" t="s">
        <v>1159</v>
      </c>
      <c r="F454" s="385" t="s">
        <v>3997</v>
      </c>
      <c r="G454" s="385"/>
      <c r="H454" s="279" t="s">
        <v>40</v>
      </c>
      <c r="I454" s="282">
        <v>0.23599999999999999</v>
      </c>
      <c r="J454" s="281">
        <v>133.75</v>
      </c>
      <c r="K454" s="281">
        <v>31.56</v>
      </c>
      <c r="M454" s="46"/>
      <c r="N454" s="46"/>
      <c r="O454" s="46"/>
      <c r="P454" s="46"/>
      <c r="Q454" s="46"/>
      <c r="R454" s="46"/>
      <c r="S454" s="46"/>
      <c r="T454" s="46"/>
      <c r="U454" s="46"/>
      <c r="V454" s="46"/>
      <c r="W454" s="46"/>
      <c r="X454" s="46"/>
    </row>
    <row r="455" spans="1:24" ht="14.25" customHeight="1" x14ac:dyDescent="0.2">
      <c r="A455" s="57"/>
      <c r="B455" s="261" t="s">
        <v>953</v>
      </c>
      <c r="C455" s="280" t="s">
        <v>1042</v>
      </c>
      <c r="D455" s="261" t="s">
        <v>47</v>
      </c>
      <c r="E455" s="261" t="s">
        <v>1043</v>
      </c>
      <c r="F455" s="385" t="s">
        <v>3970</v>
      </c>
      <c r="G455" s="385"/>
      <c r="H455" s="279" t="s">
        <v>950</v>
      </c>
      <c r="I455" s="282">
        <v>0.24</v>
      </c>
      <c r="J455" s="281">
        <v>26.44</v>
      </c>
      <c r="K455" s="281">
        <v>6.34</v>
      </c>
      <c r="M455" s="46"/>
      <c r="N455" s="46"/>
      <c r="O455" s="46"/>
      <c r="P455" s="46"/>
      <c r="Q455" s="46"/>
      <c r="R455" s="46"/>
      <c r="S455" s="46"/>
      <c r="T455" s="46"/>
      <c r="U455" s="46"/>
      <c r="V455" s="46"/>
      <c r="W455" s="46"/>
      <c r="X455" s="46"/>
    </row>
    <row r="456" spans="1:24" ht="14.25" customHeight="1" x14ac:dyDescent="0.2">
      <c r="A456" s="57"/>
      <c r="B456" s="262" t="s">
        <v>919</v>
      </c>
      <c r="C456" s="284" t="s">
        <v>1104</v>
      </c>
      <c r="D456" s="262" t="s">
        <v>47</v>
      </c>
      <c r="E456" s="262" t="s">
        <v>1105</v>
      </c>
      <c r="F456" s="389" t="s">
        <v>923</v>
      </c>
      <c r="G456" s="389"/>
      <c r="H456" s="283" t="s">
        <v>97</v>
      </c>
      <c r="I456" s="286">
        <v>4.9000000000000002E-2</v>
      </c>
      <c r="J456" s="285">
        <v>21.59</v>
      </c>
      <c r="K456" s="285">
        <v>1.05</v>
      </c>
      <c r="M456" s="46"/>
      <c r="N456" s="46"/>
      <c r="O456" s="46"/>
      <c r="P456" s="46"/>
      <c r="Q456" s="46"/>
      <c r="R456" s="46"/>
      <c r="S456" s="46"/>
      <c r="T456" s="46"/>
      <c r="U456" s="46"/>
      <c r="V456" s="46"/>
      <c r="W456" s="46"/>
      <c r="X456" s="46"/>
    </row>
    <row r="457" spans="1:24" ht="14.25" customHeight="1" x14ac:dyDescent="0.2">
      <c r="A457" s="57"/>
      <c r="B457" s="262" t="s">
        <v>919</v>
      </c>
      <c r="C457" s="284" t="s">
        <v>1098</v>
      </c>
      <c r="D457" s="262" t="s">
        <v>47</v>
      </c>
      <c r="E457" s="262" t="s">
        <v>1099</v>
      </c>
      <c r="F457" s="389" t="s">
        <v>923</v>
      </c>
      <c r="G457" s="389"/>
      <c r="H457" s="283" t="s">
        <v>1075</v>
      </c>
      <c r="I457" s="286">
        <v>0.01</v>
      </c>
      <c r="J457" s="285">
        <v>6.46</v>
      </c>
      <c r="K457" s="285">
        <v>0.06</v>
      </c>
      <c r="M457" s="46"/>
      <c r="N457" s="46"/>
      <c r="O457" s="46"/>
      <c r="P457" s="46"/>
      <c r="Q457" s="46"/>
      <c r="R457" s="46"/>
      <c r="S457" s="46"/>
      <c r="T457" s="46"/>
      <c r="U457" s="46"/>
      <c r="V457" s="46"/>
      <c r="W457" s="46"/>
      <c r="X457" s="46"/>
    </row>
    <row r="458" spans="1:24" ht="14.25" customHeight="1" x14ac:dyDescent="0.2">
      <c r="A458" s="57"/>
      <c r="B458" s="262" t="s">
        <v>919</v>
      </c>
      <c r="C458" s="284" t="s">
        <v>1208</v>
      </c>
      <c r="D458" s="262" t="s">
        <v>47</v>
      </c>
      <c r="E458" s="262" t="s">
        <v>1209</v>
      </c>
      <c r="F458" s="389" t="s">
        <v>923</v>
      </c>
      <c r="G458" s="389"/>
      <c r="H458" s="283" t="s">
        <v>83</v>
      </c>
      <c r="I458" s="286">
        <v>0.48499999999999999</v>
      </c>
      <c r="J458" s="285">
        <v>43.81</v>
      </c>
      <c r="K458" s="285">
        <v>21.24</v>
      </c>
      <c r="M458" s="46"/>
      <c r="N458" s="46"/>
      <c r="O458" s="46"/>
      <c r="P458" s="46"/>
      <c r="Q458" s="46"/>
      <c r="R458" s="46"/>
      <c r="S458" s="46"/>
      <c r="T458" s="46"/>
      <c r="U458" s="46"/>
      <c r="V458" s="46"/>
      <c r="W458" s="46"/>
      <c r="X458" s="46"/>
    </row>
    <row r="459" spans="1:24" ht="14.25" customHeight="1" x14ac:dyDescent="0.2">
      <c r="A459" s="57"/>
      <c r="B459" s="263"/>
      <c r="C459" s="263"/>
      <c r="D459" s="263"/>
      <c r="E459" s="263"/>
      <c r="F459" s="263" t="s">
        <v>924</v>
      </c>
      <c r="G459" s="289">
        <v>76.97</v>
      </c>
      <c r="H459" s="263" t="s">
        <v>925</v>
      </c>
      <c r="I459" s="289">
        <v>0</v>
      </c>
      <c r="J459" s="263" t="s">
        <v>926</v>
      </c>
      <c r="K459" s="289">
        <v>76.97</v>
      </c>
      <c r="M459" s="46"/>
      <c r="N459" s="46"/>
      <c r="O459" s="46"/>
      <c r="P459" s="46"/>
      <c r="Q459" s="46"/>
      <c r="R459" s="46"/>
      <c r="S459" s="46"/>
      <c r="T459" s="46"/>
      <c r="U459" s="46"/>
      <c r="V459" s="46"/>
      <c r="W459" s="46"/>
      <c r="X459" s="46"/>
    </row>
    <row r="460" spans="1:24" ht="14.25" customHeight="1" x14ac:dyDescent="0.2">
      <c r="A460" s="57"/>
      <c r="B460" s="263"/>
      <c r="C460" s="263"/>
      <c r="D460" s="263"/>
      <c r="E460" s="263"/>
      <c r="F460" s="263" t="s">
        <v>927</v>
      </c>
      <c r="G460" s="289">
        <v>45.54</v>
      </c>
      <c r="H460" s="263"/>
      <c r="I460" s="386" t="s">
        <v>928</v>
      </c>
      <c r="J460" s="386"/>
      <c r="K460" s="289">
        <v>264.42</v>
      </c>
      <c r="M460" s="46"/>
      <c r="N460" s="46"/>
      <c r="O460" s="46"/>
      <c r="P460" s="46"/>
      <c r="Q460" s="46"/>
      <c r="R460" s="46"/>
      <c r="S460" s="46"/>
      <c r="T460" s="46"/>
      <c r="U460" s="46"/>
      <c r="V460" s="46"/>
      <c r="W460" s="46"/>
      <c r="X460" s="46"/>
    </row>
    <row r="461" spans="1:24" ht="14.25" customHeight="1" thickBot="1" x14ac:dyDescent="0.25">
      <c r="A461" s="57"/>
      <c r="B461" s="264"/>
      <c r="C461" s="264"/>
      <c r="D461" s="264"/>
      <c r="E461" s="264"/>
      <c r="F461" s="264"/>
      <c r="G461" s="264"/>
      <c r="H461" s="264" t="s">
        <v>929</v>
      </c>
      <c r="I461" s="287" t="s">
        <v>3551</v>
      </c>
      <c r="J461" s="264" t="s">
        <v>931</v>
      </c>
      <c r="K461" s="265">
        <v>100717.57</v>
      </c>
      <c r="M461" s="46"/>
      <c r="N461" s="46"/>
      <c r="O461" s="46"/>
      <c r="P461" s="46"/>
      <c r="Q461" s="46"/>
      <c r="R461" s="46"/>
      <c r="S461" s="46"/>
      <c r="T461" s="46"/>
      <c r="U461" s="46"/>
      <c r="V461" s="46"/>
      <c r="W461" s="46"/>
      <c r="X461" s="46"/>
    </row>
    <row r="462" spans="1:24" ht="14.25" customHeight="1" thickTop="1" x14ac:dyDescent="0.2">
      <c r="A462" s="57"/>
      <c r="B462" s="278"/>
      <c r="C462" s="278"/>
      <c r="D462" s="278"/>
      <c r="E462" s="278"/>
      <c r="F462" s="278"/>
      <c r="G462" s="278"/>
      <c r="H462" s="278"/>
      <c r="I462" s="278"/>
      <c r="J462" s="278"/>
      <c r="K462" s="278"/>
      <c r="M462" s="46"/>
      <c r="N462" s="46"/>
      <c r="O462" s="46"/>
      <c r="P462" s="46"/>
      <c r="Q462" s="46"/>
      <c r="R462" s="46"/>
      <c r="S462" s="46"/>
      <c r="T462" s="46"/>
      <c r="U462" s="46"/>
      <c r="V462" s="46"/>
      <c r="W462" s="46"/>
      <c r="X462" s="46"/>
    </row>
    <row r="463" spans="1:24" ht="14.25" customHeight="1" x14ac:dyDescent="0.2">
      <c r="A463" s="57"/>
      <c r="B463" s="259" t="s">
        <v>151</v>
      </c>
      <c r="C463" s="267" t="s">
        <v>24</v>
      </c>
      <c r="D463" s="259" t="s">
        <v>25</v>
      </c>
      <c r="E463" s="259" t="s">
        <v>26</v>
      </c>
      <c r="F463" s="387" t="s">
        <v>917</v>
      </c>
      <c r="G463" s="387"/>
      <c r="H463" s="271" t="s">
        <v>27</v>
      </c>
      <c r="I463" s="267" t="s">
        <v>28</v>
      </c>
      <c r="J463" s="267" t="s">
        <v>29</v>
      </c>
      <c r="K463" s="267" t="s">
        <v>30</v>
      </c>
      <c r="M463" s="46"/>
      <c r="N463" s="46"/>
      <c r="O463" s="46"/>
      <c r="P463" s="46"/>
      <c r="Q463" s="46"/>
      <c r="R463" s="46"/>
      <c r="S463" s="46"/>
      <c r="T463" s="46"/>
      <c r="U463" s="46"/>
      <c r="V463" s="46"/>
      <c r="W463" s="46"/>
      <c r="X463" s="46"/>
    </row>
    <row r="464" spans="1:24" ht="14.25" customHeight="1" x14ac:dyDescent="0.2">
      <c r="A464" s="57"/>
      <c r="B464" s="260" t="s">
        <v>918</v>
      </c>
      <c r="C464" s="275" t="s">
        <v>152</v>
      </c>
      <c r="D464" s="260" t="s">
        <v>47</v>
      </c>
      <c r="E464" s="260" t="s">
        <v>153</v>
      </c>
      <c r="F464" s="388" t="s">
        <v>3993</v>
      </c>
      <c r="G464" s="388"/>
      <c r="H464" s="274" t="s">
        <v>97</v>
      </c>
      <c r="I464" s="277">
        <v>1</v>
      </c>
      <c r="J464" s="276">
        <v>13.67</v>
      </c>
      <c r="K464" s="276">
        <v>13.67</v>
      </c>
      <c r="M464" s="46"/>
      <c r="N464" s="46"/>
      <c r="O464" s="46"/>
      <c r="P464" s="46"/>
      <c r="Q464" s="46"/>
      <c r="R464" s="46"/>
      <c r="S464" s="46"/>
      <c r="T464" s="46"/>
      <c r="U464" s="46"/>
      <c r="V464" s="46"/>
      <c r="W464" s="46"/>
      <c r="X464" s="46"/>
    </row>
    <row r="465" spans="1:24" ht="14.25" customHeight="1" x14ac:dyDescent="0.2">
      <c r="A465" s="57"/>
      <c r="B465" s="261" t="s">
        <v>953</v>
      </c>
      <c r="C465" s="280" t="s">
        <v>1116</v>
      </c>
      <c r="D465" s="261" t="s">
        <v>47</v>
      </c>
      <c r="E465" s="261" t="s">
        <v>1117</v>
      </c>
      <c r="F465" s="385" t="s">
        <v>3993</v>
      </c>
      <c r="G465" s="385"/>
      <c r="H465" s="279" t="s">
        <v>97</v>
      </c>
      <c r="I465" s="282">
        <v>1</v>
      </c>
      <c r="J465" s="281">
        <v>9.76</v>
      </c>
      <c r="K465" s="281">
        <v>9.76</v>
      </c>
      <c r="M465" s="46"/>
      <c r="N465" s="46"/>
      <c r="O465" s="46"/>
      <c r="P465" s="46"/>
      <c r="Q465" s="46"/>
      <c r="R465" s="46"/>
      <c r="S465" s="46"/>
      <c r="T465" s="46"/>
      <c r="U465" s="46"/>
      <c r="V465" s="46"/>
      <c r="W465" s="46"/>
      <c r="X465" s="46"/>
    </row>
    <row r="466" spans="1:24" ht="14.25" customHeight="1" x14ac:dyDescent="0.2">
      <c r="A466" s="57"/>
      <c r="B466" s="261" t="s">
        <v>953</v>
      </c>
      <c r="C466" s="280" t="s">
        <v>1106</v>
      </c>
      <c r="D466" s="261" t="s">
        <v>47</v>
      </c>
      <c r="E466" s="261" t="s">
        <v>1107</v>
      </c>
      <c r="F466" s="385" t="s">
        <v>3970</v>
      </c>
      <c r="G466" s="385"/>
      <c r="H466" s="279" t="s">
        <v>950</v>
      </c>
      <c r="I466" s="282">
        <v>7.9000000000000001E-2</v>
      </c>
      <c r="J466" s="281">
        <v>35.29</v>
      </c>
      <c r="K466" s="281">
        <v>2.78</v>
      </c>
      <c r="M466" s="46"/>
      <c r="N466" s="46"/>
      <c r="O466" s="46"/>
      <c r="P466" s="46"/>
      <c r="Q466" s="46"/>
      <c r="R466" s="46"/>
      <c r="S466" s="46"/>
      <c r="T466" s="46"/>
      <c r="U466" s="46"/>
      <c r="V466" s="46"/>
      <c r="W466" s="46"/>
      <c r="X466" s="46"/>
    </row>
    <row r="467" spans="1:24" ht="14.25" customHeight="1" x14ac:dyDescent="0.2">
      <c r="A467" s="57"/>
      <c r="B467" s="261" t="s">
        <v>953</v>
      </c>
      <c r="C467" s="280" t="s">
        <v>1108</v>
      </c>
      <c r="D467" s="261" t="s">
        <v>47</v>
      </c>
      <c r="E467" s="261" t="s">
        <v>1109</v>
      </c>
      <c r="F467" s="385" t="s">
        <v>3970</v>
      </c>
      <c r="G467" s="385"/>
      <c r="H467" s="279" t="s">
        <v>950</v>
      </c>
      <c r="I467" s="282">
        <v>1.29E-2</v>
      </c>
      <c r="J467" s="281">
        <v>26.59</v>
      </c>
      <c r="K467" s="281">
        <v>0.34</v>
      </c>
      <c r="M467" s="46"/>
      <c r="N467" s="46"/>
      <c r="O467" s="46"/>
      <c r="P467" s="46"/>
      <c r="Q467" s="46"/>
      <c r="R467" s="46"/>
      <c r="S467" s="46"/>
      <c r="T467" s="46"/>
      <c r="U467" s="46"/>
      <c r="V467" s="46"/>
      <c r="W467" s="46"/>
      <c r="X467" s="46"/>
    </row>
    <row r="468" spans="1:24" ht="14.25" customHeight="1" x14ac:dyDescent="0.2">
      <c r="A468" s="57"/>
      <c r="B468" s="262" t="s">
        <v>919</v>
      </c>
      <c r="C468" s="284" t="s">
        <v>1112</v>
      </c>
      <c r="D468" s="262" t="s">
        <v>47</v>
      </c>
      <c r="E468" s="262" t="s">
        <v>1113</v>
      </c>
      <c r="F468" s="389" t="s">
        <v>923</v>
      </c>
      <c r="G468" s="389"/>
      <c r="H468" s="283" t="s">
        <v>49</v>
      </c>
      <c r="I468" s="286">
        <v>0.97</v>
      </c>
      <c r="J468" s="285">
        <v>0.24</v>
      </c>
      <c r="K468" s="285">
        <v>0.23</v>
      </c>
      <c r="M468" s="46"/>
      <c r="N468" s="46"/>
      <c r="O468" s="46"/>
      <c r="P468" s="46"/>
      <c r="Q468" s="46"/>
      <c r="R468" s="46"/>
      <c r="S468" s="46"/>
      <c r="T468" s="46"/>
      <c r="U468" s="46"/>
      <c r="V468" s="46"/>
      <c r="W468" s="46"/>
      <c r="X468" s="46"/>
    </row>
    <row r="469" spans="1:24" ht="14.25" customHeight="1" x14ac:dyDescent="0.2">
      <c r="A469" s="57"/>
      <c r="B469" s="262" t="s">
        <v>919</v>
      </c>
      <c r="C469" s="284" t="s">
        <v>1114</v>
      </c>
      <c r="D469" s="262" t="s">
        <v>47</v>
      </c>
      <c r="E469" s="262" t="s">
        <v>1115</v>
      </c>
      <c r="F469" s="389" t="s">
        <v>923</v>
      </c>
      <c r="G469" s="389"/>
      <c r="H469" s="283" t="s">
        <v>97</v>
      </c>
      <c r="I469" s="286">
        <v>2.5000000000000001E-2</v>
      </c>
      <c r="J469" s="285">
        <v>22.6</v>
      </c>
      <c r="K469" s="285">
        <v>0.56000000000000005</v>
      </c>
      <c r="M469" s="46"/>
      <c r="N469" s="46"/>
      <c r="O469" s="46"/>
      <c r="P469" s="46"/>
      <c r="Q469" s="46"/>
      <c r="R469" s="46"/>
      <c r="S469" s="46"/>
      <c r="T469" s="46"/>
      <c r="U469" s="46"/>
      <c r="V469" s="46"/>
      <c r="W469" s="46"/>
      <c r="X469" s="46"/>
    </row>
    <row r="470" spans="1:24" ht="14.25" customHeight="1" x14ac:dyDescent="0.2">
      <c r="A470" s="57"/>
      <c r="B470" s="263"/>
      <c r="C470" s="263"/>
      <c r="D470" s="263"/>
      <c r="E470" s="263"/>
      <c r="F470" s="263" t="s">
        <v>924</v>
      </c>
      <c r="G470" s="289">
        <v>3.8</v>
      </c>
      <c r="H470" s="263" t="s">
        <v>925</v>
      </c>
      <c r="I470" s="289">
        <v>0</v>
      </c>
      <c r="J470" s="263" t="s">
        <v>926</v>
      </c>
      <c r="K470" s="289">
        <v>3.8</v>
      </c>
      <c r="M470" s="46"/>
      <c r="N470" s="46"/>
      <c r="O470" s="46"/>
      <c r="P470" s="46"/>
      <c r="Q470" s="46"/>
      <c r="R470" s="46"/>
      <c r="S470" s="46"/>
      <c r="T470" s="46"/>
      <c r="U470" s="46"/>
      <c r="V470" s="46"/>
      <c r="W470" s="46"/>
      <c r="X470" s="46"/>
    </row>
    <row r="471" spans="1:24" ht="14.25" customHeight="1" x14ac:dyDescent="0.2">
      <c r="A471" s="57"/>
      <c r="B471" s="263"/>
      <c r="C471" s="263"/>
      <c r="D471" s="263"/>
      <c r="E471" s="263"/>
      <c r="F471" s="263" t="s">
        <v>927</v>
      </c>
      <c r="G471" s="289">
        <v>2.84</v>
      </c>
      <c r="H471" s="263"/>
      <c r="I471" s="386" t="s">
        <v>928</v>
      </c>
      <c r="J471" s="386"/>
      <c r="K471" s="289">
        <v>16.510000000000002</v>
      </c>
      <c r="M471" s="46"/>
      <c r="N471" s="46"/>
      <c r="O471" s="46"/>
      <c r="P471" s="46"/>
      <c r="Q471" s="46"/>
      <c r="R471" s="46"/>
      <c r="S471" s="46"/>
      <c r="T471" s="46"/>
      <c r="U471" s="46"/>
      <c r="V471" s="46"/>
      <c r="W471" s="46"/>
      <c r="X471" s="46"/>
    </row>
    <row r="472" spans="1:24" ht="14.25" customHeight="1" thickBot="1" x14ac:dyDescent="0.25">
      <c r="A472" s="57"/>
      <c r="B472" s="264"/>
      <c r="C472" s="264"/>
      <c r="D472" s="264"/>
      <c r="E472" s="264"/>
      <c r="F472" s="264"/>
      <c r="G472" s="264"/>
      <c r="H472" s="264" t="s">
        <v>929</v>
      </c>
      <c r="I472" s="287" t="s">
        <v>3552</v>
      </c>
      <c r="J472" s="264" t="s">
        <v>931</v>
      </c>
      <c r="K472" s="265">
        <v>6353.04</v>
      </c>
      <c r="M472" s="46"/>
      <c r="N472" s="46"/>
      <c r="O472" s="46"/>
      <c r="P472" s="46"/>
      <c r="Q472" s="46"/>
      <c r="R472" s="46"/>
      <c r="S472" s="46"/>
      <c r="T472" s="46"/>
      <c r="U472" s="46"/>
      <c r="V472" s="46"/>
      <c r="W472" s="46"/>
      <c r="X472" s="46"/>
    </row>
    <row r="473" spans="1:24" ht="14.25" customHeight="1" thickTop="1" x14ac:dyDescent="0.2">
      <c r="A473" s="57"/>
      <c r="B473" s="278"/>
      <c r="C473" s="278"/>
      <c r="D473" s="278"/>
      <c r="E473" s="278"/>
      <c r="F473" s="278"/>
      <c r="G473" s="278"/>
      <c r="H473" s="278"/>
      <c r="I473" s="278"/>
      <c r="J473" s="278"/>
      <c r="K473" s="278"/>
      <c r="M473" s="46"/>
      <c r="N473" s="46"/>
      <c r="O473" s="46"/>
      <c r="P473" s="46"/>
      <c r="Q473" s="46"/>
      <c r="R473" s="46"/>
      <c r="S473" s="46"/>
      <c r="T473" s="46"/>
      <c r="U473" s="46"/>
      <c r="V473" s="46"/>
      <c r="W473" s="46"/>
      <c r="X473" s="46"/>
    </row>
    <row r="474" spans="1:24" ht="14.25" customHeight="1" x14ac:dyDescent="0.2">
      <c r="A474" s="57"/>
      <c r="B474" s="259" t="s">
        <v>154</v>
      </c>
      <c r="C474" s="267" t="s">
        <v>24</v>
      </c>
      <c r="D474" s="259" t="s">
        <v>25</v>
      </c>
      <c r="E474" s="259" t="s">
        <v>26</v>
      </c>
      <c r="F474" s="387" t="s">
        <v>917</v>
      </c>
      <c r="G474" s="387"/>
      <c r="H474" s="271" t="s">
        <v>27</v>
      </c>
      <c r="I474" s="267" t="s">
        <v>28</v>
      </c>
      <c r="J474" s="267" t="s">
        <v>29</v>
      </c>
      <c r="K474" s="267" t="s">
        <v>30</v>
      </c>
      <c r="M474" s="46"/>
      <c r="N474" s="46"/>
      <c r="O474" s="46"/>
      <c r="P474" s="46"/>
      <c r="Q474" s="46"/>
      <c r="R474" s="46"/>
      <c r="S474" s="46"/>
      <c r="T474" s="46"/>
      <c r="U474" s="46"/>
      <c r="V474" s="46"/>
      <c r="W474" s="46"/>
      <c r="X474" s="46"/>
    </row>
    <row r="475" spans="1:24" ht="14.25" customHeight="1" x14ac:dyDescent="0.2">
      <c r="A475" s="57"/>
      <c r="B475" s="260" t="s">
        <v>918</v>
      </c>
      <c r="C475" s="275" t="s">
        <v>155</v>
      </c>
      <c r="D475" s="260" t="s">
        <v>47</v>
      </c>
      <c r="E475" s="260" t="s">
        <v>156</v>
      </c>
      <c r="F475" s="388" t="s">
        <v>3993</v>
      </c>
      <c r="G475" s="388"/>
      <c r="H475" s="274" t="s">
        <v>97</v>
      </c>
      <c r="I475" s="277">
        <v>1</v>
      </c>
      <c r="J475" s="276">
        <v>12.48</v>
      </c>
      <c r="K475" s="276">
        <v>12.48</v>
      </c>
      <c r="M475" s="46"/>
      <c r="N475" s="46"/>
      <c r="O475" s="46"/>
      <c r="P475" s="46"/>
      <c r="Q475" s="46"/>
      <c r="R475" s="46"/>
      <c r="S475" s="46"/>
      <c r="T475" s="46"/>
      <c r="U475" s="46"/>
      <c r="V475" s="46"/>
      <c r="W475" s="46"/>
      <c r="X475" s="46"/>
    </row>
    <row r="476" spans="1:24" ht="14.25" customHeight="1" x14ac:dyDescent="0.2">
      <c r="A476" s="57"/>
      <c r="B476" s="261" t="s">
        <v>953</v>
      </c>
      <c r="C476" s="280" t="s">
        <v>1108</v>
      </c>
      <c r="D476" s="261" t="s">
        <v>47</v>
      </c>
      <c r="E476" s="261" t="s">
        <v>1109</v>
      </c>
      <c r="F476" s="385" t="s">
        <v>3970</v>
      </c>
      <c r="G476" s="385"/>
      <c r="H476" s="279" t="s">
        <v>950</v>
      </c>
      <c r="I476" s="282">
        <v>9.1999999999999998E-3</v>
      </c>
      <c r="J476" s="281">
        <v>26.59</v>
      </c>
      <c r="K476" s="281">
        <v>0.24</v>
      </c>
      <c r="M476" s="46"/>
      <c r="N476" s="46"/>
      <c r="O476" s="46"/>
      <c r="P476" s="46"/>
      <c r="Q476" s="46"/>
      <c r="R476" s="46"/>
      <c r="S476" s="46"/>
      <c r="T476" s="46"/>
      <c r="U476" s="46"/>
      <c r="V476" s="46"/>
      <c r="W476" s="46"/>
      <c r="X476" s="46"/>
    </row>
    <row r="477" spans="1:24" ht="14.25" customHeight="1" x14ac:dyDescent="0.2">
      <c r="A477" s="57"/>
      <c r="B477" s="261" t="s">
        <v>953</v>
      </c>
      <c r="C477" s="280" t="s">
        <v>1118</v>
      </c>
      <c r="D477" s="261" t="s">
        <v>47</v>
      </c>
      <c r="E477" s="261" t="s">
        <v>1119</v>
      </c>
      <c r="F477" s="385" t="s">
        <v>3993</v>
      </c>
      <c r="G477" s="385"/>
      <c r="H477" s="279" t="s">
        <v>97</v>
      </c>
      <c r="I477" s="282">
        <v>1</v>
      </c>
      <c r="J477" s="281">
        <v>9.5399999999999991</v>
      </c>
      <c r="K477" s="281">
        <v>9.5399999999999991</v>
      </c>
      <c r="M477" s="46"/>
      <c r="N477" s="46"/>
      <c r="O477" s="46"/>
      <c r="P477" s="46"/>
      <c r="Q477" s="46"/>
      <c r="R477" s="46"/>
      <c r="S477" s="46"/>
      <c r="T477" s="46"/>
      <c r="U477" s="46"/>
      <c r="V477" s="46"/>
      <c r="W477" s="46"/>
      <c r="X477" s="46"/>
    </row>
    <row r="478" spans="1:24" ht="14.25" customHeight="1" x14ac:dyDescent="0.2">
      <c r="A478" s="57"/>
      <c r="B478" s="261" t="s">
        <v>953</v>
      </c>
      <c r="C478" s="280" t="s">
        <v>1106</v>
      </c>
      <c r="D478" s="261" t="s">
        <v>47</v>
      </c>
      <c r="E478" s="261" t="s">
        <v>1107</v>
      </c>
      <c r="F478" s="385" t="s">
        <v>3970</v>
      </c>
      <c r="G478" s="385"/>
      <c r="H478" s="279" t="s">
        <v>950</v>
      </c>
      <c r="I478" s="282">
        <v>5.6099999999999997E-2</v>
      </c>
      <c r="J478" s="281">
        <v>35.29</v>
      </c>
      <c r="K478" s="281">
        <v>1.97</v>
      </c>
      <c r="M478" s="46"/>
      <c r="N478" s="46"/>
      <c r="O478" s="46"/>
      <c r="P478" s="46"/>
      <c r="Q478" s="46"/>
      <c r="R478" s="46"/>
      <c r="S478" s="46"/>
      <c r="T478" s="46"/>
      <c r="U478" s="46"/>
      <c r="V478" s="46"/>
      <c r="W478" s="46"/>
      <c r="X478" s="46"/>
    </row>
    <row r="479" spans="1:24" ht="14.25" customHeight="1" x14ac:dyDescent="0.2">
      <c r="A479" s="57"/>
      <c r="B479" s="262" t="s">
        <v>919</v>
      </c>
      <c r="C479" s="284" t="s">
        <v>1114</v>
      </c>
      <c r="D479" s="262" t="s">
        <v>47</v>
      </c>
      <c r="E479" s="262" t="s">
        <v>1115</v>
      </c>
      <c r="F479" s="389" t="s">
        <v>923</v>
      </c>
      <c r="G479" s="389"/>
      <c r="H479" s="283" t="s">
        <v>97</v>
      </c>
      <c r="I479" s="286">
        <v>2.5000000000000001E-2</v>
      </c>
      <c r="J479" s="285">
        <v>22.6</v>
      </c>
      <c r="K479" s="285">
        <v>0.56000000000000005</v>
      </c>
      <c r="M479" s="46"/>
      <c r="N479" s="46"/>
      <c r="O479" s="46"/>
      <c r="P479" s="46"/>
      <c r="Q479" s="46"/>
      <c r="R479" s="46"/>
      <c r="S479" s="46"/>
      <c r="T479" s="46"/>
      <c r="U479" s="46"/>
      <c r="V479" s="46"/>
      <c r="W479" s="46"/>
      <c r="X479" s="46"/>
    </row>
    <row r="480" spans="1:24" ht="14.25" customHeight="1" x14ac:dyDescent="0.2">
      <c r="A480" s="57"/>
      <c r="B480" s="262" t="s">
        <v>919</v>
      </c>
      <c r="C480" s="284" t="s">
        <v>1112</v>
      </c>
      <c r="D480" s="262" t="s">
        <v>47</v>
      </c>
      <c r="E480" s="262" t="s">
        <v>1113</v>
      </c>
      <c r="F480" s="389" t="s">
        <v>923</v>
      </c>
      <c r="G480" s="389"/>
      <c r="H480" s="283" t="s">
        <v>49</v>
      </c>
      <c r="I480" s="286">
        <v>0.74299999999999999</v>
      </c>
      <c r="J480" s="285">
        <v>0.24</v>
      </c>
      <c r="K480" s="285">
        <v>0.17</v>
      </c>
      <c r="M480" s="46"/>
      <c r="N480" s="46"/>
      <c r="O480" s="46"/>
      <c r="P480" s="46"/>
      <c r="Q480" s="46"/>
      <c r="R480" s="46"/>
      <c r="S480" s="46"/>
      <c r="T480" s="46"/>
      <c r="U480" s="46"/>
      <c r="V480" s="46"/>
      <c r="W480" s="46"/>
      <c r="X480" s="46"/>
    </row>
    <row r="481" spans="1:24" ht="14.25" customHeight="1" x14ac:dyDescent="0.2">
      <c r="A481" s="57"/>
      <c r="B481" s="263"/>
      <c r="C481" s="263"/>
      <c r="D481" s="263"/>
      <c r="E481" s="263"/>
      <c r="F481" s="263" t="s">
        <v>924</v>
      </c>
      <c r="G481" s="289">
        <v>2.4900000000000002</v>
      </c>
      <c r="H481" s="263" t="s">
        <v>925</v>
      </c>
      <c r="I481" s="289">
        <v>0</v>
      </c>
      <c r="J481" s="263" t="s">
        <v>926</v>
      </c>
      <c r="K481" s="289">
        <v>2.4900000000000002</v>
      </c>
      <c r="M481" s="46"/>
      <c r="N481" s="46"/>
      <c r="O481" s="46"/>
      <c r="P481" s="46"/>
      <c r="Q481" s="46"/>
      <c r="R481" s="46"/>
      <c r="S481" s="46"/>
      <c r="T481" s="46"/>
      <c r="U481" s="46"/>
      <c r="V481" s="46"/>
      <c r="W481" s="46"/>
      <c r="X481" s="46"/>
    </row>
    <row r="482" spans="1:24" ht="14.25" customHeight="1" x14ac:dyDescent="0.2">
      <c r="A482" s="57"/>
      <c r="B482" s="263"/>
      <c r="C482" s="263"/>
      <c r="D482" s="263"/>
      <c r="E482" s="263"/>
      <c r="F482" s="263" t="s">
        <v>927</v>
      </c>
      <c r="G482" s="289">
        <v>2.59</v>
      </c>
      <c r="H482" s="263"/>
      <c r="I482" s="386" t="s">
        <v>928</v>
      </c>
      <c r="J482" s="386"/>
      <c r="K482" s="289">
        <v>15.07</v>
      </c>
      <c r="M482" s="46"/>
      <c r="N482" s="46"/>
      <c r="O482" s="46"/>
      <c r="P482" s="46"/>
      <c r="Q482" s="46"/>
      <c r="R482" s="46"/>
      <c r="S482" s="46"/>
      <c r="T482" s="46"/>
      <c r="U482" s="46"/>
      <c r="V482" s="46"/>
      <c r="W482" s="46"/>
      <c r="X482" s="46"/>
    </row>
    <row r="483" spans="1:24" ht="15.75" customHeight="1" thickBot="1" x14ac:dyDescent="0.25">
      <c r="A483" s="46"/>
      <c r="B483" s="264"/>
      <c r="C483" s="264"/>
      <c r="D483" s="264"/>
      <c r="E483" s="264"/>
      <c r="F483" s="264"/>
      <c r="G483" s="264"/>
      <c r="H483" s="264" t="s">
        <v>929</v>
      </c>
      <c r="I483" s="287" t="s">
        <v>3553</v>
      </c>
      <c r="J483" s="264" t="s">
        <v>931</v>
      </c>
      <c r="K483" s="265">
        <v>1711.95</v>
      </c>
      <c r="M483" s="46"/>
      <c r="N483" s="46"/>
      <c r="O483" s="46"/>
      <c r="P483" s="46"/>
      <c r="Q483" s="46"/>
      <c r="R483" s="46"/>
      <c r="S483" s="46"/>
      <c r="T483" s="46"/>
      <c r="U483" s="46"/>
      <c r="V483" s="46"/>
      <c r="W483" s="46"/>
      <c r="X483" s="46"/>
    </row>
    <row r="484" spans="1:24" ht="15.75" customHeight="1" thickTop="1" x14ac:dyDescent="0.2">
      <c r="A484" s="46"/>
      <c r="B484" s="278"/>
      <c r="C484" s="278"/>
      <c r="D484" s="278"/>
      <c r="E484" s="278"/>
      <c r="F484" s="278"/>
      <c r="G484" s="278"/>
      <c r="H484" s="278"/>
      <c r="I484" s="278"/>
      <c r="J484" s="278"/>
      <c r="K484" s="278"/>
      <c r="M484" s="46"/>
      <c r="N484" s="46"/>
      <c r="O484" s="46"/>
      <c r="P484" s="46"/>
      <c r="Q484" s="46"/>
      <c r="R484" s="46"/>
      <c r="S484" s="46"/>
      <c r="T484" s="46"/>
      <c r="U484" s="46"/>
      <c r="V484" s="46"/>
      <c r="W484" s="46"/>
      <c r="X484" s="46"/>
    </row>
    <row r="485" spans="1:24" ht="15.75" customHeight="1" x14ac:dyDescent="0.2">
      <c r="A485" s="46"/>
      <c r="B485" s="259" t="s">
        <v>157</v>
      </c>
      <c r="C485" s="267" t="s">
        <v>24</v>
      </c>
      <c r="D485" s="259" t="s">
        <v>25</v>
      </c>
      <c r="E485" s="259" t="s">
        <v>26</v>
      </c>
      <c r="F485" s="387" t="s">
        <v>917</v>
      </c>
      <c r="G485" s="387"/>
      <c r="H485" s="271" t="s">
        <v>27</v>
      </c>
      <c r="I485" s="267" t="s">
        <v>28</v>
      </c>
      <c r="J485" s="267" t="s">
        <v>29</v>
      </c>
      <c r="K485" s="267" t="s">
        <v>30</v>
      </c>
      <c r="M485" s="46"/>
      <c r="N485" s="46"/>
      <c r="O485" s="46"/>
      <c r="P485" s="46"/>
      <c r="Q485" s="46"/>
      <c r="R485" s="46"/>
      <c r="S485" s="46"/>
      <c r="T485" s="46"/>
      <c r="U485" s="46"/>
      <c r="V485" s="46"/>
      <c r="W485" s="46"/>
      <c r="X485" s="46"/>
    </row>
    <row r="486" spans="1:24" ht="15.75" customHeight="1" x14ac:dyDescent="0.2">
      <c r="A486" s="46"/>
      <c r="B486" s="260" t="s">
        <v>918</v>
      </c>
      <c r="C486" s="275" t="s">
        <v>133</v>
      </c>
      <c r="D486" s="260" t="s">
        <v>47</v>
      </c>
      <c r="E486" s="260" t="s">
        <v>134</v>
      </c>
      <c r="F486" s="388" t="s">
        <v>3993</v>
      </c>
      <c r="G486" s="388"/>
      <c r="H486" s="274" t="s">
        <v>97</v>
      </c>
      <c r="I486" s="277">
        <v>1</v>
      </c>
      <c r="J486" s="276">
        <v>10.98</v>
      </c>
      <c r="K486" s="276">
        <v>10.98</v>
      </c>
      <c r="M486" s="46"/>
      <c r="N486" s="46"/>
      <c r="O486" s="46"/>
      <c r="P486" s="46"/>
      <c r="Q486" s="46"/>
      <c r="R486" s="46"/>
      <c r="S486" s="46"/>
      <c r="T486" s="46"/>
      <c r="U486" s="46"/>
      <c r="V486" s="46"/>
      <c r="W486" s="46"/>
      <c r="X486" s="46"/>
    </row>
    <row r="487" spans="1:24" ht="15.75" customHeight="1" x14ac:dyDescent="0.2">
      <c r="A487" s="46"/>
      <c r="B487" s="261" t="s">
        <v>953</v>
      </c>
      <c r="C487" s="280" t="s">
        <v>1106</v>
      </c>
      <c r="D487" s="261" t="s">
        <v>47</v>
      </c>
      <c r="E487" s="261" t="s">
        <v>1107</v>
      </c>
      <c r="F487" s="385" t="s">
        <v>3970</v>
      </c>
      <c r="G487" s="385"/>
      <c r="H487" s="279" t="s">
        <v>950</v>
      </c>
      <c r="I487" s="282">
        <v>3.9199999999999999E-2</v>
      </c>
      <c r="J487" s="281">
        <v>35.29</v>
      </c>
      <c r="K487" s="281">
        <v>1.38</v>
      </c>
      <c r="M487" s="46"/>
      <c r="N487" s="46"/>
      <c r="O487" s="46"/>
      <c r="P487" s="46"/>
      <c r="Q487" s="46"/>
      <c r="R487" s="46"/>
      <c r="S487" s="46"/>
      <c r="T487" s="46"/>
      <c r="U487" s="46"/>
      <c r="V487" s="46"/>
      <c r="W487" s="46"/>
      <c r="X487" s="46"/>
    </row>
    <row r="488" spans="1:24" ht="15.75" customHeight="1" x14ac:dyDescent="0.2">
      <c r="A488" s="46"/>
      <c r="B488" s="261" t="s">
        <v>953</v>
      </c>
      <c r="C488" s="280" t="s">
        <v>1120</v>
      </c>
      <c r="D488" s="261" t="s">
        <v>47</v>
      </c>
      <c r="E488" s="261" t="s">
        <v>1121</v>
      </c>
      <c r="F488" s="385" t="s">
        <v>3993</v>
      </c>
      <c r="G488" s="385"/>
      <c r="H488" s="279" t="s">
        <v>97</v>
      </c>
      <c r="I488" s="282">
        <v>1</v>
      </c>
      <c r="J488" s="281">
        <v>8.74</v>
      </c>
      <c r="K488" s="281">
        <v>8.74</v>
      </c>
      <c r="M488" s="46"/>
      <c r="N488" s="46"/>
      <c r="O488" s="46"/>
      <c r="P488" s="46"/>
      <c r="Q488" s="46"/>
      <c r="R488" s="46"/>
      <c r="S488" s="46"/>
      <c r="T488" s="46"/>
      <c r="U488" s="46"/>
      <c r="V488" s="46"/>
      <c r="W488" s="46"/>
      <c r="X488" s="46"/>
    </row>
    <row r="489" spans="1:24" ht="15.75" customHeight="1" x14ac:dyDescent="0.2">
      <c r="A489" s="46"/>
      <c r="B489" s="261" t="s">
        <v>953</v>
      </c>
      <c r="C489" s="280" t="s">
        <v>1108</v>
      </c>
      <c r="D489" s="261" t="s">
        <v>47</v>
      </c>
      <c r="E489" s="261" t="s">
        <v>1109</v>
      </c>
      <c r="F489" s="385" t="s">
        <v>3970</v>
      </c>
      <c r="G489" s="385"/>
      <c r="H489" s="279" t="s">
        <v>950</v>
      </c>
      <c r="I489" s="282">
        <v>6.4000000000000003E-3</v>
      </c>
      <c r="J489" s="281">
        <v>26.59</v>
      </c>
      <c r="K489" s="281">
        <v>0.17</v>
      </c>
      <c r="M489" s="46"/>
      <c r="N489" s="46"/>
      <c r="O489" s="46"/>
      <c r="P489" s="46"/>
      <c r="Q489" s="46"/>
      <c r="R489" s="46"/>
      <c r="S489" s="46"/>
      <c r="T489" s="46"/>
      <c r="U489" s="46"/>
      <c r="V489" s="46"/>
      <c r="W489" s="46"/>
      <c r="X489" s="46"/>
    </row>
    <row r="490" spans="1:24" ht="15.75" customHeight="1" x14ac:dyDescent="0.2">
      <c r="A490" s="46"/>
      <c r="B490" s="262" t="s">
        <v>919</v>
      </c>
      <c r="C490" s="284" t="s">
        <v>1112</v>
      </c>
      <c r="D490" s="262" t="s">
        <v>47</v>
      </c>
      <c r="E490" s="262" t="s">
        <v>1113</v>
      </c>
      <c r="F490" s="389" t="s">
        <v>923</v>
      </c>
      <c r="G490" s="389"/>
      <c r="H490" s="283" t="s">
        <v>49</v>
      </c>
      <c r="I490" s="286">
        <v>0.54300000000000004</v>
      </c>
      <c r="J490" s="285">
        <v>0.24</v>
      </c>
      <c r="K490" s="285">
        <v>0.13</v>
      </c>
      <c r="M490" s="46"/>
      <c r="N490" s="46"/>
      <c r="O490" s="46"/>
      <c r="P490" s="46"/>
      <c r="Q490" s="46"/>
      <c r="R490" s="46"/>
      <c r="S490" s="46"/>
      <c r="T490" s="46"/>
      <c r="U490" s="46"/>
      <c r="V490" s="46"/>
      <c r="W490" s="46"/>
      <c r="X490" s="46"/>
    </row>
    <row r="491" spans="1:24" ht="15.75" customHeight="1" x14ac:dyDescent="0.2">
      <c r="A491" s="46"/>
      <c r="B491" s="262" t="s">
        <v>919</v>
      </c>
      <c r="C491" s="284" t="s">
        <v>1114</v>
      </c>
      <c r="D491" s="262" t="s">
        <v>47</v>
      </c>
      <c r="E491" s="262" t="s">
        <v>1115</v>
      </c>
      <c r="F491" s="389" t="s">
        <v>923</v>
      </c>
      <c r="G491" s="389"/>
      <c r="H491" s="283" t="s">
        <v>97</v>
      </c>
      <c r="I491" s="286">
        <v>2.5000000000000001E-2</v>
      </c>
      <c r="J491" s="285">
        <v>22.6</v>
      </c>
      <c r="K491" s="285">
        <v>0.56000000000000005</v>
      </c>
      <c r="M491" s="46"/>
      <c r="N491" s="46"/>
      <c r="O491" s="46"/>
      <c r="P491" s="46"/>
      <c r="Q491" s="46"/>
      <c r="R491" s="46"/>
      <c r="S491" s="46"/>
      <c r="T491" s="46"/>
      <c r="U491" s="46"/>
      <c r="V491" s="46"/>
      <c r="W491" s="46"/>
      <c r="X491" s="46"/>
    </row>
    <row r="492" spans="1:24" ht="15.75" customHeight="1" x14ac:dyDescent="0.2">
      <c r="A492" s="46"/>
      <c r="B492" s="263"/>
      <c r="C492" s="263"/>
      <c r="D492" s="263"/>
      <c r="E492" s="263"/>
      <c r="F492" s="263" t="s">
        <v>924</v>
      </c>
      <c r="G492" s="289">
        <v>1.65</v>
      </c>
      <c r="H492" s="263" t="s">
        <v>925</v>
      </c>
      <c r="I492" s="289">
        <v>0</v>
      </c>
      <c r="J492" s="263" t="s">
        <v>926</v>
      </c>
      <c r="K492" s="289">
        <v>1.65</v>
      </c>
      <c r="M492" s="46"/>
      <c r="N492" s="46"/>
      <c r="O492" s="46"/>
      <c r="P492" s="46"/>
      <c r="Q492" s="46"/>
      <c r="R492" s="46"/>
      <c r="S492" s="46"/>
      <c r="T492" s="46"/>
      <c r="U492" s="46"/>
      <c r="V492" s="46"/>
      <c r="W492" s="46"/>
      <c r="X492" s="46"/>
    </row>
    <row r="493" spans="1:24" ht="15.75" customHeight="1" x14ac:dyDescent="0.2">
      <c r="A493" s="46"/>
      <c r="B493" s="263"/>
      <c r="C493" s="263"/>
      <c r="D493" s="263"/>
      <c r="E493" s="263"/>
      <c r="F493" s="263" t="s">
        <v>927</v>
      </c>
      <c r="G493" s="289">
        <v>2.2799999999999998</v>
      </c>
      <c r="H493" s="263"/>
      <c r="I493" s="386" t="s">
        <v>928</v>
      </c>
      <c r="J493" s="386"/>
      <c r="K493" s="289">
        <v>13.26</v>
      </c>
      <c r="M493" s="46"/>
      <c r="N493" s="46"/>
      <c r="O493" s="46"/>
      <c r="P493" s="46"/>
      <c r="Q493" s="46"/>
      <c r="R493" s="46"/>
      <c r="S493" s="46"/>
      <c r="T493" s="46"/>
      <c r="U493" s="46"/>
      <c r="V493" s="46"/>
      <c r="W493" s="46"/>
      <c r="X493" s="46"/>
    </row>
    <row r="494" spans="1:24" ht="15.75" customHeight="1" thickBot="1" x14ac:dyDescent="0.25">
      <c r="A494" s="46"/>
      <c r="B494" s="264"/>
      <c r="C494" s="264"/>
      <c r="D494" s="264"/>
      <c r="E494" s="264"/>
      <c r="F494" s="264"/>
      <c r="G494" s="264"/>
      <c r="H494" s="264" t="s">
        <v>929</v>
      </c>
      <c r="I494" s="287" t="s">
        <v>3554</v>
      </c>
      <c r="J494" s="264" t="s">
        <v>931</v>
      </c>
      <c r="K494" s="265">
        <v>12337.1</v>
      </c>
      <c r="M494" s="46"/>
      <c r="N494" s="46"/>
      <c r="O494" s="46"/>
      <c r="P494" s="46"/>
      <c r="Q494" s="46"/>
      <c r="R494" s="46"/>
      <c r="S494" s="46"/>
      <c r="T494" s="46"/>
      <c r="U494" s="46"/>
      <c r="V494" s="46"/>
      <c r="W494" s="46"/>
      <c r="X494" s="46"/>
    </row>
    <row r="495" spans="1:24" ht="15.75" customHeight="1" thickTop="1" x14ac:dyDescent="0.2">
      <c r="A495" s="46"/>
      <c r="B495" s="278"/>
      <c r="C495" s="278"/>
      <c r="D495" s="278"/>
      <c r="E495" s="278"/>
      <c r="F495" s="278"/>
      <c r="G495" s="278"/>
      <c r="H495" s="278"/>
      <c r="I495" s="278"/>
      <c r="J495" s="278"/>
      <c r="K495" s="278"/>
      <c r="M495" s="46"/>
      <c r="N495" s="46"/>
      <c r="O495" s="46"/>
      <c r="P495" s="46"/>
      <c r="Q495" s="46"/>
      <c r="R495" s="46"/>
      <c r="S495" s="46"/>
      <c r="T495" s="46"/>
      <c r="U495" s="46"/>
      <c r="V495" s="46"/>
      <c r="W495" s="46"/>
      <c r="X495" s="46"/>
    </row>
    <row r="496" spans="1:24" ht="15.75" customHeight="1" x14ac:dyDescent="0.2">
      <c r="A496" s="46"/>
      <c r="B496" s="259" t="s">
        <v>158</v>
      </c>
      <c r="C496" s="267" t="s">
        <v>24</v>
      </c>
      <c r="D496" s="259" t="s">
        <v>25</v>
      </c>
      <c r="E496" s="259" t="s">
        <v>26</v>
      </c>
      <c r="F496" s="387" t="s">
        <v>917</v>
      </c>
      <c r="G496" s="387"/>
      <c r="H496" s="271" t="s">
        <v>27</v>
      </c>
      <c r="I496" s="267" t="s">
        <v>28</v>
      </c>
      <c r="J496" s="267" t="s">
        <v>29</v>
      </c>
      <c r="K496" s="267" t="s">
        <v>30</v>
      </c>
      <c r="M496" s="46"/>
      <c r="N496" s="46"/>
      <c r="O496" s="46"/>
      <c r="P496" s="46"/>
      <c r="Q496" s="46"/>
      <c r="R496" s="46"/>
      <c r="S496" s="46"/>
      <c r="T496" s="46"/>
      <c r="U496" s="46"/>
      <c r="V496" s="46"/>
      <c r="W496" s="46"/>
      <c r="X496" s="46"/>
    </row>
    <row r="497" spans="1:24" ht="15.75" customHeight="1" x14ac:dyDescent="0.2">
      <c r="A497" s="46"/>
      <c r="B497" s="260" t="s">
        <v>918</v>
      </c>
      <c r="C497" s="275" t="s">
        <v>136</v>
      </c>
      <c r="D497" s="260" t="s">
        <v>47</v>
      </c>
      <c r="E497" s="260" t="s">
        <v>137</v>
      </c>
      <c r="F497" s="388" t="s">
        <v>3993</v>
      </c>
      <c r="G497" s="388"/>
      <c r="H497" s="274" t="s">
        <v>97</v>
      </c>
      <c r="I497" s="277">
        <v>1</v>
      </c>
      <c r="J497" s="276">
        <v>9.11</v>
      </c>
      <c r="K497" s="276">
        <v>9.11</v>
      </c>
      <c r="M497" s="46"/>
      <c r="N497" s="46"/>
      <c r="O497" s="46"/>
      <c r="P497" s="46"/>
      <c r="Q497" s="46"/>
      <c r="R497" s="46"/>
      <c r="S497" s="46"/>
      <c r="T497" s="46"/>
      <c r="U497" s="46"/>
      <c r="V497" s="46"/>
      <c r="W497" s="46"/>
      <c r="X497" s="46"/>
    </row>
    <row r="498" spans="1:24" ht="15.75" customHeight="1" x14ac:dyDescent="0.2">
      <c r="A498" s="46"/>
      <c r="B498" s="261" t="s">
        <v>953</v>
      </c>
      <c r="C498" s="280" t="s">
        <v>1108</v>
      </c>
      <c r="D498" s="261" t="s">
        <v>47</v>
      </c>
      <c r="E498" s="261" t="s">
        <v>1109</v>
      </c>
      <c r="F498" s="385" t="s">
        <v>3970</v>
      </c>
      <c r="G498" s="385"/>
      <c r="H498" s="279" t="s">
        <v>950</v>
      </c>
      <c r="I498" s="282">
        <v>4.1999999999999997E-3</v>
      </c>
      <c r="J498" s="281">
        <v>26.59</v>
      </c>
      <c r="K498" s="281">
        <v>0.11</v>
      </c>
      <c r="M498" s="46"/>
      <c r="N498" s="46"/>
      <c r="O498" s="46"/>
      <c r="P498" s="46"/>
      <c r="Q498" s="46"/>
      <c r="R498" s="46"/>
      <c r="S498" s="46"/>
      <c r="T498" s="46"/>
      <c r="U498" s="46"/>
      <c r="V498" s="46"/>
      <c r="W498" s="46"/>
      <c r="X498" s="46"/>
    </row>
    <row r="499" spans="1:24" ht="15.75" customHeight="1" x14ac:dyDescent="0.2">
      <c r="A499" s="46"/>
      <c r="B499" s="261" t="s">
        <v>953</v>
      </c>
      <c r="C499" s="280" t="s">
        <v>1106</v>
      </c>
      <c r="D499" s="261" t="s">
        <v>47</v>
      </c>
      <c r="E499" s="261" t="s">
        <v>1107</v>
      </c>
      <c r="F499" s="385" t="s">
        <v>3970</v>
      </c>
      <c r="G499" s="385"/>
      <c r="H499" s="279" t="s">
        <v>950</v>
      </c>
      <c r="I499" s="282">
        <v>2.5700000000000001E-2</v>
      </c>
      <c r="J499" s="281">
        <v>35.29</v>
      </c>
      <c r="K499" s="281">
        <v>0.9</v>
      </c>
      <c r="M499" s="46"/>
      <c r="N499" s="46"/>
      <c r="O499" s="46"/>
      <c r="P499" s="46"/>
      <c r="Q499" s="46"/>
      <c r="R499" s="46"/>
      <c r="S499" s="46"/>
      <c r="T499" s="46"/>
      <c r="U499" s="46"/>
      <c r="V499" s="46"/>
      <c r="W499" s="46"/>
      <c r="X499" s="46"/>
    </row>
    <row r="500" spans="1:24" ht="15.75" customHeight="1" x14ac:dyDescent="0.2">
      <c r="A500" s="46"/>
      <c r="B500" s="261" t="s">
        <v>953</v>
      </c>
      <c r="C500" s="280" t="s">
        <v>1122</v>
      </c>
      <c r="D500" s="261" t="s">
        <v>47</v>
      </c>
      <c r="E500" s="261" t="s">
        <v>1123</v>
      </c>
      <c r="F500" s="385" t="s">
        <v>3993</v>
      </c>
      <c r="G500" s="385"/>
      <c r="H500" s="279" t="s">
        <v>97</v>
      </c>
      <c r="I500" s="282">
        <v>1</v>
      </c>
      <c r="J500" s="281">
        <v>7.46</v>
      </c>
      <c r="K500" s="281">
        <v>7.46</v>
      </c>
      <c r="M500" s="46"/>
      <c r="N500" s="46"/>
      <c r="O500" s="46"/>
      <c r="P500" s="46"/>
      <c r="Q500" s="46"/>
      <c r="R500" s="46"/>
      <c r="S500" s="46"/>
      <c r="T500" s="46"/>
      <c r="U500" s="46"/>
      <c r="V500" s="46"/>
      <c r="W500" s="46"/>
      <c r="X500" s="46"/>
    </row>
    <row r="501" spans="1:24" ht="15.75" customHeight="1" x14ac:dyDescent="0.2">
      <c r="A501" s="46"/>
      <c r="B501" s="262" t="s">
        <v>919</v>
      </c>
      <c r="C501" s="284" t="s">
        <v>1112</v>
      </c>
      <c r="D501" s="262" t="s">
        <v>47</v>
      </c>
      <c r="E501" s="262" t="s">
        <v>1113</v>
      </c>
      <c r="F501" s="389" t="s">
        <v>923</v>
      </c>
      <c r="G501" s="389"/>
      <c r="H501" s="283" t="s">
        <v>49</v>
      </c>
      <c r="I501" s="286">
        <v>0.36699999999999999</v>
      </c>
      <c r="J501" s="285">
        <v>0.24</v>
      </c>
      <c r="K501" s="285">
        <v>0.08</v>
      </c>
      <c r="M501" s="46"/>
      <c r="N501" s="46"/>
      <c r="O501" s="46"/>
      <c r="P501" s="46"/>
      <c r="Q501" s="46"/>
      <c r="R501" s="46"/>
      <c r="S501" s="46"/>
      <c r="T501" s="46"/>
      <c r="U501" s="46"/>
      <c r="V501" s="46"/>
      <c r="W501" s="46"/>
      <c r="X501" s="46"/>
    </row>
    <row r="502" spans="1:24" ht="15.75" customHeight="1" x14ac:dyDescent="0.2">
      <c r="A502" s="46"/>
      <c r="B502" s="262" t="s">
        <v>919</v>
      </c>
      <c r="C502" s="284" t="s">
        <v>1114</v>
      </c>
      <c r="D502" s="262" t="s">
        <v>47</v>
      </c>
      <c r="E502" s="262" t="s">
        <v>1115</v>
      </c>
      <c r="F502" s="389" t="s">
        <v>923</v>
      </c>
      <c r="G502" s="389"/>
      <c r="H502" s="283" t="s">
        <v>97</v>
      </c>
      <c r="I502" s="286">
        <v>2.5000000000000001E-2</v>
      </c>
      <c r="J502" s="285">
        <v>22.6</v>
      </c>
      <c r="K502" s="285">
        <v>0.56000000000000005</v>
      </c>
      <c r="M502" s="46"/>
      <c r="N502" s="46"/>
      <c r="O502" s="46"/>
      <c r="P502" s="46"/>
      <c r="Q502" s="46"/>
      <c r="R502" s="46"/>
      <c r="S502" s="46"/>
      <c r="T502" s="46"/>
      <c r="U502" s="46"/>
      <c r="V502" s="46"/>
      <c r="W502" s="46"/>
      <c r="X502" s="46"/>
    </row>
    <row r="503" spans="1:24" ht="15.75" customHeight="1" x14ac:dyDescent="0.2">
      <c r="A503" s="46"/>
      <c r="B503" s="263"/>
      <c r="C503" s="263"/>
      <c r="D503" s="263"/>
      <c r="E503" s="263"/>
      <c r="F503" s="263" t="s">
        <v>924</v>
      </c>
      <c r="G503" s="289">
        <v>1.03</v>
      </c>
      <c r="H503" s="263" t="s">
        <v>925</v>
      </c>
      <c r="I503" s="289">
        <v>0</v>
      </c>
      <c r="J503" s="263" t="s">
        <v>926</v>
      </c>
      <c r="K503" s="289">
        <v>1.03</v>
      </c>
      <c r="M503" s="46"/>
      <c r="N503" s="46"/>
      <c r="O503" s="46"/>
      <c r="P503" s="46"/>
      <c r="Q503" s="46"/>
      <c r="R503" s="46"/>
      <c r="S503" s="46"/>
      <c r="T503" s="46"/>
      <c r="U503" s="46"/>
      <c r="V503" s="46"/>
      <c r="W503" s="46"/>
      <c r="X503" s="46"/>
    </row>
    <row r="504" spans="1:24" ht="15.75" customHeight="1" x14ac:dyDescent="0.2">
      <c r="A504" s="46"/>
      <c r="B504" s="263"/>
      <c r="C504" s="263"/>
      <c r="D504" s="263"/>
      <c r="E504" s="263"/>
      <c r="F504" s="263" t="s">
        <v>927</v>
      </c>
      <c r="G504" s="289">
        <v>1.89</v>
      </c>
      <c r="H504" s="263"/>
      <c r="I504" s="386" t="s">
        <v>928</v>
      </c>
      <c r="J504" s="386"/>
      <c r="K504" s="289">
        <v>11</v>
      </c>
      <c r="M504" s="46"/>
      <c r="N504" s="46"/>
      <c r="O504" s="46"/>
      <c r="P504" s="46"/>
      <c r="Q504" s="46"/>
      <c r="R504" s="46"/>
      <c r="S504" s="46"/>
      <c r="T504" s="46"/>
      <c r="U504" s="46"/>
      <c r="V504" s="46"/>
      <c r="W504" s="46"/>
      <c r="X504" s="46"/>
    </row>
    <row r="505" spans="1:24" ht="15.75" customHeight="1" thickBot="1" x14ac:dyDescent="0.25">
      <c r="A505" s="46"/>
      <c r="B505" s="264"/>
      <c r="C505" s="264"/>
      <c r="D505" s="264"/>
      <c r="E505" s="264"/>
      <c r="F505" s="264"/>
      <c r="G505" s="264"/>
      <c r="H505" s="264" t="s">
        <v>929</v>
      </c>
      <c r="I505" s="287" t="s">
        <v>3555</v>
      </c>
      <c r="J505" s="264" t="s">
        <v>931</v>
      </c>
      <c r="K505" s="265">
        <v>8200.5</v>
      </c>
      <c r="M505" s="46"/>
      <c r="N505" s="46"/>
      <c r="O505" s="46"/>
      <c r="P505" s="46"/>
      <c r="Q505" s="46"/>
      <c r="R505" s="46"/>
      <c r="S505" s="46"/>
      <c r="T505" s="46"/>
      <c r="U505" s="46"/>
      <c r="V505" s="46"/>
      <c r="W505" s="46"/>
      <c r="X505" s="46"/>
    </row>
    <row r="506" spans="1:24" ht="15.75" customHeight="1" thickTop="1" x14ac:dyDescent="0.2">
      <c r="A506" s="46"/>
      <c r="B506" s="278"/>
      <c r="C506" s="278"/>
      <c r="D506" s="278"/>
      <c r="E506" s="278"/>
      <c r="F506" s="278"/>
      <c r="G506" s="278"/>
      <c r="H506" s="278"/>
      <c r="I506" s="278"/>
      <c r="J506" s="278"/>
      <c r="K506" s="278"/>
      <c r="M506" s="46"/>
      <c r="N506" s="46"/>
      <c r="O506" s="46"/>
      <c r="P506" s="46"/>
      <c r="Q506" s="46"/>
      <c r="R506" s="46"/>
      <c r="S506" s="46"/>
      <c r="T506" s="46"/>
      <c r="U506" s="46"/>
      <c r="V506" s="46"/>
      <c r="W506" s="46"/>
      <c r="X506" s="46"/>
    </row>
    <row r="507" spans="1:24" ht="15.75" customHeight="1" x14ac:dyDescent="0.2">
      <c r="A507" s="46"/>
      <c r="B507" s="259" t="s">
        <v>159</v>
      </c>
      <c r="C507" s="267" t="s">
        <v>24</v>
      </c>
      <c r="D507" s="259" t="s">
        <v>25</v>
      </c>
      <c r="E507" s="259" t="s">
        <v>26</v>
      </c>
      <c r="F507" s="387" t="s">
        <v>917</v>
      </c>
      <c r="G507" s="387"/>
      <c r="H507" s="271" t="s">
        <v>27</v>
      </c>
      <c r="I507" s="267" t="s">
        <v>28</v>
      </c>
      <c r="J507" s="267" t="s">
        <v>29</v>
      </c>
      <c r="K507" s="267" t="s">
        <v>30</v>
      </c>
      <c r="M507" s="46"/>
      <c r="N507" s="46"/>
      <c r="O507" s="46"/>
      <c r="P507" s="46"/>
      <c r="Q507" s="46"/>
      <c r="R507" s="46"/>
      <c r="S507" s="46"/>
      <c r="T507" s="46"/>
      <c r="U507" s="46"/>
      <c r="V507" s="46"/>
      <c r="W507" s="46"/>
      <c r="X507" s="46"/>
    </row>
    <row r="508" spans="1:24" ht="15.75" customHeight="1" x14ac:dyDescent="0.2">
      <c r="A508" s="46"/>
      <c r="B508" s="260" t="s">
        <v>918</v>
      </c>
      <c r="C508" s="275" t="s">
        <v>139</v>
      </c>
      <c r="D508" s="260" t="s">
        <v>47</v>
      </c>
      <c r="E508" s="260" t="s">
        <v>140</v>
      </c>
      <c r="F508" s="388" t="s">
        <v>3993</v>
      </c>
      <c r="G508" s="388"/>
      <c r="H508" s="274" t="s">
        <v>97</v>
      </c>
      <c r="I508" s="277">
        <v>1</v>
      </c>
      <c r="J508" s="276">
        <v>8.73</v>
      </c>
      <c r="K508" s="276">
        <v>8.73</v>
      </c>
      <c r="M508" s="46"/>
      <c r="N508" s="46"/>
      <c r="O508" s="46"/>
      <c r="P508" s="46"/>
      <c r="Q508" s="46"/>
      <c r="R508" s="46"/>
      <c r="S508" s="46"/>
      <c r="T508" s="46"/>
      <c r="U508" s="46"/>
      <c r="V508" s="46"/>
      <c r="W508" s="46"/>
      <c r="X508" s="46"/>
    </row>
    <row r="509" spans="1:24" ht="15.75" customHeight="1" x14ac:dyDescent="0.2">
      <c r="A509" s="46"/>
      <c r="B509" s="261" t="s">
        <v>953</v>
      </c>
      <c r="C509" s="280" t="s">
        <v>1106</v>
      </c>
      <c r="D509" s="261" t="s">
        <v>47</v>
      </c>
      <c r="E509" s="261" t="s">
        <v>1107</v>
      </c>
      <c r="F509" s="385" t="s">
        <v>3970</v>
      </c>
      <c r="G509" s="385"/>
      <c r="H509" s="279" t="s">
        <v>950</v>
      </c>
      <c r="I509" s="282">
        <v>1.9400000000000001E-2</v>
      </c>
      <c r="J509" s="281">
        <v>35.29</v>
      </c>
      <c r="K509" s="281">
        <v>0.68</v>
      </c>
      <c r="M509" s="46"/>
      <c r="N509" s="46"/>
      <c r="O509" s="46"/>
      <c r="P509" s="46"/>
      <c r="Q509" s="46"/>
      <c r="R509" s="46"/>
      <c r="S509" s="46"/>
      <c r="T509" s="46"/>
      <c r="U509" s="46"/>
      <c r="V509" s="46"/>
      <c r="W509" s="46"/>
      <c r="X509" s="46"/>
    </row>
    <row r="510" spans="1:24" ht="15.75" customHeight="1" x14ac:dyDescent="0.2">
      <c r="A510" s="46"/>
      <c r="B510" s="261" t="s">
        <v>953</v>
      </c>
      <c r="C510" s="280" t="s">
        <v>1108</v>
      </c>
      <c r="D510" s="261" t="s">
        <v>47</v>
      </c>
      <c r="E510" s="261" t="s">
        <v>1109</v>
      </c>
      <c r="F510" s="385" t="s">
        <v>3970</v>
      </c>
      <c r="G510" s="385"/>
      <c r="H510" s="279" t="s">
        <v>950</v>
      </c>
      <c r="I510" s="282">
        <v>3.2000000000000002E-3</v>
      </c>
      <c r="J510" s="281">
        <v>26.59</v>
      </c>
      <c r="K510" s="281">
        <v>0.08</v>
      </c>
      <c r="M510" s="46"/>
      <c r="N510" s="46"/>
      <c r="O510" s="46"/>
      <c r="P510" s="46"/>
      <c r="Q510" s="46"/>
      <c r="R510" s="46"/>
      <c r="S510" s="46"/>
      <c r="T510" s="46"/>
      <c r="U510" s="46"/>
      <c r="V510" s="46"/>
      <c r="W510" s="46"/>
      <c r="X510" s="46"/>
    </row>
    <row r="511" spans="1:24" ht="15.75" customHeight="1" x14ac:dyDescent="0.2">
      <c r="A511" s="46"/>
      <c r="B511" s="261" t="s">
        <v>953</v>
      </c>
      <c r="C511" s="280" t="s">
        <v>1124</v>
      </c>
      <c r="D511" s="261" t="s">
        <v>47</v>
      </c>
      <c r="E511" s="261" t="s">
        <v>1125</v>
      </c>
      <c r="F511" s="385" t="s">
        <v>3993</v>
      </c>
      <c r="G511" s="385"/>
      <c r="H511" s="279" t="s">
        <v>97</v>
      </c>
      <c r="I511" s="282">
        <v>1</v>
      </c>
      <c r="J511" s="281">
        <v>7.36</v>
      </c>
      <c r="K511" s="281">
        <v>7.36</v>
      </c>
      <c r="M511" s="46"/>
      <c r="N511" s="46"/>
      <c r="O511" s="46"/>
      <c r="P511" s="46"/>
      <c r="Q511" s="46"/>
      <c r="R511" s="46"/>
      <c r="S511" s="46"/>
      <c r="T511" s="46"/>
      <c r="U511" s="46"/>
      <c r="V511" s="46"/>
      <c r="W511" s="46"/>
      <c r="X511" s="46"/>
    </row>
    <row r="512" spans="1:24" ht="15.75" customHeight="1" x14ac:dyDescent="0.2">
      <c r="A512" s="46"/>
      <c r="B512" s="262" t="s">
        <v>919</v>
      </c>
      <c r="C512" s="284" t="s">
        <v>1114</v>
      </c>
      <c r="D512" s="262" t="s">
        <v>47</v>
      </c>
      <c r="E512" s="262" t="s">
        <v>1115</v>
      </c>
      <c r="F512" s="389" t="s">
        <v>923</v>
      </c>
      <c r="G512" s="389"/>
      <c r="H512" s="283" t="s">
        <v>97</v>
      </c>
      <c r="I512" s="286">
        <v>2.5000000000000001E-2</v>
      </c>
      <c r="J512" s="285">
        <v>22.6</v>
      </c>
      <c r="K512" s="285">
        <v>0.56000000000000005</v>
      </c>
      <c r="M512" s="46"/>
      <c r="N512" s="46"/>
      <c r="O512" s="46"/>
      <c r="P512" s="46"/>
      <c r="Q512" s="46"/>
      <c r="R512" s="46"/>
      <c r="S512" s="46"/>
      <c r="T512" s="46"/>
      <c r="U512" s="46"/>
      <c r="V512" s="46"/>
      <c r="W512" s="46"/>
      <c r="X512" s="46"/>
    </row>
    <row r="513" spans="1:24" ht="15.75" customHeight="1" x14ac:dyDescent="0.2">
      <c r="A513" s="46"/>
      <c r="B513" s="262" t="s">
        <v>919</v>
      </c>
      <c r="C513" s="284" t="s">
        <v>1112</v>
      </c>
      <c r="D513" s="262" t="s">
        <v>47</v>
      </c>
      <c r="E513" s="262" t="s">
        <v>1113</v>
      </c>
      <c r="F513" s="389" t="s">
        <v>923</v>
      </c>
      <c r="G513" s="389"/>
      <c r="H513" s="283" t="s">
        <v>49</v>
      </c>
      <c r="I513" s="286">
        <v>0.21199999999999999</v>
      </c>
      <c r="J513" s="285">
        <v>0.24</v>
      </c>
      <c r="K513" s="285">
        <v>0.05</v>
      </c>
      <c r="M513" s="46"/>
      <c r="N513" s="46"/>
      <c r="O513" s="46"/>
      <c r="P513" s="46"/>
      <c r="Q513" s="46"/>
      <c r="R513" s="46"/>
      <c r="S513" s="46"/>
      <c r="T513" s="46"/>
      <c r="U513" s="46"/>
      <c r="V513" s="46"/>
      <c r="W513" s="46"/>
      <c r="X513" s="46"/>
    </row>
    <row r="514" spans="1:24" ht="15.75" customHeight="1" x14ac:dyDescent="0.2">
      <c r="A514" s="46"/>
      <c r="B514" s="263"/>
      <c r="C514" s="263"/>
      <c r="D514" s="263"/>
      <c r="E514" s="263"/>
      <c r="F514" s="263" t="s">
        <v>924</v>
      </c>
      <c r="G514" s="289">
        <v>0.74</v>
      </c>
      <c r="H514" s="263" t="s">
        <v>925</v>
      </c>
      <c r="I514" s="289">
        <v>0</v>
      </c>
      <c r="J514" s="263" t="s">
        <v>926</v>
      </c>
      <c r="K514" s="289">
        <v>0.74</v>
      </c>
      <c r="M514" s="46"/>
      <c r="N514" s="46"/>
      <c r="O514" s="46"/>
      <c r="P514" s="46"/>
      <c r="Q514" s="46"/>
      <c r="R514" s="46"/>
      <c r="S514" s="46"/>
      <c r="T514" s="46"/>
      <c r="U514" s="46"/>
      <c r="V514" s="46"/>
      <c r="W514" s="46"/>
      <c r="X514" s="46"/>
    </row>
    <row r="515" spans="1:24" ht="15.75" customHeight="1" x14ac:dyDescent="0.2">
      <c r="A515" s="46"/>
      <c r="B515" s="263"/>
      <c r="C515" s="263"/>
      <c r="D515" s="263"/>
      <c r="E515" s="263"/>
      <c r="F515" s="263" t="s">
        <v>927</v>
      </c>
      <c r="G515" s="289">
        <v>1.81</v>
      </c>
      <c r="H515" s="263"/>
      <c r="I515" s="386" t="s">
        <v>928</v>
      </c>
      <c r="J515" s="386"/>
      <c r="K515" s="289">
        <v>10.54</v>
      </c>
      <c r="M515" s="46"/>
      <c r="N515" s="46"/>
      <c r="O515" s="46"/>
      <c r="P515" s="46"/>
      <c r="Q515" s="46"/>
      <c r="R515" s="46"/>
      <c r="S515" s="46"/>
      <c r="T515" s="46"/>
      <c r="U515" s="46"/>
      <c r="V515" s="46"/>
      <c r="W515" s="46"/>
      <c r="X515" s="46"/>
    </row>
    <row r="516" spans="1:24" ht="15.75" customHeight="1" thickBot="1" x14ac:dyDescent="0.25">
      <c r="A516" s="46"/>
      <c r="B516" s="264"/>
      <c r="C516" s="264"/>
      <c r="D516" s="264"/>
      <c r="E516" s="264"/>
      <c r="F516" s="264"/>
      <c r="G516" s="264"/>
      <c r="H516" s="264" t="s">
        <v>929</v>
      </c>
      <c r="I516" s="287" t="s">
        <v>3556</v>
      </c>
      <c r="J516" s="264" t="s">
        <v>931</v>
      </c>
      <c r="K516" s="265">
        <v>3409.69</v>
      </c>
      <c r="M516" s="46"/>
      <c r="N516" s="46"/>
      <c r="O516" s="46"/>
      <c r="P516" s="46"/>
      <c r="Q516" s="46"/>
      <c r="R516" s="46"/>
      <c r="S516" s="46"/>
      <c r="T516" s="46"/>
      <c r="U516" s="46"/>
      <c r="V516" s="46"/>
      <c r="W516" s="46"/>
      <c r="X516" s="46"/>
    </row>
    <row r="517" spans="1:24" ht="15.75" customHeight="1" thickTop="1" x14ac:dyDescent="0.2">
      <c r="A517" s="46"/>
      <c r="B517" s="278"/>
      <c r="C517" s="278"/>
      <c r="D517" s="278"/>
      <c r="E517" s="278"/>
      <c r="F517" s="278"/>
      <c r="G517" s="278"/>
      <c r="H517" s="278"/>
      <c r="I517" s="278"/>
      <c r="J517" s="278"/>
      <c r="K517" s="278"/>
      <c r="M517" s="46"/>
      <c r="N517" s="46"/>
      <c r="O517" s="46"/>
      <c r="P517" s="46"/>
      <c r="Q517" s="46"/>
      <c r="R517" s="46"/>
      <c r="S517" s="46"/>
      <c r="T517" s="46"/>
      <c r="U517" s="46"/>
      <c r="V517" s="46"/>
      <c r="W517" s="46"/>
      <c r="X517" s="46"/>
    </row>
    <row r="518" spans="1:24" ht="15.75" customHeight="1" x14ac:dyDescent="0.2">
      <c r="A518" s="46"/>
      <c r="B518" s="259" t="s">
        <v>160</v>
      </c>
      <c r="C518" s="267" t="s">
        <v>24</v>
      </c>
      <c r="D518" s="259" t="s">
        <v>25</v>
      </c>
      <c r="E518" s="259" t="s">
        <v>26</v>
      </c>
      <c r="F518" s="387" t="s">
        <v>917</v>
      </c>
      <c r="G518" s="387"/>
      <c r="H518" s="271" t="s">
        <v>27</v>
      </c>
      <c r="I518" s="267" t="s">
        <v>28</v>
      </c>
      <c r="J518" s="267" t="s">
        <v>29</v>
      </c>
      <c r="K518" s="267" t="s">
        <v>30</v>
      </c>
      <c r="M518" s="46"/>
      <c r="N518" s="46"/>
      <c r="O518" s="46"/>
      <c r="P518" s="46"/>
      <c r="Q518" s="46"/>
      <c r="R518" s="46"/>
      <c r="S518" s="46"/>
      <c r="T518" s="46"/>
      <c r="U518" s="46"/>
      <c r="V518" s="46"/>
      <c r="W518" s="46"/>
      <c r="X518" s="46"/>
    </row>
    <row r="519" spans="1:24" ht="15.75" customHeight="1" x14ac:dyDescent="0.2">
      <c r="A519" s="46"/>
      <c r="B519" s="260" t="s">
        <v>918</v>
      </c>
      <c r="C519" s="275" t="s">
        <v>3393</v>
      </c>
      <c r="D519" s="260" t="s">
        <v>47</v>
      </c>
      <c r="E519" s="260" t="s">
        <v>3394</v>
      </c>
      <c r="F519" s="388" t="s">
        <v>3993</v>
      </c>
      <c r="G519" s="388"/>
      <c r="H519" s="274" t="s">
        <v>97</v>
      </c>
      <c r="I519" s="277">
        <v>1</v>
      </c>
      <c r="J519" s="276">
        <v>9.82</v>
      </c>
      <c r="K519" s="276">
        <v>9.82</v>
      </c>
      <c r="M519" s="46"/>
      <c r="N519" s="46"/>
      <c r="O519" s="46"/>
      <c r="P519" s="46"/>
      <c r="Q519" s="46"/>
      <c r="R519" s="46"/>
      <c r="S519" s="46"/>
      <c r="T519" s="46"/>
      <c r="U519" s="46"/>
      <c r="V519" s="46"/>
      <c r="W519" s="46"/>
      <c r="X519" s="46"/>
    </row>
    <row r="520" spans="1:24" ht="15.75" customHeight="1" x14ac:dyDescent="0.2">
      <c r="A520" s="46"/>
      <c r="B520" s="261" t="s">
        <v>953</v>
      </c>
      <c r="C520" s="280" t="s">
        <v>3557</v>
      </c>
      <c r="D520" s="261" t="s">
        <v>47</v>
      </c>
      <c r="E520" s="261" t="s">
        <v>3558</v>
      </c>
      <c r="F520" s="385" t="s">
        <v>3993</v>
      </c>
      <c r="G520" s="385"/>
      <c r="H520" s="279" t="s">
        <v>97</v>
      </c>
      <c r="I520" s="282">
        <v>1</v>
      </c>
      <c r="J520" s="281">
        <v>8.65</v>
      </c>
      <c r="K520" s="281">
        <v>8.65</v>
      </c>
      <c r="M520" s="46"/>
      <c r="N520" s="46"/>
      <c r="O520" s="46"/>
      <c r="P520" s="46"/>
      <c r="Q520" s="46"/>
      <c r="R520" s="46"/>
      <c r="S520" s="46"/>
      <c r="T520" s="46"/>
      <c r="U520" s="46"/>
      <c r="V520" s="46"/>
      <c r="W520" s="46"/>
      <c r="X520" s="46"/>
    </row>
    <row r="521" spans="1:24" ht="15.75" customHeight="1" x14ac:dyDescent="0.2">
      <c r="A521" s="46"/>
      <c r="B521" s="261" t="s">
        <v>953</v>
      </c>
      <c r="C521" s="280" t="s">
        <v>1108</v>
      </c>
      <c r="D521" s="261" t="s">
        <v>47</v>
      </c>
      <c r="E521" s="261" t="s">
        <v>1109</v>
      </c>
      <c r="F521" s="385" t="s">
        <v>3970</v>
      </c>
      <c r="G521" s="385"/>
      <c r="H521" s="279" t="s">
        <v>950</v>
      </c>
      <c r="I521" s="282">
        <v>2.5000000000000001E-3</v>
      </c>
      <c r="J521" s="281">
        <v>26.59</v>
      </c>
      <c r="K521" s="281">
        <v>0.06</v>
      </c>
      <c r="M521" s="46"/>
      <c r="N521" s="46"/>
      <c r="O521" s="46"/>
      <c r="P521" s="46"/>
      <c r="Q521" s="46"/>
      <c r="R521" s="46"/>
      <c r="S521" s="46"/>
      <c r="T521" s="46"/>
      <c r="U521" s="46"/>
      <c r="V521" s="46"/>
      <c r="W521" s="46"/>
      <c r="X521" s="46"/>
    </row>
    <row r="522" spans="1:24" ht="15.75" customHeight="1" x14ac:dyDescent="0.2">
      <c r="A522" s="46"/>
      <c r="B522" s="261" t="s">
        <v>953</v>
      </c>
      <c r="C522" s="280" t="s">
        <v>1106</v>
      </c>
      <c r="D522" s="261" t="s">
        <v>47</v>
      </c>
      <c r="E522" s="261" t="s">
        <v>1107</v>
      </c>
      <c r="F522" s="385" t="s">
        <v>3970</v>
      </c>
      <c r="G522" s="385"/>
      <c r="H522" s="279" t="s">
        <v>950</v>
      </c>
      <c r="I522" s="282">
        <v>1.52E-2</v>
      </c>
      <c r="J522" s="281">
        <v>35.29</v>
      </c>
      <c r="K522" s="281">
        <v>0.53</v>
      </c>
      <c r="M522" s="46"/>
      <c r="N522" s="46"/>
      <c r="O522" s="46"/>
      <c r="P522" s="46"/>
      <c r="Q522" s="46"/>
      <c r="R522" s="46"/>
      <c r="S522" s="46"/>
      <c r="T522" s="46"/>
      <c r="U522" s="46"/>
      <c r="V522" s="46"/>
      <c r="W522" s="46"/>
      <c r="X522" s="46"/>
    </row>
    <row r="523" spans="1:24" ht="15.75" customHeight="1" x14ac:dyDescent="0.2">
      <c r="A523" s="46"/>
      <c r="B523" s="262" t="s">
        <v>919</v>
      </c>
      <c r="C523" s="284" t="s">
        <v>1114</v>
      </c>
      <c r="D523" s="262" t="s">
        <v>47</v>
      </c>
      <c r="E523" s="262" t="s">
        <v>1115</v>
      </c>
      <c r="F523" s="389" t="s">
        <v>923</v>
      </c>
      <c r="G523" s="389"/>
      <c r="H523" s="283" t="s">
        <v>97</v>
      </c>
      <c r="I523" s="286">
        <v>2.5000000000000001E-2</v>
      </c>
      <c r="J523" s="285">
        <v>22.6</v>
      </c>
      <c r="K523" s="285">
        <v>0.56000000000000005</v>
      </c>
      <c r="M523" s="46"/>
      <c r="N523" s="46"/>
      <c r="O523" s="46"/>
      <c r="P523" s="46"/>
      <c r="Q523" s="46"/>
      <c r="R523" s="46"/>
      <c r="S523" s="46"/>
      <c r="T523" s="46"/>
      <c r="U523" s="46"/>
      <c r="V523" s="46"/>
      <c r="W523" s="46"/>
      <c r="X523" s="46"/>
    </row>
    <row r="524" spans="1:24" ht="15.75" customHeight="1" x14ac:dyDescent="0.2">
      <c r="A524" s="46"/>
      <c r="B524" s="262" t="s">
        <v>919</v>
      </c>
      <c r="C524" s="284" t="s">
        <v>1112</v>
      </c>
      <c r="D524" s="262" t="s">
        <v>47</v>
      </c>
      <c r="E524" s="262" t="s">
        <v>1113</v>
      </c>
      <c r="F524" s="389" t="s">
        <v>923</v>
      </c>
      <c r="G524" s="389"/>
      <c r="H524" s="283" t="s">
        <v>49</v>
      </c>
      <c r="I524" s="286">
        <v>0.113</v>
      </c>
      <c r="J524" s="285">
        <v>0.24</v>
      </c>
      <c r="K524" s="285">
        <v>0.02</v>
      </c>
      <c r="M524" s="46"/>
      <c r="N524" s="46"/>
      <c r="O524" s="46"/>
      <c r="P524" s="46"/>
      <c r="Q524" s="46"/>
      <c r="R524" s="46"/>
      <c r="S524" s="46"/>
      <c r="T524" s="46"/>
      <c r="U524" s="46"/>
      <c r="V524" s="46"/>
      <c r="W524" s="46"/>
      <c r="X524" s="46"/>
    </row>
    <row r="525" spans="1:24" ht="15.75" customHeight="1" x14ac:dyDescent="0.2">
      <c r="A525" s="46"/>
      <c r="B525" s="263"/>
      <c r="C525" s="263"/>
      <c r="D525" s="263"/>
      <c r="E525" s="263"/>
      <c r="F525" s="263" t="s">
        <v>924</v>
      </c>
      <c r="G525" s="289">
        <v>0.56000000000000005</v>
      </c>
      <c r="H525" s="263" t="s">
        <v>925</v>
      </c>
      <c r="I525" s="289">
        <v>0</v>
      </c>
      <c r="J525" s="263" t="s">
        <v>926</v>
      </c>
      <c r="K525" s="289">
        <v>0.56000000000000005</v>
      </c>
      <c r="M525" s="46"/>
      <c r="N525" s="46"/>
      <c r="O525" s="46"/>
      <c r="P525" s="46"/>
      <c r="Q525" s="46"/>
      <c r="R525" s="46"/>
      <c r="S525" s="46"/>
      <c r="T525" s="46"/>
      <c r="U525" s="46"/>
      <c r="V525" s="46"/>
      <c r="W525" s="46"/>
      <c r="X525" s="46"/>
    </row>
    <row r="526" spans="1:24" ht="15.75" customHeight="1" x14ac:dyDescent="0.2">
      <c r="A526" s="46"/>
      <c r="B526" s="263"/>
      <c r="C526" s="263"/>
      <c r="D526" s="263"/>
      <c r="E526" s="263"/>
      <c r="F526" s="263" t="s">
        <v>927</v>
      </c>
      <c r="G526" s="289">
        <v>2.04</v>
      </c>
      <c r="H526" s="263"/>
      <c r="I526" s="386" t="s">
        <v>928</v>
      </c>
      <c r="J526" s="386"/>
      <c r="K526" s="289">
        <v>11.86</v>
      </c>
      <c r="M526" s="46"/>
      <c r="N526" s="46"/>
      <c r="O526" s="46"/>
      <c r="P526" s="46"/>
      <c r="Q526" s="46"/>
      <c r="R526" s="46"/>
      <c r="S526" s="46"/>
      <c r="T526" s="46"/>
      <c r="U526" s="46"/>
      <c r="V526" s="46"/>
      <c r="W526" s="46"/>
      <c r="X526" s="46"/>
    </row>
    <row r="527" spans="1:24" ht="15.75" customHeight="1" thickBot="1" x14ac:dyDescent="0.25">
      <c r="A527" s="46"/>
      <c r="B527" s="264"/>
      <c r="C527" s="264"/>
      <c r="D527" s="264"/>
      <c r="E527" s="264"/>
      <c r="F527" s="264"/>
      <c r="G527" s="264"/>
      <c r="H527" s="264" t="s">
        <v>929</v>
      </c>
      <c r="I527" s="287" t="s">
        <v>3559</v>
      </c>
      <c r="J527" s="264" t="s">
        <v>931</v>
      </c>
      <c r="K527" s="265">
        <v>630.95000000000005</v>
      </c>
      <c r="M527" s="46"/>
      <c r="N527" s="46"/>
      <c r="O527" s="46"/>
      <c r="P527" s="46"/>
      <c r="Q527" s="46"/>
      <c r="R527" s="46"/>
      <c r="S527" s="46"/>
      <c r="T527" s="46"/>
      <c r="U527" s="46"/>
      <c r="V527" s="46"/>
      <c r="W527" s="46"/>
      <c r="X527" s="46"/>
    </row>
    <row r="528" spans="1:24" ht="15.75" customHeight="1" thickTop="1" x14ac:dyDescent="0.2">
      <c r="A528" s="46"/>
      <c r="B528" s="278"/>
      <c r="C528" s="278"/>
      <c r="D528" s="278"/>
      <c r="E528" s="278"/>
      <c r="F528" s="278"/>
      <c r="G528" s="278"/>
      <c r="H528" s="278"/>
      <c r="I528" s="278"/>
      <c r="J528" s="278"/>
      <c r="K528" s="278"/>
      <c r="M528" s="46"/>
      <c r="N528" s="46"/>
      <c r="O528" s="46"/>
      <c r="P528" s="46"/>
      <c r="Q528" s="46"/>
      <c r="R528" s="46"/>
      <c r="S528" s="46"/>
      <c r="T528" s="46"/>
      <c r="U528" s="46"/>
      <c r="V528" s="46"/>
      <c r="W528" s="46"/>
      <c r="X528" s="46"/>
    </row>
    <row r="529" spans="1:24" ht="15.75" customHeight="1" x14ac:dyDescent="0.2">
      <c r="A529" s="46"/>
      <c r="B529" s="259" t="s">
        <v>161</v>
      </c>
      <c r="C529" s="267" t="s">
        <v>24</v>
      </c>
      <c r="D529" s="259" t="s">
        <v>25</v>
      </c>
      <c r="E529" s="259" t="s">
        <v>26</v>
      </c>
      <c r="F529" s="387" t="s">
        <v>917</v>
      </c>
      <c r="G529" s="387"/>
      <c r="H529" s="271" t="s">
        <v>27</v>
      </c>
      <c r="I529" s="267" t="s">
        <v>28</v>
      </c>
      <c r="J529" s="267" t="s">
        <v>29</v>
      </c>
      <c r="K529" s="267" t="s">
        <v>30</v>
      </c>
      <c r="M529" s="46"/>
      <c r="N529" s="46"/>
      <c r="O529" s="46"/>
      <c r="P529" s="46"/>
      <c r="Q529" s="46"/>
      <c r="R529" s="46"/>
      <c r="S529" s="46"/>
      <c r="T529" s="46"/>
      <c r="U529" s="46"/>
      <c r="V529" s="46"/>
      <c r="W529" s="46"/>
      <c r="X529" s="46"/>
    </row>
    <row r="530" spans="1:24" ht="15.75" customHeight="1" x14ac:dyDescent="0.2">
      <c r="A530" s="46"/>
      <c r="B530" s="260" t="s">
        <v>918</v>
      </c>
      <c r="C530" s="275" t="s">
        <v>142</v>
      </c>
      <c r="D530" s="260" t="s">
        <v>47</v>
      </c>
      <c r="E530" s="260" t="s">
        <v>143</v>
      </c>
      <c r="F530" s="388" t="s">
        <v>3993</v>
      </c>
      <c r="G530" s="388"/>
      <c r="H530" s="274" t="s">
        <v>97</v>
      </c>
      <c r="I530" s="277">
        <v>1</v>
      </c>
      <c r="J530" s="276">
        <v>15.03</v>
      </c>
      <c r="K530" s="276">
        <v>15.03</v>
      </c>
      <c r="M530" s="46"/>
      <c r="N530" s="46"/>
      <c r="O530" s="46"/>
      <c r="P530" s="46"/>
      <c r="Q530" s="46"/>
      <c r="R530" s="46"/>
      <c r="S530" s="46"/>
      <c r="T530" s="46"/>
      <c r="U530" s="46"/>
      <c r="V530" s="46"/>
      <c r="W530" s="46"/>
      <c r="X530" s="46"/>
    </row>
    <row r="531" spans="1:24" ht="15.75" customHeight="1" x14ac:dyDescent="0.2">
      <c r="A531" s="46"/>
      <c r="B531" s="261" t="s">
        <v>953</v>
      </c>
      <c r="C531" s="280" t="s">
        <v>1108</v>
      </c>
      <c r="D531" s="261" t="s">
        <v>47</v>
      </c>
      <c r="E531" s="261" t="s">
        <v>1109</v>
      </c>
      <c r="F531" s="385" t="s">
        <v>3970</v>
      </c>
      <c r="G531" s="385"/>
      <c r="H531" s="279" t="s">
        <v>950</v>
      </c>
      <c r="I531" s="282">
        <v>1.7500000000000002E-2</v>
      </c>
      <c r="J531" s="281">
        <v>26.59</v>
      </c>
      <c r="K531" s="281">
        <v>0.46</v>
      </c>
      <c r="M531" s="46"/>
      <c r="N531" s="46"/>
      <c r="O531" s="46"/>
      <c r="P531" s="46"/>
      <c r="Q531" s="46"/>
      <c r="R531" s="46"/>
      <c r="S531" s="46"/>
      <c r="T531" s="46"/>
      <c r="U531" s="46"/>
      <c r="V531" s="46"/>
      <c r="W531" s="46"/>
      <c r="X531" s="46"/>
    </row>
    <row r="532" spans="1:24" ht="15.75" customHeight="1" x14ac:dyDescent="0.2">
      <c r="A532" s="46"/>
      <c r="B532" s="261" t="s">
        <v>953</v>
      </c>
      <c r="C532" s="280" t="s">
        <v>1110</v>
      </c>
      <c r="D532" s="261" t="s">
        <v>47</v>
      </c>
      <c r="E532" s="261" t="s">
        <v>1111</v>
      </c>
      <c r="F532" s="385" t="s">
        <v>3993</v>
      </c>
      <c r="G532" s="385"/>
      <c r="H532" s="279" t="s">
        <v>97</v>
      </c>
      <c r="I532" s="282">
        <v>1</v>
      </c>
      <c r="J532" s="281">
        <v>9.9600000000000009</v>
      </c>
      <c r="K532" s="281">
        <v>9.9600000000000009</v>
      </c>
      <c r="M532" s="46"/>
      <c r="N532" s="46"/>
      <c r="O532" s="46"/>
      <c r="P532" s="46"/>
      <c r="Q532" s="46"/>
      <c r="R532" s="46"/>
      <c r="S532" s="46"/>
      <c r="T532" s="46"/>
      <c r="U532" s="46"/>
      <c r="V532" s="46"/>
      <c r="W532" s="46"/>
      <c r="X532" s="46"/>
    </row>
    <row r="533" spans="1:24" ht="15.75" customHeight="1" x14ac:dyDescent="0.2">
      <c r="A533" s="46"/>
      <c r="B533" s="261" t="s">
        <v>953</v>
      </c>
      <c r="C533" s="280" t="s">
        <v>1106</v>
      </c>
      <c r="D533" s="261" t="s">
        <v>47</v>
      </c>
      <c r="E533" s="261" t="s">
        <v>1107</v>
      </c>
      <c r="F533" s="385" t="s">
        <v>3970</v>
      </c>
      <c r="G533" s="385"/>
      <c r="H533" s="279" t="s">
        <v>950</v>
      </c>
      <c r="I533" s="282">
        <v>0.1069</v>
      </c>
      <c r="J533" s="281">
        <v>35.29</v>
      </c>
      <c r="K533" s="281">
        <v>3.77</v>
      </c>
      <c r="M533" s="46"/>
      <c r="N533" s="46"/>
      <c r="O533" s="46"/>
      <c r="P533" s="46"/>
      <c r="Q533" s="46"/>
      <c r="R533" s="46"/>
      <c r="S533" s="46"/>
      <c r="T533" s="46"/>
      <c r="U533" s="46"/>
      <c r="V533" s="46"/>
      <c r="W533" s="46"/>
      <c r="X533" s="46"/>
    </row>
    <row r="534" spans="1:24" ht="15.75" customHeight="1" x14ac:dyDescent="0.2">
      <c r="A534" s="46"/>
      <c r="B534" s="262" t="s">
        <v>919</v>
      </c>
      <c r="C534" s="284" t="s">
        <v>1114</v>
      </c>
      <c r="D534" s="262" t="s">
        <v>47</v>
      </c>
      <c r="E534" s="262" t="s">
        <v>1115</v>
      </c>
      <c r="F534" s="389" t="s">
        <v>923</v>
      </c>
      <c r="G534" s="389"/>
      <c r="H534" s="283" t="s">
        <v>97</v>
      </c>
      <c r="I534" s="286">
        <v>2.5000000000000001E-2</v>
      </c>
      <c r="J534" s="285">
        <v>22.6</v>
      </c>
      <c r="K534" s="285">
        <v>0.56000000000000005</v>
      </c>
      <c r="M534" s="46"/>
      <c r="N534" s="46"/>
      <c r="O534" s="46"/>
      <c r="P534" s="46"/>
      <c r="Q534" s="46"/>
      <c r="R534" s="46"/>
      <c r="S534" s="46"/>
      <c r="T534" s="46"/>
      <c r="U534" s="46"/>
      <c r="V534" s="46"/>
      <c r="W534" s="46"/>
      <c r="X534" s="46"/>
    </row>
    <row r="535" spans="1:24" ht="15.75" customHeight="1" x14ac:dyDescent="0.2">
      <c r="A535" s="46"/>
      <c r="B535" s="262" t="s">
        <v>919</v>
      </c>
      <c r="C535" s="284" t="s">
        <v>1112</v>
      </c>
      <c r="D535" s="262" t="s">
        <v>47</v>
      </c>
      <c r="E535" s="262" t="s">
        <v>1113</v>
      </c>
      <c r="F535" s="389" t="s">
        <v>923</v>
      </c>
      <c r="G535" s="389"/>
      <c r="H535" s="283" t="s">
        <v>49</v>
      </c>
      <c r="I535" s="286">
        <v>1.19</v>
      </c>
      <c r="J535" s="285">
        <v>0.24</v>
      </c>
      <c r="K535" s="285">
        <v>0.28000000000000003</v>
      </c>
      <c r="M535" s="46"/>
      <c r="N535" s="46"/>
      <c r="O535" s="46"/>
      <c r="P535" s="46"/>
      <c r="Q535" s="46"/>
      <c r="R535" s="46"/>
      <c r="S535" s="46"/>
      <c r="T535" s="46"/>
      <c r="U535" s="46"/>
      <c r="V535" s="46"/>
      <c r="W535" s="46"/>
      <c r="X535" s="46"/>
    </row>
    <row r="536" spans="1:24" ht="15.75" customHeight="1" x14ac:dyDescent="0.2">
      <c r="A536" s="46"/>
      <c r="B536" s="263"/>
      <c r="C536" s="263"/>
      <c r="D536" s="263"/>
      <c r="E536" s="263"/>
      <c r="F536" s="263" t="s">
        <v>924</v>
      </c>
      <c r="G536" s="289">
        <v>5.72</v>
      </c>
      <c r="H536" s="263" t="s">
        <v>925</v>
      </c>
      <c r="I536" s="289">
        <v>0</v>
      </c>
      <c r="J536" s="263" t="s">
        <v>926</v>
      </c>
      <c r="K536" s="289">
        <v>5.72</v>
      </c>
      <c r="M536" s="46"/>
      <c r="N536" s="46"/>
      <c r="O536" s="46"/>
      <c r="P536" s="46"/>
      <c r="Q536" s="46"/>
      <c r="R536" s="46"/>
      <c r="S536" s="46"/>
      <c r="T536" s="46"/>
      <c r="U536" s="46"/>
      <c r="V536" s="46"/>
      <c r="W536" s="46"/>
      <c r="X536" s="46"/>
    </row>
    <row r="537" spans="1:24" ht="15.75" customHeight="1" x14ac:dyDescent="0.2">
      <c r="A537" s="46"/>
      <c r="B537" s="263"/>
      <c r="C537" s="263"/>
      <c r="D537" s="263"/>
      <c r="E537" s="263"/>
      <c r="F537" s="263" t="s">
        <v>927</v>
      </c>
      <c r="G537" s="289">
        <v>3.12</v>
      </c>
      <c r="H537" s="263"/>
      <c r="I537" s="386" t="s">
        <v>928</v>
      </c>
      <c r="J537" s="386"/>
      <c r="K537" s="289">
        <v>18.149999999999999</v>
      </c>
      <c r="M537" s="46"/>
      <c r="N537" s="46"/>
      <c r="O537" s="46"/>
      <c r="P537" s="46"/>
      <c r="Q537" s="46"/>
      <c r="R537" s="46"/>
      <c r="S537" s="46"/>
      <c r="T537" s="46"/>
      <c r="U537" s="46"/>
      <c r="V537" s="46"/>
      <c r="W537" s="46"/>
      <c r="X537" s="46"/>
    </row>
    <row r="538" spans="1:24" ht="15.75" customHeight="1" thickBot="1" x14ac:dyDescent="0.25">
      <c r="A538" s="46"/>
      <c r="B538" s="264"/>
      <c r="C538" s="264"/>
      <c r="D538" s="264"/>
      <c r="E538" s="264"/>
      <c r="F538" s="264"/>
      <c r="G538" s="264"/>
      <c r="H538" s="264" t="s">
        <v>929</v>
      </c>
      <c r="I538" s="287" t="s">
        <v>3560</v>
      </c>
      <c r="J538" s="264" t="s">
        <v>931</v>
      </c>
      <c r="K538" s="265">
        <v>10570.56</v>
      </c>
      <c r="M538" s="46"/>
      <c r="N538" s="46"/>
      <c r="O538" s="46"/>
      <c r="P538" s="46"/>
      <c r="Q538" s="46"/>
      <c r="R538" s="46"/>
      <c r="S538" s="46"/>
      <c r="T538" s="46"/>
      <c r="U538" s="46"/>
      <c r="V538" s="46"/>
      <c r="W538" s="46"/>
      <c r="X538" s="46"/>
    </row>
    <row r="539" spans="1:24" ht="15.75" customHeight="1" thickTop="1" x14ac:dyDescent="0.2">
      <c r="A539" s="46"/>
      <c r="B539" s="278"/>
      <c r="C539" s="278"/>
      <c r="D539" s="278"/>
      <c r="E539" s="278"/>
      <c r="F539" s="278"/>
      <c r="G539" s="278"/>
      <c r="H539" s="278"/>
      <c r="I539" s="278"/>
      <c r="J539" s="278"/>
      <c r="K539" s="278"/>
      <c r="M539" s="46"/>
      <c r="N539" s="46"/>
      <c r="O539" s="46"/>
      <c r="P539" s="46"/>
      <c r="Q539" s="46"/>
      <c r="R539" s="46"/>
      <c r="S539" s="46"/>
      <c r="T539" s="46"/>
      <c r="U539" s="46"/>
      <c r="V539" s="46"/>
      <c r="W539" s="46"/>
      <c r="X539" s="46"/>
    </row>
    <row r="540" spans="1:24" ht="15.75" customHeight="1" x14ac:dyDescent="0.2">
      <c r="A540" s="46"/>
      <c r="B540" s="259" t="s">
        <v>164</v>
      </c>
      <c r="C540" s="267" t="s">
        <v>24</v>
      </c>
      <c r="D540" s="259" t="s">
        <v>25</v>
      </c>
      <c r="E540" s="259" t="s">
        <v>26</v>
      </c>
      <c r="F540" s="387" t="s">
        <v>917</v>
      </c>
      <c r="G540" s="387"/>
      <c r="H540" s="271" t="s">
        <v>27</v>
      </c>
      <c r="I540" s="267" t="s">
        <v>28</v>
      </c>
      <c r="J540" s="267" t="s">
        <v>29</v>
      </c>
      <c r="K540" s="267" t="s">
        <v>30</v>
      </c>
      <c r="M540" s="46"/>
      <c r="N540" s="46"/>
      <c r="O540" s="46"/>
      <c r="P540" s="46"/>
      <c r="Q540" s="46"/>
      <c r="R540" s="46"/>
      <c r="S540" s="46"/>
      <c r="T540" s="46"/>
      <c r="U540" s="46"/>
      <c r="V540" s="46"/>
      <c r="W540" s="46"/>
      <c r="X540" s="46"/>
    </row>
    <row r="541" spans="1:24" ht="15.75" customHeight="1" x14ac:dyDescent="0.2">
      <c r="A541" s="46"/>
      <c r="B541" s="260" t="s">
        <v>918</v>
      </c>
      <c r="C541" s="275" t="s">
        <v>162</v>
      </c>
      <c r="D541" s="260" t="s">
        <v>73</v>
      </c>
      <c r="E541" s="260" t="s">
        <v>163</v>
      </c>
      <c r="F541" s="388" t="s">
        <v>1038</v>
      </c>
      <c r="G541" s="388"/>
      <c r="H541" s="274" t="s">
        <v>60</v>
      </c>
      <c r="I541" s="277">
        <v>1</v>
      </c>
      <c r="J541" s="276">
        <v>791.37</v>
      </c>
      <c r="K541" s="276">
        <v>791.37</v>
      </c>
      <c r="M541" s="46"/>
      <c r="N541" s="46"/>
      <c r="O541" s="46"/>
      <c r="P541" s="46"/>
      <c r="Q541" s="46"/>
      <c r="R541" s="46"/>
      <c r="S541" s="46"/>
      <c r="T541" s="46"/>
      <c r="U541" s="46"/>
      <c r="V541" s="46"/>
      <c r="W541" s="46"/>
      <c r="X541" s="46"/>
    </row>
    <row r="542" spans="1:24" ht="15.75" customHeight="1" x14ac:dyDescent="0.2">
      <c r="A542" s="46"/>
      <c r="B542" s="261" t="s">
        <v>953</v>
      </c>
      <c r="C542" s="280" t="s">
        <v>1126</v>
      </c>
      <c r="D542" s="261" t="s">
        <v>47</v>
      </c>
      <c r="E542" s="261" t="s">
        <v>1127</v>
      </c>
      <c r="F542" s="385" t="s">
        <v>3985</v>
      </c>
      <c r="G542" s="385"/>
      <c r="H542" s="279" t="s">
        <v>1035</v>
      </c>
      <c r="I542" s="282">
        <v>0.12</v>
      </c>
      <c r="J542" s="281">
        <v>1.26</v>
      </c>
      <c r="K542" s="281">
        <v>0.15</v>
      </c>
      <c r="M542" s="46"/>
      <c r="N542" s="46"/>
      <c r="O542" s="46"/>
      <c r="P542" s="46"/>
      <c r="Q542" s="46"/>
      <c r="R542" s="46"/>
      <c r="S542" s="46"/>
      <c r="T542" s="46"/>
      <c r="U542" s="46"/>
      <c r="V542" s="46"/>
      <c r="W542" s="46"/>
      <c r="X542" s="46"/>
    </row>
    <row r="543" spans="1:24" ht="15.75" customHeight="1" x14ac:dyDescent="0.2">
      <c r="A543" s="46"/>
      <c r="B543" s="261" t="s">
        <v>953</v>
      </c>
      <c r="C543" s="280" t="s">
        <v>1086</v>
      </c>
      <c r="D543" s="261" t="s">
        <v>47</v>
      </c>
      <c r="E543" s="261" t="s">
        <v>1087</v>
      </c>
      <c r="F543" s="385" t="s">
        <v>3970</v>
      </c>
      <c r="G543" s="385"/>
      <c r="H543" s="279" t="s">
        <v>950</v>
      </c>
      <c r="I543" s="282">
        <v>0.753</v>
      </c>
      <c r="J543" s="281">
        <v>35.590000000000003</v>
      </c>
      <c r="K543" s="281">
        <v>26.79</v>
      </c>
      <c r="M543" s="46"/>
      <c r="N543" s="46"/>
      <c r="O543" s="46"/>
      <c r="P543" s="46"/>
      <c r="Q543" s="46"/>
      <c r="R543" s="46"/>
      <c r="S543" s="46"/>
      <c r="T543" s="46"/>
      <c r="U543" s="46"/>
      <c r="V543" s="46"/>
      <c r="W543" s="46"/>
      <c r="X543" s="46"/>
    </row>
    <row r="544" spans="1:24" ht="15.75" customHeight="1" x14ac:dyDescent="0.2">
      <c r="A544" s="46"/>
      <c r="B544" s="261" t="s">
        <v>953</v>
      </c>
      <c r="C544" s="280" t="s">
        <v>1019</v>
      </c>
      <c r="D544" s="261" t="s">
        <v>47</v>
      </c>
      <c r="E544" s="261" t="s">
        <v>1020</v>
      </c>
      <c r="F544" s="385" t="s">
        <v>3970</v>
      </c>
      <c r="G544" s="385"/>
      <c r="H544" s="279" t="s">
        <v>950</v>
      </c>
      <c r="I544" s="282">
        <v>0.82599999999999996</v>
      </c>
      <c r="J544" s="281">
        <v>24.73</v>
      </c>
      <c r="K544" s="281">
        <v>20.420000000000002</v>
      </c>
      <c r="M544" s="46"/>
      <c r="N544" s="46"/>
      <c r="O544" s="46"/>
      <c r="P544" s="46"/>
      <c r="Q544" s="46"/>
      <c r="R544" s="46"/>
      <c r="S544" s="46"/>
      <c r="T544" s="46"/>
      <c r="U544" s="46"/>
      <c r="V544" s="46"/>
      <c r="W544" s="46"/>
      <c r="X544" s="46"/>
    </row>
    <row r="545" spans="1:24" ht="15.75" customHeight="1" x14ac:dyDescent="0.2">
      <c r="A545" s="46"/>
      <c r="B545" s="261" t="s">
        <v>953</v>
      </c>
      <c r="C545" s="280" t="s">
        <v>1128</v>
      </c>
      <c r="D545" s="261" t="s">
        <v>47</v>
      </c>
      <c r="E545" s="261" t="s">
        <v>1129</v>
      </c>
      <c r="F545" s="385" t="s">
        <v>3985</v>
      </c>
      <c r="G545" s="385"/>
      <c r="H545" s="279" t="s">
        <v>1041</v>
      </c>
      <c r="I545" s="282">
        <v>0.13100000000000001</v>
      </c>
      <c r="J545" s="281">
        <v>0.54</v>
      </c>
      <c r="K545" s="281">
        <v>7.0000000000000007E-2</v>
      </c>
      <c r="M545" s="46"/>
      <c r="N545" s="46"/>
      <c r="O545" s="46"/>
      <c r="P545" s="46"/>
      <c r="Q545" s="46"/>
      <c r="R545" s="46"/>
      <c r="S545" s="46"/>
      <c r="T545" s="46"/>
      <c r="U545" s="46"/>
      <c r="V545" s="46"/>
      <c r="W545" s="46"/>
      <c r="X545" s="46"/>
    </row>
    <row r="546" spans="1:24" ht="15.75" customHeight="1" x14ac:dyDescent="0.2">
      <c r="A546" s="46"/>
      <c r="B546" s="261" t="s">
        <v>953</v>
      </c>
      <c r="C546" s="280" t="s">
        <v>1017</v>
      </c>
      <c r="D546" s="261" t="s">
        <v>47</v>
      </c>
      <c r="E546" s="261" t="s">
        <v>1018</v>
      </c>
      <c r="F546" s="385" t="s">
        <v>3970</v>
      </c>
      <c r="G546" s="385"/>
      <c r="H546" s="279" t="s">
        <v>950</v>
      </c>
      <c r="I546" s="282">
        <v>0.125</v>
      </c>
      <c r="J546" s="281">
        <v>36.35</v>
      </c>
      <c r="K546" s="281">
        <v>4.54</v>
      </c>
      <c r="M546" s="46"/>
      <c r="N546" s="46"/>
      <c r="O546" s="46"/>
      <c r="P546" s="46"/>
      <c r="Q546" s="46"/>
      <c r="R546" s="46"/>
      <c r="S546" s="46"/>
      <c r="T546" s="46"/>
      <c r="U546" s="46"/>
      <c r="V546" s="46"/>
      <c r="W546" s="46"/>
      <c r="X546" s="46"/>
    </row>
    <row r="547" spans="1:24" ht="15.75" customHeight="1" x14ac:dyDescent="0.2">
      <c r="A547" s="46"/>
      <c r="B547" s="262" t="s">
        <v>919</v>
      </c>
      <c r="C547" s="284" t="s">
        <v>1130</v>
      </c>
      <c r="D547" s="262" t="s">
        <v>47</v>
      </c>
      <c r="E547" s="262" t="s">
        <v>1131</v>
      </c>
      <c r="F547" s="389" t="s">
        <v>923</v>
      </c>
      <c r="G547" s="389"/>
      <c r="H547" s="283" t="s">
        <v>60</v>
      </c>
      <c r="I547" s="286">
        <v>1.103</v>
      </c>
      <c r="J547" s="285">
        <v>670.36</v>
      </c>
      <c r="K547" s="285">
        <v>739.4</v>
      </c>
      <c r="M547" s="46"/>
      <c r="N547" s="46"/>
      <c r="O547" s="46"/>
      <c r="P547" s="46"/>
      <c r="Q547" s="46"/>
      <c r="R547" s="46"/>
      <c r="S547" s="46"/>
      <c r="T547" s="46"/>
      <c r="U547" s="46"/>
      <c r="V547" s="46"/>
      <c r="W547" s="46"/>
      <c r="X547" s="46"/>
    </row>
    <row r="548" spans="1:24" ht="15.75" customHeight="1" x14ac:dyDescent="0.2">
      <c r="A548" s="46"/>
      <c r="B548" s="263"/>
      <c r="C548" s="263"/>
      <c r="D548" s="263"/>
      <c r="E548" s="263"/>
      <c r="F548" s="263" t="s">
        <v>924</v>
      </c>
      <c r="G548" s="289">
        <v>44.67</v>
      </c>
      <c r="H548" s="263" t="s">
        <v>925</v>
      </c>
      <c r="I548" s="289">
        <v>0</v>
      </c>
      <c r="J548" s="263" t="s">
        <v>926</v>
      </c>
      <c r="K548" s="289">
        <v>44.67</v>
      </c>
      <c r="M548" s="46"/>
      <c r="N548" s="46"/>
      <c r="O548" s="46"/>
      <c r="P548" s="46"/>
      <c r="Q548" s="46"/>
      <c r="R548" s="46"/>
      <c r="S548" s="46"/>
      <c r="T548" s="46"/>
      <c r="U548" s="46"/>
      <c r="V548" s="46"/>
      <c r="W548" s="46"/>
      <c r="X548" s="46"/>
    </row>
    <row r="549" spans="1:24" ht="15.75" customHeight="1" x14ac:dyDescent="0.2">
      <c r="A549" s="46"/>
      <c r="B549" s="263"/>
      <c r="C549" s="263"/>
      <c r="D549" s="263"/>
      <c r="E549" s="263"/>
      <c r="F549" s="263" t="s">
        <v>927</v>
      </c>
      <c r="G549" s="289">
        <v>164.68</v>
      </c>
      <c r="H549" s="263"/>
      <c r="I549" s="386" t="s">
        <v>928</v>
      </c>
      <c r="J549" s="386"/>
      <c r="K549" s="289">
        <v>956.05</v>
      </c>
      <c r="M549" s="46"/>
      <c r="N549" s="46"/>
      <c r="O549" s="46"/>
      <c r="P549" s="46"/>
      <c r="Q549" s="46"/>
      <c r="R549" s="46"/>
      <c r="S549" s="46"/>
      <c r="T549" s="46"/>
      <c r="U549" s="46"/>
      <c r="V549" s="46"/>
      <c r="W549" s="46"/>
      <c r="X549" s="46"/>
    </row>
    <row r="550" spans="1:24" ht="15.75" customHeight="1" thickBot="1" x14ac:dyDescent="0.25">
      <c r="A550" s="46"/>
      <c r="B550" s="264"/>
      <c r="C550" s="264"/>
      <c r="D550" s="264"/>
      <c r="E550" s="264"/>
      <c r="F550" s="264"/>
      <c r="G550" s="264"/>
      <c r="H550" s="264" t="s">
        <v>929</v>
      </c>
      <c r="I550" s="287" t="s">
        <v>3561</v>
      </c>
      <c r="J550" s="264" t="s">
        <v>931</v>
      </c>
      <c r="K550" s="265">
        <v>39293.65</v>
      </c>
      <c r="M550" s="46"/>
      <c r="N550" s="46"/>
      <c r="O550" s="46"/>
      <c r="P550" s="46"/>
      <c r="Q550" s="46"/>
      <c r="R550" s="46"/>
      <c r="S550" s="46"/>
      <c r="T550" s="46"/>
      <c r="U550" s="46"/>
      <c r="V550" s="46"/>
      <c r="W550" s="46"/>
      <c r="X550" s="46"/>
    </row>
    <row r="551" spans="1:24" ht="15.75" customHeight="1" thickTop="1" x14ac:dyDescent="0.2">
      <c r="A551" s="46"/>
      <c r="B551" s="278"/>
      <c r="C551" s="278"/>
      <c r="D551" s="278"/>
      <c r="E551" s="278"/>
      <c r="F551" s="278"/>
      <c r="G551" s="278"/>
      <c r="H551" s="278"/>
      <c r="I551" s="278"/>
      <c r="J551" s="278"/>
      <c r="K551" s="278"/>
      <c r="M551" s="46"/>
      <c r="N551" s="46"/>
      <c r="O551" s="46"/>
      <c r="P551" s="46"/>
      <c r="Q551" s="46"/>
      <c r="R551" s="46"/>
      <c r="S551" s="46"/>
      <c r="T551" s="46"/>
      <c r="U551" s="46"/>
      <c r="V551" s="46"/>
      <c r="W551" s="46"/>
      <c r="X551" s="46"/>
    </row>
    <row r="552" spans="1:24" ht="15.75" customHeight="1" x14ac:dyDescent="0.2">
      <c r="A552" s="46"/>
      <c r="B552" s="259" t="s">
        <v>3395</v>
      </c>
      <c r="C552" s="267" t="s">
        <v>24</v>
      </c>
      <c r="D552" s="259" t="s">
        <v>25</v>
      </c>
      <c r="E552" s="259" t="s">
        <v>26</v>
      </c>
      <c r="F552" s="387" t="s">
        <v>917</v>
      </c>
      <c r="G552" s="387"/>
      <c r="H552" s="271" t="s">
        <v>27</v>
      </c>
      <c r="I552" s="267" t="s">
        <v>28</v>
      </c>
      <c r="J552" s="267" t="s">
        <v>29</v>
      </c>
      <c r="K552" s="267" t="s">
        <v>30</v>
      </c>
      <c r="M552" s="46"/>
      <c r="N552" s="46"/>
      <c r="O552" s="46"/>
      <c r="P552" s="46"/>
      <c r="Q552" s="46"/>
      <c r="R552" s="46"/>
      <c r="S552" s="46"/>
      <c r="T552" s="46"/>
      <c r="U552" s="46"/>
      <c r="V552" s="46"/>
      <c r="W552" s="46"/>
      <c r="X552" s="46"/>
    </row>
    <row r="553" spans="1:24" ht="15.75" customHeight="1" x14ac:dyDescent="0.2">
      <c r="A553" s="46"/>
      <c r="B553" s="260" t="s">
        <v>918</v>
      </c>
      <c r="C553" s="275" t="s">
        <v>2408</v>
      </c>
      <c r="D553" s="260" t="s">
        <v>73</v>
      </c>
      <c r="E553" s="260" t="s">
        <v>125</v>
      </c>
      <c r="F553" s="388" t="s">
        <v>1038</v>
      </c>
      <c r="G553" s="388"/>
      <c r="H553" s="274" t="s">
        <v>60</v>
      </c>
      <c r="I553" s="277">
        <v>1</v>
      </c>
      <c r="J553" s="276">
        <v>102.85</v>
      </c>
      <c r="K553" s="276">
        <v>102.85</v>
      </c>
      <c r="M553" s="46"/>
      <c r="N553" s="46"/>
      <c r="O553" s="46"/>
      <c r="P553" s="46"/>
      <c r="Q553" s="46"/>
      <c r="R553" s="46"/>
      <c r="S553" s="46"/>
      <c r="T553" s="46"/>
      <c r="U553" s="46"/>
      <c r="V553" s="46"/>
      <c r="W553" s="46"/>
      <c r="X553" s="46"/>
    </row>
    <row r="554" spans="1:24" ht="15.75" customHeight="1" x14ac:dyDescent="0.2">
      <c r="A554" s="46"/>
      <c r="B554" s="261" t="s">
        <v>953</v>
      </c>
      <c r="C554" s="280" t="s">
        <v>2644</v>
      </c>
      <c r="D554" s="261" t="s">
        <v>47</v>
      </c>
      <c r="E554" s="261" t="s">
        <v>2645</v>
      </c>
      <c r="F554" s="385" t="s">
        <v>3970</v>
      </c>
      <c r="G554" s="385"/>
      <c r="H554" s="279" t="s">
        <v>950</v>
      </c>
      <c r="I554" s="282">
        <v>3.9E-2</v>
      </c>
      <c r="J554" s="281">
        <v>38.090000000000003</v>
      </c>
      <c r="K554" s="281">
        <v>1.48</v>
      </c>
      <c r="M554" s="46"/>
      <c r="N554" s="46"/>
      <c r="O554" s="46"/>
      <c r="P554" s="46"/>
      <c r="Q554" s="46"/>
      <c r="R554" s="46"/>
      <c r="S554" s="46"/>
      <c r="T554" s="46"/>
      <c r="U554" s="46"/>
      <c r="V554" s="46"/>
      <c r="W554" s="46"/>
      <c r="X554" s="46"/>
    </row>
    <row r="555" spans="1:24" ht="15.75" customHeight="1" x14ac:dyDescent="0.2">
      <c r="A555" s="46"/>
      <c r="B555" s="261" t="s">
        <v>953</v>
      </c>
      <c r="C555" s="280" t="s">
        <v>2646</v>
      </c>
      <c r="D555" s="261" t="s">
        <v>47</v>
      </c>
      <c r="E555" s="261" t="s">
        <v>2647</v>
      </c>
      <c r="F555" s="385" t="s">
        <v>956</v>
      </c>
      <c r="G555" s="385"/>
      <c r="H555" s="279" t="s">
        <v>950</v>
      </c>
      <c r="I555" s="282">
        <v>8.9999999999999993E-3</v>
      </c>
      <c r="J555" s="281">
        <v>129.44999999999999</v>
      </c>
      <c r="K555" s="281">
        <v>1.1599999999999999</v>
      </c>
      <c r="M555" s="46"/>
      <c r="N555" s="46"/>
      <c r="O555" s="46"/>
      <c r="P555" s="46"/>
      <c r="Q555" s="46"/>
      <c r="R555" s="46"/>
      <c r="S555" s="46"/>
      <c r="T555" s="46"/>
      <c r="U555" s="46"/>
      <c r="V555" s="46"/>
      <c r="W555" s="46"/>
      <c r="X555" s="46"/>
    </row>
    <row r="556" spans="1:24" ht="15.75" customHeight="1" x14ac:dyDescent="0.2">
      <c r="A556" s="46"/>
      <c r="B556" s="262" t="s">
        <v>919</v>
      </c>
      <c r="C556" s="284" t="s">
        <v>1147</v>
      </c>
      <c r="D556" s="262" t="s">
        <v>43</v>
      </c>
      <c r="E556" s="262" t="s">
        <v>1148</v>
      </c>
      <c r="F556" s="389" t="s">
        <v>923</v>
      </c>
      <c r="G556" s="389"/>
      <c r="H556" s="283" t="s">
        <v>49</v>
      </c>
      <c r="I556" s="286">
        <v>1</v>
      </c>
      <c r="J556" s="285">
        <v>100.21</v>
      </c>
      <c r="K556" s="285">
        <v>100.21</v>
      </c>
      <c r="M556" s="46"/>
      <c r="N556" s="46"/>
      <c r="O556" s="46"/>
      <c r="P556" s="46"/>
      <c r="Q556" s="46"/>
      <c r="R556" s="46"/>
      <c r="S556" s="46"/>
      <c r="T556" s="46"/>
      <c r="U556" s="46"/>
      <c r="V556" s="46"/>
      <c r="W556" s="46"/>
      <c r="X556" s="46"/>
    </row>
    <row r="557" spans="1:24" ht="15.75" customHeight="1" x14ac:dyDescent="0.2">
      <c r="A557" s="46"/>
      <c r="B557" s="263"/>
      <c r="C557" s="263"/>
      <c r="D557" s="263"/>
      <c r="E557" s="263"/>
      <c r="F557" s="263" t="s">
        <v>924</v>
      </c>
      <c r="G557" s="289">
        <v>2.5099999999999998</v>
      </c>
      <c r="H557" s="263" t="s">
        <v>925</v>
      </c>
      <c r="I557" s="289">
        <v>0</v>
      </c>
      <c r="J557" s="263" t="s">
        <v>926</v>
      </c>
      <c r="K557" s="289">
        <v>2.5099999999999998</v>
      </c>
      <c r="M557" s="46"/>
      <c r="N557" s="46"/>
      <c r="O557" s="46"/>
      <c r="P557" s="46"/>
      <c r="Q557" s="46"/>
      <c r="R557" s="46"/>
      <c r="S557" s="46"/>
      <c r="T557" s="46"/>
      <c r="U557" s="46"/>
      <c r="V557" s="46"/>
      <c r="W557" s="46"/>
      <c r="X557" s="46"/>
    </row>
    <row r="558" spans="1:24" ht="15.75" customHeight="1" x14ac:dyDescent="0.2">
      <c r="A558" s="46"/>
      <c r="B558" s="263"/>
      <c r="C558" s="263"/>
      <c r="D558" s="263"/>
      <c r="E558" s="263"/>
      <c r="F558" s="263" t="s">
        <v>927</v>
      </c>
      <c r="G558" s="289">
        <v>21.4</v>
      </c>
      <c r="H558" s="263"/>
      <c r="I558" s="386" t="s">
        <v>928</v>
      </c>
      <c r="J558" s="386"/>
      <c r="K558" s="289">
        <v>124.25</v>
      </c>
      <c r="M558" s="46"/>
      <c r="N558" s="46"/>
      <c r="O558" s="46"/>
      <c r="P558" s="46"/>
      <c r="Q558" s="46"/>
      <c r="R558" s="46"/>
      <c r="S558" s="46"/>
      <c r="T558" s="46"/>
      <c r="U558" s="46"/>
      <c r="V558" s="46"/>
      <c r="W558" s="46"/>
      <c r="X558" s="46"/>
    </row>
    <row r="559" spans="1:24" ht="15.75" customHeight="1" thickBot="1" x14ac:dyDescent="0.25">
      <c r="A559" s="46"/>
      <c r="B559" s="264"/>
      <c r="C559" s="264"/>
      <c r="D559" s="264"/>
      <c r="E559" s="264"/>
      <c r="F559" s="264"/>
      <c r="G559" s="264"/>
      <c r="H559" s="264" t="s">
        <v>929</v>
      </c>
      <c r="I559" s="287" t="s">
        <v>3561</v>
      </c>
      <c r="J559" s="264" t="s">
        <v>931</v>
      </c>
      <c r="K559" s="265">
        <v>5106.67</v>
      </c>
      <c r="M559" s="46"/>
      <c r="N559" s="46"/>
      <c r="O559" s="46"/>
      <c r="P559" s="46"/>
      <c r="Q559" s="46"/>
      <c r="R559" s="46"/>
      <c r="S559" s="46"/>
      <c r="T559" s="46"/>
      <c r="U559" s="46"/>
      <c r="V559" s="46"/>
      <c r="W559" s="46"/>
      <c r="X559" s="46"/>
    </row>
    <row r="560" spans="1:24" ht="15.75" customHeight="1" thickTop="1" x14ac:dyDescent="0.2">
      <c r="A560" s="46"/>
      <c r="B560" s="278"/>
      <c r="C560" s="278"/>
      <c r="D560" s="278"/>
      <c r="E560" s="278"/>
      <c r="F560" s="278"/>
      <c r="G560" s="278"/>
      <c r="H560" s="278"/>
      <c r="I560" s="278"/>
      <c r="J560" s="278"/>
      <c r="K560" s="278"/>
      <c r="M560" s="46"/>
      <c r="N560" s="46"/>
      <c r="O560" s="46"/>
      <c r="P560" s="46"/>
      <c r="Q560" s="46"/>
      <c r="R560" s="46"/>
      <c r="S560" s="46"/>
      <c r="T560" s="46"/>
      <c r="U560" s="46"/>
      <c r="V560" s="46"/>
      <c r="W560" s="46"/>
      <c r="X560" s="46"/>
    </row>
    <row r="561" spans="1:24" ht="15.75" customHeight="1" x14ac:dyDescent="0.2">
      <c r="A561" s="46"/>
      <c r="B561" s="258" t="s">
        <v>165</v>
      </c>
      <c r="C561" s="258"/>
      <c r="D561" s="258"/>
      <c r="E561" s="258" t="s">
        <v>166</v>
      </c>
      <c r="F561" s="258"/>
      <c r="G561" s="390"/>
      <c r="H561" s="390"/>
      <c r="I561" s="272"/>
      <c r="J561" s="258"/>
      <c r="K561" s="273">
        <v>245270.95</v>
      </c>
      <c r="M561" s="46"/>
      <c r="N561" s="46"/>
      <c r="O561" s="46"/>
      <c r="P561" s="46"/>
      <c r="Q561" s="46"/>
      <c r="R561" s="46"/>
      <c r="S561" s="46"/>
      <c r="T561" s="46"/>
      <c r="U561" s="46"/>
      <c r="V561" s="46"/>
      <c r="W561" s="46"/>
      <c r="X561" s="46"/>
    </row>
    <row r="562" spans="1:24" ht="15.75" customHeight="1" x14ac:dyDescent="0.2">
      <c r="A562" s="46"/>
      <c r="B562" s="259" t="s">
        <v>167</v>
      </c>
      <c r="C562" s="267" t="s">
        <v>24</v>
      </c>
      <c r="D562" s="259" t="s">
        <v>25</v>
      </c>
      <c r="E562" s="259" t="s">
        <v>26</v>
      </c>
      <c r="F562" s="387" t="s">
        <v>917</v>
      </c>
      <c r="G562" s="387"/>
      <c r="H562" s="271" t="s">
        <v>27</v>
      </c>
      <c r="I562" s="267" t="s">
        <v>28</v>
      </c>
      <c r="J562" s="267" t="s">
        <v>29</v>
      </c>
      <c r="K562" s="267" t="s">
        <v>30</v>
      </c>
      <c r="M562" s="46"/>
      <c r="N562" s="46"/>
      <c r="O562" s="46"/>
      <c r="P562" s="46"/>
      <c r="Q562" s="46"/>
      <c r="R562" s="46"/>
      <c r="S562" s="46"/>
      <c r="T562" s="46"/>
      <c r="U562" s="46"/>
      <c r="V562" s="46"/>
      <c r="W562" s="46"/>
      <c r="X562" s="46"/>
    </row>
    <row r="563" spans="1:24" ht="15.75" customHeight="1" x14ac:dyDescent="0.2">
      <c r="A563" s="46"/>
      <c r="B563" s="260" t="s">
        <v>918</v>
      </c>
      <c r="C563" s="275" t="s">
        <v>168</v>
      </c>
      <c r="D563" s="260" t="s">
        <v>47</v>
      </c>
      <c r="E563" s="260" t="s">
        <v>169</v>
      </c>
      <c r="F563" s="388" t="s">
        <v>3997</v>
      </c>
      <c r="G563" s="388"/>
      <c r="H563" s="274" t="s">
        <v>40</v>
      </c>
      <c r="I563" s="277">
        <v>1</v>
      </c>
      <c r="J563" s="276">
        <v>114.19</v>
      </c>
      <c r="K563" s="276">
        <v>114.19</v>
      </c>
      <c r="M563" s="46"/>
      <c r="N563" s="46"/>
      <c r="O563" s="46"/>
      <c r="P563" s="46"/>
      <c r="Q563" s="46"/>
      <c r="R563" s="46"/>
      <c r="S563" s="46"/>
      <c r="T563" s="46"/>
      <c r="U563" s="46"/>
      <c r="V563" s="46"/>
      <c r="W563" s="46"/>
      <c r="X563" s="46"/>
    </row>
    <row r="564" spans="1:24" ht="15.75" customHeight="1" x14ac:dyDescent="0.2">
      <c r="A564" s="46"/>
      <c r="B564" s="261" t="s">
        <v>953</v>
      </c>
      <c r="C564" s="280" t="s">
        <v>1017</v>
      </c>
      <c r="D564" s="261" t="s">
        <v>47</v>
      </c>
      <c r="E564" s="261" t="s">
        <v>1018</v>
      </c>
      <c r="F564" s="385" t="s">
        <v>3970</v>
      </c>
      <c r="G564" s="385"/>
      <c r="H564" s="279" t="s">
        <v>950</v>
      </c>
      <c r="I564" s="282">
        <v>1.016</v>
      </c>
      <c r="J564" s="281">
        <v>36.35</v>
      </c>
      <c r="K564" s="281">
        <v>36.93</v>
      </c>
      <c r="M564" s="46"/>
      <c r="N564" s="46"/>
      <c r="O564" s="46"/>
      <c r="P564" s="46"/>
      <c r="Q564" s="46"/>
      <c r="R564" s="46"/>
      <c r="S564" s="46"/>
      <c r="T564" s="46"/>
      <c r="U564" s="46"/>
      <c r="V564" s="46"/>
      <c r="W564" s="46"/>
      <c r="X564" s="46"/>
    </row>
    <row r="565" spans="1:24" ht="15.75" customHeight="1" x14ac:dyDescent="0.2">
      <c r="A565" s="46"/>
      <c r="B565" s="261" t="s">
        <v>953</v>
      </c>
      <c r="C565" s="280" t="s">
        <v>1160</v>
      </c>
      <c r="D565" s="261" t="s">
        <v>47</v>
      </c>
      <c r="E565" s="261" t="s">
        <v>1161</v>
      </c>
      <c r="F565" s="385" t="s">
        <v>3997</v>
      </c>
      <c r="G565" s="385"/>
      <c r="H565" s="279" t="s">
        <v>40</v>
      </c>
      <c r="I565" s="282">
        <v>0.245</v>
      </c>
      <c r="J565" s="281">
        <v>60.33</v>
      </c>
      <c r="K565" s="281">
        <v>14.78</v>
      </c>
      <c r="M565" s="46"/>
      <c r="N565" s="46"/>
      <c r="O565" s="46"/>
      <c r="P565" s="46"/>
      <c r="Q565" s="46"/>
      <c r="R565" s="46"/>
      <c r="S565" s="46"/>
      <c r="T565" s="46"/>
      <c r="U565" s="46"/>
      <c r="V565" s="46"/>
      <c r="W565" s="46"/>
      <c r="X565" s="46"/>
    </row>
    <row r="566" spans="1:24" ht="15.75" customHeight="1" x14ac:dyDescent="0.2">
      <c r="A566" s="46"/>
      <c r="B566" s="261" t="s">
        <v>953</v>
      </c>
      <c r="C566" s="280" t="s">
        <v>1042</v>
      </c>
      <c r="D566" s="261" t="s">
        <v>47</v>
      </c>
      <c r="E566" s="261" t="s">
        <v>1043</v>
      </c>
      <c r="F566" s="385" t="s">
        <v>3970</v>
      </c>
      <c r="G566" s="385"/>
      <c r="H566" s="279" t="s">
        <v>950</v>
      </c>
      <c r="I566" s="282">
        <v>0.186</v>
      </c>
      <c r="J566" s="281">
        <v>26.44</v>
      </c>
      <c r="K566" s="281">
        <v>4.91</v>
      </c>
      <c r="M566" s="46"/>
      <c r="N566" s="46"/>
      <c r="O566" s="46"/>
      <c r="P566" s="46"/>
      <c r="Q566" s="46"/>
      <c r="R566" s="46"/>
      <c r="S566" s="46"/>
      <c r="T566" s="46"/>
      <c r="U566" s="46"/>
      <c r="V566" s="46"/>
      <c r="W566" s="46"/>
      <c r="X566" s="46"/>
    </row>
    <row r="567" spans="1:24" ht="15.75" customHeight="1" x14ac:dyDescent="0.2">
      <c r="A567" s="46"/>
      <c r="B567" s="262" t="s">
        <v>919</v>
      </c>
      <c r="C567" s="284" t="s">
        <v>1098</v>
      </c>
      <c r="D567" s="262" t="s">
        <v>47</v>
      </c>
      <c r="E567" s="262" t="s">
        <v>1099</v>
      </c>
      <c r="F567" s="389" t="s">
        <v>923</v>
      </c>
      <c r="G567" s="389"/>
      <c r="H567" s="283" t="s">
        <v>1075</v>
      </c>
      <c r="I567" s="286">
        <v>0.01</v>
      </c>
      <c r="J567" s="285">
        <v>6.46</v>
      </c>
      <c r="K567" s="285">
        <v>0.06</v>
      </c>
      <c r="M567" s="46"/>
      <c r="N567" s="46"/>
      <c r="O567" s="46"/>
      <c r="P567" s="46"/>
      <c r="Q567" s="46"/>
      <c r="R567" s="46"/>
      <c r="S567" s="46"/>
      <c r="T567" s="46"/>
      <c r="U567" s="46"/>
      <c r="V567" s="46"/>
      <c r="W567" s="46"/>
      <c r="X567" s="46"/>
    </row>
    <row r="568" spans="1:24" ht="15.75" customHeight="1" x14ac:dyDescent="0.2">
      <c r="A568" s="46"/>
      <c r="B568" s="262" t="s">
        <v>919</v>
      </c>
      <c r="C568" s="284" t="s">
        <v>1163</v>
      </c>
      <c r="D568" s="262" t="s">
        <v>47</v>
      </c>
      <c r="E568" s="262" t="s">
        <v>2648</v>
      </c>
      <c r="F568" s="389" t="s">
        <v>923</v>
      </c>
      <c r="G568" s="389"/>
      <c r="H568" s="283" t="s">
        <v>83</v>
      </c>
      <c r="I568" s="286">
        <v>3.7999999999999999E-2</v>
      </c>
      <c r="J568" s="285">
        <v>132.03</v>
      </c>
      <c r="K568" s="285">
        <v>5.01</v>
      </c>
      <c r="M568" s="46"/>
      <c r="N568" s="46"/>
      <c r="O568" s="46"/>
      <c r="P568" s="46"/>
      <c r="Q568" s="46"/>
      <c r="R568" s="46"/>
      <c r="S568" s="46"/>
      <c r="T568" s="46"/>
      <c r="U568" s="46"/>
      <c r="V568" s="46"/>
      <c r="W568" s="46"/>
      <c r="X568" s="46"/>
    </row>
    <row r="569" spans="1:24" ht="15.75" customHeight="1" x14ac:dyDescent="0.2">
      <c r="A569" s="46"/>
      <c r="B569" s="262" t="s">
        <v>919</v>
      </c>
      <c r="C569" s="284" t="s">
        <v>1162</v>
      </c>
      <c r="D569" s="262" t="s">
        <v>47</v>
      </c>
      <c r="E569" s="262" t="s">
        <v>2649</v>
      </c>
      <c r="F569" s="389" t="s">
        <v>939</v>
      </c>
      <c r="G569" s="389"/>
      <c r="H569" s="283" t="s">
        <v>3998</v>
      </c>
      <c r="I569" s="286">
        <v>0.05</v>
      </c>
      <c r="J569" s="285">
        <v>1050</v>
      </c>
      <c r="K569" s="285">
        <v>52.5</v>
      </c>
      <c r="M569" s="46"/>
      <c r="N569" s="46"/>
      <c r="O569" s="46"/>
      <c r="P569" s="46"/>
      <c r="Q569" s="46"/>
      <c r="R569" s="46"/>
      <c r="S569" s="46"/>
      <c r="T569" s="46"/>
      <c r="U569" s="46"/>
      <c r="V569" s="46"/>
      <c r="W569" s="46"/>
      <c r="X569" s="46"/>
    </row>
    <row r="570" spans="1:24" ht="15.75" customHeight="1" x14ac:dyDescent="0.2">
      <c r="A570" s="46"/>
      <c r="B570" s="263"/>
      <c r="C570" s="263"/>
      <c r="D570" s="263"/>
      <c r="E570" s="263"/>
      <c r="F570" s="263" t="s">
        <v>924</v>
      </c>
      <c r="G570" s="289">
        <v>37.28</v>
      </c>
      <c r="H570" s="263" t="s">
        <v>925</v>
      </c>
      <c r="I570" s="289">
        <v>0</v>
      </c>
      <c r="J570" s="263" t="s">
        <v>926</v>
      </c>
      <c r="K570" s="289">
        <v>37.28</v>
      </c>
      <c r="M570" s="46"/>
      <c r="N570" s="46"/>
      <c r="O570" s="46"/>
      <c r="P570" s="46"/>
      <c r="Q570" s="46"/>
      <c r="R570" s="46"/>
      <c r="S570" s="46"/>
      <c r="T570" s="46"/>
      <c r="U570" s="46"/>
      <c r="V570" s="46"/>
      <c r="W570" s="46"/>
      <c r="X570" s="46"/>
    </row>
    <row r="571" spans="1:24" ht="15.75" customHeight="1" x14ac:dyDescent="0.2">
      <c r="A571" s="46"/>
      <c r="B571" s="263"/>
      <c r="C571" s="263"/>
      <c r="D571" s="263"/>
      <c r="E571" s="263"/>
      <c r="F571" s="263" t="s">
        <v>927</v>
      </c>
      <c r="G571" s="289">
        <v>23.76</v>
      </c>
      <c r="H571" s="263"/>
      <c r="I571" s="386" t="s">
        <v>928</v>
      </c>
      <c r="J571" s="386"/>
      <c r="K571" s="289">
        <v>137.94999999999999</v>
      </c>
      <c r="M571" s="46"/>
      <c r="N571" s="46"/>
      <c r="O571" s="46"/>
      <c r="P571" s="46"/>
      <c r="Q571" s="46"/>
      <c r="R571" s="46"/>
      <c r="S571" s="46"/>
      <c r="T571" s="46"/>
      <c r="U571" s="46"/>
      <c r="V571" s="46"/>
      <c r="W571" s="46"/>
      <c r="X571" s="46"/>
    </row>
    <row r="572" spans="1:24" ht="15.75" customHeight="1" thickBot="1" x14ac:dyDescent="0.25">
      <c r="A572" s="46"/>
      <c r="B572" s="264"/>
      <c r="C572" s="264"/>
      <c r="D572" s="264"/>
      <c r="E572" s="264"/>
      <c r="F572" s="264"/>
      <c r="G572" s="264"/>
      <c r="H572" s="264" t="s">
        <v>929</v>
      </c>
      <c r="I572" s="287" t="s">
        <v>3562</v>
      </c>
      <c r="J572" s="264" t="s">
        <v>931</v>
      </c>
      <c r="K572" s="265">
        <v>8070.07</v>
      </c>
      <c r="M572" s="46"/>
      <c r="N572" s="46"/>
      <c r="O572" s="46"/>
      <c r="P572" s="46"/>
      <c r="Q572" s="46"/>
      <c r="R572" s="46"/>
      <c r="S572" s="46"/>
      <c r="T572" s="46"/>
      <c r="U572" s="46"/>
      <c r="V572" s="46"/>
      <c r="W572" s="46"/>
      <c r="X572" s="46"/>
    </row>
    <row r="573" spans="1:24" ht="15.75" customHeight="1" thickTop="1" x14ac:dyDescent="0.2">
      <c r="A573" s="46"/>
      <c r="B573" s="278"/>
      <c r="C573" s="278"/>
      <c r="D573" s="278"/>
      <c r="E573" s="278"/>
      <c r="F573" s="278"/>
      <c r="G573" s="278"/>
      <c r="H573" s="278"/>
      <c r="I573" s="278"/>
      <c r="J573" s="278"/>
      <c r="K573" s="278"/>
      <c r="M573" s="46"/>
      <c r="N573" s="46"/>
      <c r="O573" s="46"/>
      <c r="P573" s="46"/>
      <c r="Q573" s="46"/>
      <c r="R573" s="46"/>
      <c r="S573" s="46"/>
      <c r="T573" s="46"/>
      <c r="U573" s="46"/>
      <c r="V573" s="46"/>
      <c r="W573" s="46"/>
      <c r="X573" s="46"/>
    </row>
    <row r="574" spans="1:24" ht="15.75" customHeight="1" x14ac:dyDescent="0.2">
      <c r="A574" s="46"/>
      <c r="B574" s="259" t="s">
        <v>170</v>
      </c>
      <c r="C574" s="267" t="s">
        <v>24</v>
      </c>
      <c r="D574" s="259" t="s">
        <v>25</v>
      </c>
      <c r="E574" s="259" t="s">
        <v>26</v>
      </c>
      <c r="F574" s="387" t="s">
        <v>917</v>
      </c>
      <c r="G574" s="387"/>
      <c r="H574" s="271" t="s">
        <v>27</v>
      </c>
      <c r="I574" s="267" t="s">
        <v>28</v>
      </c>
      <c r="J574" s="267" t="s">
        <v>29</v>
      </c>
      <c r="K574" s="267" t="s">
        <v>30</v>
      </c>
      <c r="M574" s="46"/>
      <c r="N574" s="46"/>
      <c r="O574" s="46"/>
      <c r="P574" s="46"/>
      <c r="Q574" s="46"/>
      <c r="R574" s="46"/>
      <c r="S574" s="46"/>
      <c r="T574" s="46"/>
      <c r="U574" s="46"/>
      <c r="V574" s="46"/>
      <c r="W574" s="46"/>
      <c r="X574" s="46"/>
    </row>
    <row r="575" spans="1:24" ht="15.75" customHeight="1" x14ac:dyDescent="0.2">
      <c r="A575" s="46"/>
      <c r="B575" s="260" t="s">
        <v>918</v>
      </c>
      <c r="C575" s="275" t="s">
        <v>171</v>
      </c>
      <c r="D575" s="260" t="s">
        <v>47</v>
      </c>
      <c r="E575" s="260" t="s">
        <v>172</v>
      </c>
      <c r="F575" s="388" t="s">
        <v>3993</v>
      </c>
      <c r="G575" s="388"/>
      <c r="H575" s="274" t="s">
        <v>97</v>
      </c>
      <c r="I575" s="277">
        <v>1</v>
      </c>
      <c r="J575" s="276">
        <v>14.33</v>
      </c>
      <c r="K575" s="276">
        <v>14.33</v>
      </c>
      <c r="M575" s="46"/>
      <c r="N575" s="46"/>
      <c r="O575" s="46"/>
      <c r="P575" s="46"/>
      <c r="Q575" s="46"/>
      <c r="R575" s="46"/>
      <c r="S575" s="46"/>
      <c r="T575" s="46"/>
      <c r="U575" s="46"/>
      <c r="V575" s="46"/>
      <c r="W575" s="46"/>
      <c r="X575" s="46"/>
    </row>
    <row r="576" spans="1:24" ht="15.75" customHeight="1" x14ac:dyDescent="0.2">
      <c r="A576" s="46"/>
      <c r="B576" s="261" t="s">
        <v>953</v>
      </c>
      <c r="C576" s="280" t="s">
        <v>1108</v>
      </c>
      <c r="D576" s="261" t="s">
        <v>47</v>
      </c>
      <c r="E576" s="261" t="s">
        <v>1109</v>
      </c>
      <c r="F576" s="385" t="s">
        <v>3970</v>
      </c>
      <c r="G576" s="385"/>
      <c r="H576" s="279" t="s">
        <v>950</v>
      </c>
      <c r="I576" s="282">
        <v>1.3599999999999999E-2</v>
      </c>
      <c r="J576" s="281">
        <v>26.59</v>
      </c>
      <c r="K576" s="281">
        <v>0.36</v>
      </c>
      <c r="M576" s="46"/>
      <c r="N576" s="46"/>
      <c r="O576" s="46"/>
      <c r="P576" s="46"/>
      <c r="Q576" s="46"/>
      <c r="R576" s="46"/>
      <c r="S576" s="46"/>
      <c r="T576" s="46"/>
      <c r="U576" s="46"/>
      <c r="V576" s="46"/>
      <c r="W576" s="46"/>
      <c r="X576" s="46"/>
    </row>
    <row r="577" spans="1:24" ht="15.75" customHeight="1" x14ac:dyDescent="0.2">
      <c r="A577" s="46"/>
      <c r="B577" s="261" t="s">
        <v>953</v>
      </c>
      <c r="C577" s="280" t="s">
        <v>1110</v>
      </c>
      <c r="D577" s="261" t="s">
        <v>47</v>
      </c>
      <c r="E577" s="261" t="s">
        <v>1111</v>
      </c>
      <c r="F577" s="385" t="s">
        <v>3993</v>
      </c>
      <c r="G577" s="385"/>
      <c r="H577" s="279" t="s">
        <v>97</v>
      </c>
      <c r="I577" s="282">
        <v>1</v>
      </c>
      <c r="J577" s="281">
        <v>9.9600000000000009</v>
      </c>
      <c r="K577" s="281">
        <v>9.9600000000000009</v>
      </c>
      <c r="M577" s="46"/>
      <c r="N577" s="46"/>
      <c r="O577" s="46"/>
      <c r="P577" s="46"/>
      <c r="Q577" s="46"/>
      <c r="R577" s="46"/>
      <c r="S577" s="46"/>
      <c r="T577" s="46"/>
      <c r="U577" s="46"/>
      <c r="V577" s="46"/>
      <c r="W577" s="46"/>
      <c r="X577" s="46"/>
    </row>
    <row r="578" spans="1:24" ht="15.75" customHeight="1" x14ac:dyDescent="0.2">
      <c r="A578" s="46"/>
      <c r="B578" s="261" t="s">
        <v>953</v>
      </c>
      <c r="C578" s="280" t="s">
        <v>1106</v>
      </c>
      <c r="D578" s="261" t="s">
        <v>47</v>
      </c>
      <c r="E578" s="261" t="s">
        <v>1107</v>
      </c>
      <c r="F578" s="385" t="s">
        <v>3970</v>
      </c>
      <c r="G578" s="385"/>
      <c r="H578" s="279" t="s">
        <v>950</v>
      </c>
      <c r="I578" s="282">
        <v>8.3599999999999994E-2</v>
      </c>
      <c r="J578" s="281">
        <v>35.29</v>
      </c>
      <c r="K578" s="281">
        <v>2.95</v>
      </c>
      <c r="M578" s="46"/>
      <c r="N578" s="46"/>
      <c r="O578" s="46"/>
      <c r="P578" s="46"/>
      <c r="Q578" s="46"/>
      <c r="R578" s="46"/>
      <c r="S578" s="46"/>
      <c r="T578" s="46"/>
      <c r="U578" s="46"/>
      <c r="V578" s="46"/>
      <c r="W578" s="46"/>
      <c r="X578" s="46"/>
    </row>
    <row r="579" spans="1:24" ht="15.75" customHeight="1" x14ac:dyDescent="0.2">
      <c r="A579" s="46"/>
      <c r="B579" s="262" t="s">
        <v>919</v>
      </c>
      <c r="C579" s="284" t="s">
        <v>1114</v>
      </c>
      <c r="D579" s="262" t="s">
        <v>47</v>
      </c>
      <c r="E579" s="262" t="s">
        <v>1115</v>
      </c>
      <c r="F579" s="389" t="s">
        <v>923</v>
      </c>
      <c r="G579" s="389"/>
      <c r="H579" s="283" t="s">
        <v>97</v>
      </c>
      <c r="I579" s="286">
        <v>2.5000000000000001E-2</v>
      </c>
      <c r="J579" s="285">
        <v>22.6</v>
      </c>
      <c r="K579" s="285">
        <v>0.56000000000000005</v>
      </c>
      <c r="M579" s="46"/>
      <c r="N579" s="46"/>
      <c r="O579" s="46"/>
      <c r="P579" s="46"/>
      <c r="Q579" s="46"/>
      <c r="R579" s="46"/>
      <c r="S579" s="46"/>
      <c r="T579" s="46"/>
      <c r="U579" s="46"/>
      <c r="V579" s="46"/>
      <c r="W579" s="46"/>
      <c r="X579" s="46"/>
    </row>
    <row r="580" spans="1:24" ht="15.75" customHeight="1" x14ac:dyDescent="0.2">
      <c r="A580" s="46"/>
      <c r="B580" s="262" t="s">
        <v>919</v>
      </c>
      <c r="C580" s="284" t="s">
        <v>1112</v>
      </c>
      <c r="D580" s="262" t="s">
        <v>47</v>
      </c>
      <c r="E580" s="262" t="s">
        <v>1113</v>
      </c>
      <c r="F580" s="389" t="s">
        <v>923</v>
      </c>
      <c r="G580" s="389"/>
      <c r="H580" s="283" t="s">
        <v>49</v>
      </c>
      <c r="I580" s="286">
        <v>2.1179999999999999</v>
      </c>
      <c r="J580" s="285">
        <v>0.24</v>
      </c>
      <c r="K580" s="285">
        <v>0.5</v>
      </c>
      <c r="M580" s="46"/>
      <c r="N580" s="46"/>
      <c r="O580" s="46"/>
      <c r="P580" s="46"/>
      <c r="Q580" s="46"/>
      <c r="R580" s="46"/>
      <c r="S580" s="46"/>
      <c r="T580" s="46"/>
      <c r="U580" s="46"/>
      <c r="V580" s="46"/>
      <c r="W580" s="46"/>
      <c r="X580" s="46"/>
    </row>
    <row r="581" spans="1:24" ht="15.75" customHeight="1" x14ac:dyDescent="0.2">
      <c r="A581" s="46"/>
      <c r="B581" s="263"/>
      <c r="C581" s="263"/>
      <c r="D581" s="263"/>
      <c r="E581" s="263"/>
      <c r="F581" s="263" t="s">
        <v>924</v>
      </c>
      <c r="G581" s="289">
        <v>4.9000000000000004</v>
      </c>
      <c r="H581" s="263" t="s">
        <v>925</v>
      </c>
      <c r="I581" s="289">
        <v>0</v>
      </c>
      <c r="J581" s="263" t="s">
        <v>926</v>
      </c>
      <c r="K581" s="289">
        <v>4.9000000000000004</v>
      </c>
      <c r="M581" s="46"/>
      <c r="N581" s="46"/>
      <c r="O581" s="46"/>
      <c r="P581" s="46"/>
      <c r="Q581" s="46"/>
      <c r="R581" s="46"/>
      <c r="S581" s="46"/>
      <c r="T581" s="46"/>
      <c r="U581" s="46"/>
      <c r="V581" s="46"/>
      <c r="W581" s="46"/>
      <c r="X581" s="46"/>
    </row>
    <row r="582" spans="1:24" ht="15.75" customHeight="1" x14ac:dyDescent="0.2">
      <c r="A582" s="46"/>
      <c r="B582" s="263"/>
      <c r="C582" s="263"/>
      <c r="D582" s="263"/>
      <c r="E582" s="263"/>
      <c r="F582" s="263" t="s">
        <v>927</v>
      </c>
      <c r="G582" s="289">
        <v>2.98</v>
      </c>
      <c r="H582" s="263"/>
      <c r="I582" s="386" t="s">
        <v>928</v>
      </c>
      <c r="J582" s="386"/>
      <c r="K582" s="289">
        <v>17.309999999999999</v>
      </c>
      <c r="M582" s="46"/>
      <c r="N582" s="46"/>
      <c r="O582" s="46"/>
      <c r="P582" s="46"/>
      <c r="Q582" s="46"/>
      <c r="R582" s="46"/>
      <c r="S582" s="46"/>
      <c r="T582" s="46"/>
      <c r="U582" s="46"/>
      <c r="V582" s="46"/>
      <c r="W582" s="46"/>
      <c r="X582" s="46"/>
    </row>
    <row r="583" spans="1:24" ht="15.75" customHeight="1" thickBot="1" x14ac:dyDescent="0.25">
      <c r="A583" s="46"/>
      <c r="B583" s="264"/>
      <c r="C583" s="264"/>
      <c r="D583" s="264"/>
      <c r="E583" s="264"/>
      <c r="F583" s="264"/>
      <c r="G583" s="264"/>
      <c r="H583" s="264" t="s">
        <v>929</v>
      </c>
      <c r="I583" s="287" t="s">
        <v>3563</v>
      </c>
      <c r="J583" s="264" t="s">
        <v>931</v>
      </c>
      <c r="K583" s="265">
        <v>7936.63</v>
      </c>
      <c r="M583" s="46"/>
      <c r="N583" s="46"/>
      <c r="O583" s="46"/>
      <c r="P583" s="46"/>
      <c r="Q583" s="46"/>
      <c r="R583" s="46"/>
      <c r="S583" s="46"/>
      <c r="T583" s="46"/>
      <c r="U583" s="46"/>
      <c r="V583" s="46"/>
      <c r="W583" s="46"/>
      <c r="X583" s="46"/>
    </row>
    <row r="584" spans="1:24" ht="15.75" customHeight="1" thickTop="1" x14ac:dyDescent="0.2">
      <c r="A584" s="46"/>
      <c r="B584" s="278"/>
      <c r="C584" s="278"/>
      <c r="D584" s="278"/>
      <c r="E584" s="278"/>
      <c r="F584" s="278"/>
      <c r="G584" s="278"/>
      <c r="H584" s="278"/>
      <c r="I584" s="278"/>
      <c r="J584" s="278"/>
      <c r="K584" s="278"/>
      <c r="M584" s="46"/>
      <c r="N584" s="46"/>
      <c r="O584" s="46"/>
      <c r="P584" s="46"/>
      <c r="Q584" s="46"/>
      <c r="R584" s="46"/>
      <c r="S584" s="46"/>
      <c r="T584" s="46"/>
      <c r="U584" s="46"/>
      <c r="V584" s="46"/>
      <c r="W584" s="46"/>
      <c r="X584" s="46"/>
    </row>
    <row r="585" spans="1:24" ht="15.75" customHeight="1" x14ac:dyDescent="0.2">
      <c r="A585" s="46"/>
      <c r="B585" s="259" t="s">
        <v>173</v>
      </c>
      <c r="C585" s="267" t="s">
        <v>24</v>
      </c>
      <c r="D585" s="259" t="s">
        <v>25</v>
      </c>
      <c r="E585" s="259" t="s">
        <v>26</v>
      </c>
      <c r="F585" s="387" t="s">
        <v>917</v>
      </c>
      <c r="G585" s="387"/>
      <c r="H585" s="271" t="s">
        <v>27</v>
      </c>
      <c r="I585" s="267" t="s">
        <v>28</v>
      </c>
      <c r="J585" s="267" t="s">
        <v>29</v>
      </c>
      <c r="K585" s="267" t="s">
        <v>30</v>
      </c>
      <c r="M585" s="46"/>
      <c r="N585" s="46"/>
      <c r="O585" s="46"/>
      <c r="P585" s="46"/>
      <c r="Q585" s="46"/>
      <c r="R585" s="46"/>
      <c r="S585" s="46"/>
      <c r="T585" s="46"/>
      <c r="U585" s="46"/>
      <c r="V585" s="46"/>
      <c r="W585" s="46"/>
      <c r="X585" s="46"/>
    </row>
    <row r="586" spans="1:24" ht="15.75" customHeight="1" x14ac:dyDescent="0.2">
      <c r="A586" s="46"/>
      <c r="B586" s="260" t="s">
        <v>918</v>
      </c>
      <c r="C586" s="275" t="s">
        <v>174</v>
      </c>
      <c r="D586" s="260" t="s">
        <v>47</v>
      </c>
      <c r="E586" s="260" t="s">
        <v>175</v>
      </c>
      <c r="F586" s="388" t="s">
        <v>3993</v>
      </c>
      <c r="G586" s="388"/>
      <c r="H586" s="274" t="s">
        <v>97</v>
      </c>
      <c r="I586" s="277">
        <v>1</v>
      </c>
      <c r="J586" s="276">
        <v>12.99</v>
      </c>
      <c r="K586" s="276">
        <v>12.99</v>
      </c>
      <c r="M586" s="46"/>
      <c r="N586" s="46"/>
      <c r="O586" s="46"/>
      <c r="P586" s="46"/>
      <c r="Q586" s="46"/>
      <c r="R586" s="46"/>
      <c r="S586" s="46"/>
      <c r="T586" s="46"/>
      <c r="U586" s="46"/>
      <c r="V586" s="46"/>
      <c r="W586" s="46"/>
      <c r="X586" s="46"/>
    </row>
    <row r="587" spans="1:24" ht="15.75" customHeight="1" x14ac:dyDescent="0.2">
      <c r="A587" s="46"/>
      <c r="B587" s="261" t="s">
        <v>953</v>
      </c>
      <c r="C587" s="280" t="s">
        <v>1106</v>
      </c>
      <c r="D587" s="261" t="s">
        <v>47</v>
      </c>
      <c r="E587" s="261" t="s">
        <v>1107</v>
      </c>
      <c r="F587" s="385" t="s">
        <v>3970</v>
      </c>
      <c r="G587" s="385"/>
      <c r="H587" s="279" t="s">
        <v>950</v>
      </c>
      <c r="I587" s="282">
        <v>5.9700000000000003E-2</v>
      </c>
      <c r="J587" s="281">
        <v>35.29</v>
      </c>
      <c r="K587" s="281">
        <v>2.1</v>
      </c>
      <c r="M587" s="46"/>
      <c r="N587" s="46"/>
      <c r="O587" s="46"/>
      <c r="P587" s="46"/>
      <c r="Q587" s="46"/>
      <c r="R587" s="46"/>
      <c r="S587" s="46"/>
      <c r="T587" s="46"/>
      <c r="U587" s="46"/>
      <c r="V587" s="46"/>
      <c r="W587" s="46"/>
      <c r="X587" s="46"/>
    </row>
    <row r="588" spans="1:24" ht="15.75" customHeight="1" x14ac:dyDescent="0.2">
      <c r="A588" s="46"/>
      <c r="B588" s="261" t="s">
        <v>953</v>
      </c>
      <c r="C588" s="280" t="s">
        <v>1108</v>
      </c>
      <c r="D588" s="261" t="s">
        <v>47</v>
      </c>
      <c r="E588" s="261" t="s">
        <v>1109</v>
      </c>
      <c r="F588" s="385" t="s">
        <v>3970</v>
      </c>
      <c r="G588" s="385"/>
      <c r="H588" s="279" t="s">
        <v>950</v>
      </c>
      <c r="I588" s="282">
        <v>9.7999999999999997E-3</v>
      </c>
      <c r="J588" s="281">
        <v>26.59</v>
      </c>
      <c r="K588" s="281">
        <v>0.26</v>
      </c>
      <c r="M588" s="46"/>
      <c r="N588" s="46"/>
      <c r="O588" s="46"/>
      <c r="P588" s="46"/>
      <c r="Q588" s="46"/>
      <c r="R588" s="46"/>
      <c r="S588" s="46"/>
      <c r="T588" s="46"/>
      <c r="U588" s="46"/>
      <c r="V588" s="46"/>
      <c r="W588" s="46"/>
      <c r="X588" s="46"/>
    </row>
    <row r="589" spans="1:24" ht="15.75" customHeight="1" x14ac:dyDescent="0.2">
      <c r="A589" s="46"/>
      <c r="B589" s="261" t="s">
        <v>953</v>
      </c>
      <c r="C589" s="280" t="s">
        <v>1116</v>
      </c>
      <c r="D589" s="261" t="s">
        <v>47</v>
      </c>
      <c r="E589" s="261" t="s">
        <v>1117</v>
      </c>
      <c r="F589" s="385" t="s">
        <v>3993</v>
      </c>
      <c r="G589" s="385"/>
      <c r="H589" s="279" t="s">
        <v>97</v>
      </c>
      <c r="I589" s="282">
        <v>1</v>
      </c>
      <c r="J589" s="281">
        <v>9.76</v>
      </c>
      <c r="K589" s="281">
        <v>9.76</v>
      </c>
      <c r="M589" s="46"/>
      <c r="N589" s="46"/>
      <c r="O589" s="46"/>
      <c r="P589" s="46"/>
      <c r="Q589" s="46"/>
      <c r="R589" s="46"/>
      <c r="S589" s="46"/>
      <c r="T589" s="46"/>
      <c r="U589" s="46"/>
      <c r="V589" s="46"/>
      <c r="W589" s="46"/>
      <c r="X589" s="46"/>
    </row>
    <row r="590" spans="1:24" ht="15.75" customHeight="1" x14ac:dyDescent="0.2">
      <c r="A590" s="46"/>
      <c r="B590" s="262" t="s">
        <v>919</v>
      </c>
      <c r="C590" s="284" t="s">
        <v>1114</v>
      </c>
      <c r="D590" s="262" t="s">
        <v>47</v>
      </c>
      <c r="E590" s="262" t="s">
        <v>1115</v>
      </c>
      <c r="F590" s="389" t="s">
        <v>923</v>
      </c>
      <c r="G590" s="389"/>
      <c r="H590" s="283" t="s">
        <v>97</v>
      </c>
      <c r="I590" s="286">
        <v>2.5000000000000001E-2</v>
      </c>
      <c r="J590" s="285">
        <v>22.6</v>
      </c>
      <c r="K590" s="285">
        <v>0.56000000000000005</v>
      </c>
      <c r="M590" s="46"/>
      <c r="N590" s="46"/>
      <c r="O590" s="46"/>
      <c r="P590" s="46"/>
      <c r="Q590" s="46"/>
      <c r="R590" s="46"/>
      <c r="S590" s="46"/>
      <c r="T590" s="46"/>
      <c r="U590" s="46"/>
      <c r="V590" s="46"/>
      <c r="W590" s="46"/>
      <c r="X590" s="46"/>
    </row>
    <row r="591" spans="1:24" ht="15.75" customHeight="1" x14ac:dyDescent="0.2">
      <c r="A591" s="46"/>
      <c r="B591" s="262" t="s">
        <v>919</v>
      </c>
      <c r="C591" s="284" t="s">
        <v>1112</v>
      </c>
      <c r="D591" s="262" t="s">
        <v>47</v>
      </c>
      <c r="E591" s="262" t="s">
        <v>1113</v>
      </c>
      <c r="F591" s="389" t="s">
        <v>923</v>
      </c>
      <c r="G591" s="389"/>
      <c r="H591" s="283" t="s">
        <v>49</v>
      </c>
      <c r="I591" s="286">
        <v>1.333</v>
      </c>
      <c r="J591" s="285">
        <v>0.24</v>
      </c>
      <c r="K591" s="285">
        <v>0.31</v>
      </c>
      <c r="M591" s="46"/>
      <c r="N591" s="46"/>
      <c r="O591" s="46"/>
      <c r="P591" s="46"/>
      <c r="Q591" s="46"/>
      <c r="R591" s="46"/>
      <c r="S591" s="46"/>
      <c r="T591" s="46"/>
      <c r="U591" s="46"/>
      <c r="V591" s="46"/>
      <c r="W591" s="46"/>
      <c r="X591" s="46"/>
    </row>
    <row r="592" spans="1:24" ht="15.75" customHeight="1" x14ac:dyDescent="0.2">
      <c r="A592" s="46"/>
      <c r="B592" s="263"/>
      <c r="C592" s="263"/>
      <c r="D592" s="263"/>
      <c r="E592" s="263"/>
      <c r="F592" s="263" t="s">
        <v>924</v>
      </c>
      <c r="G592" s="289">
        <v>3.13</v>
      </c>
      <c r="H592" s="263" t="s">
        <v>925</v>
      </c>
      <c r="I592" s="289">
        <v>0</v>
      </c>
      <c r="J592" s="263" t="s">
        <v>926</v>
      </c>
      <c r="K592" s="289">
        <v>3.13</v>
      </c>
      <c r="M592" s="46"/>
      <c r="N592" s="46"/>
      <c r="O592" s="46"/>
      <c r="P592" s="46"/>
      <c r="Q592" s="46"/>
      <c r="R592" s="46"/>
      <c r="S592" s="46"/>
      <c r="T592" s="46"/>
      <c r="U592" s="46"/>
      <c r="V592" s="46"/>
      <c r="W592" s="46"/>
      <c r="X592" s="46"/>
    </row>
    <row r="593" spans="1:24" ht="15.75" customHeight="1" x14ac:dyDescent="0.2">
      <c r="A593" s="46"/>
      <c r="B593" s="263"/>
      <c r="C593" s="263"/>
      <c r="D593" s="263"/>
      <c r="E593" s="263"/>
      <c r="F593" s="263" t="s">
        <v>927</v>
      </c>
      <c r="G593" s="289">
        <v>2.7</v>
      </c>
      <c r="H593" s="263"/>
      <c r="I593" s="386" t="s">
        <v>928</v>
      </c>
      <c r="J593" s="386"/>
      <c r="K593" s="289">
        <v>15.69</v>
      </c>
      <c r="M593" s="46"/>
      <c r="N593" s="46"/>
      <c r="O593" s="46"/>
      <c r="P593" s="46"/>
      <c r="Q593" s="46"/>
      <c r="R593" s="46"/>
      <c r="S593" s="46"/>
      <c r="T593" s="46"/>
      <c r="U593" s="46"/>
      <c r="V593" s="46"/>
      <c r="W593" s="46"/>
      <c r="X593" s="46"/>
    </row>
    <row r="594" spans="1:24" ht="15.75" customHeight="1" thickBot="1" x14ac:dyDescent="0.25">
      <c r="A594" s="46"/>
      <c r="B594" s="264"/>
      <c r="C594" s="264"/>
      <c r="D594" s="264"/>
      <c r="E594" s="264"/>
      <c r="F594" s="264"/>
      <c r="G594" s="264"/>
      <c r="H594" s="264" t="s">
        <v>929</v>
      </c>
      <c r="I594" s="287" t="s">
        <v>3564</v>
      </c>
      <c r="J594" s="264" t="s">
        <v>931</v>
      </c>
      <c r="K594" s="265">
        <v>5853.93</v>
      </c>
      <c r="M594" s="46"/>
      <c r="N594" s="46"/>
      <c r="O594" s="46"/>
      <c r="P594" s="46"/>
      <c r="Q594" s="46"/>
      <c r="R594" s="46"/>
      <c r="S594" s="46"/>
      <c r="T594" s="46"/>
      <c r="U594" s="46"/>
      <c r="V594" s="46"/>
      <c r="W594" s="46"/>
      <c r="X594" s="46"/>
    </row>
    <row r="595" spans="1:24" ht="15.75" customHeight="1" thickTop="1" x14ac:dyDescent="0.2">
      <c r="A595" s="46"/>
      <c r="B595" s="278"/>
      <c r="C595" s="278"/>
      <c r="D595" s="278"/>
      <c r="E595" s="278"/>
      <c r="F595" s="278"/>
      <c r="G595" s="278"/>
      <c r="H595" s="278"/>
      <c r="I595" s="278"/>
      <c r="J595" s="278"/>
      <c r="K595" s="278"/>
      <c r="M595" s="46"/>
      <c r="N595" s="46"/>
      <c r="O595" s="46"/>
      <c r="P595" s="46"/>
      <c r="Q595" s="46"/>
      <c r="R595" s="46"/>
      <c r="S595" s="46"/>
      <c r="T595" s="46"/>
      <c r="U595" s="46"/>
      <c r="V595" s="46"/>
      <c r="W595" s="46"/>
      <c r="X595" s="46"/>
    </row>
    <row r="596" spans="1:24" ht="15.75" customHeight="1" x14ac:dyDescent="0.2">
      <c r="A596" s="46"/>
      <c r="B596" s="259" t="s">
        <v>176</v>
      </c>
      <c r="C596" s="267" t="s">
        <v>24</v>
      </c>
      <c r="D596" s="259" t="s">
        <v>25</v>
      </c>
      <c r="E596" s="259" t="s">
        <v>26</v>
      </c>
      <c r="F596" s="387" t="s">
        <v>917</v>
      </c>
      <c r="G596" s="387"/>
      <c r="H596" s="271" t="s">
        <v>27</v>
      </c>
      <c r="I596" s="267" t="s">
        <v>28</v>
      </c>
      <c r="J596" s="267" t="s">
        <v>29</v>
      </c>
      <c r="K596" s="267" t="s">
        <v>30</v>
      </c>
      <c r="M596" s="46"/>
      <c r="N596" s="46"/>
      <c r="O596" s="46"/>
      <c r="P596" s="46"/>
      <c r="Q596" s="46"/>
      <c r="R596" s="46"/>
      <c r="S596" s="46"/>
      <c r="T596" s="46"/>
      <c r="U596" s="46"/>
      <c r="V596" s="46"/>
      <c r="W596" s="46"/>
      <c r="X596" s="46"/>
    </row>
    <row r="597" spans="1:24" ht="15.75" customHeight="1" x14ac:dyDescent="0.2">
      <c r="A597" s="46"/>
      <c r="B597" s="260" t="s">
        <v>918</v>
      </c>
      <c r="C597" s="275" t="s">
        <v>177</v>
      </c>
      <c r="D597" s="260" t="s">
        <v>47</v>
      </c>
      <c r="E597" s="260" t="s">
        <v>178</v>
      </c>
      <c r="F597" s="388" t="s">
        <v>3993</v>
      </c>
      <c r="G597" s="388"/>
      <c r="H597" s="274" t="s">
        <v>97</v>
      </c>
      <c r="I597" s="277">
        <v>1</v>
      </c>
      <c r="J597" s="276">
        <v>11.86</v>
      </c>
      <c r="K597" s="276">
        <v>11.86</v>
      </c>
      <c r="M597" s="46"/>
      <c r="N597" s="46"/>
      <c r="O597" s="46"/>
      <c r="P597" s="46"/>
      <c r="Q597" s="46"/>
      <c r="R597" s="46"/>
      <c r="S597" s="46"/>
      <c r="T597" s="46"/>
      <c r="U597" s="46"/>
      <c r="V597" s="46"/>
      <c r="W597" s="46"/>
      <c r="X597" s="46"/>
    </row>
    <row r="598" spans="1:24" ht="15.75" customHeight="1" x14ac:dyDescent="0.2">
      <c r="A598" s="46"/>
      <c r="B598" s="261" t="s">
        <v>953</v>
      </c>
      <c r="C598" s="280" t="s">
        <v>1108</v>
      </c>
      <c r="D598" s="261" t="s">
        <v>47</v>
      </c>
      <c r="E598" s="261" t="s">
        <v>1109</v>
      </c>
      <c r="F598" s="385" t="s">
        <v>3970</v>
      </c>
      <c r="G598" s="385"/>
      <c r="H598" s="279" t="s">
        <v>950</v>
      </c>
      <c r="I598" s="282">
        <v>6.6E-3</v>
      </c>
      <c r="J598" s="281">
        <v>26.59</v>
      </c>
      <c r="K598" s="281">
        <v>0.17</v>
      </c>
      <c r="M598" s="46"/>
      <c r="N598" s="46"/>
      <c r="O598" s="46"/>
      <c r="P598" s="46"/>
      <c r="Q598" s="46"/>
      <c r="R598" s="46"/>
      <c r="S598" s="46"/>
      <c r="T598" s="46"/>
      <c r="U598" s="46"/>
      <c r="V598" s="46"/>
      <c r="W598" s="46"/>
      <c r="X598" s="46"/>
    </row>
    <row r="599" spans="1:24" ht="15.75" customHeight="1" x14ac:dyDescent="0.2">
      <c r="A599" s="46"/>
      <c r="B599" s="261" t="s">
        <v>953</v>
      </c>
      <c r="C599" s="280" t="s">
        <v>1118</v>
      </c>
      <c r="D599" s="261" t="s">
        <v>47</v>
      </c>
      <c r="E599" s="261" t="s">
        <v>1119</v>
      </c>
      <c r="F599" s="385" t="s">
        <v>3993</v>
      </c>
      <c r="G599" s="385"/>
      <c r="H599" s="279" t="s">
        <v>97</v>
      </c>
      <c r="I599" s="282">
        <v>1</v>
      </c>
      <c r="J599" s="281">
        <v>9.5399999999999991</v>
      </c>
      <c r="K599" s="281">
        <v>9.5399999999999991</v>
      </c>
      <c r="M599" s="46"/>
      <c r="N599" s="46"/>
      <c r="O599" s="46"/>
      <c r="P599" s="46"/>
      <c r="Q599" s="46"/>
      <c r="R599" s="46"/>
      <c r="S599" s="46"/>
      <c r="T599" s="46"/>
      <c r="U599" s="46"/>
      <c r="V599" s="46"/>
      <c r="W599" s="46"/>
      <c r="X599" s="46"/>
    </row>
    <row r="600" spans="1:24" ht="15.75" customHeight="1" x14ac:dyDescent="0.2">
      <c r="A600" s="46"/>
      <c r="B600" s="261" t="s">
        <v>953</v>
      </c>
      <c r="C600" s="280" t="s">
        <v>1106</v>
      </c>
      <c r="D600" s="261" t="s">
        <v>47</v>
      </c>
      <c r="E600" s="261" t="s">
        <v>1107</v>
      </c>
      <c r="F600" s="385" t="s">
        <v>3970</v>
      </c>
      <c r="G600" s="385"/>
      <c r="H600" s="279" t="s">
        <v>950</v>
      </c>
      <c r="I600" s="282">
        <v>4.0300000000000002E-2</v>
      </c>
      <c r="J600" s="281">
        <v>35.29</v>
      </c>
      <c r="K600" s="281">
        <v>1.42</v>
      </c>
      <c r="M600" s="46"/>
      <c r="N600" s="46"/>
      <c r="O600" s="46"/>
      <c r="P600" s="46"/>
      <c r="Q600" s="46"/>
      <c r="R600" s="46"/>
      <c r="S600" s="46"/>
      <c r="T600" s="46"/>
      <c r="U600" s="46"/>
      <c r="V600" s="46"/>
      <c r="W600" s="46"/>
      <c r="X600" s="46"/>
    </row>
    <row r="601" spans="1:24" ht="15.75" customHeight="1" x14ac:dyDescent="0.2">
      <c r="A601" s="46"/>
      <c r="B601" s="262" t="s">
        <v>919</v>
      </c>
      <c r="C601" s="284" t="s">
        <v>1114</v>
      </c>
      <c r="D601" s="262" t="s">
        <v>47</v>
      </c>
      <c r="E601" s="262" t="s">
        <v>1115</v>
      </c>
      <c r="F601" s="389" t="s">
        <v>923</v>
      </c>
      <c r="G601" s="389"/>
      <c r="H601" s="283" t="s">
        <v>97</v>
      </c>
      <c r="I601" s="286">
        <v>2.5000000000000001E-2</v>
      </c>
      <c r="J601" s="285">
        <v>22.6</v>
      </c>
      <c r="K601" s="285">
        <v>0.56000000000000005</v>
      </c>
      <c r="M601" s="46"/>
      <c r="N601" s="46"/>
      <c r="O601" s="46"/>
      <c r="P601" s="46"/>
      <c r="Q601" s="46"/>
      <c r="R601" s="46"/>
      <c r="S601" s="46"/>
      <c r="T601" s="46"/>
      <c r="U601" s="46"/>
      <c r="V601" s="46"/>
      <c r="W601" s="46"/>
      <c r="X601" s="46"/>
    </row>
    <row r="602" spans="1:24" ht="15.75" customHeight="1" x14ac:dyDescent="0.2">
      <c r="A602" s="46"/>
      <c r="B602" s="262" t="s">
        <v>919</v>
      </c>
      <c r="C602" s="284" t="s">
        <v>1112</v>
      </c>
      <c r="D602" s="262" t="s">
        <v>47</v>
      </c>
      <c r="E602" s="262" t="s">
        <v>1113</v>
      </c>
      <c r="F602" s="389" t="s">
        <v>923</v>
      </c>
      <c r="G602" s="389"/>
      <c r="H602" s="283" t="s">
        <v>49</v>
      </c>
      <c r="I602" s="286">
        <v>0.72799999999999998</v>
      </c>
      <c r="J602" s="285">
        <v>0.24</v>
      </c>
      <c r="K602" s="285">
        <v>0.17</v>
      </c>
      <c r="M602" s="46"/>
      <c r="N602" s="46"/>
      <c r="O602" s="46"/>
      <c r="P602" s="46"/>
      <c r="Q602" s="46"/>
      <c r="R602" s="46"/>
      <c r="S602" s="46"/>
      <c r="T602" s="46"/>
      <c r="U602" s="46"/>
      <c r="V602" s="46"/>
      <c r="W602" s="46"/>
      <c r="X602" s="46"/>
    </row>
    <row r="603" spans="1:24" ht="15.75" customHeight="1" x14ac:dyDescent="0.2">
      <c r="A603" s="46"/>
      <c r="B603" s="263"/>
      <c r="C603" s="263"/>
      <c r="D603" s="263"/>
      <c r="E603" s="263"/>
      <c r="F603" s="263" t="s">
        <v>924</v>
      </c>
      <c r="G603" s="289">
        <v>1.94</v>
      </c>
      <c r="H603" s="263" t="s">
        <v>925</v>
      </c>
      <c r="I603" s="289">
        <v>0</v>
      </c>
      <c r="J603" s="263" t="s">
        <v>926</v>
      </c>
      <c r="K603" s="289">
        <v>1.94</v>
      </c>
      <c r="M603" s="46"/>
      <c r="N603" s="46"/>
      <c r="O603" s="46"/>
      <c r="P603" s="46"/>
      <c r="Q603" s="46"/>
      <c r="R603" s="46"/>
      <c r="S603" s="46"/>
      <c r="T603" s="46"/>
      <c r="U603" s="46"/>
      <c r="V603" s="46"/>
      <c r="W603" s="46"/>
      <c r="X603" s="46"/>
    </row>
    <row r="604" spans="1:24" ht="15.75" customHeight="1" x14ac:dyDescent="0.2">
      <c r="A604" s="46"/>
      <c r="B604" s="263"/>
      <c r="C604" s="263"/>
      <c r="D604" s="263"/>
      <c r="E604" s="263"/>
      <c r="F604" s="263" t="s">
        <v>927</v>
      </c>
      <c r="G604" s="289">
        <v>2.46</v>
      </c>
      <c r="H604" s="263"/>
      <c r="I604" s="386" t="s">
        <v>928</v>
      </c>
      <c r="J604" s="386"/>
      <c r="K604" s="289">
        <v>14.32</v>
      </c>
      <c r="M604" s="46"/>
      <c r="N604" s="46"/>
      <c r="O604" s="46"/>
      <c r="P604" s="46"/>
      <c r="Q604" s="46"/>
      <c r="R604" s="46"/>
      <c r="S604" s="46"/>
      <c r="T604" s="46"/>
      <c r="U604" s="46"/>
      <c r="V604" s="46"/>
      <c r="W604" s="46"/>
      <c r="X604" s="46"/>
    </row>
    <row r="605" spans="1:24" ht="15.75" customHeight="1" thickBot="1" x14ac:dyDescent="0.25">
      <c r="A605" s="46"/>
      <c r="B605" s="264"/>
      <c r="C605" s="264"/>
      <c r="D605" s="264"/>
      <c r="E605" s="264"/>
      <c r="F605" s="264"/>
      <c r="G605" s="264"/>
      <c r="H605" s="264" t="s">
        <v>929</v>
      </c>
      <c r="I605" s="287" t="s">
        <v>3565</v>
      </c>
      <c r="J605" s="264" t="s">
        <v>931</v>
      </c>
      <c r="K605" s="265">
        <v>8672.19</v>
      </c>
      <c r="M605" s="46"/>
      <c r="N605" s="46"/>
      <c r="O605" s="46"/>
      <c r="P605" s="46"/>
      <c r="Q605" s="46"/>
      <c r="R605" s="46"/>
      <c r="S605" s="46"/>
      <c r="T605" s="46"/>
      <c r="U605" s="46"/>
      <c r="V605" s="46"/>
      <c r="W605" s="46"/>
      <c r="X605" s="46"/>
    </row>
    <row r="606" spans="1:24" ht="15.75" customHeight="1" thickTop="1" x14ac:dyDescent="0.2">
      <c r="A606" s="46"/>
      <c r="B606" s="278"/>
      <c r="C606" s="278"/>
      <c r="D606" s="278"/>
      <c r="E606" s="278"/>
      <c r="F606" s="278"/>
      <c r="G606" s="278"/>
      <c r="H606" s="278"/>
      <c r="I606" s="278"/>
      <c r="J606" s="278"/>
      <c r="K606" s="278"/>
      <c r="M606" s="46"/>
      <c r="N606" s="46"/>
      <c r="O606" s="46"/>
      <c r="P606" s="46"/>
      <c r="Q606" s="46"/>
      <c r="R606" s="46"/>
      <c r="S606" s="46"/>
      <c r="T606" s="46"/>
      <c r="U606" s="46"/>
      <c r="V606" s="46"/>
      <c r="W606" s="46"/>
      <c r="X606" s="46"/>
    </row>
    <row r="607" spans="1:24" ht="15.75" customHeight="1" x14ac:dyDescent="0.2">
      <c r="A607" s="46"/>
      <c r="B607" s="259" t="s">
        <v>179</v>
      </c>
      <c r="C607" s="267" t="s">
        <v>24</v>
      </c>
      <c r="D607" s="259" t="s">
        <v>25</v>
      </c>
      <c r="E607" s="259" t="s">
        <v>26</v>
      </c>
      <c r="F607" s="387" t="s">
        <v>917</v>
      </c>
      <c r="G607" s="387"/>
      <c r="H607" s="271" t="s">
        <v>27</v>
      </c>
      <c r="I607" s="267" t="s">
        <v>28</v>
      </c>
      <c r="J607" s="267" t="s">
        <v>29</v>
      </c>
      <c r="K607" s="267" t="s">
        <v>30</v>
      </c>
      <c r="M607" s="46"/>
      <c r="N607" s="46"/>
      <c r="O607" s="46"/>
      <c r="P607" s="46"/>
      <c r="Q607" s="46"/>
      <c r="R607" s="46"/>
      <c r="S607" s="46"/>
      <c r="T607" s="46"/>
      <c r="U607" s="46"/>
      <c r="V607" s="46"/>
      <c r="W607" s="46"/>
      <c r="X607" s="46"/>
    </row>
    <row r="608" spans="1:24" ht="15.75" customHeight="1" x14ac:dyDescent="0.2">
      <c r="A608" s="46"/>
      <c r="B608" s="260" t="s">
        <v>918</v>
      </c>
      <c r="C608" s="275" t="s">
        <v>180</v>
      </c>
      <c r="D608" s="260" t="s">
        <v>47</v>
      </c>
      <c r="E608" s="260" t="s">
        <v>181</v>
      </c>
      <c r="F608" s="388" t="s">
        <v>3993</v>
      </c>
      <c r="G608" s="388"/>
      <c r="H608" s="274" t="s">
        <v>97</v>
      </c>
      <c r="I608" s="277">
        <v>1</v>
      </c>
      <c r="J608" s="276">
        <v>10.4</v>
      </c>
      <c r="K608" s="276">
        <v>10.4</v>
      </c>
      <c r="M608" s="46"/>
      <c r="N608" s="46"/>
      <c r="O608" s="46"/>
      <c r="P608" s="46"/>
      <c r="Q608" s="46"/>
      <c r="R608" s="46"/>
      <c r="S608" s="46"/>
      <c r="T608" s="46"/>
      <c r="U608" s="46"/>
      <c r="V608" s="46"/>
      <c r="W608" s="46"/>
      <c r="X608" s="46"/>
    </row>
    <row r="609" spans="1:24" ht="15.75" customHeight="1" x14ac:dyDescent="0.2">
      <c r="A609" s="46"/>
      <c r="B609" s="261" t="s">
        <v>953</v>
      </c>
      <c r="C609" s="280" t="s">
        <v>1106</v>
      </c>
      <c r="D609" s="261" t="s">
        <v>47</v>
      </c>
      <c r="E609" s="261" t="s">
        <v>1107</v>
      </c>
      <c r="F609" s="385" t="s">
        <v>3970</v>
      </c>
      <c r="G609" s="385"/>
      <c r="H609" s="279" t="s">
        <v>950</v>
      </c>
      <c r="I609" s="282">
        <v>2.5899999999999999E-2</v>
      </c>
      <c r="J609" s="281">
        <v>35.29</v>
      </c>
      <c r="K609" s="281">
        <v>0.91</v>
      </c>
      <c r="M609" s="46"/>
      <c r="N609" s="46"/>
      <c r="O609" s="46"/>
      <c r="P609" s="46"/>
      <c r="Q609" s="46"/>
      <c r="R609" s="46"/>
      <c r="S609" s="46"/>
      <c r="T609" s="46"/>
      <c r="U609" s="46"/>
      <c r="V609" s="46"/>
      <c r="W609" s="46"/>
      <c r="X609" s="46"/>
    </row>
    <row r="610" spans="1:24" ht="15.75" customHeight="1" x14ac:dyDescent="0.2">
      <c r="A610" s="46"/>
      <c r="B610" s="261" t="s">
        <v>953</v>
      </c>
      <c r="C610" s="280" t="s">
        <v>1120</v>
      </c>
      <c r="D610" s="261" t="s">
        <v>47</v>
      </c>
      <c r="E610" s="261" t="s">
        <v>1121</v>
      </c>
      <c r="F610" s="385" t="s">
        <v>3993</v>
      </c>
      <c r="G610" s="385"/>
      <c r="H610" s="279" t="s">
        <v>97</v>
      </c>
      <c r="I610" s="282">
        <v>1</v>
      </c>
      <c r="J610" s="281">
        <v>8.74</v>
      </c>
      <c r="K610" s="281">
        <v>8.74</v>
      </c>
      <c r="M610" s="46"/>
      <c r="N610" s="46"/>
      <c r="O610" s="46"/>
      <c r="P610" s="46"/>
      <c r="Q610" s="46"/>
      <c r="R610" s="46"/>
      <c r="S610" s="46"/>
      <c r="T610" s="46"/>
      <c r="U610" s="46"/>
      <c r="V610" s="46"/>
      <c r="W610" s="46"/>
      <c r="X610" s="46"/>
    </row>
    <row r="611" spans="1:24" ht="15.75" customHeight="1" x14ac:dyDescent="0.2">
      <c r="A611" s="46"/>
      <c r="B611" s="261" t="s">
        <v>953</v>
      </c>
      <c r="C611" s="280" t="s">
        <v>1108</v>
      </c>
      <c r="D611" s="261" t="s">
        <v>47</v>
      </c>
      <c r="E611" s="261" t="s">
        <v>1109</v>
      </c>
      <c r="F611" s="385" t="s">
        <v>3970</v>
      </c>
      <c r="G611" s="385"/>
      <c r="H611" s="279" t="s">
        <v>950</v>
      </c>
      <c r="I611" s="282">
        <v>4.1999999999999997E-3</v>
      </c>
      <c r="J611" s="281">
        <v>26.59</v>
      </c>
      <c r="K611" s="281">
        <v>0.11</v>
      </c>
      <c r="M611" s="46"/>
      <c r="N611" s="46"/>
      <c r="O611" s="46"/>
      <c r="P611" s="46"/>
      <c r="Q611" s="46"/>
      <c r="R611" s="46"/>
      <c r="S611" s="46"/>
      <c r="T611" s="46"/>
      <c r="U611" s="46"/>
      <c r="V611" s="46"/>
      <c r="W611" s="46"/>
      <c r="X611" s="46"/>
    </row>
    <row r="612" spans="1:24" ht="15.75" customHeight="1" x14ac:dyDescent="0.2">
      <c r="A612" s="46"/>
      <c r="B612" s="262" t="s">
        <v>919</v>
      </c>
      <c r="C612" s="284" t="s">
        <v>1114</v>
      </c>
      <c r="D612" s="262" t="s">
        <v>47</v>
      </c>
      <c r="E612" s="262" t="s">
        <v>1115</v>
      </c>
      <c r="F612" s="389" t="s">
        <v>923</v>
      </c>
      <c r="G612" s="389"/>
      <c r="H612" s="283" t="s">
        <v>97</v>
      </c>
      <c r="I612" s="286">
        <v>2.5000000000000001E-2</v>
      </c>
      <c r="J612" s="285">
        <v>22.6</v>
      </c>
      <c r="K612" s="285">
        <v>0.56000000000000005</v>
      </c>
      <c r="M612" s="46"/>
      <c r="N612" s="46"/>
      <c r="O612" s="46"/>
      <c r="P612" s="46"/>
      <c r="Q612" s="46"/>
      <c r="R612" s="46"/>
      <c r="S612" s="46"/>
      <c r="T612" s="46"/>
      <c r="U612" s="46"/>
      <c r="V612" s="46"/>
      <c r="W612" s="46"/>
      <c r="X612" s="46"/>
    </row>
    <row r="613" spans="1:24" ht="15.75" customHeight="1" x14ac:dyDescent="0.2">
      <c r="A613" s="46"/>
      <c r="B613" s="262" t="s">
        <v>919</v>
      </c>
      <c r="C613" s="284" t="s">
        <v>1112</v>
      </c>
      <c r="D613" s="262" t="s">
        <v>47</v>
      </c>
      <c r="E613" s="262" t="s">
        <v>1113</v>
      </c>
      <c r="F613" s="389" t="s">
        <v>923</v>
      </c>
      <c r="G613" s="389"/>
      <c r="H613" s="283" t="s">
        <v>49</v>
      </c>
      <c r="I613" s="286">
        <v>0.35699999999999998</v>
      </c>
      <c r="J613" s="285">
        <v>0.24</v>
      </c>
      <c r="K613" s="285">
        <v>0.08</v>
      </c>
      <c r="M613" s="46"/>
      <c r="N613" s="46"/>
      <c r="O613" s="46"/>
      <c r="P613" s="46"/>
      <c r="Q613" s="46"/>
      <c r="R613" s="46"/>
      <c r="S613" s="46"/>
      <c r="T613" s="46"/>
      <c r="U613" s="46"/>
      <c r="V613" s="46"/>
      <c r="W613" s="46"/>
      <c r="X613" s="46"/>
    </row>
    <row r="614" spans="1:24" ht="15.75" customHeight="1" x14ac:dyDescent="0.2">
      <c r="A614" s="46"/>
      <c r="B614" s="263"/>
      <c r="C614" s="263"/>
      <c r="D614" s="263"/>
      <c r="E614" s="263"/>
      <c r="F614" s="263" t="s">
        <v>924</v>
      </c>
      <c r="G614" s="289">
        <v>1.19</v>
      </c>
      <c r="H614" s="263" t="s">
        <v>925</v>
      </c>
      <c r="I614" s="289">
        <v>0</v>
      </c>
      <c r="J614" s="263" t="s">
        <v>926</v>
      </c>
      <c r="K614" s="289">
        <v>1.19</v>
      </c>
      <c r="M614" s="46"/>
      <c r="N614" s="46"/>
      <c r="O614" s="46"/>
      <c r="P614" s="46"/>
      <c r="Q614" s="46"/>
      <c r="R614" s="46"/>
      <c r="S614" s="46"/>
      <c r="T614" s="46"/>
      <c r="U614" s="46"/>
      <c r="V614" s="46"/>
      <c r="W614" s="46"/>
      <c r="X614" s="46"/>
    </row>
    <row r="615" spans="1:24" ht="15.75" customHeight="1" x14ac:dyDescent="0.2">
      <c r="A615" s="46"/>
      <c r="B615" s="263"/>
      <c r="C615" s="263"/>
      <c r="D615" s="263"/>
      <c r="E615" s="263"/>
      <c r="F615" s="263" t="s">
        <v>927</v>
      </c>
      <c r="G615" s="289">
        <v>2.16</v>
      </c>
      <c r="H615" s="263"/>
      <c r="I615" s="386" t="s">
        <v>928</v>
      </c>
      <c r="J615" s="386"/>
      <c r="K615" s="289">
        <v>12.56</v>
      </c>
      <c r="M615" s="46"/>
      <c r="N615" s="46"/>
      <c r="O615" s="46"/>
      <c r="P615" s="46"/>
      <c r="Q615" s="46"/>
      <c r="R615" s="46"/>
      <c r="S615" s="46"/>
      <c r="T615" s="46"/>
      <c r="U615" s="46"/>
      <c r="V615" s="46"/>
      <c r="W615" s="46"/>
      <c r="X615" s="46"/>
    </row>
    <row r="616" spans="1:24" ht="15.75" customHeight="1" thickBot="1" x14ac:dyDescent="0.25">
      <c r="A616" s="46"/>
      <c r="B616" s="264"/>
      <c r="C616" s="264"/>
      <c r="D616" s="264"/>
      <c r="E616" s="264"/>
      <c r="F616" s="264"/>
      <c r="G616" s="264"/>
      <c r="H616" s="264" t="s">
        <v>929</v>
      </c>
      <c r="I616" s="287" t="s">
        <v>3566</v>
      </c>
      <c r="J616" s="264" t="s">
        <v>931</v>
      </c>
      <c r="K616" s="265">
        <v>924.41</v>
      </c>
      <c r="M616" s="46"/>
      <c r="N616" s="46"/>
      <c r="O616" s="46"/>
      <c r="P616" s="46"/>
      <c r="Q616" s="46"/>
      <c r="R616" s="46"/>
      <c r="S616" s="46"/>
      <c r="T616" s="46"/>
      <c r="U616" s="46"/>
      <c r="V616" s="46"/>
      <c r="W616" s="46"/>
      <c r="X616" s="46"/>
    </row>
    <row r="617" spans="1:24" ht="15.75" customHeight="1" thickTop="1" x14ac:dyDescent="0.2">
      <c r="A617" s="46"/>
      <c r="B617" s="278"/>
      <c r="C617" s="278"/>
      <c r="D617" s="278"/>
      <c r="E617" s="278"/>
      <c r="F617" s="278"/>
      <c r="G617" s="278"/>
      <c r="H617" s="278"/>
      <c r="I617" s="278"/>
      <c r="J617" s="278"/>
      <c r="K617" s="278"/>
      <c r="M617" s="46"/>
      <c r="N617" s="46"/>
      <c r="O617" s="46"/>
      <c r="P617" s="46"/>
      <c r="Q617" s="46"/>
      <c r="R617" s="46"/>
      <c r="S617" s="46"/>
      <c r="T617" s="46"/>
      <c r="U617" s="46"/>
      <c r="V617" s="46"/>
      <c r="W617" s="46"/>
      <c r="X617" s="46"/>
    </row>
    <row r="618" spans="1:24" ht="15.75" customHeight="1" x14ac:dyDescent="0.2">
      <c r="A618" s="46"/>
      <c r="B618" s="259" t="s">
        <v>182</v>
      </c>
      <c r="C618" s="267" t="s">
        <v>24</v>
      </c>
      <c r="D618" s="259" t="s">
        <v>25</v>
      </c>
      <c r="E618" s="259" t="s">
        <v>26</v>
      </c>
      <c r="F618" s="387" t="s">
        <v>917</v>
      </c>
      <c r="G618" s="387"/>
      <c r="H618" s="271" t="s">
        <v>27</v>
      </c>
      <c r="I618" s="267" t="s">
        <v>28</v>
      </c>
      <c r="J618" s="267" t="s">
        <v>29</v>
      </c>
      <c r="K618" s="267" t="s">
        <v>30</v>
      </c>
      <c r="M618" s="46"/>
      <c r="N618" s="46"/>
      <c r="O618" s="46"/>
      <c r="P618" s="46"/>
      <c r="Q618" s="46"/>
      <c r="R618" s="46"/>
      <c r="S618" s="46"/>
      <c r="T618" s="46"/>
      <c r="U618" s="46"/>
      <c r="V618" s="46"/>
      <c r="W618" s="46"/>
      <c r="X618" s="46"/>
    </row>
    <row r="619" spans="1:24" ht="15.75" customHeight="1" x14ac:dyDescent="0.2">
      <c r="A619" s="46"/>
      <c r="B619" s="260" t="s">
        <v>918</v>
      </c>
      <c r="C619" s="275" t="s">
        <v>3396</v>
      </c>
      <c r="D619" s="260" t="s">
        <v>47</v>
      </c>
      <c r="E619" s="260" t="s">
        <v>3397</v>
      </c>
      <c r="F619" s="388" t="s">
        <v>3993</v>
      </c>
      <c r="G619" s="388"/>
      <c r="H619" s="274" t="s">
        <v>97</v>
      </c>
      <c r="I619" s="277">
        <v>1</v>
      </c>
      <c r="J619" s="276">
        <v>8.39</v>
      </c>
      <c r="K619" s="276">
        <v>8.39</v>
      </c>
      <c r="M619" s="46"/>
      <c r="N619" s="46"/>
      <c r="O619" s="46"/>
      <c r="P619" s="46"/>
      <c r="Q619" s="46"/>
      <c r="R619" s="46"/>
      <c r="S619" s="46"/>
      <c r="T619" s="46"/>
      <c r="U619" s="46"/>
      <c r="V619" s="46"/>
      <c r="W619" s="46"/>
      <c r="X619" s="46"/>
    </row>
    <row r="620" spans="1:24" ht="15.75" customHeight="1" x14ac:dyDescent="0.2">
      <c r="A620" s="46"/>
      <c r="B620" s="261" t="s">
        <v>953</v>
      </c>
      <c r="C620" s="280" t="s">
        <v>1124</v>
      </c>
      <c r="D620" s="261" t="s">
        <v>47</v>
      </c>
      <c r="E620" s="261" t="s">
        <v>1125</v>
      </c>
      <c r="F620" s="385" t="s">
        <v>3993</v>
      </c>
      <c r="G620" s="385"/>
      <c r="H620" s="279" t="s">
        <v>97</v>
      </c>
      <c r="I620" s="282">
        <v>1</v>
      </c>
      <c r="J620" s="281">
        <v>7.36</v>
      </c>
      <c r="K620" s="281">
        <v>7.36</v>
      </c>
      <c r="M620" s="46"/>
      <c r="N620" s="46"/>
      <c r="O620" s="46"/>
      <c r="P620" s="46"/>
      <c r="Q620" s="46"/>
      <c r="R620" s="46"/>
      <c r="S620" s="46"/>
      <c r="T620" s="46"/>
      <c r="U620" s="46"/>
      <c r="V620" s="46"/>
      <c r="W620" s="46"/>
      <c r="X620" s="46"/>
    </row>
    <row r="621" spans="1:24" ht="15.75" customHeight="1" x14ac:dyDescent="0.2">
      <c r="A621" s="46"/>
      <c r="B621" s="261" t="s">
        <v>953</v>
      </c>
      <c r="C621" s="280" t="s">
        <v>1106</v>
      </c>
      <c r="D621" s="261" t="s">
        <v>47</v>
      </c>
      <c r="E621" s="261" t="s">
        <v>1107</v>
      </c>
      <c r="F621" s="385" t="s">
        <v>3970</v>
      </c>
      <c r="G621" s="385"/>
      <c r="H621" s="279" t="s">
        <v>950</v>
      </c>
      <c r="I621" s="282">
        <v>1.21E-2</v>
      </c>
      <c r="J621" s="281">
        <v>35.29</v>
      </c>
      <c r="K621" s="281">
        <v>0.42</v>
      </c>
      <c r="M621" s="46"/>
      <c r="N621" s="46"/>
      <c r="O621" s="46"/>
      <c r="P621" s="46"/>
      <c r="Q621" s="46"/>
      <c r="R621" s="46"/>
      <c r="S621" s="46"/>
      <c r="T621" s="46"/>
      <c r="U621" s="46"/>
      <c r="V621" s="46"/>
      <c r="W621" s="46"/>
      <c r="X621" s="46"/>
    </row>
    <row r="622" spans="1:24" ht="15.75" customHeight="1" x14ac:dyDescent="0.2">
      <c r="A622" s="46"/>
      <c r="B622" s="261" t="s">
        <v>953</v>
      </c>
      <c r="C622" s="280" t="s">
        <v>1108</v>
      </c>
      <c r="D622" s="261" t="s">
        <v>47</v>
      </c>
      <c r="E622" s="261" t="s">
        <v>1109</v>
      </c>
      <c r="F622" s="385" t="s">
        <v>3970</v>
      </c>
      <c r="G622" s="385"/>
      <c r="H622" s="279" t="s">
        <v>950</v>
      </c>
      <c r="I622" s="282">
        <v>2E-3</v>
      </c>
      <c r="J622" s="281">
        <v>26.59</v>
      </c>
      <c r="K622" s="281">
        <v>0.05</v>
      </c>
      <c r="M622" s="46"/>
      <c r="N622" s="46"/>
      <c r="O622" s="46"/>
      <c r="P622" s="46"/>
      <c r="Q622" s="46"/>
      <c r="R622" s="46"/>
      <c r="S622" s="46"/>
      <c r="T622" s="46"/>
      <c r="U622" s="46"/>
      <c r="V622" s="46"/>
      <c r="W622" s="46"/>
      <c r="X622" s="46"/>
    </row>
    <row r="623" spans="1:24" ht="15.75" customHeight="1" x14ac:dyDescent="0.2">
      <c r="A623" s="46"/>
      <c r="B623" s="262" t="s">
        <v>919</v>
      </c>
      <c r="C623" s="284" t="s">
        <v>1114</v>
      </c>
      <c r="D623" s="262" t="s">
        <v>47</v>
      </c>
      <c r="E623" s="262" t="s">
        <v>1115</v>
      </c>
      <c r="F623" s="389" t="s">
        <v>923</v>
      </c>
      <c r="G623" s="389"/>
      <c r="H623" s="283" t="s">
        <v>97</v>
      </c>
      <c r="I623" s="286">
        <v>2.5000000000000001E-2</v>
      </c>
      <c r="J623" s="285">
        <v>22.6</v>
      </c>
      <c r="K623" s="285">
        <v>0.56000000000000005</v>
      </c>
      <c r="M623" s="46"/>
      <c r="N623" s="46"/>
      <c r="O623" s="46"/>
      <c r="P623" s="46"/>
      <c r="Q623" s="46"/>
      <c r="R623" s="46"/>
      <c r="S623" s="46"/>
      <c r="T623" s="46"/>
      <c r="U623" s="46"/>
      <c r="V623" s="46"/>
      <c r="W623" s="46"/>
      <c r="X623" s="46"/>
    </row>
    <row r="624" spans="1:24" ht="15.75" customHeight="1" x14ac:dyDescent="0.2">
      <c r="A624" s="46"/>
      <c r="B624" s="263"/>
      <c r="C624" s="263"/>
      <c r="D624" s="263"/>
      <c r="E624" s="263"/>
      <c r="F624" s="263" t="s">
        <v>924</v>
      </c>
      <c r="G624" s="289">
        <v>0.48</v>
      </c>
      <c r="H624" s="263" t="s">
        <v>925</v>
      </c>
      <c r="I624" s="289">
        <v>0</v>
      </c>
      <c r="J624" s="263" t="s">
        <v>926</v>
      </c>
      <c r="K624" s="289">
        <v>0.48</v>
      </c>
      <c r="M624" s="46"/>
      <c r="N624" s="46"/>
      <c r="O624" s="46"/>
      <c r="P624" s="46"/>
      <c r="Q624" s="46"/>
      <c r="R624" s="46"/>
      <c r="S624" s="46"/>
      <c r="T624" s="46"/>
      <c r="U624" s="46"/>
      <c r="V624" s="46"/>
      <c r="W624" s="46"/>
      <c r="X624" s="46"/>
    </row>
    <row r="625" spans="1:24" ht="15.75" customHeight="1" x14ac:dyDescent="0.2">
      <c r="A625" s="46"/>
      <c r="B625" s="263"/>
      <c r="C625" s="263"/>
      <c r="D625" s="263"/>
      <c r="E625" s="263"/>
      <c r="F625" s="263" t="s">
        <v>927</v>
      </c>
      <c r="G625" s="289">
        <v>1.74</v>
      </c>
      <c r="H625" s="263"/>
      <c r="I625" s="386" t="s">
        <v>928</v>
      </c>
      <c r="J625" s="386"/>
      <c r="K625" s="289">
        <v>10.130000000000001</v>
      </c>
      <c r="M625" s="46"/>
      <c r="N625" s="46"/>
      <c r="O625" s="46"/>
      <c r="P625" s="46"/>
      <c r="Q625" s="46"/>
      <c r="R625" s="46"/>
      <c r="S625" s="46"/>
      <c r="T625" s="46"/>
      <c r="U625" s="46"/>
      <c r="V625" s="46"/>
      <c r="W625" s="46"/>
      <c r="X625" s="46"/>
    </row>
    <row r="626" spans="1:24" ht="15.75" customHeight="1" thickBot="1" x14ac:dyDescent="0.25">
      <c r="A626" s="46"/>
      <c r="B626" s="264"/>
      <c r="C626" s="264"/>
      <c r="D626" s="264"/>
      <c r="E626" s="264"/>
      <c r="F626" s="264"/>
      <c r="G626" s="264"/>
      <c r="H626" s="264" t="s">
        <v>929</v>
      </c>
      <c r="I626" s="287" t="s">
        <v>3567</v>
      </c>
      <c r="J626" s="264" t="s">
        <v>931</v>
      </c>
      <c r="K626" s="265">
        <v>388.99</v>
      </c>
      <c r="M626" s="46"/>
      <c r="N626" s="46"/>
      <c r="O626" s="46"/>
      <c r="P626" s="46"/>
      <c r="Q626" s="46"/>
      <c r="R626" s="46"/>
      <c r="S626" s="46"/>
      <c r="T626" s="46"/>
      <c r="U626" s="46"/>
      <c r="V626" s="46"/>
      <c r="W626" s="46"/>
      <c r="X626" s="46"/>
    </row>
    <row r="627" spans="1:24" ht="15.75" customHeight="1" thickTop="1" x14ac:dyDescent="0.2">
      <c r="A627" s="46"/>
      <c r="B627" s="278"/>
      <c r="C627" s="278"/>
      <c r="D627" s="278"/>
      <c r="E627" s="278"/>
      <c r="F627" s="278"/>
      <c r="G627" s="278"/>
      <c r="H627" s="278"/>
      <c r="I627" s="278"/>
      <c r="J627" s="278"/>
      <c r="K627" s="278"/>
      <c r="M627" s="46"/>
      <c r="N627" s="46"/>
      <c r="O627" s="46"/>
      <c r="P627" s="46"/>
      <c r="Q627" s="46"/>
      <c r="R627" s="46"/>
      <c r="S627" s="46"/>
      <c r="T627" s="46"/>
      <c r="U627" s="46"/>
      <c r="V627" s="46"/>
      <c r="W627" s="46"/>
      <c r="X627" s="46"/>
    </row>
    <row r="628" spans="1:24" ht="15.75" customHeight="1" x14ac:dyDescent="0.2">
      <c r="A628" s="46"/>
      <c r="B628" s="259" t="s">
        <v>183</v>
      </c>
      <c r="C628" s="267" t="s">
        <v>24</v>
      </c>
      <c r="D628" s="259" t="s">
        <v>25</v>
      </c>
      <c r="E628" s="259" t="s">
        <v>26</v>
      </c>
      <c r="F628" s="387" t="s">
        <v>917</v>
      </c>
      <c r="G628" s="387"/>
      <c r="H628" s="271" t="s">
        <v>27</v>
      </c>
      <c r="I628" s="267" t="s">
        <v>28</v>
      </c>
      <c r="J628" s="267" t="s">
        <v>29</v>
      </c>
      <c r="K628" s="267" t="s">
        <v>30</v>
      </c>
      <c r="M628" s="46"/>
      <c r="N628" s="46"/>
      <c r="O628" s="46"/>
      <c r="P628" s="46"/>
      <c r="Q628" s="46"/>
      <c r="R628" s="46"/>
      <c r="S628" s="46"/>
      <c r="T628" s="46"/>
      <c r="U628" s="46"/>
      <c r="V628" s="46"/>
      <c r="W628" s="46"/>
      <c r="X628" s="46"/>
    </row>
    <row r="629" spans="1:24" ht="15.75" customHeight="1" x14ac:dyDescent="0.2">
      <c r="A629" s="46"/>
      <c r="B629" s="260" t="s">
        <v>918</v>
      </c>
      <c r="C629" s="275" t="s">
        <v>162</v>
      </c>
      <c r="D629" s="260" t="s">
        <v>73</v>
      </c>
      <c r="E629" s="260" t="s">
        <v>163</v>
      </c>
      <c r="F629" s="388" t="s">
        <v>1038</v>
      </c>
      <c r="G629" s="388"/>
      <c r="H629" s="274" t="s">
        <v>60</v>
      </c>
      <c r="I629" s="277">
        <v>1</v>
      </c>
      <c r="J629" s="276">
        <v>791.37</v>
      </c>
      <c r="K629" s="276">
        <v>791.37</v>
      </c>
      <c r="M629" s="46"/>
      <c r="N629" s="46"/>
      <c r="O629" s="46"/>
      <c r="P629" s="46"/>
      <c r="Q629" s="46"/>
      <c r="R629" s="46"/>
      <c r="S629" s="46"/>
      <c r="T629" s="46"/>
      <c r="U629" s="46"/>
      <c r="V629" s="46"/>
      <c r="W629" s="46"/>
      <c r="X629" s="46"/>
    </row>
    <row r="630" spans="1:24" ht="15.75" customHeight="1" x14ac:dyDescent="0.2">
      <c r="A630" s="46"/>
      <c r="B630" s="261" t="s">
        <v>953</v>
      </c>
      <c r="C630" s="280" t="s">
        <v>1126</v>
      </c>
      <c r="D630" s="261" t="s">
        <v>47</v>
      </c>
      <c r="E630" s="261" t="s">
        <v>1127</v>
      </c>
      <c r="F630" s="385" t="s">
        <v>3985</v>
      </c>
      <c r="G630" s="385"/>
      <c r="H630" s="279" t="s">
        <v>1035</v>
      </c>
      <c r="I630" s="282">
        <v>0.12</v>
      </c>
      <c r="J630" s="281">
        <v>1.26</v>
      </c>
      <c r="K630" s="281">
        <v>0.15</v>
      </c>
      <c r="M630" s="46"/>
      <c r="N630" s="46"/>
      <c r="O630" s="46"/>
      <c r="P630" s="46"/>
      <c r="Q630" s="46"/>
      <c r="R630" s="46"/>
      <c r="S630" s="46"/>
      <c r="T630" s="46"/>
      <c r="U630" s="46"/>
      <c r="V630" s="46"/>
      <c r="W630" s="46"/>
      <c r="X630" s="46"/>
    </row>
    <row r="631" spans="1:24" ht="15.75" customHeight="1" x14ac:dyDescent="0.2">
      <c r="A631" s="46"/>
      <c r="B631" s="261" t="s">
        <v>953</v>
      </c>
      <c r="C631" s="280" t="s">
        <v>1086</v>
      </c>
      <c r="D631" s="261" t="s">
        <v>47</v>
      </c>
      <c r="E631" s="261" t="s">
        <v>1087</v>
      </c>
      <c r="F631" s="385" t="s">
        <v>3970</v>
      </c>
      <c r="G631" s="385"/>
      <c r="H631" s="279" t="s">
        <v>950</v>
      </c>
      <c r="I631" s="282">
        <v>0.753</v>
      </c>
      <c r="J631" s="281">
        <v>35.590000000000003</v>
      </c>
      <c r="K631" s="281">
        <v>26.79</v>
      </c>
      <c r="M631" s="46"/>
      <c r="N631" s="46"/>
      <c r="O631" s="46"/>
      <c r="P631" s="46"/>
      <c r="Q631" s="46"/>
      <c r="R631" s="46"/>
      <c r="S631" s="46"/>
      <c r="T631" s="46"/>
      <c r="U631" s="46"/>
      <c r="V631" s="46"/>
      <c r="W631" s="46"/>
      <c r="X631" s="46"/>
    </row>
    <row r="632" spans="1:24" ht="15.75" customHeight="1" x14ac:dyDescent="0.2">
      <c r="A632" s="46"/>
      <c r="B632" s="261" t="s">
        <v>953</v>
      </c>
      <c r="C632" s="280" t="s">
        <v>1019</v>
      </c>
      <c r="D632" s="261" t="s">
        <v>47</v>
      </c>
      <c r="E632" s="261" t="s">
        <v>1020</v>
      </c>
      <c r="F632" s="385" t="s">
        <v>3970</v>
      </c>
      <c r="G632" s="385"/>
      <c r="H632" s="279" t="s">
        <v>950</v>
      </c>
      <c r="I632" s="282">
        <v>0.82599999999999996</v>
      </c>
      <c r="J632" s="281">
        <v>24.73</v>
      </c>
      <c r="K632" s="281">
        <v>20.420000000000002</v>
      </c>
      <c r="M632" s="46"/>
      <c r="N632" s="46"/>
      <c r="O632" s="46"/>
      <c r="P632" s="46"/>
      <c r="Q632" s="46"/>
      <c r="R632" s="46"/>
      <c r="S632" s="46"/>
      <c r="T632" s="46"/>
      <c r="U632" s="46"/>
      <c r="V632" s="46"/>
      <c r="W632" s="46"/>
      <c r="X632" s="46"/>
    </row>
    <row r="633" spans="1:24" ht="15.75" customHeight="1" x14ac:dyDescent="0.2">
      <c r="A633" s="46"/>
      <c r="B633" s="261" t="s">
        <v>953</v>
      </c>
      <c r="C633" s="280" t="s">
        <v>1128</v>
      </c>
      <c r="D633" s="261" t="s">
        <v>47</v>
      </c>
      <c r="E633" s="261" t="s">
        <v>1129</v>
      </c>
      <c r="F633" s="385" t="s">
        <v>3985</v>
      </c>
      <c r="G633" s="385"/>
      <c r="H633" s="279" t="s">
        <v>1041</v>
      </c>
      <c r="I633" s="282">
        <v>0.13100000000000001</v>
      </c>
      <c r="J633" s="281">
        <v>0.54</v>
      </c>
      <c r="K633" s="281">
        <v>7.0000000000000007E-2</v>
      </c>
      <c r="M633" s="46"/>
      <c r="N633" s="46"/>
      <c r="O633" s="46"/>
      <c r="P633" s="46"/>
      <c r="Q633" s="46"/>
      <c r="R633" s="46"/>
      <c r="S633" s="46"/>
      <c r="T633" s="46"/>
      <c r="U633" s="46"/>
      <c r="V633" s="46"/>
      <c r="W633" s="46"/>
      <c r="X633" s="46"/>
    </row>
    <row r="634" spans="1:24" ht="15.75" customHeight="1" x14ac:dyDescent="0.2">
      <c r="A634" s="46"/>
      <c r="B634" s="261" t="s">
        <v>953</v>
      </c>
      <c r="C634" s="280" t="s">
        <v>1017</v>
      </c>
      <c r="D634" s="261" t="s">
        <v>47</v>
      </c>
      <c r="E634" s="261" t="s">
        <v>1018</v>
      </c>
      <c r="F634" s="385" t="s">
        <v>3970</v>
      </c>
      <c r="G634" s="385"/>
      <c r="H634" s="279" t="s">
        <v>950</v>
      </c>
      <c r="I634" s="282">
        <v>0.125</v>
      </c>
      <c r="J634" s="281">
        <v>36.35</v>
      </c>
      <c r="K634" s="281">
        <v>4.54</v>
      </c>
      <c r="M634" s="46"/>
      <c r="N634" s="46"/>
      <c r="O634" s="46"/>
      <c r="P634" s="46"/>
      <c r="Q634" s="46"/>
      <c r="R634" s="46"/>
      <c r="S634" s="46"/>
      <c r="T634" s="46"/>
      <c r="U634" s="46"/>
      <c r="V634" s="46"/>
      <c r="W634" s="46"/>
      <c r="X634" s="46"/>
    </row>
    <row r="635" spans="1:24" ht="15.75" customHeight="1" x14ac:dyDescent="0.2">
      <c r="A635" s="46"/>
      <c r="B635" s="262" t="s">
        <v>919</v>
      </c>
      <c r="C635" s="284" t="s">
        <v>1130</v>
      </c>
      <c r="D635" s="262" t="s">
        <v>47</v>
      </c>
      <c r="E635" s="262" t="s">
        <v>1131</v>
      </c>
      <c r="F635" s="389" t="s">
        <v>923</v>
      </c>
      <c r="G635" s="389"/>
      <c r="H635" s="283" t="s">
        <v>60</v>
      </c>
      <c r="I635" s="286">
        <v>1.103</v>
      </c>
      <c r="J635" s="285">
        <v>670.36</v>
      </c>
      <c r="K635" s="285">
        <v>739.4</v>
      </c>
      <c r="M635" s="46"/>
      <c r="N635" s="46"/>
      <c r="O635" s="46"/>
      <c r="P635" s="46"/>
      <c r="Q635" s="46"/>
      <c r="R635" s="46"/>
      <c r="S635" s="46"/>
      <c r="T635" s="46"/>
      <c r="U635" s="46"/>
      <c r="V635" s="46"/>
      <c r="W635" s="46"/>
      <c r="X635" s="46"/>
    </row>
    <row r="636" spans="1:24" ht="15.75" customHeight="1" x14ac:dyDescent="0.2">
      <c r="A636" s="46"/>
      <c r="B636" s="263"/>
      <c r="C636" s="263"/>
      <c r="D636" s="263"/>
      <c r="E636" s="263"/>
      <c r="F636" s="263" t="s">
        <v>924</v>
      </c>
      <c r="G636" s="289">
        <v>44.67</v>
      </c>
      <c r="H636" s="263" t="s">
        <v>925</v>
      </c>
      <c r="I636" s="289">
        <v>0</v>
      </c>
      <c r="J636" s="263" t="s">
        <v>926</v>
      </c>
      <c r="K636" s="289">
        <v>44.67</v>
      </c>
      <c r="M636" s="46"/>
      <c r="N636" s="46"/>
      <c r="O636" s="46"/>
      <c r="P636" s="46"/>
      <c r="Q636" s="46"/>
      <c r="R636" s="46"/>
      <c r="S636" s="46"/>
      <c r="T636" s="46"/>
      <c r="U636" s="46"/>
      <c r="V636" s="46"/>
      <c r="W636" s="46"/>
      <c r="X636" s="46"/>
    </row>
    <row r="637" spans="1:24" ht="15.75" customHeight="1" x14ac:dyDescent="0.2">
      <c r="A637" s="46"/>
      <c r="B637" s="263"/>
      <c r="C637" s="263"/>
      <c r="D637" s="263"/>
      <c r="E637" s="263"/>
      <c r="F637" s="263" t="s">
        <v>927</v>
      </c>
      <c r="G637" s="289">
        <v>164.68</v>
      </c>
      <c r="H637" s="263"/>
      <c r="I637" s="386" t="s">
        <v>928</v>
      </c>
      <c r="J637" s="386"/>
      <c r="K637" s="289">
        <v>956.05</v>
      </c>
      <c r="M637" s="46"/>
      <c r="N637" s="46"/>
      <c r="O637" s="46"/>
      <c r="P637" s="46"/>
      <c r="Q637" s="46"/>
      <c r="R637" s="46"/>
      <c r="S637" s="46"/>
      <c r="T637" s="46"/>
      <c r="U637" s="46"/>
      <c r="V637" s="46"/>
      <c r="W637" s="46"/>
      <c r="X637" s="46"/>
    </row>
    <row r="638" spans="1:24" ht="15.75" customHeight="1" thickBot="1" x14ac:dyDescent="0.25">
      <c r="A638" s="46"/>
      <c r="B638" s="264"/>
      <c r="C638" s="264"/>
      <c r="D638" s="264"/>
      <c r="E638" s="264"/>
      <c r="F638" s="264"/>
      <c r="G638" s="264"/>
      <c r="H638" s="264" t="s">
        <v>929</v>
      </c>
      <c r="I638" s="287" t="s">
        <v>3568</v>
      </c>
      <c r="J638" s="264" t="s">
        <v>931</v>
      </c>
      <c r="K638" s="265">
        <v>47324.47</v>
      </c>
      <c r="M638" s="46"/>
      <c r="N638" s="46"/>
      <c r="O638" s="46"/>
      <c r="P638" s="46"/>
      <c r="Q638" s="46"/>
      <c r="R638" s="46"/>
      <c r="S638" s="46"/>
      <c r="T638" s="46"/>
      <c r="U638" s="46"/>
      <c r="V638" s="46"/>
      <c r="W638" s="46"/>
      <c r="X638" s="46"/>
    </row>
    <row r="639" spans="1:24" ht="15.75" customHeight="1" thickTop="1" x14ac:dyDescent="0.2">
      <c r="A639" s="46"/>
      <c r="B639" s="278"/>
      <c r="C639" s="278"/>
      <c r="D639" s="278"/>
      <c r="E639" s="278"/>
      <c r="F639" s="278"/>
      <c r="G639" s="278"/>
      <c r="H639" s="278"/>
      <c r="I639" s="278"/>
      <c r="J639" s="278"/>
      <c r="K639" s="278"/>
      <c r="M639" s="46"/>
      <c r="N639" s="46"/>
      <c r="O639" s="46"/>
      <c r="P639" s="46"/>
      <c r="Q639" s="46"/>
      <c r="R639" s="46"/>
      <c r="S639" s="46"/>
      <c r="T639" s="46"/>
      <c r="U639" s="46"/>
      <c r="V639" s="46"/>
      <c r="W639" s="46"/>
      <c r="X639" s="46"/>
    </row>
    <row r="640" spans="1:24" ht="15.75" customHeight="1" x14ac:dyDescent="0.2">
      <c r="A640" s="46"/>
      <c r="B640" s="259" t="s">
        <v>184</v>
      </c>
      <c r="C640" s="267" t="s">
        <v>24</v>
      </c>
      <c r="D640" s="259" t="s">
        <v>25</v>
      </c>
      <c r="E640" s="259" t="s">
        <v>26</v>
      </c>
      <c r="F640" s="387" t="s">
        <v>917</v>
      </c>
      <c r="G640" s="387"/>
      <c r="H640" s="271" t="s">
        <v>27</v>
      </c>
      <c r="I640" s="267" t="s">
        <v>28</v>
      </c>
      <c r="J640" s="267" t="s">
        <v>29</v>
      </c>
      <c r="K640" s="267" t="s">
        <v>30</v>
      </c>
      <c r="M640" s="46"/>
      <c r="N640" s="46"/>
      <c r="O640" s="46"/>
      <c r="P640" s="46"/>
      <c r="Q640" s="46"/>
      <c r="R640" s="46"/>
      <c r="S640" s="46"/>
      <c r="T640" s="46"/>
      <c r="U640" s="46"/>
      <c r="V640" s="46"/>
      <c r="W640" s="46"/>
      <c r="X640" s="46"/>
    </row>
    <row r="641" spans="1:24" ht="15.75" customHeight="1" x14ac:dyDescent="0.2">
      <c r="A641" s="46"/>
      <c r="B641" s="260" t="s">
        <v>918</v>
      </c>
      <c r="C641" s="275" t="s">
        <v>2408</v>
      </c>
      <c r="D641" s="260" t="s">
        <v>73</v>
      </c>
      <c r="E641" s="260" t="s">
        <v>125</v>
      </c>
      <c r="F641" s="388" t="s">
        <v>1038</v>
      </c>
      <c r="G641" s="388"/>
      <c r="H641" s="274" t="s">
        <v>60</v>
      </c>
      <c r="I641" s="277">
        <v>1</v>
      </c>
      <c r="J641" s="276">
        <v>102.85</v>
      </c>
      <c r="K641" s="276">
        <v>102.85</v>
      </c>
      <c r="M641" s="46"/>
      <c r="N641" s="46"/>
      <c r="O641" s="46"/>
      <c r="P641" s="46"/>
      <c r="Q641" s="46"/>
      <c r="R641" s="46"/>
      <c r="S641" s="46"/>
      <c r="T641" s="46"/>
      <c r="U641" s="46"/>
      <c r="V641" s="46"/>
      <c r="W641" s="46"/>
      <c r="X641" s="46"/>
    </row>
    <row r="642" spans="1:24" ht="15.75" customHeight="1" x14ac:dyDescent="0.2">
      <c r="A642" s="46"/>
      <c r="B642" s="261" t="s">
        <v>953</v>
      </c>
      <c r="C642" s="280" t="s">
        <v>2644</v>
      </c>
      <c r="D642" s="261" t="s">
        <v>47</v>
      </c>
      <c r="E642" s="261" t="s">
        <v>2645</v>
      </c>
      <c r="F642" s="385" t="s">
        <v>3970</v>
      </c>
      <c r="G642" s="385"/>
      <c r="H642" s="279" t="s">
        <v>950</v>
      </c>
      <c r="I642" s="282">
        <v>3.9E-2</v>
      </c>
      <c r="J642" s="281">
        <v>38.090000000000003</v>
      </c>
      <c r="K642" s="281">
        <v>1.48</v>
      </c>
      <c r="M642" s="46"/>
      <c r="N642" s="46"/>
      <c r="O642" s="46"/>
      <c r="P642" s="46"/>
      <c r="Q642" s="46"/>
      <c r="R642" s="46"/>
      <c r="S642" s="46"/>
      <c r="T642" s="46"/>
      <c r="U642" s="46"/>
      <c r="V642" s="46"/>
      <c r="W642" s="46"/>
      <c r="X642" s="46"/>
    </row>
    <row r="643" spans="1:24" ht="15.75" customHeight="1" x14ac:dyDescent="0.2">
      <c r="A643" s="46"/>
      <c r="B643" s="261" t="s">
        <v>953</v>
      </c>
      <c r="C643" s="280" t="s">
        <v>2646</v>
      </c>
      <c r="D643" s="261" t="s">
        <v>47</v>
      </c>
      <c r="E643" s="261" t="s">
        <v>2647</v>
      </c>
      <c r="F643" s="385" t="s">
        <v>956</v>
      </c>
      <c r="G643" s="385"/>
      <c r="H643" s="279" t="s">
        <v>950</v>
      </c>
      <c r="I643" s="282">
        <v>8.9999999999999993E-3</v>
      </c>
      <c r="J643" s="281">
        <v>129.44999999999999</v>
      </c>
      <c r="K643" s="281">
        <v>1.1599999999999999</v>
      </c>
      <c r="M643" s="46"/>
      <c r="N643" s="46"/>
      <c r="O643" s="46"/>
      <c r="P643" s="46"/>
      <c r="Q643" s="46"/>
      <c r="R643" s="46"/>
      <c r="S643" s="46"/>
      <c r="T643" s="46"/>
      <c r="U643" s="46"/>
      <c r="V643" s="46"/>
      <c r="W643" s="46"/>
      <c r="X643" s="46"/>
    </row>
    <row r="644" spans="1:24" ht="15.75" customHeight="1" x14ac:dyDescent="0.2">
      <c r="A644" s="46"/>
      <c r="B644" s="262" t="s">
        <v>919</v>
      </c>
      <c r="C644" s="284" t="s">
        <v>1147</v>
      </c>
      <c r="D644" s="262" t="s">
        <v>43</v>
      </c>
      <c r="E644" s="262" t="s">
        <v>1148</v>
      </c>
      <c r="F644" s="389" t="s">
        <v>923</v>
      </c>
      <c r="G644" s="389"/>
      <c r="H644" s="283" t="s">
        <v>49</v>
      </c>
      <c r="I644" s="286">
        <v>1</v>
      </c>
      <c r="J644" s="285">
        <v>100.21</v>
      </c>
      <c r="K644" s="285">
        <v>100.21</v>
      </c>
      <c r="M644" s="46"/>
      <c r="N644" s="46"/>
      <c r="O644" s="46"/>
      <c r="P644" s="46"/>
      <c r="Q644" s="46"/>
      <c r="R644" s="46"/>
      <c r="S644" s="46"/>
      <c r="T644" s="46"/>
      <c r="U644" s="46"/>
      <c r="V644" s="46"/>
      <c r="W644" s="46"/>
      <c r="X644" s="46"/>
    </row>
    <row r="645" spans="1:24" ht="15.75" customHeight="1" x14ac:dyDescent="0.2">
      <c r="A645" s="46"/>
      <c r="B645" s="263"/>
      <c r="C645" s="263"/>
      <c r="D645" s="263"/>
      <c r="E645" s="263"/>
      <c r="F645" s="263" t="s">
        <v>924</v>
      </c>
      <c r="G645" s="289">
        <v>2.5099999999999998</v>
      </c>
      <c r="H645" s="263" t="s">
        <v>925</v>
      </c>
      <c r="I645" s="289">
        <v>0</v>
      </c>
      <c r="J645" s="263" t="s">
        <v>926</v>
      </c>
      <c r="K645" s="289">
        <v>2.5099999999999998</v>
      </c>
      <c r="M645" s="46"/>
      <c r="N645" s="46"/>
      <c r="O645" s="46"/>
      <c r="P645" s="46"/>
      <c r="Q645" s="46"/>
      <c r="R645" s="46"/>
      <c r="S645" s="46"/>
      <c r="T645" s="46"/>
      <c r="U645" s="46"/>
      <c r="V645" s="46"/>
      <c r="W645" s="46"/>
      <c r="X645" s="46"/>
    </row>
    <row r="646" spans="1:24" ht="15.75" customHeight="1" x14ac:dyDescent="0.2">
      <c r="A646" s="46"/>
      <c r="B646" s="263"/>
      <c r="C646" s="263"/>
      <c r="D646" s="263"/>
      <c r="E646" s="263"/>
      <c r="F646" s="263" t="s">
        <v>927</v>
      </c>
      <c r="G646" s="289">
        <v>21.4</v>
      </c>
      <c r="H646" s="263"/>
      <c r="I646" s="386" t="s">
        <v>928</v>
      </c>
      <c r="J646" s="386"/>
      <c r="K646" s="289">
        <v>124.25</v>
      </c>
      <c r="M646" s="46"/>
      <c r="N646" s="46"/>
      <c r="O646" s="46"/>
      <c r="P646" s="46"/>
      <c r="Q646" s="46"/>
      <c r="R646" s="46"/>
      <c r="S646" s="46"/>
      <c r="T646" s="46"/>
      <c r="U646" s="46"/>
      <c r="V646" s="46"/>
      <c r="W646" s="46"/>
      <c r="X646" s="46"/>
    </row>
    <row r="647" spans="1:24" ht="15.75" customHeight="1" thickBot="1" x14ac:dyDescent="0.25">
      <c r="A647" s="46"/>
      <c r="B647" s="264"/>
      <c r="C647" s="264"/>
      <c r="D647" s="264"/>
      <c r="E647" s="264"/>
      <c r="F647" s="264"/>
      <c r="G647" s="264"/>
      <c r="H647" s="264" t="s">
        <v>929</v>
      </c>
      <c r="I647" s="287" t="s">
        <v>3568</v>
      </c>
      <c r="J647" s="264" t="s">
        <v>931</v>
      </c>
      <c r="K647" s="265">
        <v>6150.37</v>
      </c>
      <c r="M647" s="46"/>
      <c r="N647" s="46"/>
      <c r="O647" s="46"/>
      <c r="P647" s="46"/>
      <c r="Q647" s="46"/>
      <c r="R647" s="46"/>
      <c r="S647" s="46"/>
      <c r="T647" s="46"/>
      <c r="U647" s="46"/>
      <c r="V647" s="46"/>
      <c r="W647" s="46"/>
      <c r="X647" s="46"/>
    </row>
    <row r="648" spans="1:24" ht="15.75" customHeight="1" thickTop="1" x14ac:dyDescent="0.2">
      <c r="A648" s="46"/>
      <c r="B648" s="278"/>
      <c r="C648" s="278"/>
      <c r="D648" s="278"/>
      <c r="E648" s="278"/>
      <c r="F648" s="278"/>
      <c r="G648" s="278"/>
      <c r="H648" s="278"/>
      <c r="I648" s="278"/>
      <c r="J648" s="278"/>
      <c r="K648" s="278"/>
      <c r="M648" s="46"/>
      <c r="N648" s="46"/>
      <c r="O648" s="46"/>
      <c r="P648" s="46"/>
      <c r="Q648" s="46"/>
      <c r="R648" s="46"/>
      <c r="S648" s="46"/>
      <c r="T648" s="46"/>
      <c r="U648" s="46"/>
      <c r="V648" s="46"/>
      <c r="W648" s="46"/>
      <c r="X648" s="46"/>
    </row>
    <row r="649" spans="1:24" ht="15.75" customHeight="1" x14ac:dyDescent="0.2">
      <c r="A649" s="46"/>
      <c r="B649" s="259" t="s">
        <v>185</v>
      </c>
      <c r="C649" s="267" t="s">
        <v>24</v>
      </c>
      <c r="D649" s="259" t="s">
        <v>25</v>
      </c>
      <c r="E649" s="259" t="s">
        <v>26</v>
      </c>
      <c r="F649" s="387" t="s">
        <v>917</v>
      </c>
      <c r="G649" s="387"/>
      <c r="H649" s="271" t="s">
        <v>27</v>
      </c>
      <c r="I649" s="267" t="s">
        <v>28</v>
      </c>
      <c r="J649" s="267" t="s">
        <v>29</v>
      </c>
      <c r="K649" s="267" t="s">
        <v>30</v>
      </c>
      <c r="M649" s="46"/>
      <c r="N649" s="46"/>
      <c r="O649" s="46"/>
      <c r="P649" s="46"/>
      <c r="Q649" s="46"/>
      <c r="R649" s="46"/>
      <c r="S649" s="46"/>
      <c r="T649" s="46"/>
      <c r="U649" s="46"/>
      <c r="V649" s="46"/>
      <c r="W649" s="46"/>
      <c r="X649" s="46"/>
    </row>
    <row r="650" spans="1:24" ht="15.75" customHeight="1" x14ac:dyDescent="0.2">
      <c r="A650" s="46"/>
      <c r="B650" s="260" t="s">
        <v>918</v>
      </c>
      <c r="C650" s="275" t="s">
        <v>3175</v>
      </c>
      <c r="D650" s="260" t="s">
        <v>73</v>
      </c>
      <c r="E650" s="260" t="s">
        <v>3176</v>
      </c>
      <c r="F650" s="388">
        <v>13.01</v>
      </c>
      <c r="G650" s="388"/>
      <c r="H650" s="274" t="s">
        <v>40</v>
      </c>
      <c r="I650" s="277">
        <v>1</v>
      </c>
      <c r="J650" s="276">
        <v>101.24</v>
      </c>
      <c r="K650" s="276">
        <v>101.24</v>
      </c>
      <c r="M650" s="46"/>
      <c r="N650" s="46"/>
      <c r="O650" s="46"/>
      <c r="P650" s="46"/>
      <c r="Q650" s="46"/>
      <c r="R650" s="46"/>
      <c r="S650" s="46"/>
      <c r="T650" s="46"/>
      <c r="U650" s="46"/>
      <c r="V650" s="46"/>
      <c r="W650" s="46"/>
      <c r="X650" s="46"/>
    </row>
    <row r="651" spans="1:24" ht="15.75" customHeight="1" x14ac:dyDescent="0.2">
      <c r="A651" s="46"/>
      <c r="B651" s="261" t="s">
        <v>953</v>
      </c>
      <c r="C651" s="280" t="s">
        <v>1019</v>
      </c>
      <c r="D651" s="261" t="s">
        <v>47</v>
      </c>
      <c r="E651" s="261" t="s">
        <v>1020</v>
      </c>
      <c r="F651" s="385" t="s">
        <v>3970</v>
      </c>
      <c r="G651" s="385"/>
      <c r="H651" s="279" t="s">
        <v>950</v>
      </c>
      <c r="I651" s="282">
        <v>0.8</v>
      </c>
      <c r="J651" s="281">
        <v>24.73</v>
      </c>
      <c r="K651" s="281">
        <v>19.78</v>
      </c>
      <c r="M651" s="46"/>
      <c r="N651" s="46"/>
      <c r="O651" s="46"/>
      <c r="P651" s="46"/>
      <c r="Q651" s="46"/>
      <c r="R651" s="46"/>
      <c r="S651" s="46"/>
      <c r="T651" s="46"/>
      <c r="U651" s="46"/>
      <c r="V651" s="46"/>
      <c r="W651" s="46"/>
      <c r="X651" s="46"/>
    </row>
    <row r="652" spans="1:24" ht="15.75" customHeight="1" x14ac:dyDescent="0.2">
      <c r="A652" s="46"/>
      <c r="B652" s="261" t="s">
        <v>953</v>
      </c>
      <c r="C652" s="280" t="s">
        <v>1086</v>
      </c>
      <c r="D652" s="261" t="s">
        <v>47</v>
      </c>
      <c r="E652" s="261" t="s">
        <v>1087</v>
      </c>
      <c r="F652" s="385" t="s">
        <v>3970</v>
      </c>
      <c r="G652" s="385"/>
      <c r="H652" s="279" t="s">
        <v>950</v>
      </c>
      <c r="I652" s="282">
        <v>0.4</v>
      </c>
      <c r="J652" s="281">
        <v>35.590000000000003</v>
      </c>
      <c r="K652" s="281">
        <v>14.23</v>
      </c>
      <c r="M652" s="46"/>
      <c r="N652" s="46"/>
      <c r="O652" s="46"/>
      <c r="P652" s="46"/>
      <c r="Q652" s="46"/>
      <c r="R652" s="46"/>
      <c r="S652" s="46"/>
      <c r="T652" s="46"/>
      <c r="U652" s="46"/>
      <c r="V652" s="46"/>
      <c r="W652" s="46"/>
      <c r="X652" s="46"/>
    </row>
    <row r="653" spans="1:24" ht="15.75" customHeight="1" x14ac:dyDescent="0.2">
      <c r="A653" s="46"/>
      <c r="B653" s="262" t="s">
        <v>919</v>
      </c>
      <c r="C653" s="284" t="s">
        <v>3272</v>
      </c>
      <c r="D653" s="262" t="s">
        <v>36</v>
      </c>
      <c r="E653" s="262" t="s">
        <v>3273</v>
      </c>
      <c r="F653" s="389" t="s">
        <v>923</v>
      </c>
      <c r="G653" s="389"/>
      <c r="H653" s="283" t="s">
        <v>40</v>
      </c>
      <c r="I653" s="286">
        <v>1</v>
      </c>
      <c r="J653" s="285">
        <v>67.23</v>
      </c>
      <c r="K653" s="285">
        <v>67.23</v>
      </c>
      <c r="M653" s="46"/>
      <c r="N653" s="46"/>
      <c r="O653" s="46"/>
      <c r="P653" s="46"/>
      <c r="Q653" s="46"/>
      <c r="R653" s="46"/>
      <c r="S653" s="46"/>
      <c r="T653" s="46"/>
      <c r="U653" s="46"/>
      <c r="V653" s="46"/>
      <c r="W653" s="46"/>
      <c r="X653" s="46"/>
    </row>
    <row r="654" spans="1:24" ht="15.75" customHeight="1" x14ac:dyDescent="0.2">
      <c r="A654" s="46"/>
      <c r="B654" s="263"/>
      <c r="C654" s="263"/>
      <c r="D654" s="263"/>
      <c r="E654" s="263"/>
      <c r="F654" s="263" t="s">
        <v>924</v>
      </c>
      <c r="G654" s="289">
        <v>29.02</v>
      </c>
      <c r="H654" s="263" t="s">
        <v>925</v>
      </c>
      <c r="I654" s="289">
        <v>0</v>
      </c>
      <c r="J654" s="263" t="s">
        <v>926</v>
      </c>
      <c r="K654" s="289">
        <v>29.02</v>
      </c>
      <c r="M654" s="46"/>
      <c r="N654" s="46"/>
      <c r="O654" s="46"/>
      <c r="P654" s="46"/>
      <c r="Q654" s="46"/>
      <c r="R654" s="46"/>
      <c r="S654" s="46"/>
      <c r="T654" s="46"/>
      <c r="U654" s="46"/>
      <c r="V654" s="46"/>
      <c r="W654" s="46"/>
      <c r="X654" s="46"/>
    </row>
    <row r="655" spans="1:24" ht="15.75" customHeight="1" x14ac:dyDescent="0.2">
      <c r="A655" s="46"/>
      <c r="B655" s="263"/>
      <c r="C655" s="263"/>
      <c r="D655" s="263"/>
      <c r="E655" s="263"/>
      <c r="F655" s="263" t="s">
        <v>927</v>
      </c>
      <c r="G655" s="289">
        <v>21.06</v>
      </c>
      <c r="H655" s="263"/>
      <c r="I655" s="386" t="s">
        <v>928</v>
      </c>
      <c r="J655" s="386"/>
      <c r="K655" s="289">
        <v>122.3</v>
      </c>
      <c r="M655" s="46"/>
      <c r="N655" s="46"/>
      <c r="O655" s="46"/>
      <c r="P655" s="46"/>
      <c r="Q655" s="46"/>
      <c r="R655" s="46"/>
      <c r="S655" s="46"/>
      <c r="T655" s="46"/>
      <c r="U655" s="46"/>
      <c r="V655" s="46"/>
      <c r="W655" s="46"/>
      <c r="X655" s="46"/>
    </row>
    <row r="656" spans="1:24" ht="15.75" customHeight="1" thickBot="1" x14ac:dyDescent="0.25">
      <c r="A656" s="46"/>
      <c r="B656" s="264"/>
      <c r="C656" s="264"/>
      <c r="D656" s="264"/>
      <c r="E656" s="264"/>
      <c r="F656" s="264"/>
      <c r="G656" s="264"/>
      <c r="H656" s="264" t="s">
        <v>929</v>
      </c>
      <c r="I656" s="287" t="s">
        <v>3569</v>
      </c>
      <c r="J656" s="264" t="s">
        <v>931</v>
      </c>
      <c r="K656" s="265">
        <v>5320.05</v>
      </c>
      <c r="M656" s="46"/>
      <c r="N656" s="46"/>
      <c r="O656" s="46"/>
      <c r="P656" s="46"/>
      <c r="Q656" s="46"/>
      <c r="R656" s="46"/>
      <c r="S656" s="46"/>
      <c r="T656" s="46"/>
      <c r="U656" s="46"/>
      <c r="V656" s="46"/>
      <c r="W656" s="46"/>
      <c r="X656" s="46"/>
    </row>
    <row r="657" spans="1:24" ht="15.75" customHeight="1" thickTop="1" x14ac:dyDescent="0.2">
      <c r="A657" s="46"/>
      <c r="B657" s="278"/>
      <c r="C657" s="278"/>
      <c r="D657" s="278"/>
      <c r="E657" s="278"/>
      <c r="F657" s="278"/>
      <c r="G657" s="278"/>
      <c r="H657" s="278"/>
      <c r="I657" s="278"/>
      <c r="J657" s="278"/>
      <c r="K657" s="278"/>
      <c r="M657" s="46"/>
      <c r="N657" s="46"/>
      <c r="O657" s="46"/>
      <c r="P657" s="46"/>
      <c r="Q657" s="46"/>
      <c r="R657" s="46"/>
      <c r="S657" s="46"/>
      <c r="T657" s="46"/>
      <c r="U657" s="46"/>
      <c r="V657" s="46"/>
      <c r="W657" s="46"/>
      <c r="X657" s="46"/>
    </row>
    <row r="658" spans="1:24" ht="15.75" customHeight="1" x14ac:dyDescent="0.2">
      <c r="A658" s="46"/>
      <c r="B658" s="259" t="s">
        <v>188</v>
      </c>
      <c r="C658" s="267" t="s">
        <v>24</v>
      </c>
      <c r="D658" s="259" t="s">
        <v>25</v>
      </c>
      <c r="E658" s="259" t="s">
        <v>26</v>
      </c>
      <c r="F658" s="387" t="s">
        <v>917</v>
      </c>
      <c r="G658" s="387"/>
      <c r="H658" s="271" t="s">
        <v>27</v>
      </c>
      <c r="I658" s="267" t="s">
        <v>28</v>
      </c>
      <c r="J658" s="267" t="s">
        <v>29</v>
      </c>
      <c r="K658" s="267" t="s">
        <v>30</v>
      </c>
      <c r="M658" s="46"/>
      <c r="N658" s="46"/>
      <c r="O658" s="46"/>
      <c r="P658" s="46"/>
      <c r="Q658" s="46"/>
      <c r="R658" s="46"/>
      <c r="S658" s="46"/>
      <c r="T658" s="46"/>
      <c r="U658" s="46"/>
      <c r="V658" s="46"/>
      <c r="W658" s="46"/>
      <c r="X658" s="46"/>
    </row>
    <row r="659" spans="1:24" ht="15.75" customHeight="1" x14ac:dyDescent="0.2">
      <c r="A659" s="46"/>
      <c r="B659" s="260" t="s">
        <v>918</v>
      </c>
      <c r="C659" s="275" t="s">
        <v>186</v>
      </c>
      <c r="D659" s="260" t="s">
        <v>73</v>
      </c>
      <c r="E659" s="260" t="s">
        <v>187</v>
      </c>
      <c r="F659" s="388">
        <v>13.01</v>
      </c>
      <c r="G659" s="388"/>
      <c r="H659" s="274" t="s">
        <v>40</v>
      </c>
      <c r="I659" s="277">
        <v>1</v>
      </c>
      <c r="J659" s="276">
        <v>119.98</v>
      </c>
      <c r="K659" s="276">
        <v>119.98</v>
      </c>
      <c r="M659" s="46"/>
      <c r="N659" s="46"/>
      <c r="O659" s="46"/>
      <c r="P659" s="46"/>
      <c r="Q659" s="46"/>
      <c r="R659" s="46"/>
      <c r="S659" s="46"/>
      <c r="T659" s="46"/>
      <c r="U659" s="46"/>
      <c r="V659" s="46"/>
      <c r="W659" s="46"/>
      <c r="X659" s="46"/>
    </row>
    <row r="660" spans="1:24" ht="15.75" customHeight="1" x14ac:dyDescent="0.2">
      <c r="A660" s="46"/>
      <c r="B660" s="261" t="s">
        <v>953</v>
      </c>
      <c r="C660" s="280" t="s">
        <v>1019</v>
      </c>
      <c r="D660" s="261" t="s">
        <v>47</v>
      </c>
      <c r="E660" s="261" t="s">
        <v>1020</v>
      </c>
      <c r="F660" s="385" t="s">
        <v>3970</v>
      </c>
      <c r="G660" s="385"/>
      <c r="H660" s="279" t="s">
        <v>950</v>
      </c>
      <c r="I660" s="282">
        <v>0.8</v>
      </c>
      <c r="J660" s="281">
        <v>24.73</v>
      </c>
      <c r="K660" s="281">
        <v>19.78</v>
      </c>
      <c r="M660" s="46"/>
      <c r="N660" s="46"/>
      <c r="O660" s="46"/>
      <c r="P660" s="46"/>
      <c r="Q660" s="46"/>
      <c r="R660" s="46"/>
      <c r="S660" s="46"/>
      <c r="T660" s="46"/>
      <c r="U660" s="46"/>
      <c r="V660" s="46"/>
      <c r="W660" s="46"/>
      <c r="X660" s="46"/>
    </row>
    <row r="661" spans="1:24" ht="15.75" customHeight="1" x14ac:dyDescent="0.2">
      <c r="A661" s="46"/>
      <c r="B661" s="261" t="s">
        <v>953</v>
      </c>
      <c r="C661" s="280" t="s">
        <v>1086</v>
      </c>
      <c r="D661" s="261" t="s">
        <v>47</v>
      </c>
      <c r="E661" s="261" t="s">
        <v>1087</v>
      </c>
      <c r="F661" s="385" t="s">
        <v>3970</v>
      </c>
      <c r="G661" s="385"/>
      <c r="H661" s="279" t="s">
        <v>950</v>
      </c>
      <c r="I661" s="282">
        <v>0.4</v>
      </c>
      <c r="J661" s="281">
        <v>35.590000000000003</v>
      </c>
      <c r="K661" s="281">
        <v>14.23</v>
      </c>
      <c r="M661" s="46"/>
      <c r="N661" s="46"/>
      <c r="O661" s="46"/>
      <c r="P661" s="46"/>
      <c r="Q661" s="46"/>
      <c r="R661" s="46"/>
      <c r="S661" s="46"/>
      <c r="T661" s="46"/>
      <c r="U661" s="46"/>
      <c r="V661" s="46"/>
      <c r="W661" s="46"/>
      <c r="X661" s="46"/>
    </row>
    <row r="662" spans="1:24" ht="15.75" customHeight="1" x14ac:dyDescent="0.2">
      <c r="A662" s="46"/>
      <c r="B662" s="262" t="s">
        <v>919</v>
      </c>
      <c r="C662" s="284" t="s">
        <v>1164</v>
      </c>
      <c r="D662" s="262" t="s">
        <v>36</v>
      </c>
      <c r="E662" s="262" t="s">
        <v>1165</v>
      </c>
      <c r="F662" s="389" t="s">
        <v>923</v>
      </c>
      <c r="G662" s="389"/>
      <c r="H662" s="283" t="s">
        <v>40</v>
      </c>
      <c r="I662" s="286">
        <v>1</v>
      </c>
      <c r="J662" s="285">
        <v>85.97</v>
      </c>
      <c r="K662" s="285">
        <v>85.97</v>
      </c>
      <c r="M662" s="46"/>
      <c r="N662" s="46"/>
      <c r="O662" s="46"/>
      <c r="P662" s="46"/>
      <c r="Q662" s="46"/>
      <c r="R662" s="46"/>
      <c r="S662" s="46"/>
      <c r="T662" s="46"/>
      <c r="U662" s="46"/>
      <c r="V662" s="46"/>
      <c r="W662" s="46"/>
      <c r="X662" s="46"/>
    </row>
    <row r="663" spans="1:24" ht="15.75" customHeight="1" x14ac:dyDescent="0.2">
      <c r="A663" s="46"/>
      <c r="B663" s="263"/>
      <c r="C663" s="263"/>
      <c r="D663" s="263"/>
      <c r="E663" s="263"/>
      <c r="F663" s="263" t="s">
        <v>924</v>
      </c>
      <c r="G663" s="289">
        <v>29.02</v>
      </c>
      <c r="H663" s="263" t="s">
        <v>925</v>
      </c>
      <c r="I663" s="289">
        <v>0</v>
      </c>
      <c r="J663" s="263" t="s">
        <v>926</v>
      </c>
      <c r="K663" s="289">
        <v>29.02</v>
      </c>
      <c r="M663" s="46"/>
      <c r="N663" s="46"/>
      <c r="O663" s="46"/>
      <c r="P663" s="46"/>
      <c r="Q663" s="46"/>
      <c r="R663" s="46"/>
      <c r="S663" s="46"/>
      <c r="T663" s="46"/>
      <c r="U663" s="46"/>
      <c r="V663" s="46"/>
      <c r="W663" s="46"/>
      <c r="X663" s="46"/>
    </row>
    <row r="664" spans="1:24" ht="15.75" customHeight="1" x14ac:dyDescent="0.2">
      <c r="A664" s="46"/>
      <c r="B664" s="263"/>
      <c r="C664" s="263"/>
      <c r="D664" s="263"/>
      <c r="E664" s="263"/>
      <c r="F664" s="263" t="s">
        <v>927</v>
      </c>
      <c r="G664" s="289">
        <v>24.96</v>
      </c>
      <c r="H664" s="263"/>
      <c r="I664" s="386" t="s">
        <v>928</v>
      </c>
      <c r="J664" s="386"/>
      <c r="K664" s="289">
        <v>144.94</v>
      </c>
      <c r="M664" s="46"/>
      <c r="N664" s="46"/>
      <c r="O664" s="46"/>
      <c r="P664" s="46"/>
      <c r="Q664" s="46"/>
      <c r="R664" s="46"/>
      <c r="S664" s="46"/>
      <c r="T664" s="46"/>
      <c r="U664" s="46"/>
      <c r="V664" s="46"/>
      <c r="W664" s="46"/>
      <c r="X664" s="46"/>
    </row>
    <row r="665" spans="1:24" ht="15.75" customHeight="1" thickBot="1" x14ac:dyDescent="0.25">
      <c r="A665" s="46"/>
      <c r="B665" s="264"/>
      <c r="C665" s="264"/>
      <c r="D665" s="264"/>
      <c r="E665" s="264"/>
      <c r="F665" s="264"/>
      <c r="G665" s="264"/>
      <c r="H665" s="264" t="s">
        <v>929</v>
      </c>
      <c r="I665" s="287" t="s">
        <v>3570</v>
      </c>
      <c r="J665" s="264" t="s">
        <v>931</v>
      </c>
      <c r="K665" s="265">
        <v>73648.36</v>
      </c>
      <c r="M665" s="46"/>
      <c r="N665" s="46"/>
      <c r="O665" s="46"/>
      <c r="P665" s="46"/>
      <c r="Q665" s="46"/>
      <c r="R665" s="46"/>
      <c r="S665" s="46"/>
      <c r="T665" s="46"/>
      <c r="U665" s="46"/>
      <c r="V665" s="46"/>
      <c r="W665" s="46"/>
      <c r="X665" s="46"/>
    </row>
    <row r="666" spans="1:24" ht="15.75" customHeight="1" thickTop="1" x14ac:dyDescent="0.2">
      <c r="A666" s="46"/>
      <c r="B666" s="278"/>
      <c r="C666" s="278"/>
      <c r="D666" s="278"/>
      <c r="E666" s="278"/>
      <c r="F666" s="278"/>
      <c r="G666" s="278"/>
      <c r="H666" s="278"/>
      <c r="I666" s="278"/>
      <c r="J666" s="278"/>
      <c r="K666" s="278"/>
      <c r="M666" s="46"/>
      <c r="N666" s="46"/>
      <c r="O666" s="46"/>
      <c r="P666" s="46"/>
      <c r="Q666" s="46"/>
      <c r="R666" s="46"/>
      <c r="S666" s="46"/>
      <c r="T666" s="46"/>
      <c r="U666" s="46"/>
      <c r="V666" s="46"/>
      <c r="W666" s="46"/>
      <c r="X666" s="46"/>
    </row>
    <row r="667" spans="1:24" ht="15.75" customHeight="1" x14ac:dyDescent="0.2">
      <c r="A667" s="46"/>
      <c r="B667" s="259" t="s">
        <v>3177</v>
      </c>
      <c r="C667" s="267" t="s">
        <v>24</v>
      </c>
      <c r="D667" s="259" t="s">
        <v>25</v>
      </c>
      <c r="E667" s="259" t="s">
        <v>26</v>
      </c>
      <c r="F667" s="387" t="s">
        <v>917</v>
      </c>
      <c r="G667" s="387"/>
      <c r="H667" s="271" t="s">
        <v>27</v>
      </c>
      <c r="I667" s="267" t="s">
        <v>28</v>
      </c>
      <c r="J667" s="267" t="s">
        <v>29</v>
      </c>
      <c r="K667" s="267" t="s">
        <v>30</v>
      </c>
      <c r="M667" s="46"/>
      <c r="N667" s="46"/>
      <c r="O667" s="46"/>
      <c r="P667" s="46"/>
      <c r="Q667" s="46"/>
      <c r="R667" s="46"/>
      <c r="S667" s="46"/>
      <c r="T667" s="46"/>
      <c r="U667" s="46"/>
      <c r="V667" s="46"/>
      <c r="W667" s="46"/>
      <c r="X667" s="46"/>
    </row>
    <row r="668" spans="1:24" ht="15.75" customHeight="1" x14ac:dyDescent="0.2">
      <c r="A668" s="46"/>
      <c r="B668" s="260" t="s">
        <v>918</v>
      </c>
      <c r="C668" s="275" t="s">
        <v>3952</v>
      </c>
      <c r="D668" s="260" t="s">
        <v>73</v>
      </c>
      <c r="E668" s="260" t="s">
        <v>3953</v>
      </c>
      <c r="F668" s="388" t="s">
        <v>1038</v>
      </c>
      <c r="G668" s="388"/>
      <c r="H668" s="274" t="s">
        <v>40</v>
      </c>
      <c r="I668" s="277">
        <v>1</v>
      </c>
      <c r="J668" s="276">
        <v>19.350000000000001</v>
      </c>
      <c r="K668" s="276">
        <v>19.350000000000001</v>
      </c>
      <c r="M668" s="46"/>
      <c r="N668" s="46"/>
      <c r="O668" s="46"/>
      <c r="P668" s="46"/>
      <c r="Q668" s="46"/>
      <c r="R668" s="46"/>
      <c r="S668" s="46"/>
      <c r="T668" s="46"/>
      <c r="U668" s="46"/>
      <c r="V668" s="46"/>
      <c r="W668" s="46"/>
      <c r="X668" s="46"/>
    </row>
    <row r="669" spans="1:24" ht="15.75" customHeight="1" x14ac:dyDescent="0.2">
      <c r="A669" s="46"/>
      <c r="B669" s="261" t="s">
        <v>953</v>
      </c>
      <c r="C669" s="280" t="s">
        <v>1106</v>
      </c>
      <c r="D669" s="261" t="s">
        <v>47</v>
      </c>
      <c r="E669" s="261" t="s">
        <v>1107</v>
      </c>
      <c r="F669" s="385" t="s">
        <v>3970</v>
      </c>
      <c r="G669" s="385"/>
      <c r="H669" s="279" t="s">
        <v>950</v>
      </c>
      <c r="I669" s="282">
        <v>0.5</v>
      </c>
      <c r="J669" s="281">
        <v>35.29</v>
      </c>
      <c r="K669" s="281">
        <v>17.64</v>
      </c>
      <c r="M669" s="46"/>
      <c r="N669" s="46"/>
      <c r="O669" s="46"/>
      <c r="P669" s="46"/>
      <c r="Q669" s="46"/>
      <c r="R669" s="46"/>
      <c r="S669" s="46"/>
      <c r="T669" s="46"/>
      <c r="U669" s="46"/>
      <c r="V669" s="46"/>
      <c r="W669" s="46"/>
      <c r="X669" s="46"/>
    </row>
    <row r="670" spans="1:24" ht="15.75" customHeight="1" x14ac:dyDescent="0.2">
      <c r="A670" s="46"/>
      <c r="B670" s="262" t="s">
        <v>919</v>
      </c>
      <c r="C670" s="284" t="s">
        <v>3959</v>
      </c>
      <c r="D670" s="262" t="s">
        <v>39</v>
      </c>
      <c r="E670" s="262" t="s">
        <v>3960</v>
      </c>
      <c r="F670" s="389" t="s">
        <v>923</v>
      </c>
      <c r="G670" s="389"/>
      <c r="H670" s="283" t="s">
        <v>40</v>
      </c>
      <c r="I670" s="286">
        <v>1</v>
      </c>
      <c r="J670" s="285">
        <v>1.71</v>
      </c>
      <c r="K670" s="285">
        <v>1.71</v>
      </c>
      <c r="M670" s="46"/>
      <c r="N670" s="46"/>
      <c r="O670" s="46"/>
      <c r="P670" s="46"/>
      <c r="Q670" s="46"/>
      <c r="R670" s="46"/>
      <c r="S670" s="46"/>
      <c r="T670" s="46"/>
      <c r="U670" s="46"/>
      <c r="V670" s="46"/>
      <c r="W670" s="46"/>
      <c r="X670" s="46"/>
    </row>
    <row r="671" spans="1:24" ht="15.75" customHeight="1" x14ac:dyDescent="0.2">
      <c r="A671" s="46"/>
      <c r="B671" s="263"/>
      <c r="C671" s="263"/>
      <c r="D671" s="263"/>
      <c r="E671" s="263"/>
      <c r="F671" s="263" t="s">
        <v>924</v>
      </c>
      <c r="G671" s="289">
        <v>15.53</v>
      </c>
      <c r="H671" s="263" t="s">
        <v>925</v>
      </c>
      <c r="I671" s="289">
        <v>0</v>
      </c>
      <c r="J671" s="263" t="s">
        <v>926</v>
      </c>
      <c r="K671" s="289">
        <v>15.53</v>
      </c>
      <c r="M671" s="46"/>
      <c r="N671" s="46"/>
      <c r="O671" s="46"/>
      <c r="P671" s="46"/>
      <c r="Q671" s="46"/>
      <c r="R671" s="46"/>
      <c r="S671" s="46"/>
      <c r="T671" s="46"/>
      <c r="U671" s="46"/>
      <c r="V671" s="46"/>
      <c r="W671" s="46"/>
      <c r="X671" s="46"/>
    </row>
    <row r="672" spans="1:24" ht="15.75" customHeight="1" x14ac:dyDescent="0.2">
      <c r="A672" s="46"/>
      <c r="B672" s="263"/>
      <c r="C672" s="263"/>
      <c r="D672" s="263"/>
      <c r="E672" s="263"/>
      <c r="F672" s="263" t="s">
        <v>927</v>
      </c>
      <c r="G672" s="289">
        <v>4.0199999999999996</v>
      </c>
      <c r="H672" s="263"/>
      <c r="I672" s="386" t="s">
        <v>928</v>
      </c>
      <c r="J672" s="386"/>
      <c r="K672" s="289">
        <v>23.37</v>
      </c>
      <c r="M672" s="46"/>
      <c r="N672" s="46"/>
      <c r="O672" s="46"/>
      <c r="P672" s="46"/>
      <c r="Q672" s="46"/>
      <c r="R672" s="46"/>
      <c r="S672" s="46"/>
      <c r="T672" s="46"/>
      <c r="U672" s="46"/>
      <c r="V672" s="46"/>
      <c r="W672" s="46"/>
      <c r="X672" s="46"/>
    </row>
    <row r="673" spans="1:24" ht="15.75" customHeight="1" thickBot="1" x14ac:dyDescent="0.25">
      <c r="A673" s="46"/>
      <c r="B673" s="264"/>
      <c r="C673" s="264"/>
      <c r="D673" s="264"/>
      <c r="E673" s="264"/>
      <c r="F673" s="264"/>
      <c r="G673" s="264"/>
      <c r="H673" s="264" t="s">
        <v>929</v>
      </c>
      <c r="I673" s="287" t="s">
        <v>3961</v>
      </c>
      <c r="J673" s="264" t="s">
        <v>931</v>
      </c>
      <c r="K673" s="265">
        <v>15083.23</v>
      </c>
      <c r="M673" s="46"/>
      <c r="N673" s="46"/>
      <c r="O673" s="46"/>
      <c r="P673" s="46"/>
      <c r="Q673" s="46"/>
      <c r="R673" s="46"/>
      <c r="S673" s="46"/>
      <c r="T673" s="46"/>
      <c r="U673" s="46"/>
      <c r="V673" s="46"/>
      <c r="W673" s="46"/>
      <c r="X673" s="46"/>
    </row>
    <row r="674" spans="1:24" ht="15.75" customHeight="1" thickTop="1" x14ac:dyDescent="0.2">
      <c r="A674" s="46"/>
      <c r="B674" s="278"/>
      <c r="C674" s="278"/>
      <c r="D674" s="278"/>
      <c r="E674" s="278"/>
      <c r="F674" s="278"/>
      <c r="G674" s="278"/>
      <c r="H674" s="278"/>
      <c r="I674" s="278"/>
      <c r="J674" s="278"/>
      <c r="K674" s="278"/>
      <c r="M674" s="46"/>
      <c r="N674" s="46"/>
      <c r="O674" s="46"/>
      <c r="P674" s="46"/>
      <c r="Q674" s="46"/>
      <c r="R674" s="46"/>
      <c r="S674" s="46"/>
      <c r="T674" s="46"/>
      <c r="U674" s="46"/>
      <c r="V674" s="46"/>
      <c r="W674" s="46"/>
      <c r="X674" s="46"/>
    </row>
    <row r="675" spans="1:24" ht="15.75" customHeight="1" x14ac:dyDescent="0.2">
      <c r="A675" s="46"/>
      <c r="B675" s="259" t="s">
        <v>3954</v>
      </c>
      <c r="C675" s="267" t="s">
        <v>24</v>
      </c>
      <c r="D675" s="259" t="s">
        <v>25</v>
      </c>
      <c r="E675" s="259" t="s">
        <v>26</v>
      </c>
      <c r="F675" s="387" t="s">
        <v>917</v>
      </c>
      <c r="G675" s="387"/>
      <c r="H675" s="271" t="s">
        <v>27</v>
      </c>
      <c r="I675" s="267" t="s">
        <v>28</v>
      </c>
      <c r="J675" s="267" t="s">
        <v>29</v>
      </c>
      <c r="K675" s="267" t="s">
        <v>30</v>
      </c>
      <c r="M675" s="46"/>
      <c r="N675" s="46"/>
      <c r="O675" s="46"/>
      <c r="P675" s="46"/>
      <c r="Q675" s="46"/>
      <c r="R675" s="46"/>
      <c r="S675" s="46"/>
      <c r="T675" s="46"/>
      <c r="U675" s="46"/>
      <c r="V675" s="46"/>
      <c r="W675" s="46"/>
      <c r="X675" s="46"/>
    </row>
    <row r="676" spans="1:24" ht="15.75" customHeight="1" x14ac:dyDescent="0.2">
      <c r="A676" s="46"/>
      <c r="B676" s="260" t="s">
        <v>918</v>
      </c>
      <c r="C676" s="275" t="s">
        <v>3955</v>
      </c>
      <c r="D676" s="260" t="s">
        <v>47</v>
      </c>
      <c r="E676" s="260" t="s">
        <v>3956</v>
      </c>
      <c r="F676" s="388" t="s">
        <v>3997</v>
      </c>
      <c r="G676" s="388"/>
      <c r="H676" s="274" t="s">
        <v>60</v>
      </c>
      <c r="I676" s="277">
        <v>1</v>
      </c>
      <c r="J676" s="276">
        <v>29.52</v>
      </c>
      <c r="K676" s="276">
        <v>29.52</v>
      </c>
      <c r="M676" s="46"/>
      <c r="N676" s="46"/>
      <c r="O676" s="46"/>
      <c r="P676" s="46"/>
      <c r="Q676" s="46"/>
      <c r="R676" s="46"/>
      <c r="S676" s="46"/>
      <c r="T676" s="46"/>
      <c r="U676" s="46"/>
      <c r="V676" s="46"/>
      <c r="W676" s="46"/>
      <c r="X676" s="46"/>
    </row>
    <row r="677" spans="1:24" ht="15.75" customHeight="1" x14ac:dyDescent="0.2">
      <c r="A677" s="46"/>
      <c r="B677" s="261" t="s">
        <v>953</v>
      </c>
      <c r="C677" s="280" t="s">
        <v>1042</v>
      </c>
      <c r="D677" s="261" t="s">
        <v>47</v>
      </c>
      <c r="E677" s="261" t="s">
        <v>1043</v>
      </c>
      <c r="F677" s="385" t="s">
        <v>3970</v>
      </c>
      <c r="G677" s="385"/>
      <c r="H677" s="279" t="s">
        <v>950</v>
      </c>
      <c r="I677" s="282">
        <v>0.15</v>
      </c>
      <c r="J677" s="281">
        <v>26.44</v>
      </c>
      <c r="K677" s="281">
        <v>3.96</v>
      </c>
      <c r="M677" s="46"/>
      <c r="N677" s="46"/>
      <c r="O677" s="46"/>
      <c r="P677" s="46"/>
      <c r="Q677" s="46"/>
      <c r="R677" s="46"/>
      <c r="S677" s="46"/>
      <c r="T677" s="46"/>
      <c r="U677" s="46"/>
      <c r="V677" s="46"/>
      <c r="W677" s="46"/>
      <c r="X677" s="46"/>
    </row>
    <row r="678" spans="1:24" ht="15.75" customHeight="1" x14ac:dyDescent="0.2">
      <c r="A678" s="46"/>
      <c r="B678" s="261" t="s">
        <v>953</v>
      </c>
      <c r="C678" s="280" t="s">
        <v>1017</v>
      </c>
      <c r="D678" s="261" t="s">
        <v>47</v>
      </c>
      <c r="E678" s="261" t="s">
        <v>1018</v>
      </c>
      <c r="F678" s="385" t="s">
        <v>3970</v>
      </c>
      <c r="G678" s="385"/>
      <c r="H678" s="279" t="s">
        <v>950</v>
      </c>
      <c r="I678" s="282">
        <v>0.21199999999999999</v>
      </c>
      <c r="J678" s="281">
        <v>36.35</v>
      </c>
      <c r="K678" s="281">
        <v>7.7</v>
      </c>
      <c r="M678" s="46"/>
      <c r="N678" s="46"/>
      <c r="O678" s="46"/>
      <c r="P678" s="46"/>
      <c r="Q678" s="46"/>
      <c r="R678" s="46"/>
      <c r="S678" s="46"/>
      <c r="T678" s="46"/>
      <c r="U678" s="46"/>
      <c r="V678" s="46"/>
      <c r="W678" s="46"/>
      <c r="X678" s="46"/>
    </row>
    <row r="679" spans="1:24" ht="15.75" customHeight="1" x14ac:dyDescent="0.2">
      <c r="A679" s="46"/>
      <c r="B679" s="261" t="s">
        <v>953</v>
      </c>
      <c r="C679" s="280" t="s">
        <v>3962</v>
      </c>
      <c r="D679" s="261" t="s">
        <v>47</v>
      </c>
      <c r="E679" s="261" t="s">
        <v>3963</v>
      </c>
      <c r="F679" s="385" t="s">
        <v>3997</v>
      </c>
      <c r="G679" s="385"/>
      <c r="H679" s="279" t="s">
        <v>83</v>
      </c>
      <c r="I679" s="282">
        <v>0.54500000000000004</v>
      </c>
      <c r="J679" s="281">
        <v>23.72</v>
      </c>
      <c r="K679" s="281">
        <v>12.92</v>
      </c>
      <c r="M679" s="46"/>
      <c r="N679" s="46"/>
      <c r="O679" s="46"/>
      <c r="P679" s="46"/>
      <c r="Q679" s="46"/>
      <c r="R679" s="46"/>
      <c r="S679" s="46"/>
      <c r="T679" s="46"/>
      <c r="U679" s="46"/>
      <c r="V679" s="46"/>
      <c r="W679" s="46"/>
      <c r="X679" s="46"/>
    </row>
    <row r="680" spans="1:24" ht="15.75" customHeight="1" x14ac:dyDescent="0.2">
      <c r="A680" s="46"/>
      <c r="B680" s="262" t="s">
        <v>919</v>
      </c>
      <c r="C680" s="284" t="s">
        <v>1104</v>
      </c>
      <c r="D680" s="262" t="s">
        <v>47</v>
      </c>
      <c r="E680" s="262" t="s">
        <v>1105</v>
      </c>
      <c r="F680" s="389" t="s">
        <v>923</v>
      </c>
      <c r="G680" s="389"/>
      <c r="H680" s="283" t="s">
        <v>97</v>
      </c>
      <c r="I680" s="286">
        <v>8.0000000000000002E-3</v>
      </c>
      <c r="J680" s="285">
        <v>21.59</v>
      </c>
      <c r="K680" s="285">
        <v>0.17</v>
      </c>
      <c r="M680" s="46"/>
      <c r="N680" s="46"/>
      <c r="O680" s="46"/>
      <c r="P680" s="46"/>
      <c r="Q680" s="46"/>
      <c r="R680" s="46"/>
      <c r="S680" s="46"/>
      <c r="T680" s="46"/>
      <c r="U680" s="46"/>
      <c r="V680" s="46"/>
      <c r="W680" s="46"/>
      <c r="X680" s="46"/>
    </row>
    <row r="681" spans="1:24" ht="15.75" customHeight="1" x14ac:dyDescent="0.2">
      <c r="A681" s="46"/>
      <c r="B681" s="262" t="s">
        <v>919</v>
      </c>
      <c r="C681" s="284" t="s">
        <v>1208</v>
      </c>
      <c r="D681" s="262" t="s">
        <v>47</v>
      </c>
      <c r="E681" s="262" t="s">
        <v>1209</v>
      </c>
      <c r="F681" s="389" t="s">
        <v>923</v>
      </c>
      <c r="G681" s="389"/>
      <c r="H681" s="283" t="s">
        <v>83</v>
      </c>
      <c r="I681" s="286">
        <v>0.109</v>
      </c>
      <c r="J681" s="285">
        <v>43.81</v>
      </c>
      <c r="K681" s="285">
        <v>4.7699999999999996</v>
      </c>
      <c r="M681" s="46"/>
      <c r="N681" s="46"/>
      <c r="O681" s="46"/>
      <c r="P681" s="46"/>
      <c r="Q681" s="46"/>
      <c r="R681" s="46"/>
      <c r="S681" s="46"/>
      <c r="T681" s="46"/>
      <c r="U681" s="46"/>
      <c r="V681" s="46"/>
      <c r="W681" s="46"/>
      <c r="X681" s="46"/>
    </row>
    <row r="682" spans="1:24" ht="15.75" customHeight="1" x14ac:dyDescent="0.2">
      <c r="A682" s="46"/>
      <c r="B682" s="263"/>
      <c r="C682" s="263"/>
      <c r="D682" s="263"/>
      <c r="E682" s="263"/>
      <c r="F682" s="263" t="s">
        <v>924</v>
      </c>
      <c r="G682" s="289">
        <v>11.56</v>
      </c>
      <c r="H682" s="263" t="s">
        <v>925</v>
      </c>
      <c r="I682" s="289">
        <v>0</v>
      </c>
      <c r="J682" s="263" t="s">
        <v>926</v>
      </c>
      <c r="K682" s="289">
        <v>11.56</v>
      </c>
      <c r="M682" s="46"/>
      <c r="N682" s="46"/>
      <c r="O682" s="46"/>
      <c r="P682" s="46"/>
      <c r="Q682" s="46"/>
      <c r="R682" s="46"/>
      <c r="S682" s="46"/>
      <c r="T682" s="46"/>
      <c r="U682" s="46"/>
      <c r="V682" s="46"/>
      <c r="W682" s="46"/>
      <c r="X682" s="46"/>
    </row>
    <row r="683" spans="1:24" ht="15.75" customHeight="1" x14ac:dyDescent="0.2">
      <c r="A683" s="46"/>
      <c r="B683" s="263"/>
      <c r="C683" s="263"/>
      <c r="D683" s="263"/>
      <c r="E683" s="263"/>
      <c r="F683" s="263" t="s">
        <v>927</v>
      </c>
      <c r="G683" s="289">
        <v>6.14</v>
      </c>
      <c r="H683" s="263"/>
      <c r="I683" s="386" t="s">
        <v>928</v>
      </c>
      <c r="J683" s="386"/>
      <c r="K683" s="289">
        <v>35.659999999999997</v>
      </c>
      <c r="M683" s="46"/>
      <c r="N683" s="46"/>
      <c r="O683" s="46"/>
      <c r="P683" s="46"/>
      <c r="Q683" s="46"/>
      <c r="R683" s="46"/>
      <c r="S683" s="46"/>
      <c r="T683" s="46"/>
      <c r="U683" s="46"/>
      <c r="V683" s="46"/>
      <c r="W683" s="46"/>
      <c r="X683" s="46"/>
    </row>
    <row r="684" spans="1:24" ht="15.75" customHeight="1" thickBot="1" x14ac:dyDescent="0.25">
      <c r="A684" s="46"/>
      <c r="B684" s="264"/>
      <c r="C684" s="264"/>
      <c r="D684" s="264"/>
      <c r="E684" s="264"/>
      <c r="F684" s="264"/>
      <c r="G684" s="264"/>
      <c r="H684" s="264" t="s">
        <v>929</v>
      </c>
      <c r="I684" s="287" t="s">
        <v>3964</v>
      </c>
      <c r="J684" s="264" t="s">
        <v>931</v>
      </c>
      <c r="K684" s="265">
        <v>65898.25</v>
      </c>
      <c r="M684" s="46"/>
      <c r="N684" s="46"/>
      <c r="O684" s="46"/>
      <c r="P684" s="46"/>
      <c r="Q684" s="46"/>
      <c r="R684" s="46"/>
      <c r="S684" s="46"/>
      <c r="T684" s="46"/>
      <c r="U684" s="46"/>
      <c r="V684" s="46"/>
      <c r="W684" s="46"/>
      <c r="X684" s="46"/>
    </row>
    <row r="685" spans="1:24" ht="15.75" customHeight="1" thickTop="1" x14ac:dyDescent="0.2">
      <c r="A685" s="46"/>
      <c r="B685" s="278"/>
      <c r="C685" s="278"/>
      <c r="D685" s="278"/>
      <c r="E685" s="278"/>
      <c r="F685" s="278"/>
      <c r="G685" s="278"/>
      <c r="H685" s="278"/>
      <c r="I685" s="278"/>
      <c r="J685" s="278"/>
      <c r="K685" s="278"/>
      <c r="M685" s="46"/>
      <c r="N685" s="46"/>
      <c r="O685" s="46"/>
      <c r="P685" s="46"/>
      <c r="Q685" s="46"/>
      <c r="R685" s="46"/>
      <c r="S685" s="46"/>
      <c r="T685" s="46"/>
      <c r="U685" s="46"/>
      <c r="V685" s="46"/>
      <c r="W685" s="46"/>
      <c r="X685" s="46"/>
    </row>
    <row r="686" spans="1:24" ht="15.75" customHeight="1" x14ac:dyDescent="0.2">
      <c r="A686" s="46"/>
      <c r="B686" s="258" t="s">
        <v>189</v>
      </c>
      <c r="C686" s="258"/>
      <c r="D686" s="258"/>
      <c r="E686" s="258" t="s">
        <v>190</v>
      </c>
      <c r="F686" s="258"/>
      <c r="G686" s="390"/>
      <c r="H686" s="390"/>
      <c r="I686" s="272"/>
      <c r="J686" s="258"/>
      <c r="K686" s="273">
        <v>2227.31</v>
      </c>
      <c r="M686" s="46"/>
      <c r="N686" s="46"/>
      <c r="O686" s="46"/>
      <c r="P686" s="46"/>
      <c r="Q686" s="46"/>
      <c r="R686" s="46"/>
      <c r="S686" s="46"/>
      <c r="T686" s="46"/>
      <c r="U686" s="46"/>
      <c r="V686" s="46"/>
      <c r="W686" s="46"/>
      <c r="X686" s="46"/>
    </row>
    <row r="687" spans="1:24" ht="15.75" customHeight="1" x14ac:dyDescent="0.2">
      <c r="A687" s="46"/>
      <c r="B687" s="259" t="s">
        <v>191</v>
      </c>
      <c r="C687" s="267" t="s">
        <v>24</v>
      </c>
      <c r="D687" s="259" t="s">
        <v>25</v>
      </c>
      <c r="E687" s="259" t="s">
        <v>26</v>
      </c>
      <c r="F687" s="387" t="s">
        <v>917</v>
      </c>
      <c r="G687" s="387"/>
      <c r="H687" s="271" t="s">
        <v>27</v>
      </c>
      <c r="I687" s="267" t="s">
        <v>28</v>
      </c>
      <c r="J687" s="267" t="s">
        <v>29</v>
      </c>
      <c r="K687" s="267" t="s">
        <v>30</v>
      </c>
      <c r="M687" s="46"/>
      <c r="N687" s="46"/>
      <c r="O687" s="46"/>
      <c r="P687" s="46"/>
      <c r="Q687" s="46"/>
      <c r="R687" s="46"/>
      <c r="S687" s="46"/>
      <c r="T687" s="46"/>
      <c r="U687" s="46"/>
      <c r="V687" s="46"/>
      <c r="W687" s="46"/>
      <c r="X687" s="46"/>
    </row>
    <row r="688" spans="1:24" ht="15.75" customHeight="1" x14ac:dyDescent="0.2">
      <c r="A688" s="46"/>
      <c r="B688" s="260" t="s">
        <v>918</v>
      </c>
      <c r="C688" s="275" t="s">
        <v>192</v>
      </c>
      <c r="D688" s="260" t="s">
        <v>47</v>
      </c>
      <c r="E688" s="260" t="s">
        <v>193</v>
      </c>
      <c r="F688" s="388" t="s">
        <v>3974</v>
      </c>
      <c r="G688" s="388"/>
      <c r="H688" s="274" t="s">
        <v>40</v>
      </c>
      <c r="I688" s="277">
        <v>1</v>
      </c>
      <c r="J688" s="276">
        <v>294.99</v>
      </c>
      <c r="K688" s="276">
        <v>294.99</v>
      </c>
      <c r="M688" s="46"/>
      <c r="N688" s="46"/>
      <c r="O688" s="46"/>
      <c r="P688" s="46"/>
      <c r="Q688" s="46"/>
      <c r="R688" s="46"/>
      <c r="S688" s="46"/>
      <c r="T688" s="46"/>
      <c r="U688" s="46"/>
      <c r="V688" s="46"/>
      <c r="W688" s="46"/>
      <c r="X688" s="46"/>
    </row>
    <row r="689" spans="1:24" ht="15.75" customHeight="1" x14ac:dyDescent="0.2">
      <c r="A689" s="46"/>
      <c r="B689" s="261" t="s">
        <v>953</v>
      </c>
      <c r="C689" s="280" t="s">
        <v>1170</v>
      </c>
      <c r="D689" s="261" t="s">
        <v>47</v>
      </c>
      <c r="E689" s="261" t="s">
        <v>1171</v>
      </c>
      <c r="F689" s="385" t="s">
        <v>3974</v>
      </c>
      <c r="G689" s="385"/>
      <c r="H689" s="279" t="s">
        <v>40</v>
      </c>
      <c r="I689" s="282">
        <v>0.12</v>
      </c>
      <c r="J689" s="281">
        <v>189.83</v>
      </c>
      <c r="K689" s="281">
        <v>22.77</v>
      </c>
      <c r="M689" s="46"/>
      <c r="N689" s="46"/>
      <c r="O689" s="46"/>
      <c r="P689" s="46"/>
      <c r="Q689" s="46"/>
      <c r="R689" s="46"/>
      <c r="S689" s="46"/>
      <c r="T689" s="46"/>
      <c r="U689" s="46"/>
      <c r="V689" s="46"/>
      <c r="W689" s="46"/>
      <c r="X689" s="46"/>
    </row>
    <row r="690" spans="1:24" ht="15.75" customHeight="1" x14ac:dyDescent="0.2">
      <c r="A690" s="46"/>
      <c r="B690" s="261" t="s">
        <v>953</v>
      </c>
      <c r="C690" s="280" t="s">
        <v>1176</v>
      </c>
      <c r="D690" s="261" t="s">
        <v>47</v>
      </c>
      <c r="E690" s="261" t="s">
        <v>1177</v>
      </c>
      <c r="F690" s="385" t="s">
        <v>3974</v>
      </c>
      <c r="G690" s="385"/>
      <c r="H690" s="279" t="s">
        <v>40</v>
      </c>
      <c r="I690" s="282">
        <v>1</v>
      </c>
      <c r="J690" s="281">
        <v>3.99</v>
      </c>
      <c r="K690" s="281">
        <v>3.99</v>
      </c>
      <c r="M690" s="46"/>
      <c r="N690" s="46"/>
      <c r="O690" s="46"/>
      <c r="P690" s="46"/>
      <c r="Q690" s="46"/>
      <c r="R690" s="46"/>
      <c r="S690" s="46"/>
      <c r="T690" s="46"/>
      <c r="U690" s="46"/>
      <c r="V690" s="46"/>
      <c r="W690" s="46"/>
      <c r="X690" s="46"/>
    </row>
    <row r="691" spans="1:24" ht="15.75" customHeight="1" x14ac:dyDescent="0.2">
      <c r="A691" s="46"/>
      <c r="B691" s="261" t="s">
        <v>953</v>
      </c>
      <c r="C691" s="280" t="s">
        <v>1166</v>
      </c>
      <c r="D691" s="261" t="s">
        <v>47</v>
      </c>
      <c r="E691" s="261" t="s">
        <v>1167</v>
      </c>
      <c r="F691" s="385" t="s">
        <v>3991</v>
      </c>
      <c r="G691" s="385"/>
      <c r="H691" s="279" t="s">
        <v>60</v>
      </c>
      <c r="I691" s="282">
        <v>0.1</v>
      </c>
      <c r="J691" s="281">
        <v>206.09</v>
      </c>
      <c r="K691" s="281">
        <v>20.6</v>
      </c>
      <c r="M691" s="46"/>
      <c r="N691" s="46"/>
      <c r="O691" s="46"/>
      <c r="P691" s="46"/>
      <c r="Q691" s="46"/>
      <c r="R691" s="46"/>
      <c r="S691" s="46"/>
      <c r="T691" s="46"/>
      <c r="U691" s="46"/>
      <c r="V691" s="46"/>
      <c r="W691" s="46"/>
      <c r="X691" s="46"/>
    </row>
    <row r="692" spans="1:24" ht="15.75" customHeight="1" x14ac:dyDescent="0.2">
      <c r="A692" s="46"/>
      <c r="B692" s="261" t="s">
        <v>953</v>
      </c>
      <c r="C692" s="280" t="s">
        <v>1174</v>
      </c>
      <c r="D692" s="261" t="s">
        <v>47</v>
      </c>
      <c r="E692" s="261" t="s">
        <v>1175</v>
      </c>
      <c r="F692" s="385" t="s">
        <v>3974</v>
      </c>
      <c r="G692" s="385"/>
      <c r="H692" s="279" t="s">
        <v>97</v>
      </c>
      <c r="I692" s="282">
        <v>5.04</v>
      </c>
      <c r="J692" s="281">
        <v>13.69</v>
      </c>
      <c r="K692" s="281">
        <v>68.989999999999995</v>
      </c>
      <c r="M692" s="46"/>
      <c r="N692" s="46"/>
      <c r="O692" s="46"/>
      <c r="P692" s="46"/>
      <c r="Q692" s="46"/>
      <c r="R692" s="46"/>
      <c r="S692" s="46"/>
      <c r="T692" s="46"/>
      <c r="U692" s="46"/>
      <c r="V692" s="46"/>
      <c r="W692" s="46"/>
      <c r="X692" s="46"/>
    </row>
    <row r="693" spans="1:24" ht="15.75" customHeight="1" x14ac:dyDescent="0.2">
      <c r="A693" s="46"/>
      <c r="B693" s="261" t="s">
        <v>953</v>
      </c>
      <c r="C693" s="280" t="s">
        <v>1172</v>
      </c>
      <c r="D693" s="261" t="s">
        <v>47</v>
      </c>
      <c r="E693" s="261" t="s">
        <v>1173</v>
      </c>
      <c r="F693" s="385" t="s">
        <v>3974</v>
      </c>
      <c r="G693" s="385"/>
      <c r="H693" s="279" t="s">
        <v>60</v>
      </c>
      <c r="I693" s="282">
        <v>0.23499999999999999</v>
      </c>
      <c r="J693" s="281">
        <v>735.44</v>
      </c>
      <c r="K693" s="281">
        <v>172.82</v>
      </c>
      <c r="M693" s="46"/>
      <c r="N693" s="46"/>
      <c r="O693" s="46"/>
      <c r="P693" s="46"/>
      <c r="Q693" s="46"/>
      <c r="R693" s="46"/>
      <c r="S693" s="46"/>
      <c r="T693" s="46"/>
      <c r="U693" s="46"/>
      <c r="V693" s="46"/>
      <c r="W693" s="46"/>
      <c r="X693" s="46"/>
    </row>
    <row r="694" spans="1:24" ht="15.75" customHeight="1" x14ac:dyDescent="0.2">
      <c r="A694" s="46"/>
      <c r="B694" s="261" t="s">
        <v>953</v>
      </c>
      <c r="C694" s="280" t="s">
        <v>1178</v>
      </c>
      <c r="D694" s="261" t="s">
        <v>47</v>
      </c>
      <c r="E694" s="261" t="s">
        <v>1179</v>
      </c>
      <c r="F694" s="385" t="s">
        <v>3974</v>
      </c>
      <c r="G694" s="385"/>
      <c r="H694" s="279" t="s">
        <v>40</v>
      </c>
      <c r="I694" s="282">
        <v>1.24</v>
      </c>
      <c r="J694" s="281">
        <v>2.67</v>
      </c>
      <c r="K694" s="281">
        <v>3.31</v>
      </c>
      <c r="M694" s="46"/>
      <c r="N694" s="46"/>
      <c r="O694" s="46"/>
      <c r="P694" s="46"/>
      <c r="Q694" s="46"/>
      <c r="R694" s="46"/>
      <c r="S694" s="46"/>
      <c r="T694" s="46"/>
      <c r="U694" s="46"/>
      <c r="V694" s="46"/>
      <c r="W694" s="46"/>
      <c r="X694" s="46"/>
    </row>
    <row r="695" spans="1:24" ht="15.75" customHeight="1" x14ac:dyDescent="0.2">
      <c r="A695" s="46"/>
      <c r="B695" s="261" t="s">
        <v>953</v>
      </c>
      <c r="C695" s="280" t="s">
        <v>1168</v>
      </c>
      <c r="D695" s="261" t="s">
        <v>47</v>
      </c>
      <c r="E695" s="261" t="s">
        <v>1169</v>
      </c>
      <c r="F695" s="385" t="s">
        <v>3974</v>
      </c>
      <c r="G695" s="385"/>
      <c r="H695" s="279" t="s">
        <v>60</v>
      </c>
      <c r="I695" s="282">
        <v>3.5000000000000003E-2</v>
      </c>
      <c r="J695" s="281">
        <v>71.81</v>
      </c>
      <c r="K695" s="281">
        <v>2.5099999999999998</v>
      </c>
      <c r="M695" s="46"/>
      <c r="N695" s="46"/>
      <c r="O695" s="46"/>
      <c r="P695" s="46"/>
      <c r="Q695" s="46"/>
      <c r="R695" s="46"/>
      <c r="S695" s="46"/>
      <c r="T695" s="46"/>
      <c r="U695" s="46"/>
      <c r="V695" s="46"/>
      <c r="W695" s="46"/>
      <c r="X695" s="46"/>
    </row>
    <row r="696" spans="1:24" ht="15.75" customHeight="1" x14ac:dyDescent="0.2">
      <c r="A696" s="46"/>
      <c r="B696" s="263"/>
      <c r="C696" s="263"/>
      <c r="D696" s="263"/>
      <c r="E696" s="263"/>
      <c r="F696" s="263" t="s">
        <v>924</v>
      </c>
      <c r="G696" s="289">
        <v>35.71</v>
      </c>
      <c r="H696" s="263" t="s">
        <v>925</v>
      </c>
      <c r="I696" s="289">
        <v>0</v>
      </c>
      <c r="J696" s="263" t="s">
        <v>926</v>
      </c>
      <c r="K696" s="289">
        <v>35.71</v>
      </c>
      <c r="M696" s="46"/>
      <c r="N696" s="46"/>
      <c r="O696" s="46"/>
      <c r="P696" s="46"/>
      <c r="Q696" s="46"/>
      <c r="R696" s="46"/>
      <c r="S696" s="46"/>
      <c r="T696" s="46"/>
      <c r="U696" s="46"/>
      <c r="V696" s="46"/>
      <c r="W696" s="46"/>
      <c r="X696" s="46"/>
    </row>
    <row r="697" spans="1:24" ht="15.75" customHeight="1" x14ac:dyDescent="0.2">
      <c r="A697" s="46"/>
      <c r="B697" s="263"/>
      <c r="C697" s="263"/>
      <c r="D697" s="263"/>
      <c r="E697" s="263"/>
      <c r="F697" s="263" t="s">
        <v>927</v>
      </c>
      <c r="G697" s="289">
        <v>61.38</v>
      </c>
      <c r="H697" s="263"/>
      <c r="I697" s="386" t="s">
        <v>928</v>
      </c>
      <c r="J697" s="386"/>
      <c r="K697" s="289">
        <v>356.37</v>
      </c>
      <c r="M697" s="46"/>
      <c r="N697" s="46"/>
      <c r="O697" s="46"/>
      <c r="P697" s="46"/>
      <c r="Q697" s="46"/>
      <c r="R697" s="46"/>
      <c r="S697" s="46"/>
      <c r="T697" s="46"/>
      <c r="U697" s="46"/>
      <c r="V697" s="46"/>
      <c r="W697" s="46"/>
      <c r="X697" s="46"/>
    </row>
    <row r="698" spans="1:24" ht="15.75" customHeight="1" thickBot="1" x14ac:dyDescent="0.25">
      <c r="A698" s="46"/>
      <c r="B698" s="264"/>
      <c r="C698" s="264"/>
      <c r="D698" s="264"/>
      <c r="E698" s="264"/>
      <c r="F698" s="264"/>
      <c r="G698" s="264"/>
      <c r="H698" s="264" t="s">
        <v>929</v>
      </c>
      <c r="I698" s="287" t="s">
        <v>1180</v>
      </c>
      <c r="J698" s="264" t="s">
        <v>931</v>
      </c>
      <c r="K698" s="265">
        <v>2227.31</v>
      </c>
      <c r="M698" s="46"/>
      <c r="N698" s="46"/>
      <c r="O698" s="46"/>
      <c r="P698" s="46"/>
      <c r="Q698" s="46"/>
      <c r="R698" s="46"/>
      <c r="S698" s="46"/>
      <c r="T698" s="46"/>
      <c r="U698" s="46"/>
      <c r="V698" s="46"/>
      <c r="W698" s="46"/>
      <c r="X698" s="46"/>
    </row>
    <row r="699" spans="1:24" ht="15.75" customHeight="1" thickTop="1" x14ac:dyDescent="0.2">
      <c r="A699" s="46"/>
      <c r="B699" s="278"/>
      <c r="C699" s="278"/>
      <c r="D699" s="278"/>
      <c r="E699" s="278"/>
      <c r="F699" s="278"/>
      <c r="G699" s="278"/>
      <c r="H699" s="278"/>
      <c r="I699" s="278"/>
      <c r="J699" s="278"/>
      <c r="K699" s="278"/>
      <c r="M699" s="46"/>
      <c r="N699" s="46"/>
      <c r="O699" s="46"/>
      <c r="P699" s="46"/>
      <c r="Q699" s="46"/>
      <c r="R699" s="46"/>
      <c r="S699" s="46"/>
      <c r="T699" s="46"/>
      <c r="U699" s="46"/>
      <c r="V699" s="46"/>
      <c r="W699" s="46"/>
      <c r="X699" s="46"/>
    </row>
    <row r="700" spans="1:24" ht="15.75" customHeight="1" x14ac:dyDescent="0.2">
      <c r="A700" s="46"/>
      <c r="B700" s="258" t="s">
        <v>1181</v>
      </c>
      <c r="C700" s="258"/>
      <c r="D700" s="258"/>
      <c r="E700" s="258" t="s">
        <v>194</v>
      </c>
      <c r="F700" s="258"/>
      <c r="G700" s="390"/>
      <c r="H700" s="390"/>
      <c r="I700" s="272"/>
      <c r="J700" s="258"/>
      <c r="K700" s="273">
        <v>348825.66</v>
      </c>
      <c r="M700" s="46"/>
      <c r="N700" s="46"/>
      <c r="O700" s="46"/>
      <c r="P700" s="46"/>
      <c r="Q700" s="46"/>
      <c r="R700" s="46"/>
      <c r="S700" s="46"/>
      <c r="T700" s="46"/>
      <c r="U700" s="46"/>
      <c r="V700" s="46"/>
      <c r="W700" s="46"/>
      <c r="X700" s="46"/>
    </row>
    <row r="701" spans="1:24" ht="15.75" customHeight="1" x14ac:dyDescent="0.2">
      <c r="A701" s="46"/>
      <c r="B701" s="258" t="s">
        <v>195</v>
      </c>
      <c r="C701" s="258"/>
      <c r="D701" s="258"/>
      <c r="E701" s="258" t="s">
        <v>196</v>
      </c>
      <c r="F701" s="258"/>
      <c r="G701" s="390"/>
      <c r="H701" s="390"/>
      <c r="I701" s="272"/>
      <c r="J701" s="258"/>
      <c r="K701" s="273">
        <v>207514.07</v>
      </c>
      <c r="M701" s="46"/>
      <c r="N701" s="46"/>
      <c r="O701" s="46"/>
      <c r="P701" s="46"/>
      <c r="Q701" s="46"/>
      <c r="R701" s="46"/>
      <c r="S701" s="46"/>
      <c r="T701" s="46"/>
      <c r="U701" s="46"/>
      <c r="V701" s="46"/>
      <c r="W701" s="46"/>
      <c r="X701" s="46"/>
    </row>
    <row r="702" spans="1:24" ht="15.75" customHeight="1" x14ac:dyDescent="0.2">
      <c r="A702" s="46"/>
      <c r="B702" s="259" t="s">
        <v>197</v>
      </c>
      <c r="C702" s="267" t="s">
        <v>24</v>
      </c>
      <c r="D702" s="259" t="s">
        <v>25</v>
      </c>
      <c r="E702" s="259" t="s">
        <v>26</v>
      </c>
      <c r="F702" s="387" t="s">
        <v>917</v>
      </c>
      <c r="G702" s="387"/>
      <c r="H702" s="271" t="s">
        <v>27</v>
      </c>
      <c r="I702" s="267" t="s">
        <v>28</v>
      </c>
      <c r="J702" s="267" t="s">
        <v>29</v>
      </c>
      <c r="K702" s="267" t="s">
        <v>30</v>
      </c>
      <c r="M702" s="46"/>
      <c r="N702" s="46"/>
      <c r="O702" s="46"/>
      <c r="P702" s="46"/>
      <c r="Q702" s="46"/>
      <c r="R702" s="46"/>
      <c r="S702" s="46"/>
      <c r="T702" s="46"/>
      <c r="U702" s="46"/>
      <c r="V702" s="46"/>
      <c r="W702" s="46"/>
      <c r="X702" s="46"/>
    </row>
    <row r="703" spans="1:24" ht="15.75" customHeight="1" x14ac:dyDescent="0.2">
      <c r="A703" s="46"/>
      <c r="B703" s="260" t="s">
        <v>918</v>
      </c>
      <c r="C703" s="275" t="s">
        <v>198</v>
      </c>
      <c r="D703" s="260" t="s">
        <v>47</v>
      </c>
      <c r="E703" s="260" t="s">
        <v>199</v>
      </c>
      <c r="F703" s="388" t="s">
        <v>3999</v>
      </c>
      <c r="G703" s="388"/>
      <c r="H703" s="274" t="s">
        <v>40</v>
      </c>
      <c r="I703" s="277">
        <v>1</v>
      </c>
      <c r="J703" s="276">
        <v>72.069999999999993</v>
      </c>
      <c r="K703" s="276">
        <v>72.069999999999993</v>
      </c>
      <c r="M703" s="46"/>
      <c r="N703" s="46"/>
      <c r="O703" s="46"/>
      <c r="P703" s="46"/>
      <c r="Q703" s="46"/>
      <c r="R703" s="46"/>
      <c r="S703" s="46"/>
      <c r="T703" s="46"/>
      <c r="U703" s="46"/>
      <c r="V703" s="46"/>
      <c r="W703" s="46"/>
      <c r="X703" s="46"/>
    </row>
    <row r="704" spans="1:24" ht="15.75" customHeight="1" x14ac:dyDescent="0.2">
      <c r="A704" s="46"/>
      <c r="B704" s="261" t="s">
        <v>953</v>
      </c>
      <c r="C704" s="280" t="s">
        <v>1019</v>
      </c>
      <c r="D704" s="261" t="s">
        <v>47</v>
      </c>
      <c r="E704" s="261" t="s">
        <v>1020</v>
      </c>
      <c r="F704" s="385" t="s">
        <v>3970</v>
      </c>
      <c r="G704" s="385"/>
      <c r="H704" s="279" t="s">
        <v>950</v>
      </c>
      <c r="I704" s="282">
        <v>0.29499999999999998</v>
      </c>
      <c r="J704" s="281">
        <v>24.73</v>
      </c>
      <c r="K704" s="281">
        <v>7.29</v>
      </c>
      <c r="M704" s="46"/>
      <c r="N704" s="46"/>
      <c r="O704" s="46"/>
      <c r="P704" s="46"/>
      <c r="Q704" s="46"/>
      <c r="R704" s="46"/>
      <c r="S704" s="46"/>
      <c r="T704" s="46"/>
      <c r="U704" s="46"/>
      <c r="V704" s="46"/>
      <c r="W704" s="46"/>
      <c r="X704" s="46"/>
    </row>
    <row r="705" spans="1:24" ht="15.75" customHeight="1" x14ac:dyDescent="0.2">
      <c r="A705" s="46"/>
      <c r="B705" s="261" t="s">
        <v>953</v>
      </c>
      <c r="C705" s="280" t="s">
        <v>1183</v>
      </c>
      <c r="D705" s="261" t="s">
        <v>47</v>
      </c>
      <c r="E705" s="261" t="s">
        <v>1184</v>
      </c>
      <c r="F705" s="385" t="s">
        <v>3981</v>
      </c>
      <c r="G705" s="385"/>
      <c r="H705" s="279" t="s">
        <v>60</v>
      </c>
      <c r="I705" s="282">
        <v>1.04E-2</v>
      </c>
      <c r="J705" s="281">
        <v>646.28</v>
      </c>
      <c r="K705" s="281">
        <v>6.72</v>
      </c>
      <c r="M705" s="46"/>
      <c r="N705" s="46"/>
      <c r="O705" s="46"/>
      <c r="P705" s="46"/>
      <c r="Q705" s="46"/>
      <c r="R705" s="46"/>
      <c r="S705" s="46"/>
      <c r="T705" s="46"/>
      <c r="U705" s="46"/>
      <c r="V705" s="46"/>
      <c r="W705" s="46"/>
      <c r="X705" s="46"/>
    </row>
    <row r="706" spans="1:24" ht="15.75" customHeight="1" x14ac:dyDescent="0.2">
      <c r="A706" s="46"/>
      <c r="B706" s="261" t="s">
        <v>953</v>
      </c>
      <c r="C706" s="280" t="s">
        <v>1086</v>
      </c>
      <c r="D706" s="261" t="s">
        <v>47</v>
      </c>
      <c r="E706" s="261" t="s">
        <v>1087</v>
      </c>
      <c r="F706" s="385" t="s">
        <v>3970</v>
      </c>
      <c r="G706" s="385"/>
      <c r="H706" s="279" t="s">
        <v>950</v>
      </c>
      <c r="I706" s="282">
        <v>0.59</v>
      </c>
      <c r="J706" s="281">
        <v>35.590000000000003</v>
      </c>
      <c r="K706" s="281">
        <v>20.99</v>
      </c>
      <c r="M706" s="46"/>
      <c r="N706" s="46"/>
      <c r="O706" s="46"/>
      <c r="P706" s="46"/>
      <c r="Q706" s="46"/>
      <c r="R706" s="46"/>
      <c r="S706" s="46"/>
      <c r="T706" s="46"/>
      <c r="U706" s="46"/>
      <c r="V706" s="46"/>
      <c r="W706" s="46"/>
      <c r="X706" s="46"/>
    </row>
    <row r="707" spans="1:24" ht="15.75" customHeight="1" x14ac:dyDescent="0.2">
      <c r="A707" s="46"/>
      <c r="B707" s="262" t="s">
        <v>919</v>
      </c>
      <c r="C707" s="284" t="s">
        <v>1189</v>
      </c>
      <c r="D707" s="262" t="s">
        <v>47</v>
      </c>
      <c r="E707" s="262" t="s">
        <v>1190</v>
      </c>
      <c r="F707" s="389" t="s">
        <v>923</v>
      </c>
      <c r="G707" s="389"/>
      <c r="H707" s="283" t="s">
        <v>1191</v>
      </c>
      <c r="I707" s="286">
        <v>5.0000000000000001E-3</v>
      </c>
      <c r="J707" s="285">
        <v>44.86</v>
      </c>
      <c r="K707" s="285">
        <v>0.22</v>
      </c>
      <c r="M707" s="46"/>
      <c r="N707" s="46"/>
      <c r="O707" s="46"/>
      <c r="P707" s="46"/>
      <c r="Q707" s="46"/>
      <c r="R707" s="46"/>
      <c r="S707" s="46"/>
      <c r="T707" s="46"/>
      <c r="U707" s="46"/>
      <c r="V707" s="46"/>
      <c r="W707" s="46"/>
      <c r="X707" s="46"/>
    </row>
    <row r="708" spans="1:24" ht="15.75" customHeight="1" x14ac:dyDescent="0.2">
      <c r="A708" s="46"/>
      <c r="B708" s="262" t="s">
        <v>919</v>
      </c>
      <c r="C708" s="284" t="s">
        <v>1185</v>
      </c>
      <c r="D708" s="262" t="s">
        <v>47</v>
      </c>
      <c r="E708" s="262" t="s">
        <v>1186</v>
      </c>
      <c r="F708" s="389" t="s">
        <v>923</v>
      </c>
      <c r="G708" s="389"/>
      <c r="H708" s="283" t="s">
        <v>83</v>
      </c>
      <c r="I708" s="286">
        <v>0.42</v>
      </c>
      <c r="J708" s="285">
        <v>2.27</v>
      </c>
      <c r="K708" s="285">
        <v>0.95</v>
      </c>
      <c r="M708" s="46"/>
      <c r="N708" s="46"/>
      <c r="O708" s="46"/>
      <c r="P708" s="46"/>
      <c r="Q708" s="46"/>
      <c r="R708" s="46"/>
      <c r="S708" s="46"/>
      <c r="T708" s="46"/>
      <c r="U708" s="46"/>
      <c r="V708" s="46"/>
      <c r="W708" s="46"/>
      <c r="X708" s="46"/>
    </row>
    <row r="709" spans="1:24" ht="15.75" customHeight="1" x14ac:dyDescent="0.2">
      <c r="A709" s="46"/>
      <c r="B709" s="262" t="s">
        <v>919</v>
      </c>
      <c r="C709" s="284" t="s">
        <v>1187</v>
      </c>
      <c r="D709" s="262" t="s">
        <v>47</v>
      </c>
      <c r="E709" s="262" t="s">
        <v>1188</v>
      </c>
      <c r="F709" s="389" t="s">
        <v>923</v>
      </c>
      <c r="G709" s="389"/>
      <c r="H709" s="283" t="s">
        <v>49</v>
      </c>
      <c r="I709" s="286">
        <v>13.6</v>
      </c>
      <c r="J709" s="285">
        <v>2.64</v>
      </c>
      <c r="K709" s="285">
        <v>35.9</v>
      </c>
      <c r="M709" s="46"/>
      <c r="N709" s="46"/>
      <c r="O709" s="46"/>
      <c r="P709" s="46"/>
      <c r="Q709" s="46"/>
      <c r="R709" s="46"/>
      <c r="S709" s="46"/>
      <c r="T709" s="46"/>
      <c r="U709" s="46"/>
      <c r="V709" s="46"/>
      <c r="W709" s="46"/>
      <c r="X709" s="46"/>
    </row>
    <row r="710" spans="1:24" ht="15.75" customHeight="1" x14ac:dyDescent="0.2">
      <c r="A710" s="46"/>
      <c r="B710" s="263"/>
      <c r="C710" s="263"/>
      <c r="D710" s="263"/>
      <c r="E710" s="263"/>
      <c r="F710" s="263" t="s">
        <v>924</v>
      </c>
      <c r="G710" s="289">
        <v>25.8</v>
      </c>
      <c r="H710" s="263" t="s">
        <v>925</v>
      </c>
      <c r="I710" s="289">
        <v>0</v>
      </c>
      <c r="J710" s="263" t="s">
        <v>926</v>
      </c>
      <c r="K710" s="289">
        <v>25.8</v>
      </c>
      <c r="M710" s="46"/>
      <c r="N710" s="46"/>
      <c r="O710" s="46"/>
      <c r="P710" s="46"/>
      <c r="Q710" s="46"/>
      <c r="R710" s="46"/>
      <c r="S710" s="46"/>
      <c r="T710" s="46"/>
      <c r="U710" s="46"/>
      <c r="V710" s="46"/>
      <c r="W710" s="46"/>
      <c r="X710" s="46"/>
    </row>
    <row r="711" spans="1:24" ht="15.75" customHeight="1" x14ac:dyDescent="0.2">
      <c r="A711" s="46"/>
      <c r="B711" s="263"/>
      <c r="C711" s="263"/>
      <c r="D711" s="263"/>
      <c r="E711" s="263"/>
      <c r="F711" s="263" t="s">
        <v>927</v>
      </c>
      <c r="G711" s="289">
        <v>14.99</v>
      </c>
      <c r="H711" s="263"/>
      <c r="I711" s="386" t="s">
        <v>928</v>
      </c>
      <c r="J711" s="386"/>
      <c r="K711" s="289">
        <v>87.06</v>
      </c>
      <c r="M711" s="46"/>
      <c r="N711" s="46"/>
      <c r="O711" s="46"/>
      <c r="P711" s="46"/>
      <c r="Q711" s="46"/>
      <c r="R711" s="46"/>
      <c r="S711" s="46"/>
      <c r="T711" s="46"/>
      <c r="U711" s="46"/>
      <c r="V711" s="46"/>
      <c r="W711" s="46"/>
      <c r="X711" s="46"/>
    </row>
    <row r="712" spans="1:24" ht="15.75" customHeight="1" thickBot="1" x14ac:dyDescent="0.25">
      <c r="A712" s="46"/>
      <c r="B712" s="264"/>
      <c r="C712" s="264"/>
      <c r="D712" s="264"/>
      <c r="E712" s="264"/>
      <c r="F712" s="264"/>
      <c r="G712" s="264"/>
      <c r="H712" s="264" t="s">
        <v>929</v>
      </c>
      <c r="I712" s="287" t="s">
        <v>3571</v>
      </c>
      <c r="J712" s="264" t="s">
        <v>931</v>
      </c>
      <c r="K712" s="265">
        <v>490.14</v>
      </c>
      <c r="M712" s="46"/>
      <c r="N712" s="46"/>
      <c r="O712" s="46"/>
      <c r="P712" s="46"/>
      <c r="Q712" s="46"/>
      <c r="R712" s="46"/>
      <c r="S712" s="46"/>
      <c r="T712" s="46"/>
      <c r="U712" s="46"/>
      <c r="V712" s="46"/>
      <c r="W712" s="46"/>
      <c r="X712" s="46"/>
    </row>
    <row r="713" spans="1:24" ht="15.75" customHeight="1" thickTop="1" x14ac:dyDescent="0.2">
      <c r="A713" s="46"/>
      <c r="B713" s="278"/>
      <c r="C713" s="278"/>
      <c r="D713" s="278"/>
      <c r="E713" s="278"/>
      <c r="F713" s="278"/>
      <c r="G713" s="278"/>
      <c r="H713" s="278"/>
      <c r="I713" s="278"/>
      <c r="J713" s="278"/>
      <c r="K713" s="278"/>
      <c r="M713" s="46"/>
      <c r="N713" s="46"/>
      <c r="O713" s="46"/>
      <c r="P713" s="46"/>
      <c r="Q713" s="46"/>
      <c r="R713" s="46"/>
      <c r="S713" s="46"/>
      <c r="T713" s="46"/>
      <c r="U713" s="46"/>
      <c r="V713" s="46"/>
      <c r="W713" s="46"/>
      <c r="X713" s="46"/>
    </row>
    <row r="714" spans="1:24" ht="15.75" customHeight="1" x14ac:dyDescent="0.2">
      <c r="A714" s="46"/>
      <c r="B714" s="259" t="s">
        <v>200</v>
      </c>
      <c r="C714" s="267" t="s">
        <v>24</v>
      </c>
      <c r="D714" s="259" t="s">
        <v>25</v>
      </c>
      <c r="E714" s="259" t="s">
        <v>26</v>
      </c>
      <c r="F714" s="387" t="s">
        <v>917</v>
      </c>
      <c r="G714" s="387"/>
      <c r="H714" s="271" t="s">
        <v>27</v>
      </c>
      <c r="I714" s="267" t="s">
        <v>28</v>
      </c>
      <c r="J714" s="267" t="s">
        <v>29</v>
      </c>
      <c r="K714" s="267" t="s">
        <v>30</v>
      </c>
      <c r="M714" s="46"/>
      <c r="N714" s="46"/>
      <c r="O714" s="46"/>
      <c r="P714" s="46"/>
      <c r="Q714" s="46"/>
      <c r="R714" s="46"/>
      <c r="S714" s="46"/>
      <c r="T714" s="46"/>
      <c r="U714" s="46"/>
      <c r="V714" s="46"/>
      <c r="W714" s="46"/>
      <c r="X714" s="46"/>
    </row>
    <row r="715" spans="1:24" ht="15.75" customHeight="1" x14ac:dyDescent="0.2">
      <c r="A715" s="46"/>
      <c r="B715" s="260" t="s">
        <v>918</v>
      </c>
      <c r="C715" s="275" t="s">
        <v>201</v>
      </c>
      <c r="D715" s="260" t="s">
        <v>47</v>
      </c>
      <c r="E715" s="260" t="s">
        <v>202</v>
      </c>
      <c r="F715" s="388" t="s">
        <v>3999</v>
      </c>
      <c r="G715" s="388"/>
      <c r="H715" s="274" t="s">
        <v>40</v>
      </c>
      <c r="I715" s="277">
        <v>1</v>
      </c>
      <c r="J715" s="276">
        <v>96.21</v>
      </c>
      <c r="K715" s="276">
        <v>96.21</v>
      </c>
      <c r="M715" s="46"/>
      <c r="N715" s="46"/>
      <c r="O715" s="46"/>
      <c r="P715" s="46"/>
      <c r="Q715" s="46"/>
      <c r="R715" s="46"/>
      <c r="S715" s="46"/>
      <c r="T715" s="46"/>
      <c r="U715" s="46"/>
      <c r="V715" s="46"/>
      <c r="W715" s="46"/>
      <c r="X715" s="46"/>
    </row>
    <row r="716" spans="1:24" ht="15.75" customHeight="1" x14ac:dyDescent="0.2">
      <c r="A716" s="46"/>
      <c r="B716" s="261" t="s">
        <v>953</v>
      </c>
      <c r="C716" s="280" t="s">
        <v>1019</v>
      </c>
      <c r="D716" s="261" t="s">
        <v>47</v>
      </c>
      <c r="E716" s="261" t="s">
        <v>1020</v>
      </c>
      <c r="F716" s="385" t="s">
        <v>3970</v>
      </c>
      <c r="G716" s="385"/>
      <c r="H716" s="279" t="s">
        <v>950</v>
      </c>
      <c r="I716" s="282">
        <v>0.43</v>
      </c>
      <c r="J716" s="281">
        <v>24.73</v>
      </c>
      <c r="K716" s="281">
        <v>10.63</v>
      </c>
      <c r="M716" s="46"/>
      <c r="N716" s="46"/>
      <c r="O716" s="46"/>
      <c r="P716" s="46"/>
      <c r="Q716" s="46"/>
      <c r="R716" s="46"/>
      <c r="S716" s="46"/>
      <c r="T716" s="46"/>
      <c r="U716" s="46"/>
      <c r="V716" s="46"/>
      <c r="W716" s="46"/>
      <c r="X716" s="46"/>
    </row>
    <row r="717" spans="1:24" ht="15.75" customHeight="1" x14ac:dyDescent="0.2">
      <c r="A717" s="46"/>
      <c r="B717" s="261" t="s">
        <v>953</v>
      </c>
      <c r="C717" s="280" t="s">
        <v>1086</v>
      </c>
      <c r="D717" s="261" t="s">
        <v>47</v>
      </c>
      <c r="E717" s="261" t="s">
        <v>1087</v>
      </c>
      <c r="F717" s="385" t="s">
        <v>3970</v>
      </c>
      <c r="G717" s="385"/>
      <c r="H717" s="279" t="s">
        <v>950</v>
      </c>
      <c r="I717" s="282">
        <v>0.86</v>
      </c>
      <c r="J717" s="281">
        <v>35.590000000000003</v>
      </c>
      <c r="K717" s="281">
        <v>30.6</v>
      </c>
      <c r="M717" s="46"/>
      <c r="N717" s="46"/>
      <c r="O717" s="46"/>
      <c r="P717" s="46"/>
      <c r="Q717" s="46"/>
      <c r="R717" s="46"/>
      <c r="S717" s="46"/>
      <c r="T717" s="46"/>
      <c r="U717" s="46"/>
      <c r="V717" s="46"/>
      <c r="W717" s="46"/>
      <c r="X717" s="46"/>
    </row>
    <row r="718" spans="1:24" ht="15.75" customHeight="1" x14ac:dyDescent="0.2">
      <c r="A718" s="46"/>
      <c r="B718" s="261" t="s">
        <v>953</v>
      </c>
      <c r="C718" s="280" t="s">
        <v>1183</v>
      </c>
      <c r="D718" s="261" t="s">
        <v>47</v>
      </c>
      <c r="E718" s="261" t="s">
        <v>1184</v>
      </c>
      <c r="F718" s="385" t="s">
        <v>3981</v>
      </c>
      <c r="G718" s="385"/>
      <c r="H718" s="279" t="s">
        <v>60</v>
      </c>
      <c r="I718" s="282">
        <v>1.18E-2</v>
      </c>
      <c r="J718" s="281">
        <v>646.28</v>
      </c>
      <c r="K718" s="281">
        <v>7.62</v>
      </c>
      <c r="M718" s="46"/>
      <c r="N718" s="46"/>
      <c r="O718" s="46"/>
      <c r="P718" s="46"/>
      <c r="Q718" s="46"/>
      <c r="R718" s="46"/>
      <c r="S718" s="46"/>
      <c r="T718" s="46"/>
      <c r="U718" s="46"/>
      <c r="V718" s="46"/>
      <c r="W718" s="46"/>
      <c r="X718" s="46"/>
    </row>
    <row r="719" spans="1:24" ht="15.75" customHeight="1" x14ac:dyDescent="0.2">
      <c r="A719" s="46"/>
      <c r="B719" s="262" t="s">
        <v>919</v>
      </c>
      <c r="C719" s="284" t="s">
        <v>1189</v>
      </c>
      <c r="D719" s="262" t="s">
        <v>47</v>
      </c>
      <c r="E719" s="262" t="s">
        <v>1190</v>
      </c>
      <c r="F719" s="389" t="s">
        <v>923</v>
      </c>
      <c r="G719" s="389"/>
      <c r="H719" s="283" t="s">
        <v>1191</v>
      </c>
      <c r="I719" s="286">
        <v>0.01</v>
      </c>
      <c r="J719" s="285">
        <v>44.86</v>
      </c>
      <c r="K719" s="285">
        <v>0.44</v>
      </c>
      <c r="M719" s="46"/>
      <c r="N719" s="46"/>
      <c r="O719" s="46"/>
      <c r="P719" s="46"/>
      <c r="Q719" s="46"/>
      <c r="R719" s="46"/>
      <c r="S719" s="46"/>
      <c r="T719" s="46"/>
      <c r="U719" s="46"/>
      <c r="V719" s="46"/>
      <c r="W719" s="46"/>
      <c r="X719" s="46"/>
    </row>
    <row r="720" spans="1:24" ht="15.75" customHeight="1" x14ac:dyDescent="0.2">
      <c r="A720" s="46"/>
      <c r="B720" s="262" t="s">
        <v>919</v>
      </c>
      <c r="C720" s="284" t="s">
        <v>1194</v>
      </c>
      <c r="D720" s="262" t="s">
        <v>47</v>
      </c>
      <c r="E720" s="262" t="s">
        <v>2650</v>
      </c>
      <c r="F720" s="389" t="s">
        <v>923</v>
      </c>
      <c r="G720" s="389"/>
      <c r="H720" s="283" t="s">
        <v>83</v>
      </c>
      <c r="I720" s="286">
        <v>0.42</v>
      </c>
      <c r="J720" s="285">
        <v>3.58</v>
      </c>
      <c r="K720" s="285">
        <v>1.5</v>
      </c>
      <c r="M720" s="46"/>
      <c r="N720" s="46"/>
      <c r="O720" s="46"/>
      <c r="P720" s="46"/>
      <c r="Q720" s="46"/>
      <c r="R720" s="46"/>
      <c r="S720" s="46"/>
      <c r="T720" s="46"/>
      <c r="U720" s="46"/>
      <c r="V720" s="46"/>
      <c r="W720" s="46"/>
      <c r="X720" s="46"/>
    </row>
    <row r="721" spans="1:24" ht="15.75" customHeight="1" x14ac:dyDescent="0.2">
      <c r="A721" s="46"/>
      <c r="B721" s="262" t="s">
        <v>919</v>
      </c>
      <c r="C721" s="284" t="s">
        <v>1192</v>
      </c>
      <c r="D721" s="262" t="s">
        <v>47</v>
      </c>
      <c r="E721" s="262" t="s">
        <v>1193</v>
      </c>
      <c r="F721" s="389" t="s">
        <v>923</v>
      </c>
      <c r="G721" s="389"/>
      <c r="H721" s="283" t="s">
        <v>49</v>
      </c>
      <c r="I721" s="286">
        <v>13.6</v>
      </c>
      <c r="J721" s="285">
        <v>3.34</v>
      </c>
      <c r="K721" s="285">
        <v>45.42</v>
      </c>
      <c r="M721" s="46"/>
      <c r="N721" s="46"/>
      <c r="O721" s="46"/>
      <c r="P721" s="46"/>
      <c r="Q721" s="46"/>
      <c r="R721" s="46"/>
      <c r="S721" s="46"/>
      <c r="T721" s="46"/>
      <c r="U721" s="46"/>
      <c r="V721" s="46"/>
      <c r="W721" s="46"/>
      <c r="X721" s="46"/>
    </row>
    <row r="722" spans="1:24" ht="15.75" customHeight="1" x14ac:dyDescent="0.2">
      <c r="A722" s="46"/>
      <c r="B722" s="263"/>
      <c r="C722" s="263"/>
      <c r="D722" s="263"/>
      <c r="E722" s="263"/>
      <c r="F722" s="263" t="s">
        <v>924</v>
      </c>
      <c r="G722" s="289">
        <v>37.21</v>
      </c>
      <c r="H722" s="263" t="s">
        <v>925</v>
      </c>
      <c r="I722" s="289">
        <v>0</v>
      </c>
      <c r="J722" s="263" t="s">
        <v>926</v>
      </c>
      <c r="K722" s="289">
        <v>37.21</v>
      </c>
      <c r="M722" s="46"/>
      <c r="N722" s="46"/>
      <c r="O722" s="46"/>
      <c r="P722" s="46"/>
      <c r="Q722" s="46"/>
      <c r="R722" s="46"/>
      <c r="S722" s="46"/>
      <c r="T722" s="46"/>
      <c r="U722" s="46"/>
      <c r="V722" s="46"/>
      <c r="W722" s="46"/>
      <c r="X722" s="46"/>
    </row>
    <row r="723" spans="1:24" ht="15.75" customHeight="1" x14ac:dyDescent="0.2">
      <c r="A723" s="46"/>
      <c r="B723" s="263"/>
      <c r="C723" s="263"/>
      <c r="D723" s="263"/>
      <c r="E723" s="263"/>
      <c r="F723" s="263" t="s">
        <v>927</v>
      </c>
      <c r="G723" s="289">
        <v>20.02</v>
      </c>
      <c r="H723" s="263"/>
      <c r="I723" s="386" t="s">
        <v>928</v>
      </c>
      <c r="J723" s="386"/>
      <c r="K723" s="289">
        <v>116.23</v>
      </c>
      <c r="M723" s="46"/>
      <c r="N723" s="46"/>
      <c r="O723" s="46"/>
      <c r="P723" s="46"/>
      <c r="Q723" s="46"/>
      <c r="R723" s="46"/>
      <c r="S723" s="46"/>
      <c r="T723" s="46"/>
      <c r="U723" s="46"/>
      <c r="V723" s="46"/>
      <c r="W723" s="46"/>
      <c r="X723" s="46"/>
    </row>
    <row r="724" spans="1:24" ht="15.75" customHeight="1" thickBot="1" x14ac:dyDescent="0.25">
      <c r="A724" s="46"/>
      <c r="B724" s="264"/>
      <c r="C724" s="264"/>
      <c r="D724" s="264"/>
      <c r="E724" s="264"/>
      <c r="F724" s="264"/>
      <c r="G724" s="264"/>
      <c r="H724" s="264" t="s">
        <v>929</v>
      </c>
      <c r="I724" s="287" t="s">
        <v>3572</v>
      </c>
      <c r="J724" s="264" t="s">
        <v>931</v>
      </c>
      <c r="K724" s="265">
        <v>128374.87</v>
      </c>
      <c r="M724" s="46"/>
      <c r="N724" s="46"/>
      <c r="O724" s="46"/>
      <c r="P724" s="46"/>
      <c r="Q724" s="46"/>
      <c r="R724" s="46"/>
      <c r="S724" s="46"/>
      <c r="T724" s="46"/>
      <c r="U724" s="46"/>
      <c r="V724" s="46"/>
      <c r="W724" s="46"/>
      <c r="X724" s="46"/>
    </row>
    <row r="725" spans="1:24" ht="15.75" customHeight="1" thickTop="1" x14ac:dyDescent="0.2">
      <c r="A725" s="46"/>
      <c r="B725" s="278"/>
      <c r="C725" s="278"/>
      <c r="D725" s="278"/>
      <c r="E725" s="278"/>
      <c r="F725" s="278"/>
      <c r="G725" s="278"/>
      <c r="H725" s="278"/>
      <c r="I725" s="278"/>
      <c r="J725" s="278"/>
      <c r="K725" s="278"/>
      <c r="M725" s="46"/>
      <c r="N725" s="46"/>
      <c r="O725" s="46"/>
      <c r="P725" s="46"/>
      <c r="Q725" s="46"/>
      <c r="R725" s="46"/>
      <c r="S725" s="46"/>
      <c r="T725" s="46"/>
      <c r="U725" s="46"/>
      <c r="V725" s="46"/>
      <c r="W725" s="46"/>
      <c r="X725" s="46"/>
    </row>
    <row r="726" spans="1:24" ht="15.75" customHeight="1" x14ac:dyDescent="0.2">
      <c r="A726" s="46"/>
      <c r="B726" s="259" t="s">
        <v>203</v>
      </c>
      <c r="C726" s="267" t="s">
        <v>24</v>
      </c>
      <c r="D726" s="259" t="s">
        <v>25</v>
      </c>
      <c r="E726" s="259" t="s">
        <v>26</v>
      </c>
      <c r="F726" s="387" t="s">
        <v>917</v>
      </c>
      <c r="G726" s="387"/>
      <c r="H726" s="271" t="s">
        <v>27</v>
      </c>
      <c r="I726" s="267" t="s">
        <v>28</v>
      </c>
      <c r="J726" s="267" t="s">
        <v>29</v>
      </c>
      <c r="K726" s="267" t="s">
        <v>30</v>
      </c>
      <c r="M726" s="46"/>
      <c r="N726" s="46"/>
      <c r="O726" s="46"/>
      <c r="P726" s="46"/>
      <c r="Q726" s="46"/>
      <c r="R726" s="46"/>
      <c r="S726" s="46"/>
      <c r="T726" s="46"/>
      <c r="U726" s="46"/>
      <c r="V726" s="46"/>
      <c r="W726" s="46"/>
      <c r="X726" s="46"/>
    </row>
    <row r="727" spans="1:24" ht="15.75" customHeight="1" x14ac:dyDescent="0.2">
      <c r="A727" s="46"/>
      <c r="B727" s="260" t="s">
        <v>918</v>
      </c>
      <c r="C727" s="275" t="s">
        <v>2477</v>
      </c>
      <c r="D727" s="260" t="s">
        <v>73</v>
      </c>
      <c r="E727" s="260" t="s">
        <v>2478</v>
      </c>
      <c r="F727" s="388" t="s">
        <v>1182</v>
      </c>
      <c r="G727" s="388"/>
      <c r="H727" s="274" t="s">
        <v>40</v>
      </c>
      <c r="I727" s="277">
        <v>1</v>
      </c>
      <c r="J727" s="276">
        <v>242.21</v>
      </c>
      <c r="K727" s="276">
        <v>242.21</v>
      </c>
      <c r="M727" s="46"/>
      <c r="N727" s="46"/>
      <c r="O727" s="46"/>
      <c r="P727" s="46"/>
      <c r="Q727" s="46"/>
      <c r="R727" s="46"/>
      <c r="S727" s="46"/>
      <c r="T727" s="46"/>
      <c r="U727" s="46"/>
      <c r="V727" s="46"/>
      <c r="W727" s="46"/>
      <c r="X727" s="46"/>
    </row>
    <row r="728" spans="1:24" ht="15.75" customHeight="1" x14ac:dyDescent="0.2">
      <c r="A728" s="46"/>
      <c r="B728" s="261" t="s">
        <v>953</v>
      </c>
      <c r="C728" s="280" t="s">
        <v>1019</v>
      </c>
      <c r="D728" s="261" t="s">
        <v>47</v>
      </c>
      <c r="E728" s="261" t="s">
        <v>1020</v>
      </c>
      <c r="F728" s="385" t="s">
        <v>3970</v>
      </c>
      <c r="G728" s="385"/>
      <c r="H728" s="279" t="s">
        <v>950</v>
      </c>
      <c r="I728" s="282">
        <v>1.88</v>
      </c>
      <c r="J728" s="281">
        <v>24.73</v>
      </c>
      <c r="K728" s="281">
        <v>46.49</v>
      </c>
      <c r="M728" s="46"/>
      <c r="N728" s="46"/>
      <c r="O728" s="46"/>
      <c r="P728" s="46"/>
      <c r="Q728" s="46"/>
      <c r="R728" s="46"/>
      <c r="S728" s="46"/>
      <c r="T728" s="46"/>
      <c r="U728" s="46"/>
      <c r="V728" s="46"/>
      <c r="W728" s="46"/>
      <c r="X728" s="46"/>
    </row>
    <row r="729" spans="1:24" ht="15.75" customHeight="1" x14ac:dyDescent="0.2">
      <c r="A729" s="46"/>
      <c r="B729" s="261" t="s">
        <v>953</v>
      </c>
      <c r="C729" s="280" t="s">
        <v>1086</v>
      </c>
      <c r="D729" s="261" t="s">
        <v>47</v>
      </c>
      <c r="E729" s="261" t="s">
        <v>1087</v>
      </c>
      <c r="F729" s="385" t="s">
        <v>3970</v>
      </c>
      <c r="G729" s="385"/>
      <c r="H729" s="279" t="s">
        <v>950</v>
      </c>
      <c r="I729" s="282">
        <v>1.88</v>
      </c>
      <c r="J729" s="281">
        <v>35.590000000000003</v>
      </c>
      <c r="K729" s="281">
        <v>66.900000000000006</v>
      </c>
      <c r="M729" s="46"/>
      <c r="N729" s="46"/>
      <c r="O729" s="46"/>
      <c r="P729" s="46"/>
      <c r="Q729" s="46"/>
      <c r="R729" s="46"/>
      <c r="S729" s="46"/>
      <c r="T729" s="46"/>
      <c r="U729" s="46"/>
      <c r="V729" s="46"/>
      <c r="W729" s="46"/>
      <c r="X729" s="46"/>
    </row>
    <row r="730" spans="1:24" ht="15.75" customHeight="1" x14ac:dyDescent="0.2">
      <c r="A730" s="46"/>
      <c r="B730" s="262" t="s">
        <v>919</v>
      </c>
      <c r="C730" s="284" t="s">
        <v>1631</v>
      </c>
      <c r="D730" s="262" t="s">
        <v>47</v>
      </c>
      <c r="E730" s="262" t="s">
        <v>1632</v>
      </c>
      <c r="F730" s="389" t="s">
        <v>923</v>
      </c>
      <c r="G730" s="389"/>
      <c r="H730" s="283" t="s">
        <v>97</v>
      </c>
      <c r="I730" s="286">
        <v>1.47</v>
      </c>
      <c r="J730" s="285">
        <v>0.81</v>
      </c>
      <c r="K730" s="285">
        <v>1.19</v>
      </c>
      <c r="M730" s="46"/>
      <c r="N730" s="46"/>
      <c r="O730" s="46"/>
      <c r="P730" s="46"/>
      <c r="Q730" s="46"/>
      <c r="R730" s="46"/>
      <c r="S730" s="46"/>
      <c r="T730" s="46"/>
      <c r="U730" s="46"/>
      <c r="V730" s="46"/>
      <c r="W730" s="46"/>
      <c r="X730" s="46"/>
    </row>
    <row r="731" spans="1:24" ht="15.75" customHeight="1" x14ac:dyDescent="0.2">
      <c r="A731" s="46"/>
      <c r="B731" s="262" t="s">
        <v>919</v>
      </c>
      <c r="C731" s="284" t="s">
        <v>1901</v>
      </c>
      <c r="D731" s="262" t="s">
        <v>47</v>
      </c>
      <c r="E731" s="262" t="s">
        <v>1902</v>
      </c>
      <c r="F731" s="389" t="s">
        <v>923</v>
      </c>
      <c r="G731" s="389"/>
      <c r="H731" s="283" t="s">
        <v>60</v>
      </c>
      <c r="I731" s="286">
        <v>4.0000000000000001E-3</v>
      </c>
      <c r="J731" s="285">
        <v>162.09</v>
      </c>
      <c r="K731" s="285">
        <v>0.64</v>
      </c>
      <c r="M731" s="46"/>
      <c r="N731" s="46"/>
      <c r="O731" s="46"/>
      <c r="P731" s="46"/>
      <c r="Q731" s="46"/>
      <c r="R731" s="46"/>
      <c r="S731" s="46"/>
      <c r="T731" s="46"/>
      <c r="U731" s="46"/>
      <c r="V731" s="46"/>
      <c r="W731" s="46"/>
      <c r="X731" s="46"/>
    </row>
    <row r="732" spans="1:24" ht="15.75" customHeight="1" x14ac:dyDescent="0.2">
      <c r="A732" s="46"/>
      <c r="B732" s="262" t="s">
        <v>919</v>
      </c>
      <c r="C732" s="284" t="s">
        <v>2651</v>
      </c>
      <c r="D732" s="262" t="s">
        <v>39</v>
      </c>
      <c r="E732" s="262" t="s">
        <v>1196</v>
      </c>
      <c r="F732" s="389" t="s">
        <v>923</v>
      </c>
      <c r="G732" s="389"/>
      <c r="H732" s="283" t="s">
        <v>304</v>
      </c>
      <c r="I732" s="286">
        <v>11.12</v>
      </c>
      <c r="J732" s="285">
        <v>11.42</v>
      </c>
      <c r="K732" s="285">
        <v>126.99</v>
      </c>
      <c r="M732" s="46"/>
      <c r="N732" s="46"/>
      <c r="O732" s="46"/>
      <c r="P732" s="46"/>
      <c r="Q732" s="46"/>
      <c r="R732" s="46"/>
      <c r="S732" s="46"/>
      <c r="T732" s="46"/>
      <c r="U732" s="46"/>
      <c r="V732" s="46"/>
      <c r="W732" s="46"/>
      <c r="X732" s="46"/>
    </row>
    <row r="733" spans="1:24" ht="15.75" customHeight="1" x14ac:dyDescent="0.2">
      <c r="A733" s="46"/>
      <c r="B733" s="263"/>
      <c r="C733" s="263"/>
      <c r="D733" s="263"/>
      <c r="E733" s="263"/>
      <c r="F733" s="263" t="s">
        <v>924</v>
      </c>
      <c r="G733" s="289">
        <v>97.69</v>
      </c>
      <c r="H733" s="263" t="s">
        <v>925</v>
      </c>
      <c r="I733" s="289">
        <v>0</v>
      </c>
      <c r="J733" s="263" t="s">
        <v>926</v>
      </c>
      <c r="K733" s="289">
        <v>97.69</v>
      </c>
      <c r="M733" s="46"/>
      <c r="N733" s="46"/>
      <c r="O733" s="46"/>
      <c r="P733" s="46"/>
      <c r="Q733" s="46"/>
      <c r="R733" s="46"/>
      <c r="S733" s="46"/>
      <c r="T733" s="46"/>
      <c r="U733" s="46"/>
      <c r="V733" s="46"/>
      <c r="W733" s="46"/>
      <c r="X733" s="46"/>
    </row>
    <row r="734" spans="1:24" ht="15.75" customHeight="1" x14ac:dyDescent="0.2">
      <c r="A734" s="46"/>
      <c r="B734" s="263"/>
      <c r="C734" s="263"/>
      <c r="D734" s="263"/>
      <c r="E734" s="263"/>
      <c r="F734" s="263" t="s">
        <v>927</v>
      </c>
      <c r="G734" s="289">
        <v>50.4</v>
      </c>
      <c r="H734" s="263"/>
      <c r="I734" s="386" t="s">
        <v>928</v>
      </c>
      <c r="J734" s="386"/>
      <c r="K734" s="289">
        <v>292.61</v>
      </c>
      <c r="M734" s="46"/>
      <c r="N734" s="46"/>
      <c r="O734" s="46"/>
      <c r="P734" s="46"/>
      <c r="Q734" s="46"/>
      <c r="R734" s="46"/>
      <c r="S734" s="46"/>
      <c r="T734" s="46"/>
      <c r="U734" s="46"/>
      <c r="V734" s="46"/>
      <c r="W734" s="46"/>
      <c r="X734" s="46"/>
    </row>
    <row r="735" spans="1:24" ht="15.75" customHeight="1" thickBot="1" x14ac:dyDescent="0.25">
      <c r="A735" s="46"/>
      <c r="B735" s="264"/>
      <c r="C735" s="264"/>
      <c r="D735" s="264"/>
      <c r="E735" s="264"/>
      <c r="F735" s="264"/>
      <c r="G735" s="264"/>
      <c r="H735" s="264" t="s">
        <v>929</v>
      </c>
      <c r="I735" s="287" t="s">
        <v>3573</v>
      </c>
      <c r="J735" s="264" t="s">
        <v>931</v>
      </c>
      <c r="K735" s="265">
        <v>43853.46</v>
      </c>
      <c r="M735" s="46"/>
      <c r="N735" s="46"/>
      <c r="O735" s="46"/>
      <c r="P735" s="46"/>
      <c r="Q735" s="46"/>
      <c r="R735" s="46"/>
      <c r="S735" s="46"/>
      <c r="T735" s="46"/>
      <c r="U735" s="46"/>
      <c r="V735" s="46"/>
      <c r="W735" s="46"/>
      <c r="X735" s="46"/>
    </row>
    <row r="736" spans="1:24" ht="15.75" customHeight="1" thickTop="1" x14ac:dyDescent="0.2">
      <c r="A736" s="46"/>
      <c r="B736" s="278"/>
      <c r="C736" s="278"/>
      <c r="D736" s="278"/>
      <c r="E736" s="278"/>
      <c r="F736" s="278"/>
      <c r="G736" s="278"/>
      <c r="H736" s="278"/>
      <c r="I736" s="278"/>
      <c r="J736" s="278"/>
      <c r="K736" s="278"/>
      <c r="M736" s="46"/>
      <c r="N736" s="46"/>
      <c r="O736" s="46"/>
      <c r="P736" s="46"/>
      <c r="Q736" s="46"/>
      <c r="R736" s="46"/>
      <c r="S736" s="46"/>
      <c r="T736" s="46"/>
      <c r="U736" s="46"/>
      <c r="V736" s="46"/>
      <c r="W736" s="46"/>
      <c r="X736" s="46"/>
    </row>
    <row r="737" spans="1:24" ht="15.75" customHeight="1" x14ac:dyDescent="0.2">
      <c r="A737" s="46"/>
      <c r="B737" s="259" t="s">
        <v>204</v>
      </c>
      <c r="C737" s="267" t="s">
        <v>24</v>
      </c>
      <c r="D737" s="259" t="s">
        <v>25</v>
      </c>
      <c r="E737" s="259" t="s">
        <v>26</v>
      </c>
      <c r="F737" s="387" t="s">
        <v>917</v>
      </c>
      <c r="G737" s="387"/>
      <c r="H737" s="271" t="s">
        <v>27</v>
      </c>
      <c r="I737" s="267" t="s">
        <v>28</v>
      </c>
      <c r="J737" s="267" t="s">
        <v>29</v>
      </c>
      <c r="K737" s="267" t="s">
        <v>30</v>
      </c>
      <c r="M737" s="46"/>
      <c r="N737" s="46"/>
      <c r="O737" s="46"/>
      <c r="P737" s="46"/>
      <c r="Q737" s="46"/>
      <c r="R737" s="46"/>
      <c r="S737" s="46"/>
      <c r="T737" s="46"/>
      <c r="U737" s="46"/>
      <c r="V737" s="46"/>
      <c r="W737" s="46"/>
      <c r="X737" s="46"/>
    </row>
    <row r="738" spans="1:24" ht="15.75" customHeight="1" x14ac:dyDescent="0.2">
      <c r="A738" s="46"/>
      <c r="B738" s="260" t="s">
        <v>918</v>
      </c>
      <c r="C738" s="275" t="s">
        <v>205</v>
      </c>
      <c r="D738" s="260" t="s">
        <v>47</v>
      </c>
      <c r="E738" s="260" t="s">
        <v>206</v>
      </c>
      <c r="F738" s="388" t="s">
        <v>4000</v>
      </c>
      <c r="G738" s="388"/>
      <c r="H738" s="274" t="s">
        <v>83</v>
      </c>
      <c r="I738" s="277">
        <v>1</v>
      </c>
      <c r="J738" s="276">
        <v>82.7</v>
      </c>
      <c r="K738" s="276">
        <v>82.7</v>
      </c>
      <c r="M738" s="46"/>
      <c r="N738" s="46"/>
      <c r="O738" s="46"/>
      <c r="P738" s="46"/>
      <c r="Q738" s="46"/>
      <c r="R738" s="46"/>
      <c r="S738" s="46"/>
      <c r="T738" s="46"/>
      <c r="U738" s="46"/>
      <c r="V738" s="46"/>
      <c r="W738" s="46"/>
      <c r="X738" s="46"/>
    </row>
    <row r="739" spans="1:24" ht="15.75" customHeight="1" x14ac:dyDescent="0.2">
      <c r="A739" s="46"/>
      <c r="B739" s="261" t="s">
        <v>953</v>
      </c>
      <c r="C739" s="280" t="s">
        <v>1202</v>
      </c>
      <c r="D739" s="261" t="s">
        <v>47</v>
      </c>
      <c r="E739" s="261" t="s">
        <v>1203</v>
      </c>
      <c r="F739" s="385" t="s">
        <v>3981</v>
      </c>
      <c r="G739" s="385"/>
      <c r="H739" s="279" t="s">
        <v>60</v>
      </c>
      <c r="I739" s="282">
        <v>1.9E-3</v>
      </c>
      <c r="J739" s="281">
        <v>618.21</v>
      </c>
      <c r="K739" s="281">
        <v>1.17</v>
      </c>
      <c r="M739" s="46"/>
      <c r="N739" s="46"/>
      <c r="O739" s="46"/>
      <c r="P739" s="46"/>
      <c r="Q739" s="46"/>
      <c r="R739" s="46"/>
      <c r="S739" s="46"/>
      <c r="T739" s="46"/>
      <c r="U739" s="46"/>
      <c r="V739" s="46"/>
      <c r="W739" s="46"/>
      <c r="X739" s="46"/>
    </row>
    <row r="740" spans="1:24" ht="15.75" customHeight="1" x14ac:dyDescent="0.2">
      <c r="A740" s="46"/>
      <c r="B740" s="261" t="s">
        <v>953</v>
      </c>
      <c r="C740" s="280" t="s">
        <v>1086</v>
      </c>
      <c r="D740" s="261" t="s">
        <v>47</v>
      </c>
      <c r="E740" s="261" t="s">
        <v>1087</v>
      </c>
      <c r="F740" s="385" t="s">
        <v>3970</v>
      </c>
      <c r="G740" s="385"/>
      <c r="H740" s="279" t="s">
        <v>950</v>
      </c>
      <c r="I740" s="282">
        <v>0.248</v>
      </c>
      <c r="J740" s="281">
        <v>35.590000000000003</v>
      </c>
      <c r="K740" s="281">
        <v>8.82</v>
      </c>
      <c r="M740" s="46"/>
      <c r="N740" s="46"/>
      <c r="O740" s="46"/>
      <c r="P740" s="46"/>
      <c r="Q740" s="46"/>
      <c r="R740" s="46"/>
      <c r="S740" s="46"/>
      <c r="T740" s="46"/>
      <c r="U740" s="46"/>
      <c r="V740" s="46"/>
      <c r="W740" s="46"/>
      <c r="X740" s="46"/>
    </row>
    <row r="741" spans="1:24" ht="15.75" customHeight="1" x14ac:dyDescent="0.2">
      <c r="A741" s="46"/>
      <c r="B741" s="261" t="s">
        <v>953</v>
      </c>
      <c r="C741" s="280" t="s">
        <v>1118</v>
      </c>
      <c r="D741" s="261" t="s">
        <v>47</v>
      </c>
      <c r="E741" s="261" t="s">
        <v>1119</v>
      </c>
      <c r="F741" s="385" t="s">
        <v>3993</v>
      </c>
      <c r="G741" s="385"/>
      <c r="H741" s="279" t="s">
        <v>97</v>
      </c>
      <c r="I741" s="282">
        <v>0.79</v>
      </c>
      <c r="J741" s="281">
        <v>9.5399999999999991</v>
      </c>
      <c r="K741" s="281">
        <v>7.53</v>
      </c>
      <c r="M741" s="46"/>
      <c r="N741" s="46"/>
      <c r="O741" s="46"/>
      <c r="P741" s="46"/>
      <c r="Q741" s="46"/>
      <c r="R741" s="46"/>
      <c r="S741" s="46"/>
      <c r="T741" s="46"/>
      <c r="U741" s="46"/>
      <c r="V741" s="46"/>
      <c r="W741" s="46"/>
      <c r="X741" s="46"/>
    </row>
    <row r="742" spans="1:24" ht="15.75" customHeight="1" x14ac:dyDescent="0.2">
      <c r="A742" s="46"/>
      <c r="B742" s="261" t="s">
        <v>953</v>
      </c>
      <c r="C742" s="280" t="s">
        <v>1204</v>
      </c>
      <c r="D742" s="261" t="s">
        <v>47</v>
      </c>
      <c r="E742" s="261" t="s">
        <v>1205</v>
      </c>
      <c r="F742" s="385" t="s">
        <v>4001</v>
      </c>
      <c r="G742" s="385"/>
      <c r="H742" s="279" t="s">
        <v>60</v>
      </c>
      <c r="I742" s="282">
        <v>2.8000000000000001E-2</v>
      </c>
      <c r="J742" s="281">
        <v>1162.18</v>
      </c>
      <c r="K742" s="281">
        <v>32.54</v>
      </c>
      <c r="M742" s="46"/>
      <c r="N742" s="46"/>
      <c r="O742" s="46"/>
      <c r="P742" s="46"/>
      <c r="Q742" s="46"/>
      <c r="R742" s="46"/>
      <c r="S742" s="46"/>
      <c r="T742" s="46"/>
      <c r="U742" s="46"/>
      <c r="V742" s="46"/>
      <c r="W742" s="46"/>
      <c r="X742" s="46"/>
    </row>
    <row r="743" spans="1:24" ht="15.75" customHeight="1" x14ac:dyDescent="0.2">
      <c r="A743" s="46"/>
      <c r="B743" s="261" t="s">
        <v>953</v>
      </c>
      <c r="C743" s="280" t="s">
        <v>1019</v>
      </c>
      <c r="D743" s="261" t="s">
        <v>47</v>
      </c>
      <c r="E743" s="261" t="s">
        <v>1020</v>
      </c>
      <c r="F743" s="385" t="s">
        <v>3970</v>
      </c>
      <c r="G743" s="385"/>
      <c r="H743" s="279" t="s">
        <v>950</v>
      </c>
      <c r="I743" s="282">
        <v>0.124</v>
      </c>
      <c r="J743" s="281">
        <v>24.73</v>
      </c>
      <c r="K743" s="281">
        <v>3.06</v>
      </c>
      <c r="M743" s="46"/>
      <c r="N743" s="46"/>
      <c r="O743" s="46"/>
      <c r="P743" s="46"/>
      <c r="Q743" s="46"/>
      <c r="R743" s="46"/>
      <c r="S743" s="46"/>
      <c r="T743" s="46"/>
      <c r="U743" s="46"/>
      <c r="V743" s="46"/>
      <c r="W743" s="46"/>
      <c r="X743" s="46"/>
    </row>
    <row r="744" spans="1:24" ht="15.75" customHeight="1" x14ac:dyDescent="0.2">
      <c r="A744" s="46"/>
      <c r="B744" s="262" t="s">
        <v>919</v>
      </c>
      <c r="C744" s="284" t="s">
        <v>1769</v>
      </c>
      <c r="D744" s="262" t="s">
        <v>47</v>
      </c>
      <c r="E744" s="262" t="s">
        <v>1770</v>
      </c>
      <c r="F744" s="389" t="s">
        <v>923</v>
      </c>
      <c r="G744" s="389"/>
      <c r="H744" s="283" t="s">
        <v>49</v>
      </c>
      <c r="I744" s="286">
        <v>5.34</v>
      </c>
      <c r="J744" s="285">
        <v>3.88</v>
      </c>
      <c r="K744" s="285">
        <v>20.71</v>
      </c>
      <c r="M744" s="46"/>
      <c r="N744" s="46"/>
      <c r="O744" s="46"/>
      <c r="P744" s="46"/>
      <c r="Q744" s="46"/>
      <c r="R744" s="46"/>
      <c r="S744" s="46"/>
      <c r="T744" s="46"/>
      <c r="U744" s="46"/>
      <c r="V744" s="46"/>
      <c r="W744" s="46"/>
      <c r="X744" s="46"/>
    </row>
    <row r="745" spans="1:24" ht="15.75" customHeight="1" x14ac:dyDescent="0.2">
      <c r="A745" s="46"/>
      <c r="B745" s="262" t="s">
        <v>919</v>
      </c>
      <c r="C745" s="284" t="s">
        <v>1050</v>
      </c>
      <c r="D745" s="262" t="s">
        <v>47</v>
      </c>
      <c r="E745" s="262" t="s">
        <v>1051</v>
      </c>
      <c r="F745" s="389" t="s">
        <v>923</v>
      </c>
      <c r="G745" s="389"/>
      <c r="H745" s="283" t="s">
        <v>83</v>
      </c>
      <c r="I745" s="286">
        <v>0.20300000000000001</v>
      </c>
      <c r="J745" s="285">
        <v>7.23</v>
      </c>
      <c r="K745" s="285">
        <v>1.46</v>
      </c>
      <c r="M745" s="46"/>
      <c r="N745" s="46"/>
      <c r="O745" s="46"/>
      <c r="P745" s="46"/>
      <c r="Q745" s="46"/>
      <c r="R745" s="46"/>
      <c r="S745" s="46"/>
      <c r="T745" s="46"/>
      <c r="U745" s="46"/>
      <c r="V745" s="46"/>
      <c r="W745" s="46"/>
      <c r="X745" s="46"/>
    </row>
    <row r="746" spans="1:24" ht="15.75" customHeight="1" x14ac:dyDescent="0.2">
      <c r="A746" s="46"/>
      <c r="B746" s="262" t="s">
        <v>919</v>
      </c>
      <c r="C746" s="284" t="s">
        <v>1208</v>
      </c>
      <c r="D746" s="262" t="s">
        <v>47</v>
      </c>
      <c r="E746" s="262" t="s">
        <v>1209</v>
      </c>
      <c r="F746" s="389" t="s">
        <v>923</v>
      </c>
      <c r="G746" s="389"/>
      <c r="H746" s="283" t="s">
        <v>83</v>
      </c>
      <c r="I746" s="286">
        <v>0.16919999999999999</v>
      </c>
      <c r="J746" s="285">
        <v>43.81</v>
      </c>
      <c r="K746" s="285">
        <v>7.41</v>
      </c>
      <c r="M746" s="46"/>
      <c r="N746" s="46"/>
      <c r="O746" s="46"/>
      <c r="P746" s="46"/>
      <c r="Q746" s="46"/>
      <c r="R746" s="46"/>
      <c r="S746" s="46"/>
      <c r="T746" s="46"/>
      <c r="U746" s="46"/>
      <c r="V746" s="46"/>
      <c r="W746" s="46"/>
      <c r="X746" s="46"/>
    </row>
    <row r="747" spans="1:24" ht="15.75" customHeight="1" x14ac:dyDescent="0.2">
      <c r="A747" s="46"/>
      <c r="B747" s="263"/>
      <c r="C747" s="263"/>
      <c r="D747" s="263"/>
      <c r="E747" s="263"/>
      <c r="F747" s="263" t="s">
        <v>924</v>
      </c>
      <c r="G747" s="289">
        <v>23.51</v>
      </c>
      <c r="H747" s="263" t="s">
        <v>925</v>
      </c>
      <c r="I747" s="289">
        <v>0</v>
      </c>
      <c r="J747" s="263" t="s">
        <v>926</v>
      </c>
      <c r="K747" s="289">
        <v>23.51</v>
      </c>
      <c r="M747" s="46"/>
      <c r="N747" s="46"/>
      <c r="O747" s="46"/>
      <c r="P747" s="46"/>
      <c r="Q747" s="46"/>
      <c r="R747" s="46"/>
      <c r="S747" s="46"/>
      <c r="T747" s="46"/>
      <c r="U747" s="46"/>
      <c r="V747" s="46"/>
      <c r="W747" s="46"/>
      <c r="X747" s="46"/>
    </row>
    <row r="748" spans="1:24" ht="15.75" customHeight="1" x14ac:dyDescent="0.2">
      <c r="A748" s="46"/>
      <c r="B748" s="263"/>
      <c r="C748" s="263"/>
      <c r="D748" s="263"/>
      <c r="E748" s="263"/>
      <c r="F748" s="263" t="s">
        <v>927</v>
      </c>
      <c r="G748" s="289">
        <v>17.2</v>
      </c>
      <c r="H748" s="263"/>
      <c r="I748" s="386" t="s">
        <v>928</v>
      </c>
      <c r="J748" s="386"/>
      <c r="K748" s="289">
        <v>99.9</v>
      </c>
      <c r="M748" s="46"/>
      <c r="N748" s="46"/>
      <c r="O748" s="46"/>
      <c r="P748" s="46"/>
      <c r="Q748" s="46"/>
      <c r="R748" s="46"/>
      <c r="S748" s="46"/>
      <c r="T748" s="46"/>
      <c r="U748" s="46"/>
      <c r="V748" s="46"/>
      <c r="W748" s="46"/>
      <c r="X748" s="46"/>
    </row>
    <row r="749" spans="1:24" ht="15.75" customHeight="1" thickBot="1" x14ac:dyDescent="0.25">
      <c r="A749" s="46"/>
      <c r="B749" s="264"/>
      <c r="C749" s="264"/>
      <c r="D749" s="264"/>
      <c r="E749" s="264"/>
      <c r="F749" s="264"/>
      <c r="G749" s="264"/>
      <c r="H749" s="264" t="s">
        <v>929</v>
      </c>
      <c r="I749" s="287" t="s">
        <v>3574</v>
      </c>
      <c r="J749" s="264" t="s">
        <v>931</v>
      </c>
      <c r="K749" s="265">
        <v>17592.39</v>
      </c>
      <c r="M749" s="46"/>
      <c r="N749" s="46"/>
      <c r="O749" s="46"/>
      <c r="P749" s="46"/>
      <c r="Q749" s="46"/>
      <c r="R749" s="46"/>
      <c r="S749" s="46"/>
      <c r="T749" s="46"/>
      <c r="U749" s="46"/>
      <c r="V749" s="46"/>
      <c r="W749" s="46"/>
      <c r="X749" s="46"/>
    </row>
    <row r="750" spans="1:24" ht="15.75" customHeight="1" thickTop="1" x14ac:dyDescent="0.2">
      <c r="A750" s="46"/>
      <c r="B750" s="278"/>
      <c r="C750" s="278"/>
      <c r="D750" s="278"/>
      <c r="E750" s="278"/>
      <c r="F750" s="278"/>
      <c r="G750" s="278"/>
      <c r="H750" s="278"/>
      <c r="I750" s="278"/>
      <c r="J750" s="278"/>
      <c r="K750" s="278"/>
      <c r="M750" s="46"/>
      <c r="N750" s="46"/>
      <c r="O750" s="46"/>
      <c r="P750" s="46"/>
      <c r="Q750" s="46"/>
      <c r="R750" s="46"/>
      <c r="S750" s="46"/>
      <c r="T750" s="46"/>
      <c r="U750" s="46"/>
      <c r="V750" s="46"/>
      <c r="W750" s="46"/>
      <c r="X750" s="46"/>
    </row>
    <row r="751" spans="1:24" ht="15.75" customHeight="1" x14ac:dyDescent="0.2">
      <c r="A751" s="46"/>
      <c r="B751" s="259" t="s">
        <v>207</v>
      </c>
      <c r="C751" s="267" t="s">
        <v>24</v>
      </c>
      <c r="D751" s="259" t="s">
        <v>25</v>
      </c>
      <c r="E751" s="259" t="s">
        <v>26</v>
      </c>
      <c r="F751" s="387" t="s">
        <v>917</v>
      </c>
      <c r="G751" s="387"/>
      <c r="H751" s="271" t="s">
        <v>27</v>
      </c>
      <c r="I751" s="267" t="s">
        <v>28</v>
      </c>
      <c r="J751" s="267" t="s">
        <v>29</v>
      </c>
      <c r="K751" s="267" t="s">
        <v>30</v>
      </c>
      <c r="M751" s="46"/>
      <c r="N751" s="46"/>
      <c r="O751" s="46"/>
      <c r="P751" s="46"/>
      <c r="Q751" s="46"/>
      <c r="R751" s="46"/>
      <c r="S751" s="46"/>
      <c r="T751" s="46"/>
      <c r="U751" s="46"/>
      <c r="V751" s="46"/>
      <c r="W751" s="46"/>
      <c r="X751" s="46"/>
    </row>
    <row r="752" spans="1:24" ht="15.75" customHeight="1" x14ac:dyDescent="0.2">
      <c r="A752" s="46"/>
      <c r="B752" s="260" t="s">
        <v>918</v>
      </c>
      <c r="C752" s="275" t="s">
        <v>208</v>
      </c>
      <c r="D752" s="260" t="s">
        <v>47</v>
      </c>
      <c r="E752" s="260" t="s">
        <v>209</v>
      </c>
      <c r="F752" s="388" t="s">
        <v>4000</v>
      </c>
      <c r="G752" s="388"/>
      <c r="H752" s="274" t="s">
        <v>83</v>
      </c>
      <c r="I752" s="277">
        <v>1</v>
      </c>
      <c r="J752" s="276">
        <v>55.7</v>
      </c>
      <c r="K752" s="276">
        <v>55.7</v>
      </c>
      <c r="M752" s="46"/>
      <c r="N752" s="46"/>
      <c r="O752" s="46"/>
      <c r="P752" s="46"/>
      <c r="Q752" s="46"/>
      <c r="R752" s="46"/>
      <c r="S752" s="46"/>
      <c r="T752" s="46"/>
      <c r="U752" s="46"/>
      <c r="V752" s="46"/>
      <c r="W752" s="46"/>
      <c r="X752" s="46"/>
    </row>
    <row r="753" spans="1:24" ht="15.75" customHeight="1" x14ac:dyDescent="0.2">
      <c r="A753" s="46"/>
      <c r="B753" s="261" t="s">
        <v>953</v>
      </c>
      <c r="C753" s="280" t="s">
        <v>1210</v>
      </c>
      <c r="D753" s="261" t="s">
        <v>47</v>
      </c>
      <c r="E753" s="261" t="s">
        <v>1211</v>
      </c>
      <c r="F753" s="385" t="s">
        <v>4001</v>
      </c>
      <c r="G753" s="385"/>
      <c r="H753" s="279" t="s">
        <v>60</v>
      </c>
      <c r="I753" s="282">
        <v>2.8000000000000001E-2</v>
      </c>
      <c r="J753" s="281">
        <v>1028.46</v>
      </c>
      <c r="K753" s="281">
        <v>28.79</v>
      </c>
      <c r="M753" s="46"/>
      <c r="N753" s="46"/>
      <c r="O753" s="46"/>
      <c r="P753" s="46"/>
      <c r="Q753" s="46"/>
      <c r="R753" s="46"/>
      <c r="S753" s="46"/>
      <c r="T753" s="46"/>
      <c r="U753" s="46"/>
      <c r="V753" s="46"/>
      <c r="W753" s="46"/>
      <c r="X753" s="46"/>
    </row>
    <row r="754" spans="1:24" ht="15.75" customHeight="1" x14ac:dyDescent="0.2">
      <c r="A754" s="46"/>
      <c r="B754" s="261" t="s">
        <v>953</v>
      </c>
      <c r="C754" s="280" t="s">
        <v>1202</v>
      </c>
      <c r="D754" s="261" t="s">
        <v>47</v>
      </c>
      <c r="E754" s="261" t="s">
        <v>1203</v>
      </c>
      <c r="F754" s="385" t="s">
        <v>3981</v>
      </c>
      <c r="G754" s="385"/>
      <c r="H754" s="279" t="s">
        <v>60</v>
      </c>
      <c r="I754" s="282">
        <v>1.9E-3</v>
      </c>
      <c r="J754" s="281">
        <v>618.21</v>
      </c>
      <c r="K754" s="281">
        <v>1.17</v>
      </c>
      <c r="M754" s="46"/>
      <c r="N754" s="46"/>
      <c r="O754" s="46"/>
      <c r="P754" s="46"/>
      <c r="Q754" s="46"/>
      <c r="R754" s="46"/>
      <c r="S754" s="46"/>
      <c r="T754" s="46"/>
      <c r="U754" s="46"/>
      <c r="V754" s="46"/>
      <c r="W754" s="46"/>
      <c r="X754" s="46"/>
    </row>
    <row r="755" spans="1:24" ht="15.75" customHeight="1" x14ac:dyDescent="0.2">
      <c r="A755" s="46"/>
      <c r="B755" s="261" t="s">
        <v>953</v>
      </c>
      <c r="C755" s="280" t="s">
        <v>1118</v>
      </c>
      <c r="D755" s="261" t="s">
        <v>47</v>
      </c>
      <c r="E755" s="261" t="s">
        <v>1119</v>
      </c>
      <c r="F755" s="385" t="s">
        <v>3993</v>
      </c>
      <c r="G755" s="385"/>
      <c r="H755" s="279" t="s">
        <v>97</v>
      </c>
      <c r="I755" s="282">
        <v>0.79</v>
      </c>
      <c r="J755" s="281">
        <v>9.5399999999999991</v>
      </c>
      <c r="K755" s="281">
        <v>7.53</v>
      </c>
      <c r="M755" s="46"/>
      <c r="N755" s="46"/>
      <c r="O755" s="46"/>
      <c r="P755" s="46"/>
      <c r="Q755" s="46"/>
      <c r="R755" s="46"/>
      <c r="S755" s="46"/>
      <c r="T755" s="46"/>
      <c r="U755" s="46"/>
      <c r="V755" s="46"/>
      <c r="W755" s="46"/>
      <c r="X755" s="46"/>
    </row>
    <row r="756" spans="1:24" ht="15.75" customHeight="1" x14ac:dyDescent="0.2">
      <c r="A756" s="46"/>
      <c r="B756" s="261" t="s">
        <v>953</v>
      </c>
      <c r="C756" s="280" t="s">
        <v>1019</v>
      </c>
      <c r="D756" s="261" t="s">
        <v>47</v>
      </c>
      <c r="E756" s="261" t="s">
        <v>1020</v>
      </c>
      <c r="F756" s="385" t="s">
        <v>3970</v>
      </c>
      <c r="G756" s="385"/>
      <c r="H756" s="279" t="s">
        <v>950</v>
      </c>
      <c r="I756" s="282">
        <v>6.8000000000000005E-2</v>
      </c>
      <c r="J756" s="281">
        <v>24.73</v>
      </c>
      <c r="K756" s="281">
        <v>1.68</v>
      </c>
      <c r="M756" s="46"/>
      <c r="N756" s="46"/>
      <c r="O756" s="46"/>
      <c r="P756" s="46"/>
      <c r="Q756" s="46"/>
      <c r="R756" s="46"/>
      <c r="S756" s="46"/>
      <c r="T756" s="46"/>
      <c r="U756" s="46"/>
      <c r="V756" s="46"/>
      <c r="W756" s="46"/>
      <c r="X756" s="46"/>
    </row>
    <row r="757" spans="1:24" ht="15.75" customHeight="1" x14ac:dyDescent="0.2">
      <c r="A757" s="46"/>
      <c r="B757" s="261" t="s">
        <v>953</v>
      </c>
      <c r="C757" s="280" t="s">
        <v>1086</v>
      </c>
      <c r="D757" s="261" t="s">
        <v>47</v>
      </c>
      <c r="E757" s="261" t="s">
        <v>1087</v>
      </c>
      <c r="F757" s="385" t="s">
        <v>3970</v>
      </c>
      <c r="G757" s="385"/>
      <c r="H757" s="279" t="s">
        <v>950</v>
      </c>
      <c r="I757" s="282">
        <v>0.13600000000000001</v>
      </c>
      <c r="J757" s="281">
        <v>35.590000000000003</v>
      </c>
      <c r="K757" s="281">
        <v>4.84</v>
      </c>
      <c r="M757" s="46"/>
      <c r="N757" s="46"/>
      <c r="O757" s="46"/>
      <c r="P757" s="46"/>
      <c r="Q757" s="46"/>
      <c r="R757" s="46"/>
      <c r="S757" s="46"/>
      <c r="T757" s="46"/>
      <c r="U757" s="46"/>
      <c r="V757" s="46"/>
      <c r="W757" s="46"/>
      <c r="X757" s="46"/>
    </row>
    <row r="758" spans="1:24" ht="15.75" customHeight="1" x14ac:dyDescent="0.2">
      <c r="A758" s="46"/>
      <c r="B758" s="262" t="s">
        <v>919</v>
      </c>
      <c r="C758" s="284" t="s">
        <v>1206</v>
      </c>
      <c r="D758" s="262" t="s">
        <v>47</v>
      </c>
      <c r="E758" s="262" t="s">
        <v>1207</v>
      </c>
      <c r="F758" s="389" t="s">
        <v>923</v>
      </c>
      <c r="G758" s="389"/>
      <c r="H758" s="283" t="s">
        <v>49</v>
      </c>
      <c r="I758" s="286">
        <v>5.34</v>
      </c>
      <c r="J758" s="285">
        <v>2.19</v>
      </c>
      <c r="K758" s="285">
        <v>11.69</v>
      </c>
      <c r="M758" s="46"/>
      <c r="N758" s="46"/>
      <c r="O758" s="46"/>
      <c r="P758" s="46"/>
      <c r="Q758" s="46"/>
      <c r="R758" s="46"/>
      <c r="S758" s="46"/>
      <c r="T758" s="46"/>
      <c r="U758" s="46"/>
      <c r="V758" s="46"/>
      <c r="W758" s="46"/>
      <c r="X758" s="46"/>
    </row>
    <row r="759" spans="1:24" ht="15.75" customHeight="1" x14ac:dyDescent="0.2">
      <c r="A759" s="46"/>
      <c r="B759" s="263"/>
      <c r="C759" s="263"/>
      <c r="D759" s="263"/>
      <c r="E759" s="263"/>
      <c r="F759" s="263" t="s">
        <v>924</v>
      </c>
      <c r="G759" s="289">
        <v>15.61</v>
      </c>
      <c r="H759" s="263" t="s">
        <v>925</v>
      </c>
      <c r="I759" s="289">
        <v>0</v>
      </c>
      <c r="J759" s="263" t="s">
        <v>926</v>
      </c>
      <c r="K759" s="289">
        <v>15.61</v>
      </c>
      <c r="M759" s="46"/>
      <c r="N759" s="46"/>
      <c r="O759" s="46"/>
      <c r="P759" s="46"/>
      <c r="Q759" s="46"/>
      <c r="R759" s="46"/>
      <c r="S759" s="46"/>
      <c r="T759" s="46"/>
      <c r="U759" s="46"/>
      <c r="V759" s="46"/>
      <c r="W759" s="46"/>
      <c r="X759" s="46"/>
    </row>
    <row r="760" spans="1:24" ht="15.75" customHeight="1" x14ac:dyDescent="0.2">
      <c r="A760" s="46"/>
      <c r="B760" s="263"/>
      <c r="C760" s="263"/>
      <c r="D760" s="263"/>
      <c r="E760" s="263"/>
      <c r="F760" s="263" t="s">
        <v>927</v>
      </c>
      <c r="G760" s="289">
        <v>11.59</v>
      </c>
      <c r="H760" s="263"/>
      <c r="I760" s="386" t="s">
        <v>928</v>
      </c>
      <c r="J760" s="386"/>
      <c r="K760" s="289">
        <v>67.290000000000006</v>
      </c>
      <c r="M760" s="46"/>
      <c r="N760" s="46"/>
      <c r="O760" s="46"/>
      <c r="P760" s="46"/>
      <c r="Q760" s="46"/>
      <c r="R760" s="46"/>
      <c r="S760" s="46"/>
      <c r="T760" s="46"/>
      <c r="U760" s="46"/>
      <c r="V760" s="46"/>
      <c r="W760" s="46"/>
      <c r="X760" s="46"/>
    </row>
    <row r="761" spans="1:24" ht="15.75" customHeight="1" thickBot="1" x14ac:dyDescent="0.25">
      <c r="A761" s="46"/>
      <c r="B761" s="264"/>
      <c r="C761" s="264"/>
      <c r="D761" s="264"/>
      <c r="E761" s="264"/>
      <c r="F761" s="264"/>
      <c r="G761" s="264"/>
      <c r="H761" s="264" t="s">
        <v>929</v>
      </c>
      <c r="I761" s="287" t="s">
        <v>3575</v>
      </c>
      <c r="J761" s="264" t="s">
        <v>931</v>
      </c>
      <c r="K761" s="265">
        <v>8148.81</v>
      </c>
      <c r="M761" s="46"/>
      <c r="N761" s="46"/>
      <c r="O761" s="46"/>
      <c r="P761" s="46"/>
      <c r="Q761" s="46"/>
      <c r="R761" s="46"/>
      <c r="S761" s="46"/>
      <c r="T761" s="46"/>
      <c r="U761" s="46"/>
      <c r="V761" s="46"/>
      <c r="W761" s="46"/>
      <c r="X761" s="46"/>
    </row>
    <row r="762" spans="1:24" ht="15.75" customHeight="1" thickTop="1" x14ac:dyDescent="0.2">
      <c r="A762" s="46"/>
      <c r="B762" s="278"/>
      <c r="C762" s="278"/>
      <c r="D762" s="278"/>
      <c r="E762" s="278"/>
      <c r="F762" s="278"/>
      <c r="G762" s="278"/>
      <c r="H762" s="278"/>
      <c r="I762" s="278"/>
      <c r="J762" s="278"/>
      <c r="K762" s="278"/>
      <c r="M762" s="46"/>
      <c r="N762" s="46"/>
      <c r="O762" s="46"/>
      <c r="P762" s="46"/>
      <c r="Q762" s="46"/>
      <c r="R762" s="46"/>
      <c r="S762" s="46"/>
      <c r="T762" s="46"/>
      <c r="U762" s="46"/>
      <c r="V762" s="46"/>
      <c r="W762" s="46"/>
      <c r="X762" s="46"/>
    </row>
    <row r="763" spans="1:24" ht="15.75" customHeight="1" x14ac:dyDescent="0.2">
      <c r="A763" s="46"/>
      <c r="B763" s="259" t="s">
        <v>210</v>
      </c>
      <c r="C763" s="267" t="s">
        <v>24</v>
      </c>
      <c r="D763" s="259" t="s">
        <v>25</v>
      </c>
      <c r="E763" s="259" t="s">
        <v>26</v>
      </c>
      <c r="F763" s="387" t="s">
        <v>917</v>
      </c>
      <c r="G763" s="387"/>
      <c r="H763" s="271" t="s">
        <v>27</v>
      </c>
      <c r="I763" s="267" t="s">
        <v>28</v>
      </c>
      <c r="J763" s="267" t="s">
        <v>29</v>
      </c>
      <c r="K763" s="267" t="s">
        <v>30</v>
      </c>
      <c r="M763" s="46"/>
      <c r="N763" s="46"/>
      <c r="O763" s="46"/>
      <c r="P763" s="46"/>
      <c r="Q763" s="46"/>
      <c r="R763" s="46"/>
      <c r="S763" s="46"/>
      <c r="T763" s="46"/>
      <c r="U763" s="46"/>
      <c r="V763" s="46"/>
      <c r="W763" s="46"/>
      <c r="X763" s="46"/>
    </row>
    <row r="764" spans="1:24" ht="15.75" customHeight="1" x14ac:dyDescent="0.2">
      <c r="A764" s="46"/>
      <c r="B764" s="260" t="s">
        <v>918</v>
      </c>
      <c r="C764" s="275" t="s">
        <v>2457</v>
      </c>
      <c r="D764" s="260" t="s">
        <v>47</v>
      </c>
      <c r="E764" s="260" t="s">
        <v>2458</v>
      </c>
      <c r="F764" s="388" t="s">
        <v>4000</v>
      </c>
      <c r="G764" s="388"/>
      <c r="H764" s="274" t="s">
        <v>83</v>
      </c>
      <c r="I764" s="277">
        <v>1</v>
      </c>
      <c r="J764" s="276">
        <v>14.18</v>
      </c>
      <c r="K764" s="276">
        <v>14.18</v>
      </c>
      <c r="M764" s="46"/>
      <c r="N764" s="46"/>
      <c r="O764" s="46"/>
      <c r="P764" s="46"/>
      <c r="Q764" s="46"/>
      <c r="R764" s="46"/>
      <c r="S764" s="46"/>
      <c r="T764" s="46"/>
      <c r="U764" s="46"/>
      <c r="V764" s="46"/>
      <c r="W764" s="46"/>
      <c r="X764" s="46"/>
    </row>
    <row r="765" spans="1:24" ht="15.75" customHeight="1" x14ac:dyDescent="0.2">
      <c r="A765" s="46"/>
      <c r="B765" s="261" t="s">
        <v>953</v>
      </c>
      <c r="C765" s="280" t="s">
        <v>1019</v>
      </c>
      <c r="D765" s="261" t="s">
        <v>47</v>
      </c>
      <c r="E765" s="261" t="s">
        <v>1020</v>
      </c>
      <c r="F765" s="385" t="s">
        <v>3970</v>
      </c>
      <c r="G765" s="385"/>
      <c r="H765" s="279" t="s">
        <v>950</v>
      </c>
      <c r="I765" s="282">
        <v>5.5E-2</v>
      </c>
      <c r="J765" s="281">
        <v>24.73</v>
      </c>
      <c r="K765" s="281">
        <v>1.36</v>
      </c>
      <c r="M765" s="46"/>
      <c r="N765" s="46"/>
      <c r="O765" s="46"/>
      <c r="P765" s="46"/>
      <c r="Q765" s="46"/>
      <c r="R765" s="46"/>
      <c r="S765" s="46"/>
      <c r="T765" s="46"/>
      <c r="U765" s="46"/>
      <c r="V765" s="46"/>
      <c r="W765" s="46"/>
      <c r="X765" s="46"/>
    </row>
    <row r="766" spans="1:24" ht="15.75" customHeight="1" x14ac:dyDescent="0.2">
      <c r="A766" s="46"/>
      <c r="B766" s="261" t="s">
        <v>953</v>
      </c>
      <c r="C766" s="280" t="s">
        <v>1202</v>
      </c>
      <c r="D766" s="261" t="s">
        <v>47</v>
      </c>
      <c r="E766" s="261" t="s">
        <v>1203</v>
      </c>
      <c r="F766" s="385" t="s">
        <v>3981</v>
      </c>
      <c r="G766" s="385"/>
      <c r="H766" s="279" t="s">
        <v>60</v>
      </c>
      <c r="I766" s="282">
        <v>4.0000000000000001E-3</v>
      </c>
      <c r="J766" s="281">
        <v>618.21</v>
      </c>
      <c r="K766" s="281">
        <v>2.4700000000000002</v>
      </c>
      <c r="M766" s="46"/>
      <c r="N766" s="46"/>
      <c r="O766" s="46"/>
      <c r="P766" s="46"/>
      <c r="Q766" s="46"/>
      <c r="R766" s="46"/>
      <c r="S766" s="46"/>
      <c r="T766" s="46"/>
      <c r="U766" s="46"/>
      <c r="V766" s="46"/>
      <c r="W766" s="46"/>
      <c r="X766" s="46"/>
    </row>
    <row r="767" spans="1:24" ht="15.75" customHeight="1" x14ac:dyDescent="0.2">
      <c r="A767" s="46"/>
      <c r="B767" s="261" t="s">
        <v>953</v>
      </c>
      <c r="C767" s="280" t="s">
        <v>1086</v>
      </c>
      <c r="D767" s="261" t="s">
        <v>47</v>
      </c>
      <c r="E767" s="261" t="s">
        <v>1087</v>
      </c>
      <c r="F767" s="385" t="s">
        <v>3970</v>
      </c>
      <c r="G767" s="385"/>
      <c r="H767" s="279" t="s">
        <v>950</v>
      </c>
      <c r="I767" s="282">
        <v>0.29099999999999998</v>
      </c>
      <c r="J767" s="281">
        <v>35.590000000000003</v>
      </c>
      <c r="K767" s="281">
        <v>10.35</v>
      </c>
      <c r="M767" s="46"/>
      <c r="N767" s="46"/>
      <c r="O767" s="46"/>
      <c r="P767" s="46"/>
      <c r="Q767" s="46"/>
      <c r="R767" s="46"/>
      <c r="S767" s="46"/>
      <c r="T767" s="46"/>
      <c r="U767" s="46"/>
      <c r="V767" s="46"/>
      <c r="W767" s="46"/>
      <c r="X767" s="46"/>
    </row>
    <row r="768" spans="1:24" ht="15.75" customHeight="1" x14ac:dyDescent="0.2">
      <c r="A768" s="46"/>
      <c r="B768" s="263"/>
      <c r="C768" s="263"/>
      <c r="D768" s="263"/>
      <c r="E768" s="263"/>
      <c r="F768" s="263" t="s">
        <v>924</v>
      </c>
      <c r="G768" s="289">
        <v>10.69</v>
      </c>
      <c r="H768" s="263" t="s">
        <v>925</v>
      </c>
      <c r="I768" s="289">
        <v>0</v>
      </c>
      <c r="J768" s="263" t="s">
        <v>926</v>
      </c>
      <c r="K768" s="289">
        <v>10.69</v>
      </c>
      <c r="M768" s="46"/>
      <c r="N768" s="46"/>
      <c r="O768" s="46"/>
      <c r="P768" s="46"/>
      <c r="Q768" s="46"/>
      <c r="R768" s="46"/>
      <c r="S768" s="46"/>
      <c r="T768" s="46"/>
      <c r="U768" s="46"/>
      <c r="V768" s="46"/>
      <c r="W768" s="46"/>
      <c r="X768" s="46"/>
    </row>
    <row r="769" spans="1:24" ht="15.75" customHeight="1" x14ac:dyDescent="0.2">
      <c r="A769" s="46"/>
      <c r="B769" s="263"/>
      <c r="C769" s="263"/>
      <c r="D769" s="263"/>
      <c r="E769" s="263"/>
      <c r="F769" s="263" t="s">
        <v>927</v>
      </c>
      <c r="G769" s="289">
        <v>2.95</v>
      </c>
      <c r="H769" s="263"/>
      <c r="I769" s="386" t="s">
        <v>928</v>
      </c>
      <c r="J769" s="386"/>
      <c r="K769" s="289">
        <v>17.13</v>
      </c>
      <c r="M769" s="46"/>
      <c r="N769" s="46"/>
      <c r="O769" s="46"/>
      <c r="P769" s="46"/>
      <c r="Q769" s="46"/>
      <c r="R769" s="46"/>
      <c r="S769" s="46"/>
      <c r="T769" s="46"/>
      <c r="U769" s="46"/>
      <c r="V769" s="46"/>
      <c r="W769" s="46"/>
      <c r="X769" s="46"/>
    </row>
    <row r="770" spans="1:24" ht="15.75" customHeight="1" thickBot="1" x14ac:dyDescent="0.25">
      <c r="A770" s="46"/>
      <c r="B770" s="264"/>
      <c r="C770" s="264"/>
      <c r="D770" s="264"/>
      <c r="E770" s="264"/>
      <c r="F770" s="264"/>
      <c r="G770" s="264"/>
      <c r="H770" s="264" t="s">
        <v>929</v>
      </c>
      <c r="I770" s="287" t="s">
        <v>3576</v>
      </c>
      <c r="J770" s="264" t="s">
        <v>931</v>
      </c>
      <c r="K770" s="265">
        <v>9054.4</v>
      </c>
      <c r="M770" s="46"/>
      <c r="N770" s="46"/>
      <c r="O770" s="46"/>
      <c r="P770" s="46"/>
      <c r="Q770" s="46"/>
      <c r="R770" s="46"/>
      <c r="S770" s="46"/>
      <c r="T770" s="46"/>
      <c r="U770" s="46"/>
      <c r="V770" s="46"/>
      <c r="W770" s="46"/>
      <c r="X770" s="46"/>
    </row>
    <row r="771" spans="1:24" ht="15.75" customHeight="1" thickTop="1" x14ac:dyDescent="0.2">
      <c r="A771" s="46"/>
      <c r="B771" s="278"/>
      <c r="C771" s="278"/>
      <c r="D771" s="278"/>
      <c r="E771" s="278"/>
      <c r="F771" s="278"/>
      <c r="G771" s="278"/>
      <c r="H771" s="278"/>
      <c r="I771" s="278"/>
      <c r="J771" s="278"/>
      <c r="K771" s="278"/>
      <c r="M771" s="46"/>
      <c r="N771" s="46"/>
      <c r="O771" s="46"/>
      <c r="P771" s="46"/>
      <c r="Q771" s="46"/>
      <c r="R771" s="46"/>
      <c r="S771" s="46"/>
      <c r="T771" s="46"/>
      <c r="U771" s="46"/>
      <c r="V771" s="46"/>
      <c r="W771" s="46"/>
      <c r="X771" s="46"/>
    </row>
    <row r="772" spans="1:24" ht="15.75" customHeight="1" x14ac:dyDescent="0.2">
      <c r="A772" s="46"/>
      <c r="B772" s="258" t="s">
        <v>211</v>
      </c>
      <c r="C772" s="258"/>
      <c r="D772" s="258"/>
      <c r="E772" s="258" t="s">
        <v>212</v>
      </c>
      <c r="F772" s="258"/>
      <c r="G772" s="390"/>
      <c r="H772" s="390"/>
      <c r="I772" s="272"/>
      <c r="J772" s="258"/>
      <c r="K772" s="273">
        <v>124583.66</v>
      </c>
      <c r="M772" s="46"/>
      <c r="N772" s="46"/>
      <c r="O772" s="46"/>
      <c r="P772" s="46"/>
      <c r="Q772" s="46"/>
      <c r="R772" s="46"/>
      <c r="S772" s="46"/>
      <c r="T772" s="46"/>
      <c r="U772" s="46"/>
      <c r="V772" s="46"/>
      <c r="W772" s="46"/>
      <c r="X772" s="46"/>
    </row>
    <row r="773" spans="1:24" ht="15.75" customHeight="1" x14ac:dyDescent="0.2">
      <c r="A773" s="46"/>
      <c r="B773" s="259" t="s">
        <v>213</v>
      </c>
      <c r="C773" s="267" t="s">
        <v>24</v>
      </c>
      <c r="D773" s="259" t="s">
        <v>25</v>
      </c>
      <c r="E773" s="259" t="s">
        <v>26</v>
      </c>
      <c r="F773" s="387" t="s">
        <v>917</v>
      </c>
      <c r="G773" s="387"/>
      <c r="H773" s="271" t="s">
        <v>27</v>
      </c>
      <c r="I773" s="267" t="s">
        <v>28</v>
      </c>
      <c r="J773" s="267" t="s">
        <v>29</v>
      </c>
      <c r="K773" s="267" t="s">
        <v>30</v>
      </c>
      <c r="M773" s="46"/>
      <c r="N773" s="46"/>
      <c r="O773" s="46"/>
      <c r="P773" s="46"/>
      <c r="Q773" s="46"/>
      <c r="R773" s="46"/>
      <c r="S773" s="46"/>
      <c r="T773" s="46"/>
      <c r="U773" s="46"/>
      <c r="V773" s="46"/>
      <c r="W773" s="46"/>
      <c r="X773" s="46"/>
    </row>
    <row r="774" spans="1:24" ht="15.75" customHeight="1" x14ac:dyDescent="0.2">
      <c r="A774" s="46"/>
      <c r="B774" s="260" t="s">
        <v>918</v>
      </c>
      <c r="C774" s="275" t="s">
        <v>215</v>
      </c>
      <c r="D774" s="260" t="s">
        <v>73</v>
      </c>
      <c r="E774" s="260" t="s">
        <v>216</v>
      </c>
      <c r="F774" s="388" t="s">
        <v>1182</v>
      </c>
      <c r="G774" s="388"/>
      <c r="H774" s="274" t="s">
        <v>40</v>
      </c>
      <c r="I774" s="277">
        <v>1</v>
      </c>
      <c r="J774" s="276">
        <v>122.58</v>
      </c>
      <c r="K774" s="276">
        <v>122.58</v>
      </c>
      <c r="M774" s="46"/>
      <c r="N774" s="46"/>
      <c r="O774" s="46"/>
      <c r="P774" s="46"/>
      <c r="Q774" s="46"/>
      <c r="R774" s="46"/>
      <c r="S774" s="46"/>
      <c r="T774" s="46"/>
      <c r="U774" s="46"/>
      <c r="V774" s="46"/>
      <c r="W774" s="46"/>
      <c r="X774" s="46"/>
    </row>
    <row r="775" spans="1:24" ht="15.75" customHeight="1" x14ac:dyDescent="0.2">
      <c r="A775" s="46"/>
      <c r="B775" s="261" t="s">
        <v>953</v>
      </c>
      <c r="C775" s="280" t="s">
        <v>1212</v>
      </c>
      <c r="D775" s="261" t="s">
        <v>47</v>
      </c>
      <c r="E775" s="261" t="s">
        <v>2652</v>
      </c>
      <c r="F775" s="385" t="s">
        <v>3970</v>
      </c>
      <c r="G775" s="385"/>
      <c r="H775" s="279" t="s">
        <v>950</v>
      </c>
      <c r="I775" s="282">
        <v>0.59499999999999997</v>
      </c>
      <c r="J775" s="281">
        <v>26.82</v>
      </c>
      <c r="K775" s="281">
        <v>15.95</v>
      </c>
      <c r="M775" s="46"/>
      <c r="N775" s="46"/>
      <c r="O775" s="46"/>
      <c r="P775" s="46"/>
      <c r="Q775" s="46"/>
      <c r="R775" s="46"/>
      <c r="S775" s="46"/>
      <c r="T775" s="46"/>
      <c r="U775" s="46"/>
      <c r="V775" s="46"/>
      <c r="W775" s="46"/>
      <c r="X775" s="46"/>
    </row>
    <row r="776" spans="1:24" ht="15.75" customHeight="1" x14ac:dyDescent="0.2">
      <c r="A776" s="46"/>
      <c r="B776" s="261" t="s">
        <v>953</v>
      </c>
      <c r="C776" s="280" t="s">
        <v>1019</v>
      </c>
      <c r="D776" s="261" t="s">
        <v>47</v>
      </c>
      <c r="E776" s="261" t="s">
        <v>1020</v>
      </c>
      <c r="F776" s="385" t="s">
        <v>3970</v>
      </c>
      <c r="G776" s="385"/>
      <c r="H776" s="279" t="s">
        <v>950</v>
      </c>
      <c r="I776" s="282">
        <v>0.19500000000000001</v>
      </c>
      <c r="J776" s="281">
        <v>24.73</v>
      </c>
      <c r="K776" s="281">
        <v>4.82</v>
      </c>
      <c r="M776" s="46"/>
      <c r="N776" s="46"/>
      <c r="O776" s="46"/>
      <c r="P776" s="46"/>
      <c r="Q776" s="46"/>
      <c r="R776" s="46"/>
      <c r="S776" s="46"/>
      <c r="T776" s="46"/>
      <c r="U776" s="46"/>
      <c r="V776" s="46"/>
      <c r="W776" s="46"/>
      <c r="X776" s="46"/>
    </row>
    <row r="777" spans="1:24" ht="15.75" customHeight="1" x14ac:dyDescent="0.2">
      <c r="A777" s="46"/>
      <c r="B777" s="262" t="s">
        <v>919</v>
      </c>
      <c r="C777" s="284" t="s">
        <v>1225</v>
      </c>
      <c r="D777" s="262" t="s">
        <v>47</v>
      </c>
      <c r="E777" s="262" t="s">
        <v>1226</v>
      </c>
      <c r="F777" s="389" t="s">
        <v>923</v>
      </c>
      <c r="G777" s="389"/>
      <c r="H777" s="283" t="s">
        <v>1191</v>
      </c>
      <c r="I777" s="286">
        <v>2.9600000000000001E-2</v>
      </c>
      <c r="J777" s="285">
        <v>52.18</v>
      </c>
      <c r="K777" s="285">
        <v>1.54</v>
      </c>
      <c r="M777" s="46"/>
      <c r="N777" s="46"/>
      <c r="O777" s="46"/>
      <c r="P777" s="46"/>
      <c r="Q777" s="46"/>
      <c r="R777" s="46"/>
      <c r="S777" s="46"/>
      <c r="T777" s="46"/>
      <c r="U777" s="46"/>
      <c r="V777" s="46"/>
      <c r="W777" s="46"/>
      <c r="X777" s="46"/>
    </row>
    <row r="778" spans="1:24" ht="15.75" customHeight="1" x14ac:dyDescent="0.2">
      <c r="A778" s="46"/>
      <c r="B778" s="262" t="s">
        <v>919</v>
      </c>
      <c r="C778" s="284" t="s">
        <v>1221</v>
      </c>
      <c r="D778" s="262" t="s">
        <v>47</v>
      </c>
      <c r="E778" s="262" t="s">
        <v>1222</v>
      </c>
      <c r="F778" s="389" t="s">
        <v>923</v>
      </c>
      <c r="G778" s="389"/>
      <c r="H778" s="283" t="s">
        <v>49</v>
      </c>
      <c r="I778" s="286">
        <v>0.54410000000000003</v>
      </c>
      <c r="J778" s="285">
        <v>0.3</v>
      </c>
      <c r="K778" s="285">
        <v>0.16</v>
      </c>
      <c r="M778" s="46"/>
      <c r="N778" s="46"/>
      <c r="O778" s="46"/>
      <c r="P778" s="46"/>
      <c r="Q778" s="46"/>
      <c r="R778" s="46"/>
      <c r="S778" s="46"/>
      <c r="T778" s="46"/>
      <c r="U778" s="46"/>
      <c r="V778" s="46"/>
      <c r="W778" s="46"/>
      <c r="X778" s="46"/>
    </row>
    <row r="779" spans="1:24" ht="15.75" customHeight="1" x14ac:dyDescent="0.2">
      <c r="A779" s="46"/>
      <c r="B779" s="262" t="s">
        <v>919</v>
      </c>
      <c r="C779" s="284" t="s">
        <v>1219</v>
      </c>
      <c r="D779" s="262" t="s">
        <v>47</v>
      </c>
      <c r="E779" s="262" t="s">
        <v>1220</v>
      </c>
      <c r="F779" s="389" t="s">
        <v>923</v>
      </c>
      <c r="G779" s="389"/>
      <c r="H779" s="283" t="s">
        <v>83</v>
      </c>
      <c r="I779" s="286">
        <v>2.9138999999999999</v>
      </c>
      <c r="J779" s="285">
        <v>8.19</v>
      </c>
      <c r="K779" s="285">
        <v>23.86</v>
      </c>
      <c r="M779" s="46"/>
      <c r="N779" s="46"/>
      <c r="O779" s="46"/>
      <c r="P779" s="46"/>
      <c r="Q779" s="46"/>
      <c r="R779" s="46"/>
      <c r="S779" s="46"/>
      <c r="T779" s="46"/>
      <c r="U779" s="46"/>
      <c r="V779" s="46"/>
      <c r="W779" s="46"/>
      <c r="X779" s="46"/>
    </row>
    <row r="780" spans="1:24" ht="15.75" customHeight="1" x14ac:dyDescent="0.2">
      <c r="A780" s="46"/>
      <c r="B780" s="262" t="s">
        <v>919</v>
      </c>
      <c r="C780" s="284" t="s">
        <v>1215</v>
      </c>
      <c r="D780" s="262" t="s">
        <v>47</v>
      </c>
      <c r="E780" s="262" t="s">
        <v>1216</v>
      </c>
      <c r="F780" s="389" t="s">
        <v>923</v>
      </c>
      <c r="G780" s="389"/>
      <c r="H780" s="283" t="s">
        <v>83</v>
      </c>
      <c r="I780" s="286">
        <v>0.79249999999999998</v>
      </c>
      <c r="J780" s="285">
        <v>2.98</v>
      </c>
      <c r="K780" s="285">
        <v>2.36</v>
      </c>
      <c r="M780" s="46"/>
      <c r="N780" s="46"/>
      <c r="O780" s="46"/>
      <c r="P780" s="46"/>
      <c r="Q780" s="46"/>
      <c r="R780" s="46"/>
      <c r="S780" s="46"/>
      <c r="T780" s="46"/>
      <c r="U780" s="46"/>
      <c r="V780" s="46"/>
      <c r="W780" s="46"/>
      <c r="X780" s="46"/>
    </row>
    <row r="781" spans="1:24" ht="15.75" customHeight="1" x14ac:dyDescent="0.2">
      <c r="A781" s="46"/>
      <c r="B781" s="262" t="s">
        <v>919</v>
      </c>
      <c r="C781" s="284" t="s">
        <v>1213</v>
      </c>
      <c r="D781" s="262" t="s">
        <v>47</v>
      </c>
      <c r="E781" s="262" t="s">
        <v>1214</v>
      </c>
      <c r="F781" s="389" t="s">
        <v>923</v>
      </c>
      <c r="G781" s="389"/>
      <c r="H781" s="283" t="s">
        <v>83</v>
      </c>
      <c r="I781" s="286">
        <v>0.91169999999999995</v>
      </c>
      <c r="J781" s="285">
        <v>7.22</v>
      </c>
      <c r="K781" s="285">
        <v>6.58</v>
      </c>
      <c r="M781" s="46"/>
      <c r="N781" s="46"/>
      <c r="O781" s="46"/>
      <c r="P781" s="46"/>
      <c r="Q781" s="46"/>
      <c r="R781" s="46"/>
      <c r="S781" s="46"/>
      <c r="T781" s="46"/>
      <c r="U781" s="46"/>
      <c r="V781" s="46"/>
      <c r="W781" s="46"/>
      <c r="X781" s="46"/>
    </row>
    <row r="782" spans="1:24" ht="15.75" customHeight="1" x14ac:dyDescent="0.2">
      <c r="A782" s="46"/>
      <c r="B782" s="262" t="s">
        <v>919</v>
      </c>
      <c r="C782" s="284" t="s">
        <v>1217</v>
      </c>
      <c r="D782" s="262" t="s">
        <v>47</v>
      </c>
      <c r="E782" s="262" t="s">
        <v>1218</v>
      </c>
      <c r="F782" s="389" t="s">
        <v>923</v>
      </c>
      <c r="G782" s="389"/>
      <c r="H782" s="283" t="s">
        <v>97</v>
      </c>
      <c r="I782" s="286">
        <v>1.0978000000000001</v>
      </c>
      <c r="J782" s="285">
        <v>3.73</v>
      </c>
      <c r="K782" s="285">
        <v>4.09</v>
      </c>
      <c r="M782" s="46"/>
      <c r="N782" s="46"/>
      <c r="O782" s="46"/>
      <c r="P782" s="46"/>
      <c r="Q782" s="46"/>
      <c r="R782" s="46"/>
      <c r="S782" s="46"/>
      <c r="T782" s="46"/>
      <c r="U782" s="46"/>
      <c r="V782" s="46"/>
      <c r="W782" s="46"/>
      <c r="X782" s="46"/>
    </row>
    <row r="783" spans="1:24" ht="15.75" customHeight="1" x14ac:dyDescent="0.2">
      <c r="A783" s="46"/>
      <c r="B783" s="262" t="s">
        <v>919</v>
      </c>
      <c r="C783" s="284" t="s">
        <v>1223</v>
      </c>
      <c r="D783" s="262" t="s">
        <v>47</v>
      </c>
      <c r="E783" s="262" t="s">
        <v>1224</v>
      </c>
      <c r="F783" s="389" t="s">
        <v>923</v>
      </c>
      <c r="G783" s="389"/>
      <c r="H783" s="283" t="s">
        <v>83</v>
      </c>
      <c r="I783" s="286">
        <v>2.5026999999999999</v>
      </c>
      <c r="J783" s="285">
        <v>0.33</v>
      </c>
      <c r="K783" s="285">
        <v>0.82</v>
      </c>
      <c r="M783" s="46"/>
      <c r="N783" s="46"/>
      <c r="O783" s="46"/>
      <c r="P783" s="46"/>
      <c r="Q783" s="46"/>
      <c r="R783" s="46"/>
      <c r="S783" s="46"/>
      <c r="T783" s="46"/>
      <c r="U783" s="46"/>
      <c r="V783" s="46"/>
      <c r="W783" s="46"/>
      <c r="X783" s="46"/>
    </row>
    <row r="784" spans="1:24" ht="15.75" customHeight="1" x14ac:dyDescent="0.2">
      <c r="A784" s="46"/>
      <c r="B784" s="262" t="s">
        <v>919</v>
      </c>
      <c r="C784" s="284" t="s">
        <v>1231</v>
      </c>
      <c r="D784" s="262" t="s">
        <v>47</v>
      </c>
      <c r="E784" s="262" t="s">
        <v>1232</v>
      </c>
      <c r="F784" s="389" t="s">
        <v>923</v>
      </c>
      <c r="G784" s="389"/>
      <c r="H784" s="283" t="s">
        <v>40</v>
      </c>
      <c r="I784" s="286">
        <v>2.1059999999999999</v>
      </c>
      <c r="J784" s="285">
        <v>28.39</v>
      </c>
      <c r="K784" s="285">
        <v>59.78</v>
      </c>
      <c r="M784" s="46"/>
      <c r="N784" s="46"/>
      <c r="O784" s="46"/>
      <c r="P784" s="46"/>
      <c r="Q784" s="46"/>
      <c r="R784" s="46"/>
      <c r="S784" s="46"/>
      <c r="T784" s="46"/>
      <c r="U784" s="46"/>
      <c r="V784" s="46"/>
      <c r="W784" s="46"/>
      <c r="X784" s="46"/>
    </row>
    <row r="785" spans="1:24" ht="15.75" customHeight="1" x14ac:dyDescent="0.2">
      <c r="A785" s="46"/>
      <c r="B785" s="262" t="s">
        <v>919</v>
      </c>
      <c r="C785" s="284" t="s">
        <v>1227</v>
      </c>
      <c r="D785" s="262" t="s">
        <v>47</v>
      </c>
      <c r="E785" s="262" t="s">
        <v>1228</v>
      </c>
      <c r="F785" s="389" t="s">
        <v>923</v>
      </c>
      <c r="G785" s="389"/>
      <c r="H785" s="283" t="s">
        <v>49</v>
      </c>
      <c r="I785" s="286">
        <v>20.186800000000002</v>
      </c>
      <c r="J785" s="285">
        <v>0.13</v>
      </c>
      <c r="K785" s="285">
        <v>2.62</v>
      </c>
      <c r="M785" s="46"/>
      <c r="N785" s="46"/>
      <c r="O785" s="46"/>
      <c r="P785" s="46"/>
      <c r="Q785" s="46"/>
      <c r="R785" s="46"/>
      <c r="S785" s="46"/>
      <c r="T785" s="46"/>
      <c r="U785" s="46"/>
      <c r="V785" s="46"/>
      <c r="W785" s="46"/>
      <c r="X785" s="46"/>
    </row>
    <row r="786" spans="1:24" ht="15.75" customHeight="1" x14ac:dyDescent="0.2">
      <c r="A786" s="46"/>
      <c r="B786" s="263"/>
      <c r="C786" s="263"/>
      <c r="D786" s="263"/>
      <c r="E786" s="263"/>
      <c r="F786" s="263" t="s">
        <v>924</v>
      </c>
      <c r="G786" s="289">
        <v>18.16</v>
      </c>
      <c r="H786" s="263" t="s">
        <v>925</v>
      </c>
      <c r="I786" s="289">
        <v>0</v>
      </c>
      <c r="J786" s="263" t="s">
        <v>926</v>
      </c>
      <c r="K786" s="289">
        <v>18.16</v>
      </c>
      <c r="M786" s="46"/>
      <c r="N786" s="46"/>
      <c r="O786" s="46"/>
      <c r="P786" s="46"/>
      <c r="Q786" s="46"/>
      <c r="R786" s="46"/>
      <c r="S786" s="46"/>
      <c r="T786" s="46"/>
      <c r="U786" s="46"/>
      <c r="V786" s="46"/>
      <c r="W786" s="46"/>
      <c r="X786" s="46"/>
    </row>
    <row r="787" spans="1:24" ht="15.75" customHeight="1" x14ac:dyDescent="0.2">
      <c r="A787" s="46"/>
      <c r="B787" s="263"/>
      <c r="C787" s="263"/>
      <c r="D787" s="263"/>
      <c r="E787" s="263"/>
      <c r="F787" s="263" t="s">
        <v>927</v>
      </c>
      <c r="G787" s="289">
        <v>25.5</v>
      </c>
      <c r="H787" s="263"/>
      <c r="I787" s="386" t="s">
        <v>928</v>
      </c>
      <c r="J787" s="386"/>
      <c r="K787" s="289">
        <v>148.08000000000001</v>
      </c>
      <c r="M787" s="46"/>
      <c r="N787" s="46"/>
      <c r="O787" s="46"/>
      <c r="P787" s="46"/>
      <c r="Q787" s="46"/>
      <c r="R787" s="46"/>
      <c r="S787" s="46"/>
      <c r="T787" s="46"/>
      <c r="U787" s="46"/>
      <c r="V787" s="46"/>
      <c r="W787" s="46"/>
      <c r="X787" s="46"/>
    </row>
    <row r="788" spans="1:24" ht="15.75" customHeight="1" thickBot="1" x14ac:dyDescent="0.25">
      <c r="A788" s="46"/>
      <c r="B788" s="264"/>
      <c r="C788" s="264"/>
      <c r="D788" s="264"/>
      <c r="E788" s="264"/>
      <c r="F788" s="264"/>
      <c r="G788" s="264"/>
      <c r="H788" s="264" t="s">
        <v>929</v>
      </c>
      <c r="I788" s="287" t="s">
        <v>3577</v>
      </c>
      <c r="J788" s="264" t="s">
        <v>931</v>
      </c>
      <c r="K788" s="265">
        <v>31141.22</v>
      </c>
      <c r="M788" s="46"/>
      <c r="N788" s="46"/>
      <c r="O788" s="46"/>
      <c r="P788" s="46"/>
      <c r="Q788" s="46"/>
      <c r="R788" s="46"/>
      <c r="S788" s="46"/>
      <c r="T788" s="46"/>
      <c r="U788" s="46"/>
      <c r="V788" s="46"/>
      <c r="W788" s="46"/>
      <c r="X788" s="46"/>
    </row>
    <row r="789" spans="1:24" ht="15.75" customHeight="1" thickTop="1" x14ac:dyDescent="0.2">
      <c r="A789" s="46"/>
      <c r="B789" s="278"/>
      <c r="C789" s="278"/>
      <c r="D789" s="278"/>
      <c r="E789" s="278"/>
      <c r="F789" s="278"/>
      <c r="G789" s="278"/>
      <c r="H789" s="278"/>
      <c r="I789" s="278"/>
      <c r="J789" s="278"/>
      <c r="K789" s="278"/>
      <c r="M789" s="46"/>
      <c r="N789" s="46"/>
      <c r="O789" s="46"/>
      <c r="P789" s="46"/>
      <c r="Q789" s="46"/>
      <c r="R789" s="46"/>
      <c r="S789" s="46"/>
      <c r="T789" s="46"/>
      <c r="U789" s="46"/>
      <c r="V789" s="46"/>
      <c r="W789" s="46"/>
      <c r="X789" s="46"/>
    </row>
    <row r="790" spans="1:24" ht="15.75" customHeight="1" x14ac:dyDescent="0.2">
      <c r="A790" s="46"/>
      <c r="B790" s="259" t="s">
        <v>214</v>
      </c>
      <c r="C790" s="267" t="s">
        <v>24</v>
      </c>
      <c r="D790" s="259" t="s">
        <v>25</v>
      </c>
      <c r="E790" s="259" t="s">
        <v>26</v>
      </c>
      <c r="F790" s="387" t="s">
        <v>917</v>
      </c>
      <c r="G790" s="387"/>
      <c r="H790" s="271" t="s">
        <v>27</v>
      </c>
      <c r="I790" s="267" t="s">
        <v>28</v>
      </c>
      <c r="J790" s="267" t="s">
        <v>29</v>
      </c>
      <c r="K790" s="267" t="s">
        <v>30</v>
      </c>
      <c r="M790" s="46"/>
      <c r="N790" s="46"/>
      <c r="O790" s="46"/>
      <c r="P790" s="46"/>
      <c r="Q790" s="46"/>
      <c r="R790" s="46"/>
      <c r="S790" s="46"/>
      <c r="T790" s="46"/>
      <c r="U790" s="46"/>
      <c r="V790" s="46"/>
      <c r="W790" s="46"/>
      <c r="X790" s="46"/>
    </row>
    <row r="791" spans="1:24" ht="15.75" customHeight="1" x14ac:dyDescent="0.2">
      <c r="A791" s="46"/>
      <c r="B791" s="260" t="s">
        <v>918</v>
      </c>
      <c r="C791" s="275" t="s">
        <v>218</v>
      </c>
      <c r="D791" s="260" t="s">
        <v>73</v>
      </c>
      <c r="E791" s="260" t="s">
        <v>219</v>
      </c>
      <c r="F791" s="388" t="s">
        <v>1182</v>
      </c>
      <c r="G791" s="388"/>
      <c r="H791" s="274" t="s">
        <v>40</v>
      </c>
      <c r="I791" s="277">
        <v>1</v>
      </c>
      <c r="J791" s="276">
        <v>176.24</v>
      </c>
      <c r="K791" s="276">
        <v>176.24</v>
      </c>
      <c r="M791" s="46"/>
      <c r="N791" s="46"/>
      <c r="O791" s="46"/>
      <c r="P791" s="46"/>
      <c r="Q791" s="46"/>
      <c r="R791" s="46"/>
      <c r="S791" s="46"/>
      <c r="T791" s="46"/>
      <c r="U791" s="46"/>
      <c r="V791" s="46"/>
      <c r="W791" s="46"/>
      <c r="X791" s="46"/>
    </row>
    <row r="792" spans="1:24" ht="15.75" customHeight="1" x14ac:dyDescent="0.2">
      <c r="A792" s="46"/>
      <c r="B792" s="261" t="s">
        <v>953</v>
      </c>
      <c r="C792" s="280" t="s">
        <v>1233</v>
      </c>
      <c r="D792" s="261" t="s">
        <v>39</v>
      </c>
      <c r="E792" s="261" t="s">
        <v>1234</v>
      </c>
      <c r="F792" s="385" t="s">
        <v>1235</v>
      </c>
      <c r="G792" s="385"/>
      <c r="H792" s="279" t="s">
        <v>40</v>
      </c>
      <c r="I792" s="282">
        <v>1.02</v>
      </c>
      <c r="J792" s="281">
        <v>66.790000000000006</v>
      </c>
      <c r="K792" s="281">
        <v>68.12</v>
      </c>
      <c r="M792" s="46"/>
      <c r="N792" s="46"/>
      <c r="O792" s="46"/>
      <c r="P792" s="46"/>
      <c r="Q792" s="46"/>
      <c r="R792" s="46"/>
      <c r="S792" s="46"/>
      <c r="T792" s="46"/>
      <c r="U792" s="46"/>
      <c r="V792" s="46"/>
      <c r="W792" s="46"/>
      <c r="X792" s="46"/>
    </row>
    <row r="793" spans="1:24" ht="15.75" customHeight="1" x14ac:dyDescent="0.2">
      <c r="A793" s="46"/>
      <c r="B793" s="261" t="s">
        <v>953</v>
      </c>
      <c r="C793" s="280" t="s">
        <v>1019</v>
      </c>
      <c r="D793" s="261" t="s">
        <v>47</v>
      </c>
      <c r="E793" s="261" t="s">
        <v>1020</v>
      </c>
      <c r="F793" s="385" t="s">
        <v>3970</v>
      </c>
      <c r="G793" s="385"/>
      <c r="H793" s="279" t="s">
        <v>950</v>
      </c>
      <c r="I793" s="282">
        <v>0.19500000000000001</v>
      </c>
      <c r="J793" s="281">
        <v>24.73</v>
      </c>
      <c r="K793" s="281">
        <v>4.82</v>
      </c>
      <c r="M793" s="46"/>
      <c r="N793" s="46"/>
      <c r="O793" s="46"/>
      <c r="P793" s="46"/>
      <c r="Q793" s="46"/>
      <c r="R793" s="46"/>
      <c r="S793" s="46"/>
      <c r="T793" s="46"/>
      <c r="U793" s="46"/>
      <c r="V793" s="46"/>
      <c r="W793" s="46"/>
      <c r="X793" s="46"/>
    </row>
    <row r="794" spans="1:24" ht="15.75" customHeight="1" x14ac:dyDescent="0.2">
      <c r="A794" s="46"/>
      <c r="B794" s="261" t="s">
        <v>953</v>
      </c>
      <c r="C794" s="280" t="s">
        <v>1212</v>
      </c>
      <c r="D794" s="261" t="s">
        <v>47</v>
      </c>
      <c r="E794" s="261" t="s">
        <v>2652</v>
      </c>
      <c r="F794" s="385" t="s">
        <v>3970</v>
      </c>
      <c r="G794" s="385"/>
      <c r="H794" s="279" t="s">
        <v>950</v>
      </c>
      <c r="I794" s="282">
        <v>0.59499999999999997</v>
      </c>
      <c r="J794" s="281">
        <v>26.82</v>
      </c>
      <c r="K794" s="281">
        <v>15.95</v>
      </c>
      <c r="M794" s="46"/>
      <c r="N794" s="46"/>
      <c r="O794" s="46"/>
      <c r="P794" s="46"/>
      <c r="Q794" s="46"/>
      <c r="R794" s="46"/>
      <c r="S794" s="46"/>
      <c r="T794" s="46"/>
      <c r="U794" s="46"/>
      <c r="V794" s="46"/>
      <c r="W794" s="46"/>
      <c r="X794" s="46"/>
    </row>
    <row r="795" spans="1:24" ht="15.75" customHeight="1" x14ac:dyDescent="0.2">
      <c r="A795" s="46"/>
      <c r="B795" s="262" t="s">
        <v>919</v>
      </c>
      <c r="C795" s="284" t="s">
        <v>1225</v>
      </c>
      <c r="D795" s="262" t="s">
        <v>47</v>
      </c>
      <c r="E795" s="262" t="s">
        <v>1226</v>
      </c>
      <c r="F795" s="389" t="s">
        <v>923</v>
      </c>
      <c r="G795" s="389"/>
      <c r="H795" s="283" t="s">
        <v>1191</v>
      </c>
      <c r="I795" s="286">
        <v>2.9600000000000001E-2</v>
      </c>
      <c r="J795" s="285">
        <v>52.18</v>
      </c>
      <c r="K795" s="285">
        <v>1.54</v>
      </c>
      <c r="M795" s="46"/>
      <c r="N795" s="46"/>
      <c r="O795" s="46"/>
      <c r="P795" s="46"/>
      <c r="Q795" s="46"/>
      <c r="R795" s="46"/>
      <c r="S795" s="46"/>
      <c r="T795" s="46"/>
      <c r="U795" s="46"/>
      <c r="V795" s="46"/>
      <c r="W795" s="46"/>
      <c r="X795" s="46"/>
    </row>
    <row r="796" spans="1:24" ht="15.75" customHeight="1" x14ac:dyDescent="0.2">
      <c r="A796" s="46"/>
      <c r="B796" s="262" t="s">
        <v>919</v>
      </c>
      <c r="C796" s="284" t="s">
        <v>1227</v>
      </c>
      <c r="D796" s="262" t="s">
        <v>47</v>
      </c>
      <c r="E796" s="262" t="s">
        <v>1228</v>
      </c>
      <c r="F796" s="389" t="s">
        <v>923</v>
      </c>
      <c r="G796" s="389"/>
      <c r="H796" s="283" t="s">
        <v>49</v>
      </c>
      <c r="I796" s="286">
        <v>20.186800000000002</v>
      </c>
      <c r="J796" s="285">
        <v>0.13</v>
      </c>
      <c r="K796" s="285">
        <v>2.62</v>
      </c>
      <c r="M796" s="46"/>
      <c r="N796" s="46"/>
      <c r="O796" s="46"/>
      <c r="P796" s="46"/>
      <c r="Q796" s="46"/>
      <c r="R796" s="46"/>
      <c r="S796" s="46"/>
      <c r="T796" s="46"/>
      <c r="U796" s="46"/>
      <c r="V796" s="46"/>
      <c r="W796" s="46"/>
      <c r="X796" s="46"/>
    </row>
    <row r="797" spans="1:24" ht="15.75" customHeight="1" x14ac:dyDescent="0.2">
      <c r="A797" s="46"/>
      <c r="B797" s="262" t="s">
        <v>919</v>
      </c>
      <c r="C797" s="284" t="s">
        <v>1223</v>
      </c>
      <c r="D797" s="262" t="s">
        <v>47</v>
      </c>
      <c r="E797" s="262" t="s">
        <v>1224</v>
      </c>
      <c r="F797" s="389" t="s">
        <v>923</v>
      </c>
      <c r="G797" s="389"/>
      <c r="H797" s="283" t="s">
        <v>83</v>
      </c>
      <c r="I797" s="286">
        <v>2.5026999999999999</v>
      </c>
      <c r="J797" s="285">
        <v>0.33</v>
      </c>
      <c r="K797" s="285">
        <v>0.82</v>
      </c>
      <c r="M797" s="46"/>
      <c r="N797" s="46"/>
      <c r="O797" s="46"/>
      <c r="P797" s="46"/>
      <c r="Q797" s="46"/>
      <c r="R797" s="46"/>
      <c r="S797" s="46"/>
      <c r="T797" s="46"/>
      <c r="U797" s="46"/>
      <c r="V797" s="46"/>
      <c r="W797" s="46"/>
      <c r="X797" s="46"/>
    </row>
    <row r="798" spans="1:24" ht="15.75" customHeight="1" x14ac:dyDescent="0.2">
      <c r="A798" s="46"/>
      <c r="B798" s="262" t="s">
        <v>919</v>
      </c>
      <c r="C798" s="284" t="s">
        <v>1213</v>
      </c>
      <c r="D798" s="262" t="s">
        <v>47</v>
      </c>
      <c r="E798" s="262" t="s">
        <v>1214</v>
      </c>
      <c r="F798" s="389" t="s">
        <v>923</v>
      </c>
      <c r="G798" s="389"/>
      <c r="H798" s="283" t="s">
        <v>83</v>
      </c>
      <c r="I798" s="286">
        <v>0.91169999999999995</v>
      </c>
      <c r="J798" s="285">
        <v>7.22</v>
      </c>
      <c r="K798" s="285">
        <v>6.58</v>
      </c>
      <c r="M798" s="46"/>
      <c r="N798" s="46"/>
      <c r="O798" s="46"/>
      <c r="P798" s="46"/>
      <c r="Q798" s="46"/>
      <c r="R798" s="46"/>
      <c r="S798" s="46"/>
      <c r="T798" s="46"/>
      <c r="U798" s="46"/>
      <c r="V798" s="46"/>
      <c r="W798" s="46"/>
      <c r="X798" s="46"/>
    </row>
    <row r="799" spans="1:24" ht="15.75" customHeight="1" x14ac:dyDescent="0.2">
      <c r="A799" s="46"/>
      <c r="B799" s="262" t="s">
        <v>919</v>
      </c>
      <c r="C799" s="284" t="s">
        <v>1229</v>
      </c>
      <c r="D799" s="262" t="s">
        <v>47</v>
      </c>
      <c r="E799" s="262" t="s">
        <v>1230</v>
      </c>
      <c r="F799" s="389" t="s">
        <v>923</v>
      </c>
      <c r="G799" s="389"/>
      <c r="H799" s="283" t="s">
        <v>40</v>
      </c>
      <c r="I799" s="286">
        <v>2.1059999999999999</v>
      </c>
      <c r="J799" s="285">
        <v>21.52</v>
      </c>
      <c r="K799" s="285">
        <v>45.32</v>
      </c>
      <c r="M799" s="46"/>
      <c r="N799" s="46"/>
      <c r="O799" s="46"/>
      <c r="P799" s="46"/>
      <c r="Q799" s="46"/>
      <c r="R799" s="46"/>
      <c r="S799" s="46"/>
      <c r="T799" s="46"/>
      <c r="U799" s="46"/>
      <c r="V799" s="46"/>
      <c r="W799" s="46"/>
      <c r="X799" s="46"/>
    </row>
    <row r="800" spans="1:24" ht="15.75" customHeight="1" x14ac:dyDescent="0.2">
      <c r="A800" s="46"/>
      <c r="B800" s="262" t="s">
        <v>919</v>
      </c>
      <c r="C800" s="284" t="s">
        <v>1217</v>
      </c>
      <c r="D800" s="262" t="s">
        <v>47</v>
      </c>
      <c r="E800" s="262" t="s">
        <v>1218</v>
      </c>
      <c r="F800" s="389" t="s">
        <v>923</v>
      </c>
      <c r="G800" s="389"/>
      <c r="H800" s="283" t="s">
        <v>97</v>
      </c>
      <c r="I800" s="286">
        <v>1.0978000000000001</v>
      </c>
      <c r="J800" s="285">
        <v>3.73</v>
      </c>
      <c r="K800" s="285">
        <v>4.09</v>
      </c>
      <c r="M800" s="46"/>
      <c r="N800" s="46"/>
      <c r="O800" s="46"/>
      <c r="P800" s="46"/>
      <c r="Q800" s="46"/>
      <c r="R800" s="46"/>
      <c r="S800" s="46"/>
      <c r="T800" s="46"/>
      <c r="U800" s="46"/>
      <c r="V800" s="46"/>
      <c r="W800" s="46"/>
      <c r="X800" s="46"/>
    </row>
    <row r="801" spans="1:24" ht="15.75" customHeight="1" x14ac:dyDescent="0.2">
      <c r="A801" s="46"/>
      <c r="B801" s="262" t="s">
        <v>919</v>
      </c>
      <c r="C801" s="284" t="s">
        <v>1215</v>
      </c>
      <c r="D801" s="262" t="s">
        <v>47</v>
      </c>
      <c r="E801" s="262" t="s">
        <v>1216</v>
      </c>
      <c r="F801" s="389" t="s">
        <v>923</v>
      </c>
      <c r="G801" s="389"/>
      <c r="H801" s="283" t="s">
        <v>83</v>
      </c>
      <c r="I801" s="286">
        <v>0.79249999999999998</v>
      </c>
      <c r="J801" s="285">
        <v>2.98</v>
      </c>
      <c r="K801" s="285">
        <v>2.36</v>
      </c>
      <c r="M801" s="46"/>
      <c r="N801" s="46"/>
      <c r="O801" s="46"/>
      <c r="P801" s="46"/>
      <c r="Q801" s="46"/>
      <c r="R801" s="46"/>
      <c r="S801" s="46"/>
      <c r="T801" s="46"/>
      <c r="U801" s="46"/>
      <c r="V801" s="46"/>
      <c r="W801" s="46"/>
      <c r="X801" s="46"/>
    </row>
    <row r="802" spans="1:24" ht="15.75" customHeight="1" x14ac:dyDescent="0.2">
      <c r="A802" s="46"/>
      <c r="B802" s="262" t="s">
        <v>919</v>
      </c>
      <c r="C802" s="284" t="s">
        <v>1221</v>
      </c>
      <c r="D802" s="262" t="s">
        <v>47</v>
      </c>
      <c r="E802" s="262" t="s">
        <v>1222</v>
      </c>
      <c r="F802" s="389" t="s">
        <v>923</v>
      </c>
      <c r="G802" s="389"/>
      <c r="H802" s="283" t="s">
        <v>49</v>
      </c>
      <c r="I802" s="286">
        <v>0.54410000000000003</v>
      </c>
      <c r="J802" s="285">
        <v>0.3</v>
      </c>
      <c r="K802" s="285">
        <v>0.16</v>
      </c>
      <c r="M802" s="46"/>
      <c r="N802" s="46"/>
      <c r="O802" s="46"/>
      <c r="P802" s="46"/>
      <c r="Q802" s="46"/>
      <c r="R802" s="46"/>
      <c r="S802" s="46"/>
      <c r="T802" s="46"/>
      <c r="U802" s="46"/>
      <c r="V802" s="46"/>
      <c r="W802" s="46"/>
      <c r="X802" s="46"/>
    </row>
    <row r="803" spans="1:24" ht="15.75" customHeight="1" x14ac:dyDescent="0.2">
      <c r="A803" s="46"/>
      <c r="B803" s="262" t="s">
        <v>919</v>
      </c>
      <c r="C803" s="284" t="s">
        <v>1219</v>
      </c>
      <c r="D803" s="262" t="s">
        <v>47</v>
      </c>
      <c r="E803" s="262" t="s">
        <v>1220</v>
      </c>
      <c r="F803" s="389" t="s">
        <v>923</v>
      </c>
      <c r="G803" s="389"/>
      <c r="H803" s="283" t="s">
        <v>83</v>
      </c>
      <c r="I803" s="286">
        <v>2.9138999999999999</v>
      </c>
      <c r="J803" s="285">
        <v>8.19</v>
      </c>
      <c r="K803" s="285">
        <v>23.86</v>
      </c>
      <c r="M803" s="46"/>
      <c r="N803" s="46"/>
      <c r="O803" s="46"/>
      <c r="P803" s="46"/>
      <c r="Q803" s="46"/>
      <c r="R803" s="46"/>
      <c r="S803" s="46"/>
      <c r="T803" s="46"/>
      <c r="U803" s="46"/>
      <c r="V803" s="46"/>
      <c r="W803" s="46"/>
      <c r="X803" s="46"/>
    </row>
    <row r="804" spans="1:24" ht="15.75" customHeight="1" x14ac:dyDescent="0.2">
      <c r="A804" s="46"/>
      <c r="B804" s="263"/>
      <c r="C804" s="263"/>
      <c r="D804" s="263"/>
      <c r="E804" s="263"/>
      <c r="F804" s="263" t="s">
        <v>924</v>
      </c>
      <c r="G804" s="289">
        <v>18.16</v>
      </c>
      <c r="H804" s="263" t="s">
        <v>925</v>
      </c>
      <c r="I804" s="289">
        <v>0</v>
      </c>
      <c r="J804" s="263" t="s">
        <v>926</v>
      </c>
      <c r="K804" s="289">
        <v>18.16</v>
      </c>
      <c r="M804" s="46"/>
      <c r="N804" s="46"/>
      <c r="O804" s="46"/>
      <c r="P804" s="46"/>
      <c r="Q804" s="46"/>
      <c r="R804" s="46"/>
      <c r="S804" s="46"/>
      <c r="T804" s="46"/>
      <c r="U804" s="46"/>
      <c r="V804" s="46"/>
      <c r="W804" s="46"/>
      <c r="X804" s="46"/>
    </row>
    <row r="805" spans="1:24" ht="15.75" customHeight="1" x14ac:dyDescent="0.2">
      <c r="A805" s="46"/>
      <c r="B805" s="263"/>
      <c r="C805" s="263"/>
      <c r="D805" s="263"/>
      <c r="E805" s="263"/>
      <c r="F805" s="263" t="s">
        <v>927</v>
      </c>
      <c r="G805" s="289">
        <v>36.67</v>
      </c>
      <c r="H805" s="263"/>
      <c r="I805" s="386" t="s">
        <v>928</v>
      </c>
      <c r="J805" s="386"/>
      <c r="K805" s="289">
        <v>212.91</v>
      </c>
      <c r="M805" s="46"/>
      <c r="N805" s="46"/>
      <c r="O805" s="46"/>
      <c r="P805" s="46"/>
      <c r="Q805" s="46"/>
      <c r="R805" s="46"/>
      <c r="S805" s="46"/>
      <c r="T805" s="46"/>
      <c r="U805" s="46"/>
      <c r="V805" s="46"/>
      <c r="W805" s="46"/>
      <c r="X805" s="46"/>
    </row>
    <row r="806" spans="1:24" ht="15.75" customHeight="1" thickBot="1" x14ac:dyDescent="0.25">
      <c r="A806" s="46"/>
      <c r="B806" s="264"/>
      <c r="C806" s="264"/>
      <c r="D806" s="264"/>
      <c r="E806" s="264"/>
      <c r="F806" s="264"/>
      <c r="G806" s="264"/>
      <c r="H806" s="264" t="s">
        <v>929</v>
      </c>
      <c r="I806" s="287" t="s">
        <v>3578</v>
      </c>
      <c r="J806" s="264" t="s">
        <v>931</v>
      </c>
      <c r="K806" s="265">
        <v>63223.62</v>
      </c>
      <c r="M806" s="46"/>
      <c r="N806" s="46"/>
      <c r="O806" s="46"/>
      <c r="P806" s="46"/>
      <c r="Q806" s="46"/>
      <c r="R806" s="46"/>
      <c r="S806" s="46"/>
      <c r="T806" s="46"/>
      <c r="U806" s="46"/>
      <c r="V806" s="46"/>
      <c r="W806" s="46"/>
      <c r="X806" s="46"/>
    </row>
    <row r="807" spans="1:24" ht="15.75" customHeight="1" thickTop="1" x14ac:dyDescent="0.2">
      <c r="A807" s="46"/>
      <c r="B807" s="278"/>
      <c r="C807" s="278"/>
      <c r="D807" s="278"/>
      <c r="E807" s="278"/>
      <c r="F807" s="278"/>
      <c r="G807" s="278"/>
      <c r="H807" s="278"/>
      <c r="I807" s="278"/>
      <c r="J807" s="278"/>
      <c r="K807" s="278"/>
      <c r="M807" s="46"/>
      <c r="N807" s="46"/>
      <c r="O807" s="46"/>
      <c r="P807" s="46"/>
      <c r="Q807" s="46"/>
      <c r="R807" s="46"/>
      <c r="S807" s="46"/>
      <c r="T807" s="46"/>
      <c r="U807" s="46"/>
      <c r="V807" s="46"/>
      <c r="W807" s="46"/>
      <c r="X807" s="46"/>
    </row>
    <row r="808" spans="1:24" ht="15.75" customHeight="1" x14ac:dyDescent="0.2">
      <c r="A808" s="46"/>
      <c r="B808" s="259" t="s">
        <v>217</v>
      </c>
      <c r="C808" s="267" t="s">
        <v>24</v>
      </c>
      <c r="D808" s="259" t="s">
        <v>25</v>
      </c>
      <c r="E808" s="259" t="s">
        <v>26</v>
      </c>
      <c r="F808" s="387" t="s">
        <v>917</v>
      </c>
      <c r="G808" s="387"/>
      <c r="H808" s="271" t="s">
        <v>27</v>
      </c>
      <c r="I808" s="267" t="s">
        <v>28</v>
      </c>
      <c r="J808" s="267" t="s">
        <v>29</v>
      </c>
      <c r="K808" s="267" t="s">
        <v>30</v>
      </c>
      <c r="M808" s="46"/>
      <c r="N808" s="46"/>
      <c r="O808" s="46"/>
      <c r="P808" s="46"/>
      <c r="Q808" s="46"/>
      <c r="R808" s="46"/>
      <c r="S808" s="46"/>
      <c r="T808" s="46"/>
      <c r="U808" s="46"/>
      <c r="V808" s="46"/>
      <c r="W808" s="46"/>
      <c r="X808" s="46"/>
    </row>
    <row r="809" spans="1:24" ht="15.75" customHeight="1" x14ac:dyDescent="0.2">
      <c r="A809" s="46"/>
      <c r="B809" s="260" t="s">
        <v>918</v>
      </c>
      <c r="C809" s="275" t="s">
        <v>221</v>
      </c>
      <c r="D809" s="260" t="s">
        <v>73</v>
      </c>
      <c r="E809" s="260" t="s">
        <v>222</v>
      </c>
      <c r="F809" s="388" t="s">
        <v>1182</v>
      </c>
      <c r="G809" s="388"/>
      <c r="H809" s="274" t="s">
        <v>40</v>
      </c>
      <c r="I809" s="277">
        <v>1</v>
      </c>
      <c r="J809" s="276">
        <v>190.7</v>
      </c>
      <c r="K809" s="276">
        <v>190.7</v>
      </c>
      <c r="M809" s="46"/>
      <c r="N809" s="46"/>
      <c r="O809" s="46"/>
      <c r="P809" s="46"/>
      <c r="Q809" s="46"/>
      <c r="R809" s="46"/>
      <c r="S809" s="46"/>
      <c r="T809" s="46"/>
      <c r="U809" s="46"/>
      <c r="V809" s="46"/>
      <c r="W809" s="46"/>
      <c r="X809" s="46"/>
    </row>
    <row r="810" spans="1:24" ht="15.75" customHeight="1" x14ac:dyDescent="0.2">
      <c r="A810" s="46"/>
      <c r="B810" s="261" t="s">
        <v>953</v>
      </c>
      <c r="C810" s="280" t="s">
        <v>1212</v>
      </c>
      <c r="D810" s="261" t="s">
        <v>47</v>
      </c>
      <c r="E810" s="261" t="s">
        <v>2652</v>
      </c>
      <c r="F810" s="385" t="s">
        <v>3970</v>
      </c>
      <c r="G810" s="385"/>
      <c r="H810" s="279" t="s">
        <v>950</v>
      </c>
      <c r="I810" s="282">
        <v>0.59499999999999997</v>
      </c>
      <c r="J810" s="281">
        <v>26.82</v>
      </c>
      <c r="K810" s="281">
        <v>15.95</v>
      </c>
      <c r="M810" s="46"/>
      <c r="N810" s="46"/>
      <c r="O810" s="46"/>
      <c r="P810" s="46"/>
      <c r="Q810" s="46"/>
      <c r="R810" s="46"/>
      <c r="S810" s="46"/>
      <c r="T810" s="46"/>
      <c r="U810" s="46"/>
      <c r="V810" s="46"/>
      <c r="W810" s="46"/>
      <c r="X810" s="46"/>
    </row>
    <row r="811" spans="1:24" ht="15.75" customHeight="1" x14ac:dyDescent="0.2">
      <c r="A811" s="46"/>
      <c r="B811" s="261" t="s">
        <v>953</v>
      </c>
      <c r="C811" s="280" t="s">
        <v>1019</v>
      </c>
      <c r="D811" s="261" t="s">
        <v>47</v>
      </c>
      <c r="E811" s="261" t="s">
        <v>1020</v>
      </c>
      <c r="F811" s="385" t="s">
        <v>3970</v>
      </c>
      <c r="G811" s="385"/>
      <c r="H811" s="279" t="s">
        <v>950</v>
      </c>
      <c r="I811" s="282">
        <v>0.19500000000000001</v>
      </c>
      <c r="J811" s="281">
        <v>24.73</v>
      </c>
      <c r="K811" s="281">
        <v>4.82</v>
      </c>
      <c r="M811" s="46"/>
      <c r="N811" s="46"/>
      <c r="O811" s="46"/>
      <c r="P811" s="46"/>
      <c r="Q811" s="46"/>
      <c r="R811" s="46"/>
      <c r="S811" s="46"/>
      <c r="T811" s="46"/>
      <c r="U811" s="46"/>
      <c r="V811" s="46"/>
      <c r="W811" s="46"/>
      <c r="X811" s="46"/>
    </row>
    <row r="812" spans="1:24" ht="15.75" customHeight="1" x14ac:dyDescent="0.2">
      <c r="A812" s="46"/>
      <c r="B812" s="261" t="s">
        <v>953</v>
      </c>
      <c r="C812" s="280" t="s">
        <v>1233</v>
      </c>
      <c r="D812" s="261" t="s">
        <v>39</v>
      </c>
      <c r="E812" s="261" t="s">
        <v>1234</v>
      </c>
      <c r="F812" s="385" t="s">
        <v>1235</v>
      </c>
      <c r="G812" s="385"/>
      <c r="H812" s="279" t="s">
        <v>40</v>
      </c>
      <c r="I812" s="282">
        <v>1.02</v>
      </c>
      <c r="J812" s="281">
        <v>66.790000000000006</v>
      </c>
      <c r="K812" s="281">
        <v>68.12</v>
      </c>
      <c r="M812" s="46"/>
      <c r="N812" s="46"/>
      <c r="O812" s="46"/>
      <c r="P812" s="46"/>
      <c r="Q812" s="46"/>
      <c r="R812" s="46"/>
      <c r="S812" s="46"/>
      <c r="T812" s="46"/>
      <c r="U812" s="46"/>
      <c r="V812" s="46"/>
      <c r="W812" s="46"/>
      <c r="X812" s="46"/>
    </row>
    <row r="813" spans="1:24" ht="15.75" customHeight="1" x14ac:dyDescent="0.2">
      <c r="A813" s="46"/>
      <c r="B813" s="262" t="s">
        <v>919</v>
      </c>
      <c r="C813" s="284" t="s">
        <v>1213</v>
      </c>
      <c r="D813" s="262" t="s">
        <v>47</v>
      </c>
      <c r="E813" s="262" t="s">
        <v>1214</v>
      </c>
      <c r="F813" s="389" t="s">
        <v>923</v>
      </c>
      <c r="G813" s="389"/>
      <c r="H813" s="283" t="s">
        <v>83</v>
      </c>
      <c r="I813" s="286">
        <v>0.91169999999999995</v>
      </c>
      <c r="J813" s="285">
        <v>7.22</v>
      </c>
      <c r="K813" s="285">
        <v>6.58</v>
      </c>
      <c r="M813" s="46"/>
      <c r="N813" s="46"/>
      <c r="O813" s="46"/>
      <c r="P813" s="46"/>
      <c r="Q813" s="46"/>
      <c r="R813" s="46"/>
      <c r="S813" s="46"/>
      <c r="T813" s="46"/>
      <c r="U813" s="46"/>
      <c r="V813" s="46"/>
      <c r="W813" s="46"/>
      <c r="X813" s="46"/>
    </row>
    <row r="814" spans="1:24" ht="15.75" customHeight="1" x14ac:dyDescent="0.2">
      <c r="A814" s="46"/>
      <c r="B814" s="262" t="s">
        <v>919</v>
      </c>
      <c r="C814" s="284" t="s">
        <v>1227</v>
      </c>
      <c r="D814" s="262" t="s">
        <v>47</v>
      </c>
      <c r="E814" s="262" t="s">
        <v>1228</v>
      </c>
      <c r="F814" s="389" t="s">
        <v>923</v>
      </c>
      <c r="G814" s="389"/>
      <c r="H814" s="283" t="s">
        <v>49</v>
      </c>
      <c r="I814" s="286">
        <v>20.186800000000002</v>
      </c>
      <c r="J814" s="285">
        <v>0.13</v>
      </c>
      <c r="K814" s="285">
        <v>2.62</v>
      </c>
      <c r="M814" s="46"/>
      <c r="N814" s="46"/>
      <c r="O814" s="46"/>
      <c r="P814" s="46"/>
      <c r="Q814" s="46"/>
      <c r="R814" s="46"/>
      <c r="S814" s="46"/>
      <c r="T814" s="46"/>
      <c r="U814" s="46"/>
      <c r="V814" s="46"/>
      <c r="W814" s="46"/>
      <c r="X814" s="46"/>
    </row>
    <row r="815" spans="1:24" ht="15.75" customHeight="1" x14ac:dyDescent="0.2">
      <c r="A815" s="46"/>
      <c r="B815" s="262" t="s">
        <v>919</v>
      </c>
      <c r="C815" s="284" t="s">
        <v>1215</v>
      </c>
      <c r="D815" s="262" t="s">
        <v>47</v>
      </c>
      <c r="E815" s="262" t="s">
        <v>1216</v>
      </c>
      <c r="F815" s="389" t="s">
        <v>923</v>
      </c>
      <c r="G815" s="389"/>
      <c r="H815" s="283" t="s">
        <v>83</v>
      </c>
      <c r="I815" s="286">
        <v>0.79249999999999998</v>
      </c>
      <c r="J815" s="285">
        <v>2.98</v>
      </c>
      <c r="K815" s="285">
        <v>2.36</v>
      </c>
      <c r="M815" s="46"/>
      <c r="N815" s="46"/>
      <c r="O815" s="46"/>
      <c r="P815" s="46"/>
      <c r="Q815" s="46"/>
      <c r="R815" s="46"/>
      <c r="S815" s="46"/>
      <c r="T815" s="46"/>
      <c r="U815" s="46"/>
      <c r="V815" s="46"/>
      <c r="W815" s="46"/>
      <c r="X815" s="46"/>
    </row>
    <row r="816" spans="1:24" ht="15.75" customHeight="1" x14ac:dyDescent="0.2">
      <c r="A816" s="46"/>
      <c r="B816" s="262" t="s">
        <v>919</v>
      </c>
      <c r="C816" s="284" t="s">
        <v>1221</v>
      </c>
      <c r="D816" s="262" t="s">
        <v>47</v>
      </c>
      <c r="E816" s="262" t="s">
        <v>1222</v>
      </c>
      <c r="F816" s="389" t="s">
        <v>923</v>
      </c>
      <c r="G816" s="389"/>
      <c r="H816" s="283" t="s">
        <v>49</v>
      </c>
      <c r="I816" s="286">
        <v>0.54410000000000003</v>
      </c>
      <c r="J816" s="285">
        <v>0.3</v>
      </c>
      <c r="K816" s="285">
        <v>0.16</v>
      </c>
      <c r="M816" s="46"/>
      <c r="N816" s="46"/>
      <c r="O816" s="46"/>
      <c r="P816" s="46"/>
      <c r="Q816" s="46"/>
      <c r="R816" s="46"/>
      <c r="S816" s="46"/>
      <c r="T816" s="46"/>
      <c r="U816" s="46"/>
      <c r="V816" s="46"/>
      <c r="W816" s="46"/>
      <c r="X816" s="46"/>
    </row>
    <row r="817" spans="1:24" ht="15.75" customHeight="1" x14ac:dyDescent="0.2">
      <c r="A817" s="46"/>
      <c r="B817" s="262" t="s">
        <v>919</v>
      </c>
      <c r="C817" s="284" t="s">
        <v>1223</v>
      </c>
      <c r="D817" s="262" t="s">
        <v>47</v>
      </c>
      <c r="E817" s="262" t="s">
        <v>1224</v>
      </c>
      <c r="F817" s="389" t="s">
        <v>923</v>
      </c>
      <c r="G817" s="389"/>
      <c r="H817" s="283" t="s">
        <v>83</v>
      </c>
      <c r="I817" s="286">
        <v>2.5026999999999999</v>
      </c>
      <c r="J817" s="285">
        <v>0.33</v>
      </c>
      <c r="K817" s="285">
        <v>0.82</v>
      </c>
      <c r="M817" s="46"/>
      <c r="N817" s="46"/>
      <c r="O817" s="46"/>
      <c r="P817" s="46"/>
      <c r="Q817" s="46"/>
      <c r="R817" s="46"/>
      <c r="S817" s="46"/>
      <c r="T817" s="46"/>
      <c r="U817" s="46"/>
      <c r="V817" s="46"/>
      <c r="W817" s="46"/>
      <c r="X817" s="46"/>
    </row>
    <row r="818" spans="1:24" ht="15.75" customHeight="1" x14ac:dyDescent="0.2">
      <c r="A818" s="46"/>
      <c r="B818" s="262" t="s">
        <v>919</v>
      </c>
      <c r="C818" s="284" t="s">
        <v>1219</v>
      </c>
      <c r="D818" s="262" t="s">
        <v>47</v>
      </c>
      <c r="E818" s="262" t="s">
        <v>1220</v>
      </c>
      <c r="F818" s="389" t="s">
        <v>923</v>
      </c>
      <c r="G818" s="389"/>
      <c r="H818" s="283" t="s">
        <v>83</v>
      </c>
      <c r="I818" s="286">
        <v>2.9138999999999999</v>
      </c>
      <c r="J818" s="285">
        <v>8.19</v>
      </c>
      <c r="K818" s="285">
        <v>23.86</v>
      </c>
      <c r="M818" s="46"/>
      <c r="N818" s="46"/>
      <c r="O818" s="46"/>
      <c r="P818" s="46"/>
      <c r="Q818" s="46"/>
      <c r="R818" s="46"/>
      <c r="S818" s="46"/>
      <c r="T818" s="46"/>
      <c r="U818" s="46"/>
      <c r="V818" s="46"/>
      <c r="W818" s="46"/>
      <c r="X818" s="46"/>
    </row>
    <row r="819" spans="1:24" ht="15.75" customHeight="1" x14ac:dyDescent="0.2">
      <c r="A819" s="46"/>
      <c r="B819" s="262" t="s">
        <v>919</v>
      </c>
      <c r="C819" s="284" t="s">
        <v>1225</v>
      </c>
      <c r="D819" s="262" t="s">
        <v>47</v>
      </c>
      <c r="E819" s="262" t="s">
        <v>1226</v>
      </c>
      <c r="F819" s="389" t="s">
        <v>923</v>
      </c>
      <c r="G819" s="389"/>
      <c r="H819" s="283" t="s">
        <v>1191</v>
      </c>
      <c r="I819" s="286">
        <v>2.9600000000000001E-2</v>
      </c>
      <c r="J819" s="285">
        <v>52.18</v>
      </c>
      <c r="K819" s="285">
        <v>1.54</v>
      </c>
      <c r="M819" s="46"/>
      <c r="N819" s="46"/>
      <c r="O819" s="46"/>
      <c r="P819" s="46"/>
      <c r="Q819" s="46"/>
      <c r="R819" s="46"/>
      <c r="S819" s="46"/>
      <c r="T819" s="46"/>
      <c r="U819" s="46"/>
      <c r="V819" s="46"/>
      <c r="W819" s="46"/>
      <c r="X819" s="46"/>
    </row>
    <row r="820" spans="1:24" ht="15.75" customHeight="1" x14ac:dyDescent="0.2">
      <c r="A820" s="46"/>
      <c r="B820" s="262" t="s">
        <v>919</v>
      </c>
      <c r="C820" s="284" t="s">
        <v>1231</v>
      </c>
      <c r="D820" s="262" t="s">
        <v>47</v>
      </c>
      <c r="E820" s="262" t="s">
        <v>1232</v>
      </c>
      <c r="F820" s="389" t="s">
        <v>923</v>
      </c>
      <c r="G820" s="389"/>
      <c r="H820" s="283" t="s">
        <v>40</v>
      </c>
      <c r="I820" s="286">
        <v>2.1059999999999999</v>
      </c>
      <c r="J820" s="285">
        <v>28.39</v>
      </c>
      <c r="K820" s="285">
        <v>59.78</v>
      </c>
      <c r="M820" s="46"/>
      <c r="N820" s="46"/>
      <c r="O820" s="46"/>
      <c r="P820" s="46"/>
      <c r="Q820" s="46"/>
      <c r="R820" s="46"/>
      <c r="S820" s="46"/>
      <c r="T820" s="46"/>
      <c r="U820" s="46"/>
      <c r="V820" s="46"/>
      <c r="W820" s="46"/>
      <c r="X820" s="46"/>
    </row>
    <row r="821" spans="1:24" ht="15.75" customHeight="1" x14ac:dyDescent="0.2">
      <c r="A821" s="46"/>
      <c r="B821" s="262" t="s">
        <v>919</v>
      </c>
      <c r="C821" s="284" t="s">
        <v>1217</v>
      </c>
      <c r="D821" s="262" t="s">
        <v>47</v>
      </c>
      <c r="E821" s="262" t="s">
        <v>1218</v>
      </c>
      <c r="F821" s="389" t="s">
        <v>923</v>
      </c>
      <c r="G821" s="389"/>
      <c r="H821" s="283" t="s">
        <v>97</v>
      </c>
      <c r="I821" s="286">
        <v>1.0978000000000001</v>
      </c>
      <c r="J821" s="285">
        <v>3.73</v>
      </c>
      <c r="K821" s="285">
        <v>4.09</v>
      </c>
      <c r="M821" s="46"/>
      <c r="N821" s="46"/>
      <c r="O821" s="46"/>
      <c r="P821" s="46"/>
      <c r="Q821" s="46"/>
      <c r="R821" s="46"/>
      <c r="S821" s="46"/>
      <c r="T821" s="46"/>
      <c r="U821" s="46"/>
      <c r="V821" s="46"/>
      <c r="W821" s="46"/>
      <c r="X821" s="46"/>
    </row>
    <row r="822" spans="1:24" ht="15.75" customHeight="1" x14ac:dyDescent="0.2">
      <c r="A822" s="46"/>
      <c r="B822" s="263"/>
      <c r="C822" s="263"/>
      <c r="D822" s="263"/>
      <c r="E822" s="263"/>
      <c r="F822" s="263" t="s">
        <v>924</v>
      </c>
      <c r="G822" s="289">
        <v>18.16</v>
      </c>
      <c r="H822" s="263" t="s">
        <v>925</v>
      </c>
      <c r="I822" s="289">
        <v>0</v>
      </c>
      <c r="J822" s="263" t="s">
        <v>926</v>
      </c>
      <c r="K822" s="289">
        <v>18.16</v>
      </c>
      <c r="M822" s="46"/>
      <c r="N822" s="46"/>
      <c r="O822" s="46"/>
      <c r="P822" s="46"/>
      <c r="Q822" s="46"/>
      <c r="R822" s="46"/>
      <c r="S822" s="46"/>
      <c r="T822" s="46"/>
      <c r="U822" s="46"/>
      <c r="V822" s="46"/>
      <c r="W822" s="46"/>
      <c r="X822" s="46"/>
    </row>
    <row r="823" spans="1:24" ht="15.75" customHeight="1" x14ac:dyDescent="0.2">
      <c r="A823" s="46"/>
      <c r="B823" s="263"/>
      <c r="C823" s="263"/>
      <c r="D823" s="263"/>
      <c r="E823" s="263"/>
      <c r="F823" s="263" t="s">
        <v>927</v>
      </c>
      <c r="G823" s="289">
        <v>39.68</v>
      </c>
      <c r="H823" s="263"/>
      <c r="I823" s="386" t="s">
        <v>928</v>
      </c>
      <c r="J823" s="386"/>
      <c r="K823" s="289">
        <v>230.38</v>
      </c>
      <c r="M823" s="46"/>
      <c r="N823" s="46"/>
      <c r="O823" s="46"/>
      <c r="P823" s="46"/>
      <c r="Q823" s="46"/>
      <c r="R823" s="46"/>
      <c r="S823" s="46"/>
      <c r="T823" s="46"/>
      <c r="U823" s="46"/>
      <c r="V823" s="46"/>
      <c r="W823" s="46"/>
      <c r="X823" s="46"/>
    </row>
    <row r="824" spans="1:24" ht="15.75" customHeight="1" thickBot="1" x14ac:dyDescent="0.25">
      <c r="A824" s="46"/>
      <c r="B824" s="264"/>
      <c r="C824" s="264"/>
      <c r="D824" s="264"/>
      <c r="E824" s="264"/>
      <c r="F824" s="264"/>
      <c r="G824" s="264"/>
      <c r="H824" s="264" t="s">
        <v>929</v>
      </c>
      <c r="I824" s="287" t="s">
        <v>3579</v>
      </c>
      <c r="J824" s="264" t="s">
        <v>931</v>
      </c>
      <c r="K824" s="265">
        <v>16815.43</v>
      </c>
      <c r="M824" s="46"/>
      <c r="N824" s="46"/>
      <c r="O824" s="46"/>
      <c r="P824" s="46"/>
      <c r="Q824" s="46"/>
      <c r="R824" s="46"/>
      <c r="S824" s="46"/>
      <c r="T824" s="46"/>
      <c r="U824" s="46"/>
      <c r="V824" s="46"/>
      <c r="W824" s="46"/>
      <c r="X824" s="46"/>
    </row>
    <row r="825" spans="1:24" ht="15.75" customHeight="1" thickTop="1" x14ac:dyDescent="0.2">
      <c r="A825" s="46"/>
      <c r="B825" s="278"/>
      <c r="C825" s="278"/>
      <c r="D825" s="278"/>
      <c r="E825" s="278"/>
      <c r="F825" s="278"/>
      <c r="G825" s="278"/>
      <c r="H825" s="278"/>
      <c r="I825" s="278"/>
      <c r="J825" s="278"/>
      <c r="K825" s="278"/>
      <c r="M825" s="46"/>
      <c r="N825" s="46"/>
      <c r="O825" s="46"/>
      <c r="P825" s="46"/>
      <c r="Q825" s="46"/>
      <c r="R825" s="46"/>
      <c r="S825" s="46"/>
      <c r="T825" s="46"/>
      <c r="U825" s="46"/>
      <c r="V825" s="46"/>
      <c r="W825" s="46"/>
      <c r="X825" s="46"/>
    </row>
    <row r="826" spans="1:24" ht="15.75" customHeight="1" x14ac:dyDescent="0.2">
      <c r="A826" s="46"/>
      <c r="B826" s="259" t="s">
        <v>220</v>
      </c>
      <c r="C826" s="267" t="s">
        <v>24</v>
      </c>
      <c r="D826" s="259" t="s">
        <v>25</v>
      </c>
      <c r="E826" s="259" t="s">
        <v>26</v>
      </c>
      <c r="F826" s="387" t="s">
        <v>917</v>
      </c>
      <c r="G826" s="387"/>
      <c r="H826" s="271" t="s">
        <v>27</v>
      </c>
      <c r="I826" s="267" t="s">
        <v>28</v>
      </c>
      <c r="J826" s="267" t="s">
        <v>29</v>
      </c>
      <c r="K826" s="267" t="s">
        <v>30</v>
      </c>
      <c r="M826" s="46"/>
      <c r="N826" s="46"/>
      <c r="O826" s="46"/>
      <c r="P826" s="46"/>
      <c r="Q826" s="46"/>
      <c r="R826" s="46"/>
      <c r="S826" s="46"/>
      <c r="T826" s="46"/>
      <c r="U826" s="46"/>
      <c r="V826" s="46"/>
      <c r="W826" s="46"/>
      <c r="X826" s="46"/>
    </row>
    <row r="827" spans="1:24" ht="15.75" customHeight="1" x14ac:dyDescent="0.2">
      <c r="A827" s="46"/>
      <c r="B827" s="260" t="s">
        <v>918</v>
      </c>
      <c r="C827" s="275" t="s">
        <v>3178</v>
      </c>
      <c r="D827" s="260" t="s">
        <v>47</v>
      </c>
      <c r="E827" s="260" t="s">
        <v>3179</v>
      </c>
      <c r="F827" s="388" t="s">
        <v>4002</v>
      </c>
      <c r="G827" s="388"/>
      <c r="H827" s="274" t="s">
        <v>83</v>
      </c>
      <c r="I827" s="277">
        <v>1</v>
      </c>
      <c r="J827" s="276">
        <v>63.74</v>
      </c>
      <c r="K827" s="276">
        <v>63.74</v>
      </c>
      <c r="M827" s="46"/>
      <c r="N827" s="46"/>
      <c r="O827" s="46"/>
      <c r="P827" s="46"/>
      <c r="Q827" s="46"/>
      <c r="R827" s="46"/>
      <c r="S827" s="46"/>
      <c r="T827" s="46"/>
      <c r="U827" s="46"/>
      <c r="V827" s="46"/>
      <c r="W827" s="46"/>
      <c r="X827" s="46"/>
    </row>
    <row r="828" spans="1:24" ht="15.75" customHeight="1" x14ac:dyDescent="0.2">
      <c r="A828" s="46"/>
      <c r="B828" s="261" t="s">
        <v>953</v>
      </c>
      <c r="C828" s="280" t="s">
        <v>1019</v>
      </c>
      <c r="D828" s="261" t="s">
        <v>47</v>
      </c>
      <c r="E828" s="261" t="s">
        <v>1020</v>
      </c>
      <c r="F828" s="385" t="s">
        <v>3970</v>
      </c>
      <c r="G828" s="385"/>
      <c r="H828" s="279" t="s">
        <v>950</v>
      </c>
      <c r="I828" s="282">
        <v>2.7E-2</v>
      </c>
      <c r="J828" s="281">
        <v>24.73</v>
      </c>
      <c r="K828" s="281">
        <v>0.66</v>
      </c>
      <c r="M828" s="46"/>
      <c r="N828" s="46"/>
      <c r="O828" s="46"/>
      <c r="P828" s="46"/>
      <c r="Q828" s="46"/>
      <c r="R828" s="46"/>
      <c r="S828" s="46"/>
      <c r="T828" s="46"/>
      <c r="U828" s="46"/>
      <c r="V828" s="46"/>
      <c r="W828" s="46"/>
      <c r="X828" s="46"/>
    </row>
    <row r="829" spans="1:24" ht="15.75" customHeight="1" x14ac:dyDescent="0.2">
      <c r="A829" s="46"/>
      <c r="B829" s="261" t="s">
        <v>953</v>
      </c>
      <c r="C829" s="280" t="s">
        <v>1212</v>
      </c>
      <c r="D829" s="261" t="s">
        <v>47</v>
      </c>
      <c r="E829" s="261" t="s">
        <v>2652</v>
      </c>
      <c r="F829" s="385" t="s">
        <v>3970</v>
      </c>
      <c r="G829" s="385"/>
      <c r="H829" s="279" t="s">
        <v>950</v>
      </c>
      <c r="I829" s="282">
        <v>8.2000000000000003E-2</v>
      </c>
      <c r="J829" s="281">
        <v>26.82</v>
      </c>
      <c r="K829" s="281">
        <v>2.19</v>
      </c>
      <c r="M829" s="46"/>
      <c r="N829" s="46"/>
      <c r="O829" s="46"/>
      <c r="P829" s="46"/>
      <c r="Q829" s="46"/>
      <c r="R829" s="46"/>
      <c r="S829" s="46"/>
      <c r="T829" s="46"/>
      <c r="U829" s="46"/>
      <c r="V829" s="46"/>
      <c r="W829" s="46"/>
      <c r="X829" s="46"/>
    </row>
    <row r="830" spans="1:24" ht="15.75" customHeight="1" x14ac:dyDescent="0.2">
      <c r="A830" s="46"/>
      <c r="B830" s="262" t="s">
        <v>919</v>
      </c>
      <c r="C830" s="284" t="s">
        <v>3274</v>
      </c>
      <c r="D830" s="262" t="s">
        <v>47</v>
      </c>
      <c r="E830" s="262" t="s">
        <v>3275</v>
      </c>
      <c r="F830" s="389" t="s">
        <v>923</v>
      </c>
      <c r="G830" s="389"/>
      <c r="H830" s="283" t="s">
        <v>83</v>
      </c>
      <c r="I830" s="286">
        <v>1.1000000000000001</v>
      </c>
      <c r="J830" s="285">
        <v>53.28</v>
      </c>
      <c r="K830" s="285">
        <v>58.6</v>
      </c>
      <c r="M830" s="46"/>
      <c r="N830" s="46"/>
      <c r="O830" s="46"/>
      <c r="P830" s="46"/>
      <c r="Q830" s="46"/>
      <c r="R830" s="46"/>
      <c r="S830" s="46"/>
      <c r="T830" s="46"/>
      <c r="U830" s="46"/>
      <c r="V830" s="46"/>
      <c r="W830" s="46"/>
      <c r="X830" s="46"/>
    </row>
    <row r="831" spans="1:24" ht="15.75" customHeight="1" x14ac:dyDescent="0.2">
      <c r="A831" s="46"/>
      <c r="B831" s="262" t="s">
        <v>919</v>
      </c>
      <c r="C831" s="284" t="s">
        <v>1221</v>
      </c>
      <c r="D831" s="262" t="s">
        <v>47</v>
      </c>
      <c r="E831" s="262" t="s">
        <v>1222</v>
      </c>
      <c r="F831" s="389" t="s">
        <v>923</v>
      </c>
      <c r="G831" s="389"/>
      <c r="H831" s="283" t="s">
        <v>49</v>
      </c>
      <c r="I831" s="286">
        <v>7.6364000000000001</v>
      </c>
      <c r="J831" s="285">
        <v>0.3</v>
      </c>
      <c r="K831" s="285">
        <v>2.29</v>
      </c>
      <c r="M831" s="46"/>
      <c r="N831" s="46"/>
      <c r="O831" s="46"/>
      <c r="P831" s="46"/>
      <c r="Q831" s="46"/>
      <c r="R831" s="46"/>
      <c r="S831" s="46"/>
      <c r="T831" s="46"/>
      <c r="U831" s="46"/>
      <c r="V831" s="46"/>
      <c r="W831" s="46"/>
      <c r="X831" s="46"/>
    </row>
    <row r="832" spans="1:24" ht="15.75" customHeight="1" x14ac:dyDescent="0.2">
      <c r="A832" s="46"/>
      <c r="B832" s="263"/>
      <c r="C832" s="263"/>
      <c r="D832" s="263"/>
      <c r="E832" s="263"/>
      <c r="F832" s="263" t="s">
        <v>924</v>
      </c>
      <c r="G832" s="289">
        <v>2.5</v>
      </c>
      <c r="H832" s="263" t="s">
        <v>925</v>
      </c>
      <c r="I832" s="289">
        <v>0</v>
      </c>
      <c r="J832" s="263" t="s">
        <v>926</v>
      </c>
      <c r="K832" s="289">
        <v>2.5</v>
      </c>
      <c r="M832" s="46"/>
      <c r="N832" s="46"/>
      <c r="O832" s="46"/>
      <c r="P832" s="46"/>
      <c r="Q832" s="46"/>
      <c r="R832" s="46"/>
      <c r="S832" s="46"/>
      <c r="T832" s="46"/>
      <c r="U832" s="46"/>
      <c r="V832" s="46"/>
      <c r="W832" s="46"/>
      <c r="X832" s="46"/>
    </row>
    <row r="833" spans="1:24" ht="15.75" customHeight="1" x14ac:dyDescent="0.2">
      <c r="A833" s="46"/>
      <c r="B833" s="263"/>
      <c r="C833" s="263"/>
      <c r="D833" s="263"/>
      <c r="E833" s="263"/>
      <c r="F833" s="263" t="s">
        <v>927</v>
      </c>
      <c r="G833" s="289">
        <v>13.26</v>
      </c>
      <c r="H833" s="263"/>
      <c r="I833" s="386" t="s">
        <v>928</v>
      </c>
      <c r="J833" s="386"/>
      <c r="K833" s="289">
        <v>77</v>
      </c>
      <c r="M833" s="46"/>
      <c r="N833" s="46"/>
      <c r="O833" s="46"/>
      <c r="P833" s="46"/>
      <c r="Q833" s="46"/>
      <c r="R833" s="46"/>
      <c r="S833" s="46"/>
      <c r="T833" s="46"/>
      <c r="U833" s="46"/>
      <c r="V833" s="46"/>
      <c r="W833" s="46"/>
      <c r="X833" s="46"/>
    </row>
    <row r="834" spans="1:24" ht="15.75" customHeight="1" thickBot="1" x14ac:dyDescent="0.25">
      <c r="A834" s="46"/>
      <c r="B834" s="264"/>
      <c r="C834" s="264"/>
      <c r="D834" s="264"/>
      <c r="E834" s="264"/>
      <c r="F834" s="264"/>
      <c r="G834" s="264"/>
      <c r="H834" s="264" t="s">
        <v>929</v>
      </c>
      <c r="I834" s="287" t="s">
        <v>3580</v>
      </c>
      <c r="J834" s="264" t="s">
        <v>931</v>
      </c>
      <c r="K834" s="265">
        <v>13403.39</v>
      </c>
      <c r="M834" s="46"/>
      <c r="N834" s="46"/>
      <c r="O834" s="46"/>
      <c r="P834" s="46"/>
      <c r="Q834" s="46"/>
      <c r="R834" s="46"/>
      <c r="S834" s="46"/>
      <c r="T834" s="46"/>
      <c r="U834" s="46"/>
      <c r="V834" s="46"/>
      <c r="W834" s="46"/>
      <c r="X834" s="46"/>
    </row>
    <row r="835" spans="1:24" ht="15.75" customHeight="1" thickTop="1" x14ac:dyDescent="0.2">
      <c r="A835" s="46"/>
      <c r="B835" s="278"/>
      <c r="C835" s="278"/>
      <c r="D835" s="278"/>
      <c r="E835" s="278"/>
      <c r="F835" s="278"/>
      <c r="G835" s="278"/>
      <c r="H835" s="278"/>
      <c r="I835" s="278"/>
      <c r="J835" s="278"/>
      <c r="K835" s="278"/>
      <c r="M835" s="46"/>
      <c r="N835" s="46"/>
      <c r="O835" s="46"/>
      <c r="P835" s="46"/>
      <c r="Q835" s="46"/>
      <c r="R835" s="46"/>
      <c r="S835" s="46"/>
      <c r="T835" s="46"/>
      <c r="U835" s="46"/>
      <c r="V835" s="46"/>
      <c r="W835" s="46"/>
      <c r="X835" s="46"/>
    </row>
    <row r="836" spans="1:24" ht="15.75" customHeight="1" x14ac:dyDescent="0.2">
      <c r="A836" s="46"/>
      <c r="B836" s="258" t="s">
        <v>223</v>
      </c>
      <c r="C836" s="258"/>
      <c r="D836" s="258"/>
      <c r="E836" s="258" t="s">
        <v>224</v>
      </c>
      <c r="F836" s="258"/>
      <c r="G836" s="390"/>
      <c r="H836" s="390"/>
      <c r="I836" s="272"/>
      <c r="J836" s="258"/>
      <c r="K836" s="273">
        <v>16727.93</v>
      </c>
      <c r="M836" s="46"/>
      <c r="N836" s="46"/>
      <c r="O836" s="46"/>
      <c r="P836" s="46"/>
      <c r="Q836" s="46"/>
      <c r="R836" s="46"/>
      <c r="S836" s="46"/>
      <c r="T836" s="46"/>
      <c r="U836" s="46"/>
      <c r="V836" s="46"/>
      <c r="W836" s="46"/>
      <c r="X836" s="46"/>
    </row>
    <row r="837" spans="1:24" ht="15.75" customHeight="1" x14ac:dyDescent="0.2">
      <c r="A837" s="46"/>
      <c r="B837" s="259" t="s">
        <v>225</v>
      </c>
      <c r="C837" s="267" t="s">
        <v>24</v>
      </c>
      <c r="D837" s="259" t="s">
        <v>25</v>
      </c>
      <c r="E837" s="259" t="s">
        <v>26</v>
      </c>
      <c r="F837" s="387" t="s">
        <v>917</v>
      </c>
      <c r="G837" s="387"/>
      <c r="H837" s="271" t="s">
        <v>27</v>
      </c>
      <c r="I837" s="267" t="s">
        <v>28</v>
      </c>
      <c r="J837" s="267" t="s">
        <v>29</v>
      </c>
      <c r="K837" s="267" t="s">
        <v>30</v>
      </c>
      <c r="M837" s="46"/>
      <c r="N837" s="46"/>
      <c r="O837" s="46"/>
      <c r="P837" s="46"/>
      <c r="Q837" s="46"/>
      <c r="R837" s="46"/>
      <c r="S837" s="46"/>
      <c r="T837" s="46"/>
      <c r="U837" s="46"/>
      <c r="V837" s="46"/>
      <c r="W837" s="46"/>
      <c r="X837" s="46"/>
    </row>
    <row r="838" spans="1:24" ht="15.75" customHeight="1" x14ac:dyDescent="0.2">
      <c r="A838" s="46"/>
      <c r="B838" s="260" t="s">
        <v>918</v>
      </c>
      <c r="C838" s="275" t="s">
        <v>226</v>
      </c>
      <c r="D838" s="260" t="s">
        <v>47</v>
      </c>
      <c r="E838" s="260" t="s">
        <v>227</v>
      </c>
      <c r="F838" s="388" t="s">
        <v>4003</v>
      </c>
      <c r="G838" s="388"/>
      <c r="H838" s="274" t="s">
        <v>40</v>
      </c>
      <c r="I838" s="277">
        <v>1</v>
      </c>
      <c r="J838" s="276">
        <v>333.39</v>
      </c>
      <c r="K838" s="276">
        <v>333.39</v>
      </c>
      <c r="M838" s="46"/>
      <c r="N838" s="46"/>
      <c r="O838" s="46"/>
      <c r="P838" s="46"/>
      <c r="Q838" s="46"/>
      <c r="R838" s="46"/>
      <c r="S838" s="46"/>
      <c r="T838" s="46"/>
      <c r="U838" s="46"/>
      <c r="V838" s="46"/>
      <c r="W838" s="46"/>
      <c r="X838" s="46"/>
    </row>
    <row r="839" spans="1:24" ht="15.75" customHeight="1" x14ac:dyDescent="0.2">
      <c r="A839" s="46"/>
      <c r="B839" s="261" t="s">
        <v>953</v>
      </c>
      <c r="C839" s="280" t="s">
        <v>1033</v>
      </c>
      <c r="D839" s="261" t="s">
        <v>47</v>
      </c>
      <c r="E839" s="261" t="s">
        <v>1034</v>
      </c>
      <c r="F839" s="385" t="s">
        <v>3985</v>
      </c>
      <c r="G839" s="385"/>
      <c r="H839" s="279" t="s">
        <v>1035</v>
      </c>
      <c r="I839" s="282">
        <v>4.2000000000000003E-2</v>
      </c>
      <c r="J839" s="281">
        <v>32.840000000000003</v>
      </c>
      <c r="K839" s="281">
        <v>1.37</v>
      </c>
      <c r="M839" s="46"/>
      <c r="N839" s="46"/>
      <c r="O839" s="46"/>
      <c r="P839" s="46"/>
      <c r="Q839" s="46"/>
      <c r="R839" s="46"/>
      <c r="S839" s="46"/>
      <c r="T839" s="46"/>
      <c r="U839" s="46"/>
      <c r="V839" s="46"/>
      <c r="W839" s="46"/>
      <c r="X839" s="46"/>
    </row>
    <row r="840" spans="1:24" ht="15.75" customHeight="1" x14ac:dyDescent="0.2">
      <c r="A840" s="46"/>
      <c r="B840" s="261" t="s">
        <v>953</v>
      </c>
      <c r="C840" s="280" t="s">
        <v>1039</v>
      </c>
      <c r="D840" s="261" t="s">
        <v>47</v>
      </c>
      <c r="E840" s="261" t="s">
        <v>1040</v>
      </c>
      <c r="F840" s="385" t="s">
        <v>3985</v>
      </c>
      <c r="G840" s="385"/>
      <c r="H840" s="279" t="s">
        <v>1041</v>
      </c>
      <c r="I840" s="282">
        <v>1.2230000000000001</v>
      </c>
      <c r="J840" s="281">
        <v>31.77</v>
      </c>
      <c r="K840" s="281">
        <v>38.85</v>
      </c>
      <c r="M840" s="46"/>
      <c r="N840" s="46"/>
      <c r="O840" s="46"/>
      <c r="P840" s="46"/>
      <c r="Q840" s="46"/>
      <c r="R840" s="46"/>
      <c r="S840" s="46"/>
      <c r="T840" s="46"/>
      <c r="U840" s="46"/>
      <c r="V840" s="46"/>
      <c r="W840" s="46"/>
      <c r="X840" s="46"/>
    </row>
    <row r="841" spans="1:24" ht="15.75" customHeight="1" x14ac:dyDescent="0.2">
      <c r="A841" s="46"/>
      <c r="B841" s="261" t="s">
        <v>953</v>
      </c>
      <c r="C841" s="280" t="s">
        <v>1236</v>
      </c>
      <c r="D841" s="261" t="s">
        <v>47</v>
      </c>
      <c r="E841" s="261" t="s">
        <v>1237</v>
      </c>
      <c r="F841" s="385" t="s">
        <v>3970</v>
      </c>
      <c r="G841" s="385"/>
      <c r="H841" s="279" t="s">
        <v>950</v>
      </c>
      <c r="I841" s="282">
        <v>1.2649999999999999</v>
      </c>
      <c r="J841" s="281">
        <v>27.38</v>
      </c>
      <c r="K841" s="281">
        <v>34.630000000000003</v>
      </c>
      <c r="M841" s="46"/>
      <c r="N841" s="46"/>
      <c r="O841" s="46"/>
      <c r="P841" s="46"/>
      <c r="Q841" s="46"/>
      <c r="R841" s="46"/>
      <c r="S841" s="46"/>
      <c r="T841" s="46"/>
      <c r="U841" s="46"/>
      <c r="V841" s="46"/>
      <c r="W841" s="46"/>
      <c r="X841" s="46"/>
    </row>
    <row r="842" spans="1:24" ht="15.75" customHeight="1" x14ac:dyDescent="0.2">
      <c r="A842" s="46"/>
      <c r="B842" s="261" t="s">
        <v>953</v>
      </c>
      <c r="C842" s="280" t="s">
        <v>1019</v>
      </c>
      <c r="D842" s="261" t="s">
        <v>47</v>
      </c>
      <c r="E842" s="261" t="s">
        <v>1020</v>
      </c>
      <c r="F842" s="385" t="s">
        <v>3970</v>
      </c>
      <c r="G842" s="385"/>
      <c r="H842" s="279" t="s">
        <v>950</v>
      </c>
      <c r="I842" s="282">
        <v>0.63300000000000001</v>
      </c>
      <c r="J842" s="281">
        <v>24.73</v>
      </c>
      <c r="K842" s="281">
        <v>15.65</v>
      </c>
      <c r="M842" s="46"/>
      <c r="N842" s="46"/>
      <c r="O842" s="46"/>
      <c r="P842" s="46"/>
      <c r="Q842" s="46"/>
      <c r="R842" s="46"/>
      <c r="S842" s="46"/>
      <c r="T842" s="46"/>
      <c r="U842" s="46"/>
      <c r="V842" s="46"/>
      <c r="W842" s="46"/>
      <c r="X842" s="46"/>
    </row>
    <row r="843" spans="1:24" ht="15.75" customHeight="1" x14ac:dyDescent="0.2">
      <c r="A843" s="46"/>
      <c r="B843" s="262" t="s">
        <v>919</v>
      </c>
      <c r="C843" s="284" t="s">
        <v>1238</v>
      </c>
      <c r="D843" s="262" t="s">
        <v>47</v>
      </c>
      <c r="E843" s="262" t="s">
        <v>1239</v>
      </c>
      <c r="F843" s="389" t="s">
        <v>923</v>
      </c>
      <c r="G843" s="389"/>
      <c r="H843" s="283" t="s">
        <v>97</v>
      </c>
      <c r="I843" s="286">
        <v>0.53</v>
      </c>
      <c r="J843" s="285">
        <v>42.59</v>
      </c>
      <c r="K843" s="285">
        <v>22.57</v>
      </c>
      <c r="M843" s="46"/>
      <c r="N843" s="46"/>
      <c r="O843" s="46"/>
      <c r="P843" s="46"/>
      <c r="Q843" s="46"/>
      <c r="R843" s="46"/>
      <c r="S843" s="46"/>
      <c r="T843" s="46"/>
      <c r="U843" s="46"/>
      <c r="V843" s="46"/>
      <c r="W843" s="46"/>
      <c r="X843" s="46"/>
    </row>
    <row r="844" spans="1:24" ht="15.75" customHeight="1" x14ac:dyDescent="0.2">
      <c r="A844" s="46"/>
      <c r="B844" s="262" t="s">
        <v>919</v>
      </c>
      <c r="C844" s="284" t="s">
        <v>1240</v>
      </c>
      <c r="D844" s="262" t="s">
        <v>47</v>
      </c>
      <c r="E844" s="262" t="s">
        <v>1241</v>
      </c>
      <c r="F844" s="389" t="s">
        <v>923</v>
      </c>
      <c r="G844" s="389"/>
      <c r="H844" s="283" t="s">
        <v>97</v>
      </c>
      <c r="I844" s="286">
        <v>0.97</v>
      </c>
      <c r="J844" s="285">
        <v>2.4700000000000002</v>
      </c>
      <c r="K844" s="285">
        <v>2.39</v>
      </c>
      <c r="M844" s="46"/>
      <c r="N844" s="46"/>
      <c r="O844" s="46"/>
      <c r="P844" s="46"/>
      <c r="Q844" s="46"/>
      <c r="R844" s="46"/>
      <c r="S844" s="46"/>
      <c r="T844" s="46"/>
      <c r="U844" s="46"/>
      <c r="V844" s="46"/>
      <c r="W844" s="46"/>
      <c r="X844" s="46"/>
    </row>
    <row r="845" spans="1:24" ht="15.75" customHeight="1" x14ac:dyDescent="0.2">
      <c r="A845" s="46"/>
      <c r="B845" s="262" t="s">
        <v>919</v>
      </c>
      <c r="C845" s="284" t="s">
        <v>1242</v>
      </c>
      <c r="D845" s="262" t="s">
        <v>47</v>
      </c>
      <c r="E845" s="262" t="s">
        <v>2653</v>
      </c>
      <c r="F845" s="389" t="s">
        <v>923</v>
      </c>
      <c r="G845" s="389"/>
      <c r="H845" s="283" t="s">
        <v>40</v>
      </c>
      <c r="I845" s="286">
        <v>1.05</v>
      </c>
      <c r="J845" s="285">
        <v>207.56</v>
      </c>
      <c r="K845" s="285">
        <v>217.93</v>
      </c>
      <c r="M845" s="46"/>
      <c r="N845" s="46"/>
      <c r="O845" s="46"/>
      <c r="P845" s="46"/>
      <c r="Q845" s="46"/>
      <c r="R845" s="46"/>
      <c r="S845" s="46"/>
      <c r="T845" s="46"/>
      <c r="U845" s="46"/>
      <c r="V845" s="46"/>
      <c r="W845" s="46"/>
      <c r="X845" s="46"/>
    </row>
    <row r="846" spans="1:24" ht="15.75" customHeight="1" x14ac:dyDescent="0.2">
      <c r="A846" s="46"/>
      <c r="B846" s="263"/>
      <c r="C846" s="263"/>
      <c r="D846" s="263"/>
      <c r="E846" s="263"/>
      <c r="F846" s="263" t="s">
        <v>924</v>
      </c>
      <c r="G846" s="289">
        <v>78.52</v>
      </c>
      <c r="H846" s="263" t="s">
        <v>925</v>
      </c>
      <c r="I846" s="289">
        <v>0</v>
      </c>
      <c r="J846" s="263" t="s">
        <v>926</v>
      </c>
      <c r="K846" s="289">
        <v>78.52</v>
      </c>
      <c r="M846" s="46"/>
      <c r="N846" s="46"/>
      <c r="O846" s="46"/>
      <c r="P846" s="46"/>
      <c r="Q846" s="46"/>
      <c r="R846" s="46"/>
      <c r="S846" s="46"/>
      <c r="T846" s="46"/>
      <c r="U846" s="46"/>
      <c r="V846" s="46"/>
      <c r="W846" s="46"/>
      <c r="X846" s="46"/>
    </row>
    <row r="847" spans="1:24" ht="15.75" customHeight="1" x14ac:dyDescent="0.2">
      <c r="A847" s="46"/>
      <c r="B847" s="263"/>
      <c r="C847" s="263"/>
      <c r="D847" s="263"/>
      <c r="E847" s="263"/>
      <c r="F847" s="263" t="s">
        <v>927</v>
      </c>
      <c r="G847" s="289">
        <v>69.37</v>
      </c>
      <c r="H847" s="263"/>
      <c r="I847" s="386" t="s">
        <v>928</v>
      </c>
      <c r="J847" s="386"/>
      <c r="K847" s="289">
        <v>402.76</v>
      </c>
      <c r="M847" s="46"/>
      <c r="N847" s="46"/>
      <c r="O847" s="46"/>
      <c r="P847" s="46"/>
      <c r="Q847" s="46"/>
      <c r="R847" s="46"/>
      <c r="S847" s="46"/>
      <c r="T847" s="46"/>
      <c r="U847" s="46"/>
      <c r="V847" s="46"/>
      <c r="W847" s="46"/>
      <c r="X847" s="46"/>
    </row>
    <row r="848" spans="1:24" ht="15.75" customHeight="1" thickBot="1" x14ac:dyDescent="0.25">
      <c r="A848" s="46"/>
      <c r="B848" s="264"/>
      <c r="C848" s="264"/>
      <c r="D848" s="264"/>
      <c r="E848" s="264"/>
      <c r="F848" s="264"/>
      <c r="G848" s="264"/>
      <c r="H848" s="264" t="s">
        <v>929</v>
      </c>
      <c r="I848" s="287" t="s">
        <v>3581</v>
      </c>
      <c r="J848" s="264" t="s">
        <v>931</v>
      </c>
      <c r="K848" s="265">
        <v>10528.14</v>
      </c>
      <c r="M848" s="46"/>
      <c r="N848" s="46"/>
      <c r="O848" s="46"/>
      <c r="P848" s="46"/>
      <c r="Q848" s="46"/>
      <c r="R848" s="46"/>
      <c r="S848" s="46"/>
      <c r="T848" s="46"/>
      <c r="U848" s="46"/>
      <c r="V848" s="46"/>
      <c r="W848" s="46"/>
      <c r="X848" s="46"/>
    </row>
    <row r="849" spans="1:24" ht="15.75" customHeight="1" thickTop="1" x14ac:dyDescent="0.2">
      <c r="A849" s="46"/>
      <c r="B849" s="278"/>
      <c r="C849" s="278"/>
      <c r="D849" s="278"/>
      <c r="E849" s="278"/>
      <c r="F849" s="278"/>
      <c r="G849" s="278"/>
      <c r="H849" s="278"/>
      <c r="I849" s="278"/>
      <c r="J849" s="278"/>
      <c r="K849" s="278"/>
      <c r="M849" s="46"/>
      <c r="N849" s="46"/>
      <c r="O849" s="46"/>
      <c r="P849" s="46"/>
      <c r="Q849" s="46"/>
      <c r="R849" s="46"/>
      <c r="S849" s="46"/>
      <c r="T849" s="46"/>
      <c r="U849" s="46"/>
      <c r="V849" s="46"/>
      <c r="W849" s="46"/>
      <c r="X849" s="46"/>
    </row>
    <row r="850" spans="1:24" ht="15.75" customHeight="1" x14ac:dyDescent="0.2">
      <c r="A850" s="46"/>
      <c r="B850" s="259" t="s">
        <v>3398</v>
      </c>
      <c r="C850" s="267" t="s">
        <v>24</v>
      </c>
      <c r="D850" s="259" t="s">
        <v>25</v>
      </c>
      <c r="E850" s="259" t="s">
        <v>26</v>
      </c>
      <c r="F850" s="387" t="s">
        <v>917</v>
      </c>
      <c r="G850" s="387"/>
      <c r="H850" s="271" t="s">
        <v>27</v>
      </c>
      <c r="I850" s="267" t="s">
        <v>28</v>
      </c>
      <c r="J850" s="267" t="s">
        <v>29</v>
      </c>
      <c r="K850" s="267" t="s">
        <v>30</v>
      </c>
      <c r="M850" s="46"/>
      <c r="N850" s="46"/>
      <c r="O850" s="46"/>
      <c r="P850" s="46"/>
      <c r="Q850" s="46"/>
      <c r="R850" s="46"/>
      <c r="S850" s="46"/>
      <c r="T850" s="46"/>
      <c r="U850" s="46"/>
      <c r="V850" s="46"/>
      <c r="W850" s="46"/>
      <c r="X850" s="46"/>
    </row>
    <row r="851" spans="1:24" ht="15.75" customHeight="1" x14ac:dyDescent="0.2">
      <c r="A851" s="46"/>
      <c r="B851" s="260" t="s">
        <v>918</v>
      </c>
      <c r="C851" s="275" t="s">
        <v>3399</v>
      </c>
      <c r="D851" s="260" t="s">
        <v>73</v>
      </c>
      <c r="E851" s="260" t="s">
        <v>3400</v>
      </c>
      <c r="F851" s="388" t="s">
        <v>1182</v>
      </c>
      <c r="G851" s="388"/>
      <c r="H851" s="274" t="s">
        <v>40</v>
      </c>
      <c r="I851" s="277">
        <v>1</v>
      </c>
      <c r="J851" s="276">
        <v>130</v>
      </c>
      <c r="K851" s="276">
        <v>130</v>
      </c>
      <c r="M851" s="46"/>
      <c r="N851" s="46"/>
      <c r="O851" s="46"/>
      <c r="P851" s="46"/>
      <c r="Q851" s="46"/>
      <c r="R851" s="46"/>
      <c r="S851" s="46"/>
      <c r="T851" s="46"/>
      <c r="U851" s="46"/>
      <c r="V851" s="46"/>
      <c r="W851" s="46"/>
      <c r="X851" s="46"/>
    </row>
    <row r="852" spans="1:24" ht="15.75" customHeight="1" x14ac:dyDescent="0.2">
      <c r="A852" s="46"/>
      <c r="B852" s="262" t="s">
        <v>919</v>
      </c>
      <c r="C852" s="284" t="s">
        <v>3582</v>
      </c>
      <c r="D852" s="262" t="s">
        <v>39</v>
      </c>
      <c r="E852" s="262" t="s">
        <v>3583</v>
      </c>
      <c r="F852" s="389" t="s">
        <v>923</v>
      </c>
      <c r="G852" s="389"/>
      <c r="H852" s="283" t="s">
        <v>40</v>
      </c>
      <c r="I852" s="286">
        <v>1</v>
      </c>
      <c r="J852" s="285">
        <v>130</v>
      </c>
      <c r="K852" s="285">
        <v>130</v>
      </c>
      <c r="M852" s="46"/>
      <c r="N852" s="46"/>
      <c r="O852" s="46"/>
      <c r="P852" s="46"/>
      <c r="Q852" s="46"/>
      <c r="R852" s="46"/>
      <c r="S852" s="46"/>
      <c r="T852" s="46"/>
      <c r="U852" s="46"/>
      <c r="V852" s="46"/>
      <c r="W852" s="46"/>
      <c r="X852" s="46"/>
    </row>
    <row r="853" spans="1:24" ht="15.75" customHeight="1" x14ac:dyDescent="0.2">
      <c r="A853" s="46"/>
      <c r="B853" s="263"/>
      <c r="C853" s="263"/>
      <c r="D853" s="263"/>
      <c r="E853" s="263"/>
      <c r="F853" s="263" t="s">
        <v>924</v>
      </c>
      <c r="G853" s="289">
        <v>0</v>
      </c>
      <c r="H853" s="263" t="s">
        <v>925</v>
      </c>
      <c r="I853" s="289">
        <v>0</v>
      </c>
      <c r="J853" s="263" t="s">
        <v>926</v>
      </c>
      <c r="K853" s="289">
        <v>0</v>
      </c>
      <c r="M853" s="46"/>
      <c r="N853" s="46"/>
      <c r="O853" s="46"/>
      <c r="P853" s="46"/>
      <c r="Q853" s="46"/>
      <c r="R853" s="46"/>
      <c r="S853" s="46"/>
      <c r="T853" s="46"/>
      <c r="U853" s="46"/>
      <c r="V853" s="46"/>
      <c r="W853" s="46"/>
      <c r="X853" s="46"/>
    </row>
    <row r="854" spans="1:24" ht="15.75" customHeight="1" x14ac:dyDescent="0.2">
      <c r="A854" s="46"/>
      <c r="B854" s="263"/>
      <c r="C854" s="263"/>
      <c r="D854" s="263"/>
      <c r="E854" s="263"/>
      <c r="F854" s="263" t="s">
        <v>927</v>
      </c>
      <c r="G854" s="289">
        <v>27.05</v>
      </c>
      <c r="H854" s="263"/>
      <c r="I854" s="386" t="s">
        <v>928</v>
      </c>
      <c r="J854" s="386"/>
      <c r="K854" s="289">
        <v>157.05000000000001</v>
      </c>
      <c r="M854" s="46"/>
      <c r="N854" s="46"/>
      <c r="O854" s="46"/>
      <c r="P854" s="46"/>
      <c r="Q854" s="46"/>
      <c r="R854" s="46"/>
      <c r="S854" s="46"/>
      <c r="T854" s="46"/>
      <c r="U854" s="46"/>
      <c r="V854" s="46"/>
      <c r="W854" s="46"/>
      <c r="X854" s="46"/>
    </row>
    <row r="855" spans="1:24" ht="15.75" customHeight="1" thickBot="1" x14ac:dyDescent="0.25">
      <c r="A855" s="46"/>
      <c r="B855" s="264"/>
      <c r="C855" s="264"/>
      <c r="D855" s="264"/>
      <c r="E855" s="264"/>
      <c r="F855" s="264"/>
      <c r="G855" s="264"/>
      <c r="H855" s="264" t="s">
        <v>929</v>
      </c>
      <c r="I855" s="287" t="s">
        <v>3584</v>
      </c>
      <c r="J855" s="264" t="s">
        <v>931</v>
      </c>
      <c r="K855" s="265">
        <v>5460.62</v>
      </c>
      <c r="M855" s="46"/>
      <c r="N855" s="46"/>
      <c r="O855" s="46"/>
      <c r="P855" s="46"/>
      <c r="Q855" s="46"/>
      <c r="R855" s="46"/>
      <c r="S855" s="46"/>
      <c r="T855" s="46"/>
      <c r="U855" s="46"/>
      <c r="V855" s="46"/>
      <c r="W855" s="46"/>
      <c r="X855" s="46"/>
    </row>
    <row r="856" spans="1:24" ht="15.75" customHeight="1" thickTop="1" x14ac:dyDescent="0.2">
      <c r="A856" s="46"/>
      <c r="B856" s="278"/>
      <c r="C856" s="278"/>
      <c r="D856" s="278"/>
      <c r="E856" s="278"/>
      <c r="F856" s="278"/>
      <c r="G856" s="278"/>
      <c r="H856" s="278"/>
      <c r="I856" s="278"/>
      <c r="J856" s="278"/>
      <c r="K856" s="278"/>
      <c r="M856" s="46"/>
      <c r="N856" s="46"/>
      <c r="O856" s="46"/>
      <c r="P856" s="46"/>
      <c r="Q856" s="46"/>
      <c r="R856" s="46"/>
      <c r="S856" s="46"/>
      <c r="T856" s="46"/>
      <c r="U856" s="46"/>
      <c r="V856" s="46"/>
      <c r="W856" s="46"/>
      <c r="X856" s="46"/>
    </row>
    <row r="857" spans="1:24" ht="15.75" customHeight="1" x14ac:dyDescent="0.2">
      <c r="A857" s="46"/>
      <c r="B857" s="259" t="s">
        <v>3401</v>
      </c>
      <c r="C857" s="267" t="s">
        <v>24</v>
      </c>
      <c r="D857" s="259" t="s">
        <v>25</v>
      </c>
      <c r="E857" s="259" t="s">
        <v>26</v>
      </c>
      <c r="F857" s="387" t="s">
        <v>917</v>
      </c>
      <c r="G857" s="387"/>
      <c r="H857" s="271" t="s">
        <v>27</v>
      </c>
      <c r="I857" s="267" t="s">
        <v>28</v>
      </c>
      <c r="J857" s="267" t="s">
        <v>29</v>
      </c>
      <c r="K857" s="267" t="s">
        <v>30</v>
      </c>
      <c r="M857" s="46"/>
      <c r="N857" s="46"/>
      <c r="O857" s="46"/>
      <c r="P857" s="46"/>
      <c r="Q857" s="46"/>
      <c r="R857" s="46"/>
      <c r="S857" s="46"/>
      <c r="T857" s="46"/>
      <c r="U857" s="46"/>
      <c r="V857" s="46"/>
      <c r="W857" s="46"/>
      <c r="X857" s="46"/>
    </row>
    <row r="858" spans="1:24" ht="15.75" customHeight="1" x14ac:dyDescent="0.2">
      <c r="A858" s="46"/>
      <c r="B858" s="260" t="s">
        <v>918</v>
      </c>
      <c r="C858" s="275" t="s">
        <v>3402</v>
      </c>
      <c r="D858" s="260" t="s">
        <v>73</v>
      </c>
      <c r="E858" s="260" t="s">
        <v>3403</v>
      </c>
      <c r="F858" s="388" t="s">
        <v>1182</v>
      </c>
      <c r="G858" s="388"/>
      <c r="H858" s="274" t="s">
        <v>40</v>
      </c>
      <c r="I858" s="277">
        <v>1</v>
      </c>
      <c r="J858" s="276">
        <v>134.18</v>
      </c>
      <c r="K858" s="276">
        <v>134.18</v>
      </c>
      <c r="M858" s="46"/>
      <c r="N858" s="46"/>
      <c r="O858" s="46"/>
      <c r="P858" s="46"/>
      <c r="Q858" s="46"/>
      <c r="R858" s="46"/>
      <c r="S858" s="46"/>
      <c r="T858" s="46"/>
      <c r="U858" s="46"/>
      <c r="V858" s="46"/>
      <c r="W858" s="46"/>
      <c r="X858" s="46"/>
    </row>
    <row r="859" spans="1:24" ht="15.75" customHeight="1" x14ac:dyDescent="0.2">
      <c r="A859" s="46"/>
      <c r="B859" s="261" t="s">
        <v>953</v>
      </c>
      <c r="C859" s="280" t="s">
        <v>1359</v>
      </c>
      <c r="D859" s="261" t="s">
        <v>47</v>
      </c>
      <c r="E859" s="261" t="s">
        <v>2642</v>
      </c>
      <c r="F859" s="385" t="s">
        <v>3970</v>
      </c>
      <c r="G859" s="385"/>
      <c r="H859" s="279" t="s">
        <v>950</v>
      </c>
      <c r="I859" s="282">
        <v>0.36899999999999999</v>
      </c>
      <c r="J859" s="281">
        <v>34.549999999999997</v>
      </c>
      <c r="K859" s="281">
        <v>12.74</v>
      </c>
      <c r="M859" s="46"/>
      <c r="N859" s="46"/>
      <c r="O859" s="46"/>
      <c r="P859" s="46"/>
      <c r="Q859" s="46"/>
      <c r="R859" s="46"/>
      <c r="S859" s="46"/>
      <c r="T859" s="46"/>
      <c r="U859" s="46"/>
      <c r="V859" s="46"/>
      <c r="W859" s="46"/>
      <c r="X859" s="46"/>
    </row>
    <row r="860" spans="1:24" ht="15.75" customHeight="1" x14ac:dyDescent="0.2">
      <c r="A860" s="46"/>
      <c r="B860" s="261" t="s">
        <v>953</v>
      </c>
      <c r="C860" s="280" t="s">
        <v>1019</v>
      </c>
      <c r="D860" s="261" t="s">
        <v>47</v>
      </c>
      <c r="E860" s="261" t="s">
        <v>1020</v>
      </c>
      <c r="F860" s="385" t="s">
        <v>3970</v>
      </c>
      <c r="G860" s="385"/>
      <c r="H860" s="279" t="s">
        <v>950</v>
      </c>
      <c r="I860" s="282">
        <v>0.73799999999999999</v>
      </c>
      <c r="J860" s="281">
        <v>24.73</v>
      </c>
      <c r="K860" s="281">
        <v>18.25</v>
      </c>
      <c r="M860" s="46"/>
      <c r="N860" s="46"/>
      <c r="O860" s="46"/>
      <c r="P860" s="46"/>
      <c r="Q860" s="46"/>
      <c r="R860" s="46"/>
      <c r="S860" s="46"/>
      <c r="T860" s="46"/>
      <c r="U860" s="46"/>
      <c r="V860" s="46"/>
      <c r="W860" s="46"/>
      <c r="X860" s="46"/>
    </row>
    <row r="861" spans="1:24" ht="15.75" customHeight="1" x14ac:dyDescent="0.2">
      <c r="A861" s="46"/>
      <c r="B861" s="261" t="s">
        <v>953</v>
      </c>
      <c r="C861" s="280" t="s">
        <v>1042</v>
      </c>
      <c r="D861" s="261" t="s">
        <v>47</v>
      </c>
      <c r="E861" s="261" t="s">
        <v>1043</v>
      </c>
      <c r="F861" s="385" t="s">
        <v>3970</v>
      </c>
      <c r="G861" s="385"/>
      <c r="H861" s="279" t="s">
        <v>950</v>
      </c>
      <c r="I861" s="282">
        <v>0.63300000000000001</v>
      </c>
      <c r="J861" s="281">
        <v>26.44</v>
      </c>
      <c r="K861" s="281">
        <v>16.73</v>
      </c>
      <c r="M861" s="46"/>
      <c r="N861" s="46"/>
      <c r="O861" s="46"/>
      <c r="P861" s="46"/>
      <c r="Q861" s="46"/>
      <c r="R861" s="46"/>
      <c r="S861" s="46"/>
      <c r="T861" s="46"/>
      <c r="U861" s="46"/>
      <c r="V861" s="46"/>
      <c r="W861" s="46"/>
      <c r="X861" s="46"/>
    </row>
    <row r="862" spans="1:24" ht="15.75" customHeight="1" x14ac:dyDescent="0.2">
      <c r="A862" s="46"/>
      <c r="B862" s="261" t="s">
        <v>953</v>
      </c>
      <c r="C862" s="280" t="s">
        <v>1086</v>
      </c>
      <c r="D862" s="261" t="s">
        <v>47</v>
      </c>
      <c r="E862" s="261" t="s">
        <v>1087</v>
      </c>
      <c r="F862" s="385" t="s">
        <v>3970</v>
      </c>
      <c r="G862" s="385"/>
      <c r="H862" s="279" t="s">
        <v>950</v>
      </c>
      <c r="I862" s="282">
        <v>0.316</v>
      </c>
      <c r="J862" s="281">
        <v>35.590000000000003</v>
      </c>
      <c r="K862" s="281">
        <v>11.24</v>
      </c>
      <c r="M862" s="46"/>
      <c r="N862" s="46"/>
      <c r="O862" s="46"/>
      <c r="P862" s="46"/>
      <c r="Q862" s="46"/>
      <c r="R862" s="46"/>
      <c r="S862" s="46"/>
      <c r="T862" s="46"/>
      <c r="U862" s="46"/>
      <c r="V862" s="46"/>
      <c r="W862" s="46"/>
      <c r="X862" s="46"/>
    </row>
    <row r="863" spans="1:24" ht="15.75" customHeight="1" x14ac:dyDescent="0.2">
      <c r="A863" s="46"/>
      <c r="B863" s="262" t="s">
        <v>919</v>
      </c>
      <c r="C863" s="284" t="s">
        <v>2657</v>
      </c>
      <c r="D863" s="262" t="s">
        <v>47</v>
      </c>
      <c r="E863" s="262" t="s">
        <v>2658</v>
      </c>
      <c r="F863" s="389" t="s">
        <v>923</v>
      </c>
      <c r="G863" s="389"/>
      <c r="H863" s="283" t="s">
        <v>97</v>
      </c>
      <c r="I863" s="286">
        <v>2.76</v>
      </c>
      <c r="J863" s="285">
        <v>0.73</v>
      </c>
      <c r="K863" s="285">
        <v>2.0099999999999998</v>
      </c>
      <c r="M863" s="46"/>
      <c r="N863" s="46"/>
      <c r="O863" s="46"/>
      <c r="P863" s="46"/>
      <c r="Q863" s="46"/>
      <c r="R863" s="46"/>
      <c r="S863" s="46"/>
      <c r="T863" s="46"/>
      <c r="U863" s="46"/>
      <c r="V863" s="46"/>
      <c r="W863" s="46"/>
      <c r="X863" s="46"/>
    </row>
    <row r="864" spans="1:24" ht="15.75" customHeight="1" x14ac:dyDescent="0.2">
      <c r="A864" s="46"/>
      <c r="B864" s="262" t="s">
        <v>919</v>
      </c>
      <c r="C864" s="284" t="s">
        <v>3585</v>
      </c>
      <c r="D864" s="262" t="s">
        <v>43</v>
      </c>
      <c r="E864" s="262" t="s">
        <v>3586</v>
      </c>
      <c r="F864" s="389" t="s">
        <v>923</v>
      </c>
      <c r="G864" s="389"/>
      <c r="H864" s="283" t="s">
        <v>83</v>
      </c>
      <c r="I864" s="286">
        <v>1.1000000000000001</v>
      </c>
      <c r="J864" s="285">
        <v>50.45</v>
      </c>
      <c r="K864" s="285">
        <v>55.49</v>
      </c>
      <c r="M864" s="46"/>
      <c r="N864" s="46"/>
      <c r="O864" s="46"/>
      <c r="P864" s="46"/>
      <c r="Q864" s="46"/>
      <c r="R864" s="46"/>
      <c r="S864" s="46"/>
      <c r="T864" s="46"/>
      <c r="U864" s="46"/>
      <c r="V864" s="46"/>
      <c r="W864" s="46"/>
      <c r="X864" s="46"/>
    </row>
    <row r="865" spans="1:24" ht="15.75" customHeight="1" x14ac:dyDescent="0.2">
      <c r="A865" s="46"/>
      <c r="B865" s="262" t="s">
        <v>919</v>
      </c>
      <c r="C865" s="284" t="s">
        <v>3587</v>
      </c>
      <c r="D865" s="262" t="s">
        <v>43</v>
      </c>
      <c r="E865" s="262" t="s">
        <v>3588</v>
      </c>
      <c r="F865" s="389" t="s">
        <v>923</v>
      </c>
      <c r="G865" s="389"/>
      <c r="H865" s="283" t="s">
        <v>83</v>
      </c>
      <c r="I865" s="286">
        <v>2.2690000000000001</v>
      </c>
      <c r="J865" s="285">
        <v>7.74</v>
      </c>
      <c r="K865" s="285">
        <v>17.559999999999999</v>
      </c>
      <c r="M865" s="46"/>
      <c r="N865" s="46"/>
      <c r="O865" s="46"/>
      <c r="P865" s="46"/>
      <c r="Q865" s="46"/>
      <c r="R865" s="46"/>
      <c r="S865" s="46"/>
      <c r="T865" s="46"/>
      <c r="U865" s="46"/>
      <c r="V865" s="46"/>
      <c r="W865" s="46"/>
      <c r="X865" s="46"/>
    </row>
    <row r="866" spans="1:24" ht="15.75" customHeight="1" x14ac:dyDescent="0.2">
      <c r="A866" s="46"/>
      <c r="B866" s="262" t="s">
        <v>919</v>
      </c>
      <c r="C866" s="284" t="s">
        <v>1901</v>
      </c>
      <c r="D866" s="262" t="s">
        <v>47</v>
      </c>
      <c r="E866" s="262" t="s">
        <v>1902</v>
      </c>
      <c r="F866" s="389" t="s">
        <v>923</v>
      </c>
      <c r="G866" s="389"/>
      <c r="H866" s="283" t="s">
        <v>60</v>
      </c>
      <c r="I866" s="286">
        <v>1E-3</v>
      </c>
      <c r="J866" s="285">
        <v>162.09</v>
      </c>
      <c r="K866" s="285">
        <v>0.16</v>
      </c>
      <c r="M866" s="46"/>
      <c r="N866" s="46"/>
      <c r="O866" s="46"/>
      <c r="P866" s="46"/>
      <c r="Q866" s="46"/>
      <c r="R866" s="46"/>
      <c r="S866" s="46"/>
      <c r="T866" s="46"/>
      <c r="U866" s="46"/>
      <c r="V866" s="46"/>
      <c r="W866" s="46"/>
      <c r="X866" s="46"/>
    </row>
    <row r="867" spans="1:24" ht="15.75" customHeight="1" x14ac:dyDescent="0.2">
      <c r="A867" s="46"/>
      <c r="B867" s="263"/>
      <c r="C867" s="263"/>
      <c r="D867" s="263"/>
      <c r="E867" s="263"/>
      <c r="F867" s="263" t="s">
        <v>924</v>
      </c>
      <c r="G867" s="289">
        <v>50.58</v>
      </c>
      <c r="H867" s="263" t="s">
        <v>925</v>
      </c>
      <c r="I867" s="289">
        <v>0</v>
      </c>
      <c r="J867" s="263" t="s">
        <v>926</v>
      </c>
      <c r="K867" s="289">
        <v>50.58</v>
      </c>
      <c r="M867" s="46"/>
      <c r="N867" s="46"/>
      <c r="O867" s="46"/>
      <c r="P867" s="46"/>
      <c r="Q867" s="46"/>
      <c r="R867" s="46"/>
      <c r="S867" s="46"/>
      <c r="T867" s="46"/>
      <c r="U867" s="46"/>
      <c r="V867" s="46"/>
      <c r="W867" s="46"/>
      <c r="X867" s="46"/>
    </row>
    <row r="868" spans="1:24" ht="15.75" customHeight="1" x14ac:dyDescent="0.2">
      <c r="A868" s="46"/>
      <c r="B868" s="263"/>
      <c r="C868" s="263"/>
      <c r="D868" s="263"/>
      <c r="E868" s="263"/>
      <c r="F868" s="263" t="s">
        <v>927</v>
      </c>
      <c r="G868" s="289">
        <v>27.92</v>
      </c>
      <c r="H868" s="263"/>
      <c r="I868" s="386" t="s">
        <v>928</v>
      </c>
      <c r="J868" s="386"/>
      <c r="K868" s="289">
        <v>162.1</v>
      </c>
      <c r="M868" s="46"/>
      <c r="N868" s="46"/>
      <c r="O868" s="46"/>
      <c r="P868" s="46"/>
      <c r="Q868" s="46"/>
      <c r="R868" s="46"/>
      <c r="S868" s="46"/>
      <c r="T868" s="46"/>
      <c r="U868" s="46"/>
      <c r="V868" s="46"/>
      <c r="W868" s="46"/>
      <c r="X868" s="46"/>
    </row>
    <row r="869" spans="1:24" ht="15.75" customHeight="1" thickBot="1" x14ac:dyDescent="0.25">
      <c r="A869" s="46"/>
      <c r="B869" s="264"/>
      <c r="C869" s="264"/>
      <c r="D869" s="264"/>
      <c r="E869" s="264"/>
      <c r="F869" s="264"/>
      <c r="G869" s="264"/>
      <c r="H869" s="264" t="s">
        <v>929</v>
      </c>
      <c r="I869" s="287" t="s">
        <v>3589</v>
      </c>
      <c r="J869" s="264" t="s">
        <v>931</v>
      </c>
      <c r="K869" s="265">
        <v>739.17</v>
      </c>
      <c r="M869" s="46"/>
      <c r="N869" s="46"/>
      <c r="O869" s="46"/>
      <c r="P869" s="46"/>
      <c r="Q869" s="46"/>
      <c r="R869" s="46"/>
      <c r="S869" s="46"/>
      <c r="T869" s="46"/>
      <c r="U869" s="46"/>
      <c r="V869" s="46"/>
      <c r="W869" s="46"/>
      <c r="X869" s="46"/>
    </row>
    <row r="870" spans="1:24" ht="15.75" customHeight="1" thickTop="1" x14ac:dyDescent="0.2">
      <c r="A870" s="46"/>
      <c r="B870" s="278"/>
      <c r="C870" s="278"/>
      <c r="D870" s="278"/>
      <c r="E870" s="278"/>
      <c r="F870" s="278"/>
      <c r="G870" s="278"/>
      <c r="H870" s="278"/>
      <c r="I870" s="278"/>
      <c r="J870" s="278"/>
      <c r="K870" s="278"/>
      <c r="M870" s="46"/>
      <c r="N870" s="46"/>
      <c r="O870" s="46"/>
      <c r="P870" s="46"/>
      <c r="Q870" s="46"/>
      <c r="R870" s="46"/>
      <c r="S870" s="46"/>
      <c r="T870" s="46"/>
      <c r="U870" s="46"/>
      <c r="V870" s="46"/>
      <c r="W870" s="46"/>
      <c r="X870" s="46"/>
    </row>
    <row r="871" spans="1:24" ht="15.75" customHeight="1" x14ac:dyDescent="0.2">
      <c r="A871" s="46"/>
      <c r="B871" s="258" t="s">
        <v>1244</v>
      </c>
      <c r="C871" s="258"/>
      <c r="D871" s="258"/>
      <c r="E871" s="258" t="s">
        <v>228</v>
      </c>
      <c r="F871" s="258"/>
      <c r="G871" s="390"/>
      <c r="H871" s="390"/>
      <c r="I871" s="272"/>
      <c r="J871" s="258"/>
      <c r="K871" s="273">
        <v>161861.57</v>
      </c>
      <c r="M871" s="46"/>
      <c r="N871" s="46"/>
      <c r="O871" s="46"/>
      <c r="P871" s="46"/>
      <c r="Q871" s="46"/>
      <c r="R871" s="46"/>
      <c r="S871" s="46"/>
      <c r="T871" s="46"/>
      <c r="U871" s="46"/>
      <c r="V871" s="46"/>
      <c r="W871" s="46"/>
      <c r="X871" s="46"/>
    </row>
    <row r="872" spans="1:24" ht="15.75" customHeight="1" x14ac:dyDescent="0.2">
      <c r="A872" s="46"/>
      <c r="B872" s="258" t="s">
        <v>229</v>
      </c>
      <c r="C872" s="258"/>
      <c r="D872" s="258"/>
      <c r="E872" s="258" t="s">
        <v>126</v>
      </c>
      <c r="F872" s="258"/>
      <c r="G872" s="390"/>
      <c r="H872" s="390"/>
      <c r="I872" s="272"/>
      <c r="J872" s="258"/>
      <c r="K872" s="273">
        <v>93843.33</v>
      </c>
      <c r="M872" s="46"/>
      <c r="N872" s="46"/>
      <c r="O872" s="46"/>
      <c r="P872" s="46"/>
      <c r="Q872" s="46"/>
      <c r="R872" s="46"/>
      <c r="S872" s="46"/>
      <c r="T872" s="46"/>
      <c r="U872" s="46"/>
      <c r="V872" s="46"/>
      <c r="W872" s="46"/>
      <c r="X872" s="46"/>
    </row>
    <row r="873" spans="1:24" ht="15.75" customHeight="1" x14ac:dyDescent="0.2">
      <c r="A873" s="46"/>
      <c r="B873" s="259" t="s">
        <v>230</v>
      </c>
      <c r="C873" s="267" t="s">
        <v>24</v>
      </c>
      <c r="D873" s="259" t="s">
        <v>25</v>
      </c>
      <c r="E873" s="259" t="s">
        <v>26</v>
      </c>
      <c r="F873" s="387" t="s">
        <v>917</v>
      </c>
      <c r="G873" s="387"/>
      <c r="H873" s="271" t="s">
        <v>27</v>
      </c>
      <c r="I873" s="267" t="s">
        <v>28</v>
      </c>
      <c r="J873" s="267" t="s">
        <v>29</v>
      </c>
      <c r="K873" s="267" t="s">
        <v>30</v>
      </c>
      <c r="M873" s="46"/>
      <c r="N873" s="46"/>
      <c r="O873" s="46"/>
      <c r="P873" s="46"/>
      <c r="Q873" s="46"/>
      <c r="R873" s="46"/>
      <c r="S873" s="46"/>
      <c r="T873" s="46"/>
      <c r="U873" s="46"/>
      <c r="V873" s="46"/>
      <c r="W873" s="46"/>
      <c r="X873" s="46"/>
    </row>
    <row r="874" spans="1:24" ht="15.75" customHeight="1" x14ac:dyDescent="0.2">
      <c r="A874" s="46"/>
      <c r="B874" s="260" t="s">
        <v>918</v>
      </c>
      <c r="C874" s="275" t="s">
        <v>2980</v>
      </c>
      <c r="D874" s="260" t="s">
        <v>73</v>
      </c>
      <c r="E874" s="260" t="s">
        <v>2981</v>
      </c>
      <c r="F874" s="388" t="s">
        <v>1038</v>
      </c>
      <c r="G874" s="388"/>
      <c r="H874" s="274" t="s">
        <v>97</v>
      </c>
      <c r="I874" s="277">
        <v>1</v>
      </c>
      <c r="J874" s="276">
        <v>19.04</v>
      </c>
      <c r="K874" s="276">
        <v>19.04</v>
      </c>
      <c r="M874" s="46"/>
      <c r="N874" s="46"/>
      <c r="O874" s="46"/>
      <c r="P874" s="46"/>
      <c r="Q874" s="46"/>
      <c r="R874" s="46"/>
      <c r="S874" s="46"/>
      <c r="T874" s="46"/>
      <c r="U874" s="46"/>
      <c r="V874" s="46"/>
      <c r="W874" s="46"/>
      <c r="X874" s="46"/>
    </row>
    <row r="875" spans="1:24" ht="15.75" customHeight="1" x14ac:dyDescent="0.2">
      <c r="A875" s="46"/>
      <c r="B875" s="261" t="s">
        <v>953</v>
      </c>
      <c r="C875" s="280" t="s">
        <v>1247</v>
      </c>
      <c r="D875" s="261" t="s">
        <v>47</v>
      </c>
      <c r="E875" s="261" t="s">
        <v>1248</v>
      </c>
      <c r="F875" s="385" t="s">
        <v>4004</v>
      </c>
      <c r="G875" s="385"/>
      <c r="H875" s="279" t="s">
        <v>40</v>
      </c>
      <c r="I875" s="282">
        <v>0.2218956</v>
      </c>
      <c r="J875" s="281">
        <v>11.58</v>
      </c>
      <c r="K875" s="281">
        <v>2.56</v>
      </c>
      <c r="M875" s="46"/>
      <c r="N875" s="46"/>
      <c r="O875" s="46"/>
      <c r="P875" s="46"/>
      <c r="Q875" s="46"/>
      <c r="R875" s="46"/>
      <c r="S875" s="46"/>
      <c r="T875" s="46"/>
      <c r="U875" s="46"/>
      <c r="V875" s="46"/>
      <c r="W875" s="46"/>
      <c r="X875" s="46"/>
    </row>
    <row r="876" spans="1:24" ht="15.75" customHeight="1" x14ac:dyDescent="0.2">
      <c r="A876" s="46"/>
      <c r="B876" s="261" t="s">
        <v>953</v>
      </c>
      <c r="C876" s="280" t="s">
        <v>1253</v>
      </c>
      <c r="D876" s="261" t="s">
        <v>47</v>
      </c>
      <c r="E876" s="261" t="s">
        <v>1254</v>
      </c>
      <c r="F876" s="385" t="s">
        <v>3985</v>
      </c>
      <c r="G876" s="385"/>
      <c r="H876" s="279" t="s">
        <v>1035</v>
      </c>
      <c r="I876" s="282">
        <v>1.4423000000000001E-3</v>
      </c>
      <c r="J876" s="281">
        <v>338.6</v>
      </c>
      <c r="K876" s="281">
        <v>0.48</v>
      </c>
      <c r="M876" s="46"/>
      <c r="N876" s="46"/>
      <c r="O876" s="46"/>
      <c r="P876" s="46"/>
      <c r="Q876" s="46"/>
      <c r="R876" s="46"/>
      <c r="S876" s="46"/>
      <c r="T876" s="46"/>
      <c r="U876" s="46"/>
      <c r="V876" s="46"/>
      <c r="W876" s="46"/>
      <c r="X876" s="46"/>
    </row>
    <row r="877" spans="1:24" ht="15.75" customHeight="1" x14ac:dyDescent="0.2">
      <c r="A877" s="46"/>
      <c r="B877" s="261" t="s">
        <v>953</v>
      </c>
      <c r="C877" s="280" t="s">
        <v>1245</v>
      </c>
      <c r="D877" s="261" t="s">
        <v>47</v>
      </c>
      <c r="E877" s="261" t="s">
        <v>1246</v>
      </c>
      <c r="F877" s="385" t="s">
        <v>4004</v>
      </c>
      <c r="G877" s="385"/>
      <c r="H877" s="279" t="s">
        <v>40</v>
      </c>
      <c r="I877" s="282">
        <v>0.2218956</v>
      </c>
      <c r="J877" s="281">
        <v>24.69</v>
      </c>
      <c r="K877" s="281">
        <v>5.47</v>
      </c>
      <c r="M877" s="46"/>
      <c r="N877" s="46"/>
      <c r="O877" s="46"/>
      <c r="P877" s="46"/>
      <c r="Q877" s="46"/>
      <c r="R877" s="46"/>
      <c r="S877" s="46"/>
      <c r="T877" s="46"/>
      <c r="U877" s="46"/>
      <c r="V877" s="46"/>
      <c r="W877" s="46"/>
      <c r="X877" s="46"/>
    </row>
    <row r="878" spans="1:24" ht="15.75" customHeight="1" x14ac:dyDescent="0.2">
      <c r="A878" s="46"/>
      <c r="B878" s="261" t="s">
        <v>953</v>
      </c>
      <c r="C878" s="280" t="s">
        <v>1212</v>
      </c>
      <c r="D878" s="261" t="s">
        <v>47</v>
      </c>
      <c r="E878" s="261" t="s">
        <v>2652</v>
      </c>
      <c r="F878" s="385" t="s">
        <v>3970</v>
      </c>
      <c r="G878" s="385"/>
      <c r="H878" s="279" t="s">
        <v>950</v>
      </c>
      <c r="I878" s="282">
        <v>9.6968000000000002E-3</v>
      </c>
      <c r="J878" s="281">
        <v>26.82</v>
      </c>
      <c r="K878" s="281">
        <v>0.26</v>
      </c>
      <c r="M878" s="46"/>
      <c r="N878" s="46"/>
      <c r="O878" s="46"/>
      <c r="P878" s="46"/>
      <c r="Q878" s="46"/>
      <c r="R878" s="46"/>
      <c r="S878" s="46"/>
      <c r="T878" s="46"/>
      <c r="U878" s="46"/>
      <c r="V878" s="46"/>
      <c r="W878" s="46"/>
      <c r="X878" s="46"/>
    </row>
    <row r="879" spans="1:24" ht="15.75" customHeight="1" x14ac:dyDescent="0.2">
      <c r="A879" s="46"/>
      <c r="B879" s="261" t="s">
        <v>953</v>
      </c>
      <c r="C879" s="280" t="s">
        <v>1251</v>
      </c>
      <c r="D879" s="261" t="s">
        <v>47</v>
      </c>
      <c r="E879" s="261" t="s">
        <v>1252</v>
      </c>
      <c r="F879" s="385" t="s">
        <v>3985</v>
      </c>
      <c r="G879" s="385"/>
      <c r="H879" s="279" t="s">
        <v>1041</v>
      </c>
      <c r="I879" s="282">
        <v>1.1982E-3</v>
      </c>
      <c r="J879" s="281">
        <v>175.22</v>
      </c>
      <c r="K879" s="281">
        <v>0.2</v>
      </c>
      <c r="M879" s="46"/>
      <c r="N879" s="46"/>
      <c r="O879" s="46"/>
      <c r="P879" s="46"/>
      <c r="Q879" s="46"/>
      <c r="R879" s="46"/>
      <c r="S879" s="46"/>
      <c r="T879" s="46"/>
      <c r="U879" s="46"/>
      <c r="V879" s="46"/>
      <c r="W879" s="46"/>
      <c r="X879" s="46"/>
    </row>
    <row r="880" spans="1:24" ht="15.75" customHeight="1" x14ac:dyDescent="0.2">
      <c r="A880" s="46"/>
      <c r="B880" s="261" t="s">
        <v>953</v>
      </c>
      <c r="C880" s="280" t="s">
        <v>1249</v>
      </c>
      <c r="D880" s="261" t="s">
        <v>47</v>
      </c>
      <c r="E880" s="261" t="s">
        <v>1250</v>
      </c>
      <c r="F880" s="385" t="s">
        <v>3970</v>
      </c>
      <c r="G880" s="385"/>
      <c r="H880" s="279" t="s">
        <v>950</v>
      </c>
      <c r="I880" s="282">
        <v>1.9082999999999999E-3</v>
      </c>
      <c r="J880" s="281">
        <v>25.4</v>
      </c>
      <c r="K880" s="281">
        <v>0.04</v>
      </c>
      <c r="M880" s="46"/>
      <c r="N880" s="46"/>
      <c r="O880" s="46"/>
      <c r="P880" s="46"/>
      <c r="Q880" s="46"/>
      <c r="R880" s="46"/>
      <c r="S880" s="46"/>
      <c r="T880" s="46"/>
      <c r="U880" s="46"/>
      <c r="V880" s="46"/>
      <c r="W880" s="46"/>
      <c r="X880" s="46"/>
    </row>
    <row r="881" spans="1:24" ht="15.75" customHeight="1" x14ac:dyDescent="0.2">
      <c r="A881" s="46"/>
      <c r="B881" s="262" t="s">
        <v>919</v>
      </c>
      <c r="C881" s="284" t="s">
        <v>1255</v>
      </c>
      <c r="D881" s="262" t="s">
        <v>47</v>
      </c>
      <c r="E881" s="262" t="s">
        <v>1256</v>
      </c>
      <c r="F881" s="389" t="s">
        <v>923</v>
      </c>
      <c r="G881" s="389"/>
      <c r="H881" s="283" t="s">
        <v>97</v>
      </c>
      <c r="I881" s="286">
        <v>0.18521480000000001</v>
      </c>
      <c r="J881" s="285">
        <v>8.02</v>
      </c>
      <c r="K881" s="285">
        <v>1.48</v>
      </c>
      <c r="M881" s="46"/>
      <c r="N881" s="46"/>
      <c r="O881" s="46"/>
      <c r="P881" s="46"/>
      <c r="Q881" s="46"/>
      <c r="R881" s="46"/>
      <c r="S881" s="46"/>
      <c r="T881" s="46"/>
      <c r="U881" s="46"/>
      <c r="V881" s="46"/>
      <c r="W881" s="46"/>
      <c r="X881" s="46"/>
    </row>
    <row r="882" spans="1:24" ht="15.75" customHeight="1" x14ac:dyDescent="0.2">
      <c r="A882" s="46"/>
      <c r="B882" s="262" t="s">
        <v>919</v>
      </c>
      <c r="C882" s="284" t="s">
        <v>1257</v>
      </c>
      <c r="D882" s="262" t="s">
        <v>47</v>
      </c>
      <c r="E882" s="262" t="s">
        <v>1258</v>
      </c>
      <c r="F882" s="389" t="s">
        <v>923</v>
      </c>
      <c r="G882" s="389"/>
      <c r="H882" s="283" t="s">
        <v>97</v>
      </c>
      <c r="I882" s="286">
        <v>0.83134600000000003</v>
      </c>
      <c r="J882" s="285">
        <v>9.1199999999999992</v>
      </c>
      <c r="K882" s="285">
        <v>7.58</v>
      </c>
      <c r="M882" s="46"/>
      <c r="N882" s="46"/>
      <c r="O882" s="46"/>
      <c r="P882" s="46"/>
      <c r="Q882" s="46"/>
      <c r="R882" s="46"/>
      <c r="S882" s="46"/>
      <c r="T882" s="46"/>
      <c r="U882" s="46"/>
      <c r="V882" s="46"/>
      <c r="W882" s="46"/>
      <c r="X882" s="46"/>
    </row>
    <row r="883" spans="1:24" ht="15.75" customHeight="1" x14ac:dyDescent="0.2">
      <c r="A883" s="46"/>
      <c r="B883" s="262" t="s">
        <v>919</v>
      </c>
      <c r="C883" s="284" t="s">
        <v>1260</v>
      </c>
      <c r="D883" s="262" t="s">
        <v>47</v>
      </c>
      <c r="E883" s="262" t="s">
        <v>1261</v>
      </c>
      <c r="F883" s="389" t="s">
        <v>923</v>
      </c>
      <c r="G883" s="389"/>
      <c r="H883" s="283" t="s">
        <v>49</v>
      </c>
      <c r="I883" s="286">
        <v>1.6908400000000001E-2</v>
      </c>
      <c r="J883" s="285">
        <v>13.38</v>
      </c>
      <c r="K883" s="285">
        <v>0.22</v>
      </c>
      <c r="M883" s="46"/>
      <c r="N883" s="46"/>
      <c r="O883" s="46"/>
      <c r="P883" s="46"/>
      <c r="Q883" s="46"/>
      <c r="R883" s="46"/>
      <c r="S883" s="46"/>
      <c r="T883" s="46"/>
      <c r="U883" s="46"/>
      <c r="V883" s="46"/>
      <c r="W883" s="46"/>
      <c r="X883" s="46"/>
    </row>
    <row r="884" spans="1:24" ht="15.75" customHeight="1" x14ac:dyDescent="0.2">
      <c r="A884" s="46"/>
      <c r="B884" s="262" t="s">
        <v>919</v>
      </c>
      <c r="C884" s="284" t="s">
        <v>1259</v>
      </c>
      <c r="D884" s="262" t="s">
        <v>47</v>
      </c>
      <c r="E884" s="262" t="s">
        <v>2654</v>
      </c>
      <c r="F884" s="389" t="s">
        <v>923</v>
      </c>
      <c r="G884" s="389"/>
      <c r="H884" s="283" t="s">
        <v>97</v>
      </c>
      <c r="I884" s="286">
        <v>7.4439199999999997E-2</v>
      </c>
      <c r="J884" s="285">
        <v>10.16</v>
      </c>
      <c r="K884" s="285">
        <v>0.75</v>
      </c>
      <c r="M884" s="46"/>
      <c r="N884" s="46"/>
      <c r="O884" s="46"/>
      <c r="P884" s="46"/>
      <c r="Q884" s="46"/>
      <c r="R884" s="46"/>
      <c r="S884" s="46"/>
      <c r="T884" s="46"/>
      <c r="U884" s="46"/>
      <c r="V884" s="46"/>
      <c r="W884" s="46"/>
      <c r="X884" s="46"/>
    </row>
    <row r="885" spans="1:24" ht="15.75" customHeight="1" x14ac:dyDescent="0.2">
      <c r="A885" s="46"/>
      <c r="B885" s="263"/>
      <c r="C885" s="263"/>
      <c r="D885" s="263"/>
      <c r="E885" s="263"/>
      <c r="F885" s="263" t="s">
        <v>924</v>
      </c>
      <c r="G885" s="289">
        <v>1.52</v>
      </c>
      <c r="H885" s="263" t="s">
        <v>925</v>
      </c>
      <c r="I885" s="289">
        <v>0</v>
      </c>
      <c r="J885" s="263" t="s">
        <v>926</v>
      </c>
      <c r="K885" s="289">
        <v>1.52</v>
      </c>
      <c r="M885" s="46"/>
      <c r="N885" s="46"/>
      <c r="O885" s="46"/>
      <c r="P885" s="46"/>
      <c r="Q885" s="46"/>
      <c r="R885" s="46"/>
      <c r="S885" s="46"/>
      <c r="T885" s="46"/>
      <c r="U885" s="46"/>
      <c r="V885" s="46"/>
      <c r="W885" s="46"/>
      <c r="X885" s="46"/>
    </row>
    <row r="886" spans="1:24" ht="15.75" customHeight="1" x14ac:dyDescent="0.2">
      <c r="A886" s="46"/>
      <c r="B886" s="263"/>
      <c r="C886" s="263"/>
      <c r="D886" s="263"/>
      <c r="E886" s="263"/>
      <c r="F886" s="263" t="s">
        <v>927</v>
      </c>
      <c r="G886" s="289">
        <v>3.96</v>
      </c>
      <c r="H886" s="263"/>
      <c r="I886" s="386" t="s">
        <v>928</v>
      </c>
      <c r="J886" s="386"/>
      <c r="K886" s="289">
        <v>23</v>
      </c>
      <c r="M886" s="46"/>
      <c r="N886" s="46"/>
      <c r="O886" s="46"/>
      <c r="P886" s="46"/>
      <c r="Q886" s="46"/>
      <c r="R886" s="46"/>
      <c r="S886" s="46"/>
      <c r="T886" s="46"/>
      <c r="U886" s="46"/>
      <c r="V886" s="46"/>
      <c r="W886" s="46"/>
      <c r="X886" s="46"/>
    </row>
    <row r="887" spans="1:24" ht="15.75" customHeight="1" thickBot="1" x14ac:dyDescent="0.25">
      <c r="A887" s="46"/>
      <c r="B887" s="264"/>
      <c r="C887" s="264"/>
      <c r="D887" s="264"/>
      <c r="E887" s="264"/>
      <c r="F887" s="264"/>
      <c r="G887" s="264"/>
      <c r="H887" s="264" t="s">
        <v>929</v>
      </c>
      <c r="I887" s="287" t="s">
        <v>3590</v>
      </c>
      <c r="J887" s="264" t="s">
        <v>931</v>
      </c>
      <c r="K887" s="265">
        <v>20935.98</v>
      </c>
      <c r="M887" s="46"/>
      <c r="N887" s="46"/>
      <c r="O887" s="46"/>
      <c r="P887" s="46"/>
      <c r="Q887" s="46"/>
      <c r="R887" s="46"/>
      <c r="S887" s="46"/>
      <c r="T887" s="46"/>
      <c r="U887" s="46"/>
      <c r="V887" s="46"/>
      <c r="W887" s="46"/>
      <c r="X887" s="46"/>
    </row>
    <row r="888" spans="1:24" ht="15.75" customHeight="1" thickTop="1" x14ac:dyDescent="0.2">
      <c r="A888" s="46"/>
      <c r="B888" s="278"/>
      <c r="C888" s="278"/>
      <c r="D888" s="278"/>
      <c r="E888" s="278"/>
      <c r="F888" s="278"/>
      <c r="G888" s="278"/>
      <c r="H888" s="278"/>
      <c r="I888" s="278"/>
      <c r="J888" s="278"/>
      <c r="K888" s="278"/>
      <c r="M888" s="46"/>
      <c r="N888" s="46"/>
      <c r="O888" s="46"/>
      <c r="P888" s="46"/>
      <c r="Q888" s="46"/>
      <c r="R888" s="46"/>
      <c r="S888" s="46"/>
      <c r="T888" s="46"/>
      <c r="U888" s="46"/>
      <c r="V888" s="46"/>
      <c r="W888" s="46"/>
      <c r="X888" s="46"/>
    </row>
    <row r="889" spans="1:24" ht="15.75" customHeight="1" x14ac:dyDescent="0.2">
      <c r="A889" s="46"/>
      <c r="B889" s="259" t="s">
        <v>231</v>
      </c>
      <c r="C889" s="267" t="s">
        <v>24</v>
      </c>
      <c r="D889" s="259" t="s">
        <v>25</v>
      </c>
      <c r="E889" s="259" t="s">
        <v>26</v>
      </c>
      <c r="F889" s="387" t="s">
        <v>917</v>
      </c>
      <c r="G889" s="387"/>
      <c r="H889" s="271" t="s">
        <v>27</v>
      </c>
      <c r="I889" s="267" t="s">
        <v>28</v>
      </c>
      <c r="J889" s="267" t="s">
        <v>29</v>
      </c>
      <c r="K889" s="267" t="s">
        <v>30</v>
      </c>
      <c r="M889" s="46"/>
      <c r="N889" s="46"/>
      <c r="O889" s="46"/>
      <c r="P889" s="46"/>
      <c r="Q889" s="46"/>
      <c r="R889" s="46"/>
      <c r="S889" s="46"/>
      <c r="T889" s="46"/>
      <c r="U889" s="46"/>
      <c r="V889" s="46"/>
      <c r="W889" s="46"/>
      <c r="X889" s="46"/>
    </row>
    <row r="890" spans="1:24" ht="15.75" customHeight="1" x14ac:dyDescent="0.2">
      <c r="A890" s="46"/>
      <c r="B890" s="260" t="s">
        <v>918</v>
      </c>
      <c r="C890" s="275" t="s">
        <v>232</v>
      </c>
      <c r="D890" s="260" t="s">
        <v>47</v>
      </c>
      <c r="E890" s="260" t="s">
        <v>233</v>
      </c>
      <c r="F890" s="388" t="s">
        <v>3973</v>
      </c>
      <c r="G890" s="388"/>
      <c r="H890" s="274" t="s">
        <v>40</v>
      </c>
      <c r="I890" s="277">
        <v>1</v>
      </c>
      <c r="J890" s="276">
        <v>49.91</v>
      </c>
      <c r="K890" s="276">
        <v>49.91</v>
      </c>
      <c r="M890" s="46"/>
      <c r="N890" s="46"/>
      <c r="O890" s="46"/>
      <c r="P890" s="46"/>
      <c r="Q890" s="46"/>
      <c r="R890" s="46"/>
      <c r="S890" s="46"/>
      <c r="T890" s="46"/>
      <c r="U890" s="46"/>
      <c r="V890" s="46"/>
      <c r="W890" s="46"/>
      <c r="X890" s="46"/>
    </row>
    <row r="891" spans="1:24" ht="15.75" customHeight="1" x14ac:dyDescent="0.2">
      <c r="A891" s="46"/>
      <c r="B891" s="261" t="s">
        <v>953</v>
      </c>
      <c r="C891" s="280" t="s">
        <v>1265</v>
      </c>
      <c r="D891" s="261" t="s">
        <v>47</v>
      </c>
      <c r="E891" s="261" t="s">
        <v>1266</v>
      </c>
      <c r="F891" s="385" t="s">
        <v>3985</v>
      </c>
      <c r="G891" s="385"/>
      <c r="H891" s="279" t="s">
        <v>1041</v>
      </c>
      <c r="I891" s="282">
        <v>4.3E-3</v>
      </c>
      <c r="J891" s="281">
        <v>67.430000000000007</v>
      </c>
      <c r="K891" s="281">
        <v>0.28000000000000003</v>
      </c>
      <c r="M891" s="46"/>
      <c r="N891" s="46"/>
      <c r="O891" s="46"/>
      <c r="P891" s="46"/>
      <c r="Q891" s="46"/>
      <c r="R891" s="46"/>
      <c r="S891" s="46"/>
      <c r="T891" s="46"/>
      <c r="U891" s="46"/>
      <c r="V891" s="46"/>
      <c r="W891" s="46"/>
      <c r="X891" s="46"/>
    </row>
    <row r="892" spans="1:24" ht="15.75" customHeight="1" x14ac:dyDescent="0.2">
      <c r="A892" s="46"/>
      <c r="B892" s="261" t="s">
        <v>953</v>
      </c>
      <c r="C892" s="280" t="s">
        <v>1017</v>
      </c>
      <c r="D892" s="261" t="s">
        <v>47</v>
      </c>
      <c r="E892" s="261" t="s">
        <v>1018</v>
      </c>
      <c r="F892" s="385" t="s">
        <v>3970</v>
      </c>
      <c r="G892" s="385"/>
      <c r="H892" s="279" t="s">
        <v>950</v>
      </c>
      <c r="I892" s="282">
        <v>0.16</v>
      </c>
      <c r="J892" s="281">
        <v>36.35</v>
      </c>
      <c r="K892" s="281">
        <v>5.81</v>
      </c>
      <c r="M892" s="46"/>
      <c r="N892" s="46"/>
      <c r="O892" s="46"/>
      <c r="P892" s="46"/>
      <c r="Q892" s="46"/>
      <c r="R892" s="46"/>
      <c r="S892" s="46"/>
      <c r="T892" s="46"/>
      <c r="U892" s="46"/>
      <c r="V892" s="46"/>
      <c r="W892" s="46"/>
      <c r="X892" s="46"/>
    </row>
    <row r="893" spans="1:24" ht="15.75" customHeight="1" x14ac:dyDescent="0.2">
      <c r="A893" s="46"/>
      <c r="B893" s="261" t="s">
        <v>953</v>
      </c>
      <c r="C893" s="280" t="s">
        <v>1042</v>
      </c>
      <c r="D893" s="261" t="s">
        <v>47</v>
      </c>
      <c r="E893" s="261" t="s">
        <v>1043</v>
      </c>
      <c r="F893" s="385" t="s">
        <v>3970</v>
      </c>
      <c r="G893" s="385"/>
      <c r="H893" s="279" t="s">
        <v>950</v>
      </c>
      <c r="I893" s="282">
        <v>5.8999999999999997E-2</v>
      </c>
      <c r="J893" s="281">
        <v>26.44</v>
      </c>
      <c r="K893" s="281">
        <v>1.55</v>
      </c>
      <c r="M893" s="46"/>
      <c r="N893" s="46"/>
      <c r="O893" s="46"/>
      <c r="P893" s="46"/>
      <c r="Q893" s="46"/>
      <c r="R893" s="46"/>
      <c r="S893" s="46"/>
      <c r="T893" s="46"/>
      <c r="U893" s="46"/>
      <c r="V893" s="46"/>
      <c r="W893" s="46"/>
      <c r="X893" s="46"/>
    </row>
    <row r="894" spans="1:24" ht="15.75" customHeight="1" x14ac:dyDescent="0.2">
      <c r="A894" s="46"/>
      <c r="B894" s="261" t="s">
        <v>953</v>
      </c>
      <c r="C894" s="280" t="s">
        <v>1263</v>
      </c>
      <c r="D894" s="261" t="s">
        <v>47</v>
      </c>
      <c r="E894" s="261" t="s">
        <v>1264</v>
      </c>
      <c r="F894" s="385" t="s">
        <v>3985</v>
      </c>
      <c r="G894" s="385"/>
      <c r="H894" s="279" t="s">
        <v>1035</v>
      </c>
      <c r="I894" s="282">
        <v>3.0000000000000001E-3</v>
      </c>
      <c r="J894" s="281">
        <v>99.22</v>
      </c>
      <c r="K894" s="281">
        <v>0.28999999999999998</v>
      </c>
      <c r="M894" s="46"/>
      <c r="N894" s="46"/>
      <c r="O894" s="46"/>
      <c r="P894" s="46"/>
      <c r="Q894" s="46"/>
      <c r="R894" s="46"/>
      <c r="S894" s="46"/>
      <c r="T894" s="46"/>
      <c r="U894" s="46"/>
      <c r="V894" s="46"/>
      <c r="W894" s="46"/>
      <c r="X894" s="46"/>
    </row>
    <row r="895" spans="1:24" ht="15.75" customHeight="1" x14ac:dyDescent="0.2">
      <c r="A895" s="46"/>
      <c r="B895" s="262" t="s">
        <v>919</v>
      </c>
      <c r="C895" s="284" t="s">
        <v>1269</v>
      </c>
      <c r="D895" s="262" t="s">
        <v>47</v>
      </c>
      <c r="E895" s="262" t="s">
        <v>1270</v>
      </c>
      <c r="F895" s="389" t="s">
        <v>923</v>
      </c>
      <c r="G895" s="389"/>
      <c r="H895" s="283" t="s">
        <v>97</v>
      </c>
      <c r="I895" s="286">
        <v>0.12</v>
      </c>
      <c r="J895" s="285">
        <v>17.5</v>
      </c>
      <c r="K895" s="285">
        <v>2.1</v>
      </c>
      <c r="M895" s="46"/>
      <c r="N895" s="46"/>
      <c r="O895" s="46"/>
      <c r="P895" s="46"/>
      <c r="Q895" s="46"/>
      <c r="R895" s="46"/>
      <c r="S895" s="46"/>
      <c r="T895" s="46"/>
      <c r="U895" s="46"/>
      <c r="V895" s="46"/>
      <c r="W895" s="46"/>
      <c r="X895" s="46"/>
    </row>
    <row r="896" spans="1:24" ht="15.75" customHeight="1" x14ac:dyDescent="0.2">
      <c r="A896" s="46"/>
      <c r="B896" s="262" t="s">
        <v>919</v>
      </c>
      <c r="C896" s="284" t="s">
        <v>1267</v>
      </c>
      <c r="D896" s="262" t="s">
        <v>47</v>
      </c>
      <c r="E896" s="262" t="s">
        <v>1268</v>
      </c>
      <c r="F896" s="389" t="s">
        <v>923</v>
      </c>
      <c r="G896" s="389"/>
      <c r="H896" s="283" t="s">
        <v>83</v>
      </c>
      <c r="I896" s="286">
        <v>9.9000000000000005E-2</v>
      </c>
      <c r="J896" s="285">
        <v>81.91</v>
      </c>
      <c r="K896" s="285">
        <v>8.1</v>
      </c>
      <c r="M896" s="46"/>
      <c r="N896" s="46"/>
      <c r="O896" s="46"/>
      <c r="P896" s="46"/>
      <c r="Q896" s="46"/>
      <c r="R896" s="46"/>
      <c r="S896" s="46"/>
      <c r="T896" s="46"/>
      <c r="U896" s="46"/>
      <c r="V896" s="46"/>
      <c r="W896" s="46"/>
      <c r="X896" s="46"/>
    </row>
    <row r="897" spans="1:24" ht="15.75" customHeight="1" x14ac:dyDescent="0.2">
      <c r="A897" s="46"/>
      <c r="B897" s="262" t="s">
        <v>919</v>
      </c>
      <c r="C897" s="284" t="s">
        <v>1273</v>
      </c>
      <c r="D897" s="262" t="s">
        <v>47</v>
      </c>
      <c r="E897" s="262" t="s">
        <v>1274</v>
      </c>
      <c r="F897" s="389" t="s">
        <v>923</v>
      </c>
      <c r="G897" s="389"/>
      <c r="H897" s="283" t="s">
        <v>83</v>
      </c>
      <c r="I897" s="286">
        <v>0.222</v>
      </c>
      <c r="J897" s="285">
        <v>65.569999999999993</v>
      </c>
      <c r="K897" s="285">
        <v>14.55</v>
      </c>
      <c r="M897" s="46"/>
      <c r="N897" s="46"/>
      <c r="O897" s="46"/>
      <c r="P897" s="46"/>
      <c r="Q897" s="46"/>
      <c r="R897" s="46"/>
      <c r="S897" s="46"/>
      <c r="T897" s="46"/>
      <c r="U897" s="46"/>
      <c r="V897" s="46"/>
      <c r="W897" s="46"/>
      <c r="X897" s="46"/>
    </row>
    <row r="898" spans="1:24" ht="15.75" customHeight="1" x14ac:dyDescent="0.2">
      <c r="A898" s="46"/>
      <c r="B898" s="262" t="s">
        <v>919</v>
      </c>
      <c r="C898" s="284" t="s">
        <v>1271</v>
      </c>
      <c r="D898" s="262" t="s">
        <v>47</v>
      </c>
      <c r="E898" s="262" t="s">
        <v>1272</v>
      </c>
      <c r="F898" s="389" t="s">
        <v>923</v>
      </c>
      <c r="G898" s="389"/>
      <c r="H898" s="283" t="s">
        <v>83</v>
      </c>
      <c r="I898" s="286">
        <v>0.55600000000000005</v>
      </c>
      <c r="J898" s="285">
        <v>31</v>
      </c>
      <c r="K898" s="285">
        <v>17.23</v>
      </c>
      <c r="M898" s="46"/>
      <c r="N898" s="46"/>
      <c r="O898" s="46"/>
      <c r="P898" s="46"/>
      <c r="Q898" s="46"/>
      <c r="R898" s="46"/>
      <c r="S898" s="46"/>
      <c r="T898" s="46"/>
      <c r="U898" s="46"/>
      <c r="V898" s="46"/>
      <c r="W898" s="46"/>
      <c r="X898" s="46"/>
    </row>
    <row r="899" spans="1:24" ht="15.75" customHeight="1" x14ac:dyDescent="0.2">
      <c r="A899" s="46"/>
      <c r="B899" s="263"/>
      <c r="C899" s="263"/>
      <c r="D899" s="263"/>
      <c r="E899" s="263"/>
      <c r="F899" s="263" t="s">
        <v>924</v>
      </c>
      <c r="G899" s="289">
        <v>6.69</v>
      </c>
      <c r="H899" s="263" t="s">
        <v>925</v>
      </c>
      <c r="I899" s="289">
        <v>0</v>
      </c>
      <c r="J899" s="263" t="s">
        <v>926</v>
      </c>
      <c r="K899" s="289">
        <v>6.69</v>
      </c>
      <c r="M899" s="46"/>
      <c r="N899" s="46"/>
      <c r="O899" s="46"/>
      <c r="P899" s="46"/>
      <c r="Q899" s="46"/>
      <c r="R899" s="46"/>
      <c r="S899" s="46"/>
      <c r="T899" s="46"/>
      <c r="U899" s="46"/>
      <c r="V899" s="46"/>
      <c r="W899" s="46"/>
      <c r="X899" s="46"/>
    </row>
    <row r="900" spans="1:24" ht="15.75" customHeight="1" x14ac:dyDescent="0.2">
      <c r="A900" s="46"/>
      <c r="B900" s="263"/>
      <c r="C900" s="263"/>
      <c r="D900" s="263"/>
      <c r="E900" s="263"/>
      <c r="F900" s="263" t="s">
        <v>927</v>
      </c>
      <c r="G900" s="289">
        <v>10.38</v>
      </c>
      <c r="H900" s="263"/>
      <c r="I900" s="386" t="s">
        <v>928</v>
      </c>
      <c r="J900" s="386"/>
      <c r="K900" s="289">
        <v>60.29</v>
      </c>
      <c r="M900" s="46"/>
      <c r="N900" s="46"/>
      <c r="O900" s="46"/>
      <c r="P900" s="46"/>
      <c r="Q900" s="46"/>
      <c r="R900" s="46"/>
      <c r="S900" s="46"/>
      <c r="T900" s="46"/>
      <c r="U900" s="46"/>
      <c r="V900" s="46"/>
      <c r="W900" s="46"/>
      <c r="X900" s="46"/>
    </row>
    <row r="901" spans="1:24" ht="15.75" customHeight="1" thickBot="1" x14ac:dyDescent="0.25">
      <c r="A901" s="46"/>
      <c r="B901" s="264"/>
      <c r="C901" s="264"/>
      <c r="D901" s="264"/>
      <c r="E901" s="264"/>
      <c r="F901" s="264"/>
      <c r="G901" s="264"/>
      <c r="H901" s="264" t="s">
        <v>929</v>
      </c>
      <c r="I901" s="287" t="s">
        <v>3591</v>
      </c>
      <c r="J901" s="264" t="s">
        <v>931</v>
      </c>
      <c r="K901" s="265">
        <v>37002.980000000003</v>
      </c>
      <c r="M901" s="46"/>
      <c r="N901" s="46"/>
      <c r="O901" s="46"/>
      <c r="P901" s="46"/>
      <c r="Q901" s="46"/>
      <c r="R901" s="46"/>
      <c r="S901" s="46"/>
      <c r="T901" s="46"/>
      <c r="U901" s="46"/>
      <c r="V901" s="46"/>
      <c r="W901" s="46"/>
      <c r="X901" s="46"/>
    </row>
    <row r="902" spans="1:24" ht="15.75" customHeight="1" thickTop="1" x14ac:dyDescent="0.2">
      <c r="A902" s="46"/>
      <c r="B902" s="278"/>
      <c r="C902" s="278"/>
      <c r="D902" s="278"/>
      <c r="E902" s="278"/>
      <c r="F902" s="278"/>
      <c r="G902" s="278"/>
      <c r="H902" s="278"/>
      <c r="I902" s="278"/>
      <c r="J902" s="278"/>
      <c r="K902" s="278"/>
      <c r="M902" s="46"/>
      <c r="N902" s="46"/>
      <c r="O902" s="46"/>
      <c r="P902" s="46"/>
      <c r="Q902" s="46"/>
      <c r="R902" s="46"/>
      <c r="S902" s="46"/>
      <c r="T902" s="46"/>
      <c r="U902" s="46"/>
      <c r="V902" s="46"/>
      <c r="W902" s="46"/>
      <c r="X902" s="46"/>
    </row>
    <row r="903" spans="1:24" ht="15.75" customHeight="1" x14ac:dyDescent="0.2">
      <c r="A903" s="46"/>
      <c r="B903" s="259" t="s">
        <v>234</v>
      </c>
      <c r="C903" s="267" t="s">
        <v>24</v>
      </c>
      <c r="D903" s="259" t="s">
        <v>25</v>
      </c>
      <c r="E903" s="259" t="s">
        <v>26</v>
      </c>
      <c r="F903" s="387" t="s">
        <v>917</v>
      </c>
      <c r="G903" s="387"/>
      <c r="H903" s="271" t="s">
        <v>27</v>
      </c>
      <c r="I903" s="267" t="s">
        <v>28</v>
      </c>
      <c r="J903" s="267" t="s">
        <v>29</v>
      </c>
      <c r="K903" s="267" t="s">
        <v>30</v>
      </c>
      <c r="M903" s="46"/>
      <c r="N903" s="46"/>
      <c r="O903" s="46"/>
      <c r="P903" s="46"/>
      <c r="Q903" s="46"/>
      <c r="R903" s="46"/>
      <c r="S903" s="46"/>
      <c r="T903" s="46"/>
      <c r="U903" s="46"/>
      <c r="V903" s="46"/>
      <c r="W903" s="46"/>
      <c r="X903" s="46"/>
    </row>
    <row r="904" spans="1:24" ht="15.75" customHeight="1" x14ac:dyDescent="0.2">
      <c r="A904" s="46"/>
      <c r="B904" s="260" t="s">
        <v>918</v>
      </c>
      <c r="C904" s="275" t="s">
        <v>235</v>
      </c>
      <c r="D904" s="260" t="s">
        <v>47</v>
      </c>
      <c r="E904" s="260" t="s">
        <v>236</v>
      </c>
      <c r="F904" s="388" t="s">
        <v>3973</v>
      </c>
      <c r="G904" s="388"/>
      <c r="H904" s="274" t="s">
        <v>40</v>
      </c>
      <c r="I904" s="277">
        <v>1</v>
      </c>
      <c r="J904" s="276">
        <v>48.43</v>
      </c>
      <c r="K904" s="276">
        <v>48.43</v>
      </c>
      <c r="M904" s="46"/>
      <c r="N904" s="46"/>
      <c r="O904" s="46"/>
      <c r="P904" s="46"/>
      <c r="Q904" s="46"/>
      <c r="R904" s="46"/>
      <c r="S904" s="46"/>
      <c r="T904" s="46"/>
      <c r="U904" s="46"/>
      <c r="V904" s="46"/>
      <c r="W904" s="46"/>
      <c r="X904" s="46"/>
    </row>
    <row r="905" spans="1:24" ht="15.75" customHeight="1" x14ac:dyDescent="0.2">
      <c r="A905" s="46"/>
      <c r="B905" s="261" t="s">
        <v>953</v>
      </c>
      <c r="C905" s="280" t="s">
        <v>1017</v>
      </c>
      <c r="D905" s="261" t="s">
        <v>47</v>
      </c>
      <c r="E905" s="261" t="s">
        <v>1018</v>
      </c>
      <c r="F905" s="385" t="s">
        <v>3970</v>
      </c>
      <c r="G905" s="385"/>
      <c r="H905" s="279" t="s">
        <v>950</v>
      </c>
      <c r="I905" s="282">
        <v>0.11799999999999999</v>
      </c>
      <c r="J905" s="281">
        <v>36.35</v>
      </c>
      <c r="K905" s="281">
        <v>4.28</v>
      </c>
      <c r="M905" s="46"/>
      <c r="N905" s="46"/>
      <c r="O905" s="46"/>
      <c r="P905" s="46"/>
      <c r="Q905" s="46"/>
      <c r="R905" s="46"/>
      <c r="S905" s="46"/>
      <c r="T905" s="46"/>
      <c r="U905" s="46"/>
      <c r="V905" s="46"/>
      <c r="W905" s="46"/>
      <c r="X905" s="46"/>
    </row>
    <row r="906" spans="1:24" ht="15.75" customHeight="1" x14ac:dyDescent="0.2">
      <c r="A906" s="46"/>
      <c r="B906" s="261" t="s">
        <v>953</v>
      </c>
      <c r="C906" s="280" t="s">
        <v>1275</v>
      </c>
      <c r="D906" s="261" t="s">
        <v>47</v>
      </c>
      <c r="E906" s="261" t="s">
        <v>1276</v>
      </c>
      <c r="F906" s="385" t="s">
        <v>3985</v>
      </c>
      <c r="G906" s="385"/>
      <c r="H906" s="279" t="s">
        <v>1035</v>
      </c>
      <c r="I906" s="282">
        <v>4.5999999999999999E-3</v>
      </c>
      <c r="J906" s="281">
        <v>33.01</v>
      </c>
      <c r="K906" s="281">
        <v>0.15</v>
      </c>
      <c r="M906" s="46"/>
      <c r="N906" s="46"/>
      <c r="O906" s="46"/>
      <c r="P906" s="46"/>
      <c r="Q906" s="46"/>
      <c r="R906" s="46"/>
      <c r="S906" s="46"/>
      <c r="T906" s="46"/>
      <c r="U906" s="46"/>
      <c r="V906" s="46"/>
      <c r="W906" s="46"/>
      <c r="X906" s="46"/>
    </row>
    <row r="907" spans="1:24" ht="15.75" customHeight="1" x14ac:dyDescent="0.2">
      <c r="A907" s="46"/>
      <c r="B907" s="261" t="s">
        <v>953</v>
      </c>
      <c r="C907" s="280" t="s">
        <v>1042</v>
      </c>
      <c r="D907" s="261" t="s">
        <v>47</v>
      </c>
      <c r="E907" s="261" t="s">
        <v>1043</v>
      </c>
      <c r="F907" s="385" t="s">
        <v>3970</v>
      </c>
      <c r="G907" s="385"/>
      <c r="H907" s="279" t="s">
        <v>950</v>
      </c>
      <c r="I907" s="282">
        <v>6.5000000000000002E-2</v>
      </c>
      <c r="J907" s="281">
        <v>26.44</v>
      </c>
      <c r="K907" s="281">
        <v>1.71</v>
      </c>
      <c r="M907" s="46"/>
      <c r="N907" s="46"/>
      <c r="O907" s="46"/>
      <c r="P907" s="46"/>
      <c r="Q907" s="46"/>
      <c r="R907" s="46"/>
      <c r="S907" s="46"/>
      <c r="T907" s="46"/>
      <c r="U907" s="46"/>
      <c r="V907" s="46"/>
      <c r="W907" s="46"/>
      <c r="X907" s="46"/>
    </row>
    <row r="908" spans="1:24" ht="15.75" customHeight="1" x14ac:dyDescent="0.2">
      <c r="A908" s="46"/>
      <c r="B908" s="261" t="s">
        <v>953</v>
      </c>
      <c r="C908" s="280" t="s">
        <v>1277</v>
      </c>
      <c r="D908" s="261" t="s">
        <v>47</v>
      </c>
      <c r="E908" s="261" t="s">
        <v>1278</v>
      </c>
      <c r="F908" s="385" t="s">
        <v>3985</v>
      </c>
      <c r="G908" s="385"/>
      <c r="H908" s="279" t="s">
        <v>1041</v>
      </c>
      <c r="I908" s="282">
        <v>6.4000000000000003E-3</v>
      </c>
      <c r="J908" s="281">
        <v>32.159999999999997</v>
      </c>
      <c r="K908" s="281">
        <v>0.2</v>
      </c>
      <c r="M908" s="46"/>
      <c r="N908" s="46"/>
      <c r="O908" s="46"/>
      <c r="P908" s="46"/>
      <c r="Q908" s="46"/>
      <c r="R908" s="46"/>
      <c r="S908" s="46"/>
      <c r="T908" s="46"/>
      <c r="U908" s="46"/>
      <c r="V908" s="46"/>
      <c r="W908" s="46"/>
      <c r="X908" s="46"/>
    </row>
    <row r="909" spans="1:24" ht="15.75" customHeight="1" x14ac:dyDescent="0.2">
      <c r="A909" s="46"/>
      <c r="B909" s="262" t="s">
        <v>919</v>
      </c>
      <c r="C909" s="284" t="s">
        <v>1279</v>
      </c>
      <c r="D909" s="262" t="s">
        <v>47</v>
      </c>
      <c r="E909" s="262" t="s">
        <v>1280</v>
      </c>
      <c r="F909" s="389" t="s">
        <v>923</v>
      </c>
      <c r="G909" s="389"/>
      <c r="H909" s="283" t="s">
        <v>97</v>
      </c>
      <c r="I909" s="286">
        <v>0.03</v>
      </c>
      <c r="J909" s="285">
        <v>17.63</v>
      </c>
      <c r="K909" s="285">
        <v>0.52</v>
      </c>
      <c r="M909" s="46"/>
      <c r="N909" s="46"/>
      <c r="O909" s="46"/>
      <c r="P909" s="46"/>
      <c r="Q909" s="46"/>
      <c r="R909" s="46"/>
      <c r="S909" s="46"/>
      <c r="T909" s="46"/>
      <c r="U909" s="46"/>
      <c r="V909" s="46"/>
      <c r="W909" s="46"/>
      <c r="X909" s="46"/>
    </row>
    <row r="910" spans="1:24" ht="15.75" customHeight="1" x14ac:dyDescent="0.2">
      <c r="A910" s="46"/>
      <c r="B910" s="262" t="s">
        <v>919</v>
      </c>
      <c r="C910" s="284" t="s">
        <v>1273</v>
      </c>
      <c r="D910" s="262" t="s">
        <v>47</v>
      </c>
      <c r="E910" s="262" t="s">
        <v>1274</v>
      </c>
      <c r="F910" s="389" t="s">
        <v>923</v>
      </c>
      <c r="G910" s="389"/>
      <c r="H910" s="283" t="s">
        <v>83</v>
      </c>
      <c r="I910" s="286">
        <v>0.63400000000000001</v>
      </c>
      <c r="J910" s="285">
        <v>65.569999999999993</v>
      </c>
      <c r="K910" s="285">
        <v>41.57</v>
      </c>
      <c r="M910" s="46"/>
      <c r="N910" s="46"/>
      <c r="O910" s="46"/>
      <c r="P910" s="46"/>
      <c r="Q910" s="46"/>
      <c r="R910" s="46"/>
      <c r="S910" s="46"/>
      <c r="T910" s="46"/>
      <c r="U910" s="46"/>
      <c r="V910" s="46"/>
      <c r="W910" s="46"/>
      <c r="X910" s="46"/>
    </row>
    <row r="911" spans="1:24" ht="15.75" customHeight="1" x14ac:dyDescent="0.2">
      <c r="A911" s="46"/>
      <c r="B911" s="263"/>
      <c r="C911" s="263"/>
      <c r="D911" s="263"/>
      <c r="E911" s="263"/>
      <c r="F911" s="263" t="s">
        <v>924</v>
      </c>
      <c r="G911" s="289">
        <v>5.57</v>
      </c>
      <c r="H911" s="263" t="s">
        <v>925</v>
      </c>
      <c r="I911" s="289">
        <v>0</v>
      </c>
      <c r="J911" s="263" t="s">
        <v>926</v>
      </c>
      <c r="K911" s="289">
        <v>5.57</v>
      </c>
      <c r="M911" s="46"/>
      <c r="N911" s="46"/>
      <c r="O911" s="46"/>
      <c r="P911" s="46"/>
      <c r="Q911" s="46"/>
      <c r="R911" s="46"/>
      <c r="S911" s="46"/>
      <c r="T911" s="46"/>
      <c r="U911" s="46"/>
      <c r="V911" s="46"/>
      <c r="W911" s="46"/>
      <c r="X911" s="46"/>
    </row>
    <row r="912" spans="1:24" ht="15.75" customHeight="1" x14ac:dyDescent="0.2">
      <c r="A912" s="46"/>
      <c r="B912" s="263"/>
      <c r="C912" s="263"/>
      <c r="D912" s="263"/>
      <c r="E912" s="263"/>
      <c r="F912" s="263" t="s">
        <v>927</v>
      </c>
      <c r="G912" s="289">
        <v>10.07</v>
      </c>
      <c r="H912" s="263"/>
      <c r="I912" s="386" t="s">
        <v>928</v>
      </c>
      <c r="J912" s="386"/>
      <c r="K912" s="289">
        <v>58.5</v>
      </c>
      <c r="M912" s="46"/>
      <c r="N912" s="46"/>
      <c r="O912" s="46"/>
      <c r="P912" s="46"/>
      <c r="Q912" s="46"/>
      <c r="R912" s="46"/>
      <c r="S912" s="46"/>
      <c r="T912" s="46"/>
      <c r="U912" s="46"/>
      <c r="V912" s="46"/>
      <c r="W912" s="46"/>
      <c r="X912" s="46"/>
    </row>
    <row r="913" spans="1:24" ht="15.75" customHeight="1" thickBot="1" x14ac:dyDescent="0.25">
      <c r="A913" s="46"/>
      <c r="B913" s="264"/>
      <c r="C913" s="264"/>
      <c r="D913" s="264"/>
      <c r="E913" s="264"/>
      <c r="F913" s="264"/>
      <c r="G913" s="264"/>
      <c r="H913" s="264" t="s">
        <v>929</v>
      </c>
      <c r="I913" s="287" t="s">
        <v>3591</v>
      </c>
      <c r="J913" s="264" t="s">
        <v>931</v>
      </c>
      <c r="K913" s="265">
        <v>35904.370000000003</v>
      </c>
      <c r="M913" s="46"/>
      <c r="N913" s="46"/>
      <c r="O913" s="46"/>
      <c r="P913" s="46"/>
      <c r="Q913" s="46"/>
      <c r="R913" s="46"/>
      <c r="S913" s="46"/>
      <c r="T913" s="46"/>
      <c r="U913" s="46"/>
      <c r="V913" s="46"/>
      <c r="W913" s="46"/>
      <c r="X913" s="46"/>
    </row>
    <row r="914" spans="1:24" ht="15.75" customHeight="1" thickTop="1" x14ac:dyDescent="0.2">
      <c r="A914" s="46"/>
      <c r="B914" s="278"/>
      <c r="C914" s="278"/>
      <c r="D914" s="278"/>
      <c r="E914" s="278"/>
      <c r="F914" s="278"/>
      <c r="G914" s="278"/>
      <c r="H914" s="278"/>
      <c r="I914" s="278"/>
      <c r="J914" s="278"/>
      <c r="K914" s="278"/>
      <c r="M914" s="46"/>
      <c r="N914" s="46"/>
      <c r="O914" s="46"/>
      <c r="P914" s="46"/>
      <c r="Q914" s="46"/>
      <c r="R914" s="46"/>
      <c r="S914" s="46"/>
      <c r="T914" s="46"/>
      <c r="U914" s="46"/>
      <c r="V914" s="46"/>
      <c r="W914" s="46"/>
      <c r="X914" s="46"/>
    </row>
    <row r="915" spans="1:24" ht="15.75" customHeight="1" x14ac:dyDescent="0.2">
      <c r="A915" s="46"/>
      <c r="B915" s="258" t="s">
        <v>237</v>
      </c>
      <c r="C915" s="258"/>
      <c r="D915" s="258"/>
      <c r="E915" s="258" t="s">
        <v>238</v>
      </c>
      <c r="F915" s="258"/>
      <c r="G915" s="390"/>
      <c r="H915" s="390"/>
      <c r="I915" s="272"/>
      <c r="J915" s="258"/>
      <c r="K915" s="273">
        <v>37255.910000000003</v>
      </c>
      <c r="M915" s="46"/>
      <c r="N915" s="46"/>
      <c r="O915" s="46"/>
      <c r="P915" s="46"/>
      <c r="Q915" s="46"/>
      <c r="R915" s="46"/>
      <c r="S915" s="46"/>
      <c r="T915" s="46"/>
      <c r="U915" s="46"/>
      <c r="V915" s="46"/>
      <c r="W915" s="46"/>
      <c r="X915" s="46"/>
    </row>
    <row r="916" spans="1:24" ht="15.75" customHeight="1" x14ac:dyDescent="0.2">
      <c r="A916" s="46"/>
      <c r="B916" s="259" t="s">
        <v>239</v>
      </c>
      <c r="C916" s="267" t="s">
        <v>24</v>
      </c>
      <c r="D916" s="259" t="s">
        <v>25</v>
      </c>
      <c r="E916" s="259" t="s">
        <v>26</v>
      </c>
      <c r="F916" s="387" t="s">
        <v>917</v>
      </c>
      <c r="G916" s="387"/>
      <c r="H916" s="271" t="s">
        <v>27</v>
      </c>
      <c r="I916" s="267" t="s">
        <v>28</v>
      </c>
      <c r="J916" s="267" t="s">
        <v>29</v>
      </c>
      <c r="K916" s="267" t="s">
        <v>30</v>
      </c>
      <c r="M916" s="46"/>
      <c r="N916" s="46"/>
      <c r="O916" s="46"/>
      <c r="P916" s="46"/>
      <c r="Q916" s="46"/>
      <c r="R916" s="46"/>
      <c r="S916" s="46"/>
      <c r="T916" s="46"/>
      <c r="U916" s="46"/>
      <c r="V916" s="46"/>
      <c r="W916" s="46"/>
      <c r="X916" s="46"/>
    </row>
    <row r="917" spans="1:24" ht="15.75" customHeight="1" x14ac:dyDescent="0.2">
      <c r="A917" s="46"/>
      <c r="B917" s="260" t="s">
        <v>918</v>
      </c>
      <c r="C917" s="275" t="s">
        <v>240</v>
      </c>
      <c r="D917" s="260" t="s">
        <v>47</v>
      </c>
      <c r="E917" s="260" t="s">
        <v>241</v>
      </c>
      <c r="F917" s="388" t="s">
        <v>3971</v>
      </c>
      <c r="G917" s="388"/>
      <c r="H917" s="274" t="s">
        <v>40</v>
      </c>
      <c r="I917" s="277">
        <v>1</v>
      </c>
      <c r="J917" s="276">
        <v>46.66</v>
      </c>
      <c r="K917" s="276">
        <v>46.66</v>
      </c>
      <c r="M917" s="46"/>
      <c r="N917" s="46"/>
      <c r="O917" s="46"/>
      <c r="P917" s="46"/>
      <c r="Q917" s="46"/>
      <c r="R917" s="46"/>
      <c r="S917" s="46"/>
      <c r="T917" s="46"/>
      <c r="U917" s="46"/>
      <c r="V917" s="46"/>
      <c r="W917" s="46"/>
      <c r="X917" s="46"/>
    </row>
    <row r="918" spans="1:24" ht="15.75" customHeight="1" x14ac:dyDescent="0.2">
      <c r="A918" s="46"/>
      <c r="B918" s="261" t="s">
        <v>953</v>
      </c>
      <c r="C918" s="280" t="s">
        <v>1277</v>
      </c>
      <c r="D918" s="261" t="s">
        <v>47</v>
      </c>
      <c r="E918" s="261" t="s">
        <v>1278</v>
      </c>
      <c r="F918" s="385" t="s">
        <v>3985</v>
      </c>
      <c r="G918" s="385"/>
      <c r="H918" s="279" t="s">
        <v>1041</v>
      </c>
      <c r="I918" s="282">
        <v>6.8999999999999999E-3</v>
      </c>
      <c r="J918" s="281">
        <v>32.159999999999997</v>
      </c>
      <c r="K918" s="281">
        <v>0.22</v>
      </c>
      <c r="M918" s="46"/>
      <c r="N918" s="46"/>
      <c r="O918" s="46"/>
      <c r="P918" s="46"/>
      <c r="Q918" s="46"/>
      <c r="R918" s="46"/>
      <c r="S918" s="46"/>
      <c r="T918" s="46"/>
      <c r="U918" s="46"/>
      <c r="V918" s="46"/>
      <c r="W918" s="46"/>
      <c r="X918" s="46"/>
    </row>
    <row r="919" spans="1:24" ht="15.75" customHeight="1" x14ac:dyDescent="0.2">
      <c r="A919" s="46"/>
      <c r="B919" s="261" t="s">
        <v>953</v>
      </c>
      <c r="C919" s="280" t="s">
        <v>1019</v>
      </c>
      <c r="D919" s="261" t="s">
        <v>47</v>
      </c>
      <c r="E919" s="261" t="s">
        <v>1020</v>
      </c>
      <c r="F919" s="385" t="s">
        <v>3970</v>
      </c>
      <c r="G919" s="385"/>
      <c r="H919" s="279" t="s">
        <v>950</v>
      </c>
      <c r="I919" s="282">
        <v>0.15</v>
      </c>
      <c r="J919" s="281">
        <v>24.73</v>
      </c>
      <c r="K919" s="281">
        <v>3.7</v>
      </c>
      <c r="M919" s="46"/>
      <c r="N919" s="46"/>
      <c r="O919" s="46"/>
      <c r="P919" s="46"/>
      <c r="Q919" s="46"/>
      <c r="R919" s="46"/>
      <c r="S919" s="46"/>
      <c r="T919" s="46"/>
      <c r="U919" s="46"/>
      <c r="V919" s="46"/>
      <c r="W919" s="46"/>
      <c r="X919" s="46"/>
    </row>
    <row r="920" spans="1:24" ht="15.75" customHeight="1" x14ac:dyDescent="0.2">
      <c r="A920" s="46"/>
      <c r="B920" s="261" t="s">
        <v>953</v>
      </c>
      <c r="C920" s="280" t="s">
        <v>1281</v>
      </c>
      <c r="D920" s="261" t="s">
        <v>47</v>
      </c>
      <c r="E920" s="261" t="s">
        <v>1282</v>
      </c>
      <c r="F920" s="385" t="s">
        <v>3970</v>
      </c>
      <c r="G920" s="385"/>
      <c r="H920" s="279" t="s">
        <v>950</v>
      </c>
      <c r="I920" s="282">
        <v>0.115</v>
      </c>
      <c r="J920" s="281">
        <v>35.96</v>
      </c>
      <c r="K920" s="281">
        <v>4.13</v>
      </c>
      <c r="M920" s="46"/>
      <c r="N920" s="46"/>
      <c r="O920" s="46"/>
      <c r="P920" s="46"/>
      <c r="Q920" s="46"/>
      <c r="R920" s="46"/>
      <c r="S920" s="46"/>
      <c r="T920" s="46"/>
      <c r="U920" s="46"/>
      <c r="V920" s="46"/>
      <c r="W920" s="46"/>
      <c r="X920" s="46"/>
    </row>
    <row r="921" spans="1:24" ht="15.75" customHeight="1" x14ac:dyDescent="0.2">
      <c r="A921" s="46"/>
      <c r="B921" s="261" t="s">
        <v>953</v>
      </c>
      <c r="C921" s="280" t="s">
        <v>1275</v>
      </c>
      <c r="D921" s="261" t="s">
        <v>47</v>
      </c>
      <c r="E921" s="261" t="s">
        <v>1276</v>
      </c>
      <c r="F921" s="385" t="s">
        <v>3985</v>
      </c>
      <c r="G921" s="385"/>
      <c r="H921" s="279" t="s">
        <v>1035</v>
      </c>
      <c r="I921" s="282">
        <v>5.0000000000000001E-3</v>
      </c>
      <c r="J921" s="281">
        <v>33.01</v>
      </c>
      <c r="K921" s="281">
        <v>0.16</v>
      </c>
      <c r="M921" s="46"/>
      <c r="N921" s="46"/>
      <c r="O921" s="46"/>
      <c r="P921" s="46"/>
      <c r="Q921" s="46"/>
      <c r="R921" s="46"/>
      <c r="S921" s="46"/>
      <c r="T921" s="46"/>
      <c r="U921" s="46"/>
      <c r="V921" s="46"/>
      <c r="W921" s="46"/>
      <c r="X921" s="46"/>
    </row>
    <row r="922" spans="1:24" ht="15.75" customHeight="1" x14ac:dyDescent="0.2">
      <c r="A922" s="46"/>
      <c r="B922" s="262" t="s">
        <v>919</v>
      </c>
      <c r="C922" s="284" t="s">
        <v>1287</v>
      </c>
      <c r="D922" s="262" t="s">
        <v>47</v>
      </c>
      <c r="E922" s="262" t="s">
        <v>2655</v>
      </c>
      <c r="F922" s="389" t="s">
        <v>923</v>
      </c>
      <c r="G922" s="389"/>
      <c r="H922" s="283" t="s">
        <v>49</v>
      </c>
      <c r="I922" s="286">
        <v>1.27</v>
      </c>
      <c r="J922" s="285">
        <v>3.71</v>
      </c>
      <c r="K922" s="285">
        <v>4.71</v>
      </c>
      <c r="M922" s="46"/>
      <c r="N922" s="46"/>
      <c r="O922" s="46"/>
      <c r="P922" s="46"/>
      <c r="Q922" s="46"/>
      <c r="R922" s="46"/>
      <c r="S922" s="46"/>
      <c r="T922" s="46"/>
      <c r="U922" s="46"/>
      <c r="V922" s="46"/>
      <c r="W922" s="46"/>
      <c r="X922" s="46"/>
    </row>
    <row r="923" spans="1:24" ht="15.75" customHeight="1" x14ac:dyDescent="0.2">
      <c r="A923" s="46"/>
      <c r="B923" s="262" t="s">
        <v>919</v>
      </c>
      <c r="C923" s="284" t="s">
        <v>1285</v>
      </c>
      <c r="D923" s="262" t="s">
        <v>47</v>
      </c>
      <c r="E923" s="262" t="s">
        <v>1286</v>
      </c>
      <c r="F923" s="389" t="s">
        <v>923</v>
      </c>
      <c r="G923" s="389"/>
      <c r="H923" s="283" t="s">
        <v>40</v>
      </c>
      <c r="I923" s="286">
        <v>1.2749999999999999</v>
      </c>
      <c r="J923" s="285">
        <v>26.23</v>
      </c>
      <c r="K923" s="285">
        <v>33.44</v>
      </c>
      <c r="M923" s="46"/>
      <c r="N923" s="46"/>
      <c r="O923" s="46"/>
      <c r="P923" s="46"/>
      <c r="Q923" s="46"/>
      <c r="R923" s="46"/>
      <c r="S923" s="46"/>
      <c r="T923" s="46"/>
      <c r="U923" s="46"/>
      <c r="V923" s="46"/>
      <c r="W923" s="46"/>
      <c r="X923" s="46"/>
    </row>
    <row r="924" spans="1:24" ht="15.75" customHeight="1" x14ac:dyDescent="0.2">
      <c r="A924" s="46"/>
      <c r="B924" s="262" t="s">
        <v>919</v>
      </c>
      <c r="C924" s="284" t="s">
        <v>1283</v>
      </c>
      <c r="D924" s="262" t="s">
        <v>47</v>
      </c>
      <c r="E924" s="262" t="s">
        <v>1284</v>
      </c>
      <c r="F924" s="389" t="s">
        <v>923</v>
      </c>
      <c r="G924" s="389"/>
      <c r="H924" s="283" t="s">
        <v>668</v>
      </c>
      <c r="I924" s="286">
        <v>1.27</v>
      </c>
      <c r="J924" s="285">
        <v>0.24</v>
      </c>
      <c r="K924" s="285">
        <v>0.3</v>
      </c>
      <c r="M924" s="46"/>
      <c r="N924" s="46"/>
      <c r="O924" s="46"/>
      <c r="P924" s="46"/>
      <c r="Q924" s="46"/>
      <c r="R924" s="46"/>
      <c r="S924" s="46"/>
      <c r="T924" s="46"/>
      <c r="U924" s="46"/>
      <c r="V924" s="46"/>
      <c r="W924" s="46"/>
      <c r="X924" s="46"/>
    </row>
    <row r="925" spans="1:24" ht="15.75" customHeight="1" x14ac:dyDescent="0.2">
      <c r="A925" s="46"/>
      <c r="B925" s="263"/>
      <c r="C925" s="263"/>
      <c r="D925" s="263"/>
      <c r="E925" s="263"/>
      <c r="F925" s="263" t="s">
        <v>924</v>
      </c>
      <c r="G925" s="289">
        <v>7.09</v>
      </c>
      <c r="H925" s="263" t="s">
        <v>925</v>
      </c>
      <c r="I925" s="289">
        <v>0</v>
      </c>
      <c r="J925" s="263" t="s">
        <v>926</v>
      </c>
      <c r="K925" s="289">
        <v>7.09</v>
      </c>
      <c r="M925" s="46"/>
      <c r="N925" s="46"/>
      <c r="O925" s="46"/>
      <c r="P925" s="46"/>
      <c r="Q925" s="46"/>
      <c r="R925" s="46"/>
      <c r="S925" s="46"/>
      <c r="T925" s="46"/>
      <c r="U925" s="46"/>
      <c r="V925" s="46"/>
      <c r="W925" s="46"/>
      <c r="X925" s="46"/>
    </row>
    <row r="926" spans="1:24" ht="15.75" customHeight="1" x14ac:dyDescent="0.2">
      <c r="A926" s="46"/>
      <c r="B926" s="263"/>
      <c r="C926" s="263"/>
      <c r="D926" s="263"/>
      <c r="E926" s="263"/>
      <c r="F926" s="263" t="s">
        <v>927</v>
      </c>
      <c r="G926" s="289">
        <v>9.6999999999999993</v>
      </c>
      <c r="H926" s="263"/>
      <c r="I926" s="386" t="s">
        <v>928</v>
      </c>
      <c r="J926" s="386"/>
      <c r="K926" s="289">
        <v>56.36</v>
      </c>
      <c r="M926" s="46"/>
      <c r="N926" s="46"/>
      <c r="O926" s="46"/>
      <c r="P926" s="46"/>
      <c r="Q926" s="46"/>
      <c r="R926" s="46"/>
      <c r="S926" s="46"/>
      <c r="T926" s="46"/>
      <c r="U926" s="46"/>
      <c r="V926" s="46"/>
      <c r="W926" s="46"/>
      <c r="X926" s="46"/>
    </row>
    <row r="927" spans="1:24" ht="15.75" customHeight="1" thickBot="1" x14ac:dyDescent="0.25">
      <c r="A927" s="46"/>
      <c r="B927" s="264"/>
      <c r="C927" s="264"/>
      <c r="D927" s="264"/>
      <c r="E927" s="264"/>
      <c r="F927" s="264"/>
      <c r="G927" s="264"/>
      <c r="H927" s="264" t="s">
        <v>929</v>
      </c>
      <c r="I927" s="287" t="s">
        <v>3591</v>
      </c>
      <c r="J927" s="264" t="s">
        <v>931</v>
      </c>
      <c r="K927" s="265">
        <v>34590.949999999997</v>
      </c>
      <c r="M927" s="46"/>
      <c r="N927" s="46"/>
      <c r="O927" s="46"/>
      <c r="P927" s="46"/>
      <c r="Q927" s="46"/>
      <c r="R927" s="46"/>
      <c r="S927" s="46"/>
      <c r="T927" s="46"/>
      <c r="U927" s="46"/>
      <c r="V927" s="46"/>
      <c r="W927" s="46"/>
      <c r="X927" s="46"/>
    </row>
    <row r="928" spans="1:24" ht="15.75" customHeight="1" thickTop="1" x14ac:dyDescent="0.2">
      <c r="A928" s="46"/>
      <c r="B928" s="278"/>
      <c r="C928" s="278"/>
      <c r="D928" s="278"/>
      <c r="E928" s="278"/>
      <c r="F928" s="278"/>
      <c r="G928" s="278"/>
      <c r="H928" s="278"/>
      <c r="I928" s="278"/>
      <c r="J928" s="278"/>
      <c r="K928" s="278"/>
      <c r="M928" s="46"/>
      <c r="N928" s="46"/>
      <c r="O928" s="46"/>
      <c r="P928" s="46"/>
      <c r="Q928" s="46"/>
      <c r="R928" s="46"/>
      <c r="S928" s="46"/>
      <c r="T928" s="46"/>
      <c r="U928" s="46"/>
      <c r="V928" s="46"/>
      <c r="W928" s="46"/>
      <c r="X928" s="46"/>
    </row>
    <row r="929" spans="1:24" ht="15.75" customHeight="1" x14ac:dyDescent="0.2">
      <c r="A929" s="46"/>
      <c r="B929" s="259" t="s">
        <v>242</v>
      </c>
      <c r="C929" s="267" t="s">
        <v>24</v>
      </c>
      <c r="D929" s="259" t="s">
        <v>25</v>
      </c>
      <c r="E929" s="259" t="s">
        <v>26</v>
      </c>
      <c r="F929" s="387" t="s">
        <v>917</v>
      </c>
      <c r="G929" s="387"/>
      <c r="H929" s="271" t="s">
        <v>27</v>
      </c>
      <c r="I929" s="267" t="s">
        <v>28</v>
      </c>
      <c r="J929" s="267" t="s">
        <v>29</v>
      </c>
      <c r="K929" s="267" t="s">
        <v>30</v>
      </c>
      <c r="M929" s="46"/>
      <c r="N929" s="46"/>
      <c r="O929" s="46"/>
      <c r="P929" s="46"/>
      <c r="Q929" s="46"/>
      <c r="R929" s="46"/>
      <c r="S929" s="46"/>
      <c r="T929" s="46"/>
      <c r="U929" s="46"/>
      <c r="V929" s="46"/>
      <c r="W929" s="46"/>
      <c r="X929" s="46"/>
    </row>
    <row r="930" spans="1:24" ht="15.75" customHeight="1" x14ac:dyDescent="0.2">
      <c r="A930" s="46"/>
      <c r="B930" s="260" t="s">
        <v>918</v>
      </c>
      <c r="C930" s="275" t="s">
        <v>2581</v>
      </c>
      <c r="D930" s="260" t="s">
        <v>73</v>
      </c>
      <c r="E930" s="260" t="s">
        <v>2582</v>
      </c>
      <c r="F930" s="388" t="s">
        <v>1262</v>
      </c>
      <c r="G930" s="388"/>
      <c r="H930" s="274" t="s">
        <v>40</v>
      </c>
      <c r="I930" s="277">
        <v>1</v>
      </c>
      <c r="J930" s="276">
        <v>100.32</v>
      </c>
      <c r="K930" s="276">
        <v>100.32</v>
      </c>
      <c r="M930" s="46"/>
      <c r="N930" s="46"/>
      <c r="O930" s="46"/>
      <c r="P930" s="46"/>
      <c r="Q930" s="46"/>
      <c r="R930" s="46"/>
      <c r="S930" s="46"/>
      <c r="T930" s="46"/>
      <c r="U930" s="46"/>
      <c r="V930" s="46"/>
      <c r="W930" s="46"/>
      <c r="X930" s="46"/>
    </row>
    <row r="931" spans="1:24" ht="15.75" customHeight="1" x14ac:dyDescent="0.2">
      <c r="A931" s="46"/>
      <c r="B931" s="262" t="s">
        <v>919</v>
      </c>
      <c r="C931" s="284" t="s">
        <v>1288</v>
      </c>
      <c r="D931" s="262" t="s">
        <v>43</v>
      </c>
      <c r="E931" s="262" t="s">
        <v>2656</v>
      </c>
      <c r="F931" s="389" t="s">
        <v>923</v>
      </c>
      <c r="G931" s="389"/>
      <c r="H931" s="283" t="s">
        <v>40</v>
      </c>
      <c r="I931" s="286">
        <v>1.05</v>
      </c>
      <c r="J931" s="285">
        <v>95.55</v>
      </c>
      <c r="K931" s="285">
        <v>100.32</v>
      </c>
      <c r="M931" s="46"/>
      <c r="N931" s="46"/>
      <c r="O931" s="46"/>
      <c r="P931" s="46"/>
      <c r="Q931" s="46"/>
      <c r="R931" s="46"/>
      <c r="S931" s="46"/>
      <c r="T931" s="46"/>
      <c r="U931" s="46"/>
      <c r="V931" s="46"/>
      <c r="W931" s="46"/>
      <c r="X931" s="46"/>
    </row>
    <row r="932" spans="1:24" ht="15.75" customHeight="1" x14ac:dyDescent="0.2">
      <c r="A932" s="46"/>
      <c r="B932" s="263"/>
      <c r="C932" s="263"/>
      <c r="D932" s="263"/>
      <c r="E932" s="263"/>
      <c r="F932" s="263" t="s">
        <v>924</v>
      </c>
      <c r="G932" s="289">
        <v>0</v>
      </c>
      <c r="H932" s="263" t="s">
        <v>925</v>
      </c>
      <c r="I932" s="289">
        <v>0</v>
      </c>
      <c r="J932" s="263" t="s">
        <v>926</v>
      </c>
      <c r="K932" s="289">
        <v>0</v>
      </c>
      <c r="M932" s="46"/>
      <c r="N932" s="46"/>
      <c r="O932" s="46"/>
      <c r="P932" s="46"/>
      <c r="Q932" s="46"/>
      <c r="R932" s="46"/>
      <c r="S932" s="46"/>
      <c r="T932" s="46"/>
      <c r="U932" s="46"/>
      <c r="V932" s="46"/>
      <c r="W932" s="46"/>
      <c r="X932" s="46"/>
    </row>
    <row r="933" spans="1:24" ht="15.75" customHeight="1" x14ac:dyDescent="0.2">
      <c r="A933" s="46"/>
      <c r="B933" s="263"/>
      <c r="C933" s="263"/>
      <c r="D933" s="263"/>
      <c r="E933" s="263"/>
      <c r="F933" s="263" t="s">
        <v>927</v>
      </c>
      <c r="G933" s="289">
        <v>20.87</v>
      </c>
      <c r="H933" s="263"/>
      <c r="I933" s="386" t="s">
        <v>928</v>
      </c>
      <c r="J933" s="386"/>
      <c r="K933" s="289">
        <v>121.19</v>
      </c>
      <c r="M933" s="46"/>
      <c r="N933" s="46"/>
      <c r="O933" s="46"/>
      <c r="P933" s="46"/>
      <c r="Q933" s="46"/>
      <c r="R933" s="46"/>
      <c r="S933" s="46"/>
      <c r="T933" s="46"/>
      <c r="U933" s="46"/>
      <c r="V933" s="46"/>
      <c r="W933" s="46"/>
      <c r="X933" s="46"/>
    </row>
    <row r="934" spans="1:24" ht="15.75" customHeight="1" thickBot="1" x14ac:dyDescent="0.25">
      <c r="A934" s="46"/>
      <c r="B934" s="264"/>
      <c r="C934" s="264"/>
      <c r="D934" s="264"/>
      <c r="E934" s="264"/>
      <c r="F934" s="264"/>
      <c r="G934" s="264"/>
      <c r="H934" s="264" t="s">
        <v>929</v>
      </c>
      <c r="I934" s="287" t="s">
        <v>3592</v>
      </c>
      <c r="J934" s="264" t="s">
        <v>931</v>
      </c>
      <c r="K934" s="265">
        <v>2664.96</v>
      </c>
      <c r="M934" s="46"/>
      <c r="N934" s="46"/>
      <c r="O934" s="46"/>
      <c r="P934" s="46"/>
      <c r="Q934" s="46"/>
      <c r="R934" s="46"/>
      <c r="S934" s="46"/>
      <c r="T934" s="46"/>
      <c r="U934" s="46"/>
      <c r="V934" s="46"/>
      <c r="W934" s="46"/>
      <c r="X934" s="46"/>
    </row>
    <row r="935" spans="1:24" ht="15.75" customHeight="1" thickTop="1" x14ac:dyDescent="0.2">
      <c r="A935" s="46"/>
      <c r="B935" s="278"/>
      <c r="C935" s="278"/>
      <c r="D935" s="278"/>
      <c r="E935" s="278"/>
      <c r="F935" s="278"/>
      <c r="G935" s="278"/>
      <c r="H935" s="278"/>
      <c r="I935" s="278"/>
      <c r="J935" s="278"/>
      <c r="K935" s="278"/>
      <c r="M935" s="46"/>
      <c r="N935" s="46"/>
      <c r="O935" s="46"/>
      <c r="P935" s="46"/>
      <c r="Q935" s="46"/>
      <c r="R935" s="46"/>
      <c r="S935" s="46"/>
      <c r="T935" s="46"/>
      <c r="U935" s="46"/>
      <c r="V935" s="46"/>
      <c r="W935" s="46"/>
      <c r="X935" s="46"/>
    </row>
    <row r="936" spans="1:24" ht="15.75" customHeight="1" x14ac:dyDescent="0.2">
      <c r="A936" s="46"/>
      <c r="B936" s="258" t="s">
        <v>243</v>
      </c>
      <c r="C936" s="258"/>
      <c r="D936" s="258"/>
      <c r="E936" s="258" t="s">
        <v>244</v>
      </c>
      <c r="F936" s="258"/>
      <c r="G936" s="390"/>
      <c r="H936" s="390"/>
      <c r="I936" s="272"/>
      <c r="J936" s="258"/>
      <c r="K936" s="273">
        <v>30762.33</v>
      </c>
      <c r="M936" s="46"/>
      <c r="N936" s="46"/>
      <c r="O936" s="46"/>
      <c r="P936" s="46"/>
      <c r="Q936" s="46"/>
      <c r="R936" s="46"/>
      <c r="S936" s="46"/>
      <c r="T936" s="46"/>
      <c r="U936" s="46"/>
      <c r="V936" s="46"/>
      <c r="W936" s="46"/>
      <c r="X936" s="46"/>
    </row>
    <row r="937" spans="1:24" ht="15.75" customHeight="1" x14ac:dyDescent="0.2">
      <c r="A937" s="46"/>
      <c r="B937" s="259" t="s">
        <v>245</v>
      </c>
      <c r="C937" s="267" t="s">
        <v>24</v>
      </c>
      <c r="D937" s="259" t="s">
        <v>25</v>
      </c>
      <c r="E937" s="259" t="s">
        <v>26</v>
      </c>
      <c r="F937" s="387" t="s">
        <v>917</v>
      </c>
      <c r="G937" s="387"/>
      <c r="H937" s="271" t="s">
        <v>27</v>
      </c>
      <c r="I937" s="267" t="s">
        <v>28</v>
      </c>
      <c r="J937" s="267" t="s">
        <v>29</v>
      </c>
      <c r="K937" s="267" t="s">
        <v>30</v>
      </c>
      <c r="M937" s="46"/>
      <c r="N937" s="46"/>
      <c r="O937" s="46"/>
      <c r="P937" s="46"/>
      <c r="Q937" s="46"/>
      <c r="R937" s="46"/>
      <c r="S937" s="46"/>
      <c r="T937" s="46"/>
      <c r="U937" s="46"/>
      <c r="V937" s="46"/>
      <c r="W937" s="46"/>
      <c r="X937" s="46"/>
    </row>
    <row r="938" spans="1:24" ht="15.75" customHeight="1" x14ac:dyDescent="0.2">
      <c r="A938" s="46"/>
      <c r="B938" s="260" t="s">
        <v>918</v>
      </c>
      <c r="C938" s="275" t="s">
        <v>246</v>
      </c>
      <c r="D938" s="260" t="s">
        <v>47</v>
      </c>
      <c r="E938" s="260" t="s">
        <v>247</v>
      </c>
      <c r="F938" s="388" t="s">
        <v>3971</v>
      </c>
      <c r="G938" s="388"/>
      <c r="H938" s="274" t="s">
        <v>83</v>
      </c>
      <c r="I938" s="277">
        <v>1</v>
      </c>
      <c r="J938" s="276">
        <v>163.12</v>
      </c>
      <c r="K938" s="276">
        <v>163.12</v>
      </c>
      <c r="M938" s="46"/>
      <c r="N938" s="46"/>
      <c r="O938" s="46"/>
      <c r="P938" s="46"/>
      <c r="Q938" s="46"/>
      <c r="R938" s="46"/>
      <c r="S938" s="46"/>
      <c r="T938" s="46"/>
      <c r="U938" s="46"/>
      <c r="V938" s="46"/>
      <c r="W938" s="46"/>
      <c r="X938" s="46"/>
    </row>
    <row r="939" spans="1:24" ht="15.75" customHeight="1" x14ac:dyDescent="0.2">
      <c r="A939" s="46"/>
      <c r="B939" s="261" t="s">
        <v>953</v>
      </c>
      <c r="C939" s="280" t="s">
        <v>1019</v>
      </c>
      <c r="D939" s="261" t="s">
        <v>47</v>
      </c>
      <c r="E939" s="261" t="s">
        <v>1020</v>
      </c>
      <c r="F939" s="385" t="s">
        <v>3970</v>
      </c>
      <c r="G939" s="385"/>
      <c r="H939" s="279" t="s">
        <v>950</v>
      </c>
      <c r="I939" s="282">
        <v>0.63300000000000001</v>
      </c>
      <c r="J939" s="281">
        <v>24.73</v>
      </c>
      <c r="K939" s="281">
        <v>15.65</v>
      </c>
      <c r="M939" s="46"/>
      <c r="N939" s="46"/>
      <c r="O939" s="46"/>
      <c r="P939" s="46"/>
      <c r="Q939" s="46"/>
      <c r="R939" s="46"/>
      <c r="S939" s="46"/>
      <c r="T939" s="46"/>
      <c r="U939" s="46"/>
      <c r="V939" s="46"/>
      <c r="W939" s="46"/>
      <c r="X939" s="46"/>
    </row>
    <row r="940" spans="1:24" ht="15.75" customHeight="1" x14ac:dyDescent="0.2">
      <c r="A940" s="46"/>
      <c r="B940" s="261" t="s">
        <v>953</v>
      </c>
      <c r="C940" s="280" t="s">
        <v>1275</v>
      </c>
      <c r="D940" s="261" t="s">
        <v>47</v>
      </c>
      <c r="E940" s="261" t="s">
        <v>1276</v>
      </c>
      <c r="F940" s="385" t="s">
        <v>3985</v>
      </c>
      <c r="G940" s="385"/>
      <c r="H940" s="279" t="s">
        <v>1035</v>
      </c>
      <c r="I940" s="282">
        <v>1.32E-2</v>
      </c>
      <c r="J940" s="281">
        <v>33.01</v>
      </c>
      <c r="K940" s="281">
        <v>0.43</v>
      </c>
      <c r="M940" s="46"/>
      <c r="N940" s="46"/>
      <c r="O940" s="46"/>
      <c r="P940" s="46"/>
      <c r="Q940" s="46"/>
      <c r="R940" s="46"/>
      <c r="S940" s="46"/>
      <c r="T940" s="46"/>
      <c r="U940" s="46"/>
      <c r="V940" s="46"/>
      <c r="W940" s="46"/>
      <c r="X940" s="46"/>
    </row>
    <row r="941" spans="1:24" ht="15.75" customHeight="1" x14ac:dyDescent="0.2">
      <c r="A941" s="46"/>
      <c r="B941" s="261" t="s">
        <v>953</v>
      </c>
      <c r="C941" s="280" t="s">
        <v>1281</v>
      </c>
      <c r="D941" s="261" t="s">
        <v>47</v>
      </c>
      <c r="E941" s="261" t="s">
        <v>1282</v>
      </c>
      <c r="F941" s="385" t="s">
        <v>3970</v>
      </c>
      <c r="G941" s="385"/>
      <c r="H941" s="279" t="s">
        <v>950</v>
      </c>
      <c r="I941" s="282">
        <v>0.53900000000000003</v>
      </c>
      <c r="J941" s="281">
        <v>35.96</v>
      </c>
      <c r="K941" s="281">
        <v>19.38</v>
      </c>
      <c r="M941" s="46"/>
      <c r="N941" s="46"/>
      <c r="O941" s="46"/>
      <c r="P941" s="46"/>
      <c r="Q941" s="46"/>
      <c r="R941" s="46"/>
      <c r="S941" s="46"/>
      <c r="T941" s="46"/>
      <c r="U941" s="46"/>
      <c r="V941" s="46"/>
      <c r="W941" s="46"/>
      <c r="X941" s="46"/>
    </row>
    <row r="942" spans="1:24" ht="15.75" customHeight="1" x14ac:dyDescent="0.2">
      <c r="A942" s="46"/>
      <c r="B942" s="261" t="s">
        <v>953</v>
      </c>
      <c r="C942" s="280" t="s">
        <v>1277</v>
      </c>
      <c r="D942" s="261" t="s">
        <v>47</v>
      </c>
      <c r="E942" s="261" t="s">
        <v>1278</v>
      </c>
      <c r="F942" s="385" t="s">
        <v>3985</v>
      </c>
      <c r="G942" s="385"/>
      <c r="H942" s="279" t="s">
        <v>1041</v>
      </c>
      <c r="I942" s="282">
        <v>1.83E-2</v>
      </c>
      <c r="J942" s="281">
        <v>32.159999999999997</v>
      </c>
      <c r="K942" s="281">
        <v>0.57999999999999996</v>
      </c>
      <c r="M942" s="46"/>
      <c r="N942" s="46"/>
      <c r="O942" s="46"/>
      <c r="P942" s="46"/>
      <c r="Q942" s="46"/>
      <c r="R942" s="46"/>
      <c r="S942" s="46"/>
      <c r="T942" s="46"/>
      <c r="U942" s="46"/>
      <c r="V942" s="46"/>
      <c r="W942" s="46"/>
      <c r="X942" s="46"/>
    </row>
    <row r="943" spans="1:24" ht="15.75" customHeight="1" x14ac:dyDescent="0.2">
      <c r="A943" s="46"/>
      <c r="B943" s="262" t="s">
        <v>919</v>
      </c>
      <c r="C943" s="284" t="s">
        <v>1292</v>
      </c>
      <c r="D943" s="262" t="s">
        <v>47</v>
      </c>
      <c r="E943" s="262" t="s">
        <v>1293</v>
      </c>
      <c r="F943" s="389" t="s">
        <v>923</v>
      </c>
      <c r="G943" s="389"/>
      <c r="H943" s="283" t="s">
        <v>97</v>
      </c>
      <c r="I943" s="286">
        <v>0.18</v>
      </c>
      <c r="J943" s="285">
        <v>142.34</v>
      </c>
      <c r="K943" s="285">
        <v>25.62</v>
      </c>
      <c r="M943" s="46"/>
      <c r="N943" s="46"/>
      <c r="O943" s="46"/>
      <c r="P943" s="46"/>
      <c r="Q943" s="46"/>
      <c r="R943" s="46"/>
      <c r="S943" s="46"/>
      <c r="T943" s="46"/>
      <c r="U943" s="46"/>
      <c r="V943" s="46"/>
      <c r="W943" s="46"/>
      <c r="X943" s="46"/>
    </row>
    <row r="944" spans="1:24" ht="15.75" customHeight="1" x14ac:dyDescent="0.2">
      <c r="A944" s="46"/>
      <c r="B944" s="262" t="s">
        <v>919</v>
      </c>
      <c r="C944" s="284" t="s">
        <v>1289</v>
      </c>
      <c r="D944" s="262" t="s">
        <v>47</v>
      </c>
      <c r="E944" s="262" t="s">
        <v>1290</v>
      </c>
      <c r="F944" s="389" t="s">
        <v>923</v>
      </c>
      <c r="G944" s="389"/>
      <c r="H944" s="283" t="s">
        <v>1291</v>
      </c>
      <c r="I944" s="286">
        <v>0.161</v>
      </c>
      <c r="J944" s="285">
        <v>32.229999999999997</v>
      </c>
      <c r="K944" s="285">
        <v>5.18</v>
      </c>
      <c r="M944" s="46"/>
      <c r="N944" s="46"/>
      <c r="O944" s="46"/>
      <c r="P944" s="46"/>
      <c r="Q944" s="46"/>
      <c r="R944" s="46"/>
      <c r="S944" s="46"/>
      <c r="T944" s="46"/>
      <c r="U944" s="46"/>
      <c r="V944" s="46"/>
      <c r="W944" s="46"/>
      <c r="X944" s="46"/>
    </row>
    <row r="945" spans="1:24" ht="15.75" customHeight="1" x14ac:dyDescent="0.2">
      <c r="A945" s="46"/>
      <c r="B945" s="262" t="s">
        <v>919</v>
      </c>
      <c r="C945" s="284" t="s">
        <v>1296</v>
      </c>
      <c r="D945" s="262" t="s">
        <v>47</v>
      </c>
      <c r="E945" s="262" t="s">
        <v>1297</v>
      </c>
      <c r="F945" s="389" t="s">
        <v>923</v>
      </c>
      <c r="G945" s="389"/>
      <c r="H945" s="283" t="s">
        <v>97</v>
      </c>
      <c r="I945" s="286">
        <v>4.8999999999999998E-3</v>
      </c>
      <c r="J945" s="285">
        <v>87.73</v>
      </c>
      <c r="K945" s="285">
        <v>0.42</v>
      </c>
      <c r="M945" s="46"/>
      <c r="N945" s="46"/>
      <c r="O945" s="46"/>
      <c r="P945" s="46"/>
      <c r="Q945" s="46"/>
      <c r="R945" s="46"/>
      <c r="S945" s="46"/>
      <c r="T945" s="46"/>
      <c r="U945" s="46"/>
      <c r="V945" s="46"/>
      <c r="W945" s="46"/>
      <c r="X945" s="46"/>
    </row>
    <row r="946" spans="1:24" ht="15.75" customHeight="1" x14ac:dyDescent="0.2">
      <c r="A946" s="46"/>
      <c r="B946" s="262" t="s">
        <v>919</v>
      </c>
      <c r="C946" s="284" t="s">
        <v>1044</v>
      </c>
      <c r="D946" s="262" t="s">
        <v>47</v>
      </c>
      <c r="E946" s="262" t="s">
        <v>1045</v>
      </c>
      <c r="F946" s="389" t="s">
        <v>923</v>
      </c>
      <c r="G946" s="389"/>
      <c r="H946" s="283" t="s">
        <v>97</v>
      </c>
      <c r="I946" s="286">
        <v>2.5000000000000001E-2</v>
      </c>
      <c r="J946" s="285">
        <v>17.2</v>
      </c>
      <c r="K946" s="285">
        <v>0.43</v>
      </c>
      <c r="M946" s="46"/>
      <c r="N946" s="46"/>
      <c r="O946" s="46"/>
      <c r="P946" s="46"/>
      <c r="Q946" s="46"/>
      <c r="R946" s="46"/>
      <c r="S946" s="46"/>
      <c r="T946" s="46"/>
      <c r="U946" s="46"/>
      <c r="V946" s="46"/>
      <c r="W946" s="46"/>
      <c r="X946" s="46"/>
    </row>
    <row r="947" spans="1:24" ht="15.75" customHeight="1" x14ac:dyDescent="0.2">
      <c r="A947" s="46"/>
      <c r="B947" s="262" t="s">
        <v>919</v>
      </c>
      <c r="C947" s="284" t="s">
        <v>1294</v>
      </c>
      <c r="D947" s="262" t="s">
        <v>47</v>
      </c>
      <c r="E947" s="262" t="s">
        <v>1295</v>
      </c>
      <c r="F947" s="389" t="s">
        <v>923</v>
      </c>
      <c r="G947" s="389"/>
      <c r="H947" s="283" t="s">
        <v>83</v>
      </c>
      <c r="I947" s="286">
        <v>1.05</v>
      </c>
      <c r="J947" s="285">
        <v>90.89</v>
      </c>
      <c r="K947" s="285">
        <v>95.43</v>
      </c>
      <c r="M947" s="46"/>
      <c r="N947" s="46"/>
      <c r="O947" s="46"/>
      <c r="P947" s="46"/>
      <c r="Q947" s="46"/>
      <c r="R947" s="46"/>
      <c r="S947" s="46"/>
      <c r="T947" s="46"/>
      <c r="U947" s="46"/>
      <c r="V947" s="46"/>
      <c r="W947" s="46"/>
      <c r="X947" s="46"/>
    </row>
    <row r="948" spans="1:24" ht="15.75" customHeight="1" x14ac:dyDescent="0.2">
      <c r="A948" s="46"/>
      <c r="B948" s="263"/>
      <c r="C948" s="263"/>
      <c r="D948" s="263"/>
      <c r="E948" s="263"/>
      <c r="F948" s="263" t="s">
        <v>924</v>
      </c>
      <c r="G948" s="289">
        <v>31.14</v>
      </c>
      <c r="H948" s="263" t="s">
        <v>925</v>
      </c>
      <c r="I948" s="289">
        <v>0</v>
      </c>
      <c r="J948" s="263" t="s">
        <v>926</v>
      </c>
      <c r="K948" s="289">
        <v>31.14</v>
      </c>
      <c r="M948" s="46"/>
      <c r="N948" s="46"/>
      <c r="O948" s="46"/>
      <c r="P948" s="46"/>
      <c r="Q948" s="46"/>
      <c r="R948" s="46"/>
      <c r="S948" s="46"/>
      <c r="T948" s="46"/>
      <c r="U948" s="46"/>
      <c r="V948" s="46"/>
      <c r="W948" s="46"/>
      <c r="X948" s="46"/>
    </row>
    <row r="949" spans="1:24" ht="15.75" customHeight="1" x14ac:dyDescent="0.2">
      <c r="A949" s="46"/>
      <c r="B949" s="263"/>
      <c r="C949" s="263"/>
      <c r="D949" s="263"/>
      <c r="E949" s="263"/>
      <c r="F949" s="263" t="s">
        <v>927</v>
      </c>
      <c r="G949" s="289">
        <v>33.94</v>
      </c>
      <c r="H949" s="263"/>
      <c r="I949" s="386" t="s">
        <v>928</v>
      </c>
      <c r="J949" s="386"/>
      <c r="K949" s="289">
        <v>197.06</v>
      </c>
      <c r="M949" s="46"/>
      <c r="N949" s="46"/>
      <c r="O949" s="46"/>
      <c r="P949" s="46"/>
      <c r="Q949" s="46"/>
      <c r="R949" s="46"/>
      <c r="S949" s="46"/>
      <c r="T949" s="46"/>
      <c r="U949" s="46"/>
      <c r="V949" s="46"/>
      <c r="W949" s="46"/>
      <c r="X949" s="46"/>
    </row>
    <row r="950" spans="1:24" ht="15.75" customHeight="1" thickBot="1" x14ac:dyDescent="0.25">
      <c r="A950" s="46"/>
      <c r="B950" s="264"/>
      <c r="C950" s="264"/>
      <c r="D950" s="264"/>
      <c r="E950" s="264"/>
      <c r="F950" s="264"/>
      <c r="G950" s="264"/>
      <c r="H950" s="264" t="s">
        <v>929</v>
      </c>
      <c r="I950" s="287" t="s">
        <v>3593</v>
      </c>
      <c r="J950" s="264" t="s">
        <v>931</v>
      </c>
      <c r="K950" s="265">
        <v>20764.21</v>
      </c>
      <c r="M950" s="46"/>
      <c r="N950" s="46"/>
      <c r="O950" s="46"/>
      <c r="P950" s="46"/>
      <c r="Q950" s="46"/>
      <c r="R950" s="46"/>
      <c r="S950" s="46"/>
      <c r="T950" s="46"/>
      <c r="U950" s="46"/>
      <c r="V950" s="46"/>
      <c r="W950" s="46"/>
      <c r="X950" s="46"/>
    </row>
    <row r="951" spans="1:24" ht="15.75" customHeight="1" thickTop="1" x14ac:dyDescent="0.2">
      <c r="A951" s="46"/>
      <c r="B951" s="278"/>
      <c r="C951" s="278"/>
      <c r="D951" s="278"/>
      <c r="E951" s="278"/>
      <c r="F951" s="278"/>
      <c r="G951" s="278"/>
      <c r="H951" s="278"/>
      <c r="I951" s="278"/>
      <c r="J951" s="278"/>
      <c r="K951" s="278"/>
      <c r="M951" s="46"/>
      <c r="N951" s="46"/>
      <c r="O951" s="46"/>
      <c r="P951" s="46"/>
      <c r="Q951" s="46"/>
      <c r="R951" s="46"/>
      <c r="S951" s="46"/>
      <c r="T951" s="46"/>
      <c r="U951" s="46"/>
      <c r="V951" s="46"/>
      <c r="W951" s="46"/>
      <c r="X951" s="46"/>
    </row>
    <row r="952" spans="1:24" ht="15.75" customHeight="1" x14ac:dyDescent="0.2">
      <c r="A952" s="46"/>
      <c r="B952" s="259" t="s">
        <v>248</v>
      </c>
      <c r="C952" s="267" t="s">
        <v>24</v>
      </c>
      <c r="D952" s="259" t="s">
        <v>25</v>
      </c>
      <c r="E952" s="259" t="s">
        <v>26</v>
      </c>
      <c r="F952" s="387" t="s">
        <v>917</v>
      </c>
      <c r="G952" s="387"/>
      <c r="H952" s="271" t="s">
        <v>27</v>
      </c>
      <c r="I952" s="267" t="s">
        <v>28</v>
      </c>
      <c r="J952" s="267" t="s">
        <v>29</v>
      </c>
      <c r="K952" s="267" t="s">
        <v>30</v>
      </c>
      <c r="M952" s="46"/>
      <c r="N952" s="46"/>
      <c r="O952" s="46"/>
      <c r="P952" s="46"/>
      <c r="Q952" s="46"/>
      <c r="R952" s="46"/>
      <c r="S952" s="46"/>
      <c r="T952" s="46"/>
      <c r="U952" s="46"/>
      <c r="V952" s="46"/>
      <c r="W952" s="46"/>
      <c r="X952" s="46"/>
    </row>
    <row r="953" spans="1:24" ht="15.75" customHeight="1" x14ac:dyDescent="0.2">
      <c r="A953" s="46"/>
      <c r="B953" s="260" t="s">
        <v>918</v>
      </c>
      <c r="C953" s="275" t="s">
        <v>249</v>
      </c>
      <c r="D953" s="260" t="s">
        <v>47</v>
      </c>
      <c r="E953" s="260" t="s">
        <v>250</v>
      </c>
      <c r="F953" s="388" t="s">
        <v>3971</v>
      </c>
      <c r="G953" s="388"/>
      <c r="H953" s="274" t="s">
        <v>83</v>
      </c>
      <c r="I953" s="277">
        <v>1</v>
      </c>
      <c r="J953" s="276">
        <v>50.18</v>
      </c>
      <c r="K953" s="276">
        <v>50.18</v>
      </c>
      <c r="M953" s="46"/>
      <c r="N953" s="46"/>
      <c r="O953" s="46"/>
      <c r="P953" s="46"/>
      <c r="Q953" s="46"/>
      <c r="R953" s="46"/>
      <c r="S953" s="46"/>
      <c r="T953" s="46"/>
      <c r="U953" s="46"/>
      <c r="V953" s="46"/>
      <c r="W953" s="46"/>
      <c r="X953" s="46"/>
    </row>
    <row r="954" spans="1:24" ht="15.75" customHeight="1" x14ac:dyDescent="0.2">
      <c r="A954" s="46"/>
      <c r="B954" s="261" t="s">
        <v>953</v>
      </c>
      <c r="C954" s="280" t="s">
        <v>1275</v>
      </c>
      <c r="D954" s="261" t="s">
        <v>47</v>
      </c>
      <c r="E954" s="261" t="s">
        <v>1276</v>
      </c>
      <c r="F954" s="385" t="s">
        <v>3985</v>
      </c>
      <c r="G954" s="385"/>
      <c r="H954" s="279" t="s">
        <v>1035</v>
      </c>
      <c r="I954" s="282">
        <v>1.32E-2</v>
      </c>
      <c r="J954" s="281">
        <v>33.01</v>
      </c>
      <c r="K954" s="281">
        <v>0.43</v>
      </c>
      <c r="M954" s="46"/>
      <c r="N954" s="46"/>
      <c r="O954" s="46"/>
      <c r="P954" s="46"/>
      <c r="Q954" s="46"/>
      <c r="R954" s="46"/>
      <c r="S954" s="46"/>
      <c r="T954" s="46"/>
      <c r="U954" s="46"/>
      <c r="V954" s="46"/>
      <c r="W954" s="46"/>
      <c r="X954" s="46"/>
    </row>
    <row r="955" spans="1:24" ht="15.75" customHeight="1" x14ac:dyDescent="0.2">
      <c r="A955" s="46"/>
      <c r="B955" s="261" t="s">
        <v>953</v>
      </c>
      <c r="C955" s="280" t="s">
        <v>1281</v>
      </c>
      <c r="D955" s="261" t="s">
        <v>47</v>
      </c>
      <c r="E955" s="261" t="s">
        <v>1282</v>
      </c>
      <c r="F955" s="385" t="s">
        <v>3970</v>
      </c>
      <c r="G955" s="385"/>
      <c r="H955" s="279" t="s">
        <v>950</v>
      </c>
      <c r="I955" s="282">
        <v>0.112</v>
      </c>
      <c r="J955" s="281">
        <v>35.96</v>
      </c>
      <c r="K955" s="281">
        <v>4.0199999999999996</v>
      </c>
      <c r="M955" s="46"/>
      <c r="N955" s="46"/>
      <c r="O955" s="46"/>
      <c r="P955" s="46"/>
      <c r="Q955" s="46"/>
      <c r="R955" s="46"/>
      <c r="S955" s="46"/>
      <c r="T955" s="46"/>
      <c r="U955" s="46"/>
      <c r="V955" s="46"/>
      <c r="W955" s="46"/>
      <c r="X955" s="46"/>
    </row>
    <row r="956" spans="1:24" ht="15.75" customHeight="1" x14ac:dyDescent="0.2">
      <c r="A956" s="46"/>
      <c r="B956" s="261" t="s">
        <v>953</v>
      </c>
      <c r="C956" s="280" t="s">
        <v>1019</v>
      </c>
      <c r="D956" s="261" t="s">
        <v>47</v>
      </c>
      <c r="E956" s="261" t="s">
        <v>1020</v>
      </c>
      <c r="F956" s="385" t="s">
        <v>3970</v>
      </c>
      <c r="G956" s="385"/>
      <c r="H956" s="279" t="s">
        <v>950</v>
      </c>
      <c r="I956" s="282">
        <v>0.20699999999999999</v>
      </c>
      <c r="J956" s="281">
        <v>24.73</v>
      </c>
      <c r="K956" s="281">
        <v>5.1100000000000003</v>
      </c>
      <c r="M956" s="46"/>
      <c r="N956" s="46"/>
      <c r="O956" s="46"/>
      <c r="P956" s="46"/>
      <c r="Q956" s="46"/>
      <c r="R956" s="46"/>
      <c r="S956" s="46"/>
      <c r="T956" s="46"/>
      <c r="U956" s="46"/>
      <c r="V956" s="46"/>
      <c r="W956" s="46"/>
      <c r="X956" s="46"/>
    </row>
    <row r="957" spans="1:24" ht="15.75" customHeight="1" x14ac:dyDescent="0.2">
      <c r="A957" s="46"/>
      <c r="B957" s="261" t="s">
        <v>953</v>
      </c>
      <c r="C957" s="280" t="s">
        <v>1277</v>
      </c>
      <c r="D957" s="261" t="s">
        <v>47</v>
      </c>
      <c r="E957" s="261" t="s">
        <v>1278</v>
      </c>
      <c r="F957" s="385" t="s">
        <v>3985</v>
      </c>
      <c r="G957" s="385"/>
      <c r="H957" s="279" t="s">
        <v>1041</v>
      </c>
      <c r="I957" s="282">
        <v>1.83E-2</v>
      </c>
      <c r="J957" s="281">
        <v>32.159999999999997</v>
      </c>
      <c r="K957" s="281">
        <v>0.57999999999999996</v>
      </c>
      <c r="M957" s="46"/>
      <c r="N957" s="46"/>
      <c r="O957" s="46"/>
      <c r="P957" s="46"/>
      <c r="Q957" s="46"/>
      <c r="R957" s="46"/>
      <c r="S957" s="46"/>
      <c r="T957" s="46"/>
      <c r="U957" s="46"/>
      <c r="V957" s="46"/>
      <c r="W957" s="46"/>
      <c r="X957" s="46"/>
    </row>
    <row r="958" spans="1:24" ht="15.75" customHeight="1" x14ac:dyDescent="0.2">
      <c r="A958" s="46"/>
      <c r="B958" s="262" t="s">
        <v>919</v>
      </c>
      <c r="C958" s="284" t="s">
        <v>1296</v>
      </c>
      <c r="D958" s="262" t="s">
        <v>47</v>
      </c>
      <c r="E958" s="262" t="s">
        <v>1297</v>
      </c>
      <c r="F958" s="389" t="s">
        <v>923</v>
      </c>
      <c r="G958" s="389"/>
      <c r="H958" s="283" t="s">
        <v>97</v>
      </c>
      <c r="I958" s="286">
        <v>1.1999999999999999E-3</v>
      </c>
      <c r="J958" s="285">
        <v>87.73</v>
      </c>
      <c r="K958" s="285">
        <v>0.1</v>
      </c>
      <c r="M958" s="46"/>
      <c r="N958" s="46"/>
      <c r="O958" s="46"/>
      <c r="P958" s="46"/>
      <c r="Q958" s="46"/>
      <c r="R958" s="46"/>
      <c r="S958" s="46"/>
      <c r="T958" s="46"/>
      <c r="U958" s="46"/>
      <c r="V958" s="46"/>
      <c r="W958" s="46"/>
      <c r="X958" s="46"/>
    </row>
    <row r="959" spans="1:24" ht="15.75" customHeight="1" x14ac:dyDescent="0.2">
      <c r="A959" s="46"/>
      <c r="B959" s="262" t="s">
        <v>919</v>
      </c>
      <c r="C959" s="284" t="s">
        <v>1044</v>
      </c>
      <c r="D959" s="262" t="s">
        <v>47</v>
      </c>
      <c r="E959" s="262" t="s">
        <v>1045</v>
      </c>
      <c r="F959" s="389" t="s">
        <v>923</v>
      </c>
      <c r="G959" s="389"/>
      <c r="H959" s="283" t="s">
        <v>97</v>
      </c>
      <c r="I959" s="286">
        <v>6.0000000000000001E-3</v>
      </c>
      <c r="J959" s="285">
        <v>17.2</v>
      </c>
      <c r="K959" s="285">
        <v>0.1</v>
      </c>
      <c r="M959" s="46"/>
      <c r="N959" s="46"/>
      <c r="O959" s="46"/>
      <c r="P959" s="46"/>
      <c r="Q959" s="46"/>
      <c r="R959" s="46"/>
      <c r="S959" s="46"/>
      <c r="T959" s="46"/>
      <c r="U959" s="46"/>
      <c r="V959" s="46"/>
      <c r="W959" s="46"/>
      <c r="X959" s="46"/>
    </row>
    <row r="960" spans="1:24" ht="15.75" customHeight="1" x14ac:dyDescent="0.2">
      <c r="A960" s="46"/>
      <c r="B960" s="262" t="s">
        <v>919</v>
      </c>
      <c r="C960" s="284" t="s">
        <v>1298</v>
      </c>
      <c r="D960" s="262" t="s">
        <v>47</v>
      </c>
      <c r="E960" s="262" t="s">
        <v>1299</v>
      </c>
      <c r="F960" s="389" t="s">
        <v>923</v>
      </c>
      <c r="G960" s="389"/>
      <c r="H960" s="283" t="s">
        <v>83</v>
      </c>
      <c r="I960" s="286">
        <v>1.05</v>
      </c>
      <c r="J960" s="285">
        <v>25.78</v>
      </c>
      <c r="K960" s="285">
        <v>27.06</v>
      </c>
      <c r="M960" s="46"/>
      <c r="N960" s="46"/>
      <c r="O960" s="46"/>
      <c r="P960" s="46"/>
      <c r="Q960" s="46"/>
      <c r="R960" s="46"/>
      <c r="S960" s="46"/>
      <c r="T960" s="46"/>
      <c r="U960" s="46"/>
      <c r="V960" s="46"/>
      <c r="W960" s="46"/>
      <c r="X960" s="46"/>
    </row>
    <row r="961" spans="1:24" ht="15.75" customHeight="1" x14ac:dyDescent="0.2">
      <c r="A961" s="46"/>
      <c r="B961" s="262" t="s">
        <v>919</v>
      </c>
      <c r="C961" s="284" t="s">
        <v>1292</v>
      </c>
      <c r="D961" s="262" t="s">
        <v>47</v>
      </c>
      <c r="E961" s="262" t="s">
        <v>1293</v>
      </c>
      <c r="F961" s="389" t="s">
        <v>923</v>
      </c>
      <c r="G961" s="389"/>
      <c r="H961" s="283" t="s">
        <v>97</v>
      </c>
      <c r="I961" s="286">
        <v>4.4999999999999998E-2</v>
      </c>
      <c r="J961" s="285">
        <v>142.34</v>
      </c>
      <c r="K961" s="285">
        <v>6.4</v>
      </c>
      <c r="M961" s="46"/>
      <c r="N961" s="46"/>
      <c r="O961" s="46"/>
      <c r="P961" s="46"/>
      <c r="Q961" s="46"/>
      <c r="R961" s="46"/>
      <c r="S961" s="46"/>
      <c r="T961" s="46"/>
      <c r="U961" s="46"/>
      <c r="V961" s="46"/>
      <c r="W961" s="46"/>
      <c r="X961" s="46"/>
    </row>
    <row r="962" spans="1:24" ht="15.75" customHeight="1" x14ac:dyDescent="0.2">
      <c r="A962" s="46"/>
      <c r="B962" s="262" t="s">
        <v>919</v>
      </c>
      <c r="C962" s="284" t="s">
        <v>1289</v>
      </c>
      <c r="D962" s="262" t="s">
        <v>47</v>
      </c>
      <c r="E962" s="262" t="s">
        <v>1290</v>
      </c>
      <c r="F962" s="389" t="s">
        <v>923</v>
      </c>
      <c r="G962" s="389"/>
      <c r="H962" s="283" t="s">
        <v>1291</v>
      </c>
      <c r="I962" s="286">
        <v>0.19800000000000001</v>
      </c>
      <c r="J962" s="285">
        <v>32.229999999999997</v>
      </c>
      <c r="K962" s="285">
        <v>6.38</v>
      </c>
      <c r="M962" s="46"/>
      <c r="N962" s="46"/>
      <c r="O962" s="46"/>
      <c r="P962" s="46"/>
      <c r="Q962" s="46"/>
      <c r="R962" s="46"/>
      <c r="S962" s="46"/>
      <c r="T962" s="46"/>
      <c r="U962" s="46"/>
      <c r="V962" s="46"/>
      <c r="W962" s="46"/>
      <c r="X962" s="46"/>
    </row>
    <row r="963" spans="1:24" ht="15.75" customHeight="1" x14ac:dyDescent="0.2">
      <c r="A963" s="46"/>
      <c r="B963" s="263"/>
      <c r="C963" s="263"/>
      <c r="D963" s="263"/>
      <c r="E963" s="263"/>
      <c r="F963" s="263" t="s">
        <v>924</v>
      </c>
      <c r="G963" s="289">
        <v>8.7200000000000006</v>
      </c>
      <c r="H963" s="263" t="s">
        <v>925</v>
      </c>
      <c r="I963" s="289">
        <v>0</v>
      </c>
      <c r="J963" s="263" t="s">
        <v>926</v>
      </c>
      <c r="K963" s="289">
        <v>8.7200000000000006</v>
      </c>
      <c r="M963" s="46"/>
      <c r="N963" s="46"/>
      <c r="O963" s="46"/>
      <c r="P963" s="46"/>
      <c r="Q963" s="46"/>
      <c r="R963" s="46"/>
      <c r="S963" s="46"/>
      <c r="T963" s="46"/>
      <c r="U963" s="46"/>
      <c r="V963" s="46"/>
      <c r="W963" s="46"/>
      <c r="X963" s="46"/>
    </row>
    <row r="964" spans="1:24" ht="15.75" customHeight="1" x14ac:dyDescent="0.2">
      <c r="A964" s="46"/>
      <c r="B964" s="263"/>
      <c r="C964" s="263"/>
      <c r="D964" s="263"/>
      <c r="E964" s="263"/>
      <c r="F964" s="263" t="s">
        <v>927</v>
      </c>
      <c r="G964" s="289">
        <v>10.44</v>
      </c>
      <c r="H964" s="263"/>
      <c r="I964" s="386" t="s">
        <v>928</v>
      </c>
      <c r="J964" s="386"/>
      <c r="K964" s="289">
        <v>60.62</v>
      </c>
      <c r="M964" s="46"/>
      <c r="N964" s="46"/>
      <c r="O964" s="46"/>
      <c r="P964" s="46"/>
      <c r="Q964" s="46"/>
      <c r="R964" s="46"/>
      <c r="S964" s="46"/>
      <c r="T964" s="46"/>
      <c r="U964" s="46"/>
      <c r="V964" s="46"/>
      <c r="W964" s="46"/>
      <c r="X964" s="46"/>
    </row>
    <row r="965" spans="1:24" ht="15.75" customHeight="1" thickBot="1" x14ac:dyDescent="0.25">
      <c r="A965" s="46"/>
      <c r="B965" s="264"/>
      <c r="C965" s="264"/>
      <c r="D965" s="264"/>
      <c r="E965" s="264"/>
      <c r="F965" s="264"/>
      <c r="G965" s="264"/>
      <c r="H965" s="264" t="s">
        <v>929</v>
      </c>
      <c r="I965" s="287" t="s">
        <v>3594</v>
      </c>
      <c r="J965" s="264" t="s">
        <v>931</v>
      </c>
      <c r="K965" s="265">
        <v>6432.38</v>
      </c>
      <c r="M965" s="46"/>
      <c r="N965" s="46"/>
      <c r="O965" s="46"/>
      <c r="P965" s="46"/>
      <c r="Q965" s="46"/>
      <c r="R965" s="46"/>
      <c r="S965" s="46"/>
      <c r="T965" s="46"/>
      <c r="U965" s="46"/>
      <c r="V965" s="46"/>
      <c r="W965" s="46"/>
      <c r="X965" s="46"/>
    </row>
    <row r="966" spans="1:24" ht="15.75" customHeight="1" thickTop="1" x14ac:dyDescent="0.2">
      <c r="A966" s="46"/>
      <c r="B966" s="278"/>
      <c r="C966" s="278"/>
      <c r="D966" s="278"/>
      <c r="E966" s="278"/>
      <c r="F966" s="278"/>
      <c r="G966" s="278"/>
      <c r="H966" s="278"/>
      <c r="I966" s="278"/>
      <c r="J966" s="278"/>
      <c r="K966" s="278"/>
      <c r="M966" s="46"/>
      <c r="N966" s="46"/>
      <c r="O966" s="46"/>
      <c r="P966" s="46"/>
      <c r="Q966" s="46"/>
      <c r="R966" s="46"/>
      <c r="S966" s="46"/>
      <c r="T966" s="46"/>
      <c r="U966" s="46"/>
      <c r="V966" s="46"/>
      <c r="W966" s="46"/>
      <c r="X966" s="46"/>
    </row>
    <row r="967" spans="1:24" ht="15.75" customHeight="1" x14ac:dyDescent="0.2">
      <c r="A967" s="46"/>
      <c r="B967" s="259" t="s">
        <v>251</v>
      </c>
      <c r="C967" s="267" t="s">
        <v>24</v>
      </c>
      <c r="D967" s="259" t="s">
        <v>25</v>
      </c>
      <c r="E967" s="259" t="s">
        <v>26</v>
      </c>
      <c r="F967" s="387" t="s">
        <v>917</v>
      </c>
      <c r="G967" s="387"/>
      <c r="H967" s="271" t="s">
        <v>27</v>
      </c>
      <c r="I967" s="267" t="s">
        <v>28</v>
      </c>
      <c r="J967" s="267" t="s">
        <v>29</v>
      </c>
      <c r="K967" s="267" t="s">
        <v>30</v>
      </c>
      <c r="M967" s="46"/>
      <c r="N967" s="46"/>
      <c r="O967" s="46"/>
      <c r="P967" s="46"/>
      <c r="Q967" s="46"/>
      <c r="R967" s="46"/>
      <c r="S967" s="46"/>
      <c r="T967" s="46"/>
      <c r="U967" s="46"/>
      <c r="V967" s="46"/>
      <c r="W967" s="46"/>
      <c r="X967" s="46"/>
    </row>
    <row r="968" spans="1:24" ht="15.75" customHeight="1" x14ac:dyDescent="0.2">
      <c r="A968" s="46"/>
      <c r="B968" s="260" t="s">
        <v>918</v>
      </c>
      <c r="C968" s="275" t="s">
        <v>252</v>
      </c>
      <c r="D968" s="260" t="s">
        <v>47</v>
      </c>
      <c r="E968" s="260" t="s">
        <v>253</v>
      </c>
      <c r="F968" s="388" t="s">
        <v>3971</v>
      </c>
      <c r="G968" s="388"/>
      <c r="H968" s="274" t="s">
        <v>83</v>
      </c>
      <c r="I968" s="277">
        <v>1</v>
      </c>
      <c r="J968" s="276">
        <v>86.66</v>
      </c>
      <c r="K968" s="276">
        <v>86.66</v>
      </c>
      <c r="M968" s="46"/>
      <c r="N968" s="46"/>
      <c r="O968" s="46"/>
      <c r="P968" s="46"/>
      <c r="Q968" s="46"/>
      <c r="R968" s="46"/>
      <c r="S968" s="46"/>
      <c r="T968" s="46"/>
      <c r="U968" s="46"/>
      <c r="V968" s="46"/>
      <c r="W968" s="46"/>
      <c r="X968" s="46"/>
    </row>
    <row r="969" spans="1:24" ht="15.75" customHeight="1" x14ac:dyDescent="0.2">
      <c r="A969" s="46"/>
      <c r="B969" s="261" t="s">
        <v>953</v>
      </c>
      <c r="C969" s="280" t="s">
        <v>1281</v>
      </c>
      <c r="D969" s="261" t="s">
        <v>47</v>
      </c>
      <c r="E969" s="261" t="s">
        <v>1282</v>
      </c>
      <c r="F969" s="385" t="s">
        <v>3970</v>
      </c>
      <c r="G969" s="385"/>
      <c r="H969" s="279" t="s">
        <v>950</v>
      </c>
      <c r="I969" s="282">
        <v>6.0999999999999999E-2</v>
      </c>
      <c r="J969" s="281">
        <v>35.96</v>
      </c>
      <c r="K969" s="281">
        <v>2.19</v>
      </c>
      <c r="M969" s="46"/>
      <c r="N969" s="46"/>
      <c r="O969" s="46"/>
      <c r="P969" s="46"/>
      <c r="Q969" s="46"/>
      <c r="R969" s="46"/>
      <c r="S969" s="46"/>
      <c r="T969" s="46"/>
      <c r="U969" s="46"/>
      <c r="V969" s="46"/>
      <c r="W969" s="46"/>
      <c r="X969" s="46"/>
    </row>
    <row r="970" spans="1:24" ht="15.75" customHeight="1" x14ac:dyDescent="0.2">
      <c r="A970" s="46"/>
      <c r="B970" s="261" t="s">
        <v>953</v>
      </c>
      <c r="C970" s="280" t="s">
        <v>1019</v>
      </c>
      <c r="D970" s="261" t="s">
        <v>47</v>
      </c>
      <c r="E970" s="261" t="s">
        <v>1020</v>
      </c>
      <c r="F970" s="385" t="s">
        <v>3970</v>
      </c>
      <c r="G970" s="385"/>
      <c r="H970" s="279" t="s">
        <v>950</v>
      </c>
      <c r="I970" s="282">
        <v>7.4999999999999997E-2</v>
      </c>
      <c r="J970" s="281">
        <v>24.73</v>
      </c>
      <c r="K970" s="281">
        <v>1.85</v>
      </c>
      <c r="M970" s="46"/>
      <c r="N970" s="46"/>
      <c r="O970" s="46"/>
      <c r="P970" s="46"/>
      <c r="Q970" s="46"/>
      <c r="R970" s="46"/>
      <c r="S970" s="46"/>
      <c r="T970" s="46"/>
      <c r="U970" s="46"/>
      <c r="V970" s="46"/>
      <c r="W970" s="46"/>
      <c r="X970" s="46"/>
    </row>
    <row r="971" spans="1:24" ht="15.75" customHeight="1" x14ac:dyDescent="0.2">
      <c r="A971" s="46"/>
      <c r="B971" s="261" t="s">
        <v>953</v>
      </c>
      <c r="C971" s="280" t="s">
        <v>1275</v>
      </c>
      <c r="D971" s="261" t="s">
        <v>47</v>
      </c>
      <c r="E971" s="261" t="s">
        <v>1276</v>
      </c>
      <c r="F971" s="385" t="s">
        <v>3985</v>
      </c>
      <c r="G971" s="385"/>
      <c r="H971" s="279" t="s">
        <v>1035</v>
      </c>
      <c r="I971" s="282">
        <v>1.8E-3</v>
      </c>
      <c r="J971" s="281">
        <v>33.01</v>
      </c>
      <c r="K971" s="281">
        <v>0.05</v>
      </c>
      <c r="M971" s="46"/>
      <c r="N971" s="46"/>
      <c r="O971" s="46"/>
      <c r="P971" s="46"/>
      <c r="Q971" s="46"/>
      <c r="R971" s="46"/>
      <c r="S971" s="46"/>
      <c r="T971" s="46"/>
      <c r="U971" s="46"/>
      <c r="V971" s="46"/>
      <c r="W971" s="46"/>
      <c r="X971" s="46"/>
    </row>
    <row r="972" spans="1:24" ht="15.75" customHeight="1" x14ac:dyDescent="0.2">
      <c r="A972" s="46"/>
      <c r="B972" s="261" t="s">
        <v>953</v>
      </c>
      <c r="C972" s="280" t="s">
        <v>1277</v>
      </c>
      <c r="D972" s="261" t="s">
        <v>47</v>
      </c>
      <c r="E972" s="261" t="s">
        <v>1278</v>
      </c>
      <c r="F972" s="385" t="s">
        <v>3985</v>
      </c>
      <c r="G972" s="385"/>
      <c r="H972" s="279" t="s">
        <v>1041</v>
      </c>
      <c r="I972" s="282">
        <v>2.5999999999999999E-3</v>
      </c>
      <c r="J972" s="281">
        <v>32.159999999999997</v>
      </c>
      <c r="K972" s="281">
        <v>0.08</v>
      </c>
      <c r="M972" s="46"/>
      <c r="N972" s="46"/>
      <c r="O972" s="46"/>
      <c r="P972" s="46"/>
      <c r="Q972" s="46"/>
      <c r="R972" s="46"/>
      <c r="S972" s="46"/>
      <c r="T972" s="46"/>
      <c r="U972" s="46"/>
      <c r="V972" s="46"/>
      <c r="W972" s="46"/>
      <c r="X972" s="46"/>
    </row>
    <row r="973" spans="1:24" ht="15.75" customHeight="1" x14ac:dyDescent="0.2">
      <c r="A973" s="46"/>
      <c r="B973" s="262" t="s">
        <v>919</v>
      </c>
      <c r="C973" s="284" t="s">
        <v>1287</v>
      </c>
      <c r="D973" s="262" t="s">
        <v>47</v>
      </c>
      <c r="E973" s="262" t="s">
        <v>2655</v>
      </c>
      <c r="F973" s="389" t="s">
        <v>923</v>
      </c>
      <c r="G973" s="389"/>
      <c r="H973" s="283" t="s">
        <v>49</v>
      </c>
      <c r="I973" s="286">
        <v>4.2</v>
      </c>
      <c r="J973" s="285">
        <v>3.71</v>
      </c>
      <c r="K973" s="285">
        <v>15.58</v>
      </c>
      <c r="M973" s="46"/>
      <c r="N973" s="46"/>
      <c r="O973" s="46"/>
      <c r="P973" s="46"/>
      <c r="Q973" s="46"/>
      <c r="R973" s="46"/>
      <c r="S973" s="46"/>
      <c r="T973" s="46"/>
      <c r="U973" s="46"/>
      <c r="V973" s="46"/>
      <c r="W973" s="46"/>
      <c r="X973" s="46"/>
    </row>
    <row r="974" spans="1:24" ht="15.75" customHeight="1" x14ac:dyDescent="0.2">
      <c r="A974" s="46"/>
      <c r="B974" s="262" t="s">
        <v>919</v>
      </c>
      <c r="C974" s="284" t="s">
        <v>1300</v>
      </c>
      <c r="D974" s="262" t="s">
        <v>47</v>
      </c>
      <c r="E974" s="262" t="s">
        <v>1301</v>
      </c>
      <c r="F974" s="389" t="s">
        <v>923</v>
      </c>
      <c r="G974" s="389"/>
      <c r="H974" s="283" t="s">
        <v>49</v>
      </c>
      <c r="I974" s="286">
        <v>1.0289999999999999</v>
      </c>
      <c r="J974" s="285">
        <v>64.06</v>
      </c>
      <c r="K974" s="285">
        <v>65.91</v>
      </c>
      <c r="M974" s="46"/>
      <c r="N974" s="46"/>
      <c r="O974" s="46"/>
      <c r="P974" s="46"/>
      <c r="Q974" s="46"/>
      <c r="R974" s="46"/>
      <c r="S974" s="46"/>
      <c r="T974" s="46"/>
      <c r="U974" s="46"/>
      <c r="V974" s="46"/>
      <c r="W974" s="46"/>
      <c r="X974" s="46"/>
    </row>
    <row r="975" spans="1:24" ht="15.75" customHeight="1" x14ac:dyDescent="0.2">
      <c r="A975" s="46"/>
      <c r="B975" s="262" t="s">
        <v>919</v>
      </c>
      <c r="C975" s="284" t="s">
        <v>1283</v>
      </c>
      <c r="D975" s="262" t="s">
        <v>47</v>
      </c>
      <c r="E975" s="262" t="s">
        <v>1284</v>
      </c>
      <c r="F975" s="389" t="s">
        <v>923</v>
      </c>
      <c r="G975" s="389"/>
      <c r="H975" s="283" t="s">
        <v>668</v>
      </c>
      <c r="I975" s="286">
        <v>4.2</v>
      </c>
      <c r="J975" s="285">
        <v>0.24</v>
      </c>
      <c r="K975" s="285">
        <v>1</v>
      </c>
      <c r="M975" s="46"/>
      <c r="N975" s="46"/>
      <c r="O975" s="46"/>
      <c r="P975" s="46"/>
      <c r="Q975" s="46"/>
      <c r="R975" s="46"/>
      <c r="S975" s="46"/>
      <c r="T975" s="46"/>
      <c r="U975" s="46"/>
      <c r="V975" s="46"/>
      <c r="W975" s="46"/>
      <c r="X975" s="46"/>
    </row>
    <row r="976" spans="1:24" ht="15.75" customHeight="1" x14ac:dyDescent="0.2">
      <c r="A976" s="46"/>
      <c r="B976" s="263"/>
      <c r="C976" s="263"/>
      <c r="D976" s="263"/>
      <c r="E976" s="263"/>
      <c r="F976" s="263" t="s">
        <v>924</v>
      </c>
      <c r="G976" s="289">
        <v>3.6</v>
      </c>
      <c r="H976" s="263" t="s">
        <v>925</v>
      </c>
      <c r="I976" s="289">
        <v>0</v>
      </c>
      <c r="J976" s="263" t="s">
        <v>926</v>
      </c>
      <c r="K976" s="289">
        <v>3.6</v>
      </c>
      <c r="M976" s="46"/>
      <c r="N976" s="46"/>
      <c r="O976" s="46"/>
      <c r="P976" s="46"/>
      <c r="Q976" s="46"/>
      <c r="R976" s="46"/>
      <c r="S976" s="46"/>
      <c r="T976" s="46"/>
      <c r="U976" s="46"/>
      <c r="V976" s="46"/>
      <c r="W976" s="46"/>
      <c r="X976" s="46"/>
    </row>
    <row r="977" spans="1:24" ht="15.75" customHeight="1" x14ac:dyDescent="0.2">
      <c r="A977" s="46"/>
      <c r="B977" s="263"/>
      <c r="C977" s="263"/>
      <c r="D977" s="263"/>
      <c r="E977" s="263"/>
      <c r="F977" s="263" t="s">
        <v>927</v>
      </c>
      <c r="G977" s="289">
        <v>18.03</v>
      </c>
      <c r="H977" s="263"/>
      <c r="I977" s="386" t="s">
        <v>928</v>
      </c>
      <c r="J977" s="386"/>
      <c r="K977" s="289">
        <v>104.69</v>
      </c>
      <c r="M977" s="46"/>
      <c r="N977" s="46"/>
      <c r="O977" s="46"/>
      <c r="P977" s="46"/>
      <c r="Q977" s="46"/>
      <c r="R977" s="46"/>
      <c r="S977" s="46"/>
      <c r="T977" s="46"/>
      <c r="U977" s="46"/>
      <c r="V977" s="46"/>
      <c r="W977" s="46"/>
      <c r="X977" s="46"/>
    </row>
    <row r="978" spans="1:24" ht="15.75" customHeight="1" thickBot="1" x14ac:dyDescent="0.25">
      <c r="A978" s="46"/>
      <c r="B978" s="264"/>
      <c r="C978" s="264"/>
      <c r="D978" s="264"/>
      <c r="E978" s="264"/>
      <c r="F978" s="264"/>
      <c r="G978" s="264"/>
      <c r="H978" s="264" t="s">
        <v>929</v>
      </c>
      <c r="I978" s="287" t="s">
        <v>3595</v>
      </c>
      <c r="J978" s="264" t="s">
        <v>931</v>
      </c>
      <c r="K978" s="265">
        <v>3565.74</v>
      </c>
      <c r="M978" s="46"/>
      <c r="N978" s="46"/>
      <c r="O978" s="46"/>
      <c r="P978" s="46"/>
      <c r="Q978" s="46"/>
      <c r="R978" s="46"/>
      <c r="S978" s="46"/>
      <c r="T978" s="46"/>
      <c r="U978" s="46"/>
      <c r="V978" s="46"/>
      <c r="W978" s="46"/>
      <c r="X978" s="46"/>
    </row>
    <row r="979" spans="1:24" ht="15.75" customHeight="1" thickTop="1" x14ac:dyDescent="0.2">
      <c r="A979" s="46"/>
      <c r="B979" s="278"/>
      <c r="C979" s="278"/>
      <c r="D979" s="278"/>
      <c r="E979" s="278"/>
      <c r="F979" s="278"/>
      <c r="G979" s="278"/>
      <c r="H979" s="278"/>
      <c r="I979" s="278"/>
      <c r="J979" s="278"/>
      <c r="K979" s="278"/>
      <c r="M979" s="46"/>
      <c r="N979" s="46"/>
      <c r="O979" s="46"/>
      <c r="P979" s="46"/>
      <c r="Q979" s="46"/>
      <c r="R979" s="46"/>
      <c r="S979" s="46"/>
      <c r="T979" s="46"/>
      <c r="U979" s="46"/>
      <c r="V979" s="46"/>
      <c r="W979" s="46"/>
      <c r="X979" s="46"/>
    </row>
    <row r="980" spans="1:24" ht="15.75" customHeight="1" x14ac:dyDescent="0.2">
      <c r="A980" s="46"/>
      <c r="B980" s="258" t="s">
        <v>1302</v>
      </c>
      <c r="C980" s="258"/>
      <c r="D980" s="258"/>
      <c r="E980" s="258" t="s">
        <v>254</v>
      </c>
      <c r="F980" s="258"/>
      <c r="G980" s="390"/>
      <c r="H980" s="390"/>
      <c r="I980" s="272"/>
      <c r="J980" s="258"/>
      <c r="K980" s="273">
        <v>41778.559999999998</v>
      </c>
      <c r="M980" s="46"/>
      <c r="N980" s="46"/>
      <c r="O980" s="46"/>
      <c r="P980" s="46"/>
      <c r="Q980" s="46"/>
      <c r="R980" s="46"/>
      <c r="S980" s="46"/>
      <c r="T980" s="46"/>
      <c r="U980" s="46"/>
      <c r="V980" s="46"/>
      <c r="W980" s="46"/>
      <c r="X980" s="46"/>
    </row>
    <row r="981" spans="1:24" ht="15.75" customHeight="1" x14ac:dyDescent="0.2">
      <c r="A981" s="46"/>
      <c r="B981" s="259" t="s">
        <v>255</v>
      </c>
      <c r="C981" s="267" t="s">
        <v>24</v>
      </c>
      <c r="D981" s="259" t="s">
        <v>25</v>
      </c>
      <c r="E981" s="259" t="s">
        <v>26</v>
      </c>
      <c r="F981" s="387" t="s">
        <v>917</v>
      </c>
      <c r="G981" s="387"/>
      <c r="H981" s="271" t="s">
        <v>27</v>
      </c>
      <c r="I981" s="267" t="s">
        <v>28</v>
      </c>
      <c r="J981" s="267" t="s">
        <v>29</v>
      </c>
      <c r="K981" s="267" t="s">
        <v>30</v>
      </c>
      <c r="M981" s="46"/>
      <c r="N981" s="46"/>
      <c r="O981" s="46"/>
      <c r="P981" s="46"/>
      <c r="Q981" s="46"/>
      <c r="R981" s="46"/>
      <c r="S981" s="46"/>
      <c r="T981" s="46"/>
      <c r="U981" s="46"/>
      <c r="V981" s="46"/>
      <c r="W981" s="46"/>
      <c r="X981" s="46"/>
    </row>
    <row r="982" spans="1:24" ht="15.75" customHeight="1" x14ac:dyDescent="0.2">
      <c r="A982" s="46"/>
      <c r="B982" s="260" t="s">
        <v>918</v>
      </c>
      <c r="C982" s="275" t="s">
        <v>256</v>
      </c>
      <c r="D982" s="260" t="s">
        <v>47</v>
      </c>
      <c r="E982" s="260" t="s">
        <v>2438</v>
      </c>
      <c r="F982" s="388" t="s">
        <v>3996</v>
      </c>
      <c r="G982" s="388"/>
      <c r="H982" s="274" t="s">
        <v>40</v>
      </c>
      <c r="I982" s="277">
        <v>1</v>
      </c>
      <c r="J982" s="276">
        <v>65.12</v>
      </c>
      <c r="K982" s="276">
        <v>65.12</v>
      </c>
      <c r="M982" s="46"/>
      <c r="N982" s="46"/>
      <c r="O982" s="46"/>
      <c r="P982" s="46"/>
      <c r="Q982" s="46"/>
      <c r="R982" s="46"/>
      <c r="S982" s="46"/>
      <c r="T982" s="46"/>
      <c r="U982" s="46"/>
      <c r="V982" s="46"/>
      <c r="W982" s="46"/>
      <c r="X982" s="46"/>
    </row>
    <row r="983" spans="1:24" ht="15.75" customHeight="1" x14ac:dyDescent="0.2">
      <c r="A983" s="46"/>
      <c r="B983" s="261" t="s">
        <v>953</v>
      </c>
      <c r="C983" s="280" t="s">
        <v>1142</v>
      </c>
      <c r="D983" s="261" t="s">
        <v>47</v>
      </c>
      <c r="E983" s="261" t="s">
        <v>1143</v>
      </c>
      <c r="F983" s="385" t="s">
        <v>3970</v>
      </c>
      <c r="G983" s="385"/>
      <c r="H983" s="279" t="s">
        <v>950</v>
      </c>
      <c r="I983" s="282">
        <v>0.98809999999999998</v>
      </c>
      <c r="J983" s="281">
        <v>35.590000000000003</v>
      </c>
      <c r="K983" s="281">
        <v>35.159999999999997</v>
      </c>
      <c r="M983" s="46"/>
      <c r="N983" s="46"/>
      <c r="O983" s="46"/>
      <c r="P983" s="46"/>
      <c r="Q983" s="46"/>
      <c r="R983" s="46"/>
      <c r="S983" s="46"/>
      <c r="T983" s="46"/>
      <c r="U983" s="46"/>
      <c r="V983" s="46"/>
      <c r="W983" s="46"/>
      <c r="X983" s="46"/>
    </row>
    <row r="984" spans="1:24" ht="15.75" customHeight="1" x14ac:dyDescent="0.2">
      <c r="A984" s="46"/>
      <c r="B984" s="261" t="s">
        <v>953</v>
      </c>
      <c r="C984" s="280" t="s">
        <v>1144</v>
      </c>
      <c r="D984" s="261" t="s">
        <v>47</v>
      </c>
      <c r="E984" s="261" t="s">
        <v>1145</v>
      </c>
      <c r="F984" s="385" t="s">
        <v>3970</v>
      </c>
      <c r="G984" s="385"/>
      <c r="H984" s="279" t="s">
        <v>950</v>
      </c>
      <c r="I984" s="282">
        <v>0.2228</v>
      </c>
      <c r="J984" s="281">
        <v>25.97</v>
      </c>
      <c r="K984" s="281">
        <v>5.78</v>
      </c>
      <c r="M984" s="46"/>
      <c r="N984" s="46"/>
      <c r="O984" s="46"/>
      <c r="P984" s="46"/>
      <c r="Q984" s="46"/>
      <c r="R984" s="46"/>
      <c r="S984" s="46"/>
      <c r="T984" s="46"/>
      <c r="U984" s="46"/>
      <c r="V984" s="46"/>
      <c r="W984" s="46"/>
      <c r="X984" s="46"/>
    </row>
    <row r="985" spans="1:24" ht="15.75" customHeight="1" x14ac:dyDescent="0.2">
      <c r="A985" s="46"/>
      <c r="B985" s="262" t="s">
        <v>919</v>
      </c>
      <c r="C985" s="284" t="s">
        <v>1305</v>
      </c>
      <c r="D985" s="262" t="s">
        <v>47</v>
      </c>
      <c r="E985" s="262" t="s">
        <v>1306</v>
      </c>
      <c r="F985" s="389" t="s">
        <v>923</v>
      </c>
      <c r="G985" s="389"/>
      <c r="H985" s="283" t="s">
        <v>97</v>
      </c>
      <c r="I985" s="286">
        <v>4.6154000000000002</v>
      </c>
      <c r="J985" s="285">
        <v>3.08</v>
      </c>
      <c r="K985" s="285">
        <v>14.21</v>
      </c>
      <c r="M985" s="46"/>
      <c r="N985" s="46"/>
      <c r="O985" s="46"/>
      <c r="P985" s="46"/>
      <c r="Q985" s="46"/>
      <c r="R985" s="46"/>
      <c r="S985" s="46"/>
      <c r="T985" s="46"/>
      <c r="U985" s="46"/>
      <c r="V985" s="46"/>
      <c r="W985" s="46"/>
      <c r="X985" s="46"/>
    </row>
    <row r="986" spans="1:24" ht="15.75" customHeight="1" x14ac:dyDescent="0.2">
      <c r="A986" s="46"/>
      <c r="B986" s="262" t="s">
        <v>919</v>
      </c>
      <c r="C986" s="284" t="s">
        <v>1303</v>
      </c>
      <c r="D986" s="262" t="s">
        <v>47</v>
      </c>
      <c r="E986" s="262" t="s">
        <v>1304</v>
      </c>
      <c r="F986" s="389" t="s">
        <v>923</v>
      </c>
      <c r="G986" s="389"/>
      <c r="H986" s="283" t="s">
        <v>40</v>
      </c>
      <c r="I986" s="286">
        <v>1.3512999999999999</v>
      </c>
      <c r="J986" s="285">
        <v>7.38</v>
      </c>
      <c r="K986" s="285">
        <v>9.9700000000000006</v>
      </c>
      <c r="M986" s="46"/>
      <c r="N986" s="46"/>
      <c r="O986" s="46"/>
      <c r="P986" s="46"/>
      <c r="Q986" s="46"/>
      <c r="R986" s="46"/>
      <c r="S986" s="46"/>
      <c r="T986" s="46"/>
      <c r="U986" s="46"/>
      <c r="V986" s="46"/>
      <c r="W986" s="46"/>
      <c r="X986" s="46"/>
    </row>
    <row r="987" spans="1:24" ht="15.75" customHeight="1" x14ac:dyDescent="0.2">
      <c r="A987" s="46"/>
      <c r="B987" s="263"/>
      <c r="C987" s="263"/>
      <c r="D987" s="263"/>
      <c r="E987" s="263"/>
      <c r="F987" s="263" t="s">
        <v>924</v>
      </c>
      <c r="G987" s="289">
        <v>35.85</v>
      </c>
      <c r="H987" s="263" t="s">
        <v>925</v>
      </c>
      <c r="I987" s="289">
        <v>0</v>
      </c>
      <c r="J987" s="263" t="s">
        <v>926</v>
      </c>
      <c r="K987" s="289">
        <v>35.85</v>
      </c>
      <c r="M987" s="46"/>
      <c r="N987" s="46"/>
      <c r="O987" s="46"/>
      <c r="P987" s="46"/>
      <c r="Q987" s="46"/>
      <c r="R987" s="46"/>
      <c r="S987" s="46"/>
      <c r="T987" s="46"/>
      <c r="U987" s="46"/>
      <c r="V987" s="46"/>
      <c r="W987" s="46"/>
      <c r="X987" s="46"/>
    </row>
    <row r="988" spans="1:24" ht="15.75" customHeight="1" x14ac:dyDescent="0.2">
      <c r="A988" s="46"/>
      <c r="B988" s="263"/>
      <c r="C988" s="263"/>
      <c r="D988" s="263"/>
      <c r="E988" s="263"/>
      <c r="F988" s="263" t="s">
        <v>927</v>
      </c>
      <c r="G988" s="289">
        <v>13.55</v>
      </c>
      <c r="H988" s="263"/>
      <c r="I988" s="386" t="s">
        <v>928</v>
      </c>
      <c r="J988" s="386"/>
      <c r="K988" s="289">
        <v>78.67</v>
      </c>
      <c r="M988" s="46"/>
      <c r="N988" s="46"/>
      <c r="O988" s="46"/>
      <c r="P988" s="46"/>
      <c r="Q988" s="46"/>
      <c r="R988" s="46"/>
      <c r="S988" s="46"/>
      <c r="T988" s="46"/>
      <c r="U988" s="46"/>
      <c r="V988" s="46"/>
      <c r="W988" s="46"/>
      <c r="X988" s="46"/>
    </row>
    <row r="989" spans="1:24" ht="15.75" customHeight="1" thickBot="1" x14ac:dyDescent="0.25">
      <c r="A989" s="46"/>
      <c r="B989" s="264"/>
      <c r="C989" s="264"/>
      <c r="D989" s="264"/>
      <c r="E989" s="264"/>
      <c r="F989" s="264"/>
      <c r="G989" s="264"/>
      <c r="H989" s="264" t="s">
        <v>929</v>
      </c>
      <c r="I989" s="287" t="s">
        <v>3596</v>
      </c>
      <c r="J989" s="264" t="s">
        <v>931</v>
      </c>
      <c r="K989" s="265">
        <v>14589.35</v>
      </c>
      <c r="M989" s="46"/>
      <c r="N989" s="46"/>
      <c r="O989" s="46"/>
      <c r="P989" s="46"/>
      <c r="Q989" s="46"/>
      <c r="R989" s="46"/>
      <c r="S989" s="46"/>
      <c r="T989" s="46"/>
      <c r="U989" s="46"/>
      <c r="V989" s="46"/>
      <c r="W989" s="46"/>
      <c r="X989" s="46"/>
    </row>
    <row r="990" spans="1:24" ht="15.75" customHeight="1" thickTop="1" x14ac:dyDescent="0.2">
      <c r="A990" s="46"/>
      <c r="B990" s="278"/>
      <c r="C990" s="278"/>
      <c r="D990" s="278"/>
      <c r="E990" s="278"/>
      <c r="F990" s="278"/>
      <c r="G990" s="278"/>
      <c r="H990" s="278"/>
      <c r="I990" s="278"/>
      <c r="J990" s="278"/>
      <c r="K990" s="278"/>
      <c r="M990" s="46"/>
      <c r="N990" s="46"/>
      <c r="O990" s="46"/>
      <c r="P990" s="46"/>
      <c r="Q990" s="46"/>
      <c r="R990" s="46"/>
      <c r="S990" s="46"/>
      <c r="T990" s="46"/>
      <c r="U990" s="46"/>
      <c r="V990" s="46"/>
      <c r="W990" s="46"/>
      <c r="X990" s="46"/>
    </row>
    <row r="991" spans="1:24" ht="15.75" customHeight="1" x14ac:dyDescent="0.2">
      <c r="A991" s="46"/>
      <c r="B991" s="259" t="s">
        <v>257</v>
      </c>
      <c r="C991" s="267" t="s">
        <v>24</v>
      </c>
      <c r="D991" s="259" t="s">
        <v>25</v>
      </c>
      <c r="E991" s="259" t="s">
        <v>26</v>
      </c>
      <c r="F991" s="387" t="s">
        <v>917</v>
      </c>
      <c r="G991" s="387"/>
      <c r="H991" s="271" t="s">
        <v>27</v>
      </c>
      <c r="I991" s="267" t="s">
        <v>28</v>
      </c>
      <c r="J991" s="267" t="s">
        <v>29</v>
      </c>
      <c r="K991" s="267" t="s">
        <v>30</v>
      </c>
      <c r="M991" s="46"/>
      <c r="N991" s="46"/>
      <c r="O991" s="46"/>
      <c r="P991" s="46"/>
      <c r="Q991" s="46"/>
      <c r="R991" s="46"/>
      <c r="S991" s="46"/>
      <c r="T991" s="46"/>
      <c r="U991" s="46"/>
      <c r="V991" s="46"/>
      <c r="W991" s="46"/>
      <c r="X991" s="46"/>
    </row>
    <row r="992" spans="1:24" ht="15.75" customHeight="1" x14ac:dyDescent="0.2">
      <c r="A992" s="46"/>
      <c r="B992" s="260" t="s">
        <v>918</v>
      </c>
      <c r="C992" s="275" t="s">
        <v>258</v>
      </c>
      <c r="D992" s="260" t="s">
        <v>47</v>
      </c>
      <c r="E992" s="260" t="s">
        <v>259</v>
      </c>
      <c r="F992" s="388" t="s">
        <v>3996</v>
      </c>
      <c r="G992" s="388"/>
      <c r="H992" s="274" t="s">
        <v>40</v>
      </c>
      <c r="I992" s="277">
        <v>1</v>
      </c>
      <c r="J992" s="276">
        <v>35.68</v>
      </c>
      <c r="K992" s="276">
        <v>35.68</v>
      </c>
      <c r="M992" s="46"/>
      <c r="N992" s="46"/>
      <c r="O992" s="46"/>
      <c r="P992" s="46"/>
      <c r="Q992" s="46"/>
      <c r="R992" s="46"/>
      <c r="S992" s="46"/>
      <c r="T992" s="46"/>
      <c r="U992" s="46"/>
      <c r="V992" s="46"/>
      <c r="W992" s="46"/>
      <c r="X992" s="46"/>
    </row>
    <row r="993" spans="1:24" ht="15.75" customHeight="1" x14ac:dyDescent="0.2">
      <c r="A993" s="46"/>
      <c r="B993" s="261" t="s">
        <v>953</v>
      </c>
      <c r="C993" s="280" t="s">
        <v>1142</v>
      </c>
      <c r="D993" s="261" t="s">
        <v>47</v>
      </c>
      <c r="E993" s="261" t="s">
        <v>1143</v>
      </c>
      <c r="F993" s="385" t="s">
        <v>3970</v>
      </c>
      <c r="G993" s="385"/>
      <c r="H993" s="279" t="s">
        <v>950</v>
      </c>
      <c r="I993" s="282">
        <v>0.60389999999999999</v>
      </c>
      <c r="J993" s="281">
        <v>35.590000000000003</v>
      </c>
      <c r="K993" s="281">
        <v>21.49</v>
      </c>
      <c r="M993" s="46"/>
      <c r="N993" s="46"/>
      <c r="O993" s="46"/>
      <c r="P993" s="46"/>
      <c r="Q993" s="46"/>
      <c r="R993" s="46"/>
      <c r="S993" s="46"/>
      <c r="T993" s="46"/>
      <c r="U993" s="46"/>
      <c r="V993" s="46"/>
      <c r="W993" s="46"/>
      <c r="X993" s="46"/>
    </row>
    <row r="994" spans="1:24" ht="15.75" customHeight="1" x14ac:dyDescent="0.2">
      <c r="A994" s="46"/>
      <c r="B994" s="261" t="s">
        <v>953</v>
      </c>
      <c r="C994" s="280" t="s">
        <v>1144</v>
      </c>
      <c r="D994" s="261" t="s">
        <v>47</v>
      </c>
      <c r="E994" s="261" t="s">
        <v>1145</v>
      </c>
      <c r="F994" s="385" t="s">
        <v>3970</v>
      </c>
      <c r="G994" s="385"/>
      <c r="H994" s="279" t="s">
        <v>950</v>
      </c>
      <c r="I994" s="282">
        <v>0.13619999999999999</v>
      </c>
      <c r="J994" s="281">
        <v>25.97</v>
      </c>
      <c r="K994" s="281">
        <v>3.53</v>
      </c>
      <c r="M994" s="46"/>
      <c r="N994" s="46"/>
      <c r="O994" s="46"/>
      <c r="P994" s="46"/>
      <c r="Q994" s="46"/>
      <c r="R994" s="46"/>
      <c r="S994" s="46"/>
      <c r="T994" s="46"/>
      <c r="U994" s="46"/>
      <c r="V994" s="46"/>
      <c r="W994" s="46"/>
      <c r="X994" s="46"/>
    </row>
    <row r="995" spans="1:24" ht="15.75" customHeight="1" x14ac:dyDescent="0.2">
      <c r="A995" s="46"/>
      <c r="B995" s="262" t="s">
        <v>919</v>
      </c>
      <c r="C995" s="284" t="s">
        <v>1305</v>
      </c>
      <c r="D995" s="262" t="s">
        <v>47</v>
      </c>
      <c r="E995" s="262" t="s">
        <v>1306</v>
      </c>
      <c r="F995" s="389" t="s">
        <v>923</v>
      </c>
      <c r="G995" s="389"/>
      <c r="H995" s="283" t="s">
        <v>97</v>
      </c>
      <c r="I995" s="286">
        <v>3.4615</v>
      </c>
      <c r="J995" s="285">
        <v>3.08</v>
      </c>
      <c r="K995" s="285">
        <v>10.66</v>
      </c>
      <c r="M995" s="46"/>
      <c r="N995" s="46"/>
      <c r="O995" s="46"/>
      <c r="P995" s="46"/>
      <c r="Q995" s="46"/>
      <c r="R995" s="46"/>
      <c r="S995" s="46"/>
      <c r="T995" s="46"/>
      <c r="U995" s="46"/>
      <c r="V995" s="46"/>
      <c r="W995" s="46"/>
      <c r="X995" s="46"/>
    </row>
    <row r="996" spans="1:24" ht="15.75" customHeight="1" x14ac:dyDescent="0.2">
      <c r="A996" s="46"/>
      <c r="B996" s="263"/>
      <c r="C996" s="263"/>
      <c r="D996" s="263"/>
      <c r="E996" s="263"/>
      <c r="F996" s="263" t="s">
        <v>924</v>
      </c>
      <c r="G996" s="289">
        <v>21.91</v>
      </c>
      <c r="H996" s="263" t="s">
        <v>925</v>
      </c>
      <c r="I996" s="289">
        <v>0</v>
      </c>
      <c r="J996" s="263" t="s">
        <v>926</v>
      </c>
      <c r="K996" s="289">
        <v>21.91</v>
      </c>
      <c r="M996" s="46"/>
      <c r="N996" s="46"/>
      <c r="O996" s="46"/>
      <c r="P996" s="46"/>
      <c r="Q996" s="46"/>
      <c r="R996" s="46"/>
      <c r="S996" s="46"/>
      <c r="T996" s="46"/>
      <c r="U996" s="46"/>
      <c r="V996" s="46"/>
      <c r="W996" s="46"/>
      <c r="X996" s="46"/>
    </row>
    <row r="997" spans="1:24" ht="15.75" customHeight="1" x14ac:dyDescent="0.2">
      <c r="A997" s="46"/>
      <c r="B997" s="263"/>
      <c r="C997" s="263"/>
      <c r="D997" s="263"/>
      <c r="E997" s="263"/>
      <c r="F997" s="263" t="s">
        <v>927</v>
      </c>
      <c r="G997" s="289">
        <v>7.42</v>
      </c>
      <c r="H997" s="263"/>
      <c r="I997" s="386" t="s">
        <v>928</v>
      </c>
      <c r="J997" s="386"/>
      <c r="K997" s="289">
        <v>43.1</v>
      </c>
      <c r="M997" s="46"/>
      <c r="N997" s="46"/>
      <c r="O997" s="46"/>
      <c r="P997" s="46"/>
      <c r="Q997" s="46"/>
      <c r="R997" s="46"/>
      <c r="S997" s="46"/>
      <c r="T997" s="46"/>
      <c r="U997" s="46"/>
      <c r="V997" s="46"/>
      <c r="W997" s="46"/>
      <c r="X997" s="46"/>
    </row>
    <row r="998" spans="1:24" ht="15.75" customHeight="1" thickBot="1" x14ac:dyDescent="0.25">
      <c r="A998" s="46"/>
      <c r="B998" s="264"/>
      <c r="C998" s="264"/>
      <c r="D998" s="264"/>
      <c r="E998" s="264"/>
      <c r="F998" s="264"/>
      <c r="G998" s="264"/>
      <c r="H998" s="264" t="s">
        <v>929</v>
      </c>
      <c r="I998" s="287" t="s">
        <v>3576</v>
      </c>
      <c r="J998" s="264" t="s">
        <v>931</v>
      </c>
      <c r="K998" s="265">
        <v>22781.360000000001</v>
      </c>
      <c r="M998" s="46"/>
      <c r="N998" s="46"/>
      <c r="O998" s="46"/>
      <c r="P998" s="46"/>
      <c r="Q998" s="46"/>
      <c r="R998" s="46"/>
      <c r="S998" s="46"/>
      <c r="T998" s="46"/>
      <c r="U998" s="46"/>
      <c r="V998" s="46"/>
      <c r="W998" s="46"/>
      <c r="X998" s="46"/>
    </row>
    <row r="999" spans="1:24" ht="15" customHeight="1" thickTop="1" x14ac:dyDescent="0.2">
      <c r="A999" s="46"/>
      <c r="B999" s="278"/>
      <c r="C999" s="278"/>
      <c r="D999" s="278"/>
      <c r="E999" s="278"/>
      <c r="F999" s="278"/>
      <c r="G999" s="278"/>
      <c r="H999" s="278"/>
      <c r="I999" s="278"/>
      <c r="J999" s="278"/>
      <c r="K999" s="278"/>
      <c r="M999" s="46"/>
      <c r="N999" s="46"/>
      <c r="O999" s="46"/>
      <c r="P999" s="46"/>
      <c r="Q999" s="46"/>
      <c r="R999" s="46"/>
      <c r="S999" s="46"/>
      <c r="T999" s="46"/>
      <c r="U999" s="46"/>
      <c r="V999" s="46"/>
      <c r="W999" s="46"/>
      <c r="X999" s="46"/>
    </row>
    <row r="1000" spans="1:24" ht="15" customHeight="1" x14ac:dyDescent="0.2">
      <c r="A1000" s="46"/>
      <c r="B1000" s="259" t="s">
        <v>3180</v>
      </c>
      <c r="C1000" s="267" t="s">
        <v>24</v>
      </c>
      <c r="D1000" s="259" t="s">
        <v>25</v>
      </c>
      <c r="E1000" s="259" t="s">
        <v>26</v>
      </c>
      <c r="F1000" s="387" t="s">
        <v>917</v>
      </c>
      <c r="G1000" s="387"/>
      <c r="H1000" s="271" t="s">
        <v>27</v>
      </c>
      <c r="I1000" s="267" t="s">
        <v>28</v>
      </c>
      <c r="J1000" s="267" t="s">
        <v>29</v>
      </c>
      <c r="K1000" s="267" t="s">
        <v>30</v>
      </c>
      <c r="M1000" s="46"/>
      <c r="N1000" s="46"/>
      <c r="O1000" s="46"/>
      <c r="P1000" s="46"/>
      <c r="Q1000" s="46"/>
      <c r="R1000" s="46"/>
      <c r="S1000" s="46"/>
      <c r="T1000" s="46"/>
      <c r="U1000" s="46"/>
      <c r="V1000" s="46"/>
      <c r="W1000" s="46"/>
      <c r="X1000" s="46"/>
    </row>
    <row r="1001" spans="1:24" ht="15" customHeight="1" x14ac:dyDescent="0.2">
      <c r="A1001" s="46"/>
      <c r="B1001" s="260" t="s">
        <v>918</v>
      </c>
      <c r="C1001" s="275" t="s">
        <v>3181</v>
      </c>
      <c r="D1001" s="260" t="s">
        <v>47</v>
      </c>
      <c r="E1001" s="260" t="s">
        <v>3182</v>
      </c>
      <c r="F1001" s="388" t="s">
        <v>3996</v>
      </c>
      <c r="G1001" s="388"/>
      <c r="H1001" s="274" t="s">
        <v>40</v>
      </c>
      <c r="I1001" s="277">
        <v>1</v>
      </c>
      <c r="J1001" s="276">
        <v>63.76</v>
      </c>
      <c r="K1001" s="276">
        <v>63.76</v>
      </c>
      <c r="M1001" s="46"/>
      <c r="N1001" s="46"/>
      <c r="O1001" s="46"/>
      <c r="P1001" s="46"/>
      <c r="Q1001" s="46"/>
      <c r="R1001" s="46"/>
      <c r="S1001" s="46"/>
      <c r="T1001" s="46"/>
      <c r="U1001" s="46"/>
      <c r="V1001" s="46"/>
      <c r="W1001" s="46"/>
      <c r="X1001" s="46"/>
    </row>
    <row r="1002" spans="1:24" ht="15" customHeight="1" x14ac:dyDescent="0.2">
      <c r="A1002" s="46"/>
      <c r="B1002" s="261" t="s">
        <v>953</v>
      </c>
      <c r="C1002" s="280" t="s">
        <v>1086</v>
      </c>
      <c r="D1002" s="261" t="s">
        <v>47</v>
      </c>
      <c r="E1002" s="261" t="s">
        <v>1087</v>
      </c>
      <c r="F1002" s="385" t="s">
        <v>3970</v>
      </c>
      <c r="G1002" s="385"/>
      <c r="H1002" s="279" t="s">
        <v>950</v>
      </c>
      <c r="I1002" s="282">
        <v>0.69120000000000004</v>
      </c>
      <c r="J1002" s="281">
        <v>35.590000000000003</v>
      </c>
      <c r="K1002" s="281">
        <v>24.59</v>
      </c>
      <c r="M1002" s="46"/>
      <c r="N1002" s="46"/>
      <c r="O1002" s="46"/>
      <c r="P1002" s="46"/>
      <c r="Q1002" s="46"/>
      <c r="R1002" s="46"/>
      <c r="S1002" s="46"/>
      <c r="T1002" s="46"/>
      <c r="U1002" s="46"/>
      <c r="V1002" s="46"/>
      <c r="W1002" s="46"/>
      <c r="X1002" s="46"/>
    </row>
    <row r="1003" spans="1:24" ht="15" customHeight="1" x14ac:dyDescent="0.2">
      <c r="A1003" s="46"/>
      <c r="B1003" s="261" t="s">
        <v>953</v>
      </c>
      <c r="C1003" s="280" t="s">
        <v>1019</v>
      </c>
      <c r="D1003" s="261" t="s">
        <v>47</v>
      </c>
      <c r="E1003" s="261" t="s">
        <v>1020</v>
      </c>
      <c r="F1003" s="385" t="s">
        <v>3970</v>
      </c>
      <c r="G1003" s="385"/>
      <c r="H1003" s="279" t="s">
        <v>950</v>
      </c>
      <c r="I1003" s="282">
        <v>0.15579999999999999</v>
      </c>
      <c r="J1003" s="281">
        <v>24.73</v>
      </c>
      <c r="K1003" s="281">
        <v>3.85</v>
      </c>
      <c r="M1003" s="46"/>
      <c r="N1003" s="46"/>
      <c r="O1003" s="46"/>
      <c r="P1003" s="46"/>
      <c r="Q1003" s="46"/>
      <c r="R1003" s="46"/>
      <c r="S1003" s="46"/>
      <c r="T1003" s="46"/>
      <c r="U1003" s="46"/>
      <c r="V1003" s="46"/>
      <c r="W1003" s="46"/>
      <c r="X1003" s="46"/>
    </row>
    <row r="1004" spans="1:24" ht="15" customHeight="1" x14ac:dyDescent="0.2">
      <c r="A1004" s="46"/>
      <c r="B1004" s="261" t="s">
        <v>953</v>
      </c>
      <c r="C1004" s="280" t="s">
        <v>3276</v>
      </c>
      <c r="D1004" s="261" t="s">
        <v>47</v>
      </c>
      <c r="E1004" s="261" t="s">
        <v>3277</v>
      </c>
      <c r="F1004" s="385" t="s">
        <v>3981</v>
      </c>
      <c r="G1004" s="385"/>
      <c r="H1004" s="279" t="s">
        <v>60</v>
      </c>
      <c r="I1004" s="282">
        <v>3.5000000000000003E-2</v>
      </c>
      <c r="J1004" s="281">
        <v>944.6</v>
      </c>
      <c r="K1004" s="281">
        <v>33.06</v>
      </c>
      <c r="M1004" s="46"/>
      <c r="N1004" s="46"/>
      <c r="O1004" s="46"/>
      <c r="P1004" s="46"/>
      <c r="Q1004" s="46"/>
      <c r="R1004" s="46"/>
      <c r="S1004" s="46"/>
      <c r="T1004" s="46"/>
      <c r="U1004" s="46"/>
      <c r="V1004" s="46"/>
      <c r="W1004" s="46"/>
      <c r="X1004" s="46"/>
    </row>
    <row r="1005" spans="1:24" ht="15" customHeight="1" x14ac:dyDescent="0.2">
      <c r="A1005" s="46"/>
      <c r="B1005" s="262" t="s">
        <v>919</v>
      </c>
      <c r="C1005" s="284" t="s">
        <v>3278</v>
      </c>
      <c r="D1005" s="262" t="s">
        <v>47</v>
      </c>
      <c r="E1005" s="262" t="s">
        <v>3279</v>
      </c>
      <c r="F1005" s="389" t="s">
        <v>923</v>
      </c>
      <c r="G1005" s="389"/>
      <c r="H1005" s="283" t="s">
        <v>40</v>
      </c>
      <c r="I1005" s="286">
        <v>1.04</v>
      </c>
      <c r="J1005" s="285">
        <v>2.1800000000000002</v>
      </c>
      <c r="K1005" s="285">
        <v>2.2599999999999998</v>
      </c>
      <c r="M1005" s="46"/>
      <c r="N1005" s="46"/>
      <c r="O1005" s="46"/>
      <c r="P1005" s="46"/>
      <c r="Q1005" s="46"/>
      <c r="R1005" s="46"/>
      <c r="S1005" s="46"/>
      <c r="T1005" s="46"/>
      <c r="U1005" s="46"/>
      <c r="V1005" s="46"/>
      <c r="W1005" s="46"/>
      <c r="X1005" s="46"/>
    </row>
    <row r="1006" spans="1:24" ht="15" customHeight="1" x14ac:dyDescent="0.2">
      <c r="A1006" s="46"/>
      <c r="B1006" s="263"/>
      <c r="C1006" s="263"/>
      <c r="D1006" s="263"/>
      <c r="E1006" s="263"/>
      <c r="F1006" s="263" t="s">
        <v>924</v>
      </c>
      <c r="G1006" s="289">
        <v>33.270000000000003</v>
      </c>
      <c r="H1006" s="263" t="s">
        <v>925</v>
      </c>
      <c r="I1006" s="289">
        <v>0</v>
      </c>
      <c r="J1006" s="263" t="s">
        <v>926</v>
      </c>
      <c r="K1006" s="289">
        <v>33.270000000000003</v>
      </c>
      <c r="M1006" s="46"/>
      <c r="N1006" s="46"/>
      <c r="O1006" s="46"/>
      <c r="P1006" s="46"/>
      <c r="Q1006" s="46"/>
      <c r="R1006" s="46"/>
      <c r="S1006" s="46"/>
      <c r="T1006" s="46"/>
      <c r="U1006" s="46"/>
      <c r="V1006" s="46"/>
      <c r="W1006" s="46"/>
      <c r="X1006" s="46"/>
    </row>
    <row r="1007" spans="1:24" ht="15" customHeight="1" x14ac:dyDescent="0.2">
      <c r="A1007" s="46"/>
      <c r="B1007" s="263"/>
      <c r="C1007" s="263"/>
      <c r="D1007" s="263"/>
      <c r="E1007" s="263"/>
      <c r="F1007" s="263" t="s">
        <v>927</v>
      </c>
      <c r="G1007" s="289">
        <v>13.26</v>
      </c>
      <c r="H1007" s="263"/>
      <c r="I1007" s="386" t="s">
        <v>928</v>
      </c>
      <c r="J1007" s="386"/>
      <c r="K1007" s="289">
        <v>77.02</v>
      </c>
      <c r="M1007" s="46"/>
      <c r="N1007" s="46"/>
      <c r="O1007" s="46"/>
      <c r="P1007" s="46"/>
      <c r="Q1007" s="46"/>
      <c r="R1007" s="46"/>
      <c r="S1007" s="46"/>
      <c r="T1007" s="46"/>
      <c r="U1007" s="46"/>
      <c r="V1007" s="46"/>
      <c r="W1007" s="46"/>
      <c r="X1007" s="46"/>
    </row>
    <row r="1008" spans="1:24" ht="15" customHeight="1" thickBot="1" x14ac:dyDescent="0.25">
      <c r="A1008" s="46"/>
      <c r="B1008" s="264"/>
      <c r="C1008" s="264"/>
      <c r="D1008" s="264"/>
      <c r="E1008" s="264"/>
      <c r="F1008" s="264"/>
      <c r="G1008" s="264"/>
      <c r="H1008" s="264" t="s">
        <v>929</v>
      </c>
      <c r="I1008" s="287" t="s">
        <v>3597</v>
      </c>
      <c r="J1008" s="264" t="s">
        <v>931</v>
      </c>
      <c r="K1008" s="265">
        <v>4407.8500000000004</v>
      </c>
      <c r="M1008" s="46"/>
      <c r="N1008" s="46"/>
      <c r="O1008" s="46"/>
      <c r="P1008" s="46"/>
      <c r="Q1008" s="46"/>
      <c r="R1008" s="46"/>
      <c r="S1008" s="46"/>
      <c r="T1008" s="46"/>
      <c r="U1008" s="46"/>
      <c r="V1008" s="46"/>
      <c r="W1008" s="46"/>
      <c r="X1008" s="46"/>
    </row>
    <row r="1009" spans="1:24" ht="15" customHeight="1" thickTop="1" x14ac:dyDescent="0.2">
      <c r="A1009" s="46"/>
      <c r="B1009" s="278"/>
      <c r="C1009" s="278"/>
      <c r="D1009" s="278"/>
      <c r="E1009" s="278"/>
      <c r="F1009" s="278"/>
      <c r="G1009" s="278"/>
      <c r="H1009" s="278"/>
      <c r="I1009" s="278"/>
      <c r="J1009" s="278"/>
      <c r="K1009" s="278"/>
      <c r="M1009" s="46"/>
      <c r="N1009" s="46"/>
      <c r="O1009" s="46"/>
      <c r="P1009" s="46"/>
      <c r="Q1009" s="46"/>
      <c r="R1009" s="46"/>
      <c r="S1009" s="46"/>
      <c r="T1009" s="46"/>
      <c r="U1009" s="46"/>
      <c r="V1009" s="46"/>
      <c r="W1009" s="46"/>
      <c r="X1009" s="46"/>
    </row>
    <row r="1010" spans="1:24" ht="15" customHeight="1" x14ac:dyDescent="0.2">
      <c r="A1010" s="46"/>
      <c r="B1010" s="258" t="s">
        <v>1307</v>
      </c>
      <c r="C1010" s="258"/>
      <c r="D1010" s="258"/>
      <c r="E1010" s="258" t="s">
        <v>260</v>
      </c>
      <c r="F1010" s="258"/>
      <c r="G1010" s="390"/>
      <c r="H1010" s="390"/>
      <c r="I1010" s="272"/>
      <c r="J1010" s="258"/>
      <c r="K1010" s="273">
        <v>330073.96999999997</v>
      </c>
      <c r="M1010" s="46"/>
      <c r="N1010" s="46"/>
      <c r="O1010" s="46"/>
      <c r="P1010" s="46"/>
      <c r="Q1010" s="46"/>
      <c r="R1010" s="46"/>
      <c r="S1010" s="46"/>
      <c r="T1010" s="46"/>
      <c r="U1010" s="46"/>
      <c r="V1010" s="46"/>
      <c r="W1010" s="46"/>
      <c r="X1010" s="46"/>
    </row>
    <row r="1011" spans="1:24" ht="15" customHeight="1" x14ac:dyDescent="0.2">
      <c r="A1011" s="46"/>
      <c r="B1011" s="258" t="s">
        <v>261</v>
      </c>
      <c r="C1011" s="258"/>
      <c r="D1011" s="258"/>
      <c r="E1011" s="258" t="s">
        <v>262</v>
      </c>
      <c r="F1011" s="258"/>
      <c r="G1011" s="390"/>
      <c r="H1011" s="390"/>
      <c r="I1011" s="272"/>
      <c r="J1011" s="258"/>
      <c r="K1011" s="273">
        <v>70514.570000000007</v>
      </c>
      <c r="M1011" s="46"/>
      <c r="N1011" s="46"/>
      <c r="O1011" s="46"/>
      <c r="P1011" s="46"/>
      <c r="Q1011" s="46"/>
      <c r="R1011" s="46"/>
      <c r="S1011" s="46"/>
      <c r="T1011" s="46"/>
      <c r="U1011" s="46"/>
      <c r="V1011" s="46"/>
      <c r="W1011" s="46"/>
      <c r="X1011" s="46"/>
    </row>
    <row r="1012" spans="1:24" ht="15" customHeight="1" x14ac:dyDescent="0.2">
      <c r="A1012" s="46"/>
      <c r="B1012" s="258" t="s">
        <v>263</v>
      </c>
      <c r="C1012" s="258"/>
      <c r="D1012" s="258"/>
      <c r="E1012" s="258" t="s">
        <v>264</v>
      </c>
      <c r="F1012" s="258"/>
      <c r="G1012" s="390"/>
      <c r="H1012" s="390"/>
      <c r="I1012" s="272"/>
      <c r="J1012" s="258"/>
      <c r="K1012" s="273">
        <v>70514.570000000007</v>
      </c>
      <c r="M1012" s="46"/>
      <c r="N1012" s="46"/>
      <c r="O1012" s="46"/>
      <c r="P1012" s="46"/>
      <c r="Q1012" s="46"/>
      <c r="R1012" s="46"/>
      <c r="S1012" s="46"/>
      <c r="T1012" s="46"/>
      <c r="U1012" s="46"/>
      <c r="V1012" s="46"/>
      <c r="W1012" s="46"/>
      <c r="X1012" s="46"/>
    </row>
    <row r="1013" spans="1:24" ht="15" customHeight="1" x14ac:dyDescent="0.2">
      <c r="A1013" s="46"/>
      <c r="B1013" s="259" t="s">
        <v>265</v>
      </c>
      <c r="C1013" s="267" t="s">
        <v>24</v>
      </c>
      <c r="D1013" s="259" t="s">
        <v>25</v>
      </c>
      <c r="E1013" s="259" t="s">
        <v>26</v>
      </c>
      <c r="F1013" s="387" t="s">
        <v>917</v>
      </c>
      <c r="G1013" s="387"/>
      <c r="H1013" s="271" t="s">
        <v>27</v>
      </c>
      <c r="I1013" s="267" t="s">
        <v>28</v>
      </c>
      <c r="J1013" s="267" t="s">
        <v>29</v>
      </c>
      <c r="K1013" s="267" t="s">
        <v>30</v>
      </c>
      <c r="M1013" s="46"/>
      <c r="N1013" s="46"/>
      <c r="O1013" s="46"/>
      <c r="P1013" s="46"/>
      <c r="Q1013" s="46"/>
      <c r="R1013" s="46"/>
      <c r="S1013" s="46"/>
      <c r="T1013" s="46"/>
      <c r="U1013" s="46"/>
      <c r="V1013" s="46"/>
      <c r="W1013" s="46"/>
      <c r="X1013" s="46"/>
    </row>
    <row r="1014" spans="1:24" ht="15" customHeight="1" x14ac:dyDescent="0.2">
      <c r="A1014" s="46"/>
      <c r="B1014" s="260" t="s">
        <v>918</v>
      </c>
      <c r="C1014" s="275" t="s">
        <v>266</v>
      </c>
      <c r="D1014" s="260" t="s">
        <v>47</v>
      </c>
      <c r="E1014" s="260" t="s">
        <v>267</v>
      </c>
      <c r="F1014" s="388" t="s">
        <v>4005</v>
      </c>
      <c r="G1014" s="388"/>
      <c r="H1014" s="274" t="s">
        <v>49</v>
      </c>
      <c r="I1014" s="277">
        <v>1</v>
      </c>
      <c r="J1014" s="276">
        <v>1272.94</v>
      </c>
      <c r="K1014" s="276">
        <v>1272.94</v>
      </c>
      <c r="M1014" s="46"/>
      <c r="N1014" s="46"/>
      <c r="O1014" s="46"/>
      <c r="P1014" s="46"/>
      <c r="Q1014" s="46"/>
      <c r="R1014" s="46"/>
      <c r="S1014" s="46"/>
      <c r="T1014" s="46"/>
      <c r="U1014" s="46"/>
      <c r="V1014" s="46"/>
      <c r="W1014" s="46"/>
      <c r="X1014" s="46"/>
    </row>
    <row r="1015" spans="1:24" ht="15" customHeight="1" x14ac:dyDescent="0.2">
      <c r="A1015" s="46"/>
      <c r="B1015" s="261" t="s">
        <v>953</v>
      </c>
      <c r="C1015" s="280" t="s">
        <v>1309</v>
      </c>
      <c r="D1015" s="261" t="s">
        <v>47</v>
      </c>
      <c r="E1015" s="261" t="s">
        <v>1310</v>
      </c>
      <c r="F1015" s="385" t="s">
        <v>4005</v>
      </c>
      <c r="G1015" s="385"/>
      <c r="H1015" s="279" t="s">
        <v>83</v>
      </c>
      <c r="I1015" s="282">
        <v>10.199999999999999</v>
      </c>
      <c r="J1015" s="281">
        <v>12.98</v>
      </c>
      <c r="K1015" s="281">
        <v>132.38999999999999</v>
      </c>
      <c r="M1015" s="46"/>
      <c r="N1015" s="46"/>
      <c r="O1015" s="46"/>
      <c r="P1015" s="46"/>
      <c r="Q1015" s="46"/>
      <c r="R1015" s="46"/>
      <c r="S1015" s="46"/>
      <c r="T1015" s="46"/>
      <c r="U1015" s="46"/>
      <c r="V1015" s="46"/>
      <c r="W1015" s="46"/>
      <c r="X1015" s="46"/>
    </row>
    <row r="1016" spans="1:24" ht="15" customHeight="1" x14ac:dyDescent="0.2">
      <c r="A1016" s="46"/>
      <c r="B1016" s="261" t="s">
        <v>953</v>
      </c>
      <c r="C1016" s="280" t="s">
        <v>1311</v>
      </c>
      <c r="D1016" s="261" t="s">
        <v>47</v>
      </c>
      <c r="E1016" s="261" t="s">
        <v>1312</v>
      </c>
      <c r="F1016" s="385" t="s">
        <v>4005</v>
      </c>
      <c r="G1016" s="385"/>
      <c r="H1016" s="279" t="s">
        <v>49</v>
      </c>
      <c r="I1016" s="282">
        <v>1</v>
      </c>
      <c r="J1016" s="281">
        <v>472.96</v>
      </c>
      <c r="K1016" s="281">
        <v>472.96</v>
      </c>
      <c r="M1016" s="46"/>
      <c r="N1016" s="46"/>
      <c r="O1016" s="46"/>
      <c r="P1016" s="46"/>
      <c r="Q1016" s="46"/>
      <c r="R1016" s="46"/>
      <c r="S1016" s="46"/>
      <c r="T1016" s="46"/>
      <c r="U1016" s="46"/>
      <c r="V1016" s="46"/>
      <c r="W1016" s="46"/>
      <c r="X1016" s="46"/>
    </row>
    <row r="1017" spans="1:24" ht="15" customHeight="1" x14ac:dyDescent="0.2">
      <c r="A1017" s="46"/>
      <c r="B1017" s="261" t="s">
        <v>953</v>
      </c>
      <c r="C1017" s="280" t="s">
        <v>1313</v>
      </c>
      <c r="D1017" s="261" t="s">
        <v>47</v>
      </c>
      <c r="E1017" s="261" t="s">
        <v>1314</v>
      </c>
      <c r="F1017" s="385" t="s">
        <v>4005</v>
      </c>
      <c r="G1017" s="385"/>
      <c r="H1017" s="279" t="s">
        <v>49</v>
      </c>
      <c r="I1017" s="282">
        <v>1</v>
      </c>
      <c r="J1017" s="281">
        <v>201.76</v>
      </c>
      <c r="K1017" s="281">
        <v>201.76</v>
      </c>
      <c r="M1017" s="46"/>
      <c r="N1017" s="46"/>
      <c r="O1017" s="46"/>
      <c r="P1017" s="46"/>
      <c r="Q1017" s="46"/>
      <c r="R1017" s="46"/>
      <c r="S1017" s="46"/>
      <c r="T1017" s="46"/>
      <c r="U1017" s="46"/>
      <c r="V1017" s="46"/>
      <c r="W1017" s="46"/>
      <c r="X1017" s="46"/>
    </row>
    <row r="1018" spans="1:24" ht="15" customHeight="1" x14ac:dyDescent="0.2">
      <c r="A1018" s="46"/>
      <c r="B1018" s="261" t="s">
        <v>953</v>
      </c>
      <c r="C1018" s="280" t="s">
        <v>1315</v>
      </c>
      <c r="D1018" s="261" t="s">
        <v>47</v>
      </c>
      <c r="E1018" s="261" t="s">
        <v>1316</v>
      </c>
      <c r="F1018" s="385" t="s">
        <v>4005</v>
      </c>
      <c r="G1018" s="385"/>
      <c r="H1018" s="279" t="s">
        <v>49</v>
      </c>
      <c r="I1018" s="282">
        <v>1</v>
      </c>
      <c r="J1018" s="281">
        <v>465.83</v>
      </c>
      <c r="K1018" s="281">
        <v>465.83</v>
      </c>
      <c r="M1018" s="46"/>
      <c r="N1018" s="46"/>
      <c r="O1018" s="46"/>
      <c r="P1018" s="46"/>
      <c r="Q1018" s="46"/>
      <c r="R1018" s="46"/>
      <c r="S1018" s="46"/>
      <c r="T1018" s="46"/>
      <c r="U1018" s="46"/>
      <c r="V1018" s="46"/>
      <c r="W1018" s="46"/>
      <c r="X1018" s="46"/>
    </row>
    <row r="1019" spans="1:24" ht="15" customHeight="1" x14ac:dyDescent="0.2">
      <c r="A1019" s="46"/>
      <c r="B1019" s="263"/>
      <c r="C1019" s="263"/>
      <c r="D1019" s="263"/>
      <c r="E1019" s="263"/>
      <c r="F1019" s="263" t="s">
        <v>924</v>
      </c>
      <c r="G1019" s="289">
        <v>332.62</v>
      </c>
      <c r="H1019" s="263" t="s">
        <v>925</v>
      </c>
      <c r="I1019" s="289">
        <v>0</v>
      </c>
      <c r="J1019" s="263" t="s">
        <v>926</v>
      </c>
      <c r="K1019" s="289">
        <v>332.62</v>
      </c>
      <c r="M1019" s="46"/>
      <c r="N1019" s="46"/>
      <c r="O1019" s="46"/>
      <c r="P1019" s="46"/>
      <c r="Q1019" s="46"/>
      <c r="R1019" s="46"/>
      <c r="S1019" s="46"/>
      <c r="T1019" s="46"/>
      <c r="U1019" s="46"/>
      <c r="V1019" s="46"/>
      <c r="W1019" s="46"/>
      <c r="X1019" s="46"/>
    </row>
    <row r="1020" spans="1:24" ht="15" customHeight="1" x14ac:dyDescent="0.2">
      <c r="A1020" s="46"/>
      <c r="B1020" s="263"/>
      <c r="C1020" s="263"/>
      <c r="D1020" s="263"/>
      <c r="E1020" s="263"/>
      <c r="F1020" s="263" t="s">
        <v>927</v>
      </c>
      <c r="G1020" s="289">
        <v>264.89</v>
      </c>
      <c r="H1020" s="263"/>
      <c r="I1020" s="386" t="s">
        <v>928</v>
      </c>
      <c r="J1020" s="386"/>
      <c r="K1020" s="289">
        <v>1537.83</v>
      </c>
      <c r="M1020" s="46"/>
      <c r="N1020" s="46"/>
      <c r="O1020" s="46"/>
      <c r="P1020" s="46"/>
      <c r="Q1020" s="46"/>
      <c r="R1020" s="46"/>
      <c r="S1020" s="46"/>
      <c r="T1020" s="46"/>
      <c r="U1020" s="46"/>
      <c r="V1020" s="46"/>
      <c r="W1020" s="46"/>
      <c r="X1020" s="46"/>
    </row>
    <row r="1021" spans="1:24" ht="15" customHeight="1" thickBot="1" x14ac:dyDescent="0.25">
      <c r="A1021" s="46"/>
      <c r="B1021" s="264"/>
      <c r="C1021" s="264"/>
      <c r="D1021" s="264"/>
      <c r="E1021" s="264"/>
      <c r="F1021" s="264"/>
      <c r="G1021" s="264"/>
      <c r="H1021" s="264" t="s">
        <v>929</v>
      </c>
      <c r="I1021" s="287" t="s">
        <v>3078</v>
      </c>
      <c r="J1021" s="264" t="s">
        <v>931</v>
      </c>
      <c r="K1021" s="265">
        <v>32294.43</v>
      </c>
      <c r="M1021" s="46"/>
      <c r="N1021" s="46"/>
      <c r="O1021" s="46"/>
      <c r="P1021" s="46"/>
      <c r="Q1021" s="46"/>
      <c r="R1021" s="46"/>
      <c r="S1021" s="46"/>
      <c r="T1021" s="46"/>
      <c r="U1021" s="46"/>
      <c r="V1021" s="46"/>
      <c r="W1021" s="46"/>
      <c r="X1021" s="46"/>
    </row>
    <row r="1022" spans="1:24" ht="15" customHeight="1" thickTop="1" x14ac:dyDescent="0.2">
      <c r="A1022" s="46"/>
      <c r="B1022" s="278"/>
      <c r="C1022" s="278"/>
      <c r="D1022" s="278"/>
      <c r="E1022" s="278"/>
      <c r="F1022" s="278"/>
      <c r="G1022" s="278"/>
      <c r="H1022" s="278"/>
      <c r="I1022" s="278"/>
      <c r="J1022" s="278"/>
      <c r="K1022" s="278"/>
      <c r="M1022" s="46"/>
      <c r="N1022" s="46"/>
      <c r="O1022" s="46"/>
      <c r="P1022" s="46"/>
      <c r="Q1022" s="46"/>
      <c r="R1022" s="46"/>
      <c r="S1022" s="46"/>
      <c r="T1022" s="46"/>
      <c r="U1022" s="46"/>
      <c r="V1022" s="46"/>
      <c r="W1022" s="46"/>
      <c r="X1022" s="46"/>
    </row>
    <row r="1023" spans="1:24" ht="15" customHeight="1" x14ac:dyDescent="0.2">
      <c r="A1023" s="46"/>
      <c r="B1023" s="259" t="s">
        <v>268</v>
      </c>
      <c r="C1023" s="267" t="s">
        <v>24</v>
      </c>
      <c r="D1023" s="259" t="s">
        <v>25</v>
      </c>
      <c r="E1023" s="259" t="s">
        <v>26</v>
      </c>
      <c r="F1023" s="387" t="s">
        <v>917</v>
      </c>
      <c r="G1023" s="387"/>
      <c r="H1023" s="271" t="s">
        <v>27</v>
      </c>
      <c r="I1023" s="267" t="s">
        <v>28</v>
      </c>
      <c r="J1023" s="267" t="s">
        <v>29</v>
      </c>
      <c r="K1023" s="267" t="s">
        <v>30</v>
      </c>
      <c r="M1023" s="46"/>
      <c r="N1023" s="46"/>
      <c r="O1023" s="46"/>
      <c r="P1023" s="46"/>
      <c r="Q1023" s="46"/>
      <c r="R1023" s="46"/>
      <c r="S1023" s="46"/>
      <c r="T1023" s="46"/>
      <c r="U1023" s="46"/>
      <c r="V1023" s="46"/>
      <c r="W1023" s="46"/>
      <c r="X1023" s="46"/>
    </row>
    <row r="1024" spans="1:24" ht="15" customHeight="1" x14ac:dyDescent="0.2">
      <c r="A1024" s="46"/>
      <c r="B1024" s="260" t="s">
        <v>918</v>
      </c>
      <c r="C1024" s="275" t="s">
        <v>269</v>
      </c>
      <c r="D1024" s="260" t="s">
        <v>47</v>
      </c>
      <c r="E1024" s="260" t="s">
        <v>270</v>
      </c>
      <c r="F1024" s="388" t="s">
        <v>4005</v>
      </c>
      <c r="G1024" s="388"/>
      <c r="H1024" s="274" t="s">
        <v>49</v>
      </c>
      <c r="I1024" s="277">
        <v>1</v>
      </c>
      <c r="J1024" s="276">
        <v>1194.19</v>
      </c>
      <c r="K1024" s="276">
        <v>1194.19</v>
      </c>
      <c r="M1024" s="46"/>
      <c r="N1024" s="46"/>
      <c r="O1024" s="46"/>
      <c r="P1024" s="46"/>
      <c r="Q1024" s="46"/>
      <c r="R1024" s="46"/>
      <c r="S1024" s="46"/>
      <c r="T1024" s="46"/>
      <c r="U1024" s="46"/>
      <c r="V1024" s="46"/>
      <c r="W1024" s="46"/>
      <c r="X1024" s="46"/>
    </row>
    <row r="1025" spans="1:24" ht="15" customHeight="1" x14ac:dyDescent="0.2">
      <c r="A1025" s="46"/>
      <c r="B1025" s="261" t="s">
        <v>953</v>
      </c>
      <c r="C1025" s="280" t="s">
        <v>1311</v>
      </c>
      <c r="D1025" s="261" t="s">
        <v>47</v>
      </c>
      <c r="E1025" s="261" t="s">
        <v>1312</v>
      </c>
      <c r="F1025" s="385" t="s">
        <v>4005</v>
      </c>
      <c r="G1025" s="385"/>
      <c r="H1025" s="279" t="s">
        <v>49</v>
      </c>
      <c r="I1025" s="282">
        <v>1</v>
      </c>
      <c r="J1025" s="281">
        <v>472.96</v>
      </c>
      <c r="K1025" s="281">
        <v>472.96</v>
      </c>
      <c r="M1025" s="46"/>
      <c r="N1025" s="46"/>
      <c r="O1025" s="46"/>
      <c r="P1025" s="46"/>
      <c r="Q1025" s="46"/>
      <c r="R1025" s="46"/>
      <c r="S1025" s="46"/>
      <c r="T1025" s="46"/>
      <c r="U1025" s="46"/>
      <c r="V1025" s="46"/>
      <c r="W1025" s="46"/>
      <c r="X1025" s="46"/>
    </row>
    <row r="1026" spans="1:24" ht="15" customHeight="1" x14ac:dyDescent="0.2">
      <c r="A1026" s="46"/>
      <c r="B1026" s="261" t="s">
        <v>953</v>
      </c>
      <c r="C1026" s="280" t="s">
        <v>1309</v>
      </c>
      <c r="D1026" s="261" t="s">
        <v>47</v>
      </c>
      <c r="E1026" s="261" t="s">
        <v>1310</v>
      </c>
      <c r="F1026" s="385" t="s">
        <v>4005</v>
      </c>
      <c r="G1026" s="385"/>
      <c r="H1026" s="279" t="s">
        <v>83</v>
      </c>
      <c r="I1026" s="282">
        <v>10</v>
      </c>
      <c r="J1026" s="281">
        <v>12.98</v>
      </c>
      <c r="K1026" s="281">
        <v>129.80000000000001</v>
      </c>
      <c r="M1026" s="46"/>
      <c r="N1026" s="46"/>
      <c r="O1026" s="46"/>
      <c r="P1026" s="46"/>
      <c r="Q1026" s="46"/>
      <c r="R1026" s="46"/>
      <c r="S1026" s="46"/>
      <c r="T1026" s="46"/>
      <c r="U1026" s="46"/>
      <c r="V1026" s="46"/>
      <c r="W1026" s="46"/>
      <c r="X1026" s="46"/>
    </row>
    <row r="1027" spans="1:24" ht="15" customHeight="1" x14ac:dyDescent="0.2">
      <c r="A1027" s="46"/>
      <c r="B1027" s="261" t="s">
        <v>953</v>
      </c>
      <c r="C1027" s="280" t="s">
        <v>1313</v>
      </c>
      <c r="D1027" s="261" t="s">
        <v>47</v>
      </c>
      <c r="E1027" s="261" t="s">
        <v>1314</v>
      </c>
      <c r="F1027" s="385" t="s">
        <v>4005</v>
      </c>
      <c r="G1027" s="385"/>
      <c r="H1027" s="279" t="s">
        <v>49</v>
      </c>
      <c r="I1027" s="282">
        <v>1</v>
      </c>
      <c r="J1027" s="281">
        <v>201.76</v>
      </c>
      <c r="K1027" s="281">
        <v>201.76</v>
      </c>
      <c r="M1027" s="46"/>
      <c r="N1027" s="46"/>
      <c r="O1027" s="46"/>
      <c r="P1027" s="46"/>
      <c r="Q1027" s="46"/>
      <c r="R1027" s="46"/>
      <c r="S1027" s="46"/>
      <c r="T1027" s="46"/>
      <c r="U1027" s="46"/>
      <c r="V1027" s="46"/>
      <c r="W1027" s="46"/>
      <c r="X1027" s="46"/>
    </row>
    <row r="1028" spans="1:24" ht="15" customHeight="1" x14ac:dyDescent="0.2">
      <c r="A1028" s="46"/>
      <c r="B1028" s="261" t="s">
        <v>953</v>
      </c>
      <c r="C1028" s="280" t="s">
        <v>1317</v>
      </c>
      <c r="D1028" s="261" t="s">
        <v>47</v>
      </c>
      <c r="E1028" s="261" t="s">
        <v>1318</v>
      </c>
      <c r="F1028" s="385" t="s">
        <v>4005</v>
      </c>
      <c r="G1028" s="385"/>
      <c r="H1028" s="279" t="s">
        <v>49</v>
      </c>
      <c r="I1028" s="282">
        <v>1</v>
      </c>
      <c r="J1028" s="281">
        <v>389.67</v>
      </c>
      <c r="K1028" s="281">
        <v>389.67</v>
      </c>
      <c r="M1028" s="46"/>
      <c r="N1028" s="46"/>
      <c r="O1028" s="46"/>
      <c r="P1028" s="46"/>
      <c r="Q1028" s="46"/>
      <c r="R1028" s="46"/>
      <c r="S1028" s="46"/>
      <c r="T1028" s="46"/>
      <c r="U1028" s="46"/>
      <c r="V1028" s="46"/>
      <c r="W1028" s="46"/>
      <c r="X1028" s="46"/>
    </row>
    <row r="1029" spans="1:24" ht="15" customHeight="1" x14ac:dyDescent="0.2">
      <c r="A1029" s="46"/>
      <c r="B1029" s="263"/>
      <c r="C1029" s="263"/>
      <c r="D1029" s="263"/>
      <c r="E1029" s="263"/>
      <c r="F1029" s="263" t="s">
        <v>924</v>
      </c>
      <c r="G1029" s="289">
        <v>326.68</v>
      </c>
      <c r="H1029" s="263" t="s">
        <v>925</v>
      </c>
      <c r="I1029" s="289">
        <v>0</v>
      </c>
      <c r="J1029" s="263" t="s">
        <v>926</v>
      </c>
      <c r="K1029" s="289">
        <v>326.68</v>
      </c>
      <c r="M1029" s="46"/>
      <c r="N1029" s="46"/>
      <c r="O1029" s="46"/>
      <c r="P1029" s="46"/>
      <c r="Q1029" s="46"/>
      <c r="R1029" s="46"/>
      <c r="S1029" s="46"/>
      <c r="T1029" s="46"/>
      <c r="U1029" s="46"/>
      <c r="V1029" s="46"/>
      <c r="W1029" s="46"/>
      <c r="X1029" s="46"/>
    </row>
    <row r="1030" spans="1:24" ht="15" customHeight="1" x14ac:dyDescent="0.2">
      <c r="A1030" s="46"/>
      <c r="B1030" s="263"/>
      <c r="C1030" s="263"/>
      <c r="D1030" s="263"/>
      <c r="E1030" s="263"/>
      <c r="F1030" s="263" t="s">
        <v>927</v>
      </c>
      <c r="G1030" s="289">
        <v>248.51</v>
      </c>
      <c r="H1030" s="263"/>
      <c r="I1030" s="386" t="s">
        <v>928</v>
      </c>
      <c r="J1030" s="386"/>
      <c r="K1030" s="289">
        <v>1442.7</v>
      </c>
      <c r="M1030" s="46"/>
      <c r="N1030" s="46"/>
      <c r="O1030" s="46"/>
      <c r="P1030" s="46"/>
      <c r="Q1030" s="46"/>
      <c r="R1030" s="46"/>
      <c r="S1030" s="46"/>
      <c r="T1030" s="46"/>
      <c r="U1030" s="46"/>
      <c r="V1030" s="46"/>
      <c r="W1030" s="46"/>
      <c r="X1030" s="46"/>
    </row>
    <row r="1031" spans="1:24" ht="15" customHeight="1" thickBot="1" x14ac:dyDescent="0.25">
      <c r="A1031" s="46"/>
      <c r="B1031" s="264"/>
      <c r="C1031" s="264"/>
      <c r="D1031" s="264"/>
      <c r="E1031" s="264"/>
      <c r="F1031" s="264"/>
      <c r="G1031" s="264"/>
      <c r="H1031" s="264" t="s">
        <v>929</v>
      </c>
      <c r="I1031" s="287" t="s">
        <v>930</v>
      </c>
      <c r="J1031" s="264" t="s">
        <v>931</v>
      </c>
      <c r="K1031" s="265">
        <v>14427</v>
      </c>
      <c r="M1031" s="46"/>
      <c r="N1031" s="46"/>
      <c r="O1031" s="46"/>
      <c r="P1031" s="46"/>
      <c r="Q1031" s="46"/>
      <c r="R1031" s="46"/>
      <c r="S1031" s="46"/>
      <c r="T1031" s="46"/>
      <c r="U1031" s="46"/>
      <c r="V1031" s="46"/>
      <c r="W1031" s="46"/>
      <c r="X1031" s="46"/>
    </row>
    <row r="1032" spans="1:24" ht="15" customHeight="1" thickTop="1" x14ac:dyDescent="0.2">
      <c r="A1032" s="46"/>
      <c r="B1032" s="278"/>
      <c r="C1032" s="278"/>
      <c r="D1032" s="278"/>
      <c r="E1032" s="278"/>
      <c r="F1032" s="278"/>
      <c r="G1032" s="278"/>
      <c r="H1032" s="278"/>
      <c r="I1032" s="278"/>
      <c r="J1032" s="278"/>
      <c r="K1032" s="278"/>
      <c r="M1032" s="46"/>
      <c r="N1032" s="46"/>
      <c r="O1032" s="46"/>
      <c r="P1032" s="46"/>
      <c r="Q1032" s="46"/>
      <c r="R1032" s="46"/>
      <c r="S1032" s="46"/>
      <c r="T1032" s="46"/>
      <c r="U1032" s="46"/>
      <c r="V1032" s="46"/>
      <c r="W1032" s="46"/>
      <c r="X1032" s="46"/>
    </row>
    <row r="1033" spans="1:24" ht="15" customHeight="1" x14ac:dyDescent="0.2">
      <c r="A1033" s="46"/>
      <c r="B1033" s="259" t="s">
        <v>271</v>
      </c>
      <c r="C1033" s="267" t="s">
        <v>24</v>
      </c>
      <c r="D1033" s="259" t="s">
        <v>25</v>
      </c>
      <c r="E1033" s="259" t="s">
        <v>26</v>
      </c>
      <c r="F1033" s="387" t="s">
        <v>917</v>
      </c>
      <c r="G1033" s="387"/>
      <c r="H1033" s="271" t="s">
        <v>27</v>
      </c>
      <c r="I1033" s="267" t="s">
        <v>28</v>
      </c>
      <c r="J1033" s="267" t="s">
        <v>29</v>
      </c>
      <c r="K1033" s="267" t="s">
        <v>30</v>
      </c>
      <c r="M1033" s="46"/>
      <c r="N1033" s="46"/>
      <c r="O1033" s="46"/>
      <c r="P1033" s="46"/>
      <c r="Q1033" s="46"/>
      <c r="R1033" s="46"/>
      <c r="S1033" s="46"/>
      <c r="T1033" s="46"/>
      <c r="U1033" s="46"/>
      <c r="V1033" s="46"/>
      <c r="W1033" s="46"/>
      <c r="X1033" s="46"/>
    </row>
    <row r="1034" spans="1:24" ht="15" customHeight="1" x14ac:dyDescent="0.2">
      <c r="A1034" s="46"/>
      <c r="B1034" s="260" t="s">
        <v>918</v>
      </c>
      <c r="C1034" s="275" t="s">
        <v>2583</v>
      </c>
      <c r="D1034" s="260" t="s">
        <v>73</v>
      </c>
      <c r="E1034" s="260" t="s">
        <v>273</v>
      </c>
      <c r="F1034" s="388" t="s">
        <v>1308</v>
      </c>
      <c r="G1034" s="388"/>
      <c r="H1034" s="274" t="s">
        <v>40</v>
      </c>
      <c r="I1034" s="277">
        <v>1</v>
      </c>
      <c r="J1034" s="276">
        <v>564.79999999999995</v>
      </c>
      <c r="K1034" s="276">
        <v>564.79999999999995</v>
      </c>
      <c r="M1034" s="46"/>
      <c r="N1034" s="46"/>
      <c r="O1034" s="46"/>
      <c r="P1034" s="46"/>
      <c r="Q1034" s="46"/>
      <c r="R1034" s="46"/>
      <c r="S1034" s="46"/>
      <c r="T1034" s="46"/>
      <c r="U1034" s="46"/>
      <c r="V1034" s="46"/>
      <c r="W1034" s="46"/>
      <c r="X1034" s="46"/>
    </row>
    <row r="1035" spans="1:24" ht="15" customHeight="1" x14ac:dyDescent="0.2">
      <c r="A1035" s="46"/>
      <c r="B1035" s="261" t="s">
        <v>953</v>
      </c>
      <c r="C1035" s="280" t="s">
        <v>1359</v>
      </c>
      <c r="D1035" s="261" t="s">
        <v>47</v>
      </c>
      <c r="E1035" s="261" t="s">
        <v>2642</v>
      </c>
      <c r="F1035" s="385" t="s">
        <v>3970</v>
      </c>
      <c r="G1035" s="385"/>
      <c r="H1035" s="279" t="s">
        <v>950</v>
      </c>
      <c r="I1035" s="282">
        <v>1.5</v>
      </c>
      <c r="J1035" s="281">
        <v>34.549999999999997</v>
      </c>
      <c r="K1035" s="281">
        <v>51.82</v>
      </c>
      <c r="M1035" s="46"/>
      <c r="N1035" s="46"/>
      <c r="O1035" s="46"/>
      <c r="P1035" s="46"/>
      <c r="Q1035" s="46"/>
      <c r="R1035" s="46"/>
      <c r="S1035" s="46"/>
      <c r="T1035" s="46"/>
      <c r="U1035" s="46"/>
      <c r="V1035" s="46"/>
      <c r="W1035" s="46"/>
      <c r="X1035" s="46"/>
    </row>
    <row r="1036" spans="1:24" ht="15" customHeight="1" x14ac:dyDescent="0.2">
      <c r="A1036" s="46"/>
      <c r="B1036" s="262" t="s">
        <v>919</v>
      </c>
      <c r="C1036" s="284" t="s">
        <v>1325</v>
      </c>
      <c r="D1036" s="262" t="s">
        <v>36</v>
      </c>
      <c r="E1036" s="262" t="s">
        <v>1326</v>
      </c>
      <c r="F1036" s="389" t="s">
        <v>923</v>
      </c>
      <c r="G1036" s="389"/>
      <c r="H1036" s="283" t="s">
        <v>40</v>
      </c>
      <c r="I1036" s="286">
        <v>1</v>
      </c>
      <c r="J1036" s="285">
        <v>512.98</v>
      </c>
      <c r="K1036" s="285">
        <v>512.98</v>
      </c>
      <c r="M1036" s="46"/>
      <c r="N1036" s="46"/>
      <c r="O1036" s="46"/>
      <c r="P1036" s="46"/>
      <c r="Q1036" s="46"/>
      <c r="R1036" s="46"/>
      <c r="S1036" s="46"/>
      <c r="T1036" s="46"/>
      <c r="U1036" s="46"/>
      <c r="V1036" s="46"/>
      <c r="W1036" s="46"/>
      <c r="X1036" s="46"/>
    </row>
    <row r="1037" spans="1:24" ht="15" customHeight="1" x14ac:dyDescent="0.2">
      <c r="A1037" s="46"/>
      <c r="B1037" s="263"/>
      <c r="C1037" s="263"/>
      <c r="D1037" s="263"/>
      <c r="E1037" s="263"/>
      <c r="F1037" s="263" t="s">
        <v>924</v>
      </c>
      <c r="G1037" s="289">
        <v>45.82</v>
      </c>
      <c r="H1037" s="263" t="s">
        <v>925</v>
      </c>
      <c r="I1037" s="289">
        <v>0</v>
      </c>
      <c r="J1037" s="263" t="s">
        <v>926</v>
      </c>
      <c r="K1037" s="289">
        <v>45.82</v>
      </c>
      <c r="M1037" s="46"/>
      <c r="N1037" s="46"/>
      <c r="O1037" s="46"/>
      <c r="P1037" s="46"/>
      <c r="Q1037" s="46"/>
      <c r="R1037" s="46"/>
      <c r="S1037" s="46"/>
      <c r="T1037" s="46"/>
      <c r="U1037" s="46"/>
      <c r="V1037" s="46"/>
      <c r="W1037" s="46"/>
      <c r="X1037" s="46"/>
    </row>
    <row r="1038" spans="1:24" ht="15" customHeight="1" x14ac:dyDescent="0.2">
      <c r="A1038" s="46"/>
      <c r="B1038" s="263"/>
      <c r="C1038" s="263"/>
      <c r="D1038" s="263"/>
      <c r="E1038" s="263"/>
      <c r="F1038" s="263" t="s">
        <v>927</v>
      </c>
      <c r="G1038" s="289">
        <v>117.53</v>
      </c>
      <c r="H1038" s="263"/>
      <c r="I1038" s="386" t="s">
        <v>928</v>
      </c>
      <c r="J1038" s="386"/>
      <c r="K1038" s="289">
        <v>682.33</v>
      </c>
      <c r="M1038" s="46"/>
      <c r="N1038" s="46"/>
      <c r="O1038" s="46"/>
      <c r="P1038" s="46"/>
      <c r="Q1038" s="46"/>
      <c r="R1038" s="46"/>
      <c r="S1038" s="46"/>
      <c r="T1038" s="46"/>
      <c r="U1038" s="46"/>
      <c r="V1038" s="46"/>
      <c r="W1038" s="46"/>
      <c r="X1038" s="46"/>
    </row>
    <row r="1039" spans="1:24" ht="15" customHeight="1" thickBot="1" x14ac:dyDescent="0.25">
      <c r="A1039" s="46"/>
      <c r="B1039" s="264"/>
      <c r="C1039" s="264"/>
      <c r="D1039" s="264"/>
      <c r="E1039" s="264"/>
      <c r="F1039" s="264"/>
      <c r="G1039" s="264"/>
      <c r="H1039" s="264" t="s">
        <v>929</v>
      </c>
      <c r="I1039" s="287" t="s">
        <v>3598</v>
      </c>
      <c r="J1039" s="264" t="s">
        <v>931</v>
      </c>
      <c r="K1039" s="265">
        <v>12111.35</v>
      </c>
      <c r="M1039" s="46"/>
      <c r="N1039" s="46"/>
      <c r="O1039" s="46"/>
      <c r="P1039" s="46"/>
      <c r="Q1039" s="46"/>
      <c r="R1039" s="46"/>
      <c r="S1039" s="46"/>
      <c r="T1039" s="46"/>
      <c r="U1039" s="46"/>
      <c r="V1039" s="46"/>
      <c r="W1039" s="46"/>
      <c r="X1039" s="46"/>
    </row>
    <row r="1040" spans="1:24" ht="15" customHeight="1" thickTop="1" x14ac:dyDescent="0.2">
      <c r="A1040" s="46"/>
      <c r="B1040" s="278"/>
      <c r="C1040" s="278"/>
      <c r="D1040" s="278"/>
      <c r="E1040" s="278"/>
      <c r="F1040" s="278"/>
      <c r="G1040" s="278"/>
      <c r="H1040" s="278"/>
      <c r="I1040" s="278"/>
      <c r="J1040" s="278"/>
      <c r="K1040" s="278"/>
      <c r="M1040" s="46"/>
      <c r="N1040" s="46"/>
      <c r="O1040" s="46"/>
      <c r="P1040" s="46"/>
      <c r="Q1040" s="46"/>
      <c r="R1040" s="46"/>
      <c r="S1040" s="46"/>
      <c r="T1040" s="46"/>
      <c r="U1040" s="46"/>
      <c r="V1040" s="46"/>
      <c r="W1040" s="46"/>
      <c r="X1040" s="46"/>
    </row>
    <row r="1041" spans="1:24" ht="15" customHeight="1" x14ac:dyDescent="0.2">
      <c r="A1041" s="46"/>
      <c r="B1041" s="259" t="s">
        <v>272</v>
      </c>
      <c r="C1041" s="267" t="s">
        <v>24</v>
      </c>
      <c r="D1041" s="259" t="s">
        <v>25</v>
      </c>
      <c r="E1041" s="259" t="s">
        <v>26</v>
      </c>
      <c r="F1041" s="387" t="s">
        <v>917</v>
      </c>
      <c r="G1041" s="387"/>
      <c r="H1041" s="271" t="s">
        <v>27</v>
      </c>
      <c r="I1041" s="267" t="s">
        <v>28</v>
      </c>
      <c r="J1041" s="267" t="s">
        <v>29</v>
      </c>
      <c r="K1041" s="267" t="s">
        <v>30</v>
      </c>
      <c r="M1041" s="46"/>
      <c r="N1041" s="46"/>
      <c r="O1041" s="46"/>
      <c r="P1041" s="46"/>
      <c r="Q1041" s="46"/>
      <c r="R1041" s="46"/>
      <c r="S1041" s="46"/>
      <c r="T1041" s="46"/>
      <c r="U1041" s="46"/>
      <c r="V1041" s="46"/>
      <c r="W1041" s="46"/>
      <c r="X1041" s="46"/>
    </row>
    <row r="1042" spans="1:24" ht="15" customHeight="1" x14ac:dyDescent="0.2">
      <c r="A1042" s="46"/>
      <c r="B1042" s="260" t="s">
        <v>918</v>
      </c>
      <c r="C1042" s="275" t="s">
        <v>3404</v>
      </c>
      <c r="D1042" s="260" t="s">
        <v>73</v>
      </c>
      <c r="E1042" s="260" t="s">
        <v>3405</v>
      </c>
      <c r="F1042" s="388" t="s">
        <v>1308</v>
      </c>
      <c r="G1042" s="388"/>
      <c r="H1042" s="274" t="s">
        <v>49</v>
      </c>
      <c r="I1042" s="277">
        <v>1</v>
      </c>
      <c r="J1042" s="276">
        <v>1716.44</v>
      </c>
      <c r="K1042" s="276">
        <v>1716.44</v>
      </c>
      <c r="M1042" s="46"/>
      <c r="N1042" s="46"/>
      <c r="O1042" s="46"/>
      <c r="P1042" s="46"/>
      <c r="Q1042" s="46"/>
      <c r="R1042" s="46"/>
      <c r="S1042" s="46"/>
      <c r="T1042" s="46"/>
      <c r="U1042" s="46"/>
      <c r="V1042" s="46"/>
      <c r="W1042" s="46"/>
      <c r="X1042" s="46"/>
    </row>
    <row r="1043" spans="1:24" ht="15" customHeight="1" x14ac:dyDescent="0.2">
      <c r="A1043" s="46"/>
      <c r="B1043" s="261" t="s">
        <v>953</v>
      </c>
      <c r="C1043" s="280" t="s">
        <v>1359</v>
      </c>
      <c r="D1043" s="261" t="s">
        <v>47</v>
      </c>
      <c r="E1043" s="261" t="s">
        <v>2642</v>
      </c>
      <c r="F1043" s="385" t="s">
        <v>3970</v>
      </c>
      <c r="G1043" s="385"/>
      <c r="H1043" s="279" t="s">
        <v>950</v>
      </c>
      <c r="I1043" s="282">
        <v>4.8029999999999999</v>
      </c>
      <c r="J1043" s="281">
        <v>34.549999999999997</v>
      </c>
      <c r="K1043" s="281">
        <v>165.94</v>
      </c>
      <c r="M1043" s="46"/>
      <c r="N1043" s="46"/>
      <c r="O1043" s="46"/>
      <c r="P1043" s="46"/>
      <c r="Q1043" s="46"/>
      <c r="R1043" s="46"/>
      <c r="S1043" s="46"/>
      <c r="T1043" s="46"/>
      <c r="U1043" s="46"/>
      <c r="V1043" s="46"/>
      <c r="W1043" s="46"/>
      <c r="X1043" s="46"/>
    </row>
    <row r="1044" spans="1:24" ht="15" customHeight="1" x14ac:dyDescent="0.2">
      <c r="A1044" s="46"/>
      <c r="B1044" s="261" t="s">
        <v>953</v>
      </c>
      <c r="C1044" s="280" t="s">
        <v>1042</v>
      </c>
      <c r="D1044" s="261" t="s">
        <v>47</v>
      </c>
      <c r="E1044" s="261" t="s">
        <v>1043</v>
      </c>
      <c r="F1044" s="385" t="s">
        <v>3970</v>
      </c>
      <c r="G1044" s="385"/>
      <c r="H1044" s="279" t="s">
        <v>950</v>
      </c>
      <c r="I1044" s="282">
        <v>3.6789999999999998</v>
      </c>
      <c r="J1044" s="281">
        <v>26.44</v>
      </c>
      <c r="K1044" s="281">
        <v>97.27</v>
      </c>
      <c r="M1044" s="46"/>
      <c r="N1044" s="46"/>
      <c r="O1044" s="46"/>
      <c r="P1044" s="46"/>
      <c r="Q1044" s="46"/>
      <c r="R1044" s="46"/>
      <c r="S1044" s="46"/>
      <c r="T1044" s="46"/>
      <c r="U1044" s="46"/>
      <c r="V1044" s="46"/>
      <c r="W1044" s="46"/>
      <c r="X1044" s="46"/>
    </row>
    <row r="1045" spans="1:24" ht="15" customHeight="1" x14ac:dyDescent="0.2">
      <c r="A1045" s="46"/>
      <c r="B1045" s="262" t="s">
        <v>919</v>
      </c>
      <c r="C1045" s="284" t="s">
        <v>1901</v>
      </c>
      <c r="D1045" s="262" t="s">
        <v>47</v>
      </c>
      <c r="E1045" s="262" t="s">
        <v>1902</v>
      </c>
      <c r="F1045" s="389" t="s">
        <v>923</v>
      </c>
      <c r="G1045" s="389"/>
      <c r="H1045" s="283" t="s">
        <v>60</v>
      </c>
      <c r="I1045" s="286">
        <v>1.6E-2</v>
      </c>
      <c r="J1045" s="285">
        <v>162.09</v>
      </c>
      <c r="K1045" s="285">
        <v>2.59</v>
      </c>
      <c r="M1045" s="46"/>
      <c r="N1045" s="46"/>
      <c r="O1045" s="46"/>
      <c r="P1045" s="46"/>
      <c r="Q1045" s="46"/>
      <c r="R1045" s="46"/>
      <c r="S1045" s="46"/>
      <c r="T1045" s="46"/>
      <c r="U1045" s="46"/>
      <c r="V1045" s="46"/>
      <c r="W1045" s="46"/>
      <c r="X1045" s="46"/>
    </row>
    <row r="1046" spans="1:24" ht="15" customHeight="1" x14ac:dyDescent="0.2">
      <c r="A1046" s="46"/>
      <c r="B1046" s="262" t="s">
        <v>919</v>
      </c>
      <c r="C1046" s="284" t="s">
        <v>3599</v>
      </c>
      <c r="D1046" s="262" t="s">
        <v>47</v>
      </c>
      <c r="E1046" s="262" t="s">
        <v>3600</v>
      </c>
      <c r="F1046" s="389" t="s">
        <v>923</v>
      </c>
      <c r="G1046" s="389"/>
      <c r="H1046" s="283" t="s">
        <v>49</v>
      </c>
      <c r="I1046" s="286">
        <v>2</v>
      </c>
      <c r="J1046" s="285">
        <v>106.32</v>
      </c>
      <c r="K1046" s="285">
        <v>212.64</v>
      </c>
      <c r="M1046" s="46"/>
      <c r="N1046" s="46"/>
      <c r="O1046" s="46"/>
      <c r="P1046" s="46"/>
      <c r="Q1046" s="46"/>
      <c r="R1046" s="46"/>
      <c r="S1046" s="46"/>
      <c r="T1046" s="46"/>
      <c r="U1046" s="46"/>
      <c r="V1046" s="46"/>
      <c r="W1046" s="46"/>
      <c r="X1046" s="46"/>
    </row>
    <row r="1047" spans="1:24" ht="15" customHeight="1" x14ac:dyDescent="0.2">
      <c r="A1047" s="46"/>
      <c r="B1047" s="262" t="s">
        <v>919</v>
      </c>
      <c r="C1047" s="284" t="s">
        <v>1319</v>
      </c>
      <c r="D1047" s="262" t="s">
        <v>43</v>
      </c>
      <c r="E1047" s="262" t="s">
        <v>1320</v>
      </c>
      <c r="F1047" s="389" t="s">
        <v>923</v>
      </c>
      <c r="G1047" s="389"/>
      <c r="H1047" s="283" t="s">
        <v>49</v>
      </c>
      <c r="I1047" s="286">
        <v>10</v>
      </c>
      <c r="J1047" s="285">
        <v>0.85</v>
      </c>
      <c r="K1047" s="285">
        <v>8.5</v>
      </c>
      <c r="M1047" s="46"/>
      <c r="N1047" s="46"/>
      <c r="O1047" s="46"/>
      <c r="P1047" s="46"/>
      <c r="Q1047" s="46"/>
      <c r="R1047" s="46"/>
      <c r="S1047" s="46"/>
      <c r="T1047" s="46"/>
      <c r="U1047" s="46"/>
      <c r="V1047" s="46"/>
      <c r="W1047" s="46"/>
      <c r="X1047" s="46"/>
    </row>
    <row r="1048" spans="1:24" ht="15" customHeight="1" x14ac:dyDescent="0.2">
      <c r="A1048" s="46"/>
      <c r="B1048" s="262" t="s">
        <v>919</v>
      </c>
      <c r="C1048" s="284" t="s">
        <v>1321</v>
      </c>
      <c r="D1048" s="262" t="s">
        <v>43</v>
      </c>
      <c r="E1048" s="262" t="s">
        <v>1322</v>
      </c>
      <c r="F1048" s="389" t="s">
        <v>923</v>
      </c>
      <c r="G1048" s="389"/>
      <c r="H1048" s="283" t="s">
        <v>83</v>
      </c>
      <c r="I1048" s="286">
        <v>12.54</v>
      </c>
      <c r="J1048" s="285">
        <v>46.64</v>
      </c>
      <c r="K1048" s="285">
        <v>584.86</v>
      </c>
      <c r="M1048" s="46"/>
      <c r="N1048" s="46"/>
      <c r="O1048" s="46"/>
      <c r="P1048" s="46"/>
      <c r="Q1048" s="46"/>
      <c r="R1048" s="46"/>
      <c r="S1048" s="46"/>
      <c r="T1048" s="46"/>
      <c r="U1048" s="46"/>
      <c r="V1048" s="46"/>
      <c r="W1048" s="46"/>
      <c r="X1048" s="46"/>
    </row>
    <row r="1049" spans="1:24" ht="15" customHeight="1" x14ac:dyDescent="0.2">
      <c r="A1049" s="46"/>
      <c r="B1049" s="262" t="s">
        <v>919</v>
      </c>
      <c r="C1049" s="284" t="s">
        <v>2213</v>
      </c>
      <c r="D1049" s="262" t="s">
        <v>47</v>
      </c>
      <c r="E1049" s="262" t="s">
        <v>2214</v>
      </c>
      <c r="F1049" s="389" t="s">
        <v>923</v>
      </c>
      <c r="G1049" s="389"/>
      <c r="H1049" s="283" t="s">
        <v>97</v>
      </c>
      <c r="I1049" s="286">
        <v>0.03</v>
      </c>
      <c r="J1049" s="285">
        <v>19.37</v>
      </c>
      <c r="K1049" s="285">
        <v>0.57999999999999996</v>
      </c>
      <c r="M1049" s="46"/>
      <c r="N1049" s="46"/>
      <c r="O1049" s="46"/>
      <c r="P1049" s="46"/>
      <c r="Q1049" s="46"/>
      <c r="R1049" s="46"/>
      <c r="S1049" s="46"/>
      <c r="T1049" s="46"/>
      <c r="U1049" s="46"/>
      <c r="V1049" s="46"/>
      <c r="W1049" s="46"/>
      <c r="X1049" s="46"/>
    </row>
    <row r="1050" spans="1:24" ht="15" customHeight="1" x14ac:dyDescent="0.2">
      <c r="A1050" s="46"/>
      <c r="B1050" s="262" t="s">
        <v>919</v>
      </c>
      <c r="C1050" s="284" t="s">
        <v>3601</v>
      </c>
      <c r="D1050" s="262" t="s">
        <v>43</v>
      </c>
      <c r="E1050" s="262" t="s">
        <v>3602</v>
      </c>
      <c r="F1050" s="389" t="s">
        <v>923</v>
      </c>
      <c r="G1050" s="389"/>
      <c r="H1050" s="283" t="s">
        <v>49</v>
      </c>
      <c r="I1050" s="286">
        <v>2</v>
      </c>
      <c r="J1050" s="285">
        <v>170.8</v>
      </c>
      <c r="K1050" s="285">
        <v>341.6</v>
      </c>
      <c r="M1050" s="46"/>
      <c r="N1050" s="46"/>
      <c r="O1050" s="46"/>
      <c r="P1050" s="46"/>
      <c r="Q1050" s="46"/>
      <c r="R1050" s="46"/>
      <c r="S1050" s="46"/>
      <c r="T1050" s="46"/>
      <c r="U1050" s="46"/>
      <c r="V1050" s="46"/>
      <c r="W1050" s="46"/>
      <c r="X1050" s="46"/>
    </row>
    <row r="1051" spans="1:24" ht="15" customHeight="1" x14ac:dyDescent="0.2">
      <c r="A1051" s="46"/>
      <c r="B1051" s="262" t="s">
        <v>919</v>
      </c>
      <c r="C1051" s="284" t="s">
        <v>1323</v>
      </c>
      <c r="D1051" s="262" t="s">
        <v>43</v>
      </c>
      <c r="E1051" s="262" t="s">
        <v>1324</v>
      </c>
      <c r="F1051" s="389" t="s">
        <v>923</v>
      </c>
      <c r="G1051" s="389"/>
      <c r="H1051" s="283" t="s">
        <v>83</v>
      </c>
      <c r="I1051" s="286">
        <v>6.27</v>
      </c>
      <c r="J1051" s="285">
        <v>47.13</v>
      </c>
      <c r="K1051" s="285">
        <v>295.5</v>
      </c>
      <c r="M1051" s="46"/>
      <c r="N1051" s="46"/>
      <c r="O1051" s="46"/>
      <c r="P1051" s="46"/>
      <c r="Q1051" s="46"/>
      <c r="R1051" s="46"/>
      <c r="S1051" s="46"/>
      <c r="T1051" s="46"/>
      <c r="U1051" s="46"/>
      <c r="V1051" s="46"/>
      <c r="W1051" s="46"/>
      <c r="X1051" s="46"/>
    </row>
    <row r="1052" spans="1:24" ht="15" customHeight="1" x14ac:dyDescent="0.2">
      <c r="A1052" s="46"/>
      <c r="B1052" s="262" t="s">
        <v>919</v>
      </c>
      <c r="C1052" s="284" t="s">
        <v>2657</v>
      </c>
      <c r="D1052" s="262" t="s">
        <v>47</v>
      </c>
      <c r="E1052" s="262" t="s">
        <v>2658</v>
      </c>
      <c r="F1052" s="389" t="s">
        <v>923</v>
      </c>
      <c r="G1052" s="389"/>
      <c r="H1052" s="283" t="s">
        <v>97</v>
      </c>
      <c r="I1052" s="286">
        <v>6.9119999999999999</v>
      </c>
      <c r="J1052" s="285">
        <v>0.73</v>
      </c>
      <c r="K1052" s="285">
        <v>5.04</v>
      </c>
      <c r="M1052" s="46"/>
      <c r="N1052" s="46"/>
      <c r="O1052" s="46"/>
      <c r="P1052" s="46"/>
      <c r="Q1052" s="46"/>
      <c r="R1052" s="46"/>
      <c r="S1052" s="46"/>
      <c r="T1052" s="46"/>
      <c r="U1052" s="46"/>
      <c r="V1052" s="46"/>
      <c r="W1052" s="46"/>
      <c r="X1052" s="46"/>
    </row>
    <row r="1053" spans="1:24" ht="15" customHeight="1" x14ac:dyDescent="0.2">
      <c r="A1053" s="46"/>
      <c r="B1053" s="262" t="s">
        <v>919</v>
      </c>
      <c r="C1053" s="284" t="s">
        <v>1947</v>
      </c>
      <c r="D1053" s="262" t="s">
        <v>47</v>
      </c>
      <c r="E1053" s="262" t="s">
        <v>2631</v>
      </c>
      <c r="F1053" s="389" t="s">
        <v>923</v>
      </c>
      <c r="G1053" s="389"/>
      <c r="H1053" s="283" t="s">
        <v>97</v>
      </c>
      <c r="I1053" s="286">
        <v>0.11</v>
      </c>
      <c r="J1053" s="285">
        <v>17.48</v>
      </c>
      <c r="K1053" s="285">
        <v>1.92</v>
      </c>
      <c r="M1053" s="46"/>
      <c r="N1053" s="46"/>
      <c r="O1053" s="46"/>
      <c r="P1053" s="46"/>
      <c r="Q1053" s="46"/>
      <c r="R1053" s="46"/>
      <c r="S1053" s="46"/>
      <c r="T1053" s="46"/>
      <c r="U1053" s="46"/>
      <c r="V1053" s="46"/>
      <c r="W1053" s="46"/>
      <c r="X1053" s="46"/>
    </row>
    <row r="1054" spans="1:24" ht="15" customHeight="1" x14ac:dyDescent="0.2">
      <c r="A1054" s="46"/>
      <c r="B1054" s="263"/>
      <c r="C1054" s="263"/>
      <c r="D1054" s="263"/>
      <c r="E1054" s="263"/>
      <c r="F1054" s="263" t="s">
        <v>924</v>
      </c>
      <c r="G1054" s="289">
        <v>229.28</v>
      </c>
      <c r="H1054" s="263" t="s">
        <v>925</v>
      </c>
      <c r="I1054" s="289">
        <v>0</v>
      </c>
      <c r="J1054" s="263" t="s">
        <v>926</v>
      </c>
      <c r="K1054" s="289">
        <v>229.28</v>
      </c>
      <c r="M1054" s="46"/>
      <c r="N1054" s="46"/>
      <c r="O1054" s="46"/>
      <c r="P1054" s="46"/>
      <c r="Q1054" s="46"/>
      <c r="R1054" s="46"/>
      <c r="S1054" s="46"/>
      <c r="T1054" s="46"/>
      <c r="U1054" s="46"/>
      <c r="V1054" s="46"/>
      <c r="W1054" s="46"/>
      <c r="X1054" s="46"/>
    </row>
    <row r="1055" spans="1:24" ht="15" customHeight="1" x14ac:dyDescent="0.2">
      <c r="A1055" s="46"/>
      <c r="B1055" s="263"/>
      <c r="C1055" s="263"/>
      <c r="D1055" s="263"/>
      <c r="E1055" s="263"/>
      <c r="F1055" s="263" t="s">
        <v>927</v>
      </c>
      <c r="G1055" s="289">
        <v>357.19</v>
      </c>
      <c r="H1055" s="263"/>
      <c r="I1055" s="386" t="s">
        <v>928</v>
      </c>
      <c r="J1055" s="386"/>
      <c r="K1055" s="289">
        <v>2073.63</v>
      </c>
      <c r="M1055" s="46"/>
      <c r="N1055" s="46"/>
      <c r="O1055" s="46"/>
      <c r="P1055" s="46"/>
      <c r="Q1055" s="46"/>
      <c r="R1055" s="46"/>
      <c r="S1055" s="46"/>
      <c r="T1055" s="46"/>
      <c r="U1055" s="46"/>
      <c r="V1055" s="46"/>
      <c r="W1055" s="46"/>
      <c r="X1055" s="46"/>
    </row>
    <row r="1056" spans="1:24" ht="15" customHeight="1" thickBot="1" x14ac:dyDescent="0.25">
      <c r="A1056" s="46"/>
      <c r="B1056" s="264"/>
      <c r="C1056" s="264"/>
      <c r="D1056" s="264"/>
      <c r="E1056" s="264"/>
      <c r="F1056" s="264"/>
      <c r="G1056" s="264"/>
      <c r="H1056" s="264" t="s">
        <v>929</v>
      </c>
      <c r="I1056" s="287" t="s">
        <v>1448</v>
      </c>
      <c r="J1056" s="264" t="s">
        <v>931</v>
      </c>
      <c r="K1056" s="265">
        <v>6220.89</v>
      </c>
      <c r="M1056" s="46"/>
      <c r="N1056" s="46"/>
      <c r="O1056" s="46"/>
      <c r="P1056" s="46"/>
      <c r="Q1056" s="46"/>
      <c r="R1056" s="46"/>
      <c r="S1056" s="46"/>
      <c r="T1056" s="46"/>
      <c r="U1056" s="46"/>
      <c r="V1056" s="46"/>
      <c r="W1056" s="46"/>
      <c r="X1056" s="46"/>
    </row>
    <row r="1057" spans="1:24" ht="15" customHeight="1" thickTop="1" x14ac:dyDescent="0.2">
      <c r="A1057" s="46"/>
      <c r="B1057" s="278"/>
      <c r="C1057" s="278"/>
      <c r="D1057" s="278"/>
      <c r="E1057" s="278"/>
      <c r="F1057" s="278"/>
      <c r="G1057" s="278"/>
      <c r="H1057" s="278"/>
      <c r="I1057" s="278"/>
      <c r="J1057" s="278"/>
      <c r="K1057" s="278"/>
      <c r="M1057" s="46"/>
      <c r="N1057" s="46"/>
      <c r="O1057" s="46"/>
      <c r="P1057" s="46"/>
      <c r="Q1057" s="46"/>
      <c r="R1057" s="46"/>
      <c r="S1057" s="46"/>
      <c r="T1057" s="46"/>
      <c r="U1057" s="46"/>
      <c r="V1057" s="46"/>
      <c r="W1057" s="46"/>
      <c r="X1057" s="46"/>
    </row>
    <row r="1058" spans="1:24" ht="15" customHeight="1" x14ac:dyDescent="0.2">
      <c r="A1058" s="46"/>
      <c r="B1058" s="259" t="s">
        <v>3406</v>
      </c>
      <c r="C1058" s="267" t="s">
        <v>24</v>
      </c>
      <c r="D1058" s="259" t="s">
        <v>25</v>
      </c>
      <c r="E1058" s="259" t="s">
        <v>26</v>
      </c>
      <c r="F1058" s="387" t="s">
        <v>917</v>
      </c>
      <c r="G1058" s="387"/>
      <c r="H1058" s="271" t="s">
        <v>27</v>
      </c>
      <c r="I1058" s="267" t="s">
        <v>28</v>
      </c>
      <c r="J1058" s="267" t="s">
        <v>29</v>
      </c>
      <c r="K1058" s="267" t="s">
        <v>30</v>
      </c>
      <c r="M1058" s="46"/>
      <c r="N1058" s="46"/>
      <c r="O1058" s="46"/>
      <c r="P1058" s="46"/>
      <c r="Q1058" s="46"/>
      <c r="R1058" s="46"/>
      <c r="S1058" s="46"/>
      <c r="T1058" s="46"/>
      <c r="U1058" s="46"/>
      <c r="V1058" s="46"/>
      <c r="W1058" s="46"/>
      <c r="X1058" s="46"/>
    </row>
    <row r="1059" spans="1:24" ht="15" customHeight="1" x14ac:dyDescent="0.2">
      <c r="A1059" s="46"/>
      <c r="B1059" s="260" t="s">
        <v>918</v>
      </c>
      <c r="C1059" s="275" t="s">
        <v>3407</v>
      </c>
      <c r="D1059" s="260" t="s">
        <v>73</v>
      </c>
      <c r="E1059" s="260" t="s">
        <v>3408</v>
      </c>
      <c r="F1059" s="388" t="s">
        <v>1308</v>
      </c>
      <c r="G1059" s="388"/>
      <c r="H1059" s="274" t="s">
        <v>49</v>
      </c>
      <c r="I1059" s="277">
        <v>1</v>
      </c>
      <c r="J1059" s="276">
        <v>4520.24</v>
      </c>
      <c r="K1059" s="276">
        <v>4520.24</v>
      </c>
      <c r="M1059" s="46"/>
      <c r="N1059" s="46"/>
      <c r="O1059" s="46"/>
      <c r="P1059" s="46"/>
      <c r="Q1059" s="46"/>
      <c r="R1059" s="46"/>
      <c r="S1059" s="46"/>
      <c r="T1059" s="46"/>
      <c r="U1059" s="46"/>
      <c r="V1059" s="46"/>
      <c r="W1059" s="46"/>
      <c r="X1059" s="46"/>
    </row>
    <row r="1060" spans="1:24" ht="15" customHeight="1" x14ac:dyDescent="0.2">
      <c r="A1060" s="46"/>
      <c r="B1060" s="261" t="s">
        <v>953</v>
      </c>
      <c r="C1060" s="280" t="s">
        <v>2185</v>
      </c>
      <c r="D1060" s="261" t="s">
        <v>47</v>
      </c>
      <c r="E1060" s="261" t="s">
        <v>2186</v>
      </c>
      <c r="F1060" s="385" t="s">
        <v>3970</v>
      </c>
      <c r="G1060" s="385"/>
      <c r="H1060" s="279" t="s">
        <v>950</v>
      </c>
      <c r="I1060" s="282">
        <v>1.635</v>
      </c>
      <c r="J1060" s="281">
        <v>27.84</v>
      </c>
      <c r="K1060" s="281">
        <v>45.51</v>
      </c>
      <c r="M1060" s="46"/>
      <c r="N1060" s="46"/>
      <c r="O1060" s="46"/>
      <c r="P1060" s="46"/>
      <c r="Q1060" s="46"/>
      <c r="R1060" s="46"/>
      <c r="S1060" s="46"/>
      <c r="T1060" s="46"/>
      <c r="U1060" s="46"/>
      <c r="V1060" s="46"/>
      <c r="W1060" s="46"/>
      <c r="X1060" s="46"/>
    </row>
    <row r="1061" spans="1:24" ht="15" customHeight="1" x14ac:dyDescent="0.2">
      <c r="A1061" s="46"/>
      <c r="B1061" s="261" t="s">
        <v>953</v>
      </c>
      <c r="C1061" s="280" t="s">
        <v>1359</v>
      </c>
      <c r="D1061" s="261" t="s">
        <v>47</v>
      </c>
      <c r="E1061" s="261" t="s">
        <v>2642</v>
      </c>
      <c r="F1061" s="385" t="s">
        <v>3970</v>
      </c>
      <c r="G1061" s="385"/>
      <c r="H1061" s="279" t="s">
        <v>950</v>
      </c>
      <c r="I1061" s="282">
        <v>18.396000000000001</v>
      </c>
      <c r="J1061" s="281">
        <v>34.549999999999997</v>
      </c>
      <c r="K1061" s="281">
        <v>635.58000000000004</v>
      </c>
      <c r="M1061" s="46"/>
      <c r="N1061" s="46"/>
      <c r="O1061" s="46"/>
      <c r="P1061" s="46"/>
      <c r="Q1061" s="46"/>
      <c r="R1061" s="46"/>
      <c r="S1061" s="46"/>
      <c r="T1061" s="46"/>
      <c r="U1061" s="46"/>
      <c r="V1061" s="46"/>
      <c r="W1061" s="46"/>
      <c r="X1061" s="46"/>
    </row>
    <row r="1062" spans="1:24" ht="15" customHeight="1" x14ac:dyDescent="0.2">
      <c r="A1062" s="46"/>
      <c r="B1062" s="261" t="s">
        <v>953</v>
      </c>
      <c r="C1062" s="280" t="s">
        <v>1042</v>
      </c>
      <c r="D1062" s="261" t="s">
        <v>47</v>
      </c>
      <c r="E1062" s="261" t="s">
        <v>1043</v>
      </c>
      <c r="F1062" s="385" t="s">
        <v>3970</v>
      </c>
      <c r="G1062" s="385"/>
      <c r="H1062" s="279" t="s">
        <v>950</v>
      </c>
      <c r="I1062" s="282">
        <v>12.978999999999999</v>
      </c>
      <c r="J1062" s="281">
        <v>26.44</v>
      </c>
      <c r="K1062" s="281">
        <v>343.16</v>
      </c>
      <c r="M1062" s="46"/>
      <c r="N1062" s="46"/>
      <c r="O1062" s="46"/>
      <c r="P1062" s="46"/>
      <c r="Q1062" s="46"/>
      <c r="R1062" s="46"/>
      <c r="S1062" s="46"/>
      <c r="T1062" s="46"/>
      <c r="U1062" s="46"/>
      <c r="V1062" s="46"/>
      <c r="W1062" s="46"/>
      <c r="X1062" s="46"/>
    </row>
    <row r="1063" spans="1:24" ht="15" customHeight="1" x14ac:dyDescent="0.2">
      <c r="A1063" s="46"/>
      <c r="B1063" s="261" t="s">
        <v>953</v>
      </c>
      <c r="C1063" s="280" t="s">
        <v>1144</v>
      </c>
      <c r="D1063" s="261" t="s">
        <v>47</v>
      </c>
      <c r="E1063" s="261" t="s">
        <v>1145</v>
      </c>
      <c r="F1063" s="385" t="s">
        <v>3970</v>
      </c>
      <c r="G1063" s="385"/>
      <c r="H1063" s="279" t="s">
        <v>950</v>
      </c>
      <c r="I1063" s="282">
        <v>1.635</v>
      </c>
      <c r="J1063" s="281">
        <v>25.97</v>
      </c>
      <c r="K1063" s="281">
        <v>42.46</v>
      </c>
      <c r="M1063" s="46"/>
      <c r="N1063" s="46"/>
      <c r="O1063" s="46"/>
      <c r="P1063" s="46"/>
      <c r="Q1063" s="46"/>
      <c r="R1063" s="46"/>
      <c r="S1063" s="46"/>
      <c r="T1063" s="46"/>
      <c r="U1063" s="46"/>
      <c r="V1063" s="46"/>
      <c r="W1063" s="46"/>
      <c r="X1063" s="46"/>
    </row>
    <row r="1064" spans="1:24" ht="15" customHeight="1" x14ac:dyDescent="0.2">
      <c r="A1064" s="46"/>
      <c r="B1064" s="262" t="s">
        <v>919</v>
      </c>
      <c r="C1064" s="284" t="s">
        <v>1947</v>
      </c>
      <c r="D1064" s="262" t="s">
        <v>47</v>
      </c>
      <c r="E1064" s="262" t="s">
        <v>2631</v>
      </c>
      <c r="F1064" s="389" t="s">
        <v>923</v>
      </c>
      <c r="G1064" s="389"/>
      <c r="H1064" s="283" t="s">
        <v>97</v>
      </c>
      <c r="I1064" s="286">
        <v>0.11</v>
      </c>
      <c r="J1064" s="285">
        <v>17.48</v>
      </c>
      <c r="K1064" s="285">
        <v>1.92</v>
      </c>
      <c r="M1064" s="46"/>
      <c r="N1064" s="46"/>
      <c r="O1064" s="46"/>
      <c r="P1064" s="46"/>
      <c r="Q1064" s="46"/>
      <c r="R1064" s="46"/>
      <c r="S1064" s="46"/>
      <c r="T1064" s="46"/>
      <c r="U1064" s="46"/>
      <c r="V1064" s="46"/>
      <c r="W1064" s="46"/>
      <c r="X1064" s="46"/>
    </row>
    <row r="1065" spans="1:24" ht="15" customHeight="1" x14ac:dyDescent="0.2">
      <c r="A1065" s="46"/>
      <c r="B1065" s="262" t="s">
        <v>919</v>
      </c>
      <c r="C1065" s="284" t="s">
        <v>1321</v>
      </c>
      <c r="D1065" s="262" t="s">
        <v>43</v>
      </c>
      <c r="E1065" s="262" t="s">
        <v>1322</v>
      </c>
      <c r="F1065" s="389" t="s">
        <v>923</v>
      </c>
      <c r="G1065" s="389"/>
      <c r="H1065" s="283" t="s">
        <v>83</v>
      </c>
      <c r="I1065" s="286">
        <v>11</v>
      </c>
      <c r="J1065" s="285">
        <v>46.64</v>
      </c>
      <c r="K1065" s="285">
        <v>513.04</v>
      </c>
      <c r="M1065" s="46"/>
      <c r="N1065" s="46"/>
      <c r="O1065" s="46"/>
      <c r="P1065" s="46"/>
      <c r="Q1065" s="46"/>
      <c r="R1065" s="46"/>
      <c r="S1065" s="46"/>
      <c r="T1065" s="46"/>
      <c r="U1065" s="46"/>
      <c r="V1065" s="46"/>
      <c r="W1065" s="46"/>
      <c r="X1065" s="46"/>
    </row>
    <row r="1066" spans="1:24" ht="15" customHeight="1" x14ac:dyDescent="0.2">
      <c r="A1066" s="46"/>
      <c r="B1066" s="262" t="s">
        <v>919</v>
      </c>
      <c r="C1066" s="284" t="s">
        <v>3603</v>
      </c>
      <c r="D1066" s="262" t="s">
        <v>43</v>
      </c>
      <c r="E1066" s="262" t="s">
        <v>3604</v>
      </c>
      <c r="F1066" s="389" t="s">
        <v>923</v>
      </c>
      <c r="G1066" s="389"/>
      <c r="H1066" s="283" t="s">
        <v>49</v>
      </c>
      <c r="I1066" s="286">
        <v>1</v>
      </c>
      <c r="J1066" s="285">
        <v>460</v>
      </c>
      <c r="K1066" s="285">
        <v>460</v>
      </c>
      <c r="M1066" s="46"/>
      <c r="N1066" s="46"/>
      <c r="O1066" s="46"/>
      <c r="P1066" s="46"/>
      <c r="Q1066" s="46"/>
      <c r="R1066" s="46"/>
      <c r="S1066" s="46"/>
      <c r="T1066" s="46"/>
      <c r="U1066" s="46"/>
      <c r="V1066" s="46"/>
      <c r="W1066" s="46"/>
      <c r="X1066" s="46"/>
    </row>
    <row r="1067" spans="1:24" ht="15" customHeight="1" x14ac:dyDescent="0.2">
      <c r="A1067" s="46"/>
      <c r="B1067" s="262" t="s">
        <v>919</v>
      </c>
      <c r="C1067" s="284" t="s">
        <v>3605</v>
      </c>
      <c r="D1067" s="262" t="s">
        <v>43</v>
      </c>
      <c r="E1067" s="262" t="s">
        <v>3606</v>
      </c>
      <c r="F1067" s="389" t="s">
        <v>923</v>
      </c>
      <c r="G1067" s="389"/>
      <c r="H1067" s="283" t="s">
        <v>40</v>
      </c>
      <c r="I1067" s="286">
        <v>2.52</v>
      </c>
      <c r="J1067" s="285">
        <v>600.59</v>
      </c>
      <c r="K1067" s="285">
        <v>1513.48</v>
      </c>
      <c r="M1067" s="46"/>
      <c r="N1067" s="46"/>
      <c r="O1067" s="46"/>
      <c r="P1067" s="46"/>
      <c r="Q1067" s="46"/>
      <c r="R1067" s="46"/>
      <c r="S1067" s="46"/>
      <c r="T1067" s="46"/>
      <c r="U1067" s="46"/>
      <c r="V1067" s="46"/>
      <c r="W1067" s="46"/>
      <c r="X1067" s="46"/>
    </row>
    <row r="1068" spans="1:24" ht="15" customHeight="1" x14ac:dyDescent="0.2">
      <c r="A1068" s="46"/>
      <c r="B1068" s="262" t="s">
        <v>919</v>
      </c>
      <c r="C1068" s="284" t="s">
        <v>3607</v>
      </c>
      <c r="D1068" s="262" t="s">
        <v>43</v>
      </c>
      <c r="E1068" s="262" t="s">
        <v>3608</v>
      </c>
      <c r="F1068" s="389" t="s">
        <v>923</v>
      </c>
      <c r="G1068" s="389"/>
      <c r="H1068" s="283" t="s">
        <v>49</v>
      </c>
      <c r="I1068" s="286">
        <v>2</v>
      </c>
      <c r="J1068" s="285">
        <v>22.81</v>
      </c>
      <c r="K1068" s="285">
        <v>45.62</v>
      </c>
      <c r="M1068" s="46"/>
      <c r="N1068" s="46"/>
      <c r="O1068" s="46"/>
      <c r="P1068" s="46"/>
      <c r="Q1068" s="46"/>
      <c r="R1068" s="46"/>
      <c r="S1068" s="46"/>
      <c r="T1068" s="46"/>
      <c r="U1068" s="46"/>
      <c r="V1068" s="46"/>
      <c r="W1068" s="46"/>
      <c r="X1068" s="46"/>
    </row>
    <row r="1069" spans="1:24" ht="15" customHeight="1" x14ac:dyDescent="0.2">
      <c r="A1069" s="46"/>
      <c r="B1069" s="262" t="s">
        <v>919</v>
      </c>
      <c r="C1069" s="284" t="s">
        <v>3609</v>
      </c>
      <c r="D1069" s="262" t="s">
        <v>47</v>
      </c>
      <c r="E1069" s="262" t="s">
        <v>3610</v>
      </c>
      <c r="F1069" s="389" t="s">
        <v>923</v>
      </c>
      <c r="G1069" s="389"/>
      <c r="H1069" s="283" t="s">
        <v>40</v>
      </c>
      <c r="I1069" s="286">
        <v>1.6</v>
      </c>
      <c r="J1069" s="285">
        <v>120</v>
      </c>
      <c r="K1069" s="285">
        <v>192</v>
      </c>
      <c r="M1069" s="46"/>
      <c r="N1069" s="46"/>
      <c r="O1069" s="46"/>
      <c r="P1069" s="46"/>
      <c r="Q1069" s="46"/>
      <c r="R1069" s="46"/>
      <c r="S1069" s="46"/>
      <c r="T1069" s="46"/>
      <c r="U1069" s="46"/>
      <c r="V1069" s="46"/>
      <c r="W1069" s="46"/>
      <c r="X1069" s="46"/>
    </row>
    <row r="1070" spans="1:24" ht="15" customHeight="1" x14ac:dyDescent="0.2">
      <c r="A1070" s="46"/>
      <c r="B1070" s="262" t="s">
        <v>919</v>
      </c>
      <c r="C1070" s="284" t="s">
        <v>1901</v>
      </c>
      <c r="D1070" s="262" t="s">
        <v>47</v>
      </c>
      <c r="E1070" s="262" t="s">
        <v>1902</v>
      </c>
      <c r="F1070" s="389" t="s">
        <v>923</v>
      </c>
      <c r="G1070" s="389"/>
      <c r="H1070" s="283" t="s">
        <v>60</v>
      </c>
      <c r="I1070" s="286">
        <v>1.6E-2</v>
      </c>
      <c r="J1070" s="285">
        <v>162.09</v>
      </c>
      <c r="K1070" s="285">
        <v>2.59</v>
      </c>
      <c r="M1070" s="46"/>
      <c r="N1070" s="46"/>
      <c r="O1070" s="46"/>
      <c r="P1070" s="46"/>
      <c r="Q1070" s="46"/>
      <c r="R1070" s="46"/>
      <c r="S1070" s="46"/>
      <c r="T1070" s="46"/>
      <c r="U1070" s="46"/>
      <c r="V1070" s="46"/>
      <c r="W1070" s="46"/>
      <c r="X1070" s="46"/>
    </row>
    <row r="1071" spans="1:24" ht="15" customHeight="1" x14ac:dyDescent="0.2">
      <c r="A1071" s="46"/>
      <c r="B1071" s="262" t="s">
        <v>919</v>
      </c>
      <c r="C1071" s="284" t="s">
        <v>3280</v>
      </c>
      <c r="D1071" s="262" t="s">
        <v>43</v>
      </c>
      <c r="E1071" s="262" t="s">
        <v>3281</v>
      </c>
      <c r="F1071" s="389" t="s">
        <v>923</v>
      </c>
      <c r="G1071" s="389"/>
      <c r="H1071" s="283" t="s">
        <v>83</v>
      </c>
      <c r="I1071" s="286">
        <v>5.2</v>
      </c>
      <c r="J1071" s="285">
        <v>83.3</v>
      </c>
      <c r="K1071" s="285">
        <v>433.16</v>
      </c>
      <c r="M1071" s="46"/>
      <c r="N1071" s="46"/>
      <c r="O1071" s="46"/>
      <c r="P1071" s="46"/>
      <c r="Q1071" s="46"/>
      <c r="R1071" s="46"/>
      <c r="S1071" s="46"/>
      <c r="T1071" s="46"/>
      <c r="U1071" s="46"/>
      <c r="V1071" s="46"/>
      <c r="W1071" s="46"/>
      <c r="X1071" s="46"/>
    </row>
    <row r="1072" spans="1:24" ht="15" customHeight="1" x14ac:dyDescent="0.2">
      <c r="A1072" s="46"/>
      <c r="B1072" s="262" t="s">
        <v>919</v>
      </c>
      <c r="C1072" s="284" t="s">
        <v>3611</v>
      </c>
      <c r="D1072" s="262" t="s">
        <v>43</v>
      </c>
      <c r="E1072" s="262" t="s">
        <v>3612</v>
      </c>
      <c r="F1072" s="389" t="s">
        <v>923</v>
      </c>
      <c r="G1072" s="389"/>
      <c r="H1072" s="283" t="s">
        <v>83</v>
      </c>
      <c r="I1072" s="286">
        <v>2.6</v>
      </c>
      <c r="J1072" s="285">
        <v>8.3800000000000008</v>
      </c>
      <c r="K1072" s="285">
        <v>21.78</v>
      </c>
      <c r="M1072" s="46"/>
      <c r="N1072" s="46"/>
      <c r="O1072" s="46"/>
      <c r="P1072" s="46"/>
      <c r="Q1072" s="46"/>
      <c r="R1072" s="46"/>
      <c r="S1072" s="46"/>
      <c r="T1072" s="46"/>
      <c r="U1072" s="46"/>
      <c r="V1072" s="46"/>
      <c r="W1072" s="46"/>
      <c r="X1072" s="46"/>
    </row>
    <row r="1073" spans="1:24" ht="15" customHeight="1" x14ac:dyDescent="0.2">
      <c r="A1073" s="46"/>
      <c r="B1073" s="262" t="s">
        <v>919</v>
      </c>
      <c r="C1073" s="284" t="s">
        <v>1319</v>
      </c>
      <c r="D1073" s="262" t="s">
        <v>43</v>
      </c>
      <c r="E1073" s="262" t="s">
        <v>1320</v>
      </c>
      <c r="F1073" s="389" t="s">
        <v>923</v>
      </c>
      <c r="G1073" s="389"/>
      <c r="H1073" s="283" t="s">
        <v>49</v>
      </c>
      <c r="I1073" s="286">
        <v>6</v>
      </c>
      <c r="J1073" s="285">
        <v>0.85</v>
      </c>
      <c r="K1073" s="285">
        <v>5.0999999999999996</v>
      </c>
      <c r="M1073" s="46"/>
      <c r="N1073" s="46"/>
      <c r="O1073" s="46"/>
      <c r="P1073" s="46"/>
      <c r="Q1073" s="46"/>
      <c r="R1073" s="46"/>
      <c r="S1073" s="46"/>
      <c r="T1073" s="46"/>
      <c r="U1073" s="46"/>
      <c r="V1073" s="46"/>
      <c r="W1073" s="46"/>
      <c r="X1073" s="46"/>
    </row>
    <row r="1074" spans="1:24" ht="15" customHeight="1" x14ac:dyDescent="0.2">
      <c r="A1074" s="46"/>
      <c r="B1074" s="262" t="s">
        <v>919</v>
      </c>
      <c r="C1074" s="284" t="s">
        <v>2657</v>
      </c>
      <c r="D1074" s="262" t="s">
        <v>47</v>
      </c>
      <c r="E1074" s="262" t="s">
        <v>2658</v>
      </c>
      <c r="F1074" s="389" t="s">
        <v>923</v>
      </c>
      <c r="G1074" s="389"/>
      <c r="H1074" s="283" t="s">
        <v>97</v>
      </c>
      <c r="I1074" s="286">
        <v>6.9119999999999999</v>
      </c>
      <c r="J1074" s="285">
        <v>0.73</v>
      </c>
      <c r="K1074" s="285">
        <v>5.04</v>
      </c>
      <c r="M1074" s="46"/>
      <c r="N1074" s="46"/>
      <c r="O1074" s="46"/>
      <c r="P1074" s="46"/>
      <c r="Q1074" s="46"/>
      <c r="R1074" s="46"/>
      <c r="S1074" s="46"/>
      <c r="T1074" s="46"/>
      <c r="U1074" s="46"/>
      <c r="V1074" s="46"/>
      <c r="W1074" s="46"/>
      <c r="X1074" s="46"/>
    </row>
    <row r="1075" spans="1:24" ht="15" customHeight="1" x14ac:dyDescent="0.2">
      <c r="A1075" s="46"/>
      <c r="B1075" s="262" t="s">
        <v>919</v>
      </c>
      <c r="C1075" s="284" t="s">
        <v>1893</v>
      </c>
      <c r="D1075" s="262" t="s">
        <v>47</v>
      </c>
      <c r="E1075" s="262" t="s">
        <v>1894</v>
      </c>
      <c r="F1075" s="389" t="s">
        <v>923</v>
      </c>
      <c r="G1075" s="389"/>
      <c r="H1075" s="283" t="s">
        <v>97</v>
      </c>
      <c r="I1075" s="286">
        <v>0.03</v>
      </c>
      <c r="J1075" s="285">
        <v>19.670000000000002</v>
      </c>
      <c r="K1075" s="285">
        <v>0.59</v>
      </c>
      <c r="M1075" s="46"/>
      <c r="N1075" s="46"/>
      <c r="O1075" s="46"/>
      <c r="P1075" s="46"/>
      <c r="Q1075" s="46"/>
      <c r="R1075" s="46"/>
      <c r="S1075" s="46"/>
      <c r="T1075" s="46"/>
      <c r="U1075" s="46"/>
      <c r="V1075" s="46"/>
      <c r="W1075" s="46"/>
      <c r="X1075" s="46"/>
    </row>
    <row r="1076" spans="1:24" ht="15" customHeight="1" x14ac:dyDescent="0.2">
      <c r="A1076" s="46"/>
      <c r="B1076" s="262" t="s">
        <v>919</v>
      </c>
      <c r="C1076" s="284" t="s">
        <v>1323</v>
      </c>
      <c r="D1076" s="262" t="s">
        <v>43</v>
      </c>
      <c r="E1076" s="262" t="s">
        <v>1324</v>
      </c>
      <c r="F1076" s="389" t="s">
        <v>923</v>
      </c>
      <c r="G1076" s="389"/>
      <c r="H1076" s="283" t="s">
        <v>83</v>
      </c>
      <c r="I1076" s="286">
        <v>5.5</v>
      </c>
      <c r="J1076" s="285">
        <v>47.13</v>
      </c>
      <c r="K1076" s="285">
        <v>259.20999999999998</v>
      </c>
      <c r="M1076" s="46"/>
      <c r="N1076" s="46"/>
      <c r="O1076" s="46"/>
      <c r="P1076" s="46"/>
      <c r="Q1076" s="46"/>
      <c r="R1076" s="46"/>
      <c r="S1076" s="46"/>
      <c r="T1076" s="46"/>
      <c r="U1076" s="46"/>
      <c r="V1076" s="46"/>
      <c r="W1076" s="46"/>
      <c r="X1076" s="46"/>
    </row>
    <row r="1077" spans="1:24" ht="15" customHeight="1" x14ac:dyDescent="0.2">
      <c r="A1077" s="46"/>
      <c r="B1077" s="263"/>
      <c r="C1077" s="263"/>
      <c r="D1077" s="263"/>
      <c r="E1077" s="263"/>
      <c r="F1077" s="263" t="s">
        <v>924</v>
      </c>
      <c r="G1077" s="289">
        <v>927.54</v>
      </c>
      <c r="H1077" s="263" t="s">
        <v>925</v>
      </c>
      <c r="I1077" s="289">
        <v>0</v>
      </c>
      <c r="J1077" s="263" t="s">
        <v>926</v>
      </c>
      <c r="K1077" s="289">
        <v>927.54</v>
      </c>
      <c r="M1077" s="46"/>
      <c r="N1077" s="46"/>
      <c r="O1077" s="46"/>
      <c r="P1077" s="46"/>
      <c r="Q1077" s="46"/>
      <c r="R1077" s="46"/>
      <c r="S1077" s="46"/>
      <c r="T1077" s="46"/>
      <c r="U1077" s="46"/>
      <c r="V1077" s="46"/>
      <c r="W1077" s="46"/>
      <c r="X1077" s="46"/>
    </row>
    <row r="1078" spans="1:24" ht="15" customHeight="1" x14ac:dyDescent="0.2">
      <c r="A1078" s="46"/>
      <c r="B1078" s="263"/>
      <c r="C1078" s="263"/>
      <c r="D1078" s="263"/>
      <c r="E1078" s="263"/>
      <c r="F1078" s="263" t="s">
        <v>927</v>
      </c>
      <c r="G1078" s="289">
        <v>940.66</v>
      </c>
      <c r="H1078" s="263"/>
      <c r="I1078" s="386" t="s">
        <v>928</v>
      </c>
      <c r="J1078" s="386"/>
      <c r="K1078" s="289">
        <v>5460.9</v>
      </c>
      <c r="M1078" s="46"/>
      <c r="N1078" s="46"/>
      <c r="O1078" s="46"/>
      <c r="P1078" s="46"/>
      <c r="Q1078" s="46"/>
      <c r="R1078" s="46"/>
      <c r="S1078" s="46"/>
      <c r="T1078" s="46"/>
      <c r="U1078" s="46"/>
      <c r="V1078" s="46"/>
      <c r="W1078" s="46"/>
      <c r="X1078" s="46"/>
    </row>
    <row r="1079" spans="1:24" ht="15" customHeight="1" thickBot="1" x14ac:dyDescent="0.25">
      <c r="A1079" s="46"/>
      <c r="B1079" s="264"/>
      <c r="C1079" s="264"/>
      <c r="D1079" s="264"/>
      <c r="E1079" s="264"/>
      <c r="F1079" s="264"/>
      <c r="G1079" s="264"/>
      <c r="H1079" s="264" t="s">
        <v>929</v>
      </c>
      <c r="I1079" s="287" t="s">
        <v>975</v>
      </c>
      <c r="J1079" s="264" t="s">
        <v>931</v>
      </c>
      <c r="K1079" s="265">
        <v>5460.9</v>
      </c>
      <c r="M1079" s="46"/>
      <c r="N1079" s="46"/>
      <c r="O1079" s="46"/>
      <c r="P1079" s="46"/>
      <c r="Q1079" s="46"/>
      <c r="R1079" s="46"/>
      <c r="S1079" s="46"/>
      <c r="T1079" s="46"/>
      <c r="U1079" s="46"/>
      <c r="V1079" s="46"/>
      <c r="W1079" s="46"/>
      <c r="X1079" s="46"/>
    </row>
    <row r="1080" spans="1:24" ht="15" customHeight="1" thickTop="1" x14ac:dyDescent="0.2">
      <c r="A1080" s="46"/>
      <c r="B1080" s="278"/>
      <c r="C1080" s="278"/>
      <c r="D1080" s="278"/>
      <c r="E1080" s="278"/>
      <c r="F1080" s="278"/>
      <c r="G1080" s="278"/>
      <c r="H1080" s="278"/>
      <c r="I1080" s="278"/>
      <c r="J1080" s="278"/>
      <c r="K1080" s="278"/>
      <c r="M1080" s="46"/>
      <c r="N1080" s="46"/>
      <c r="O1080" s="46"/>
      <c r="P1080" s="46"/>
      <c r="Q1080" s="46"/>
      <c r="R1080" s="46"/>
      <c r="S1080" s="46"/>
      <c r="T1080" s="46"/>
      <c r="U1080" s="46"/>
      <c r="V1080" s="46"/>
      <c r="W1080" s="46"/>
      <c r="X1080" s="46"/>
    </row>
    <row r="1081" spans="1:24" ht="15" customHeight="1" x14ac:dyDescent="0.2">
      <c r="A1081" s="46"/>
      <c r="B1081" s="258" t="s">
        <v>274</v>
      </c>
      <c r="C1081" s="258"/>
      <c r="D1081" s="258"/>
      <c r="E1081" s="258" t="s">
        <v>275</v>
      </c>
      <c r="F1081" s="258"/>
      <c r="G1081" s="390"/>
      <c r="H1081" s="390"/>
      <c r="I1081" s="272"/>
      <c r="J1081" s="258"/>
      <c r="K1081" s="273">
        <v>153491.92000000001</v>
      </c>
      <c r="M1081" s="46"/>
      <c r="N1081" s="46"/>
      <c r="O1081" s="46"/>
      <c r="P1081" s="46"/>
      <c r="Q1081" s="46"/>
      <c r="R1081" s="46"/>
      <c r="S1081" s="46"/>
      <c r="T1081" s="46"/>
      <c r="U1081" s="46"/>
      <c r="V1081" s="46"/>
      <c r="W1081" s="46"/>
      <c r="X1081" s="46"/>
    </row>
    <row r="1082" spans="1:24" ht="15" customHeight="1" x14ac:dyDescent="0.2">
      <c r="A1082" s="46"/>
      <c r="B1082" s="258" t="s">
        <v>276</v>
      </c>
      <c r="C1082" s="258"/>
      <c r="D1082" s="258"/>
      <c r="E1082" s="258" t="s">
        <v>277</v>
      </c>
      <c r="F1082" s="258"/>
      <c r="G1082" s="390"/>
      <c r="H1082" s="390"/>
      <c r="I1082" s="272"/>
      <c r="J1082" s="258"/>
      <c r="K1082" s="273">
        <v>94704.75</v>
      </c>
      <c r="M1082" s="46"/>
      <c r="N1082" s="46"/>
      <c r="O1082" s="46"/>
      <c r="P1082" s="46"/>
      <c r="Q1082" s="46"/>
      <c r="R1082" s="46"/>
      <c r="S1082" s="46"/>
      <c r="T1082" s="46"/>
      <c r="U1082" s="46"/>
      <c r="V1082" s="46"/>
      <c r="W1082" s="46"/>
      <c r="X1082" s="46"/>
    </row>
    <row r="1083" spans="1:24" ht="15" customHeight="1" x14ac:dyDescent="0.2">
      <c r="A1083" s="46"/>
      <c r="B1083" s="259" t="s">
        <v>278</v>
      </c>
      <c r="C1083" s="267" t="s">
        <v>24</v>
      </c>
      <c r="D1083" s="259" t="s">
        <v>25</v>
      </c>
      <c r="E1083" s="259" t="s">
        <v>26</v>
      </c>
      <c r="F1083" s="387" t="s">
        <v>917</v>
      </c>
      <c r="G1083" s="387"/>
      <c r="H1083" s="271" t="s">
        <v>27</v>
      </c>
      <c r="I1083" s="267" t="s">
        <v>28</v>
      </c>
      <c r="J1083" s="267" t="s">
        <v>29</v>
      </c>
      <c r="K1083" s="267" t="s">
        <v>30</v>
      </c>
      <c r="M1083" s="46"/>
      <c r="N1083" s="46"/>
      <c r="O1083" s="46"/>
      <c r="P1083" s="46"/>
      <c r="Q1083" s="46"/>
      <c r="R1083" s="46"/>
      <c r="S1083" s="46"/>
      <c r="T1083" s="46"/>
      <c r="U1083" s="46"/>
      <c r="V1083" s="46"/>
      <c r="W1083" s="46"/>
      <c r="X1083" s="46"/>
    </row>
    <row r="1084" spans="1:24" ht="15" customHeight="1" x14ac:dyDescent="0.2">
      <c r="A1084" s="46"/>
      <c r="B1084" s="260" t="s">
        <v>918</v>
      </c>
      <c r="C1084" s="275" t="s">
        <v>279</v>
      </c>
      <c r="D1084" s="260" t="s">
        <v>47</v>
      </c>
      <c r="E1084" s="260" t="s">
        <v>280</v>
      </c>
      <c r="F1084" s="388" t="s">
        <v>4005</v>
      </c>
      <c r="G1084" s="388"/>
      <c r="H1084" s="274" t="s">
        <v>40</v>
      </c>
      <c r="I1084" s="277">
        <v>1</v>
      </c>
      <c r="J1084" s="276">
        <v>1314.39</v>
      </c>
      <c r="K1084" s="276">
        <v>1314.39</v>
      </c>
      <c r="M1084" s="46"/>
      <c r="N1084" s="46"/>
      <c r="O1084" s="46"/>
      <c r="P1084" s="46"/>
      <c r="Q1084" s="46"/>
      <c r="R1084" s="46"/>
      <c r="S1084" s="46"/>
      <c r="T1084" s="46"/>
      <c r="U1084" s="46"/>
      <c r="V1084" s="46"/>
      <c r="W1084" s="46"/>
      <c r="X1084" s="46"/>
    </row>
    <row r="1085" spans="1:24" ht="15" customHeight="1" x14ac:dyDescent="0.2">
      <c r="A1085" s="46"/>
      <c r="B1085" s="261" t="s">
        <v>953</v>
      </c>
      <c r="C1085" s="280" t="s">
        <v>1086</v>
      </c>
      <c r="D1085" s="261" t="s">
        <v>47</v>
      </c>
      <c r="E1085" s="261" t="s">
        <v>1087</v>
      </c>
      <c r="F1085" s="385" t="s">
        <v>3970</v>
      </c>
      <c r="G1085" s="385"/>
      <c r="H1085" s="279" t="s">
        <v>950</v>
      </c>
      <c r="I1085" s="282">
        <v>0.35630000000000001</v>
      </c>
      <c r="J1085" s="281">
        <v>35.590000000000003</v>
      </c>
      <c r="K1085" s="281">
        <v>12.68</v>
      </c>
      <c r="M1085" s="46"/>
      <c r="N1085" s="46"/>
      <c r="O1085" s="46"/>
      <c r="P1085" s="46"/>
      <c r="Q1085" s="46"/>
      <c r="R1085" s="46"/>
      <c r="S1085" s="46"/>
      <c r="T1085" s="46"/>
      <c r="U1085" s="46"/>
      <c r="V1085" s="46"/>
      <c r="W1085" s="46"/>
      <c r="X1085" s="46"/>
    </row>
    <row r="1086" spans="1:24" ht="15" customHeight="1" x14ac:dyDescent="0.2">
      <c r="A1086" s="46"/>
      <c r="B1086" s="261" t="s">
        <v>953</v>
      </c>
      <c r="C1086" s="280" t="s">
        <v>1019</v>
      </c>
      <c r="D1086" s="261" t="s">
        <v>47</v>
      </c>
      <c r="E1086" s="261" t="s">
        <v>1020</v>
      </c>
      <c r="F1086" s="385" t="s">
        <v>3970</v>
      </c>
      <c r="G1086" s="385"/>
      <c r="H1086" s="279" t="s">
        <v>950</v>
      </c>
      <c r="I1086" s="282">
        <v>0.1779</v>
      </c>
      <c r="J1086" s="281">
        <v>24.73</v>
      </c>
      <c r="K1086" s="281">
        <v>4.3899999999999997</v>
      </c>
      <c r="M1086" s="46"/>
      <c r="N1086" s="46"/>
      <c r="O1086" s="46"/>
      <c r="P1086" s="46"/>
      <c r="Q1086" s="46"/>
      <c r="R1086" s="46"/>
      <c r="S1086" s="46"/>
      <c r="T1086" s="46"/>
      <c r="U1086" s="46"/>
      <c r="V1086" s="46"/>
      <c r="W1086" s="46"/>
      <c r="X1086" s="46"/>
    </row>
    <row r="1087" spans="1:24" ht="15" customHeight="1" x14ac:dyDescent="0.2">
      <c r="A1087" s="46"/>
      <c r="B1087" s="262" t="s">
        <v>919</v>
      </c>
      <c r="C1087" s="284" t="s">
        <v>1327</v>
      </c>
      <c r="D1087" s="262" t="s">
        <v>47</v>
      </c>
      <c r="E1087" s="262" t="s">
        <v>1328</v>
      </c>
      <c r="F1087" s="389" t="s">
        <v>923</v>
      </c>
      <c r="G1087" s="389"/>
      <c r="H1087" s="283" t="s">
        <v>83</v>
      </c>
      <c r="I1087" s="286">
        <v>6.8503999999999996</v>
      </c>
      <c r="J1087" s="285">
        <v>27.64</v>
      </c>
      <c r="K1087" s="285">
        <v>189.34</v>
      </c>
      <c r="M1087" s="46"/>
      <c r="N1087" s="46"/>
      <c r="O1087" s="46"/>
      <c r="P1087" s="46"/>
      <c r="Q1087" s="46"/>
      <c r="R1087" s="46"/>
      <c r="S1087" s="46"/>
      <c r="T1087" s="46"/>
      <c r="U1087" s="46"/>
      <c r="V1087" s="46"/>
      <c r="W1087" s="46"/>
      <c r="X1087" s="46"/>
    </row>
    <row r="1088" spans="1:24" ht="15" customHeight="1" x14ac:dyDescent="0.2">
      <c r="A1088" s="46"/>
      <c r="B1088" s="262" t="s">
        <v>919</v>
      </c>
      <c r="C1088" s="284" t="s">
        <v>1329</v>
      </c>
      <c r="D1088" s="262" t="s">
        <v>47</v>
      </c>
      <c r="E1088" s="262" t="s">
        <v>1330</v>
      </c>
      <c r="F1088" s="389" t="s">
        <v>923</v>
      </c>
      <c r="G1088" s="389"/>
      <c r="H1088" s="283" t="s">
        <v>40</v>
      </c>
      <c r="I1088" s="286">
        <v>1</v>
      </c>
      <c r="J1088" s="285">
        <v>1076.5999999999999</v>
      </c>
      <c r="K1088" s="285">
        <v>1076.5999999999999</v>
      </c>
      <c r="M1088" s="46"/>
      <c r="N1088" s="46"/>
      <c r="O1088" s="46"/>
      <c r="P1088" s="46"/>
      <c r="Q1088" s="46"/>
      <c r="R1088" s="46"/>
      <c r="S1088" s="46"/>
      <c r="T1088" s="46"/>
      <c r="U1088" s="46"/>
      <c r="V1088" s="46"/>
      <c r="W1088" s="46"/>
      <c r="X1088" s="46"/>
    </row>
    <row r="1089" spans="1:24" ht="15" customHeight="1" x14ac:dyDescent="0.2">
      <c r="A1089" s="46"/>
      <c r="B1089" s="262" t="s">
        <v>919</v>
      </c>
      <c r="C1089" s="284" t="s">
        <v>1331</v>
      </c>
      <c r="D1089" s="262" t="s">
        <v>47</v>
      </c>
      <c r="E1089" s="262" t="s">
        <v>1332</v>
      </c>
      <c r="F1089" s="389" t="s">
        <v>923</v>
      </c>
      <c r="G1089" s="389"/>
      <c r="H1089" s="283" t="s">
        <v>49</v>
      </c>
      <c r="I1089" s="286">
        <v>4.8166000000000002</v>
      </c>
      <c r="J1089" s="285">
        <v>0.61</v>
      </c>
      <c r="K1089" s="285">
        <v>2.93</v>
      </c>
      <c r="M1089" s="46"/>
      <c r="N1089" s="46"/>
      <c r="O1089" s="46"/>
      <c r="P1089" s="46"/>
      <c r="Q1089" s="46"/>
      <c r="R1089" s="46"/>
      <c r="S1089" s="46"/>
      <c r="T1089" s="46"/>
      <c r="U1089" s="46"/>
      <c r="V1089" s="46"/>
      <c r="W1089" s="46"/>
      <c r="X1089" s="46"/>
    </row>
    <row r="1090" spans="1:24" ht="15" customHeight="1" x14ac:dyDescent="0.2">
      <c r="A1090" s="46"/>
      <c r="B1090" s="262" t="s">
        <v>919</v>
      </c>
      <c r="C1090" s="284" t="s">
        <v>1289</v>
      </c>
      <c r="D1090" s="262" t="s">
        <v>47</v>
      </c>
      <c r="E1090" s="262" t="s">
        <v>1290</v>
      </c>
      <c r="F1090" s="389" t="s">
        <v>923</v>
      </c>
      <c r="G1090" s="389"/>
      <c r="H1090" s="283" t="s">
        <v>1291</v>
      </c>
      <c r="I1090" s="286">
        <v>0.88290000000000002</v>
      </c>
      <c r="J1090" s="285">
        <v>32.229999999999997</v>
      </c>
      <c r="K1090" s="285">
        <v>28.45</v>
      </c>
      <c r="M1090" s="46"/>
      <c r="N1090" s="46"/>
      <c r="O1090" s="46"/>
      <c r="P1090" s="46"/>
      <c r="Q1090" s="46"/>
      <c r="R1090" s="46"/>
      <c r="S1090" s="46"/>
      <c r="T1090" s="46"/>
      <c r="U1090" s="46"/>
      <c r="V1090" s="46"/>
      <c r="W1090" s="46"/>
      <c r="X1090" s="46"/>
    </row>
    <row r="1091" spans="1:24" ht="15" customHeight="1" x14ac:dyDescent="0.2">
      <c r="A1091" s="46"/>
      <c r="B1091" s="263"/>
      <c r="C1091" s="263"/>
      <c r="D1091" s="263"/>
      <c r="E1091" s="263"/>
      <c r="F1091" s="263" t="s">
        <v>924</v>
      </c>
      <c r="G1091" s="289">
        <v>14.83</v>
      </c>
      <c r="H1091" s="263" t="s">
        <v>925</v>
      </c>
      <c r="I1091" s="289">
        <v>0</v>
      </c>
      <c r="J1091" s="263" t="s">
        <v>926</v>
      </c>
      <c r="K1091" s="289">
        <v>14.83</v>
      </c>
      <c r="M1091" s="46"/>
      <c r="N1091" s="46"/>
      <c r="O1091" s="46"/>
      <c r="P1091" s="46"/>
      <c r="Q1091" s="46"/>
      <c r="R1091" s="46"/>
      <c r="S1091" s="46"/>
      <c r="T1091" s="46"/>
      <c r="U1091" s="46"/>
      <c r="V1091" s="46"/>
      <c r="W1091" s="46"/>
      <c r="X1091" s="46"/>
    </row>
    <row r="1092" spans="1:24" ht="15" customHeight="1" x14ac:dyDescent="0.2">
      <c r="A1092" s="46"/>
      <c r="B1092" s="263"/>
      <c r="C1092" s="263"/>
      <c r="D1092" s="263"/>
      <c r="E1092" s="263"/>
      <c r="F1092" s="263" t="s">
        <v>927</v>
      </c>
      <c r="G1092" s="289">
        <v>273.52</v>
      </c>
      <c r="H1092" s="263"/>
      <c r="I1092" s="386" t="s">
        <v>928</v>
      </c>
      <c r="J1092" s="386"/>
      <c r="K1092" s="289">
        <v>1587.91</v>
      </c>
      <c r="M1092" s="46"/>
      <c r="N1092" s="46"/>
      <c r="O1092" s="46"/>
      <c r="P1092" s="46"/>
      <c r="Q1092" s="46"/>
      <c r="R1092" s="46"/>
      <c r="S1092" s="46"/>
      <c r="T1092" s="46"/>
      <c r="U1092" s="46"/>
      <c r="V1092" s="46"/>
      <c r="W1092" s="46"/>
      <c r="X1092" s="46"/>
    </row>
    <row r="1093" spans="1:24" ht="15" customHeight="1" thickBot="1" x14ac:dyDescent="0.25">
      <c r="A1093" s="46"/>
      <c r="B1093" s="264"/>
      <c r="C1093" s="264"/>
      <c r="D1093" s="264"/>
      <c r="E1093" s="264"/>
      <c r="F1093" s="264"/>
      <c r="G1093" s="264"/>
      <c r="H1093" s="264" t="s">
        <v>929</v>
      </c>
      <c r="I1093" s="287" t="s">
        <v>3613</v>
      </c>
      <c r="J1093" s="264" t="s">
        <v>931</v>
      </c>
      <c r="K1093" s="265">
        <v>12004.59</v>
      </c>
      <c r="M1093" s="46"/>
      <c r="N1093" s="46"/>
      <c r="O1093" s="46"/>
      <c r="P1093" s="46"/>
      <c r="Q1093" s="46"/>
      <c r="R1093" s="46"/>
      <c r="S1093" s="46"/>
      <c r="T1093" s="46"/>
      <c r="U1093" s="46"/>
      <c r="V1093" s="46"/>
      <c r="W1093" s="46"/>
      <c r="X1093" s="46"/>
    </row>
    <row r="1094" spans="1:24" ht="15" customHeight="1" thickTop="1" x14ac:dyDescent="0.2">
      <c r="A1094" s="46"/>
      <c r="B1094" s="278"/>
      <c r="C1094" s="278"/>
      <c r="D1094" s="278"/>
      <c r="E1094" s="278"/>
      <c r="F1094" s="278"/>
      <c r="G1094" s="278"/>
      <c r="H1094" s="278"/>
      <c r="I1094" s="278"/>
      <c r="J1094" s="278"/>
      <c r="K1094" s="278"/>
      <c r="M1094" s="46"/>
      <c r="N1094" s="46"/>
      <c r="O1094" s="46"/>
      <c r="P1094" s="46"/>
      <c r="Q1094" s="46"/>
      <c r="R1094" s="46"/>
      <c r="S1094" s="46"/>
      <c r="T1094" s="46"/>
      <c r="U1094" s="46"/>
      <c r="V1094" s="46"/>
      <c r="W1094" s="46"/>
      <c r="X1094" s="46"/>
    </row>
    <row r="1095" spans="1:24" ht="15" customHeight="1" x14ac:dyDescent="0.2">
      <c r="A1095" s="46"/>
      <c r="B1095" s="259" t="s">
        <v>281</v>
      </c>
      <c r="C1095" s="267" t="s">
        <v>24</v>
      </c>
      <c r="D1095" s="259" t="s">
        <v>25</v>
      </c>
      <c r="E1095" s="259" t="s">
        <v>26</v>
      </c>
      <c r="F1095" s="387" t="s">
        <v>917</v>
      </c>
      <c r="G1095" s="387"/>
      <c r="H1095" s="271" t="s">
        <v>27</v>
      </c>
      <c r="I1095" s="267" t="s">
        <v>28</v>
      </c>
      <c r="J1095" s="267" t="s">
        <v>29</v>
      </c>
      <c r="K1095" s="267" t="s">
        <v>30</v>
      </c>
      <c r="M1095" s="46"/>
      <c r="N1095" s="46"/>
      <c r="O1095" s="46"/>
      <c r="P1095" s="46"/>
      <c r="Q1095" s="46"/>
      <c r="R1095" s="46"/>
      <c r="S1095" s="46"/>
      <c r="T1095" s="46"/>
      <c r="U1095" s="46"/>
      <c r="V1095" s="46"/>
      <c r="W1095" s="46"/>
      <c r="X1095" s="46"/>
    </row>
    <row r="1096" spans="1:24" ht="15" customHeight="1" x14ac:dyDescent="0.2">
      <c r="A1096" s="46"/>
      <c r="B1096" s="260" t="s">
        <v>918</v>
      </c>
      <c r="C1096" s="275" t="s">
        <v>2413</v>
      </c>
      <c r="D1096" s="260" t="s">
        <v>73</v>
      </c>
      <c r="E1096" s="260" t="s">
        <v>282</v>
      </c>
      <c r="F1096" s="388" t="s">
        <v>1308</v>
      </c>
      <c r="G1096" s="388"/>
      <c r="H1096" s="274" t="s">
        <v>40</v>
      </c>
      <c r="I1096" s="277">
        <v>1</v>
      </c>
      <c r="J1096" s="276">
        <v>1223.99</v>
      </c>
      <c r="K1096" s="276">
        <v>1223.99</v>
      </c>
      <c r="M1096" s="46"/>
      <c r="N1096" s="46"/>
      <c r="O1096" s="46"/>
      <c r="P1096" s="46"/>
      <c r="Q1096" s="46"/>
      <c r="R1096" s="46"/>
      <c r="S1096" s="46"/>
      <c r="T1096" s="46"/>
      <c r="U1096" s="46"/>
      <c r="V1096" s="46"/>
      <c r="W1096" s="46"/>
      <c r="X1096" s="46"/>
    </row>
    <row r="1097" spans="1:24" ht="15" customHeight="1" x14ac:dyDescent="0.2">
      <c r="A1097" s="46"/>
      <c r="B1097" s="261" t="s">
        <v>953</v>
      </c>
      <c r="C1097" s="280" t="s">
        <v>1019</v>
      </c>
      <c r="D1097" s="261" t="s">
        <v>47</v>
      </c>
      <c r="E1097" s="261" t="s">
        <v>1020</v>
      </c>
      <c r="F1097" s="385" t="s">
        <v>3970</v>
      </c>
      <c r="G1097" s="385"/>
      <c r="H1097" s="279" t="s">
        <v>950</v>
      </c>
      <c r="I1097" s="282">
        <v>3</v>
      </c>
      <c r="J1097" s="281">
        <v>24.73</v>
      </c>
      <c r="K1097" s="281">
        <v>74.19</v>
      </c>
      <c r="M1097" s="46"/>
      <c r="N1097" s="46"/>
      <c r="O1097" s="46"/>
      <c r="P1097" s="46"/>
      <c r="Q1097" s="46"/>
      <c r="R1097" s="46"/>
      <c r="S1097" s="46"/>
      <c r="T1097" s="46"/>
      <c r="U1097" s="46"/>
      <c r="V1097" s="46"/>
      <c r="W1097" s="46"/>
      <c r="X1097" s="46"/>
    </row>
    <row r="1098" spans="1:24" ht="15" customHeight="1" x14ac:dyDescent="0.2">
      <c r="A1098" s="46"/>
      <c r="B1098" s="261" t="s">
        <v>953</v>
      </c>
      <c r="C1098" s="280" t="s">
        <v>1086</v>
      </c>
      <c r="D1098" s="261" t="s">
        <v>47</v>
      </c>
      <c r="E1098" s="261" t="s">
        <v>1087</v>
      </c>
      <c r="F1098" s="385" t="s">
        <v>3970</v>
      </c>
      <c r="G1098" s="385"/>
      <c r="H1098" s="279" t="s">
        <v>950</v>
      </c>
      <c r="I1098" s="282">
        <v>3</v>
      </c>
      <c r="J1098" s="281">
        <v>35.590000000000003</v>
      </c>
      <c r="K1098" s="281">
        <v>106.77</v>
      </c>
      <c r="M1098" s="46"/>
      <c r="N1098" s="46"/>
      <c r="O1098" s="46"/>
      <c r="P1098" s="46"/>
      <c r="Q1098" s="46"/>
      <c r="R1098" s="46"/>
      <c r="S1098" s="46"/>
      <c r="T1098" s="46"/>
      <c r="U1098" s="46"/>
      <c r="V1098" s="46"/>
      <c r="W1098" s="46"/>
      <c r="X1098" s="46"/>
    </row>
    <row r="1099" spans="1:24" ht="15" customHeight="1" x14ac:dyDescent="0.2">
      <c r="A1099" s="46"/>
      <c r="B1099" s="262" t="s">
        <v>919</v>
      </c>
      <c r="C1099" s="284" t="s">
        <v>1633</v>
      </c>
      <c r="D1099" s="262" t="s">
        <v>47</v>
      </c>
      <c r="E1099" s="262" t="s">
        <v>1634</v>
      </c>
      <c r="F1099" s="389" t="s">
        <v>923</v>
      </c>
      <c r="G1099" s="389"/>
      <c r="H1099" s="283" t="s">
        <v>60</v>
      </c>
      <c r="I1099" s="286">
        <v>7.1999999999999998E-3</v>
      </c>
      <c r="J1099" s="285">
        <v>160</v>
      </c>
      <c r="K1099" s="285">
        <v>1.1499999999999999</v>
      </c>
      <c r="M1099" s="46"/>
      <c r="N1099" s="46"/>
      <c r="O1099" s="46"/>
      <c r="P1099" s="46"/>
      <c r="Q1099" s="46"/>
      <c r="R1099" s="46"/>
      <c r="S1099" s="46"/>
      <c r="T1099" s="46"/>
      <c r="U1099" s="46"/>
      <c r="V1099" s="46"/>
      <c r="W1099" s="46"/>
      <c r="X1099" s="46"/>
    </row>
    <row r="1100" spans="1:24" ht="15" customHeight="1" x14ac:dyDescent="0.2">
      <c r="A1100" s="46"/>
      <c r="B1100" s="262" t="s">
        <v>919</v>
      </c>
      <c r="C1100" s="284" t="s">
        <v>1333</v>
      </c>
      <c r="D1100" s="262" t="s">
        <v>36</v>
      </c>
      <c r="E1100" s="262" t="s">
        <v>1334</v>
      </c>
      <c r="F1100" s="389" t="s">
        <v>923</v>
      </c>
      <c r="G1100" s="389"/>
      <c r="H1100" s="283" t="s">
        <v>40</v>
      </c>
      <c r="I1100" s="286">
        <v>1</v>
      </c>
      <c r="J1100" s="285">
        <v>1040.24</v>
      </c>
      <c r="K1100" s="285">
        <v>1040.24</v>
      </c>
      <c r="M1100" s="46"/>
      <c r="N1100" s="46"/>
      <c r="O1100" s="46"/>
      <c r="P1100" s="46"/>
      <c r="Q1100" s="46"/>
      <c r="R1100" s="46"/>
      <c r="S1100" s="46"/>
      <c r="T1100" s="46"/>
      <c r="U1100" s="46"/>
      <c r="V1100" s="46"/>
      <c r="W1100" s="46"/>
      <c r="X1100" s="46"/>
    </row>
    <row r="1101" spans="1:24" ht="15" customHeight="1" x14ac:dyDescent="0.2">
      <c r="A1101" s="46"/>
      <c r="B1101" s="262" t="s">
        <v>919</v>
      </c>
      <c r="C1101" s="284" t="s">
        <v>1631</v>
      </c>
      <c r="D1101" s="262" t="s">
        <v>47</v>
      </c>
      <c r="E1101" s="262" t="s">
        <v>1632</v>
      </c>
      <c r="F1101" s="389" t="s">
        <v>923</v>
      </c>
      <c r="G1101" s="389"/>
      <c r="H1101" s="283" t="s">
        <v>97</v>
      </c>
      <c r="I1101" s="286">
        <v>2.0299999999999998</v>
      </c>
      <c r="J1101" s="285">
        <v>0.81</v>
      </c>
      <c r="K1101" s="285">
        <v>1.64</v>
      </c>
      <c r="M1101" s="46"/>
      <c r="N1101" s="46"/>
      <c r="O1101" s="46"/>
      <c r="P1101" s="46"/>
      <c r="Q1101" s="46"/>
      <c r="R1101" s="46"/>
      <c r="S1101" s="46"/>
      <c r="T1101" s="46"/>
      <c r="U1101" s="46"/>
      <c r="V1101" s="46"/>
      <c r="W1101" s="46"/>
      <c r="X1101" s="46"/>
    </row>
    <row r="1102" spans="1:24" ht="15" customHeight="1" x14ac:dyDescent="0.2">
      <c r="A1102" s="46"/>
      <c r="B1102" s="263"/>
      <c r="C1102" s="263"/>
      <c r="D1102" s="263"/>
      <c r="E1102" s="263"/>
      <c r="F1102" s="263" t="s">
        <v>924</v>
      </c>
      <c r="G1102" s="289">
        <v>155.91</v>
      </c>
      <c r="H1102" s="263" t="s">
        <v>925</v>
      </c>
      <c r="I1102" s="289">
        <v>0</v>
      </c>
      <c r="J1102" s="263" t="s">
        <v>926</v>
      </c>
      <c r="K1102" s="289">
        <v>155.91</v>
      </c>
      <c r="M1102" s="46"/>
      <c r="N1102" s="46"/>
      <c r="O1102" s="46"/>
      <c r="P1102" s="46"/>
      <c r="Q1102" s="46"/>
      <c r="R1102" s="46"/>
      <c r="S1102" s="46"/>
      <c r="T1102" s="46"/>
      <c r="U1102" s="46"/>
      <c r="V1102" s="46"/>
      <c r="W1102" s="46"/>
      <c r="X1102" s="46"/>
    </row>
    <row r="1103" spans="1:24" ht="15" customHeight="1" x14ac:dyDescent="0.2">
      <c r="A1103" s="46"/>
      <c r="B1103" s="263"/>
      <c r="C1103" s="263"/>
      <c r="D1103" s="263"/>
      <c r="E1103" s="263"/>
      <c r="F1103" s="263" t="s">
        <v>927</v>
      </c>
      <c r="G1103" s="289">
        <v>254.71</v>
      </c>
      <c r="H1103" s="263"/>
      <c r="I1103" s="386" t="s">
        <v>928</v>
      </c>
      <c r="J1103" s="386"/>
      <c r="K1103" s="289">
        <v>1478.7</v>
      </c>
      <c r="M1103" s="46"/>
      <c r="N1103" s="46"/>
      <c r="O1103" s="46"/>
      <c r="P1103" s="46"/>
      <c r="Q1103" s="46"/>
      <c r="R1103" s="46"/>
      <c r="S1103" s="46"/>
      <c r="T1103" s="46"/>
      <c r="U1103" s="46"/>
      <c r="V1103" s="46"/>
      <c r="W1103" s="46"/>
      <c r="X1103" s="46"/>
    </row>
    <row r="1104" spans="1:24" ht="15" customHeight="1" thickBot="1" x14ac:dyDescent="0.25">
      <c r="A1104" s="46"/>
      <c r="B1104" s="264"/>
      <c r="C1104" s="264"/>
      <c r="D1104" s="264"/>
      <c r="E1104" s="264"/>
      <c r="F1104" s="264"/>
      <c r="G1104" s="264"/>
      <c r="H1104" s="264" t="s">
        <v>929</v>
      </c>
      <c r="I1104" s="287" t="s">
        <v>3614</v>
      </c>
      <c r="J1104" s="264" t="s">
        <v>931</v>
      </c>
      <c r="K1104" s="265">
        <v>26217.35</v>
      </c>
      <c r="M1104" s="46"/>
      <c r="N1104" s="46"/>
      <c r="O1104" s="46"/>
      <c r="P1104" s="46"/>
      <c r="Q1104" s="46"/>
      <c r="R1104" s="46"/>
      <c r="S1104" s="46"/>
      <c r="T1104" s="46"/>
      <c r="U1104" s="46"/>
      <c r="V1104" s="46"/>
      <c r="W1104" s="46"/>
      <c r="X1104" s="46"/>
    </row>
    <row r="1105" spans="1:24" ht="15" customHeight="1" thickTop="1" x14ac:dyDescent="0.2">
      <c r="A1105" s="46"/>
      <c r="B1105" s="278"/>
      <c r="C1105" s="278"/>
      <c r="D1105" s="278"/>
      <c r="E1105" s="278"/>
      <c r="F1105" s="278"/>
      <c r="G1105" s="278"/>
      <c r="H1105" s="278"/>
      <c r="I1105" s="278"/>
      <c r="J1105" s="278"/>
      <c r="K1105" s="278"/>
      <c r="M1105" s="46"/>
      <c r="N1105" s="46"/>
      <c r="O1105" s="46"/>
      <c r="P1105" s="46"/>
      <c r="Q1105" s="46"/>
      <c r="R1105" s="46"/>
      <c r="S1105" s="46"/>
      <c r="T1105" s="46"/>
      <c r="U1105" s="46"/>
      <c r="V1105" s="46"/>
      <c r="W1105" s="46"/>
      <c r="X1105" s="46"/>
    </row>
    <row r="1106" spans="1:24" ht="15" customHeight="1" x14ac:dyDescent="0.2">
      <c r="A1106" s="46"/>
      <c r="B1106" s="259" t="s">
        <v>283</v>
      </c>
      <c r="C1106" s="267" t="s">
        <v>24</v>
      </c>
      <c r="D1106" s="259" t="s">
        <v>25</v>
      </c>
      <c r="E1106" s="259" t="s">
        <v>26</v>
      </c>
      <c r="F1106" s="387" t="s">
        <v>917</v>
      </c>
      <c r="G1106" s="387"/>
      <c r="H1106" s="271" t="s">
        <v>27</v>
      </c>
      <c r="I1106" s="267" t="s">
        <v>28</v>
      </c>
      <c r="J1106" s="267" t="s">
        <v>29</v>
      </c>
      <c r="K1106" s="267" t="s">
        <v>30</v>
      </c>
      <c r="M1106" s="46"/>
      <c r="N1106" s="46"/>
      <c r="O1106" s="46"/>
      <c r="P1106" s="46"/>
      <c r="Q1106" s="46"/>
      <c r="R1106" s="46"/>
      <c r="S1106" s="46"/>
      <c r="T1106" s="46"/>
      <c r="U1106" s="46"/>
      <c r="V1106" s="46"/>
      <c r="W1106" s="46"/>
      <c r="X1106" s="46"/>
    </row>
    <row r="1107" spans="1:24" ht="15" customHeight="1" x14ac:dyDescent="0.2">
      <c r="A1107" s="46"/>
      <c r="B1107" s="260" t="s">
        <v>918</v>
      </c>
      <c r="C1107" s="275" t="s">
        <v>2440</v>
      </c>
      <c r="D1107" s="260" t="s">
        <v>73</v>
      </c>
      <c r="E1107" s="260" t="s">
        <v>2441</v>
      </c>
      <c r="F1107" s="388" t="s">
        <v>1308</v>
      </c>
      <c r="G1107" s="388"/>
      <c r="H1107" s="274" t="s">
        <v>40</v>
      </c>
      <c r="I1107" s="277">
        <v>1</v>
      </c>
      <c r="J1107" s="276">
        <v>983.22</v>
      </c>
      <c r="K1107" s="276">
        <v>983.22</v>
      </c>
      <c r="M1107" s="46"/>
      <c r="N1107" s="46"/>
      <c r="O1107" s="46"/>
      <c r="P1107" s="46"/>
      <c r="Q1107" s="46"/>
      <c r="R1107" s="46"/>
      <c r="S1107" s="46"/>
      <c r="T1107" s="46"/>
      <c r="U1107" s="46"/>
      <c r="V1107" s="46"/>
      <c r="W1107" s="46"/>
      <c r="X1107" s="46"/>
    </row>
    <row r="1108" spans="1:24" ht="15" customHeight="1" x14ac:dyDescent="0.2">
      <c r="A1108" s="46"/>
      <c r="B1108" s="261" t="s">
        <v>953</v>
      </c>
      <c r="C1108" s="280" t="s">
        <v>1019</v>
      </c>
      <c r="D1108" s="261" t="s">
        <v>47</v>
      </c>
      <c r="E1108" s="261" t="s">
        <v>1020</v>
      </c>
      <c r="F1108" s="385" t="s">
        <v>3970</v>
      </c>
      <c r="G1108" s="385"/>
      <c r="H1108" s="279" t="s">
        <v>950</v>
      </c>
      <c r="I1108" s="282">
        <v>3</v>
      </c>
      <c r="J1108" s="281">
        <v>24.73</v>
      </c>
      <c r="K1108" s="281">
        <v>74.19</v>
      </c>
      <c r="M1108" s="46"/>
      <c r="N1108" s="46"/>
      <c r="O1108" s="46"/>
      <c r="P1108" s="46"/>
      <c r="Q1108" s="46"/>
      <c r="R1108" s="46"/>
      <c r="S1108" s="46"/>
      <c r="T1108" s="46"/>
      <c r="U1108" s="46"/>
      <c r="V1108" s="46"/>
      <c r="W1108" s="46"/>
      <c r="X1108" s="46"/>
    </row>
    <row r="1109" spans="1:24" ht="15" customHeight="1" x14ac:dyDescent="0.2">
      <c r="A1109" s="46"/>
      <c r="B1109" s="261" t="s">
        <v>953</v>
      </c>
      <c r="C1109" s="280" t="s">
        <v>2659</v>
      </c>
      <c r="D1109" s="261" t="s">
        <v>47</v>
      </c>
      <c r="E1109" s="261" t="s">
        <v>2660</v>
      </c>
      <c r="F1109" s="385" t="s">
        <v>3970</v>
      </c>
      <c r="G1109" s="385"/>
      <c r="H1109" s="279" t="s">
        <v>950</v>
      </c>
      <c r="I1109" s="282">
        <v>3</v>
      </c>
      <c r="J1109" s="281">
        <v>35.29</v>
      </c>
      <c r="K1109" s="281">
        <v>105.87</v>
      </c>
      <c r="M1109" s="46"/>
      <c r="N1109" s="46"/>
      <c r="O1109" s="46"/>
      <c r="P1109" s="46"/>
      <c r="Q1109" s="46"/>
      <c r="R1109" s="46"/>
      <c r="S1109" s="46"/>
      <c r="T1109" s="46"/>
      <c r="U1109" s="46"/>
      <c r="V1109" s="46"/>
      <c r="W1109" s="46"/>
      <c r="X1109" s="46"/>
    </row>
    <row r="1110" spans="1:24" ht="15" customHeight="1" x14ac:dyDescent="0.2">
      <c r="A1110" s="46"/>
      <c r="B1110" s="262" t="s">
        <v>919</v>
      </c>
      <c r="C1110" s="284" t="s">
        <v>1335</v>
      </c>
      <c r="D1110" s="262" t="s">
        <v>284</v>
      </c>
      <c r="E1110" s="262" t="s">
        <v>1336</v>
      </c>
      <c r="F1110" s="389" t="s">
        <v>923</v>
      </c>
      <c r="G1110" s="389"/>
      <c r="H1110" s="283" t="s">
        <v>97</v>
      </c>
      <c r="I1110" s="286">
        <v>23</v>
      </c>
      <c r="J1110" s="285">
        <v>34.92</v>
      </c>
      <c r="K1110" s="285">
        <v>803.16</v>
      </c>
      <c r="M1110" s="46"/>
      <c r="N1110" s="46"/>
      <c r="O1110" s="46"/>
      <c r="P1110" s="46"/>
      <c r="Q1110" s="46"/>
      <c r="R1110" s="46"/>
      <c r="S1110" s="46"/>
      <c r="T1110" s="46"/>
      <c r="U1110" s="46"/>
      <c r="V1110" s="46"/>
      <c r="W1110" s="46"/>
      <c r="X1110" s="46"/>
    </row>
    <row r="1111" spans="1:24" ht="15" customHeight="1" x14ac:dyDescent="0.2">
      <c r="A1111" s="46"/>
      <c r="B1111" s="263"/>
      <c r="C1111" s="263"/>
      <c r="D1111" s="263"/>
      <c r="E1111" s="263"/>
      <c r="F1111" s="263" t="s">
        <v>924</v>
      </c>
      <c r="G1111" s="289">
        <v>155.01</v>
      </c>
      <c r="H1111" s="263" t="s">
        <v>925</v>
      </c>
      <c r="I1111" s="289">
        <v>0</v>
      </c>
      <c r="J1111" s="263" t="s">
        <v>926</v>
      </c>
      <c r="K1111" s="289">
        <v>155.01</v>
      </c>
      <c r="M1111" s="46"/>
      <c r="N1111" s="46"/>
      <c r="O1111" s="46"/>
      <c r="P1111" s="46"/>
      <c r="Q1111" s="46"/>
      <c r="R1111" s="46"/>
      <c r="S1111" s="46"/>
      <c r="T1111" s="46"/>
      <c r="U1111" s="46"/>
      <c r="V1111" s="46"/>
      <c r="W1111" s="46"/>
      <c r="X1111" s="46"/>
    </row>
    <row r="1112" spans="1:24" ht="15" customHeight="1" x14ac:dyDescent="0.2">
      <c r="A1112" s="46"/>
      <c r="B1112" s="263"/>
      <c r="C1112" s="263"/>
      <c r="D1112" s="263"/>
      <c r="E1112" s="263"/>
      <c r="F1112" s="263" t="s">
        <v>927</v>
      </c>
      <c r="G1112" s="289">
        <v>204.6</v>
      </c>
      <c r="H1112" s="263"/>
      <c r="I1112" s="386" t="s">
        <v>928</v>
      </c>
      <c r="J1112" s="386"/>
      <c r="K1112" s="289">
        <v>1187.82</v>
      </c>
      <c r="M1112" s="46"/>
      <c r="N1112" s="46"/>
      <c r="O1112" s="46"/>
      <c r="P1112" s="46"/>
      <c r="Q1112" s="46"/>
      <c r="R1112" s="46"/>
      <c r="S1112" s="46"/>
      <c r="T1112" s="46"/>
      <c r="U1112" s="46"/>
      <c r="V1112" s="46"/>
      <c r="W1112" s="46"/>
      <c r="X1112" s="46"/>
    </row>
    <row r="1113" spans="1:24" ht="15" customHeight="1" thickBot="1" x14ac:dyDescent="0.25">
      <c r="A1113" s="46"/>
      <c r="B1113" s="264"/>
      <c r="C1113" s="264"/>
      <c r="D1113" s="264"/>
      <c r="E1113" s="264"/>
      <c r="F1113" s="264"/>
      <c r="G1113" s="264"/>
      <c r="H1113" s="264" t="s">
        <v>929</v>
      </c>
      <c r="I1113" s="287" t="s">
        <v>3615</v>
      </c>
      <c r="J1113" s="264" t="s">
        <v>931</v>
      </c>
      <c r="K1113" s="265">
        <v>24088.98</v>
      </c>
      <c r="M1113" s="46"/>
      <c r="N1113" s="46"/>
      <c r="O1113" s="46"/>
      <c r="P1113" s="46"/>
      <c r="Q1113" s="46"/>
      <c r="R1113" s="46"/>
      <c r="S1113" s="46"/>
      <c r="T1113" s="46"/>
      <c r="U1113" s="46"/>
      <c r="V1113" s="46"/>
      <c r="W1113" s="46"/>
      <c r="X1113" s="46"/>
    </row>
    <row r="1114" spans="1:24" ht="15" customHeight="1" thickTop="1" x14ac:dyDescent="0.2">
      <c r="A1114" s="46"/>
      <c r="B1114" s="278"/>
      <c r="C1114" s="278"/>
      <c r="D1114" s="278"/>
      <c r="E1114" s="278"/>
      <c r="F1114" s="278"/>
      <c r="G1114" s="278"/>
      <c r="H1114" s="278"/>
      <c r="I1114" s="278"/>
      <c r="J1114" s="278"/>
      <c r="K1114" s="278"/>
      <c r="M1114" s="46"/>
      <c r="N1114" s="46"/>
      <c r="O1114" s="46"/>
      <c r="P1114" s="46"/>
      <c r="Q1114" s="46"/>
      <c r="R1114" s="46"/>
      <c r="S1114" s="46"/>
      <c r="T1114" s="46"/>
      <c r="U1114" s="46"/>
      <c r="V1114" s="46"/>
      <c r="W1114" s="46"/>
      <c r="X1114" s="46"/>
    </row>
    <row r="1115" spans="1:24" ht="15" customHeight="1" x14ac:dyDescent="0.2">
      <c r="A1115" s="46"/>
      <c r="B1115" s="259" t="s">
        <v>285</v>
      </c>
      <c r="C1115" s="267" t="s">
        <v>24</v>
      </c>
      <c r="D1115" s="259" t="s">
        <v>25</v>
      </c>
      <c r="E1115" s="259" t="s">
        <v>26</v>
      </c>
      <c r="F1115" s="387" t="s">
        <v>917</v>
      </c>
      <c r="G1115" s="387"/>
      <c r="H1115" s="271" t="s">
        <v>27</v>
      </c>
      <c r="I1115" s="267" t="s">
        <v>28</v>
      </c>
      <c r="J1115" s="267" t="s">
        <v>29</v>
      </c>
      <c r="K1115" s="267" t="s">
        <v>30</v>
      </c>
      <c r="M1115" s="46"/>
      <c r="N1115" s="46"/>
      <c r="O1115" s="46"/>
      <c r="P1115" s="46"/>
      <c r="Q1115" s="46"/>
      <c r="R1115" s="46"/>
      <c r="S1115" s="46"/>
      <c r="T1115" s="46"/>
      <c r="U1115" s="46"/>
      <c r="V1115" s="46"/>
      <c r="W1115" s="46"/>
      <c r="X1115" s="46"/>
    </row>
    <row r="1116" spans="1:24" ht="15" customHeight="1" x14ac:dyDescent="0.2">
      <c r="A1116" s="46"/>
      <c r="B1116" s="260" t="s">
        <v>918</v>
      </c>
      <c r="C1116" s="275" t="s">
        <v>2984</v>
      </c>
      <c r="D1116" s="260" t="s">
        <v>73</v>
      </c>
      <c r="E1116" s="260" t="s">
        <v>2985</v>
      </c>
      <c r="F1116" s="388" t="s">
        <v>1308</v>
      </c>
      <c r="G1116" s="388"/>
      <c r="H1116" s="274" t="s">
        <v>40</v>
      </c>
      <c r="I1116" s="277">
        <v>1</v>
      </c>
      <c r="J1116" s="276">
        <v>1324.64</v>
      </c>
      <c r="K1116" s="276">
        <v>1324.64</v>
      </c>
      <c r="M1116" s="46"/>
      <c r="N1116" s="46"/>
      <c r="O1116" s="46"/>
      <c r="P1116" s="46"/>
      <c r="Q1116" s="46"/>
      <c r="R1116" s="46"/>
      <c r="S1116" s="46"/>
      <c r="T1116" s="46"/>
      <c r="U1116" s="46"/>
      <c r="V1116" s="46"/>
      <c r="W1116" s="46"/>
      <c r="X1116" s="46"/>
    </row>
    <row r="1117" spans="1:24" ht="15" customHeight="1" x14ac:dyDescent="0.2">
      <c r="A1117" s="46"/>
      <c r="B1117" s="261" t="s">
        <v>953</v>
      </c>
      <c r="C1117" s="280" t="s">
        <v>1086</v>
      </c>
      <c r="D1117" s="261" t="s">
        <v>47</v>
      </c>
      <c r="E1117" s="261" t="s">
        <v>1087</v>
      </c>
      <c r="F1117" s="385" t="s">
        <v>3970</v>
      </c>
      <c r="G1117" s="385"/>
      <c r="H1117" s="279" t="s">
        <v>950</v>
      </c>
      <c r="I1117" s="282">
        <v>1</v>
      </c>
      <c r="J1117" s="281">
        <v>35.590000000000003</v>
      </c>
      <c r="K1117" s="281">
        <v>35.590000000000003</v>
      </c>
      <c r="M1117" s="46"/>
      <c r="N1117" s="46"/>
      <c r="O1117" s="46"/>
      <c r="P1117" s="46"/>
      <c r="Q1117" s="46"/>
      <c r="R1117" s="46"/>
      <c r="S1117" s="46"/>
      <c r="T1117" s="46"/>
      <c r="U1117" s="46"/>
      <c r="V1117" s="46"/>
      <c r="W1117" s="46"/>
      <c r="X1117" s="46"/>
    </row>
    <row r="1118" spans="1:24" ht="15" customHeight="1" x14ac:dyDescent="0.2">
      <c r="A1118" s="46"/>
      <c r="B1118" s="261" t="s">
        <v>953</v>
      </c>
      <c r="C1118" s="280" t="s">
        <v>1019</v>
      </c>
      <c r="D1118" s="261" t="s">
        <v>47</v>
      </c>
      <c r="E1118" s="261" t="s">
        <v>1020</v>
      </c>
      <c r="F1118" s="385" t="s">
        <v>3970</v>
      </c>
      <c r="G1118" s="385"/>
      <c r="H1118" s="279" t="s">
        <v>950</v>
      </c>
      <c r="I1118" s="282">
        <v>2</v>
      </c>
      <c r="J1118" s="281">
        <v>24.73</v>
      </c>
      <c r="K1118" s="281">
        <v>49.46</v>
      </c>
      <c r="M1118" s="46"/>
      <c r="N1118" s="46"/>
      <c r="O1118" s="46"/>
      <c r="P1118" s="46"/>
      <c r="Q1118" s="46"/>
      <c r="R1118" s="46"/>
      <c r="S1118" s="46"/>
      <c r="T1118" s="46"/>
      <c r="U1118" s="46"/>
      <c r="V1118" s="46"/>
      <c r="W1118" s="46"/>
      <c r="X1118" s="46"/>
    </row>
    <row r="1119" spans="1:24" ht="15" customHeight="1" x14ac:dyDescent="0.2">
      <c r="A1119" s="46"/>
      <c r="B1119" s="262" t="s">
        <v>919</v>
      </c>
      <c r="C1119" s="284" t="s">
        <v>1633</v>
      </c>
      <c r="D1119" s="262" t="s">
        <v>47</v>
      </c>
      <c r="E1119" s="262" t="s">
        <v>1634</v>
      </c>
      <c r="F1119" s="389" t="s">
        <v>923</v>
      </c>
      <c r="G1119" s="389"/>
      <c r="H1119" s="283" t="s">
        <v>60</v>
      </c>
      <c r="I1119" s="286">
        <v>0.01</v>
      </c>
      <c r="J1119" s="285">
        <v>160</v>
      </c>
      <c r="K1119" s="285">
        <v>1.6</v>
      </c>
      <c r="M1119" s="46"/>
      <c r="N1119" s="46"/>
      <c r="O1119" s="46"/>
      <c r="P1119" s="46"/>
      <c r="Q1119" s="46"/>
      <c r="R1119" s="46"/>
      <c r="S1119" s="46"/>
      <c r="T1119" s="46"/>
      <c r="U1119" s="46"/>
      <c r="V1119" s="46"/>
      <c r="W1119" s="46"/>
      <c r="X1119" s="46"/>
    </row>
    <row r="1120" spans="1:24" ht="15" customHeight="1" x14ac:dyDescent="0.2">
      <c r="A1120" s="46"/>
      <c r="B1120" s="262" t="s">
        <v>919</v>
      </c>
      <c r="C1120" s="284" t="s">
        <v>3066</v>
      </c>
      <c r="D1120" s="262" t="s">
        <v>36</v>
      </c>
      <c r="E1120" s="262" t="s">
        <v>3067</v>
      </c>
      <c r="F1120" s="389" t="s">
        <v>923</v>
      </c>
      <c r="G1120" s="389"/>
      <c r="H1120" s="283" t="s">
        <v>40</v>
      </c>
      <c r="I1120" s="286">
        <v>1</v>
      </c>
      <c r="J1120" s="285">
        <v>1236.3499999999999</v>
      </c>
      <c r="K1120" s="285">
        <v>1236.3499999999999</v>
      </c>
      <c r="M1120" s="46"/>
      <c r="N1120" s="46"/>
      <c r="O1120" s="46"/>
      <c r="P1120" s="46"/>
      <c r="Q1120" s="46"/>
      <c r="R1120" s="46"/>
      <c r="S1120" s="46"/>
      <c r="T1120" s="46"/>
      <c r="U1120" s="46"/>
      <c r="V1120" s="46"/>
      <c r="W1120" s="46"/>
      <c r="X1120" s="46"/>
    </row>
    <row r="1121" spans="1:24" ht="15" customHeight="1" x14ac:dyDescent="0.2">
      <c r="A1121" s="46"/>
      <c r="B1121" s="262" t="s">
        <v>919</v>
      </c>
      <c r="C1121" s="284" t="s">
        <v>1631</v>
      </c>
      <c r="D1121" s="262" t="s">
        <v>47</v>
      </c>
      <c r="E1121" s="262" t="s">
        <v>1632</v>
      </c>
      <c r="F1121" s="389" t="s">
        <v>923</v>
      </c>
      <c r="G1121" s="389"/>
      <c r="H1121" s="283" t="s">
        <v>97</v>
      </c>
      <c r="I1121" s="286">
        <v>2.0299999999999998</v>
      </c>
      <c r="J1121" s="285">
        <v>0.81</v>
      </c>
      <c r="K1121" s="285">
        <v>1.64</v>
      </c>
      <c r="M1121" s="46"/>
      <c r="N1121" s="46"/>
      <c r="O1121" s="46"/>
      <c r="P1121" s="46"/>
      <c r="Q1121" s="46"/>
      <c r="R1121" s="46"/>
      <c r="S1121" s="46"/>
      <c r="T1121" s="46"/>
      <c r="U1121" s="46"/>
      <c r="V1121" s="46"/>
      <c r="W1121" s="46"/>
      <c r="X1121" s="46"/>
    </row>
    <row r="1122" spans="1:24" ht="15" customHeight="1" x14ac:dyDescent="0.2">
      <c r="A1122" s="46"/>
      <c r="B1122" s="263"/>
      <c r="C1122" s="263"/>
      <c r="D1122" s="263"/>
      <c r="E1122" s="263"/>
      <c r="F1122" s="263" t="s">
        <v>924</v>
      </c>
      <c r="G1122" s="289">
        <v>72.569999999999993</v>
      </c>
      <c r="H1122" s="263" t="s">
        <v>925</v>
      </c>
      <c r="I1122" s="289">
        <v>0</v>
      </c>
      <c r="J1122" s="263" t="s">
        <v>926</v>
      </c>
      <c r="K1122" s="289">
        <v>72.569999999999993</v>
      </c>
      <c r="M1122" s="46"/>
      <c r="N1122" s="46"/>
      <c r="O1122" s="46"/>
      <c r="P1122" s="46"/>
      <c r="Q1122" s="46"/>
      <c r="R1122" s="46"/>
      <c r="S1122" s="46"/>
      <c r="T1122" s="46"/>
      <c r="U1122" s="46"/>
      <c r="V1122" s="46"/>
      <c r="W1122" s="46"/>
      <c r="X1122" s="46"/>
    </row>
    <row r="1123" spans="1:24" ht="15" customHeight="1" x14ac:dyDescent="0.2">
      <c r="A1123" s="46"/>
      <c r="B1123" s="263"/>
      <c r="C1123" s="263"/>
      <c r="D1123" s="263"/>
      <c r="E1123" s="263"/>
      <c r="F1123" s="263" t="s">
        <v>927</v>
      </c>
      <c r="G1123" s="289">
        <v>275.64999999999998</v>
      </c>
      <c r="H1123" s="263"/>
      <c r="I1123" s="386" t="s">
        <v>928</v>
      </c>
      <c r="J1123" s="386"/>
      <c r="K1123" s="289">
        <v>1600.29</v>
      </c>
      <c r="M1123" s="46"/>
      <c r="N1123" s="46"/>
      <c r="O1123" s="46"/>
      <c r="P1123" s="46"/>
      <c r="Q1123" s="46"/>
      <c r="R1123" s="46"/>
      <c r="S1123" s="46"/>
      <c r="T1123" s="46"/>
      <c r="U1123" s="46"/>
      <c r="V1123" s="46"/>
      <c r="W1123" s="46"/>
      <c r="X1123" s="46"/>
    </row>
    <row r="1124" spans="1:24" ht="15" customHeight="1" thickBot="1" x14ac:dyDescent="0.25">
      <c r="A1124" s="46"/>
      <c r="B1124" s="264"/>
      <c r="C1124" s="264"/>
      <c r="D1124" s="264"/>
      <c r="E1124" s="264"/>
      <c r="F1124" s="264"/>
      <c r="G1124" s="264"/>
      <c r="H1124" s="264" t="s">
        <v>929</v>
      </c>
      <c r="I1124" s="287" t="s">
        <v>3616</v>
      </c>
      <c r="J1124" s="264" t="s">
        <v>931</v>
      </c>
      <c r="K1124" s="265">
        <v>21987.98</v>
      </c>
      <c r="M1124" s="46"/>
      <c r="N1124" s="46"/>
      <c r="O1124" s="46"/>
      <c r="P1124" s="46"/>
      <c r="Q1124" s="46"/>
      <c r="R1124" s="46"/>
      <c r="S1124" s="46"/>
      <c r="T1124" s="46"/>
      <c r="U1124" s="46"/>
      <c r="V1124" s="46"/>
      <c r="W1124" s="46"/>
      <c r="X1124" s="46"/>
    </row>
    <row r="1125" spans="1:24" ht="15" customHeight="1" thickTop="1" x14ac:dyDescent="0.2">
      <c r="A1125" s="46"/>
      <c r="B1125" s="278"/>
      <c r="C1125" s="278"/>
      <c r="D1125" s="278"/>
      <c r="E1125" s="278"/>
      <c r="F1125" s="278"/>
      <c r="G1125" s="278"/>
      <c r="H1125" s="278"/>
      <c r="I1125" s="278"/>
      <c r="J1125" s="278"/>
      <c r="K1125" s="278"/>
      <c r="M1125" s="46"/>
      <c r="N1125" s="46"/>
      <c r="O1125" s="46"/>
      <c r="P1125" s="46"/>
      <c r="Q1125" s="46"/>
      <c r="R1125" s="46"/>
      <c r="S1125" s="46"/>
      <c r="T1125" s="46"/>
      <c r="U1125" s="46"/>
      <c r="V1125" s="46"/>
      <c r="W1125" s="46"/>
      <c r="X1125" s="46"/>
    </row>
    <row r="1126" spans="1:24" ht="15" customHeight="1" x14ac:dyDescent="0.2">
      <c r="A1126" s="46"/>
      <c r="B1126" s="259" t="s">
        <v>286</v>
      </c>
      <c r="C1126" s="267" t="s">
        <v>24</v>
      </c>
      <c r="D1126" s="259" t="s">
        <v>25</v>
      </c>
      <c r="E1126" s="259" t="s">
        <v>26</v>
      </c>
      <c r="F1126" s="387" t="s">
        <v>917</v>
      </c>
      <c r="G1126" s="387"/>
      <c r="H1126" s="271" t="s">
        <v>27</v>
      </c>
      <c r="I1126" s="267" t="s">
        <v>28</v>
      </c>
      <c r="J1126" s="267" t="s">
        <v>29</v>
      </c>
      <c r="K1126" s="267" t="s">
        <v>30</v>
      </c>
      <c r="M1126" s="46"/>
      <c r="N1126" s="46"/>
      <c r="O1126" s="46"/>
      <c r="P1126" s="46"/>
      <c r="Q1126" s="46"/>
      <c r="R1126" s="46"/>
      <c r="S1126" s="46"/>
      <c r="T1126" s="46"/>
      <c r="U1126" s="46"/>
      <c r="V1126" s="46"/>
      <c r="W1126" s="46"/>
      <c r="X1126" s="46"/>
    </row>
    <row r="1127" spans="1:24" ht="15" customHeight="1" x14ac:dyDescent="0.2">
      <c r="A1127" s="46"/>
      <c r="B1127" s="260" t="s">
        <v>918</v>
      </c>
      <c r="C1127" s="275" t="s">
        <v>2455</v>
      </c>
      <c r="D1127" s="260" t="s">
        <v>73</v>
      </c>
      <c r="E1127" s="260" t="s">
        <v>287</v>
      </c>
      <c r="F1127" s="388" t="s">
        <v>1308</v>
      </c>
      <c r="G1127" s="388"/>
      <c r="H1127" s="274" t="s">
        <v>40</v>
      </c>
      <c r="I1127" s="277">
        <v>1</v>
      </c>
      <c r="J1127" s="276">
        <v>1596.6</v>
      </c>
      <c r="K1127" s="276">
        <v>1596.6</v>
      </c>
      <c r="M1127" s="46"/>
      <c r="N1127" s="46"/>
      <c r="O1127" s="46"/>
      <c r="P1127" s="46"/>
      <c r="Q1127" s="46"/>
      <c r="R1127" s="46"/>
      <c r="S1127" s="46"/>
      <c r="T1127" s="46"/>
      <c r="U1127" s="46"/>
      <c r="V1127" s="46"/>
      <c r="W1127" s="46"/>
      <c r="X1127" s="46"/>
    </row>
    <row r="1128" spans="1:24" ht="15" customHeight="1" x14ac:dyDescent="0.2">
      <c r="A1128" s="46"/>
      <c r="B1128" s="261" t="s">
        <v>953</v>
      </c>
      <c r="C1128" s="280" t="s">
        <v>2661</v>
      </c>
      <c r="D1128" s="261" t="s">
        <v>47</v>
      </c>
      <c r="E1128" s="261" t="s">
        <v>2662</v>
      </c>
      <c r="F1128" s="385" t="s">
        <v>3970</v>
      </c>
      <c r="G1128" s="385"/>
      <c r="H1128" s="279" t="s">
        <v>950</v>
      </c>
      <c r="I1128" s="282">
        <v>17.431999999999999</v>
      </c>
      <c r="J1128" s="281">
        <v>26.59</v>
      </c>
      <c r="K1128" s="281">
        <v>463.51</v>
      </c>
      <c r="M1128" s="46"/>
      <c r="N1128" s="46"/>
      <c r="O1128" s="46"/>
      <c r="P1128" s="46"/>
      <c r="Q1128" s="46"/>
      <c r="R1128" s="46"/>
      <c r="S1128" s="46"/>
      <c r="T1128" s="46"/>
      <c r="U1128" s="46"/>
      <c r="V1128" s="46"/>
      <c r="W1128" s="46"/>
      <c r="X1128" s="46"/>
    </row>
    <row r="1129" spans="1:24" ht="15" customHeight="1" x14ac:dyDescent="0.2">
      <c r="A1129" s="46"/>
      <c r="B1129" s="261" t="s">
        <v>953</v>
      </c>
      <c r="C1129" s="280" t="s">
        <v>2659</v>
      </c>
      <c r="D1129" s="261" t="s">
        <v>47</v>
      </c>
      <c r="E1129" s="261" t="s">
        <v>2660</v>
      </c>
      <c r="F1129" s="385" t="s">
        <v>3970</v>
      </c>
      <c r="G1129" s="385"/>
      <c r="H1129" s="279" t="s">
        <v>950</v>
      </c>
      <c r="I1129" s="282">
        <v>15.305999999999999</v>
      </c>
      <c r="J1129" s="281">
        <v>35.29</v>
      </c>
      <c r="K1129" s="281">
        <v>540.14</v>
      </c>
      <c r="M1129" s="46"/>
      <c r="N1129" s="46"/>
      <c r="O1129" s="46"/>
      <c r="P1129" s="46"/>
      <c r="Q1129" s="46"/>
      <c r="R1129" s="46"/>
      <c r="S1129" s="46"/>
      <c r="T1129" s="46"/>
      <c r="U1129" s="46"/>
      <c r="V1129" s="46"/>
      <c r="W1129" s="46"/>
      <c r="X1129" s="46"/>
    </row>
    <row r="1130" spans="1:24" ht="15" customHeight="1" x14ac:dyDescent="0.2">
      <c r="A1130" s="46"/>
      <c r="B1130" s="262" t="s">
        <v>919</v>
      </c>
      <c r="C1130" s="284" t="s">
        <v>1901</v>
      </c>
      <c r="D1130" s="262" t="s">
        <v>47</v>
      </c>
      <c r="E1130" s="262" t="s">
        <v>1902</v>
      </c>
      <c r="F1130" s="389" t="s">
        <v>923</v>
      </c>
      <c r="G1130" s="389"/>
      <c r="H1130" s="283" t="s">
        <v>60</v>
      </c>
      <c r="I1130" s="286">
        <v>2E-3</v>
      </c>
      <c r="J1130" s="285">
        <v>162.09</v>
      </c>
      <c r="K1130" s="285">
        <v>0.32</v>
      </c>
      <c r="M1130" s="46"/>
      <c r="N1130" s="46"/>
      <c r="O1130" s="46"/>
      <c r="P1130" s="46"/>
      <c r="Q1130" s="46"/>
      <c r="R1130" s="46"/>
      <c r="S1130" s="46"/>
      <c r="T1130" s="46"/>
      <c r="U1130" s="46"/>
      <c r="V1130" s="46"/>
      <c r="W1130" s="46"/>
      <c r="X1130" s="46"/>
    </row>
    <row r="1131" spans="1:24" ht="15" customHeight="1" x14ac:dyDescent="0.2">
      <c r="A1131" s="46"/>
      <c r="B1131" s="262" t="s">
        <v>919</v>
      </c>
      <c r="C1131" s="284" t="s">
        <v>2657</v>
      </c>
      <c r="D1131" s="262" t="s">
        <v>47</v>
      </c>
      <c r="E1131" s="262" t="s">
        <v>2658</v>
      </c>
      <c r="F1131" s="389" t="s">
        <v>923</v>
      </c>
      <c r="G1131" s="389"/>
      <c r="H1131" s="283" t="s">
        <v>97</v>
      </c>
      <c r="I1131" s="286">
        <v>1.2</v>
      </c>
      <c r="J1131" s="285">
        <v>0.73</v>
      </c>
      <c r="K1131" s="285">
        <v>0.87</v>
      </c>
      <c r="M1131" s="46"/>
      <c r="N1131" s="46"/>
      <c r="O1131" s="46"/>
      <c r="P1131" s="46"/>
      <c r="Q1131" s="46"/>
      <c r="R1131" s="46"/>
      <c r="S1131" s="46"/>
      <c r="T1131" s="46"/>
      <c r="U1131" s="46"/>
      <c r="V1131" s="46"/>
      <c r="W1131" s="46"/>
      <c r="X1131" s="46"/>
    </row>
    <row r="1132" spans="1:24" ht="15" customHeight="1" x14ac:dyDescent="0.2">
      <c r="A1132" s="46"/>
      <c r="B1132" s="262" t="s">
        <v>919</v>
      </c>
      <c r="C1132" s="284" t="s">
        <v>1337</v>
      </c>
      <c r="D1132" s="262" t="s">
        <v>43</v>
      </c>
      <c r="E1132" s="262" t="s">
        <v>1338</v>
      </c>
      <c r="F1132" s="389" t="s">
        <v>923</v>
      </c>
      <c r="G1132" s="389"/>
      <c r="H1132" s="283" t="s">
        <v>40</v>
      </c>
      <c r="I1132" s="286">
        <v>1</v>
      </c>
      <c r="J1132" s="285">
        <v>591.76</v>
      </c>
      <c r="K1132" s="285">
        <v>591.76</v>
      </c>
      <c r="M1132" s="46"/>
      <c r="N1132" s="46"/>
      <c r="O1132" s="46"/>
      <c r="P1132" s="46"/>
      <c r="Q1132" s="46"/>
      <c r="R1132" s="46"/>
      <c r="S1132" s="46"/>
      <c r="T1132" s="46"/>
      <c r="U1132" s="46"/>
      <c r="V1132" s="46"/>
      <c r="W1132" s="46"/>
      <c r="X1132" s="46"/>
    </row>
    <row r="1133" spans="1:24" ht="15" customHeight="1" x14ac:dyDescent="0.2">
      <c r="A1133" s="46"/>
      <c r="B1133" s="263"/>
      <c r="C1133" s="263"/>
      <c r="D1133" s="263"/>
      <c r="E1133" s="263"/>
      <c r="F1133" s="263" t="s">
        <v>924</v>
      </c>
      <c r="G1133" s="289">
        <v>865.5</v>
      </c>
      <c r="H1133" s="263" t="s">
        <v>925</v>
      </c>
      <c r="I1133" s="289">
        <v>0</v>
      </c>
      <c r="J1133" s="263" t="s">
        <v>926</v>
      </c>
      <c r="K1133" s="289">
        <v>865.5</v>
      </c>
      <c r="M1133" s="46"/>
      <c r="N1133" s="46"/>
      <c r="O1133" s="46"/>
      <c r="P1133" s="46"/>
      <c r="Q1133" s="46"/>
      <c r="R1133" s="46"/>
      <c r="S1133" s="46"/>
      <c r="T1133" s="46"/>
      <c r="U1133" s="46"/>
      <c r="V1133" s="46"/>
      <c r="W1133" s="46"/>
      <c r="X1133" s="46"/>
    </row>
    <row r="1134" spans="1:24" ht="15" customHeight="1" x14ac:dyDescent="0.2">
      <c r="A1134" s="46"/>
      <c r="B1134" s="263"/>
      <c r="C1134" s="263"/>
      <c r="D1134" s="263"/>
      <c r="E1134" s="263"/>
      <c r="F1134" s="263" t="s">
        <v>927</v>
      </c>
      <c r="G1134" s="289">
        <v>332.25</v>
      </c>
      <c r="H1134" s="263"/>
      <c r="I1134" s="386" t="s">
        <v>928</v>
      </c>
      <c r="J1134" s="386"/>
      <c r="K1134" s="289">
        <v>1928.85</v>
      </c>
      <c r="M1134" s="46"/>
      <c r="N1134" s="46"/>
      <c r="O1134" s="46"/>
      <c r="P1134" s="46"/>
      <c r="Q1134" s="46"/>
      <c r="R1134" s="46"/>
      <c r="S1134" s="46"/>
      <c r="T1134" s="46"/>
      <c r="U1134" s="46"/>
      <c r="V1134" s="46"/>
      <c r="W1134" s="46"/>
      <c r="X1134" s="46"/>
    </row>
    <row r="1135" spans="1:24" ht="15" customHeight="1" thickBot="1" x14ac:dyDescent="0.25">
      <c r="A1135" s="46"/>
      <c r="B1135" s="264"/>
      <c r="C1135" s="264"/>
      <c r="D1135" s="264"/>
      <c r="E1135" s="264"/>
      <c r="F1135" s="264"/>
      <c r="G1135" s="264"/>
      <c r="H1135" s="264" t="s">
        <v>929</v>
      </c>
      <c r="I1135" s="287" t="s">
        <v>1339</v>
      </c>
      <c r="J1135" s="264" t="s">
        <v>931</v>
      </c>
      <c r="K1135" s="265">
        <v>4860.7</v>
      </c>
      <c r="M1135" s="46"/>
      <c r="N1135" s="46"/>
      <c r="O1135" s="46"/>
      <c r="P1135" s="46"/>
      <c r="Q1135" s="46"/>
      <c r="R1135" s="46"/>
      <c r="S1135" s="46"/>
      <c r="T1135" s="46"/>
      <c r="U1135" s="46"/>
      <c r="V1135" s="46"/>
      <c r="W1135" s="46"/>
      <c r="X1135" s="46"/>
    </row>
    <row r="1136" spans="1:24" ht="15" customHeight="1" thickTop="1" x14ac:dyDescent="0.2">
      <c r="A1136" s="46"/>
      <c r="B1136" s="278"/>
      <c r="C1136" s="278"/>
      <c r="D1136" s="278"/>
      <c r="E1136" s="278"/>
      <c r="F1136" s="278"/>
      <c r="G1136" s="278"/>
      <c r="H1136" s="278"/>
      <c r="I1136" s="278"/>
      <c r="J1136" s="278"/>
      <c r="K1136" s="278"/>
      <c r="M1136" s="46"/>
      <c r="N1136" s="46"/>
      <c r="O1136" s="46"/>
      <c r="P1136" s="46"/>
      <c r="Q1136" s="46"/>
      <c r="R1136" s="46"/>
      <c r="S1136" s="46"/>
      <c r="T1136" s="46"/>
      <c r="U1136" s="46"/>
      <c r="V1136" s="46"/>
      <c r="W1136" s="46"/>
      <c r="X1136" s="46"/>
    </row>
    <row r="1137" spans="1:24" ht="15" customHeight="1" x14ac:dyDescent="0.2">
      <c r="A1137" s="46"/>
      <c r="B1137" s="259" t="s">
        <v>2986</v>
      </c>
      <c r="C1137" s="267" t="s">
        <v>24</v>
      </c>
      <c r="D1137" s="259" t="s">
        <v>25</v>
      </c>
      <c r="E1137" s="259" t="s">
        <v>26</v>
      </c>
      <c r="F1137" s="387" t="s">
        <v>917</v>
      </c>
      <c r="G1137" s="387"/>
      <c r="H1137" s="271" t="s">
        <v>27</v>
      </c>
      <c r="I1137" s="267" t="s">
        <v>28</v>
      </c>
      <c r="J1137" s="267" t="s">
        <v>29</v>
      </c>
      <c r="K1137" s="267" t="s">
        <v>30</v>
      </c>
      <c r="M1137" s="46"/>
      <c r="N1137" s="46"/>
      <c r="O1137" s="46"/>
      <c r="P1137" s="46"/>
      <c r="Q1137" s="46"/>
      <c r="R1137" s="46"/>
      <c r="S1137" s="46"/>
      <c r="T1137" s="46"/>
      <c r="U1137" s="46"/>
      <c r="V1137" s="46"/>
      <c r="W1137" s="46"/>
      <c r="X1137" s="46"/>
    </row>
    <row r="1138" spans="1:24" ht="15" customHeight="1" x14ac:dyDescent="0.2">
      <c r="A1138" s="46"/>
      <c r="B1138" s="260" t="s">
        <v>918</v>
      </c>
      <c r="C1138" s="275" t="s">
        <v>2987</v>
      </c>
      <c r="D1138" s="260" t="s">
        <v>73</v>
      </c>
      <c r="E1138" s="260" t="s">
        <v>2988</v>
      </c>
      <c r="F1138" s="388" t="s">
        <v>1308</v>
      </c>
      <c r="G1138" s="388"/>
      <c r="H1138" s="274" t="s">
        <v>40</v>
      </c>
      <c r="I1138" s="277">
        <v>1</v>
      </c>
      <c r="J1138" s="276">
        <v>425</v>
      </c>
      <c r="K1138" s="276">
        <v>425</v>
      </c>
      <c r="M1138" s="46"/>
      <c r="N1138" s="46"/>
      <c r="O1138" s="46"/>
      <c r="P1138" s="46"/>
      <c r="Q1138" s="46"/>
      <c r="R1138" s="46"/>
      <c r="S1138" s="46"/>
      <c r="T1138" s="46"/>
      <c r="U1138" s="46"/>
      <c r="V1138" s="46"/>
      <c r="W1138" s="46"/>
      <c r="X1138" s="46"/>
    </row>
    <row r="1139" spans="1:24" ht="15" customHeight="1" x14ac:dyDescent="0.2">
      <c r="A1139" s="46"/>
      <c r="B1139" s="261" t="s">
        <v>953</v>
      </c>
      <c r="C1139" s="280" t="s">
        <v>1019</v>
      </c>
      <c r="D1139" s="261" t="s">
        <v>47</v>
      </c>
      <c r="E1139" s="261" t="s">
        <v>1020</v>
      </c>
      <c r="F1139" s="385" t="s">
        <v>3970</v>
      </c>
      <c r="G1139" s="385"/>
      <c r="H1139" s="279" t="s">
        <v>950</v>
      </c>
      <c r="I1139" s="282">
        <v>1.5</v>
      </c>
      <c r="J1139" s="281">
        <v>24.73</v>
      </c>
      <c r="K1139" s="281">
        <v>37.090000000000003</v>
      </c>
      <c r="M1139" s="46"/>
      <c r="N1139" s="46"/>
      <c r="O1139" s="46"/>
      <c r="P1139" s="46"/>
      <c r="Q1139" s="46"/>
      <c r="R1139" s="46"/>
      <c r="S1139" s="46"/>
      <c r="T1139" s="46"/>
      <c r="U1139" s="46"/>
      <c r="V1139" s="46"/>
      <c r="W1139" s="46"/>
      <c r="X1139" s="46"/>
    </row>
    <row r="1140" spans="1:24" ht="15" customHeight="1" x14ac:dyDescent="0.2">
      <c r="A1140" s="46"/>
      <c r="B1140" s="261" t="s">
        <v>953</v>
      </c>
      <c r="C1140" s="280" t="s">
        <v>1086</v>
      </c>
      <c r="D1140" s="261" t="s">
        <v>47</v>
      </c>
      <c r="E1140" s="261" t="s">
        <v>1087</v>
      </c>
      <c r="F1140" s="385" t="s">
        <v>3970</v>
      </c>
      <c r="G1140" s="385"/>
      <c r="H1140" s="279" t="s">
        <v>950</v>
      </c>
      <c r="I1140" s="282">
        <v>1</v>
      </c>
      <c r="J1140" s="281">
        <v>35.590000000000003</v>
      </c>
      <c r="K1140" s="281">
        <v>35.590000000000003</v>
      </c>
      <c r="M1140" s="46"/>
      <c r="N1140" s="46"/>
      <c r="O1140" s="46"/>
      <c r="P1140" s="46"/>
      <c r="Q1140" s="46"/>
      <c r="R1140" s="46"/>
      <c r="S1140" s="46"/>
      <c r="T1140" s="46"/>
      <c r="U1140" s="46"/>
      <c r="V1140" s="46"/>
      <c r="W1140" s="46"/>
      <c r="X1140" s="46"/>
    </row>
    <row r="1141" spans="1:24" ht="15" customHeight="1" x14ac:dyDescent="0.2">
      <c r="A1141" s="46"/>
      <c r="B1141" s="261" t="s">
        <v>953</v>
      </c>
      <c r="C1141" s="280" t="s">
        <v>1668</v>
      </c>
      <c r="D1141" s="261" t="s">
        <v>47</v>
      </c>
      <c r="E1141" s="261" t="s">
        <v>1669</v>
      </c>
      <c r="F1141" s="385" t="s">
        <v>3981</v>
      </c>
      <c r="G1141" s="385"/>
      <c r="H1141" s="279" t="s">
        <v>60</v>
      </c>
      <c r="I1141" s="282">
        <v>3.0000000000000001E-3</v>
      </c>
      <c r="J1141" s="281">
        <v>774.32</v>
      </c>
      <c r="K1141" s="281">
        <v>2.3199999999999998</v>
      </c>
      <c r="M1141" s="46"/>
      <c r="N1141" s="46"/>
      <c r="O1141" s="46"/>
      <c r="P1141" s="46"/>
      <c r="Q1141" s="46"/>
      <c r="R1141" s="46"/>
      <c r="S1141" s="46"/>
      <c r="T1141" s="46"/>
      <c r="U1141" s="46"/>
      <c r="V1141" s="46"/>
      <c r="W1141" s="46"/>
      <c r="X1141" s="46"/>
    </row>
    <row r="1142" spans="1:24" ht="15" customHeight="1" x14ac:dyDescent="0.2">
      <c r="A1142" s="46"/>
      <c r="B1142" s="262" t="s">
        <v>919</v>
      </c>
      <c r="C1142" s="284" t="s">
        <v>3068</v>
      </c>
      <c r="D1142" s="262" t="s">
        <v>39</v>
      </c>
      <c r="E1142" s="262" t="s">
        <v>3069</v>
      </c>
      <c r="F1142" s="389" t="s">
        <v>923</v>
      </c>
      <c r="G1142" s="389"/>
      <c r="H1142" s="283" t="s">
        <v>40</v>
      </c>
      <c r="I1142" s="286">
        <v>1</v>
      </c>
      <c r="J1142" s="285">
        <v>350</v>
      </c>
      <c r="K1142" s="285">
        <v>350</v>
      </c>
      <c r="M1142" s="46"/>
      <c r="N1142" s="46"/>
      <c r="O1142" s="46"/>
      <c r="P1142" s="46"/>
      <c r="Q1142" s="46"/>
      <c r="R1142" s="46"/>
      <c r="S1142" s="46"/>
      <c r="T1142" s="46"/>
      <c r="U1142" s="46"/>
      <c r="V1142" s="46"/>
      <c r="W1142" s="46"/>
      <c r="X1142" s="46"/>
    </row>
    <row r="1143" spans="1:24" ht="15" customHeight="1" x14ac:dyDescent="0.2">
      <c r="A1143" s="46"/>
      <c r="B1143" s="263"/>
      <c r="C1143" s="263"/>
      <c r="D1143" s="263"/>
      <c r="E1143" s="263"/>
      <c r="F1143" s="263" t="s">
        <v>924</v>
      </c>
      <c r="G1143" s="289">
        <v>62.79</v>
      </c>
      <c r="H1143" s="263" t="s">
        <v>925</v>
      </c>
      <c r="I1143" s="289">
        <v>0</v>
      </c>
      <c r="J1143" s="263" t="s">
        <v>926</v>
      </c>
      <c r="K1143" s="289">
        <v>62.79</v>
      </c>
      <c r="M1143" s="46"/>
      <c r="N1143" s="46"/>
      <c r="O1143" s="46"/>
      <c r="P1143" s="46"/>
      <c r="Q1143" s="46"/>
      <c r="R1143" s="46"/>
      <c r="S1143" s="46"/>
      <c r="T1143" s="46"/>
      <c r="U1143" s="46"/>
      <c r="V1143" s="46"/>
      <c r="W1143" s="46"/>
      <c r="X1143" s="46"/>
    </row>
    <row r="1144" spans="1:24" ht="15" customHeight="1" x14ac:dyDescent="0.2">
      <c r="A1144" s="46"/>
      <c r="B1144" s="263"/>
      <c r="C1144" s="263"/>
      <c r="D1144" s="263"/>
      <c r="E1144" s="263"/>
      <c r="F1144" s="263" t="s">
        <v>927</v>
      </c>
      <c r="G1144" s="289">
        <v>88.44</v>
      </c>
      <c r="H1144" s="263"/>
      <c r="I1144" s="386" t="s">
        <v>928</v>
      </c>
      <c r="J1144" s="386"/>
      <c r="K1144" s="289">
        <v>513.44000000000005</v>
      </c>
      <c r="M1144" s="46"/>
      <c r="N1144" s="46"/>
      <c r="O1144" s="46"/>
      <c r="P1144" s="46"/>
      <c r="Q1144" s="46"/>
      <c r="R1144" s="46"/>
      <c r="S1144" s="46"/>
      <c r="T1144" s="46"/>
      <c r="U1144" s="46"/>
      <c r="V1144" s="46"/>
      <c r="W1144" s="46"/>
      <c r="X1144" s="46"/>
    </row>
    <row r="1145" spans="1:24" ht="15" customHeight="1" thickBot="1" x14ac:dyDescent="0.25">
      <c r="A1145" s="46"/>
      <c r="B1145" s="264"/>
      <c r="C1145" s="264"/>
      <c r="D1145" s="264"/>
      <c r="E1145" s="264"/>
      <c r="F1145" s="264"/>
      <c r="G1145" s="264"/>
      <c r="H1145" s="264" t="s">
        <v>929</v>
      </c>
      <c r="I1145" s="287" t="s">
        <v>3617</v>
      </c>
      <c r="J1145" s="264" t="s">
        <v>931</v>
      </c>
      <c r="K1145" s="265">
        <v>5545.15</v>
      </c>
      <c r="M1145" s="46"/>
      <c r="N1145" s="46"/>
      <c r="O1145" s="46"/>
      <c r="P1145" s="46"/>
      <c r="Q1145" s="46"/>
      <c r="R1145" s="46"/>
      <c r="S1145" s="46"/>
      <c r="T1145" s="46"/>
      <c r="U1145" s="46"/>
      <c r="V1145" s="46"/>
      <c r="W1145" s="46"/>
      <c r="X1145" s="46"/>
    </row>
    <row r="1146" spans="1:24" ht="15" customHeight="1" thickTop="1" x14ac:dyDescent="0.2">
      <c r="A1146" s="46"/>
      <c r="B1146" s="278"/>
      <c r="C1146" s="278"/>
      <c r="D1146" s="278"/>
      <c r="E1146" s="278"/>
      <c r="F1146" s="278"/>
      <c r="G1146" s="278"/>
      <c r="H1146" s="278"/>
      <c r="I1146" s="278"/>
      <c r="J1146" s="278"/>
      <c r="K1146" s="278"/>
      <c r="M1146" s="46"/>
      <c r="N1146" s="46"/>
      <c r="O1146" s="46"/>
      <c r="P1146" s="46"/>
      <c r="Q1146" s="46"/>
      <c r="R1146" s="46"/>
      <c r="S1146" s="46"/>
      <c r="T1146" s="46"/>
      <c r="U1146" s="46"/>
      <c r="V1146" s="46"/>
      <c r="W1146" s="46"/>
      <c r="X1146" s="46"/>
    </row>
    <row r="1147" spans="1:24" ht="15" customHeight="1" x14ac:dyDescent="0.2">
      <c r="A1147" s="46"/>
      <c r="B1147" s="258" t="s">
        <v>288</v>
      </c>
      <c r="C1147" s="258"/>
      <c r="D1147" s="258"/>
      <c r="E1147" s="258" t="s">
        <v>289</v>
      </c>
      <c r="F1147" s="258"/>
      <c r="G1147" s="390"/>
      <c r="H1147" s="390"/>
      <c r="I1147" s="272"/>
      <c r="J1147" s="258"/>
      <c r="K1147" s="273">
        <v>58787.17</v>
      </c>
      <c r="M1147" s="46"/>
      <c r="N1147" s="46"/>
      <c r="O1147" s="46"/>
      <c r="P1147" s="46"/>
      <c r="Q1147" s="46"/>
      <c r="R1147" s="46"/>
      <c r="S1147" s="46"/>
      <c r="T1147" s="46"/>
      <c r="U1147" s="46"/>
      <c r="V1147" s="46"/>
      <c r="W1147" s="46"/>
      <c r="X1147" s="46"/>
    </row>
    <row r="1148" spans="1:24" ht="15" customHeight="1" x14ac:dyDescent="0.2">
      <c r="A1148" s="46"/>
      <c r="B1148" s="259" t="s">
        <v>290</v>
      </c>
      <c r="C1148" s="267" t="s">
        <v>24</v>
      </c>
      <c r="D1148" s="259" t="s">
        <v>25</v>
      </c>
      <c r="E1148" s="259" t="s">
        <v>26</v>
      </c>
      <c r="F1148" s="387" t="s">
        <v>917</v>
      </c>
      <c r="G1148" s="387"/>
      <c r="H1148" s="271" t="s">
        <v>27</v>
      </c>
      <c r="I1148" s="267" t="s">
        <v>28</v>
      </c>
      <c r="J1148" s="267" t="s">
        <v>29</v>
      </c>
      <c r="K1148" s="267" t="s">
        <v>30</v>
      </c>
      <c r="M1148" s="46"/>
      <c r="N1148" s="46"/>
      <c r="O1148" s="46"/>
      <c r="P1148" s="46"/>
      <c r="Q1148" s="46"/>
      <c r="R1148" s="46"/>
      <c r="S1148" s="46"/>
      <c r="T1148" s="46"/>
      <c r="U1148" s="46"/>
      <c r="V1148" s="46"/>
      <c r="W1148" s="46"/>
      <c r="X1148" s="46"/>
    </row>
    <row r="1149" spans="1:24" ht="15" customHeight="1" x14ac:dyDescent="0.2">
      <c r="A1149" s="46"/>
      <c r="B1149" s="260" t="s">
        <v>918</v>
      </c>
      <c r="C1149" s="275" t="s">
        <v>291</v>
      </c>
      <c r="D1149" s="260" t="s">
        <v>47</v>
      </c>
      <c r="E1149" s="260" t="s">
        <v>2474</v>
      </c>
      <c r="F1149" s="388" t="s">
        <v>4006</v>
      </c>
      <c r="G1149" s="388"/>
      <c r="H1149" s="274" t="s">
        <v>40</v>
      </c>
      <c r="I1149" s="277">
        <v>1</v>
      </c>
      <c r="J1149" s="276">
        <v>657.28</v>
      </c>
      <c r="K1149" s="276">
        <v>657.28</v>
      </c>
      <c r="M1149" s="46"/>
      <c r="N1149" s="46"/>
      <c r="O1149" s="46"/>
      <c r="P1149" s="46"/>
      <c r="Q1149" s="46"/>
      <c r="R1149" s="46"/>
      <c r="S1149" s="46"/>
      <c r="T1149" s="46"/>
      <c r="U1149" s="46"/>
      <c r="V1149" s="46"/>
      <c r="W1149" s="46"/>
      <c r="X1149" s="46"/>
    </row>
    <row r="1150" spans="1:24" ht="15" customHeight="1" x14ac:dyDescent="0.2">
      <c r="A1150" s="46"/>
      <c r="B1150" s="261" t="s">
        <v>953</v>
      </c>
      <c r="C1150" s="280" t="s">
        <v>1086</v>
      </c>
      <c r="D1150" s="261" t="s">
        <v>47</v>
      </c>
      <c r="E1150" s="261" t="s">
        <v>1087</v>
      </c>
      <c r="F1150" s="385" t="s">
        <v>3970</v>
      </c>
      <c r="G1150" s="385"/>
      <c r="H1150" s="279" t="s">
        <v>950</v>
      </c>
      <c r="I1150" s="282">
        <v>1.0104139000000001</v>
      </c>
      <c r="J1150" s="281">
        <v>35.590000000000003</v>
      </c>
      <c r="K1150" s="281">
        <v>35.96</v>
      </c>
      <c r="M1150" s="46"/>
      <c r="N1150" s="46"/>
      <c r="O1150" s="46"/>
      <c r="P1150" s="46"/>
      <c r="Q1150" s="46"/>
      <c r="R1150" s="46"/>
      <c r="S1150" s="46"/>
      <c r="T1150" s="46"/>
      <c r="U1150" s="46"/>
      <c r="V1150" s="46"/>
      <c r="W1150" s="46"/>
      <c r="X1150" s="46"/>
    </row>
    <row r="1151" spans="1:24" ht="15" customHeight="1" x14ac:dyDescent="0.2">
      <c r="A1151" s="46"/>
      <c r="B1151" s="261" t="s">
        <v>953</v>
      </c>
      <c r="C1151" s="280" t="s">
        <v>1019</v>
      </c>
      <c r="D1151" s="261" t="s">
        <v>47</v>
      </c>
      <c r="E1151" s="261" t="s">
        <v>1020</v>
      </c>
      <c r="F1151" s="385" t="s">
        <v>3970</v>
      </c>
      <c r="G1151" s="385"/>
      <c r="H1151" s="279" t="s">
        <v>950</v>
      </c>
      <c r="I1151" s="282">
        <v>0.50520690000000001</v>
      </c>
      <c r="J1151" s="281">
        <v>24.73</v>
      </c>
      <c r="K1151" s="281">
        <v>12.49</v>
      </c>
      <c r="M1151" s="46"/>
      <c r="N1151" s="46"/>
      <c r="O1151" s="46"/>
      <c r="P1151" s="46"/>
      <c r="Q1151" s="46"/>
      <c r="R1151" s="46"/>
      <c r="S1151" s="46"/>
      <c r="T1151" s="46"/>
      <c r="U1151" s="46"/>
      <c r="V1151" s="46"/>
      <c r="W1151" s="46"/>
      <c r="X1151" s="46"/>
    </row>
    <row r="1152" spans="1:24" ht="15" customHeight="1" x14ac:dyDescent="0.2">
      <c r="A1152" s="46"/>
      <c r="B1152" s="262" t="s">
        <v>919</v>
      </c>
      <c r="C1152" s="284" t="s">
        <v>1341</v>
      </c>
      <c r="D1152" s="262" t="s">
        <v>47</v>
      </c>
      <c r="E1152" s="262" t="s">
        <v>1342</v>
      </c>
      <c r="F1152" s="389" t="s">
        <v>923</v>
      </c>
      <c r="G1152" s="389"/>
      <c r="H1152" s="283" t="s">
        <v>49</v>
      </c>
      <c r="I1152" s="286">
        <v>24.4</v>
      </c>
      <c r="J1152" s="285">
        <v>0.23</v>
      </c>
      <c r="K1152" s="285">
        <v>5.61</v>
      </c>
      <c r="M1152" s="46"/>
      <c r="N1152" s="46"/>
      <c r="O1152" s="46"/>
      <c r="P1152" s="46"/>
      <c r="Q1152" s="46"/>
      <c r="R1152" s="46"/>
      <c r="S1152" s="46"/>
      <c r="T1152" s="46"/>
      <c r="U1152" s="46"/>
      <c r="V1152" s="46"/>
      <c r="W1152" s="46"/>
      <c r="X1152" s="46"/>
    </row>
    <row r="1153" spans="1:24" ht="15" customHeight="1" x14ac:dyDescent="0.2">
      <c r="A1153" s="46"/>
      <c r="B1153" s="262" t="s">
        <v>919</v>
      </c>
      <c r="C1153" s="284" t="s">
        <v>1343</v>
      </c>
      <c r="D1153" s="262" t="s">
        <v>47</v>
      </c>
      <c r="E1153" s="262" t="s">
        <v>1344</v>
      </c>
      <c r="F1153" s="389" t="s">
        <v>923</v>
      </c>
      <c r="G1153" s="389"/>
      <c r="H1153" s="283" t="s">
        <v>49</v>
      </c>
      <c r="I1153" s="286">
        <v>1.16875</v>
      </c>
      <c r="J1153" s="285">
        <v>21.29</v>
      </c>
      <c r="K1153" s="285">
        <v>24.88</v>
      </c>
      <c r="M1153" s="46"/>
      <c r="N1153" s="46"/>
      <c r="O1153" s="46"/>
      <c r="P1153" s="46"/>
      <c r="Q1153" s="46"/>
      <c r="R1153" s="46"/>
      <c r="S1153" s="46"/>
      <c r="T1153" s="46"/>
      <c r="U1153" s="46"/>
      <c r="V1153" s="46"/>
      <c r="W1153" s="46"/>
      <c r="X1153" s="46"/>
    </row>
    <row r="1154" spans="1:24" ht="15" customHeight="1" x14ac:dyDescent="0.2">
      <c r="A1154" s="46"/>
      <c r="B1154" s="262" t="s">
        <v>919</v>
      </c>
      <c r="C1154" s="284" t="s">
        <v>1340</v>
      </c>
      <c r="D1154" s="262" t="s">
        <v>47</v>
      </c>
      <c r="E1154" s="262" t="s">
        <v>2663</v>
      </c>
      <c r="F1154" s="389" t="s">
        <v>923</v>
      </c>
      <c r="G1154" s="389"/>
      <c r="H1154" s="283" t="s">
        <v>49</v>
      </c>
      <c r="I1154" s="286">
        <v>2.0832999999999999</v>
      </c>
      <c r="J1154" s="285">
        <v>277.61</v>
      </c>
      <c r="K1154" s="285">
        <v>578.34</v>
      </c>
      <c r="M1154" s="46"/>
      <c r="N1154" s="46"/>
      <c r="O1154" s="46"/>
      <c r="P1154" s="46"/>
      <c r="Q1154" s="46"/>
      <c r="R1154" s="46"/>
      <c r="S1154" s="46"/>
      <c r="T1154" s="46"/>
      <c r="U1154" s="46"/>
      <c r="V1154" s="46"/>
      <c r="W1154" s="46"/>
      <c r="X1154" s="46"/>
    </row>
    <row r="1155" spans="1:24" ht="15" customHeight="1" x14ac:dyDescent="0.2">
      <c r="A1155" s="46"/>
      <c r="B1155" s="263"/>
      <c r="C1155" s="263"/>
      <c r="D1155" s="263"/>
      <c r="E1155" s="263"/>
      <c r="F1155" s="263" t="s">
        <v>924</v>
      </c>
      <c r="G1155" s="289">
        <v>42.09</v>
      </c>
      <c r="H1155" s="263" t="s">
        <v>925</v>
      </c>
      <c r="I1155" s="289">
        <v>0</v>
      </c>
      <c r="J1155" s="263" t="s">
        <v>926</v>
      </c>
      <c r="K1155" s="289">
        <v>42.09</v>
      </c>
      <c r="M1155" s="46"/>
      <c r="N1155" s="46"/>
      <c r="O1155" s="46"/>
      <c r="P1155" s="46"/>
      <c r="Q1155" s="46"/>
      <c r="R1155" s="46"/>
      <c r="S1155" s="46"/>
      <c r="T1155" s="46"/>
      <c r="U1155" s="46"/>
      <c r="V1155" s="46"/>
      <c r="W1155" s="46"/>
      <c r="X1155" s="46"/>
    </row>
    <row r="1156" spans="1:24" ht="15" customHeight="1" x14ac:dyDescent="0.2">
      <c r="A1156" s="46"/>
      <c r="B1156" s="263"/>
      <c r="C1156" s="263"/>
      <c r="D1156" s="263"/>
      <c r="E1156" s="263"/>
      <c r="F1156" s="263" t="s">
        <v>927</v>
      </c>
      <c r="G1156" s="289">
        <v>136.77000000000001</v>
      </c>
      <c r="H1156" s="263"/>
      <c r="I1156" s="386" t="s">
        <v>928</v>
      </c>
      <c r="J1156" s="386"/>
      <c r="K1156" s="289">
        <v>794.05</v>
      </c>
      <c r="M1156" s="46"/>
      <c r="N1156" s="46"/>
      <c r="O1156" s="46"/>
      <c r="P1156" s="46"/>
      <c r="Q1156" s="46"/>
      <c r="R1156" s="46"/>
      <c r="S1156" s="46"/>
      <c r="T1156" s="46"/>
      <c r="U1156" s="46"/>
      <c r="V1156" s="46"/>
      <c r="W1156" s="46"/>
      <c r="X1156" s="46"/>
    </row>
    <row r="1157" spans="1:24" ht="15" customHeight="1" thickBot="1" x14ac:dyDescent="0.25">
      <c r="A1157" s="46"/>
      <c r="B1157" s="264"/>
      <c r="C1157" s="264"/>
      <c r="D1157" s="264"/>
      <c r="E1157" s="264"/>
      <c r="F1157" s="264"/>
      <c r="G1157" s="264"/>
      <c r="H1157" s="264" t="s">
        <v>929</v>
      </c>
      <c r="I1157" s="287" t="s">
        <v>3618</v>
      </c>
      <c r="J1157" s="264" t="s">
        <v>931</v>
      </c>
      <c r="K1157" s="265">
        <v>39099.019999999997</v>
      </c>
      <c r="M1157" s="46"/>
      <c r="N1157" s="46"/>
      <c r="O1157" s="46"/>
      <c r="P1157" s="46"/>
      <c r="Q1157" s="46"/>
      <c r="R1157" s="46"/>
      <c r="S1157" s="46"/>
      <c r="T1157" s="46"/>
      <c r="U1157" s="46"/>
      <c r="V1157" s="46"/>
      <c r="W1157" s="46"/>
      <c r="X1157" s="46"/>
    </row>
    <row r="1158" spans="1:24" ht="15" customHeight="1" thickTop="1" x14ac:dyDescent="0.2">
      <c r="A1158" s="46"/>
      <c r="B1158" s="278"/>
      <c r="C1158" s="278"/>
      <c r="D1158" s="278"/>
      <c r="E1158" s="278"/>
      <c r="F1158" s="278"/>
      <c r="G1158" s="278"/>
      <c r="H1158" s="278"/>
      <c r="I1158" s="278"/>
      <c r="J1158" s="278"/>
      <c r="K1158" s="278"/>
      <c r="M1158" s="46"/>
      <c r="N1158" s="46"/>
      <c r="O1158" s="46"/>
      <c r="P1158" s="46"/>
      <c r="Q1158" s="46"/>
      <c r="R1158" s="46"/>
      <c r="S1158" s="46"/>
      <c r="T1158" s="46"/>
      <c r="U1158" s="46"/>
      <c r="V1158" s="46"/>
      <c r="W1158" s="46"/>
      <c r="X1158" s="46"/>
    </row>
    <row r="1159" spans="1:24" ht="15" customHeight="1" x14ac:dyDescent="0.2">
      <c r="A1159" s="46"/>
      <c r="B1159" s="259" t="s">
        <v>292</v>
      </c>
      <c r="C1159" s="267" t="s">
        <v>24</v>
      </c>
      <c r="D1159" s="259" t="s">
        <v>25</v>
      </c>
      <c r="E1159" s="259" t="s">
        <v>26</v>
      </c>
      <c r="F1159" s="387" t="s">
        <v>917</v>
      </c>
      <c r="G1159" s="387"/>
      <c r="H1159" s="271" t="s">
        <v>27</v>
      </c>
      <c r="I1159" s="267" t="s">
        <v>28</v>
      </c>
      <c r="J1159" s="267" t="s">
        <v>29</v>
      </c>
      <c r="K1159" s="267" t="s">
        <v>30</v>
      </c>
      <c r="M1159" s="46"/>
      <c r="N1159" s="46"/>
      <c r="O1159" s="46"/>
      <c r="P1159" s="46"/>
      <c r="Q1159" s="46"/>
      <c r="R1159" s="46"/>
      <c r="S1159" s="46"/>
      <c r="T1159" s="46"/>
      <c r="U1159" s="46"/>
      <c r="V1159" s="46"/>
      <c r="W1159" s="46"/>
      <c r="X1159" s="46"/>
    </row>
    <row r="1160" spans="1:24" ht="15" customHeight="1" x14ac:dyDescent="0.2">
      <c r="A1160" s="46"/>
      <c r="B1160" s="260" t="s">
        <v>918</v>
      </c>
      <c r="C1160" s="275" t="s">
        <v>294</v>
      </c>
      <c r="D1160" s="260" t="s">
        <v>47</v>
      </c>
      <c r="E1160" s="260" t="s">
        <v>2584</v>
      </c>
      <c r="F1160" s="388" t="s">
        <v>4006</v>
      </c>
      <c r="G1160" s="388"/>
      <c r="H1160" s="274" t="s">
        <v>40</v>
      </c>
      <c r="I1160" s="277">
        <v>1</v>
      </c>
      <c r="J1160" s="276">
        <v>384.49</v>
      </c>
      <c r="K1160" s="276">
        <v>384.49</v>
      </c>
      <c r="M1160" s="46"/>
      <c r="N1160" s="46"/>
      <c r="O1160" s="46"/>
      <c r="P1160" s="46"/>
      <c r="Q1160" s="46"/>
      <c r="R1160" s="46"/>
      <c r="S1160" s="46"/>
      <c r="T1160" s="46"/>
      <c r="U1160" s="46"/>
      <c r="V1160" s="46"/>
      <c r="W1160" s="46"/>
      <c r="X1160" s="46"/>
    </row>
    <row r="1161" spans="1:24" ht="15" customHeight="1" x14ac:dyDescent="0.2">
      <c r="A1161" s="46"/>
      <c r="B1161" s="261" t="s">
        <v>953</v>
      </c>
      <c r="C1161" s="280" t="s">
        <v>1086</v>
      </c>
      <c r="D1161" s="261" t="s">
        <v>47</v>
      </c>
      <c r="E1161" s="261" t="s">
        <v>1087</v>
      </c>
      <c r="F1161" s="385" t="s">
        <v>3970</v>
      </c>
      <c r="G1161" s="385"/>
      <c r="H1161" s="279" t="s">
        <v>950</v>
      </c>
      <c r="I1161" s="282">
        <v>0.31187730000000002</v>
      </c>
      <c r="J1161" s="281">
        <v>35.590000000000003</v>
      </c>
      <c r="K1161" s="281">
        <v>11.09</v>
      </c>
      <c r="M1161" s="46"/>
      <c r="N1161" s="46"/>
      <c r="O1161" s="46"/>
      <c r="P1161" s="46"/>
      <c r="Q1161" s="46"/>
      <c r="R1161" s="46"/>
      <c r="S1161" s="46"/>
      <c r="T1161" s="46"/>
      <c r="U1161" s="46"/>
      <c r="V1161" s="46"/>
      <c r="W1161" s="46"/>
      <c r="X1161" s="46"/>
    </row>
    <row r="1162" spans="1:24" ht="15" customHeight="1" x14ac:dyDescent="0.2">
      <c r="A1162" s="46"/>
      <c r="B1162" s="261" t="s">
        <v>953</v>
      </c>
      <c r="C1162" s="280" t="s">
        <v>1019</v>
      </c>
      <c r="D1162" s="261" t="s">
        <v>47</v>
      </c>
      <c r="E1162" s="261" t="s">
        <v>1020</v>
      </c>
      <c r="F1162" s="385" t="s">
        <v>3970</v>
      </c>
      <c r="G1162" s="385"/>
      <c r="H1162" s="279" t="s">
        <v>950</v>
      </c>
      <c r="I1162" s="282">
        <v>0.15593860000000001</v>
      </c>
      <c r="J1162" s="281">
        <v>24.73</v>
      </c>
      <c r="K1162" s="281">
        <v>3.85</v>
      </c>
      <c r="M1162" s="46"/>
      <c r="N1162" s="46"/>
      <c r="O1162" s="46"/>
      <c r="P1162" s="46"/>
      <c r="Q1162" s="46"/>
      <c r="R1162" s="46"/>
      <c r="S1162" s="46"/>
      <c r="T1162" s="46"/>
      <c r="U1162" s="46"/>
      <c r="V1162" s="46"/>
      <c r="W1162" s="46"/>
      <c r="X1162" s="46"/>
    </row>
    <row r="1163" spans="1:24" ht="15" customHeight="1" x14ac:dyDescent="0.2">
      <c r="A1163" s="46"/>
      <c r="B1163" s="262" t="s">
        <v>919</v>
      </c>
      <c r="C1163" s="284" t="s">
        <v>1343</v>
      </c>
      <c r="D1163" s="262" t="s">
        <v>47</v>
      </c>
      <c r="E1163" s="262" t="s">
        <v>1344</v>
      </c>
      <c r="F1163" s="389" t="s">
        <v>923</v>
      </c>
      <c r="G1163" s="389"/>
      <c r="H1163" s="283" t="s">
        <v>49</v>
      </c>
      <c r="I1163" s="286">
        <v>0.60107140000000003</v>
      </c>
      <c r="J1163" s="285">
        <v>21.29</v>
      </c>
      <c r="K1163" s="285">
        <v>12.79</v>
      </c>
      <c r="M1163" s="46"/>
      <c r="N1163" s="46"/>
      <c r="O1163" s="46"/>
      <c r="P1163" s="46"/>
      <c r="Q1163" s="46"/>
      <c r="R1163" s="46"/>
      <c r="S1163" s="46"/>
      <c r="T1163" s="46"/>
      <c r="U1163" s="46"/>
      <c r="V1163" s="46"/>
      <c r="W1163" s="46"/>
      <c r="X1163" s="46"/>
    </row>
    <row r="1164" spans="1:24" ht="15" customHeight="1" x14ac:dyDescent="0.2">
      <c r="A1164" s="46"/>
      <c r="B1164" s="262" t="s">
        <v>919</v>
      </c>
      <c r="C1164" s="284" t="s">
        <v>1345</v>
      </c>
      <c r="D1164" s="262" t="s">
        <v>47</v>
      </c>
      <c r="E1164" s="262" t="s">
        <v>1346</v>
      </c>
      <c r="F1164" s="389" t="s">
        <v>923</v>
      </c>
      <c r="G1164" s="389"/>
      <c r="H1164" s="283" t="s">
        <v>49</v>
      </c>
      <c r="I1164" s="286">
        <v>0.55600000000000005</v>
      </c>
      <c r="J1164" s="285">
        <v>638.66</v>
      </c>
      <c r="K1164" s="285">
        <v>355.09</v>
      </c>
      <c r="M1164" s="46"/>
      <c r="N1164" s="46"/>
      <c r="O1164" s="46"/>
      <c r="P1164" s="46"/>
      <c r="Q1164" s="46"/>
      <c r="R1164" s="46"/>
      <c r="S1164" s="46"/>
      <c r="T1164" s="46"/>
      <c r="U1164" s="46"/>
      <c r="V1164" s="46"/>
      <c r="W1164" s="46"/>
      <c r="X1164" s="46"/>
    </row>
    <row r="1165" spans="1:24" ht="15" customHeight="1" x14ac:dyDescent="0.2">
      <c r="A1165" s="46"/>
      <c r="B1165" s="262" t="s">
        <v>919</v>
      </c>
      <c r="C1165" s="284" t="s">
        <v>1341</v>
      </c>
      <c r="D1165" s="262" t="s">
        <v>47</v>
      </c>
      <c r="E1165" s="262" t="s">
        <v>1342</v>
      </c>
      <c r="F1165" s="389" t="s">
        <v>923</v>
      </c>
      <c r="G1165" s="389"/>
      <c r="H1165" s="283" t="s">
        <v>49</v>
      </c>
      <c r="I1165" s="286">
        <v>7.3</v>
      </c>
      <c r="J1165" s="285">
        <v>0.23</v>
      </c>
      <c r="K1165" s="285">
        <v>1.67</v>
      </c>
      <c r="M1165" s="46"/>
      <c r="N1165" s="46"/>
      <c r="O1165" s="46"/>
      <c r="P1165" s="46"/>
      <c r="Q1165" s="46"/>
      <c r="R1165" s="46"/>
      <c r="S1165" s="46"/>
      <c r="T1165" s="46"/>
      <c r="U1165" s="46"/>
      <c r="V1165" s="46"/>
      <c r="W1165" s="46"/>
      <c r="X1165" s="46"/>
    </row>
    <row r="1166" spans="1:24" ht="15" customHeight="1" x14ac:dyDescent="0.2">
      <c r="A1166" s="46"/>
      <c r="B1166" s="263"/>
      <c r="C1166" s="263"/>
      <c r="D1166" s="263"/>
      <c r="E1166" s="263"/>
      <c r="F1166" s="263" t="s">
        <v>924</v>
      </c>
      <c r="G1166" s="289">
        <v>12.99</v>
      </c>
      <c r="H1166" s="263" t="s">
        <v>925</v>
      </c>
      <c r="I1166" s="289">
        <v>0</v>
      </c>
      <c r="J1166" s="263" t="s">
        <v>926</v>
      </c>
      <c r="K1166" s="289">
        <v>12.99</v>
      </c>
      <c r="M1166" s="46"/>
      <c r="N1166" s="46"/>
      <c r="O1166" s="46"/>
      <c r="P1166" s="46"/>
      <c r="Q1166" s="46"/>
      <c r="R1166" s="46"/>
      <c r="S1166" s="46"/>
      <c r="T1166" s="46"/>
      <c r="U1166" s="46"/>
      <c r="V1166" s="46"/>
      <c r="W1166" s="46"/>
      <c r="X1166" s="46"/>
    </row>
    <row r="1167" spans="1:24" ht="15" customHeight="1" x14ac:dyDescent="0.2">
      <c r="A1167" s="46"/>
      <c r="B1167" s="263"/>
      <c r="C1167" s="263"/>
      <c r="D1167" s="263"/>
      <c r="E1167" s="263"/>
      <c r="F1167" s="263" t="s">
        <v>927</v>
      </c>
      <c r="G1167" s="289">
        <v>80.010000000000005</v>
      </c>
      <c r="H1167" s="263"/>
      <c r="I1167" s="386" t="s">
        <v>928</v>
      </c>
      <c r="J1167" s="386"/>
      <c r="K1167" s="289">
        <v>464.5</v>
      </c>
      <c r="M1167" s="46"/>
      <c r="N1167" s="46"/>
      <c r="O1167" s="46"/>
      <c r="P1167" s="46"/>
      <c r="Q1167" s="46"/>
      <c r="R1167" s="46"/>
      <c r="S1167" s="46"/>
      <c r="T1167" s="46"/>
      <c r="U1167" s="46"/>
      <c r="V1167" s="46"/>
      <c r="W1167" s="46"/>
      <c r="X1167" s="46"/>
    </row>
    <row r="1168" spans="1:24" ht="15" customHeight="1" thickBot="1" x14ac:dyDescent="0.25">
      <c r="A1168" s="46"/>
      <c r="B1168" s="264"/>
      <c r="C1168" s="264"/>
      <c r="D1168" s="264"/>
      <c r="E1168" s="264"/>
      <c r="F1168" s="264"/>
      <c r="G1168" s="264"/>
      <c r="H1168" s="264" t="s">
        <v>929</v>
      </c>
      <c r="I1168" s="287" t="s">
        <v>3619</v>
      </c>
      <c r="J1168" s="264" t="s">
        <v>931</v>
      </c>
      <c r="K1168" s="265">
        <v>16833.48</v>
      </c>
      <c r="M1168" s="46"/>
      <c r="N1168" s="46"/>
      <c r="O1168" s="46"/>
      <c r="P1168" s="46"/>
      <c r="Q1168" s="46"/>
      <c r="R1168" s="46"/>
      <c r="S1168" s="46"/>
      <c r="T1168" s="46"/>
      <c r="U1168" s="46"/>
      <c r="V1168" s="46"/>
      <c r="W1168" s="46"/>
      <c r="X1168" s="46"/>
    </row>
    <row r="1169" spans="1:24" ht="15" customHeight="1" thickTop="1" x14ac:dyDescent="0.2">
      <c r="A1169" s="46"/>
      <c r="B1169" s="278"/>
      <c r="C1169" s="278"/>
      <c r="D1169" s="278"/>
      <c r="E1169" s="278"/>
      <c r="F1169" s="278"/>
      <c r="G1169" s="278"/>
      <c r="H1169" s="278"/>
      <c r="I1169" s="278"/>
      <c r="J1169" s="278"/>
      <c r="K1169" s="278"/>
      <c r="M1169" s="46"/>
      <c r="N1169" s="46"/>
      <c r="O1169" s="46"/>
      <c r="P1169" s="46"/>
      <c r="Q1169" s="46"/>
      <c r="R1169" s="46"/>
      <c r="S1169" s="46"/>
      <c r="T1169" s="46"/>
      <c r="U1169" s="46"/>
      <c r="V1169" s="46"/>
      <c r="W1169" s="46"/>
      <c r="X1169" s="46"/>
    </row>
    <row r="1170" spans="1:24" ht="15" customHeight="1" x14ac:dyDescent="0.2">
      <c r="A1170" s="46"/>
      <c r="B1170" s="259" t="s">
        <v>293</v>
      </c>
      <c r="C1170" s="267" t="s">
        <v>24</v>
      </c>
      <c r="D1170" s="259" t="s">
        <v>25</v>
      </c>
      <c r="E1170" s="259" t="s">
        <v>26</v>
      </c>
      <c r="F1170" s="387" t="s">
        <v>917</v>
      </c>
      <c r="G1170" s="387"/>
      <c r="H1170" s="271" t="s">
        <v>27</v>
      </c>
      <c r="I1170" s="267" t="s">
        <v>28</v>
      </c>
      <c r="J1170" s="267" t="s">
        <v>29</v>
      </c>
      <c r="K1170" s="267" t="s">
        <v>30</v>
      </c>
      <c r="M1170" s="46"/>
      <c r="N1170" s="46"/>
      <c r="O1170" s="46"/>
      <c r="P1170" s="46"/>
      <c r="Q1170" s="46"/>
      <c r="R1170" s="46"/>
      <c r="S1170" s="46"/>
      <c r="T1170" s="46"/>
      <c r="U1170" s="46"/>
      <c r="V1170" s="46"/>
      <c r="W1170" s="46"/>
      <c r="X1170" s="46"/>
    </row>
    <row r="1171" spans="1:24" ht="15" customHeight="1" x14ac:dyDescent="0.2">
      <c r="A1171" s="46"/>
      <c r="B1171" s="260" t="s">
        <v>918</v>
      </c>
      <c r="C1171" s="275" t="s">
        <v>2989</v>
      </c>
      <c r="D1171" s="260" t="s">
        <v>47</v>
      </c>
      <c r="E1171" s="260" t="s">
        <v>2990</v>
      </c>
      <c r="F1171" s="388" t="s">
        <v>4006</v>
      </c>
      <c r="G1171" s="388"/>
      <c r="H1171" s="274" t="s">
        <v>40</v>
      </c>
      <c r="I1171" s="277">
        <v>1</v>
      </c>
      <c r="J1171" s="276">
        <v>345.46</v>
      </c>
      <c r="K1171" s="276">
        <v>345.46</v>
      </c>
      <c r="M1171" s="46"/>
      <c r="N1171" s="46"/>
      <c r="O1171" s="46"/>
      <c r="P1171" s="46"/>
      <c r="Q1171" s="46"/>
      <c r="R1171" s="46"/>
      <c r="S1171" s="46"/>
      <c r="T1171" s="46"/>
      <c r="U1171" s="46"/>
      <c r="V1171" s="46"/>
      <c r="W1171" s="46"/>
      <c r="X1171" s="46"/>
    </row>
    <row r="1172" spans="1:24" ht="15" customHeight="1" x14ac:dyDescent="0.2">
      <c r="A1172" s="46"/>
      <c r="B1172" s="261" t="s">
        <v>953</v>
      </c>
      <c r="C1172" s="280" t="s">
        <v>1019</v>
      </c>
      <c r="D1172" s="261" t="s">
        <v>47</v>
      </c>
      <c r="E1172" s="261" t="s">
        <v>1020</v>
      </c>
      <c r="F1172" s="385" t="s">
        <v>3970</v>
      </c>
      <c r="G1172" s="385"/>
      <c r="H1172" s="279" t="s">
        <v>950</v>
      </c>
      <c r="I1172" s="282">
        <v>0.15650900000000001</v>
      </c>
      <c r="J1172" s="281">
        <v>24.73</v>
      </c>
      <c r="K1172" s="281">
        <v>3.87</v>
      </c>
      <c r="M1172" s="46"/>
      <c r="N1172" s="46"/>
      <c r="O1172" s="46"/>
      <c r="P1172" s="46"/>
      <c r="Q1172" s="46"/>
      <c r="R1172" s="46"/>
      <c r="S1172" s="46"/>
      <c r="T1172" s="46"/>
      <c r="U1172" s="46"/>
      <c r="V1172" s="46"/>
      <c r="W1172" s="46"/>
      <c r="X1172" s="46"/>
    </row>
    <row r="1173" spans="1:24" ht="15" customHeight="1" x14ac:dyDescent="0.2">
      <c r="A1173" s="46"/>
      <c r="B1173" s="261" t="s">
        <v>953</v>
      </c>
      <c r="C1173" s="280" t="s">
        <v>1086</v>
      </c>
      <c r="D1173" s="261" t="s">
        <v>47</v>
      </c>
      <c r="E1173" s="261" t="s">
        <v>1087</v>
      </c>
      <c r="F1173" s="385" t="s">
        <v>3970</v>
      </c>
      <c r="G1173" s="385"/>
      <c r="H1173" s="279" t="s">
        <v>950</v>
      </c>
      <c r="I1173" s="282">
        <v>0.31301800000000002</v>
      </c>
      <c r="J1173" s="281">
        <v>35.590000000000003</v>
      </c>
      <c r="K1173" s="281">
        <v>11.14</v>
      </c>
      <c r="M1173" s="46"/>
      <c r="N1173" s="46"/>
      <c r="O1173" s="46"/>
      <c r="P1173" s="46"/>
      <c r="Q1173" s="46"/>
      <c r="R1173" s="46"/>
      <c r="S1173" s="46"/>
      <c r="T1173" s="46"/>
      <c r="U1173" s="46"/>
      <c r="V1173" s="46"/>
      <c r="W1173" s="46"/>
      <c r="X1173" s="46"/>
    </row>
    <row r="1174" spans="1:24" ht="15" customHeight="1" x14ac:dyDescent="0.2">
      <c r="A1174" s="46"/>
      <c r="B1174" s="262" t="s">
        <v>919</v>
      </c>
      <c r="C1174" s="284" t="s">
        <v>1341</v>
      </c>
      <c r="D1174" s="262" t="s">
        <v>47</v>
      </c>
      <c r="E1174" s="262" t="s">
        <v>1342</v>
      </c>
      <c r="F1174" s="389" t="s">
        <v>923</v>
      </c>
      <c r="G1174" s="389"/>
      <c r="H1174" s="283" t="s">
        <v>49</v>
      </c>
      <c r="I1174" s="286">
        <v>9.1999999999999993</v>
      </c>
      <c r="J1174" s="285">
        <v>0.23</v>
      </c>
      <c r="K1174" s="285">
        <v>2.11</v>
      </c>
      <c r="M1174" s="46"/>
      <c r="N1174" s="46"/>
      <c r="O1174" s="46"/>
      <c r="P1174" s="46"/>
      <c r="Q1174" s="46"/>
      <c r="R1174" s="46"/>
      <c r="S1174" s="46"/>
      <c r="T1174" s="46"/>
      <c r="U1174" s="46"/>
      <c r="V1174" s="46"/>
      <c r="W1174" s="46"/>
      <c r="X1174" s="46"/>
    </row>
    <row r="1175" spans="1:24" ht="15" customHeight="1" x14ac:dyDescent="0.2">
      <c r="A1175" s="46"/>
      <c r="B1175" s="262" t="s">
        <v>919</v>
      </c>
      <c r="C1175" s="284" t="s">
        <v>1343</v>
      </c>
      <c r="D1175" s="262" t="s">
        <v>47</v>
      </c>
      <c r="E1175" s="262" t="s">
        <v>1344</v>
      </c>
      <c r="F1175" s="389" t="s">
        <v>923</v>
      </c>
      <c r="G1175" s="389"/>
      <c r="H1175" s="283" t="s">
        <v>49</v>
      </c>
      <c r="I1175" s="286">
        <v>0.66785709999999998</v>
      </c>
      <c r="J1175" s="285">
        <v>21.29</v>
      </c>
      <c r="K1175" s="285">
        <v>14.21</v>
      </c>
      <c r="M1175" s="46"/>
      <c r="N1175" s="46"/>
      <c r="O1175" s="46"/>
      <c r="P1175" s="46"/>
      <c r="Q1175" s="46"/>
      <c r="R1175" s="46"/>
      <c r="S1175" s="46"/>
      <c r="T1175" s="46"/>
      <c r="U1175" s="46"/>
      <c r="V1175" s="46"/>
      <c r="W1175" s="46"/>
      <c r="X1175" s="46"/>
    </row>
    <row r="1176" spans="1:24" ht="15" customHeight="1" x14ac:dyDescent="0.2">
      <c r="A1176" s="46"/>
      <c r="B1176" s="262" t="s">
        <v>919</v>
      </c>
      <c r="C1176" s="284" t="s">
        <v>3070</v>
      </c>
      <c r="D1176" s="262" t="s">
        <v>47</v>
      </c>
      <c r="E1176" s="262" t="s">
        <v>3071</v>
      </c>
      <c r="F1176" s="389" t="s">
        <v>923</v>
      </c>
      <c r="G1176" s="389"/>
      <c r="H1176" s="283" t="s">
        <v>49</v>
      </c>
      <c r="I1176" s="286">
        <v>0.83330000000000004</v>
      </c>
      <c r="J1176" s="285">
        <v>376.98</v>
      </c>
      <c r="K1176" s="285">
        <v>314.13</v>
      </c>
      <c r="M1176" s="46"/>
      <c r="N1176" s="46"/>
      <c r="O1176" s="46"/>
      <c r="P1176" s="46"/>
      <c r="Q1176" s="46"/>
      <c r="R1176" s="46"/>
      <c r="S1176" s="46"/>
      <c r="T1176" s="46"/>
      <c r="U1176" s="46"/>
      <c r="V1176" s="46"/>
      <c r="W1176" s="46"/>
      <c r="X1176" s="46"/>
    </row>
    <row r="1177" spans="1:24" ht="15" customHeight="1" x14ac:dyDescent="0.2">
      <c r="A1177" s="46"/>
      <c r="B1177" s="263"/>
      <c r="C1177" s="263"/>
      <c r="D1177" s="263"/>
      <c r="E1177" s="263"/>
      <c r="F1177" s="263" t="s">
        <v>924</v>
      </c>
      <c r="G1177" s="289">
        <v>13.03</v>
      </c>
      <c r="H1177" s="263" t="s">
        <v>925</v>
      </c>
      <c r="I1177" s="289">
        <v>0</v>
      </c>
      <c r="J1177" s="263" t="s">
        <v>926</v>
      </c>
      <c r="K1177" s="289">
        <v>13.03</v>
      </c>
      <c r="M1177" s="46"/>
      <c r="N1177" s="46"/>
      <c r="O1177" s="46"/>
      <c r="P1177" s="46"/>
      <c r="Q1177" s="46"/>
      <c r="R1177" s="46"/>
      <c r="S1177" s="46"/>
      <c r="T1177" s="46"/>
      <c r="U1177" s="46"/>
      <c r="V1177" s="46"/>
      <c r="W1177" s="46"/>
      <c r="X1177" s="46"/>
    </row>
    <row r="1178" spans="1:24" ht="15" customHeight="1" x14ac:dyDescent="0.2">
      <c r="A1178" s="46"/>
      <c r="B1178" s="263"/>
      <c r="C1178" s="263"/>
      <c r="D1178" s="263"/>
      <c r="E1178" s="263"/>
      <c r="F1178" s="263" t="s">
        <v>927</v>
      </c>
      <c r="G1178" s="289">
        <v>71.89</v>
      </c>
      <c r="H1178" s="263"/>
      <c r="I1178" s="386" t="s">
        <v>928</v>
      </c>
      <c r="J1178" s="386"/>
      <c r="K1178" s="289">
        <v>417.35</v>
      </c>
      <c r="M1178" s="46"/>
      <c r="N1178" s="46"/>
      <c r="O1178" s="46"/>
      <c r="P1178" s="46"/>
      <c r="Q1178" s="46"/>
      <c r="R1178" s="46"/>
      <c r="S1178" s="46"/>
      <c r="T1178" s="46"/>
      <c r="U1178" s="46"/>
      <c r="V1178" s="46"/>
      <c r="W1178" s="46"/>
      <c r="X1178" s="46"/>
    </row>
    <row r="1179" spans="1:24" ht="15" customHeight="1" thickBot="1" x14ac:dyDescent="0.25">
      <c r="A1179" s="46"/>
      <c r="B1179" s="264"/>
      <c r="C1179" s="264"/>
      <c r="D1179" s="264"/>
      <c r="E1179" s="264"/>
      <c r="F1179" s="264"/>
      <c r="G1179" s="264"/>
      <c r="H1179" s="264" t="s">
        <v>929</v>
      </c>
      <c r="I1179" s="287" t="s">
        <v>3620</v>
      </c>
      <c r="J1179" s="264" t="s">
        <v>931</v>
      </c>
      <c r="K1179" s="265">
        <v>2854.67</v>
      </c>
      <c r="M1179" s="46"/>
      <c r="N1179" s="46"/>
      <c r="O1179" s="46"/>
      <c r="P1179" s="46"/>
      <c r="Q1179" s="46"/>
      <c r="R1179" s="46"/>
      <c r="S1179" s="46"/>
      <c r="T1179" s="46"/>
      <c r="U1179" s="46"/>
      <c r="V1179" s="46"/>
      <c r="W1179" s="46"/>
      <c r="X1179" s="46"/>
    </row>
    <row r="1180" spans="1:24" ht="15" customHeight="1" thickTop="1" x14ac:dyDescent="0.2">
      <c r="A1180" s="46"/>
      <c r="B1180" s="278"/>
      <c r="C1180" s="278"/>
      <c r="D1180" s="278"/>
      <c r="E1180" s="278"/>
      <c r="F1180" s="278"/>
      <c r="G1180" s="278"/>
      <c r="H1180" s="278"/>
      <c r="I1180" s="278"/>
      <c r="J1180" s="278"/>
      <c r="K1180" s="278"/>
      <c r="M1180" s="46"/>
      <c r="N1180" s="46"/>
      <c r="O1180" s="46"/>
      <c r="P1180" s="46"/>
      <c r="Q1180" s="46"/>
      <c r="R1180" s="46"/>
      <c r="S1180" s="46"/>
      <c r="T1180" s="46"/>
      <c r="U1180" s="46"/>
      <c r="V1180" s="46"/>
      <c r="W1180" s="46"/>
      <c r="X1180" s="46"/>
    </row>
    <row r="1181" spans="1:24" ht="15" customHeight="1" x14ac:dyDescent="0.2">
      <c r="A1181" s="46"/>
      <c r="B1181" s="258" t="s">
        <v>295</v>
      </c>
      <c r="C1181" s="258"/>
      <c r="D1181" s="258"/>
      <c r="E1181" s="258" t="s">
        <v>296</v>
      </c>
      <c r="F1181" s="258"/>
      <c r="G1181" s="390"/>
      <c r="H1181" s="390"/>
      <c r="I1181" s="272"/>
      <c r="J1181" s="258"/>
      <c r="K1181" s="273">
        <v>2642.88</v>
      </c>
      <c r="M1181" s="46"/>
      <c r="N1181" s="46"/>
      <c r="O1181" s="46"/>
      <c r="P1181" s="46"/>
      <c r="Q1181" s="46"/>
      <c r="R1181" s="46"/>
      <c r="S1181" s="46"/>
      <c r="T1181" s="46"/>
      <c r="U1181" s="46"/>
      <c r="V1181" s="46"/>
      <c r="W1181" s="46"/>
      <c r="X1181" s="46"/>
    </row>
    <row r="1182" spans="1:24" ht="15" customHeight="1" x14ac:dyDescent="0.2">
      <c r="A1182" s="46"/>
      <c r="B1182" s="258" t="s">
        <v>297</v>
      </c>
      <c r="C1182" s="258"/>
      <c r="D1182" s="258"/>
      <c r="E1182" s="258" t="s">
        <v>298</v>
      </c>
      <c r="F1182" s="258"/>
      <c r="G1182" s="390"/>
      <c r="H1182" s="390"/>
      <c r="I1182" s="272"/>
      <c r="J1182" s="258"/>
      <c r="K1182" s="273">
        <v>2642.88</v>
      </c>
      <c r="M1182" s="46"/>
      <c r="N1182" s="46"/>
      <c r="O1182" s="46"/>
      <c r="P1182" s="46"/>
      <c r="Q1182" s="46"/>
      <c r="R1182" s="46"/>
      <c r="S1182" s="46"/>
      <c r="T1182" s="46"/>
      <c r="U1182" s="46"/>
      <c r="V1182" s="46"/>
      <c r="W1182" s="46"/>
      <c r="X1182" s="46"/>
    </row>
    <row r="1183" spans="1:24" ht="15" customHeight="1" x14ac:dyDescent="0.2">
      <c r="A1183" s="46"/>
      <c r="B1183" s="259" t="s">
        <v>299</v>
      </c>
      <c r="C1183" s="267" t="s">
        <v>24</v>
      </c>
      <c r="D1183" s="259" t="s">
        <v>25</v>
      </c>
      <c r="E1183" s="259" t="s">
        <v>26</v>
      </c>
      <c r="F1183" s="387" t="s">
        <v>917</v>
      </c>
      <c r="G1183" s="387"/>
      <c r="H1183" s="271" t="s">
        <v>27</v>
      </c>
      <c r="I1183" s="267" t="s">
        <v>28</v>
      </c>
      <c r="J1183" s="267" t="s">
        <v>29</v>
      </c>
      <c r="K1183" s="267" t="s">
        <v>30</v>
      </c>
      <c r="M1183" s="46"/>
      <c r="N1183" s="46"/>
      <c r="O1183" s="46"/>
      <c r="P1183" s="46"/>
      <c r="Q1183" s="46"/>
      <c r="R1183" s="46"/>
      <c r="S1183" s="46"/>
      <c r="T1183" s="46"/>
      <c r="U1183" s="46"/>
      <c r="V1183" s="46"/>
      <c r="W1183" s="46"/>
      <c r="X1183" s="46"/>
    </row>
    <row r="1184" spans="1:24" ht="15" customHeight="1" x14ac:dyDescent="0.2">
      <c r="A1184" s="46"/>
      <c r="B1184" s="260" t="s">
        <v>918</v>
      </c>
      <c r="C1184" s="275" t="s">
        <v>2509</v>
      </c>
      <c r="D1184" s="260" t="s">
        <v>73</v>
      </c>
      <c r="E1184" s="260" t="s">
        <v>2510</v>
      </c>
      <c r="F1184" s="388" t="s">
        <v>1308</v>
      </c>
      <c r="G1184" s="388"/>
      <c r="H1184" s="274" t="s">
        <v>40</v>
      </c>
      <c r="I1184" s="277">
        <v>1</v>
      </c>
      <c r="J1184" s="276">
        <v>694.49</v>
      </c>
      <c r="K1184" s="276">
        <v>694.49</v>
      </c>
      <c r="M1184" s="46"/>
      <c r="N1184" s="46"/>
      <c r="O1184" s="46"/>
      <c r="P1184" s="46"/>
      <c r="Q1184" s="46"/>
      <c r="R1184" s="46"/>
      <c r="S1184" s="46"/>
      <c r="T1184" s="46"/>
      <c r="U1184" s="46"/>
      <c r="V1184" s="46"/>
      <c r="W1184" s="46"/>
      <c r="X1184" s="46"/>
    </row>
    <row r="1185" spans="1:24" ht="15" customHeight="1" x14ac:dyDescent="0.2">
      <c r="A1185" s="46"/>
      <c r="B1185" s="261" t="s">
        <v>953</v>
      </c>
      <c r="C1185" s="280" t="s">
        <v>1086</v>
      </c>
      <c r="D1185" s="261" t="s">
        <v>47</v>
      </c>
      <c r="E1185" s="261" t="s">
        <v>1087</v>
      </c>
      <c r="F1185" s="385" t="s">
        <v>3970</v>
      </c>
      <c r="G1185" s="385"/>
      <c r="H1185" s="279" t="s">
        <v>950</v>
      </c>
      <c r="I1185" s="282">
        <v>2.38</v>
      </c>
      <c r="J1185" s="281">
        <v>35.590000000000003</v>
      </c>
      <c r="K1185" s="281">
        <v>84.7</v>
      </c>
      <c r="M1185" s="46"/>
      <c r="N1185" s="46"/>
      <c r="O1185" s="46"/>
      <c r="P1185" s="46"/>
      <c r="Q1185" s="46"/>
      <c r="R1185" s="46"/>
      <c r="S1185" s="46"/>
      <c r="T1185" s="46"/>
      <c r="U1185" s="46"/>
      <c r="V1185" s="46"/>
      <c r="W1185" s="46"/>
      <c r="X1185" s="46"/>
    </row>
    <row r="1186" spans="1:24" ht="15" customHeight="1" x14ac:dyDescent="0.2">
      <c r="A1186" s="46"/>
      <c r="B1186" s="261" t="s">
        <v>953</v>
      </c>
      <c r="C1186" s="280" t="s">
        <v>1019</v>
      </c>
      <c r="D1186" s="261" t="s">
        <v>47</v>
      </c>
      <c r="E1186" s="261" t="s">
        <v>1020</v>
      </c>
      <c r="F1186" s="385" t="s">
        <v>3970</v>
      </c>
      <c r="G1186" s="385"/>
      <c r="H1186" s="279" t="s">
        <v>950</v>
      </c>
      <c r="I1186" s="282">
        <v>1.9</v>
      </c>
      <c r="J1186" s="281">
        <v>24.73</v>
      </c>
      <c r="K1186" s="281">
        <v>46.98</v>
      </c>
      <c r="M1186" s="46"/>
      <c r="N1186" s="46"/>
      <c r="O1186" s="46"/>
      <c r="P1186" s="46"/>
      <c r="Q1186" s="46"/>
      <c r="R1186" s="46"/>
      <c r="S1186" s="46"/>
      <c r="T1186" s="46"/>
      <c r="U1186" s="46"/>
      <c r="V1186" s="46"/>
      <c r="W1186" s="46"/>
      <c r="X1186" s="46"/>
    </row>
    <row r="1187" spans="1:24" ht="15" customHeight="1" x14ac:dyDescent="0.2">
      <c r="A1187" s="46"/>
      <c r="B1187" s="262" t="s">
        <v>919</v>
      </c>
      <c r="C1187" s="284" t="s">
        <v>1094</v>
      </c>
      <c r="D1187" s="262" t="s">
        <v>47</v>
      </c>
      <c r="E1187" s="262" t="s">
        <v>1095</v>
      </c>
      <c r="F1187" s="389" t="s">
        <v>923</v>
      </c>
      <c r="G1187" s="389"/>
      <c r="H1187" s="283" t="s">
        <v>60</v>
      </c>
      <c r="I1187" s="286">
        <v>0.01</v>
      </c>
      <c r="J1187" s="285">
        <v>111.91</v>
      </c>
      <c r="K1187" s="285">
        <v>1.1100000000000001</v>
      </c>
      <c r="M1187" s="46"/>
      <c r="N1187" s="46"/>
      <c r="O1187" s="46"/>
      <c r="P1187" s="46"/>
      <c r="Q1187" s="46"/>
      <c r="R1187" s="46"/>
      <c r="S1187" s="46"/>
      <c r="T1187" s="46"/>
      <c r="U1187" s="46"/>
      <c r="V1187" s="46"/>
      <c r="W1187" s="46"/>
      <c r="X1187" s="46"/>
    </row>
    <row r="1188" spans="1:24" ht="15" customHeight="1" x14ac:dyDescent="0.2">
      <c r="A1188" s="46"/>
      <c r="B1188" s="262" t="s">
        <v>919</v>
      </c>
      <c r="C1188" s="284" t="s">
        <v>1631</v>
      </c>
      <c r="D1188" s="262" t="s">
        <v>47</v>
      </c>
      <c r="E1188" s="262" t="s">
        <v>1632</v>
      </c>
      <c r="F1188" s="389" t="s">
        <v>923</v>
      </c>
      <c r="G1188" s="389"/>
      <c r="H1188" s="283" t="s">
        <v>97</v>
      </c>
      <c r="I1188" s="286">
        <v>4.5999999999999996</v>
      </c>
      <c r="J1188" s="285">
        <v>0.81</v>
      </c>
      <c r="K1188" s="285">
        <v>3.72</v>
      </c>
      <c r="M1188" s="46"/>
      <c r="N1188" s="46"/>
      <c r="O1188" s="46"/>
      <c r="P1188" s="46"/>
      <c r="Q1188" s="46"/>
      <c r="R1188" s="46"/>
      <c r="S1188" s="46"/>
      <c r="T1188" s="46"/>
      <c r="U1188" s="46"/>
      <c r="V1188" s="46"/>
      <c r="W1188" s="46"/>
      <c r="X1188" s="46"/>
    </row>
    <row r="1189" spans="1:24" ht="15" customHeight="1" x14ac:dyDescent="0.2">
      <c r="A1189" s="46"/>
      <c r="B1189" s="262" t="s">
        <v>919</v>
      </c>
      <c r="C1189" s="284" t="s">
        <v>1633</v>
      </c>
      <c r="D1189" s="262" t="s">
        <v>47</v>
      </c>
      <c r="E1189" s="262" t="s">
        <v>1634</v>
      </c>
      <c r="F1189" s="389" t="s">
        <v>923</v>
      </c>
      <c r="G1189" s="389"/>
      <c r="H1189" s="283" t="s">
        <v>60</v>
      </c>
      <c r="I1189" s="286">
        <v>0.01</v>
      </c>
      <c r="J1189" s="285">
        <v>160</v>
      </c>
      <c r="K1189" s="285">
        <v>1.6</v>
      </c>
      <c r="M1189" s="46"/>
      <c r="N1189" s="46"/>
      <c r="O1189" s="46"/>
      <c r="P1189" s="46"/>
      <c r="Q1189" s="46"/>
      <c r="R1189" s="46"/>
      <c r="S1189" s="46"/>
      <c r="T1189" s="46"/>
      <c r="U1189" s="46"/>
      <c r="V1189" s="46"/>
      <c r="W1189" s="46"/>
      <c r="X1189" s="46"/>
    </row>
    <row r="1190" spans="1:24" ht="15" customHeight="1" x14ac:dyDescent="0.2">
      <c r="A1190" s="46"/>
      <c r="B1190" s="262" t="s">
        <v>919</v>
      </c>
      <c r="C1190" s="284" t="s">
        <v>2664</v>
      </c>
      <c r="D1190" s="262" t="s">
        <v>39</v>
      </c>
      <c r="E1190" s="262" t="s">
        <v>1347</v>
      </c>
      <c r="F1190" s="389" t="s">
        <v>923</v>
      </c>
      <c r="G1190" s="389"/>
      <c r="H1190" s="283" t="s">
        <v>40</v>
      </c>
      <c r="I1190" s="286">
        <v>1</v>
      </c>
      <c r="J1190" s="285">
        <v>556.38</v>
      </c>
      <c r="K1190" s="285">
        <v>556.38</v>
      </c>
      <c r="M1190" s="46"/>
      <c r="N1190" s="46"/>
      <c r="O1190" s="46"/>
      <c r="P1190" s="46"/>
      <c r="Q1190" s="46"/>
      <c r="R1190" s="46"/>
      <c r="S1190" s="46"/>
      <c r="T1190" s="46"/>
      <c r="U1190" s="46"/>
      <c r="V1190" s="46"/>
      <c r="W1190" s="46"/>
      <c r="X1190" s="46"/>
    </row>
    <row r="1191" spans="1:24" ht="15" customHeight="1" x14ac:dyDescent="0.2">
      <c r="A1191" s="46"/>
      <c r="B1191" s="263"/>
      <c r="C1191" s="263"/>
      <c r="D1191" s="263"/>
      <c r="E1191" s="263"/>
      <c r="F1191" s="263" t="s">
        <v>924</v>
      </c>
      <c r="G1191" s="289">
        <v>113.8</v>
      </c>
      <c r="H1191" s="263" t="s">
        <v>925</v>
      </c>
      <c r="I1191" s="289">
        <v>0</v>
      </c>
      <c r="J1191" s="263" t="s">
        <v>926</v>
      </c>
      <c r="K1191" s="289">
        <v>113.8</v>
      </c>
      <c r="M1191" s="46"/>
      <c r="N1191" s="46"/>
      <c r="O1191" s="46"/>
      <c r="P1191" s="46"/>
      <c r="Q1191" s="46"/>
      <c r="R1191" s="46"/>
      <c r="S1191" s="46"/>
      <c r="T1191" s="46"/>
      <c r="U1191" s="46"/>
      <c r="V1191" s="46"/>
      <c r="W1191" s="46"/>
      <c r="X1191" s="46"/>
    </row>
    <row r="1192" spans="1:24" ht="15" customHeight="1" x14ac:dyDescent="0.2">
      <c r="A1192" s="46"/>
      <c r="B1192" s="263"/>
      <c r="C1192" s="263"/>
      <c r="D1192" s="263"/>
      <c r="E1192" s="263"/>
      <c r="F1192" s="263" t="s">
        <v>927</v>
      </c>
      <c r="G1192" s="289">
        <v>144.52000000000001</v>
      </c>
      <c r="H1192" s="263"/>
      <c r="I1192" s="386" t="s">
        <v>928</v>
      </c>
      <c r="J1192" s="386"/>
      <c r="K1192" s="289">
        <v>839.01</v>
      </c>
      <c r="M1192" s="46"/>
      <c r="N1192" s="46"/>
      <c r="O1192" s="46"/>
      <c r="P1192" s="46"/>
      <c r="Q1192" s="46"/>
      <c r="R1192" s="46"/>
      <c r="S1192" s="46"/>
      <c r="T1192" s="46"/>
      <c r="U1192" s="46"/>
      <c r="V1192" s="46"/>
      <c r="W1192" s="46"/>
      <c r="X1192" s="46"/>
    </row>
    <row r="1193" spans="1:24" ht="15" customHeight="1" thickBot="1" x14ac:dyDescent="0.25">
      <c r="A1193" s="46"/>
      <c r="B1193" s="264"/>
      <c r="C1193" s="264"/>
      <c r="D1193" s="264"/>
      <c r="E1193" s="264"/>
      <c r="F1193" s="264"/>
      <c r="G1193" s="264"/>
      <c r="H1193" s="264" t="s">
        <v>929</v>
      </c>
      <c r="I1193" s="287" t="s">
        <v>1348</v>
      </c>
      <c r="J1193" s="264" t="s">
        <v>931</v>
      </c>
      <c r="K1193" s="265">
        <v>2642.88</v>
      </c>
      <c r="M1193" s="46"/>
      <c r="N1193" s="46"/>
      <c r="O1193" s="46"/>
      <c r="P1193" s="46"/>
      <c r="Q1193" s="46"/>
      <c r="R1193" s="46"/>
      <c r="S1193" s="46"/>
      <c r="T1193" s="46"/>
      <c r="U1193" s="46"/>
      <c r="V1193" s="46"/>
      <c r="W1193" s="46"/>
      <c r="X1193" s="46"/>
    </row>
    <row r="1194" spans="1:24" ht="15" customHeight="1" thickTop="1" x14ac:dyDescent="0.2">
      <c r="A1194" s="46"/>
      <c r="B1194" s="278"/>
      <c r="C1194" s="278"/>
      <c r="D1194" s="278"/>
      <c r="E1194" s="278"/>
      <c r="F1194" s="278"/>
      <c r="G1194" s="278"/>
      <c r="H1194" s="278"/>
      <c r="I1194" s="278"/>
      <c r="J1194" s="278"/>
      <c r="K1194" s="278"/>
      <c r="M1194" s="46"/>
      <c r="N1194" s="46"/>
      <c r="O1194" s="46"/>
      <c r="P1194" s="46"/>
      <c r="Q1194" s="46"/>
      <c r="R1194" s="46"/>
      <c r="S1194" s="46"/>
      <c r="T1194" s="46"/>
      <c r="U1194" s="46"/>
      <c r="V1194" s="46"/>
      <c r="W1194" s="46"/>
      <c r="X1194" s="46"/>
    </row>
    <row r="1195" spans="1:24" ht="15" customHeight="1" x14ac:dyDescent="0.2">
      <c r="A1195" s="46"/>
      <c r="B1195" s="258" t="s">
        <v>300</v>
      </c>
      <c r="C1195" s="258"/>
      <c r="D1195" s="258"/>
      <c r="E1195" s="258" t="s">
        <v>301</v>
      </c>
      <c r="F1195" s="258"/>
      <c r="G1195" s="390"/>
      <c r="H1195" s="390"/>
      <c r="I1195" s="272"/>
      <c r="J1195" s="258"/>
      <c r="K1195" s="273">
        <v>103424.6</v>
      </c>
      <c r="M1195" s="46"/>
      <c r="N1195" s="46"/>
      <c r="O1195" s="46"/>
      <c r="P1195" s="46"/>
      <c r="Q1195" s="46"/>
      <c r="R1195" s="46"/>
      <c r="S1195" s="46"/>
      <c r="T1195" s="46"/>
      <c r="U1195" s="46"/>
      <c r="V1195" s="46"/>
      <c r="W1195" s="46"/>
      <c r="X1195" s="46"/>
    </row>
    <row r="1196" spans="1:24" ht="15" customHeight="1" x14ac:dyDescent="0.2">
      <c r="A1196" s="46"/>
      <c r="B1196" s="259" t="s">
        <v>302</v>
      </c>
      <c r="C1196" s="267" t="s">
        <v>24</v>
      </c>
      <c r="D1196" s="259" t="s">
        <v>25</v>
      </c>
      <c r="E1196" s="259" t="s">
        <v>26</v>
      </c>
      <c r="F1196" s="387" t="s">
        <v>917</v>
      </c>
      <c r="G1196" s="387"/>
      <c r="H1196" s="271" t="s">
        <v>27</v>
      </c>
      <c r="I1196" s="267" t="s">
        <v>28</v>
      </c>
      <c r="J1196" s="267" t="s">
        <v>29</v>
      </c>
      <c r="K1196" s="267" t="s">
        <v>30</v>
      </c>
      <c r="M1196" s="46"/>
      <c r="N1196" s="46"/>
      <c r="O1196" s="46"/>
      <c r="P1196" s="46"/>
      <c r="Q1196" s="46"/>
      <c r="R1196" s="46"/>
      <c r="S1196" s="46"/>
      <c r="T1196" s="46"/>
      <c r="U1196" s="46"/>
      <c r="V1196" s="46"/>
      <c r="W1196" s="46"/>
      <c r="X1196" s="46"/>
    </row>
    <row r="1197" spans="1:24" ht="15" customHeight="1" x14ac:dyDescent="0.2">
      <c r="A1197" s="46"/>
      <c r="B1197" s="260" t="s">
        <v>918</v>
      </c>
      <c r="C1197" s="275" t="s">
        <v>2513</v>
      </c>
      <c r="D1197" s="260" t="s">
        <v>73</v>
      </c>
      <c r="E1197" s="260" t="s">
        <v>303</v>
      </c>
      <c r="F1197" s="388" t="s">
        <v>1308</v>
      </c>
      <c r="G1197" s="388"/>
      <c r="H1197" s="274" t="s">
        <v>49</v>
      </c>
      <c r="I1197" s="277">
        <v>1</v>
      </c>
      <c r="J1197" s="276">
        <v>496.72</v>
      </c>
      <c r="K1197" s="276">
        <v>496.72</v>
      </c>
      <c r="M1197" s="46"/>
      <c r="N1197" s="46"/>
      <c r="O1197" s="46"/>
      <c r="P1197" s="46"/>
      <c r="Q1197" s="46"/>
      <c r="R1197" s="46"/>
      <c r="S1197" s="46"/>
      <c r="T1197" s="46"/>
      <c r="U1197" s="46"/>
      <c r="V1197" s="46"/>
      <c r="W1197" s="46"/>
      <c r="X1197" s="46"/>
    </row>
    <row r="1198" spans="1:24" ht="15" customHeight="1" x14ac:dyDescent="0.2">
      <c r="A1198" s="46"/>
      <c r="B1198" s="261" t="s">
        <v>953</v>
      </c>
      <c r="C1198" s="280" t="s">
        <v>2659</v>
      </c>
      <c r="D1198" s="261" t="s">
        <v>47</v>
      </c>
      <c r="E1198" s="261" t="s">
        <v>2660</v>
      </c>
      <c r="F1198" s="385" t="s">
        <v>3970</v>
      </c>
      <c r="G1198" s="385"/>
      <c r="H1198" s="279" t="s">
        <v>950</v>
      </c>
      <c r="I1198" s="282">
        <v>1.5</v>
      </c>
      <c r="J1198" s="281">
        <v>35.29</v>
      </c>
      <c r="K1198" s="281">
        <v>52.93</v>
      </c>
      <c r="M1198" s="46"/>
      <c r="N1198" s="46"/>
      <c r="O1198" s="46"/>
      <c r="P1198" s="46"/>
      <c r="Q1198" s="46"/>
      <c r="R1198" s="46"/>
      <c r="S1198" s="46"/>
      <c r="T1198" s="46"/>
      <c r="U1198" s="46"/>
      <c r="V1198" s="46"/>
      <c r="W1198" s="46"/>
      <c r="X1198" s="46"/>
    </row>
    <row r="1199" spans="1:24" ht="15" customHeight="1" x14ac:dyDescent="0.2">
      <c r="A1199" s="46"/>
      <c r="B1199" s="261" t="s">
        <v>953</v>
      </c>
      <c r="C1199" s="280" t="s">
        <v>2661</v>
      </c>
      <c r="D1199" s="261" t="s">
        <v>47</v>
      </c>
      <c r="E1199" s="261" t="s">
        <v>2662</v>
      </c>
      <c r="F1199" s="385" t="s">
        <v>3970</v>
      </c>
      <c r="G1199" s="385"/>
      <c r="H1199" s="279" t="s">
        <v>950</v>
      </c>
      <c r="I1199" s="282">
        <v>1.5</v>
      </c>
      <c r="J1199" s="281">
        <v>26.59</v>
      </c>
      <c r="K1199" s="281">
        <v>39.880000000000003</v>
      </c>
      <c r="M1199" s="46"/>
      <c r="N1199" s="46"/>
      <c r="O1199" s="46"/>
      <c r="P1199" s="46"/>
      <c r="Q1199" s="46"/>
      <c r="R1199" s="46"/>
      <c r="S1199" s="46"/>
      <c r="T1199" s="46"/>
      <c r="U1199" s="46"/>
      <c r="V1199" s="46"/>
      <c r="W1199" s="46"/>
      <c r="X1199" s="46"/>
    </row>
    <row r="1200" spans="1:24" ht="15" customHeight="1" x14ac:dyDescent="0.2">
      <c r="A1200" s="46"/>
      <c r="B1200" s="262" t="s">
        <v>919</v>
      </c>
      <c r="C1200" s="284" t="s">
        <v>1349</v>
      </c>
      <c r="D1200" s="262" t="s">
        <v>36</v>
      </c>
      <c r="E1200" s="262" t="s">
        <v>1350</v>
      </c>
      <c r="F1200" s="389" t="s">
        <v>923</v>
      </c>
      <c r="G1200" s="389"/>
      <c r="H1200" s="283" t="s">
        <v>304</v>
      </c>
      <c r="I1200" s="286">
        <v>1</v>
      </c>
      <c r="J1200" s="285">
        <v>403.91</v>
      </c>
      <c r="K1200" s="285">
        <v>403.91</v>
      </c>
      <c r="M1200" s="46"/>
      <c r="N1200" s="46"/>
      <c r="O1200" s="46"/>
      <c r="P1200" s="46"/>
      <c r="Q1200" s="46"/>
      <c r="R1200" s="46"/>
      <c r="S1200" s="46"/>
      <c r="T1200" s="46"/>
      <c r="U1200" s="46"/>
      <c r="V1200" s="46"/>
      <c r="W1200" s="46"/>
      <c r="X1200" s="46"/>
    </row>
    <row r="1201" spans="1:24" ht="15" customHeight="1" x14ac:dyDescent="0.2">
      <c r="A1201" s="46"/>
      <c r="B1201" s="263"/>
      <c r="C1201" s="263"/>
      <c r="D1201" s="263"/>
      <c r="E1201" s="263"/>
      <c r="F1201" s="263" t="s">
        <v>924</v>
      </c>
      <c r="G1201" s="289">
        <v>80.150000000000006</v>
      </c>
      <c r="H1201" s="263" t="s">
        <v>925</v>
      </c>
      <c r="I1201" s="289">
        <v>0</v>
      </c>
      <c r="J1201" s="263" t="s">
        <v>926</v>
      </c>
      <c r="K1201" s="289">
        <v>80.150000000000006</v>
      </c>
      <c r="M1201" s="46"/>
      <c r="N1201" s="46"/>
      <c r="O1201" s="46"/>
      <c r="P1201" s="46"/>
      <c r="Q1201" s="46"/>
      <c r="R1201" s="46"/>
      <c r="S1201" s="46"/>
      <c r="T1201" s="46"/>
      <c r="U1201" s="46"/>
      <c r="V1201" s="46"/>
      <c r="W1201" s="46"/>
      <c r="X1201" s="46"/>
    </row>
    <row r="1202" spans="1:24" ht="15" customHeight="1" x14ac:dyDescent="0.2">
      <c r="A1202" s="46"/>
      <c r="B1202" s="263"/>
      <c r="C1202" s="263"/>
      <c r="D1202" s="263"/>
      <c r="E1202" s="263"/>
      <c r="F1202" s="263" t="s">
        <v>927</v>
      </c>
      <c r="G1202" s="289">
        <v>103.36</v>
      </c>
      <c r="H1202" s="263"/>
      <c r="I1202" s="386" t="s">
        <v>928</v>
      </c>
      <c r="J1202" s="386"/>
      <c r="K1202" s="289">
        <v>600.08000000000004</v>
      </c>
      <c r="M1202" s="46"/>
      <c r="N1202" s="46"/>
      <c r="O1202" s="46"/>
      <c r="P1202" s="46"/>
      <c r="Q1202" s="46"/>
      <c r="R1202" s="46"/>
      <c r="S1202" s="46"/>
      <c r="T1202" s="46"/>
      <c r="U1202" s="46"/>
      <c r="V1202" s="46"/>
      <c r="W1202" s="46"/>
      <c r="X1202" s="46"/>
    </row>
    <row r="1203" spans="1:24" ht="15" customHeight="1" thickBot="1" x14ac:dyDescent="0.25">
      <c r="A1203" s="46"/>
      <c r="B1203" s="264"/>
      <c r="C1203" s="264"/>
      <c r="D1203" s="264"/>
      <c r="E1203" s="264"/>
      <c r="F1203" s="264"/>
      <c r="G1203" s="264"/>
      <c r="H1203" s="264" t="s">
        <v>929</v>
      </c>
      <c r="I1203" s="287" t="s">
        <v>1772</v>
      </c>
      <c r="J1203" s="264" t="s">
        <v>931</v>
      </c>
      <c r="K1203" s="265">
        <v>5400.72</v>
      </c>
      <c r="M1203" s="46"/>
      <c r="N1203" s="46"/>
      <c r="O1203" s="46"/>
      <c r="P1203" s="46"/>
      <c r="Q1203" s="46"/>
      <c r="R1203" s="46"/>
      <c r="S1203" s="46"/>
      <c r="T1203" s="46"/>
      <c r="U1203" s="46"/>
      <c r="V1203" s="46"/>
      <c r="W1203" s="46"/>
      <c r="X1203" s="46"/>
    </row>
    <row r="1204" spans="1:24" ht="15" customHeight="1" thickTop="1" x14ac:dyDescent="0.2">
      <c r="A1204" s="46"/>
      <c r="B1204" s="278"/>
      <c r="C1204" s="278"/>
      <c r="D1204" s="278"/>
      <c r="E1204" s="278"/>
      <c r="F1204" s="278"/>
      <c r="G1204" s="278"/>
      <c r="H1204" s="278"/>
      <c r="I1204" s="278"/>
      <c r="J1204" s="278"/>
      <c r="K1204" s="278"/>
      <c r="M1204" s="46"/>
      <c r="N1204" s="46"/>
      <c r="O1204" s="46"/>
      <c r="P1204" s="46"/>
      <c r="Q1204" s="46"/>
      <c r="R1204" s="46"/>
      <c r="S1204" s="46"/>
      <c r="T1204" s="46"/>
      <c r="U1204" s="46"/>
      <c r="V1204" s="46"/>
      <c r="W1204" s="46"/>
      <c r="X1204" s="46"/>
    </row>
    <row r="1205" spans="1:24" ht="15" customHeight="1" x14ac:dyDescent="0.2">
      <c r="A1205" s="46"/>
      <c r="B1205" s="259" t="s">
        <v>305</v>
      </c>
      <c r="C1205" s="267" t="s">
        <v>24</v>
      </c>
      <c r="D1205" s="259" t="s">
        <v>25</v>
      </c>
      <c r="E1205" s="259" t="s">
        <v>26</v>
      </c>
      <c r="F1205" s="387" t="s">
        <v>917</v>
      </c>
      <c r="G1205" s="387"/>
      <c r="H1205" s="271" t="s">
        <v>27</v>
      </c>
      <c r="I1205" s="267" t="s">
        <v>28</v>
      </c>
      <c r="J1205" s="267" t="s">
        <v>29</v>
      </c>
      <c r="K1205" s="267" t="s">
        <v>30</v>
      </c>
      <c r="M1205" s="46"/>
      <c r="N1205" s="46"/>
      <c r="O1205" s="46"/>
      <c r="P1205" s="46"/>
      <c r="Q1205" s="46"/>
      <c r="R1205" s="46"/>
      <c r="S1205" s="46"/>
      <c r="T1205" s="46"/>
      <c r="U1205" s="46"/>
      <c r="V1205" s="46"/>
      <c r="W1205" s="46"/>
      <c r="X1205" s="46"/>
    </row>
    <row r="1206" spans="1:24" ht="15" customHeight="1" x14ac:dyDescent="0.2">
      <c r="A1206" s="46"/>
      <c r="B1206" s="260" t="s">
        <v>918</v>
      </c>
      <c r="C1206" s="275" t="s">
        <v>2493</v>
      </c>
      <c r="D1206" s="260" t="s">
        <v>73</v>
      </c>
      <c r="E1206" s="260" t="s">
        <v>2494</v>
      </c>
      <c r="F1206" s="388" t="s">
        <v>1646</v>
      </c>
      <c r="G1206" s="388"/>
      <c r="H1206" s="274" t="s">
        <v>49</v>
      </c>
      <c r="I1206" s="277">
        <v>1</v>
      </c>
      <c r="J1206" s="276">
        <v>114.75</v>
      </c>
      <c r="K1206" s="276">
        <v>114.75</v>
      </c>
      <c r="M1206" s="46"/>
      <c r="N1206" s="46"/>
      <c r="O1206" s="46"/>
      <c r="P1206" s="46"/>
      <c r="Q1206" s="46"/>
      <c r="R1206" s="46"/>
      <c r="S1206" s="46"/>
      <c r="T1206" s="46"/>
      <c r="U1206" s="46"/>
      <c r="V1206" s="46"/>
      <c r="W1206" s="46"/>
      <c r="X1206" s="46"/>
    </row>
    <row r="1207" spans="1:24" ht="15" customHeight="1" x14ac:dyDescent="0.2">
      <c r="A1207" s="46"/>
      <c r="B1207" s="261" t="s">
        <v>953</v>
      </c>
      <c r="C1207" s="280" t="s">
        <v>1086</v>
      </c>
      <c r="D1207" s="261" t="s">
        <v>47</v>
      </c>
      <c r="E1207" s="261" t="s">
        <v>1087</v>
      </c>
      <c r="F1207" s="385" t="s">
        <v>3970</v>
      </c>
      <c r="G1207" s="385"/>
      <c r="H1207" s="279" t="s">
        <v>950</v>
      </c>
      <c r="I1207" s="282">
        <v>0.3</v>
      </c>
      <c r="J1207" s="281">
        <v>35.590000000000003</v>
      </c>
      <c r="K1207" s="281">
        <v>10.67</v>
      </c>
      <c r="M1207" s="46"/>
      <c r="N1207" s="46"/>
      <c r="O1207" s="46"/>
      <c r="P1207" s="46"/>
      <c r="Q1207" s="46"/>
      <c r="R1207" s="46"/>
      <c r="S1207" s="46"/>
      <c r="T1207" s="46"/>
      <c r="U1207" s="46"/>
      <c r="V1207" s="46"/>
      <c r="W1207" s="46"/>
      <c r="X1207" s="46"/>
    </row>
    <row r="1208" spans="1:24" ht="15" customHeight="1" x14ac:dyDescent="0.2">
      <c r="A1208" s="46"/>
      <c r="B1208" s="262" t="s">
        <v>919</v>
      </c>
      <c r="C1208" s="284" t="s">
        <v>2665</v>
      </c>
      <c r="D1208" s="262" t="s">
        <v>39</v>
      </c>
      <c r="E1208" s="262" t="s">
        <v>1352</v>
      </c>
      <c r="F1208" s="389" t="s">
        <v>923</v>
      </c>
      <c r="G1208" s="389"/>
      <c r="H1208" s="283" t="s">
        <v>304</v>
      </c>
      <c r="I1208" s="286">
        <v>1</v>
      </c>
      <c r="J1208" s="285">
        <v>104.08</v>
      </c>
      <c r="K1208" s="285">
        <v>104.08</v>
      </c>
      <c r="M1208" s="46"/>
      <c r="N1208" s="46"/>
      <c r="O1208" s="46"/>
      <c r="P1208" s="46"/>
      <c r="Q1208" s="46"/>
      <c r="R1208" s="46"/>
      <c r="S1208" s="46"/>
      <c r="T1208" s="46"/>
      <c r="U1208" s="46"/>
      <c r="V1208" s="46"/>
      <c r="W1208" s="46"/>
      <c r="X1208" s="46"/>
    </row>
    <row r="1209" spans="1:24" ht="15" customHeight="1" x14ac:dyDescent="0.2">
      <c r="A1209" s="46"/>
      <c r="B1209" s="263"/>
      <c r="C1209" s="263"/>
      <c r="D1209" s="263"/>
      <c r="E1209" s="263"/>
      <c r="F1209" s="263" t="s">
        <v>924</v>
      </c>
      <c r="G1209" s="289">
        <v>9.41</v>
      </c>
      <c r="H1209" s="263" t="s">
        <v>925</v>
      </c>
      <c r="I1209" s="289">
        <v>0</v>
      </c>
      <c r="J1209" s="263" t="s">
        <v>926</v>
      </c>
      <c r="K1209" s="289">
        <v>9.41</v>
      </c>
      <c r="M1209" s="46"/>
      <c r="N1209" s="46"/>
      <c r="O1209" s="46"/>
      <c r="P1209" s="46"/>
      <c r="Q1209" s="46"/>
      <c r="R1209" s="46"/>
      <c r="S1209" s="46"/>
      <c r="T1209" s="46"/>
      <c r="U1209" s="46"/>
      <c r="V1209" s="46"/>
      <c r="W1209" s="46"/>
      <c r="X1209" s="46"/>
    </row>
    <row r="1210" spans="1:24" ht="15" customHeight="1" x14ac:dyDescent="0.2">
      <c r="A1210" s="46"/>
      <c r="B1210" s="263"/>
      <c r="C1210" s="263"/>
      <c r="D1210" s="263"/>
      <c r="E1210" s="263"/>
      <c r="F1210" s="263" t="s">
        <v>927</v>
      </c>
      <c r="G1210" s="289">
        <v>23.87</v>
      </c>
      <c r="H1210" s="263"/>
      <c r="I1210" s="386" t="s">
        <v>928</v>
      </c>
      <c r="J1210" s="386"/>
      <c r="K1210" s="289">
        <v>138.62</v>
      </c>
      <c r="M1210" s="46"/>
      <c r="N1210" s="46"/>
      <c r="O1210" s="46"/>
      <c r="P1210" s="46"/>
      <c r="Q1210" s="46"/>
      <c r="R1210" s="46"/>
      <c r="S1210" s="46"/>
      <c r="T1210" s="46"/>
      <c r="U1210" s="46"/>
      <c r="V1210" s="46"/>
      <c r="W1210" s="46"/>
      <c r="X1210" s="46"/>
    </row>
    <row r="1211" spans="1:24" ht="15" customHeight="1" thickBot="1" x14ac:dyDescent="0.25">
      <c r="A1211" s="46"/>
      <c r="B1211" s="264"/>
      <c r="C1211" s="264"/>
      <c r="D1211" s="264"/>
      <c r="E1211" s="264"/>
      <c r="F1211" s="264"/>
      <c r="G1211" s="264"/>
      <c r="H1211" s="264" t="s">
        <v>929</v>
      </c>
      <c r="I1211" s="287" t="s">
        <v>1448</v>
      </c>
      <c r="J1211" s="264" t="s">
        <v>931</v>
      </c>
      <c r="K1211" s="265">
        <v>415.86</v>
      </c>
      <c r="M1211" s="46"/>
      <c r="N1211" s="46"/>
      <c r="O1211" s="46"/>
      <c r="P1211" s="46"/>
      <c r="Q1211" s="46"/>
      <c r="R1211" s="46"/>
      <c r="S1211" s="46"/>
      <c r="T1211" s="46"/>
      <c r="U1211" s="46"/>
      <c r="V1211" s="46"/>
      <c r="W1211" s="46"/>
      <c r="X1211" s="46"/>
    </row>
    <row r="1212" spans="1:24" ht="15" customHeight="1" thickTop="1" x14ac:dyDescent="0.2">
      <c r="A1212" s="46"/>
      <c r="B1212" s="278"/>
      <c r="C1212" s="278"/>
      <c r="D1212" s="278"/>
      <c r="E1212" s="278"/>
      <c r="F1212" s="278"/>
      <c r="G1212" s="278"/>
      <c r="H1212" s="278"/>
      <c r="I1212" s="278"/>
      <c r="J1212" s="278"/>
      <c r="K1212" s="278"/>
      <c r="M1212" s="46"/>
      <c r="N1212" s="46"/>
      <c r="O1212" s="46"/>
      <c r="P1212" s="46"/>
      <c r="Q1212" s="46"/>
      <c r="R1212" s="46"/>
      <c r="S1212" s="46"/>
      <c r="T1212" s="46"/>
      <c r="U1212" s="46"/>
      <c r="V1212" s="46"/>
      <c r="W1212" s="46"/>
      <c r="X1212" s="46"/>
    </row>
    <row r="1213" spans="1:24" ht="15" customHeight="1" x14ac:dyDescent="0.2">
      <c r="A1213" s="46"/>
      <c r="B1213" s="259" t="s">
        <v>306</v>
      </c>
      <c r="C1213" s="267" t="s">
        <v>24</v>
      </c>
      <c r="D1213" s="259" t="s">
        <v>25</v>
      </c>
      <c r="E1213" s="259" t="s">
        <v>26</v>
      </c>
      <c r="F1213" s="387" t="s">
        <v>917</v>
      </c>
      <c r="G1213" s="387"/>
      <c r="H1213" s="271" t="s">
        <v>27</v>
      </c>
      <c r="I1213" s="267" t="s">
        <v>28</v>
      </c>
      <c r="J1213" s="267" t="s">
        <v>29</v>
      </c>
      <c r="K1213" s="267" t="s">
        <v>30</v>
      </c>
      <c r="M1213" s="46"/>
      <c r="N1213" s="46"/>
      <c r="O1213" s="46"/>
      <c r="P1213" s="46"/>
      <c r="Q1213" s="46"/>
      <c r="R1213" s="46"/>
      <c r="S1213" s="46"/>
      <c r="T1213" s="46"/>
      <c r="U1213" s="46"/>
      <c r="V1213" s="46"/>
      <c r="W1213" s="46"/>
      <c r="X1213" s="46"/>
    </row>
    <row r="1214" spans="1:24" ht="15" customHeight="1" x14ac:dyDescent="0.2">
      <c r="A1214" s="46"/>
      <c r="B1214" s="260" t="s">
        <v>918</v>
      </c>
      <c r="C1214" s="275" t="s">
        <v>2405</v>
      </c>
      <c r="D1214" s="260" t="s">
        <v>73</v>
      </c>
      <c r="E1214" s="260" t="s">
        <v>307</v>
      </c>
      <c r="F1214" s="388" t="s">
        <v>1308</v>
      </c>
      <c r="G1214" s="388"/>
      <c r="H1214" s="274" t="s">
        <v>83</v>
      </c>
      <c r="I1214" s="277">
        <v>1</v>
      </c>
      <c r="J1214" s="276">
        <v>128.44999999999999</v>
      </c>
      <c r="K1214" s="276">
        <v>128.44999999999999</v>
      </c>
      <c r="M1214" s="46"/>
      <c r="N1214" s="46"/>
      <c r="O1214" s="46"/>
      <c r="P1214" s="46"/>
      <c r="Q1214" s="46"/>
      <c r="R1214" s="46"/>
      <c r="S1214" s="46"/>
      <c r="T1214" s="46"/>
      <c r="U1214" s="46"/>
      <c r="V1214" s="46"/>
      <c r="W1214" s="46"/>
      <c r="X1214" s="46"/>
    </row>
    <row r="1215" spans="1:24" ht="15" customHeight="1" x14ac:dyDescent="0.2">
      <c r="A1215" s="46"/>
      <c r="B1215" s="261" t="s">
        <v>953</v>
      </c>
      <c r="C1215" s="280" t="s">
        <v>2659</v>
      </c>
      <c r="D1215" s="261" t="s">
        <v>47</v>
      </c>
      <c r="E1215" s="261" t="s">
        <v>2660</v>
      </c>
      <c r="F1215" s="385" t="s">
        <v>3970</v>
      </c>
      <c r="G1215" s="385"/>
      <c r="H1215" s="279" t="s">
        <v>950</v>
      </c>
      <c r="I1215" s="282">
        <v>1.754</v>
      </c>
      <c r="J1215" s="281">
        <v>35.29</v>
      </c>
      <c r="K1215" s="281">
        <v>61.89</v>
      </c>
      <c r="M1215" s="46"/>
      <c r="N1215" s="46"/>
      <c r="O1215" s="46"/>
      <c r="P1215" s="46"/>
      <c r="Q1215" s="46"/>
      <c r="R1215" s="46"/>
      <c r="S1215" s="46"/>
      <c r="T1215" s="46"/>
      <c r="U1215" s="46"/>
      <c r="V1215" s="46"/>
      <c r="W1215" s="46"/>
      <c r="X1215" s="46"/>
    </row>
    <row r="1216" spans="1:24" ht="15" customHeight="1" x14ac:dyDescent="0.2">
      <c r="A1216" s="46"/>
      <c r="B1216" s="261" t="s">
        <v>953</v>
      </c>
      <c r="C1216" s="280" t="s">
        <v>2661</v>
      </c>
      <c r="D1216" s="261" t="s">
        <v>47</v>
      </c>
      <c r="E1216" s="261" t="s">
        <v>2662</v>
      </c>
      <c r="F1216" s="385" t="s">
        <v>3970</v>
      </c>
      <c r="G1216" s="385"/>
      <c r="H1216" s="279" t="s">
        <v>950</v>
      </c>
      <c r="I1216" s="282">
        <v>1.754</v>
      </c>
      <c r="J1216" s="281">
        <v>26.59</v>
      </c>
      <c r="K1216" s="281">
        <v>46.63</v>
      </c>
      <c r="M1216" s="46"/>
      <c r="N1216" s="46"/>
      <c r="O1216" s="46"/>
      <c r="P1216" s="46"/>
      <c r="Q1216" s="46"/>
      <c r="R1216" s="46"/>
      <c r="S1216" s="46"/>
      <c r="T1216" s="46"/>
      <c r="U1216" s="46"/>
      <c r="V1216" s="46"/>
      <c r="W1216" s="46"/>
      <c r="X1216" s="46"/>
    </row>
    <row r="1217" spans="1:24" ht="15" customHeight="1" x14ac:dyDescent="0.2">
      <c r="A1217" s="46"/>
      <c r="B1217" s="262" t="s">
        <v>919</v>
      </c>
      <c r="C1217" s="284" t="s">
        <v>1353</v>
      </c>
      <c r="D1217" s="262" t="s">
        <v>43</v>
      </c>
      <c r="E1217" s="262" t="s">
        <v>2666</v>
      </c>
      <c r="F1217" s="389" t="s">
        <v>923</v>
      </c>
      <c r="G1217" s="389"/>
      <c r="H1217" s="283" t="s">
        <v>83</v>
      </c>
      <c r="I1217" s="286">
        <v>1.1000000000000001</v>
      </c>
      <c r="J1217" s="285">
        <v>18.12</v>
      </c>
      <c r="K1217" s="285">
        <v>19.93</v>
      </c>
      <c r="M1217" s="46"/>
      <c r="N1217" s="46"/>
      <c r="O1217" s="46"/>
      <c r="P1217" s="46"/>
      <c r="Q1217" s="46"/>
      <c r="R1217" s="46"/>
      <c r="S1217" s="46"/>
      <c r="T1217" s="46"/>
      <c r="U1217" s="46"/>
      <c r="V1217" s="46"/>
      <c r="W1217" s="46"/>
      <c r="X1217" s="46"/>
    </row>
    <row r="1218" spans="1:24" ht="15" customHeight="1" x14ac:dyDescent="0.2">
      <c r="A1218" s="46"/>
      <c r="B1218" s="263"/>
      <c r="C1218" s="263"/>
      <c r="D1218" s="263"/>
      <c r="E1218" s="263"/>
      <c r="F1218" s="263" t="s">
        <v>924</v>
      </c>
      <c r="G1218" s="289">
        <v>93.72</v>
      </c>
      <c r="H1218" s="263" t="s">
        <v>925</v>
      </c>
      <c r="I1218" s="289">
        <v>0</v>
      </c>
      <c r="J1218" s="263" t="s">
        <v>926</v>
      </c>
      <c r="K1218" s="289">
        <v>93.72</v>
      </c>
      <c r="M1218" s="46"/>
      <c r="N1218" s="46"/>
      <c r="O1218" s="46"/>
      <c r="P1218" s="46"/>
      <c r="Q1218" s="46"/>
      <c r="R1218" s="46"/>
      <c r="S1218" s="46"/>
      <c r="T1218" s="46"/>
      <c r="U1218" s="46"/>
      <c r="V1218" s="46"/>
      <c r="W1218" s="46"/>
      <c r="X1218" s="46"/>
    </row>
    <row r="1219" spans="1:24" ht="15" customHeight="1" x14ac:dyDescent="0.2">
      <c r="A1219" s="46"/>
      <c r="B1219" s="263"/>
      <c r="C1219" s="263"/>
      <c r="D1219" s="263"/>
      <c r="E1219" s="263"/>
      <c r="F1219" s="263" t="s">
        <v>927</v>
      </c>
      <c r="G1219" s="289">
        <v>26.73</v>
      </c>
      <c r="H1219" s="263"/>
      <c r="I1219" s="386" t="s">
        <v>928</v>
      </c>
      <c r="J1219" s="386"/>
      <c r="K1219" s="289">
        <v>155.18</v>
      </c>
      <c r="M1219" s="46"/>
      <c r="N1219" s="46"/>
      <c r="O1219" s="46"/>
      <c r="P1219" s="46"/>
      <c r="Q1219" s="46"/>
      <c r="R1219" s="46"/>
      <c r="S1219" s="46"/>
      <c r="T1219" s="46"/>
      <c r="U1219" s="46"/>
      <c r="V1219" s="46"/>
      <c r="W1219" s="46"/>
      <c r="X1219" s="46"/>
    </row>
    <row r="1220" spans="1:24" ht="15" customHeight="1" thickBot="1" x14ac:dyDescent="0.25">
      <c r="A1220" s="46"/>
      <c r="B1220" s="264"/>
      <c r="C1220" s="264"/>
      <c r="D1220" s="264"/>
      <c r="E1220" s="264"/>
      <c r="F1220" s="264"/>
      <c r="G1220" s="264"/>
      <c r="H1220" s="264" t="s">
        <v>929</v>
      </c>
      <c r="I1220" s="287" t="s">
        <v>3621</v>
      </c>
      <c r="J1220" s="264" t="s">
        <v>931</v>
      </c>
      <c r="K1220" s="265">
        <v>68176.78</v>
      </c>
      <c r="M1220" s="46"/>
      <c r="N1220" s="46"/>
      <c r="O1220" s="46"/>
      <c r="P1220" s="46"/>
      <c r="Q1220" s="46"/>
      <c r="R1220" s="46"/>
      <c r="S1220" s="46"/>
      <c r="T1220" s="46"/>
      <c r="U1220" s="46"/>
      <c r="V1220" s="46"/>
      <c r="W1220" s="46"/>
      <c r="X1220" s="46"/>
    </row>
    <row r="1221" spans="1:24" ht="15" customHeight="1" thickTop="1" x14ac:dyDescent="0.2">
      <c r="A1221" s="46"/>
      <c r="B1221" s="278"/>
      <c r="C1221" s="278"/>
      <c r="D1221" s="278"/>
      <c r="E1221" s="278"/>
      <c r="F1221" s="278"/>
      <c r="G1221" s="278"/>
      <c r="H1221" s="278"/>
      <c r="I1221" s="278"/>
      <c r="J1221" s="278"/>
      <c r="K1221" s="278"/>
      <c r="M1221" s="46"/>
      <c r="N1221" s="46"/>
      <c r="O1221" s="46"/>
      <c r="P1221" s="46"/>
      <c r="Q1221" s="46"/>
      <c r="R1221" s="46"/>
      <c r="S1221" s="46"/>
      <c r="T1221" s="46"/>
      <c r="U1221" s="46"/>
      <c r="V1221" s="46"/>
      <c r="W1221" s="46"/>
      <c r="X1221" s="46"/>
    </row>
    <row r="1222" spans="1:24" ht="15" customHeight="1" x14ac:dyDescent="0.2">
      <c r="A1222" s="46"/>
      <c r="B1222" s="259" t="s">
        <v>308</v>
      </c>
      <c r="C1222" s="267" t="s">
        <v>24</v>
      </c>
      <c r="D1222" s="259" t="s">
        <v>25</v>
      </c>
      <c r="E1222" s="259" t="s">
        <v>26</v>
      </c>
      <c r="F1222" s="387" t="s">
        <v>917</v>
      </c>
      <c r="G1222" s="387"/>
      <c r="H1222" s="271" t="s">
        <v>27</v>
      </c>
      <c r="I1222" s="267" t="s">
        <v>28</v>
      </c>
      <c r="J1222" s="267" t="s">
        <v>29</v>
      </c>
      <c r="K1222" s="267" t="s">
        <v>30</v>
      </c>
      <c r="M1222" s="46"/>
      <c r="N1222" s="46"/>
      <c r="O1222" s="46"/>
      <c r="P1222" s="46"/>
      <c r="Q1222" s="46"/>
      <c r="R1222" s="46"/>
      <c r="S1222" s="46"/>
      <c r="T1222" s="46"/>
      <c r="U1222" s="46"/>
      <c r="V1222" s="46"/>
      <c r="W1222" s="46"/>
      <c r="X1222" s="46"/>
    </row>
    <row r="1223" spans="1:24" ht="15" customHeight="1" x14ac:dyDescent="0.2">
      <c r="A1223" s="46"/>
      <c r="B1223" s="260" t="s">
        <v>918</v>
      </c>
      <c r="C1223" s="275" t="s">
        <v>2585</v>
      </c>
      <c r="D1223" s="260" t="s">
        <v>73</v>
      </c>
      <c r="E1223" s="260" t="s">
        <v>309</v>
      </c>
      <c r="F1223" s="388" t="s">
        <v>1308</v>
      </c>
      <c r="G1223" s="388"/>
      <c r="H1223" s="274" t="s">
        <v>49</v>
      </c>
      <c r="I1223" s="277">
        <v>1</v>
      </c>
      <c r="J1223" s="276">
        <v>1833.31</v>
      </c>
      <c r="K1223" s="276">
        <v>1833.31</v>
      </c>
      <c r="M1223" s="46"/>
      <c r="N1223" s="46"/>
      <c r="O1223" s="46"/>
      <c r="P1223" s="46"/>
      <c r="Q1223" s="46"/>
      <c r="R1223" s="46"/>
      <c r="S1223" s="46"/>
      <c r="T1223" s="46"/>
      <c r="U1223" s="46"/>
      <c r="V1223" s="46"/>
      <c r="W1223" s="46"/>
      <c r="X1223" s="46"/>
    </row>
    <row r="1224" spans="1:24" ht="15" customHeight="1" x14ac:dyDescent="0.2">
      <c r="A1224" s="46"/>
      <c r="B1224" s="261" t="s">
        <v>953</v>
      </c>
      <c r="C1224" s="280" t="s">
        <v>1042</v>
      </c>
      <c r="D1224" s="261" t="s">
        <v>47</v>
      </c>
      <c r="E1224" s="261" t="s">
        <v>1043</v>
      </c>
      <c r="F1224" s="385" t="s">
        <v>3970</v>
      </c>
      <c r="G1224" s="385"/>
      <c r="H1224" s="279" t="s">
        <v>950</v>
      </c>
      <c r="I1224" s="282">
        <v>0.82499999999999996</v>
      </c>
      <c r="J1224" s="281">
        <v>26.44</v>
      </c>
      <c r="K1224" s="281">
        <v>21.81</v>
      </c>
      <c r="M1224" s="46"/>
      <c r="N1224" s="46"/>
      <c r="O1224" s="46"/>
      <c r="P1224" s="46"/>
      <c r="Q1224" s="46"/>
      <c r="R1224" s="46"/>
      <c r="S1224" s="46"/>
      <c r="T1224" s="46"/>
      <c r="U1224" s="46"/>
      <c r="V1224" s="46"/>
      <c r="W1224" s="46"/>
      <c r="X1224" s="46"/>
    </row>
    <row r="1225" spans="1:24" ht="15" customHeight="1" x14ac:dyDescent="0.2">
      <c r="A1225" s="46"/>
      <c r="B1225" s="261" t="s">
        <v>953</v>
      </c>
      <c r="C1225" s="280" t="s">
        <v>1359</v>
      </c>
      <c r="D1225" s="261" t="s">
        <v>47</v>
      </c>
      <c r="E1225" s="261" t="s">
        <v>2642</v>
      </c>
      <c r="F1225" s="385" t="s">
        <v>3970</v>
      </c>
      <c r="G1225" s="385"/>
      <c r="H1225" s="279" t="s">
        <v>950</v>
      </c>
      <c r="I1225" s="282">
        <v>0.82499999999999996</v>
      </c>
      <c r="J1225" s="281">
        <v>34.549999999999997</v>
      </c>
      <c r="K1225" s="281">
        <v>28.5</v>
      </c>
      <c r="M1225" s="46"/>
      <c r="N1225" s="46"/>
      <c r="O1225" s="46"/>
      <c r="P1225" s="46"/>
      <c r="Q1225" s="46"/>
      <c r="R1225" s="46"/>
      <c r="S1225" s="46"/>
      <c r="T1225" s="46"/>
      <c r="U1225" s="46"/>
      <c r="V1225" s="46"/>
      <c r="W1225" s="46"/>
      <c r="X1225" s="46"/>
    </row>
    <row r="1226" spans="1:24" ht="15" customHeight="1" x14ac:dyDescent="0.2">
      <c r="A1226" s="46"/>
      <c r="B1226" s="262" t="s">
        <v>919</v>
      </c>
      <c r="C1226" s="284" t="s">
        <v>1354</v>
      </c>
      <c r="D1226" s="262" t="s">
        <v>43</v>
      </c>
      <c r="E1226" s="262" t="s">
        <v>1355</v>
      </c>
      <c r="F1226" s="389" t="s">
        <v>923</v>
      </c>
      <c r="G1226" s="389"/>
      <c r="H1226" s="283" t="s">
        <v>49</v>
      </c>
      <c r="I1226" s="286">
        <v>1</v>
      </c>
      <c r="J1226" s="285">
        <v>1783</v>
      </c>
      <c r="K1226" s="285">
        <v>1783</v>
      </c>
      <c r="M1226" s="46"/>
      <c r="N1226" s="46"/>
      <c r="O1226" s="46"/>
      <c r="P1226" s="46"/>
      <c r="Q1226" s="46"/>
      <c r="R1226" s="46"/>
      <c r="S1226" s="46"/>
      <c r="T1226" s="46"/>
      <c r="U1226" s="46"/>
      <c r="V1226" s="46"/>
      <c r="W1226" s="46"/>
      <c r="X1226" s="46"/>
    </row>
    <row r="1227" spans="1:24" ht="15" customHeight="1" x14ac:dyDescent="0.2">
      <c r="A1227" s="46"/>
      <c r="B1227" s="263"/>
      <c r="C1227" s="263"/>
      <c r="D1227" s="263"/>
      <c r="E1227" s="263"/>
      <c r="F1227" s="263" t="s">
        <v>924</v>
      </c>
      <c r="G1227" s="289">
        <v>43.71</v>
      </c>
      <c r="H1227" s="263" t="s">
        <v>925</v>
      </c>
      <c r="I1227" s="289">
        <v>0</v>
      </c>
      <c r="J1227" s="263" t="s">
        <v>926</v>
      </c>
      <c r="K1227" s="289">
        <v>43.71</v>
      </c>
      <c r="M1227" s="46"/>
      <c r="N1227" s="46"/>
      <c r="O1227" s="46"/>
      <c r="P1227" s="46"/>
      <c r="Q1227" s="46"/>
      <c r="R1227" s="46"/>
      <c r="S1227" s="46"/>
      <c r="T1227" s="46"/>
      <c r="U1227" s="46"/>
      <c r="V1227" s="46"/>
      <c r="W1227" s="46"/>
      <c r="X1227" s="46"/>
    </row>
    <row r="1228" spans="1:24" ht="15" customHeight="1" x14ac:dyDescent="0.2">
      <c r="A1228" s="46"/>
      <c r="B1228" s="263"/>
      <c r="C1228" s="263"/>
      <c r="D1228" s="263"/>
      <c r="E1228" s="263"/>
      <c r="F1228" s="263" t="s">
        <v>927</v>
      </c>
      <c r="G1228" s="289">
        <v>381.51</v>
      </c>
      <c r="H1228" s="263"/>
      <c r="I1228" s="386" t="s">
        <v>928</v>
      </c>
      <c r="J1228" s="386"/>
      <c r="K1228" s="289">
        <v>2214.8200000000002</v>
      </c>
      <c r="M1228" s="46"/>
      <c r="N1228" s="46"/>
      <c r="O1228" s="46"/>
      <c r="P1228" s="46"/>
      <c r="Q1228" s="46"/>
      <c r="R1228" s="46"/>
      <c r="S1228" s="46"/>
      <c r="T1228" s="46"/>
      <c r="U1228" s="46"/>
      <c r="V1228" s="46"/>
      <c r="W1228" s="46"/>
      <c r="X1228" s="46"/>
    </row>
    <row r="1229" spans="1:24" ht="15" customHeight="1" thickBot="1" x14ac:dyDescent="0.25">
      <c r="A1229" s="46"/>
      <c r="B1229" s="264"/>
      <c r="C1229" s="264"/>
      <c r="D1229" s="264"/>
      <c r="E1229" s="264"/>
      <c r="F1229" s="264"/>
      <c r="G1229" s="264"/>
      <c r="H1229" s="264" t="s">
        <v>929</v>
      </c>
      <c r="I1229" s="287" t="s">
        <v>1356</v>
      </c>
      <c r="J1229" s="264" t="s">
        <v>931</v>
      </c>
      <c r="K1229" s="265">
        <v>8859.2800000000007</v>
      </c>
      <c r="M1229" s="46"/>
      <c r="N1229" s="46"/>
      <c r="O1229" s="46"/>
      <c r="P1229" s="46"/>
      <c r="Q1229" s="46"/>
      <c r="R1229" s="46"/>
      <c r="S1229" s="46"/>
      <c r="T1229" s="46"/>
      <c r="U1229" s="46"/>
      <c r="V1229" s="46"/>
      <c r="W1229" s="46"/>
      <c r="X1229" s="46"/>
    </row>
    <row r="1230" spans="1:24" ht="15" customHeight="1" thickTop="1" x14ac:dyDescent="0.2">
      <c r="A1230" s="46"/>
      <c r="B1230" s="278"/>
      <c r="C1230" s="278"/>
      <c r="D1230" s="278"/>
      <c r="E1230" s="278"/>
      <c r="F1230" s="278"/>
      <c r="G1230" s="278"/>
      <c r="H1230" s="278"/>
      <c r="I1230" s="278"/>
      <c r="J1230" s="278"/>
      <c r="K1230" s="278"/>
      <c r="M1230" s="46"/>
      <c r="N1230" s="46"/>
      <c r="O1230" s="46"/>
      <c r="P1230" s="46"/>
      <c r="Q1230" s="46"/>
      <c r="R1230" s="46"/>
      <c r="S1230" s="46"/>
      <c r="T1230" s="46"/>
      <c r="U1230" s="46"/>
      <c r="V1230" s="46"/>
      <c r="W1230" s="46"/>
      <c r="X1230" s="46"/>
    </row>
    <row r="1231" spans="1:24" ht="15" customHeight="1" x14ac:dyDescent="0.2">
      <c r="A1231" s="46"/>
      <c r="B1231" s="259" t="s">
        <v>310</v>
      </c>
      <c r="C1231" s="267" t="s">
        <v>24</v>
      </c>
      <c r="D1231" s="259" t="s">
        <v>25</v>
      </c>
      <c r="E1231" s="259" t="s">
        <v>26</v>
      </c>
      <c r="F1231" s="387" t="s">
        <v>917</v>
      </c>
      <c r="G1231" s="387"/>
      <c r="H1231" s="271" t="s">
        <v>27</v>
      </c>
      <c r="I1231" s="267" t="s">
        <v>28</v>
      </c>
      <c r="J1231" s="267" t="s">
        <v>29</v>
      </c>
      <c r="K1231" s="267" t="s">
        <v>30</v>
      </c>
      <c r="M1231" s="46"/>
      <c r="N1231" s="46"/>
      <c r="O1231" s="46"/>
      <c r="P1231" s="46"/>
      <c r="Q1231" s="46"/>
      <c r="R1231" s="46"/>
      <c r="S1231" s="46"/>
      <c r="T1231" s="46"/>
      <c r="U1231" s="46"/>
      <c r="V1231" s="46"/>
      <c r="W1231" s="46"/>
      <c r="X1231" s="46"/>
    </row>
    <row r="1232" spans="1:24" ht="15" customHeight="1" x14ac:dyDescent="0.2">
      <c r="A1232" s="46"/>
      <c r="B1232" s="260" t="s">
        <v>918</v>
      </c>
      <c r="C1232" s="275" t="s">
        <v>2434</v>
      </c>
      <c r="D1232" s="260" t="s">
        <v>73</v>
      </c>
      <c r="E1232" s="260" t="s">
        <v>311</v>
      </c>
      <c r="F1232" s="388" t="s">
        <v>1308</v>
      </c>
      <c r="G1232" s="388"/>
      <c r="H1232" s="274" t="s">
        <v>49</v>
      </c>
      <c r="I1232" s="277">
        <v>1</v>
      </c>
      <c r="J1232" s="276">
        <v>338.11</v>
      </c>
      <c r="K1232" s="276">
        <v>338.11</v>
      </c>
      <c r="M1232" s="46"/>
      <c r="N1232" s="46"/>
      <c r="O1232" s="46"/>
      <c r="P1232" s="46"/>
      <c r="Q1232" s="46"/>
      <c r="R1232" s="46"/>
      <c r="S1232" s="46"/>
      <c r="T1232" s="46"/>
      <c r="U1232" s="46"/>
      <c r="V1232" s="46"/>
      <c r="W1232" s="46"/>
      <c r="X1232" s="46"/>
    </row>
    <row r="1233" spans="1:24" ht="15" customHeight="1" x14ac:dyDescent="0.2">
      <c r="A1233" s="46"/>
      <c r="B1233" s="261" t="s">
        <v>953</v>
      </c>
      <c r="C1233" s="280" t="s">
        <v>1359</v>
      </c>
      <c r="D1233" s="261" t="s">
        <v>47</v>
      </c>
      <c r="E1233" s="261" t="s">
        <v>2642</v>
      </c>
      <c r="F1233" s="385" t="s">
        <v>3970</v>
      </c>
      <c r="G1233" s="385"/>
      <c r="H1233" s="279" t="s">
        <v>950</v>
      </c>
      <c r="I1233" s="282">
        <v>1.5</v>
      </c>
      <c r="J1233" s="281">
        <v>34.549999999999997</v>
      </c>
      <c r="K1233" s="281">
        <v>51.82</v>
      </c>
      <c r="M1233" s="46"/>
      <c r="N1233" s="46"/>
      <c r="O1233" s="46"/>
      <c r="P1233" s="46"/>
      <c r="Q1233" s="46"/>
      <c r="R1233" s="46"/>
      <c r="S1233" s="46"/>
      <c r="T1233" s="46"/>
      <c r="U1233" s="46"/>
      <c r="V1233" s="46"/>
      <c r="W1233" s="46"/>
      <c r="X1233" s="46"/>
    </row>
    <row r="1234" spans="1:24" ht="15" customHeight="1" x14ac:dyDescent="0.2">
      <c r="A1234" s="46"/>
      <c r="B1234" s="261" t="s">
        <v>953</v>
      </c>
      <c r="C1234" s="280" t="s">
        <v>1042</v>
      </c>
      <c r="D1234" s="261" t="s">
        <v>47</v>
      </c>
      <c r="E1234" s="261" t="s">
        <v>1043</v>
      </c>
      <c r="F1234" s="385" t="s">
        <v>3970</v>
      </c>
      <c r="G1234" s="385"/>
      <c r="H1234" s="279" t="s">
        <v>950</v>
      </c>
      <c r="I1234" s="282">
        <v>1.5</v>
      </c>
      <c r="J1234" s="281">
        <v>26.44</v>
      </c>
      <c r="K1234" s="281">
        <v>39.659999999999997</v>
      </c>
      <c r="M1234" s="46"/>
      <c r="N1234" s="46"/>
      <c r="O1234" s="46"/>
      <c r="P1234" s="46"/>
      <c r="Q1234" s="46"/>
      <c r="R1234" s="46"/>
      <c r="S1234" s="46"/>
      <c r="T1234" s="46"/>
      <c r="U1234" s="46"/>
      <c r="V1234" s="46"/>
      <c r="W1234" s="46"/>
      <c r="X1234" s="46"/>
    </row>
    <row r="1235" spans="1:24" ht="15" customHeight="1" x14ac:dyDescent="0.2">
      <c r="A1235" s="46"/>
      <c r="B1235" s="262" t="s">
        <v>919</v>
      </c>
      <c r="C1235" s="284" t="s">
        <v>1357</v>
      </c>
      <c r="D1235" s="262" t="s">
        <v>36</v>
      </c>
      <c r="E1235" s="262" t="s">
        <v>1358</v>
      </c>
      <c r="F1235" s="389" t="s">
        <v>923</v>
      </c>
      <c r="G1235" s="389"/>
      <c r="H1235" s="283" t="s">
        <v>304</v>
      </c>
      <c r="I1235" s="286">
        <v>1</v>
      </c>
      <c r="J1235" s="285">
        <v>246.63</v>
      </c>
      <c r="K1235" s="285">
        <v>246.63</v>
      </c>
      <c r="M1235" s="46"/>
      <c r="N1235" s="46"/>
      <c r="O1235" s="46"/>
      <c r="P1235" s="46"/>
      <c r="Q1235" s="46"/>
      <c r="R1235" s="46"/>
      <c r="S1235" s="46"/>
      <c r="T1235" s="46"/>
      <c r="U1235" s="46"/>
      <c r="V1235" s="46"/>
      <c r="W1235" s="46"/>
      <c r="X1235" s="46"/>
    </row>
    <row r="1236" spans="1:24" ht="15" customHeight="1" x14ac:dyDescent="0.2">
      <c r="A1236" s="46"/>
      <c r="B1236" s="263"/>
      <c r="C1236" s="263"/>
      <c r="D1236" s="263"/>
      <c r="E1236" s="263"/>
      <c r="F1236" s="263" t="s">
        <v>924</v>
      </c>
      <c r="G1236" s="289">
        <v>79.48</v>
      </c>
      <c r="H1236" s="263" t="s">
        <v>925</v>
      </c>
      <c r="I1236" s="289">
        <v>0</v>
      </c>
      <c r="J1236" s="263" t="s">
        <v>926</v>
      </c>
      <c r="K1236" s="289">
        <v>79.48</v>
      </c>
      <c r="M1236" s="46"/>
      <c r="N1236" s="46"/>
      <c r="O1236" s="46"/>
      <c r="P1236" s="46"/>
      <c r="Q1236" s="46"/>
      <c r="R1236" s="46"/>
      <c r="S1236" s="46"/>
      <c r="T1236" s="46"/>
      <c r="U1236" s="46"/>
      <c r="V1236" s="46"/>
      <c r="W1236" s="46"/>
      <c r="X1236" s="46"/>
    </row>
    <row r="1237" spans="1:24" ht="15" customHeight="1" x14ac:dyDescent="0.2">
      <c r="A1237" s="46"/>
      <c r="B1237" s="263"/>
      <c r="C1237" s="263"/>
      <c r="D1237" s="263"/>
      <c r="E1237" s="263"/>
      <c r="F1237" s="263" t="s">
        <v>927</v>
      </c>
      <c r="G1237" s="289">
        <v>70.36</v>
      </c>
      <c r="H1237" s="263"/>
      <c r="I1237" s="386" t="s">
        <v>928</v>
      </c>
      <c r="J1237" s="386"/>
      <c r="K1237" s="289">
        <v>408.47</v>
      </c>
      <c r="M1237" s="46"/>
      <c r="N1237" s="46"/>
      <c r="O1237" s="46"/>
      <c r="P1237" s="46"/>
      <c r="Q1237" s="46"/>
      <c r="R1237" s="46"/>
      <c r="S1237" s="46"/>
      <c r="T1237" s="46"/>
      <c r="U1237" s="46"/>
      <c r="V1237" s="46"/>
      <c r="W1237" s="46"/>
      <c r="X1237" s="46"/>
    </row>
    <row r="1238" spans="1:24" ht="15" customHeight="1" thickBot="1" x14ac:dyDescent="0.25">
      <c r="A1238" s="46"/>
      <c r="B1238" s="264"/>
      <c r="C1238" s="264"/>
      <c r="D1238" s="264"/>
      <c r="E1238" s="264"/>
      <c r="F1238" s="264"/>
      <c r="G1238" s="264"/>
      <c r="H1238" s="264" t="s">
        <v>929</v>
      </c>
      <c r="I1238" s="287" t="s">
        <v>3622</v>
      </c>
      <c r="J1238" s="264" t="s">
        <v>931</v>
      </c>
      <c r="K1238" s="265">
        <v>12662.57</v>
      </c>
      <c r="M1238" s="46"/>
      <c r="N1238" s="46"/>
      <c r="O1238" s="46"/>
      <c r="P1238" s="46"/>
      <c r="Q1238" s="46"/>
      <c r="R1238" s="46"/>
      <c r="S1238" s="46"/>
      <c r="T1238" s="46"/>
      <c r="U1238" s="46"/>
      <c r="V1238" s="46"/>
      <c r="W1238" s="46"/>
      <c r="X1238" s="46"/>
    </row>
    <row r="1239" spans="1:24" ht="15" customHeight="1" thickTop="1" x14ac:dyDescent="0.2">
      <c r="A1239" s="46"/>
      <c r="B1239" s="278"/>
      <c r="C1239" s="278"/>
      <c r="D1239" s="278"/>
      <c r="E1239" s="278"/>
      <c r="F1239" s="278"/>
      <c r="G1239" s="278"/>
      <c r="H1239" s="278"/>
      <c r="I1239" s="278"/>
      <c r="J1239" s="278"/>
      <c r="K1239" s="278"/>
      <c r="M1239" s="46"/>
      <c r="N1239" s="46"/>
      <c r="O1239" s="46"/>
      <c r="P1239" s="46"/>
      <c r="Q1239" s="46"/>
      <c r="R1239" s="46"/>
      <c r="S1239" s="46"/>
      <c r="T1239" s="46"/>
      <c r="U1239" s="46"/>
      <c r="V1239" s="46"/>
      <c r="W1239" s="46"/>
      <c r="X1239" s="46"/>
    </row>
    <row r="1240" spans="1:24" ht="15" customHeight="1" x14ac:dyDescent="0.2">
      <c r="A1240" s="46"/>
      <c r="B1240" s="259" t="s">
        <v>312</v>
      </c>
      <c r="C1240" s="267" t="s">
        <v>24</v>
      </c>
      <c r="D1240" s="259" t="s">
        <v>25</v>
      </c>
      <c r="E1240" s="259" t="s">
        <v>26</v>
      </c>
      <c r="F1240" s="387" t="s">
        <v>917</v>
      </c>
      <c r="G1240" s="387"/>
      <c r="H1240" s="271" t="s">
        <v>27</v>
      </c>
      <c r="I1240" s="267" t="s">
        <v>28</v>
      </c>
      <c r="J1240" s="267" t="s">
        <v>29</v>
      </c>
      <c r="K1240" s="267" t="s">
        <v>30</v>
      </c>
      <c r="M1240" s="46"/>
      <c r="N1240" s="46"/>
      <c r="O1240" s="46"/>
      <c r="P1240" s="46"/>
      <c r="Q1240" s="46"/>
      <c r="R1240" s="46"/>
      <c r="S1240" s="46"/>
      <c r="T1240" s="46"/>
      <c r="U1240" s="46"/>
      <c r="V1240" s="46"/>
      <c r="W1240" s="46"/>
      <c r="X1240" s="46"/>
    </row>
    <row r="1241" spans="1:24" ht="15" customHeight="1" x14ac:dyDescent="0.2">
      <c r="A1241" s="46"/>
      <c r="B1241" s="260" t="s">
        <v>918</v>
      </c>
      <c r="C1241" s="275" t="s">
        <v>313</v>
      </c>
      <c r="D1241" s="260" t="s">
        <v>47</v>
      </c>
      <c r="E1241" s="260" t="s">
        <v>314</v>
      </c>
      <c r="F1241" s="388" t="s">
        <v>4005</v>
      </c>
      <c r="G1241" s="388"/>
      <c r="H1241" s="274" t="s">
        <v>49</v>
      </c>
      <c r="I1241" s="277">
        <v>1</v>
      </c>
      <c r="J1241" s="276">
        <v>63.03</v>
      </c>
      <c r="K1241" s="276">
        <v>63.03</v>
      </c>
      <c r="M1241" s="46"/>
      <c r="N1241" s="46"/>
      <c r="O1241" s="46"/>
      <c r="P1241" s="46"/>
      <c r="Q1241" s="46"/>
      <c r="R1241" s="46"/>
      <c r="S1241" s="46"/>
      <c r="T1241" s="46"/>
      <c r="U1241" s="46"/>
      <c r="V1241" s="46"/>
      <c r="W1241" s="46"/>
      <c r="X1241" s="46"/>
    </row>
    <row r="1242" spans="1:24" ht="15" customHeight="1" x14ac:dyDescent="0.2">
      <c r="A1242" s="46"/>
      <c r="B1242" s="261" t="s">
        <v>953</v>
      </c>
      <c r="C1242" s="280" t="s">
        <v>1019</v>
      </c>
      <c r="D1242" s="261" t="s">
        <v>47</v>
      </c>
      <c r="E1242" s="261" t="s">
        <v>1020</v>
      </c>
      <c r="F1242" s="385" t="s">
        <v>3970</v>
      </c>
      <c r="G1242" s="385"/>
      <c r="H1242" s="279" t="s">
        <v>950</v>
      </c>
      <c r="I1242" s="282">
        <v>0.45800000000000002</v>
      </c>
      <c r="J1242" s="281">
        <v>24.73</v>
      </c>
      <c r="K1242" s="281">
        <v>11.32</v>
      </c>
      <c r="M1242" s="46"/>
      <c r="N1242" s="46"/>
      <c r="O1242" s="46"/>
      <c r="P1242" s="46"/>
      <c r="Q1242" s="46"/>
      <c r="R1242" s="46"/>
      <c r="S1242" s="46"/>
      <c r="T1242" s="46"/>
      <c r="U1242" s="46"/>
      <c r="V1242" s="46"/>
      <c r="W1242" s="46"/>
      <c r="X1242" s="46"/>
    </row>
    <row r="1243" spans="1:24" ht="15" customHeight="1" x14ac:dyDescent="0.2">
      <c r="A1243" s="46"/>
      <c r="B1243" s="261" t="s">
        <v>953</v>
      </c>
      <c r="C1243" s="280" t="s">
        <v>1359</v>
      </c>
      <c r="D1243" s="261" t="s">
        <v>47</v>
      </c>
      <c r="E1243" s="261" t="s">
        <v>2642</v>
      </c>
      <c r="F1243" s="385" t="s">
        <v>3970</v>
      </c>
      <c r="G1243" s="385"/>
      <c r="H1243" s="279" t="s">
        <v>950</v>
      </c>
      <c r="I1243" s="282">
        <v>0.91600000000000004</v>
      </c>
      <c r="J1243" s="281">
        <v>34.549999999999997</v>
      </c>
      <c r="K1243" s="281">
        <v>31.64</v>
      </c>
      <c r="M1243" s="46"/>
      <c r="N1243" s="46"/>
      <c r="O1243" s="46"/>
      <c r="P1243" s="46"/>
      <c r="Q1243" s="46"/>
      <c r="R1243" s="46"/>
      <c r="S1243" s="46"/>
      <c r="T1243" s="46"/>
      <c r="U1243" s="46"/>
      <c r="V1243" s="46"/>
      <c r="W1243" s="46"/>
      <c r="X1243" s="46"/>
    </row>
    <row r="1244" spans="1:24" ht="15" customHeight="1" x14ac:dyDescent="0.2">
      <c r="A1244" s="46"/>
      <c r="B1244" s="262" t="s">
        <v>919</v>
      </c>
      <c r="C1244" s="284" t="s">
        <v>1360</v>
      </c>
      <c r="D1244" s="262" t="s">
        <v>47</v>
      </c>
      <c r="E1244" s="262" t="s">
        <v>2630</v>
      </c>
      <c r="F1244" s="389" t="s">
        <v>923</v>
      </c>
      <c r="G1244" s="389"/>
      <c r="H1244" s="283" t="s">
        <v>49</v>
      </c>
      <c r="I1244" s="286">
        <v>1</v>
      </c>
      <c r="J1244" s="285">
        <v>20.07</v>
      </c>
      <c r="K1244" s="285">
        <v>20.07</v>
      </c>
      <c r="M1244" s="46"/>
      <c r="N1244" s="46"/>
      <c r="O1244" s="46"/>
      <c r="P1244" s="46"/>
      <c r="Q1244" s="46"/>
      <c r="R1244" s="46"/>
      <c r="S1244" s="46"/>
      <c r="T1244" s="46"/>
      <c r="U1244" s="46"/>
      <c r="V1244" s="46"/>
      <c r="W1244" s="46"/>
      <c r="X1244" s="46"/>
    </row>
    <row r="1245" spans="1:24" ht="15" customHeight="1" x14ac:dyDescent="0.2">
      <c r="A1245" s="46"/>
      <c r="B1245" s="263"/>
      <c r="C1245" s="263"/>
      <c r="D1245" s="263"/>
      <c r="E1245" s="263"/>
      <c r="F1245" s="263" t="s">
        <v>924</v>
      </c>
      <c r="G1245" s="289">
        <v>37.409999999999997</v>
      </c>
      <c r="H1245" s="263" t="s">
        <v>925</v>
      </c>
      <c r="I1245" s="289">
        <v>0</v>
      </c>
      <c r="J1245" s="263" t="s">
        <v>926</v>
      </c>
      <c r="K1245" s="289">
        <v>37.409999999999997</v>
      </c>
      <c r="M1245" s="46"/>
      <c r="N1245" s="46"/>
      <c r="O1245" s="46"/>
      <c r="P1245" s="46"/>
      <c r="Q1245" s="46"/>
      <c r="R1245" s="46"/>
      <c r="S1245" s="46"/>
      <c r="T1245" s="46"/>
      <c r="U1245" s="46"/>
      <c r="V1245" s="46"/>
      <c r="W1245" s="46"/>
      <c r="X1245" s="46"/>
    </row>
    <row r="1246" spans="1:24" ht="15" customHeight="1" x14ac:dyDescent="0.2">
      <c r="A1246" s="46"/>
      <c r="B1246" s="263"/>
      <c r="C1246" s="263"/>
      <c r="D1246" s="263"/>
      <c r="E1246" s="263"/>
      <c r="F1246" s="263" t="s">
        <v>927</v>
      </c>
      <c r="G1246" s="289">
        <v>13.11</v>
      </c>
      <c r="H1246" s="263"/>
      <c r="I1246" s="386" t="s">
        <v>928</v>
      </c>
      <c r="J1246" s="386"/>
      <c r="K1246" s="289">
        <v>76.14</v>
      </c>
      <c r="M1246" s="46"/>
      <c r="N1246" s="46"/>
      <c r="O1246" s="46"/>
      <c r="P1246" s="46"/>
      <c r="Q1246" s="46"/>
      <c r="R1246" s="46"/>
      <c r="S1246" s="46"/>
      <c r="T1246" s="46"/>
      <c r="U1246" s="46"/>
      <c r="V1246" s="46"/>
      <c r="W1246" s="46"/>
      <c r="X1246" s="46"/>
    </row>
    <row r="1247" spans="1:24" ht="15" customHeight="1" thickBot="1" x14ac:dyDescent="0.25">
      <c r="A1247" s="46"/>
      <c r="B1247" s="264"/>
      <c r="C1247" s="264"/>
      <c r="D1247" s="264"/>
      <c r="E1247" s="264"/>
      <c r="F1247" s="264"/>
      <c r="G1247" s="264"/>
      <c r="H1247" s="264" t="s">
        <v>929</v>
      </c>
      <c r="I1247" s="287" t="s">
        <v>3079</v>
      </c>
      <c r="J1247" s="264" t="s">
        <v>931</v>
      </c>
      <c r="K1247" s="265">
        <v>4644.54</v>
      </c>
      <c r="M1247" s="46"/>
      <c r="N1247" s="46"/>
      <c r="O1247" s="46"/>
      <c r="P1247" s="46"/>
      <c r="Q1247" s="46"/>
      <c r="R1247" s="46"/>
      <c r="S1247" s="46"/>
      <c r="T1247" s="46"/>
      <c r="U1247" s="46"/>
      <c r="V1247" s="46"/>
      <c r="W1247" s="46"/>
      <c r="X1247" s="46"/>
    </row>
    <row r="1248" spans="1:24" ht="15" customHeight="1" thickTop="1" x14ac:dyDescent="0.2">
      <c r="A1248" s="46"/>
      <c r="B1248" s="278"/>
      <c r="C1248" s="278"/>
      <c r="D1248" s="278"/>
      <c r="E1248" s="278"/>
      <c r="F1248" s="278"/>
      <c r="G1248" s="278"/>
      <c r="H1248" s="278"/>
      <c r="I1248" s="278"/>
      <c r="J1248" s="278"/>
      <c r="K1248" s="278"/>
      <c r="M1248" s="46"/>
      <c r="N1248" s="46"/>
      <c r="O1248" s="46"/>
      <c r="P1248" s="46"/>
      <c r="Q1248" s="46"/>
      <c r="R1248" s="46"/>
      <c r="S1248" s="46"/>
      <c r="T1248" s="46"/>
      <c r="U1248" s="46"/>
      <c r="V1248" s="46"/>
      <c r="W1248" s="46"/>
      <c r="X1248" s="46"/>
    </row>
    <row r="1249" spans="1:24" ht="15" customHeight="1" x14ac:dyDescent="0.2">
      <c r="A1249" s="46"/>
      <c r="B1249" s="259" t="s">
        <v>315</v>
      </c>
      <c r="C1249" s="267" t="s">
        <v>24</v>
      </c>
      <c r="D1249" s="259" t="s">
        <v>25</v>
      </c>
      <c r="E1249" s="259" t="s">
        <v>26</v>
      </c>
      <c r="F1249" s="387" t="s">
        <v>917</v>
      </c>
      <c r="G1249" s="387"/>
      <c r="H1249" s="271" t="s">
        <v>27</v>
      </c>
      <c r="I1249" s="267" t="s">
        <v>28</v>
      </c>
      <c r="J1249" s="267" t="s">
        <v>29</v>
      </c>
      <c r="K1249" s="267" t="s">
        <v>30</v>
      </c>
      <c r="M1249" s="46"/>
      <c r="N1249" s="46"/>
      <c r="O1249" s="46"/>
      <c r="P1249" s="46"/>
      <c r="Q1249" s="46"/>
      <c r="R1249" s="46"/>
      <c r="S1249" s="46"/>
      <c r="T1249" s="46"/>
      <c r="U1249" s="46"/>
      <c r="V1249" s="46"/>
      <c r="W1249" s="46"/>
      <c r="X1249" s="46"/>
    </row>
    <row r="1250" spans="1:24" ht="15" customHeight="1" x14ac:dyDescent="0.2">
      <c r="A1250" s="46"/>
      <c r="B1250" s="260" t="s">
        <v>918</v>
      </c>
      <c r="C1250" s="275" t="s">
        <v>2586</v>
      </c>
      <c r="D1250" s="260" t="s">
        <v>73</v>
      </c>
      <c r="E1250" s="260" t="s">
        <v>316</v>
      </c>
      <c r="F1250" s="388" t="s">
        <v>1308</v>
      </c>
      <c r="G1250" s="388"/>
      <c r="H1250" s="274" t="s">
        <v>40</v>
      </c>
      <c r="I1250" s="277">
        <v>1</v>
      </c>
      <c r="J1250" s="276">
        <v>775.44</v>
      </c>
      <c r="K1250" s="276">
        <v>775.44</v>
      </c>
      <c r="M1250" s="46"/>
      <c r="N1250" s="46"/>
      <c r="O1250" s="46"/>
      <c r="P1250" s="46"/>
      <c r="Q1250" s="46"/>
      <c r="R1250" s="46"/>
      <c r="S1250" s="46"/>
      <c r="T1250" s="46"/>
      <c r="U1250" s="46"/>
      <c r="V1250" s="46"/>
      <c r="W1250" s="46"/>
      <c r="X1250" s="46"/>
    </row>
    <row r="1251" spans="1:24" ht="15" customHeight="1" x14ac:dyDescent="0.2">
      <c r="A1251" s="46"/>
      <c r="B1251" s="261" t="s">
        <v>953</v>
      </c>
      <c r="C1251" s="280" t="s">
        <v>1019</v>
      </c>
      <c r="D1251" s="261" t="s">
        <v>47</v>
      </c>
      <c r="E1251" s="261" t="s">
        <v>1020</v>
      </c>
      <c r="F1251" s="385" t="s">
        <v>3970</v>
      </c>
      <c r="G1251" s="385"/>
      <c r="H1251" s="279" t="s">
        <v>950</v>
      </c>
      <c r="I1251" s="282">
        <v>2.165</v>
      </c>
      <c r="J1251" s="281">
        <v>24.73</v>
      </c>
      <c r="K1251" s="281">
        <v>53.54</v>
      </c>
      <c r="M1251" s="46"/>
      <c r="N1251" s="46"/>
      <c r="O1251" s="46"/>
      <c r="P1251" s="46"/>
      <c r="Q1251" s="46"/>
      <c r="R1251" s="46"/>
      <c r="S1251" s="46"/>
      <c r="T1251" s="46"/>
      <c r="U1251" s="46"/>
      <c r="V1251" s="46"/>
      <c r="W1251" s="46"/>
      <c r="X1251" s="46"/>
    </row>
    <row r="1252" spans="1:24" ht="15" customHeight="1" x14ac:dyDescent="0.2">
      <c r="A1252" s="46"/>
      <c r="B1252" s="261" t="s">
        <v>953</v>
      </c>
      <c r="C1252" s="280" t="s">
        <v>1086</v>
      </c>
      <c r="D1252" s="261" t="s">
        <v>47</v>
      </c>
      <c r="E1252" s="261" t="s">
        <v>1087</v>
      </c>
      <c r="F1252" s="385" t="s">
        <v>3970</v>
      </c>
      <c r="G1252" s="385"/>
      <c r="H1252" s="279" t="s">
        <v>950</v>
      </c>
      <c r="I1252" s="282">
        <v>2.165</v>
      </c>
      <c r="J1252" s="281">
        <v>35.590000000000003</v>
      </c>
      <c r="K1252" s="281">
        <v>77.05</v>
      </c>
      <c r="M1252" s="46"/>
      <c r="N1252" s="46"/>
      <c r="O1252" s="46"/>
      <c r="P1252" s="46"/>
      <c r="Q1252" s="46"/>
      <c r="R1252" s="46"/>
      <c r="S1252" s="46"/>
      <c r="T1252" s="46"/>
      <c r="U1252" s="46"/>
      <c r="V1252" s="46"/>
      <c r="W1252" s="46"/>
      <c r="X1252" s="46"/>
    </row>
    <row r="1253" spans="1:24" ht="15" customHeight="1" x14ac:dyDescent="0.2">
      <c r="A1253" s="46"/>
      <c r="B1253" s="261" t="s">
        <v>953</v>
      </c>
      <c r="C1253" s="280" t="s">
        <v>1359</v>
      </c>
      <c r="D1253" s="261" t="s">
        <v>47</v>
      </c>
      <c r="E1253" s="261" t="s">
        <v>2642</v>
      </c>
      <c r="F1253" s="385" t="s">
        <v>3970</v>
      </c>
      <c r="G1253" s="385"/>
      <c r="H1253" s="279" t="s">
        <v>950</v>
      </c>
      <c r="I1253" s="282">
        <v>3.9180000000000001</v>
      </c>
      <c r="J1253" s="281">
        <v>34.549999999999997</v>
      </c>
      <c r="K1253" s="281">
        <v>135.36000000000001</v>
      </c>
      <c r="M1253" s="46"/>
      <c r="N1253" s="46"/>
      <c r="O1253" s="46"/>
      <c r="P1253" s="46"/>
      <c r="Q1253" s="46"/>
      <c r="R1253" s="46"/>
      <c r="S1253" s="46"/>
      <c r="T1253" s="46"/>
      <c r="U1253" s="46"/>
      <c r="V1253" s="46"/>
      <c r="W1253" s="46"/>
      <c r="X1253" s="46"/>
    </row>
    <row r="1254" spans="1:24" ht="15" customHeight="1" x14ac:dyDescent="0.2">
      <c r="A1254" s="46"/>
      <c r="B1254" s="261" t="s">
        <v>953</v>
      </c>
      <c r="C1254" s="280" t="s">
        <v>1042</v>
      </c>
      <c r="D1254" s="261" t="s">
        <v>47</v>
      </c>
      <c r="E1254" s="261" t="s">
        <v>1043</v>
      </c>
      <c r="F1254" s="385" t="s">
        <v>3970</v>
      </c>
      <c r="G1254" s="385"/>
      <c r="H1254" s="279" t="s">
        <v>950</v>
      </c>
      <c r="I1254" s="282">
        <v>3.2989999999999999</v>
      </c>
      <c r="J1254" s="281">
        <v>26.44</v>
      </c>
      <c r="K1254" s="281">
        <v>87.22</v>
      </c>
      <c r="M1254" s="46"/>
      <c r="N1254" s="46"/>
      <c r="O1254" s="46"/>
      <c r="P1254" s="46"/>
      <c r="Q1254" s="46"/>
      <c r="R1254" s="46"/>
      <c r="S1254" s="46"/>
      <c r="T1254" s="46"/>
      <c r="U1254" s="46"/>
      <c r="V1254" s="46"/>
      <c r="W1254" s="46"/>
      <c r="X1254" s="46"/>
    </row>
    <row r="1255" spans="1:24" ht="15" customHeight="1" x14ac:dyDescent="0.2">
      <c r="A1255" s="46"/>
      <c r="B1255" s="262" t="s">
        <v>919</v>
      </c>
      <c r="C1255" s="284" t="s">
        <v>2657</v>
      </c>
      <c r="D1255" s="262" t="s">
        <v>47</v>
      </c>
      <c r="E1255" s="262" t="s">
        <v>2658</v>
      </c>
      <c r="F1255" s="389" t="s">
        <v>923</v>
      </c>
      <c r="G1255" s="389"/>
      <c r="H1255" s="283" t="s">
        <v>97</v>
      </c>
      <c r="I1255" s="286">
        <v>1.7929999999999999</v>
      </c>
      <c r="J1255" s="285">
        <v>0.73</v>
      </c>
      <c r="K1255" s="285">
        <v>1.3</v>
      </c>
      <c r="M1255" s="46"/>
      <c r="N1255" s="46"/>
      <c r="O1255" s="46"/>
      <c r="P1255" s="46"/>
      <c r="Q1255" s="46"/>
      <c r="R1255" s="46"/>
      <c r="S1255" s="46"/>
      <c r="T1255" s="46"/>
      <c r="U1255" s="46"/>
      <c r="V1255" s="46"/>
      <c r="W1255" s="46"/>
      <c r="X1255" s="46"/>
    </row>
    <row r="1256" spans="1:24" ht="15" customHeight="1" x14ac:dyDescent="0.2">
      <c r="A1256" s="46"/>
      <c r="B1256" s="262" t="s">
        <v>919</v>
      </c>
      <c r="C1256" s="284" t="s">
        <v>1901</v>
      </c>
      <c r="D1256" s="262" t="s">
        <v>47</v>
      </c>
      <c r="E1256" s="262" t="s">
        <v>1902</v>
      </c>
      <c r="F1256" s="389" t="s">
        <v>923</v>
      </c>
      <c r="G1256" s="389"/>
      <c r="H1256" s="283" t="s">
        <v>60</v>
      </c>
      <c r="I1256" s="286">
        <v>4.0000000000000001E-3</v>
      </c>
      <c r="J1256" s="285">
        <v>162.09</v>
      </c>
      <c r="K1256" s="285">
        <v>0.64</v>
      </c>
      <c r="M1256" s="46"/>
      <c r="N1256" s="46"/>
      <c r="O1256" s="46"/>
      <c r="P1256" s="46"/>
      <c r="Q1256" s="46"/>
      <c r="R1256" s="46"/>
      <c r="S1256" s="46"/>
      <c r="T1256" s="46"/>
      <c r="U1256" s="46"/>
      <c r="V1256" s="46"/>
      <c r="W1256" s="46"/>
      <c r="X1256" s="46"/>
    </row>
    <row r="1257" spans="1:24" ht="15" customHeight="1" x14ac:dyDescent="0.2">
      <c r="A1257" s="46"/>
      <c r="B1257" s="262" t="s">
        <v>919</v>
      </c>
      <c r="C1257" s="284" t="s">
        <v>1362</v>
      </c>
      <c r="D1257" s="262" t="s">
        <v>43</v>
      </c>
      <c r="E1257" s="262" t="s">
        <v>1363</v>
      </c>
      <c r="F1257" s="389" t="s">
        <v>923</v>
      </c>
      <c r="G1257" s="389"/>
      <c r="H1257" s="283" t="s">
        <v>97</v>
      </c>
      <c r="I1257" s="286">
        <v>3.6999999999999998E-2</v>
      </c>
      <c r="J1257" s="285">
        <v>21.9</v>
      </c>
      <c r="K1257" s="285">
        <v>0.81</v>
      </c>
      <c r="M1257" s="46"/>
      <c r="N1257" s="46"/>
      <c r="O1257" s="46"/>
      <c r="P1257" s="46"/>
      <c r="Q1257" s="46"/>
      <c r="R1257" s="46"/>
      <c r="S1257" s="46"/>
      <c r="T1257" s="46"/>
      <c r="U1257" s="46"/>
      <c r="V1257" s="46"/>
      <c r="W1257" s="46"/>
      <c r="X1257" s="46"/>
    </row>
    <row r="1258" spans="1:24" ht="15" customHeight="1" x14ac:dyDescent="0.2">
      <c r="A1258" s="46"/>
      <c r="B1258" s="262" t="s">
        <v>919</v>
      </c>
      <c r="C1258" s="284" t="s">
        <v>1319</v>
      </c>
      <c r="D1258" s="262" t="s">
        <v>43</v>
      </c>
      <c r="E1258" s="262" t="s">
        <v>1320</v>
      </c>
      <c r="F1258" s="389" t="s">
        <v>923</v>
      </c>
      <c r="G1258" s="389"/>
      <c r="H1258" s="283" t="s">
        <v>49</v>
      </c>
      <c r="I1258" s="286">
        <v>1.86</v>
      </c>
      <c r="J1258" s="285">
        <v>0.85</v>
      </c>
      <c r="K1258" s="285">
        <v>1.58</v>
      </c>
      <c r="M1258" s="46"/>
      <c r="N1258" s="46"/>
      <c r="O1258" s="46"/>
      <c r="P1258" s="46"/>
      <c r="Q1258" s="46"/>
      <c r="R1258" s="46"/>
      <c r="S1258" s="46"/>
      <c r="T1258" s="46"/>
      <c r="U1258" s="46"/>
      <c r="V1258" s="46"/>
      <c r="W1258" s="46"/>
      <c r="X1258" s="46"/>
    </row>
    <row r="1259" spans="1:24" ht="15" customHeight="1" x14ac:dyDescent="0.2">
      <c r="A1259" s="46"/>
      <c r="B1259" s="262" t="s">
        <v>919</v>
      </c>
      <c r="C1259" s="284" t="s">
        <v>1323</v>
      </c>
      <c r="D1259" s="262" t="s">
        <v>43</v>
      </c>
      <c r="E1259" s="262" t="s">
        <v>1324</v>
      </c>
      <c r="F1259" s="389" t="s">
        <v>923</v>
      </c>
      <c r="G1259" s="389"/>
      <c r="H1259" s="283" t="s">
        <v>83</v>
      </c>
      <c r="I1259" s="286">
        <v>2.9769999999999999</v>
      </c>
      <c r="J1259" s="285">
        <v>47.13</v>
      </c>
      <c r="K1259" s="285">
        <v>140.30000000000001</v>
      </c>
      <c r="M1259" s="46"/>
      <c r="N1259" s="46"/>
      <c r="O1259" s="46"/>
      <c r="P1259" s="46"/>
      <c r="Q1259" s="46"/>
      <c r="R1259" s="46"/>
      <c r="S1259" s="46"/>
      <c r="T1259" s="46"/>
      <c r="U1259" s="46"/>
      <c r="V1259" s="46"/>
      <c r="W1259" s="46"/>
      <c r="X1259" s="46"/>
    </row>
    <row r="1260" spans="1:24" ht="15" customHeight="1" x14ac:dyDescent="0.2">
      <c r="A1260" s="46"/>
      <c r="B1260" s="262" t="s">
        <v>919</v>
      </c>
      <c r="C1260" s="284" t="s">
        <v>1321</v>
      </c>
      <c r="D1260" s="262" t="s">
        <v>43</v>
      </c>
      <c r="E1260" s="262" t="s">
        <v>1322</v>
      </c>
      <c r="F1260" s="389" t="s">
        <v>923</v>
      </c>
      <c r="G1260" s="389"/>
      <c r="H1260" s="283" t="s">
        <v>83</v>
      </c>
      <c r="I1260" s="286">
        <v>5.9530000000000003</v>
      </c>
      <c r="J1260" s="285">
        <v>46.64</v>
      </c>
      <c r="K1260" s="285">
        <v>277.64</v>
      </c>
      <c r="M1260" s="46"/>
      <c r="N1260" s="46"/>
      <c r="O1260" s="46"/>
      <c r="P1260" s="46"/>
      <c r="Q1260" s="46"/>
      <c r="R1260" s="46"/>
      <c r="S1260" s="46"/>
      <c r="T1260" s="46"/>
      <c r="U1260" s="46"/>
      <c r="V1260" s="46"/>
      <c r="W1260" s="46"/>
      <c r="X1260" s="46"/>
    </row>
    <row r="1261" spans="1:24" ht="15" customHeight="1" x14ac:dyDescent="0.2">
      <c r="A1261" s="46"/>
      <c r="B1261" s="263"/>
      <c r="C1261" s="263"/>
      <c r="D1261" s="263"/>
      <c r="E1261" s="263"/>
      <c r="F1261" s="263" t="s">
        <v>924</v>
      </c>
      <c r="G1261" s="289">
        <v>306.20999999999998</v>
      </c>
      <c r="H1261" s="263" t="s">
        <v>925</v>
      </c>
      <c r="I1261" s="289">
        <v>0</v>
      </c>
      <c r="J1261" s="263" t="s">
        <v>926</v>
      </c>
      <c r="K1261" s="289">
        <v>306.20999999999998</v>
      </c>
      <c r="M1261" s="46"/>
      <c r="N1261" s="46"/>
      <c r="O1261" s="46"/>
      <c r="P1261" s="46"/>
      <c r="Q1261" s="46"/>
      <c r="R1261" s="46"/>
      <c r="S1261" s="46"/>
      <c r="T1261" s="46"/>
      <c r="U1261" s="46"/>
      <c r="V1261" s="46"/>
      <c r="W1261" s="46"/>
      <c r="X1261" s="46"/>
    </row>
    <row r="1262" spans="1:24" ht="15" customHeight="1" x14ac:dyDescent="0.2">
      <c r="A1262" s="46"/>
      <c r="B1262" s="263"/>
      <c r="C1262" s="263"/>
      <c r="D1262" s="263"/>
      <c r="E1262" s="263"/>
      <c r="F1262" s="263" t="s">
        <v>927</v>
      </c>
      <c r="G1262" s="289">
        <v>161.36000000000001</v>
      </c>
      <c r="H1262" s="263"/>
      <c r="I1262" s="386" t="s">
        <v>928</v>
      </c>
      <c r="J1262" s="386"/>
      <c r="K1262" s="289">
        <v>936.8</v>
      </c>
      <c r="M1262" s="46"/>
      <c r="N1262" s="46"/>
      <c r="O1262" s="46"/>
      <c r="P1262" s="46"/>
      <c r="Q1262" s="46"/>
      <c r="R1262" s="46"/>
      <c r="S1262" s="46"/>
      <c r="T1262" s="46"/>
      <c r="U1262" s="46"/>
      <c r="V1262" s="46"/>
      <c r="W1262" s="46"/>
      <c r="X1262" s="46"/>
    </row>
    <row r="1263" spans="1:24" ht="15" customHeight="1" thickBot="1" x14ac:dyDescent="0.25">
      <c r="A1263" s="46"/>
      <c r="B1263" s="264"/>
      <c r="C1263" s="264"/>
      <c r="D1263" s="264"/>
      <c r="E1263" s="264"/>
      <c r="F1263" s="264"/>
      <c r="G1263" s="264"/>
      <c r="H1263" s="264" t="s">
        <v>929</v>
      </c>
      <c r="I1263" s="287" t="s">
        <v>1200</v>
      </c>
      <c r="J1263" s="264" t="s">
        <v>931</v>
      </c>
      <c r="K1263" s="265">
        <v>421.56</v>
      </c>
      <c r="M1263" s="46"/>
      <c r="N1263" s="46"/>
      <c r="O1263" s="46"/>
      <c r="P1263" s="46"/>
      <c r="Q1263" s="46"/>
      <c r="R1263" s="46"/>
      <c r="S1263" s="46"/>
      <c r="T1263" s="46"/>
      <c r="U1263" s="46"/>
      <c r="V1263" s="46"/>
      <c r="W1263" s="46"/>
      <c r="X1263" s="46"/>
    </row>
    <row r="1264" spans="1:24" ht="15" customHeight="1" thickTop="1" x14ac:dyDescent="0.2">
      <c r="A1264" s="46"/>
      <c r="B1264" s="278"/>
      <c r="C1264" s="278"/>
      <c r="D1264" s="278"/>
      <c r="E1264" s="278"/>
      <c r="F1264" s="278"/>
      <c r="G1264" s="278"/>
      <c r="H1264" s="278"/>
      <c r="I1264" s="278"/>
      <c r="J1264" s="278"/>
      <c r="K1264" s="278"/>
      <c r="M1264" s="46"/>
      <c r="N1264" s="46"/>
      <c r="O1264" s="46"/>
      <c r="P1264" s="46"/>
      <c r="Q1264" s="46"/>
      <c r="R1264" s="46"/>
      <c r="S1264" s="46"/>
      <c r="T1264" s="46"/>
      <c r="U1264" s="46"/>
      <c r="V1264" s="46"/>
      <c r="W1264" s="46"/>
      <c r="X1264" s="46"/>
    </row>
    <row r="1265" spans="1:24" ht="15" customHeight="1" x14ac:dyDescent="0.2">
      <c r="A1265" s="46"/>
      <c r="B1265" s="259" t="s">
        <v>3183</v>
      </c>
      <c r="C1265" s="267" t="s">
        <v>24</v>
      </c>
      <c r="D1265" s="259" t="s">
        <v>25</v>
      </c>
      <c r="E1265" s="259" t="s">
        <v>26</v>
      </c>
      <c r="F1265" s="387" t="s">
        <v>917</v>
      </c>
      <c r="G1265" s="387"/>
      <c r="H1265" s="271" t="s">
        <v>27</v>
      </c>
      <c r="I1265" s="267" t="s">
        <v>28</v>
      </c>
      <c r="J1265" s="267" t="s">
        <v>29</v>
      </c>
      <c r="K1265" s="267" t="s">
        <v>30</v>
      </c>
      <c r="M1265" s="46"/>
      <c r="N1265" s="46"/>
      <c r="O1265" s="46"/>
      <c r="P1265" s="46"/>
      <c r="Q1265" s="46"/>
      <c r="R1265" s="46"/>
      <c r="S1265" s="46"/>
      <c r="T1265" s="46"/>
      <c r="U1265" s="46"/>
      <c r="V1265" s="46"/>
      <c r="W1265" s="46"/>
      <c r="X1265" s="46"/>
    </row>
    <row r="1266" spans="1:24" ht="15" customHeight="1" x14ac:dyDescent="0.2">
      <c r="A1266" s="46"/>
      <c r="B1266" s="260" t="s">
        <v>918</v>
      </c>
      <c r="C1266" s="275" t="s">
        <v>3184</v>
      </c>
      <c r="D1266" s="260" t="s">
        <v>47</v>
      </c>
      <c r="E1266" s="260" t="s">
        <v>3185</v>
      </c>
      <c r="F1266" s="388" t="s">
        <v>4005</v>
      </c>
      <c r="G1266" s="388"/>
      <c r="H1266" s="274" t="s">
        <v>49</v>
      </c>
      <c r="I1266" s="277">
        <v>1</v>
      </c>
      <c r="J1266" s="276">
        <v>97.75</v>
      </c>
      <c r="K1266" s="276">
        <v>97.75</v>
      </c>
      <c r="M1266" s="46"/>
      <c r="N1266" s="46"/>
      <c r="O1266" s="46"/>
      <c r="P1266" s="46"/>
      <c r="Q1266" s="46"/>
      <c r="R1266" s="46"/>
      <c r="S1266" s="46"/>
      <c r="T1266" s="46"/>
      <c r="U1266" s="46"/>
      <c r="V1266" s="46"/>
      <c r="W1266" s="46"/>
      <c r="X1266" s="46"/>
    </row>
    <row r="1267" spans="1:24" ht="15" customHeight="1" x14ac:dyDescent="0.2">
      <c r="A1267" s="46"/>
      <c r="B1267" s="261" t="s">
        <v>953</v>
      </c>
      <c r="C1267" s="280" t="s">
        <v>1359</v>
      </c>
      <c r="D1267" s="261" t="s">
        <v>47</v>
      </c>
      <c r="E1267" s="261" t="s">
        <v>2642</v>
      </c>
      <c r="F1267" s="385" t="s">
        <v>3970</v>
      </c>
      <c r="G1267" s="385"/>
      <c r="H1267" s="279" t="s">
        <v>950</v>
      </c>
      <c r="I1267" s="282">
        <v>0.91400000000000003</v>
      </c>
      <c r="J1267" s="281">
        <v>34.549999999999997</v>
      </c>
      <c r="K1267" s="281">
        <v>31.57</v>
      </c>
      <c r="M1267" s="46"/>
      <c r="N1267" s="46"/>
      <c r="O1267" s="46"/>
      <c r="P1267" s="46"/>
      <c r="Q1267" s="46"/>
      <c r="R1267" s="46"/>
      <c r="S1267" s="46"/>
      <c r="T1267" s="46"/>
      <c r="U1267" s="46"/>
      <c r="V1267" s="46"/>
      <c r="W1267" s="46"/>
      <c r="X1267" s="46"/>
    </row>
    <row r="1268" spans="1:24" ht="15" customHeight="1" x14ac:dyDescent="0.2">
      <c r="A1268" s="46"/>
      <c r="B1268" s="261" t="s">
        <v>953</v>
      </c>
      <c r="C1268" s="280" t="s">
        <v>1019</v>
      </c>
      <c r="D1268" s="261" t="s">
        <v>47</v>
      </c>
      <c r="E1268" s="261" t="s">
        <v>1020</v>
      </c>
      <c r="F1268" s="385" t="s">
        <v>3970</v>
      </c>
      <c r="G1268" s="385"/>
      <c r="H1268" s="279" t="s">
        <v>950</v>
      </c>
      <c r="I1268" s="282">
        <v>0.45700000000000002</v>
      </c>
      <c r="J1268" s="281">
        <v>24.73</v>
      </c>
      <c r="K1268" s="281">
        <v>11.3</v>
      </c>
      <c r="M1268" s="46"/>
      <c r="N1268" s="46"/>
      <c r="O1268" s="46"/>
      <c r="P1268" s="46"/>
      <c r="Q1268" s="46"/>
      <c r="R1268" s="46"/>
      <c r="S1268" s="46"/>
      <c r="T1268" s="46"/>
      <c r="U1268" s="46"/>
      <c r="V1268" s="46"/>
      <c r="W1268" s="46"/>
      <c r="X1268" s="46"/>
    </row>
    <row r="1269" spans="1:24" ht="15" customHeight="1" x14ac:dyDescent="0.2">
      <c r="A1269" s="46"/>
      <c r="B1269" s="262" t="s">
        <v>919</v>
      </c>
      <c r="C1269" s="284" t="s">
        <v>3282</v>
      </c>
      <c r="D1269" s="262" t="s">
        <v>47</v>
      </c>
      <c r="E1269" s="262" t="s">
        <v>3283</v>
      </c>
      <c r="F1269" s="389" t="s">
        <v>923</v>
      </c>
      <c r="G1269" s="389"/>
      <c r="H1269" s="283" t="s">
        <v>49</v>
      </c>
      <c r="I1269" s="286">
        <v>1</v>
      </c>
      <c r="J1269" s="285">
        <v>54.88</v>
      </c>
      <c r="K1269" s="285">
        <v>54.88</v>
      </c>
      <c r="M1269" s="46"/>
      <c r="N1269" s="46"/>
      <c r="O1269" s="46"/>
      <c r="P1269" s="46"/>
      <c r="Q1269" s="46"/>
      <c r="R1269" s="46"/>
      <c r="S1269" s="46"/>
      <c r="T1269" s="46"/>
      <c r="U1269" s="46"/>
      <c r="V1269" s="46"/>
      <c r="W1269" s="46"/>
      <c r="X1269" s="46"/>
    </row>
    <row r="1270" spans="1:24" ht="15" customHeight="1" x14ac:dyDescent="0.2">
      <c r="A1270" s="46"/>
      <c r="B1270" s="263"/>
      <c r="C1270" s="263"/>
      <c r="D1270" s="263"/>
      <c r="E1270" s="263"/>
      <c r="F1270" s="263" t="s">
        <v>924</v>
      </c>
      <c r="G1270" s="289">
        <v>37.33</v>
      </c>
      <c r="H1270" s="263" t="s">
        <v>925</v>
      </c>
      <c r="I1270" s="289">
        <v>0</v>
      </c>
      <c r="J1270" s="263" t="s">
        <v>926</v>
      </c>
      <c r="K1270" s="289">
        <v>37.33</v>
      </c>
      <c r="M1270" s="46"/>
      <c r="N1270" s="46"/>
      <c r="O1270" s="46"/>
      <c r="P1270" s="46"/>
      <c r="Q1270" s="46"/>
      <c r="R1270" s="46"/>
      <c r="S1270" s="46"/>
      <c r="T1270" s="46"/>
      <c r="U1270" s="46"/>
      <c r="V1270" s="46"/>
      <c r="W1270" s="46"/>
      <c r="X1270" s="46"/>
    </row>
    <row r="1271" spans="1:24" ht="15" customHeight="1" x14ac:dyDescent="0.2">
      <c r="A1271" s="46"/>
      <c r="B1271" s="263"/>
      <c r="C1271" s="263"/>
      <c r="D1271" s="263"/>
      <c r="E1271" s="263"/>
      <c r="F1271" s="263" t="s">
        <v>927</v>
      </c>
      <c r="G1271" s="289">
        <v>20.34</v>
      </c>
      <c r="H1271" s="263"/>
      <c r="I1271" s="386" t="s">
        <v>928</v>
      </c>
      <c r="J1271" s="386"/>
      <c r="K1271" s="289">
        <v>118.09</v>
      </c>
      <c r="M1271" s="46"/>
      <c r="N1271" s="46"/>
      <c r="O1271" s="46"/>
      <c r="P1271" s="46"/>
      <c r="Q1271" s="46"/>
      <c r="R1271" s="46"/>
      <c r="S1271" s="46"/>
      <c r="T1271" s="46"/>
      <c r="U1271" s="46"/>
      <c r="V1271" s="46"/>
      <c r="W1271" s="46"/>
      <c r="X1271" s="46"/>
    </row>
    <row r="1272" spans="1:24" ht="15" customHeight="1" thickBot="1" x14ac:dyDescent="0.25">
      <c r="A1272" s="46"/>
      <c r="B1272" s="264"/>
      <c r="C1272" s="264"/>
      <c r="D1272" s="264"/>
      <c r="E1272" s="264"/>
      <c r="F1272" s="264"/>
      <c r="G1272" s="264"/>
      <c r="H1272" s="264" t="s">
        <v>929</v>
      </c>
      <c r="I1272" s="287" t="s">
        <v>930</v>
      </c>
      <c r="J1272" s="264" t="s">
        <v>931</v>
      </c>
      <c r="K1272" s="265">
        <v>1180.9000000000001</v>
      </c>
      <c r="M1272" s="46"/>
      <c r="N1272" s="46"/>
      <c r="O1272" s="46"/>
      <c r="P1272" s="46"/>
      <c r="Q1272" s="46"/>
      <c r="R1272" s="46"/>
      <c r="S1272" s="46"/>
      <c r="T1272" s="46"/>
      <c r="U1272" s="46"/>
      <c r="V1272" s="46"/>
      <c r="W1272" s="46"/>
      <c r="X1272" s="46"/>
    </row>
    <row r="1273" spans="1:24" ht="15" customHeight="1" thickTop="1" x14ac:dyDescent="0.2">
      <c r="A1273" s="46"/>
      <c r="B1273" s="278"/>
      <c r="C1273" s="278"/>
      <c r="D1273" s="278"/>
      <c r="E1273" s="278"/>
      <c r="F1273" s="278"/>
      <c r="G1273" s="278"/>
      <c r="H1273" s="278"/>
      <c r="I1273" s="278"/>
      <c r="J1273" s="278"/>
      <c r="K1273" s="278"/>
      <c r="M1273" s="46"/>
      <c r="N1273" s="46"/>
      <c r="O1273" s="46"/>
      <c r="P1273" s="46"/>
      <c r="Q1273" s="46"/>
      <c r="R1273" s="46"/>
      <c r="S1273" s="46"/>
      <c r="T1273" s="46"/>
      <c r="U1273" s="46"/>
      <c r="V1273" s="46"/>
      <c r="W1273" s="46"/>
      <c r="X1273" s="46"/>
    </row>
    <row r="1274" spans="1:24" ht="15" customHeight="1" x14ac:dyDescent="0.2">
      <c r="A1274" s="46"/>
      <c r="B1274" s="259" t="s">
        <v>3409</v>
      </c>
      <c r="C1274" s="267" t="s">
        <v>24</v>
      </c>
      <c r="D1274" s="259" t="s">
        <v>25</v>
      </c>
      <c r="E1274" s="259" t="s">
        <v>26</v>
      </c>
      <c r="F1274" s="387" t="s">
        <v>917</v>
      </c>
      <c r="G1274" s="387"/>
      <c r="H1274" s="271" t="s">
        <v>27</v>
      </c>
      <c r="I1274" s="267" t="s">
        <v>28</v>
      </c>
      <c r="J1274" s="267" t="s">
        <v>29</v>
      </c>
      <c r="K1274" s="267" t="s">
        <v>30</v>
      </c>
      <c r="M1274" s="46"/>
      <c r="N1274" s="46"/>
      <c r="O1274" s="46"/>
      <c r="P1274" s="46"/>
      <c r="Q1274" s="46"/>
      <c r="R1274" s="46"/>
      <c r="S1274" s="46"/>
      <c r="T1274" s="46"/>
      <c r="U1274" s="46"/>
      <c r="V1274" s="46"/>
      <c r="W1274" s="46"/>
      <c r="X1274" s="46"/>
    </row>
    <row r="1275" spans="1:24" ht="15" customHeight="1" x14ac:dyDescent="0.2">
      <c r="A1275" s="46"/>
      <c r="B1275" s="260" t="s">
        <v>918</v>
      </c>
      <c r="C1275" s="275" t="s">
        <v>3410</v>
      </c>
      <c r="D1275" s="260" t="s">
        <v>73</v>
      </c>
      <c r="E1275" s="260" t="s">
        <v>3411</v>
      </c>
      <c r="F1275" s="388" t="s">
        <v>1308</v>
      </c>
      <c r="G1275" s="388"/>
      <c r="H1275" s="274" t="s">
        <v>83</v>
      </c>
      <c r="I1275" s="277">
        <v>1</v>
      </c>
      <c r="J1275" s="276">
        <v>458.68</v>
      </c>
      <c r="K1275" s="276">
        <v>458.68</v>
      </c>
      <c r="M1275" s="46"/>
      <c r="N1275" s="46"/>
      <c r="O1275" s="46"/>
      <c r="P1275" s="46"/>
      <c r="Q1275" s="46"/>
      <c r="R1275" s="46"/>
      <c r="S1275" s="46"/>
      <c r="T1275" s="46"/>
      <c r="U1275" s="46"/>
      <c r="V1275" s="46"/>
      <c r="W1275" s="46"/>
      <c r="X1275" s="46"/>
    </row>
    <row r="1276" spans="1:24" ht="15" customHeight="1" x14ac:dyDescent="0.2">
      <c r="A1276" s="46"/>
      <c r="B1276" s="261" t="s">
        <v>953</v>
      </c>
      <c r="C1276" s="280" t="s">
        <v>2659</v>
      </c>
      <c r="D1276" s="261" t="s">
        <v>47</v>
      </c>
      <c r="E1276" s="261" t="s">
        <v>2660</v>
      </c>
      <c r="F1276" s="385" t="s">
        <v>3970</v>
      </c>
      <c r="G1276" s="385"/>
      <c r="H1276" s="279" t="s">
        <v>950</v>
      </c>
      <c r="I1276" s="282">
        <v>0.432</v>
      </c>
      <c r="J1276" s="281">
        <v>35.29</v>
      </c>
      <c r="K1276" s="281">
        <v>15.24</v>
      </c>
      <c r="M1276" s="46"/>
      <c r="N1276" s="46"/>
      <c r="O1276" s="46"/>
      <c r="P1276" s="46"/>
      <c r="Q1276" s="46"/>
      <c r="R1276" s="46"/>
      <c r="S1276" s="46"/>
      <c r="T1276" s="46"/>
      <c r="U1276" s="46"/>
      <c r="V1276" s="46"/>
      <c r="W1276" s="46"/>
      <c r="X1276" s="46"/>
    </row>
    <row r="1277" spans="1:24" ht="15" customHeight="1" x14ac:dyDescent="0.2">
      <c r="A1277" s="46"/>
      <c r="B1277" s="261" t="s">
        <v>953</v>
      </c>
      <c r="C1277" s="280" t="s">
        <v>2661</v>
      </c>
      <c r="D1277" s="261" t="s">
        <v>47</v>
      </c>
      <c r="E1277" s="261" t="s">
        <v>2662</v>
      </c>
      <c r="F1277" s="385" t="s">
        <v>3970</v>
      </c>
      <c r="G1277" s="385"/>
      <c r="H1277" s="279" t="s">
        <v>950</v>
      </c>
      <c r="I1277" s="282">
        <v>0.432</v>
      </c>
      <c r="J1277" s="281">
        <v>26.59</v>
      </c>
      <c r="K1277" s="281">
        <v>11.48</v>
      </c>
      <c r="M1277" s="46"/>
      <c r="N1277" s="46"/>
      <c r="O1277" s="46"/>
      <c r="P1277" s="46"/>
      <c r="Q1277" s="46"/>
      <c r="R1277" s="46"/>
      <c r="S1277" s="46"/>
      <c r="T1277" s="46"/>
      <c r="U1277" s="46"/>
      <c r="V1277" s="46"/>
      <c r="W1277" s="46"/>
      <c r="X1277" s="46"/>
    </row>
    <row r="1278" spans="1:24" ht="15" customHeight="1" x14ac:dyDescent="0.2">
      <c r="A1278" s="46"/>
      <c r="B1278" s="262" t="s">
        <v>919</v>
      </c>
      <c r="C1278" s="284" t="s">
        <v>1901</v>
      </c>
      <c r="D1278" s="262" t="s">
        <v>47</v>
      </c>
      <c r="E1278" s="262" t="s">
        <v>1902</v>
      </c>
      <c r="F1278" s="389" t="s">
        <v>923</v>
      </c>
      <c r="G1278" s="389"/>
      <c r="H1278" s="283" t="s">
        <v>60</v>
      </c>
      <c r="I1278" s="286">
        <v>3.0000000000000001E-3</v>
      </c>
      <c r="J1278" s="285">
        <v>162.09</v>
      </c>
      <c r="K1278" s="285">
        <v>0.48</v>
      </c>
      <c r="M1278" s="46"/>
      <c r="N1278" s="46"/>
      <c r="O1278" s="46"/>
      <c r="P1278" s="46"/>
      <c r="Q1278" s="46"/>
      <c r="R1278" s="46"/>
      <c r="S1278" s="46"/>
      <c r="T1278" s="46"/>
      <c r="U1278" s="46"/>
      <c r="V1278" s="46"/>
      <c r="W1278" s="46"/>
      <c r="X1278" s="46"/>
    </row>
    <row r="1279" spans="1:24" ht="15" customHeight="1" x14ac:dyDescent="0.2">
      <c r="A1279" s="46"/>
      <c r="B1279" s="262" t="s">
        <v>919</v>
      </c>
      <c r="C1279" s="284" t="s">
        <v>3623</v>
      </c>
      <c r="D1279" s="262" t="s">
        <v>43</v>
      </c>
      <c r="E1279" s="262" t="s">
        <v>3624</v>
      </c>
      <c r="F1279" s="389" t="s">
        <v>923</v>
      </c>
      <c r="G1279" s="389"/>
      <c r="H1279" s="283" t="s">
        <v>83</v>
      </c>
      <c r="I1279" s="286">
        <v>1.1000000000000001</v>
      </c>
      <c r="J1279" s="285">
        <v>392.26</v>
      </c>
      <c r="K1279" s="285">
        <v>431.48</v>
      </c>
      <c r="M1279" s="46"/>
      <c r="N1279" s="46"/>
      <c r="O1279" s="46"/>
      <c r="P1279" s="46"/>
      <c r="Q1279" s="46"/>
      <c r="R1279" s="46"/>
      <c r="S1279" s="46"/>
      <c r="T1279" s="46"/>
      <c r="U1279" s="46"/>
      <c r="V1279" s="46"/>
      <c r="W1279" s="46"/>
      <c r="X1279" s="46"/>
    </row>
    <row r="1280" spans="1:24" ht="15" customHeight="1" x14ac:dyDescent="0.2">
      <c r="A1280" s="46"/>
      <c r="B1280" s="263"/>
      <c r="C1280" s="263"/>
      <c r="D1280" s="263"/>
      <c r="E1280" s="263"/>
      <c r="F1280" s="263" t="s">
        <v>924</v>
      </c>
      <c r="G1280" s="289">
        <v>23.08</v>
      </c>
      <c r="H1280" s="263" t="s">
        <v>925</v>
      </c>
      <c r="I1280" s="289">
        <v>0</v>
      </c>
      <c r="J1280" s="263" t="s">
        <v>926</v>
      </c>
      <c r="K1280" s="289">
        <v>23.08</v>
      </c>
      <c r="M1280" s="46"/>
      <c r="N1280" s="46"/>
      <c r="O1280" s="46"/>
      <c r="P1280" s="46"/>
      <c r="Q1280" s="46"/>
      <c r="R1280" s="46"/>
      <c r="S1280" s="46"/>
      <c r="T1280" s="46"/>
      <c r="U1280" s="46"/>
      <c r="V1280" s="46"/>
      <c r="W1280" s="46"/>
      <c r="X1280" s="46"/>
    </row>
    <row r="1281" spans="1:24" ht="15" customHeight="1" x14ac:dyDescent="0.2">
      <c r="A1281" s="46"/>
      <c r="B1281" s="263"/>
      <c r="C1281" s="263"/>
      <c r="D1281" s="263"/>
      <c r="E1281" s="263"/>
      <c r="F1281" s="263" t="s">
        <v>927</v>
      </c>
      <c r="G1281" s="289">
        <v>95.45</v>
      </c>
      <c r="H1281" s="263"/>
      <c r="I1281" s="386" t="s">
        <v>928</v>
      </c>
      <c r="J1281" s="386"/>
      <c r="K1281" s="289">
        <v>554.13</v>
      </c>
      <c r="M1281" s="46"/>
      <c r="N1281" s="46"/>
      <c r="O1281" s="46"/>
      <c r="P1281" s="46"/>
      <c r="Q1281" s="46"/>
      <c r="R1281" s="46"/>
      <c r="S1281" s="46"/>
      <c r="T1281" s="46"/>
      <c r="U1281" s="46"/>
      <c r="V1281" s="46"/>
      <c r="W1281" s="46"/>
      <c r="X1281" s="46"/>
    </row>
    <row r="1282" spans="1:24" ht="15" customHeight="1" thickBot="1" x14ac:dyDescent="0.25">
      <c r="A1282" s="46"/>
      <c r="B1282" s="264"/>
      <c r="C1282" s="264"/>
      <c r="D1282" s="264"/>
      <c r="E1282" s="264"/>
      <c r="F1282" s="264"/>
      <c r="G1282" s="264"/>
      <c r="H1282" s="264" t="s">
        <v>929</v>
      </c>
      <c r="I1282" s="287" t="s">
        <v>1448</v>
      </c>
      <c r="J1282" s="264" t="s">
        <v>931</v>
      </c>
      <c r="K1282" s="265">
        <v>1662.39</v>
      </c>
      <c r="M1282" s="46"/>
      <c r="N1282" s="46"/>
      <c r="O1282" s="46"/>
      <c r="P1282" s="46"/>
      <c r="Q1282" s="46"/>
      <c r="R1282" s="46"/>
      <c r="S1282" s="46"/>
      <c r="T1282" s="46"/>
      <c r="U1282" s="46"/>
      <c r="V1282" s="46"/>
      <c r="W1282" s="46"/>
      <c r="X1282" s="46"/>
    </row>
    <row r="1283" spans="1:24" ht="15" customHeight="1" thickTop="1" x14ac:dyDescent="0.2">
      <c r="A1283" s="46"/>
      <c r="B1283" s="278"/>
      <c r="C1283" s="278"/>
      <c r="D1283" s="278"/>
      <c r="E1283" s="278"/>
      <c r="F1283" s="278"/>
      <c r="G1283" s="278"/>
      <c r="H1283" s="278"/>
      <c r="I1283" s="278"/>
      <c r="J1283" s="278"/>
      <c r="K1283" s="278"/>
      <c r="M1283" s="46"/>
      <c r="N1283" s="46"/>
      <c r="O1283" s="46"/>
      <c r="P1283" s="46"/>
      <c r="Q1283" s="46"/>
      <c r="R1283" s="46"/>
      <c r="S1283" s="46"/>
      <c r="T1283" s="46"/>
      <c r="U1283" s="46"/>
      <c r="V1283" s="46"/>
      <c r="W1283" s="46"/>
      <c r="X1283" s="46"/>
    </row>
    <row r="1284" spans="1:24" ht="15" customHeight="1" x14ac:dyDescent="0.2">
      <c r="A1284" s="46"/>
      <c r="B1284" s="258" t="s">
        <v>1364</v>
      </c>
      <c r="C1284" s="258"/>
      <c r="D1284" s="258"/>
      <c r="E1284" s="258" t="s">
        <v>317</v>
      </c>
      <c r="F1284" s="258"/>
      <c r="G1284" s="390"/>
      <c r="H1284" s="390"/>
      <c r="I1284" s="272"/>
      <c r="J1284" s="258"/>
      <c r="K1284" s="273">
        <v>126452.66</v>
      </c>
      <c r="M1284" s="46"/>
      <c r="N1284" s="46"/>
      <c r="O1284" s="46"/>
      <c r="P1284" s="46"/>
      <c r="Q1284" s="46"/>
      <c r="R1284" s="46"/>
      <c r="S1284" s="46"/>
      <c r="T1284" s="46"/>
      <c r="U1284" s="46"/>
      <c r="V1284" s="46"/>
      <c r="W1284" s="46"/>
      <c r="X1284" s="46"/>
    </row>
    <row r="1285" spans="1:24" ht="15" customHeight="1" x14ac:dyDescent="0.2">
      <c r="A1285" s="46"/>
      <c r="B1285" s="258" t="s">
        <v>318</v>
      </c>
      <c r="C1285" s="258"/>
      <c r="D1285" s="258"/>
      <c r="E1285" s="258" t="s">
        <v>319</v>
      </c>
      <c r="F1285" s="258"/>
      <c r="G1285" s="390"/>
      <c r="H1285" s="390"/>
      <c r="I1285" s="272"/>
      <c r="J1285" s="258"/>
      <c r="K1285" s="273">
        <v>98164.07</v>
      </c>
      <c r="M1285" s="46"/>
      <c r="N1285" s="46"/>
      <c r="O1285" s="46"/>
      <c r="P1285" s="46"/>
      <c r="Q1285" s="46"/>
      <c r="R1285" s="46"/>
      <c r="S1285" s="46"/>
      <c r="T1285" s="46"/>
      <c r="U1285" s="46"/>
      <c r="V1285" s="46"/>
      <c r="W1285" s="46"/>
      <c r="X1285" s="46"/>
    </row>
    <row r="1286" spans="1:24" ht="15" customHeight="1" x14ac:dyDescent="0.2">
      <c r="A1286" s="46"/>
      <c r="B1286" s="259" t="s">
        <v>320</v>
      </c>
      <c r="C1286" s="267" t="s">
        <v>24</v>
      </c>
      <c r="D1286" s="259" t="s">
        <v>25</v>
      </c>
      <c r="E1286" s="259" t="s">
        <v>26</v>
      </c>
      <c r="F1286" s="387" t="s">
        <v>917</v>
      </c>
      <c r="G1286" s="387"/>
      <c r="H1286" s="271" t="s">
        <v>27</v>
      </c>
      <c r="I1286" s="267" t="s">
        <v>28</v>
      </c>
      <c r="J1286" s="267" t="s">
        <v>29</v>
      </c>
      <c r="K1286" s="267" t="s">
        <v>30</v>
      </c>
      <c r="M1286" s="46"/>
      <c r="N1286" s="46"/>
      <c r="O1286" s="46"/>
      <c r="P1286" s="46"/>
      <c r="Q1286" s="46"/>
      <c r="R1286" s="46"/>
      <c r="S1286" s="46"/>
      <c r="T1286" s="46"/>
      <c r="U1286" s="46"/>
      <c r="V1286" s="46"/>
      <c r="W1286" s="46"/>
      <c r="X1286" s="46"/>
    </row>
    <row r="1287" spans="1:24" ht="15" customHeight="1" x14ac:dyDescent="0.2">
      <c r="A1287" s="46"/>
      <c r="B1287" s="260" t="s">
        <v>918</v>
      </c>
      <c r="C1287" s="275" t="s">
        <v>321</v>
      </c>
      <c r="D1287" s="260" t="s">
        <v>47</v>
      </c>
      <c r="E1287" s="260" t="s">
        <v>2414</v>
      </c>
      <c r="F1287" s="388" t="s">
        <v>4007</v>
      </c>
      <c r="G1287" s="388"/>
      <c r="H1287" s="274" t="s">
        <v>40</v>
      </c>
      <c r="I1287" s="277">
        <v>1</v>
      </c>
      <c r="J1287" s="276">
        <v>9.8699999999999992</v>
      </c>
      <c r="K1287" s="276">
        <v>9.8699999999999992</v>
      </c>
      <c r="M1287" s="46"/>
      <c r="N1287" s="46"/>
      <c r="O1287" s="46"/>
      <c r="P1287" s="46"/>
      <c r="Q1287" s="46"/>
      <c r="R1287" s="46"/>
      <c r="S1287" s="46"/>
      <c r="T1287" s="46"/>
      <c r="U1287" s="46"/>
      <c r="V1287" s="46"/>
      <c r="W1287" s="46"/>
      <c r="X1287" s="46"/>
    </row>
    <row r="1288" spans="1:24" ht="15" customHeight="1" x14ac:dyDescent="0.2">
      <c r="A1288" s="46"/>
      <c r="B1288" s="261" t="s">
        <v>953</v>
      </c>
      <c r="C1288" s="280" t="s">
        <v>1365</v>
      </c>
      <c r="D1288" s="261" t="s">
        <v>47</v>
      </c>
      <c r="E1288" s="261" t="s">
        <v>1366</v>
      </c>
      <c r="F1288" s="385" t="s">
        <v>3981</v>
      </c>
      <c r="G1288" s="385"/>
      <c r="H1288" s="279" t="s">
        <v>60</v>
      </c>
      <c r="I1288" s="282">
        <v>3.7000000000000002E-3</v>
      </c>
      <c r="J1288" s="281">
        <v>628.94000000000005</v>
      </c>
      <c r="K1288" s="281">
        <v>2.3199999999999998</v>
      </c>
      <c r="M1288" s="46"/>
      <c r="N1288" s="46"/>
      <c r="O1288" s="46"/>
      <c r="P1288" s="46"/>
      <c r="Q1288" s="46"/>
      <c r="R1288" s="46"/>
      <c r="S1288" s="46"/>
      <c r="T1288" s="46"/>
      <c r="U1288" s="46"/>
      <c r="V1288" s="46"/>
      <c r="W1288" s="46"/>
      <c r="X1288" s="46"/>
    </row>
    <row r="1289" spans="1:24" ht="15" customHeight="1" x14ac:dyDescent="0.2">
      <c r="A1289" s="46"/>
      <c r="B1289" s="261" t="s">
        <v>953</v>
      </c>
      <c r="C1289" s="280" t="s">
        <v>1019</v>
      </c>
      <c r="D1289" s="261" t="s">
        <v>47</v>
      </c>
      <c r="E1289" s="261" t="s">
        <v>1020</v>
      </c>
      <c r="F1289" s="385" t="s">
        <v>3970</v>
      </c>
      <c r="G1289" s="385"/>
      <c r="H1289" s="279" t="s">
        <v>950</v>
      </c>
      <c r="I1289" s="282">
        <v>5.7500000000000002E-2</v>
      </c>
      <c r="J1289" s="281">
        <v>24.73</v>
      </c>
      <c r="K1289" s="281">
        <v>1.42</v>
      </c>
      <c r="M1289" s="46"/>
      <c r="N1289" s="46"/>
      <c r="O1289" s="46"/>
      <c r="P1289" s="46"/>
      <c r="Q1289" s="46"/>
      <c r="R1289" s="46"/>
      <c r="S1289" s="46"/>
      <c r="T1289" s="46"/>
      <c r="U1289" s="46"/>
      <c r="V1289" s="46"/>
      <c r="W1289" s="46"/>
      <c r="X1289" s="46"/>
    </row>
    <row r="1290" spans="1:24" ht="15" customHeight="1" x14ac:dyDescent="0.2">
      <c r="A1290" s="46"/>
      <c r="B1290" s="261" t="s">
        <v>953</v>
      </c>
      <c r="C1290" s="280" t="s">
        <v>1086</v>
      </c>
      <c r="D1290" s="261" t="s">
        <v>47</v>
      </c>
      <c r="E1290" s="261" t="s">
        <v>1087</v>
      </c>
      <c r="F1290" s="385" t="s">
        <v>3970</v>
      </c>
      <c r="G1290" s="385"/>
      <c r="H1290" s="279" t="s">
        <v>950</v>
      </c>
      <c r="I1290" s="282">
        <v>0.1724</v>
      </c>
      <c r="J1290" s="281">
        <v>35.590000000000003</v>
      </c>
      <c r="K1290" s="281">
        <v>6.13</v>
      </c>
      <c r="M1290" s="46"/>
      <c r="N1290" s="46"/>
      <c r="O1290" s="46"/>
      <c r="P1290" s="46"/>
      <c r="Q1290" s="46"/>
      <c r="R1290" s="46"/>
      <c r="S1290" s="46"/>
      <c r="T1290" s="46"/>
      <c r="U1290" s="46"/>
      <c r="V1290" s="46"/>
      <c r="W1290" s="46"/>
      <c r="X1290" s="46"/>
    </row>
    <row r="1291" spans="1:24" ht="15" customHeight="1" x14ac:dyDescent="0.2">
      <c r="A1291" s="46"/>
      <c r="B1291" s="263"/>
      <c r="C1291" s="263"/>
      <c r="D1291" s="263"/>
      <c r="E1291" s="263"/>
      <c r="F1291" s="263" t="s">
        <v>924</v>
      </c>
      <c r="G1291" s="289">
        <v>7</v>
      </c>
      <c r="H1291" s="263" t="s">
        <v>925</v>
      </c>
      <c r="I1291" s="289">
        <v>0</v>
      </c>
      <c r="J1291" s="263" t="s">
        <v>926</v>
      </c>
      <c r="K1291" s="289">
        <v>7</v>
      </c>
      <c r="M1291" s="46"/>
      <c r="N1291" s="46"/>
      <c r="O1291" s="46"/>
      <c r="P1291" s="46"/>
      <c r="Q1291" s="46"/>
      <c r="R1291" s="46"/>
      <c r="S1291" s="46"/>
      <c r="T1291" s="46"/>
      <c r="U1291" s="46"/>
      <c r="V1291" s="46"/>
      <c r="W1291" s="46"/>
      <c r="X1291" s="46"/>
    </row>
    <row r="1292" spans="1:24" ht="15" customHeight="1" x14ac:dyDescent="0.2">
      <c r="A1292" s="46"/>
      <c r="B1292" s="263"/>
      <c r="C1292" s="263"/>
      <c r="D1292" s="263"/>
      <c r="E1292" s="263"/>
      <c r="F1292" s="263" t="s">
        <v>927</v>
      </c>
      <c r="G1292" s="289">
        <v>2.0499999999999998</v>
      </c>
      <c r="H1292" s="263"/>
      <c r="I1292" s="386" t="s">
        <v>928</v>
      </c>
      <c r="J1292" s="386"/>
      <c r="K1292" s="289">
        <v>11.92</v>
      </c>
      <c r="M1292" s="46"/>
      <c r="N1292" s="46"/>
      <c r="O1292" s="46"/>
      <c r="P1292" s="46"/>
      <c r="Q1292" s="46"/>
      <c r="R1292" s="46"/>
      <c r="S1292" s="46"/>
      <c r="T1292" s="46"/>
      <c r="U1292" s="46"/>
      <c r="V1292" s="46"/>
      <c r="W1292" s="46"/>
      <c r="X1292" s="46"/>
    </row>
    <row r="1293" spans="1:24" ht="15" customHeight="1" thickBot="1" x14ac:dyDescent="0.25">
      <c r="A1293" s="46"/>
      <c r="B1293" s="264"/>
      <c r="C1293" s="264"/>
      <c r="D1293" s="264"/>
      <c r="E1293" s="264"/>
      <c r="F1293" s="264"/>
      <c r="G1293" s="264"/>
      <c r="H1293" s="264" t="s">
        <v>929</v>
      </c>
      <c r="I1293" s="287" t="s">
        <v>3625</v>
      </c>
      <c r="J1293" s="264" t="s">
        <v>931</v>
      </c>
      <c r="K1293" s="265">
        <v>26465.26</v>
      </c>
      <c r="M1293" s="46"/>
      <c r="N1293" s="46"/>
      <c r="O1293" s="46"/>
      <c r="P1293" s="46"/>
      <c r="Q1293" s="46"/>
      <c r="R1293" s="46"/>
      <c r="S1293" s="46"/>
      <c r="T1293" s="46"/>
      <c r="U1293" s="46"/>
      <c r="V1293" s="46"/>
      <c r="W1293" s="46"/>
      <c r="X1293" s="46"/>
    </row>
    <row r="1294" spans="1:24" ht="15" customHeight="1" thickTop="1" x14ac:dyDescent="0.2">
      <c r="A1294" s="46"/>
      <c r="B1294" s="278"/>
      <c r="C1294" s="278"/>
      <c r="D1294" s="278"/>
      <c r="E1294" s="278"/>
      <c r="F1294" s="278"/>
      <c r="G1294" s="278"/>
      <c r="H1294" s="278"/>
      <c r="I1294" s="278"/>
      <c r="J1294" s="278"/>
      <c r="K1294" s="278"/>
      <c r="M1294" s="46"/>
      <c r="N1294" s="46"/>
      <c r="O1294" s="46"/>
      <c r="P1294" s="46"/>
      <c r="Q1294" s="46"/>
      <c r="R1294" s="46"/>
      <c r="S1294" s="46"/>
      <c r="T1294" s="46"/>
      <c r="U1294" s="46"/>
      <c r="V1294" s="46"/>
      <c r="W1294" s="46"/>
      <c r="X1294" s="46"/>
    </row>
    <row r="1295" spans="1:24" ht="15" customHeight="1" x14ac:dyDescent="0.2">
      <c r="A1295" s="46"/>
      <c r="B1295" s="259" t="s">
        <v>322</v>
      </c>
      <c r="C1295" s="267" t="s">
        <v>24</v>
      </c>
      <c r="D1295" s="259" t="s">
        <v>25</v>
      </c>
      <c r="E1295" s="259" t="s">
        <v>26</v>
      </c>
      <c r="F1295" s="387" t="s">
        <v>917</v>
      </c>
      <c r="G1295" s="387"/>
      <c r="H1295" s="271" t="s">
        <v>27</v>
      </c>
      <c r="I1295" s="267" t="s">
        <v>28</v>
      </c>
      <c r="J1295" s="267" t="s">
        <v>29</v>
      </c>
      <c r="K1295" s="267" t="s">
        <v>30</v>
      </c>
      <c r="M1295" s="46"/>
      <c r="N1295" s="46"/>
      <c r="O1295" s="46"/>
      <c r="P1295" s="46"/>
      <c r="Q1295" s="46"/>
      <c r="R1295" s="46"/>
      <c r="S1295" s="46"/>
      <c r="T1295" s="46"/>
      <c r="U1295" s="46"/>
      <c r="V1295" s="46"/>
      <c r="W1295" s="46"/>
      <c r="X1295" s="46"/>
    </row>
    <row r="1296" spans="1:24" ht="15" customHeight="1" x14ac:dyDescent="0.2">
      <c r="A1296" s="46"/>
      <c r="B1296" s="260" t="s">
        <v>918</v>
      </c>
      <c r="C1296" s="275" t="s">
        <v>323</v>
      </c>
      <c r="D1296" s="260" t="s">
        <v>47</v>
      </c>
      <c r="E1296" s="260" t="s">
        <v>324</v>
      </c>
      <c r="F1296" s="388" t="s">
        <v>4008</v>
      </c>
      <c r="G1296" s="388"/>
      <c r="H1296" s="274" t="s">
        <v>40</v>
      </c>
      <c r="I1296" s="277">
        <v>1</v>
      </c>
      <c r="J1296" s="276">
        <v>26.77</v>
      </c>
      <c r="K1296" s="276">
        <v>26.77</v>
      </c>
      <c r="M1296" s="46"/>
      <c r="N1296" s="46"/>
      <c r="O1296" s="46"/>
      <c r="P1296" s="46"/>
      <c r="Q1296" s="46"/>
      <c r="R1296" s="46"/>
      <c r="S1296" s="46"/>
      <c r="T1296" s="46"/>
      <c r="U1296" s="46"/>
      <c r="V1296" s="46"/>
      <c r="W1296" s="46"/>
      <c r="X1296" s="46"/>
    </row>
    <row r="1297" spans="1:24" ht="15" customHeight="1" x14ac:dyDescent="0.2">
      <c r="A1297" s="46"/>
      <c r="B1297" s="261" t="s">
        <v>953</v>
      </c>
      <c r="C1297" s="280" t="s">
        <v>1183</v>
      </c>
      <c r="D1297" s="261" t="s">
        <v>47</v>
      </c>
      <c r="E1297" s="261" t="s">
        <v>1184</v>
      </c>
      <c r="F1297" s="385" t="s">
        <v>3981</v>
      </c>
      <c r="G1297" s="385"/>
      <c r="H1297" s="279" t="s">
        <v>60</v>
      </c>
      <c r="I1297" s="282">
        <v>1.9400000000000001E-2</v>
      </c>
      <c r="J1297" s="281">
        <v>646.28</v>
      </c>
      <c r="K1297" s="281">
        <v>12.53</v>
      </c>
      <c r="M1297" s="46"/>
      <c r="N1297" s="46"/>
      <c r="O1297" s="46"/>
      <c r="P1297" s="46"/>
      <c r="Q1297" s="46"/>
      <c r="R1297" s="46"/>
      <c r="S1297" s="46"/>
      <c r="T1297" s="46"/>
      <c r="U1297" s="46"/>
      <c r="V1297" s="46"/>
      <c r="W1297" s="46"/>
      <c r="X1297" s="46"/>
    </row>
    <row r="1298" spans="1:24" ht="15" customHeight="1" x14ac:dyDescent="0.2">
      <c r="A1298" s="46"/>
      <c r="B1298" s="261" t="s">
        <v>953</v>
      </c>
      <c r="C1298" s="280" t="s">
        <v>1086</v>
      </c>
      <c r="D1298" s="261" t="s">
        <v>47</v>
      </c>
      <c r="E1298" s="261" t="s">
        <v>1087</v>
      </c>
      <c r="F1298" s="385" t="s">
        <v>3970</v>
      </c>
      <c r="G1298" s="385"/>
      <c r="H1298" s="279" t="s">
        <v>950</v>
      </c>
      <c r="I1298" s="282">
        <v>0.29709999999999998</v>
      </c>
      <c r="J1298" s="281">
        <v>35.590000000000003</v>
      </c>
      <c r="K1298" s="281">
        <v>10.57</v>
      </c>
      <c r="M1298" s="46"/>
      <c r="N1298" s="46"/>
      <c r="O1298" s="46"/>
      <c r="P1298" s="46"/>
      <c r="Q1298" s="46"/>
      <c r="R1298" s="46"/>
      <c r="S1298" s="46"/>
      <c r="T1298" s="46"/>
      <c r="U1298" s="46"/>
      <c r="V1298" s="46"/>
      <c r="W1298" s="46"/>
      <c r="X1298" s="46"/>
    </row>
    <row r="1299" spans="1:24" ht="15" customHeight="1" x14ac:dyDescent="0.2">
      <c r="A1299" s="46"/>
      <c r="B1299" s="261" t="s">
        <v>953</v>
      </c>
      <c r="C1299" s="280" t="s">
        <v>1019</v>
      </c>
      <c r="D1299" s="261" t="s">
        <v>47</v>
      </c>
      <c r="E1299" s="261" t="s">
        <v>1020</v>
      </c>
      <c r="F1299" s="385" t="s">
        <v>3970</v>
      </c>
      <c r="G1299" s="385"/>
      <c r="H1299" s="279" t="s">
        <v>950</v>
      </c>
      <c r="I1299" s="282">
        <v>0.14849999999999999</v>
      </c>
      <c r="J1299" s="281">
        <v>24.73</v>
      </c>
      <c r="K1299" s="281">
        <v>3.67</v>
      </c>
      <c r="M1299" s="46"/>
      <c r="N1299" s="46"/>
      <c r="O1299" s="46"/>
      <c r="P1299" s="46"/>
      <c r="Q1299" s="46"/>
      <c r="R1299" s="46"/>
      <c r="S1299" s="46"/>
      <c r="T1299" s="46"/>
      <c r="U1299" s="46"/>
      <c r="V1299" s="46"/>
      <c r="W1299" s="46"/>
      <c r="X1299" s="46"/>
    </row>
    <row r="1300" spans="1:24" ht="15" customHeight="1" x14ac:dyDescent="0.2">
      <c r="A1300" s="46"/>
      <c r="B1300" s="263"/>
      <c r="C1300" s="263"/>
      <c r="D1300" s="263"/>
      <c r="E1300" s="263"/>
      <c r="F1300" s="263" t="s">
        <v>924</v>
      </c>
      <c r="G1300" s="289">
        <v>14.66</v>
      </c>
      <c r="H1300" s="263" t="s">
        <v>925</v>
      </c>
      <c r="I1300" s="289">
        <v>0</v>
      </c>
      <c r="J1300" s="263" t="s">
        <v>926</v>
      </c>
      <c r="K1300" s="289">
        <v>14.66</v>
      </c>
      <c r="M1300" s="46"/>
      <c r="N1300" s="46"/>
      <c r="O1300" s="46"/>
      <c r="P1300" s="46"/>
      <c r="Q1300" s="46"/>
      <c r="R1300" s="46"/>
      <c r="S1300" s="46"/>
      <c r="T1300" s="46"/>
      <c r="U1300" s="46"/>
      <c r="V1300" s="46"/>
      <c r="W1300" s="46"/>
      <c r="X1300" s="46"/>
    </row>
    <row r="1301" spans="1:24" ht="15" customHeight="1" x14ac:dyDescent="0.2">
      <c r="A1301" s="46"/>
      <c r="B1301" s="263"/>
      <c r="C1301" s="263"/>
      <c r="D1301" s="263"/>
      <c r="E1301" s="263"/>
      <c r="F1301" s="263" t="s">
        <v>927</v>
      </c>
      <c r="G1301" s="289">
        <v>5.57</v>
      </c>
      <c r="H1301" s="263"/>
      <c r="I1301" s="386" t="s">
        <v>928</v>
      </c>
      <c r="J1301" s="386"/>
      <c r="K1301" s="289">
        <v>32.340000000000003</v>
      </c>
      <c r="M1301" s="46"/>
      <c r="N1301" s="46"/>
      <c r="O1301" s="46"/>
      <c r="P1301" s="46"/>
      <c r="Q1301" s="46"/>
      <c r="R1301" s="46"/>
      <c r="S1301" s="46"/>
      <c r="T1301" s="46"/>
      <c r="U1301" s="46"/>
      <c r="V1301" s="46"/>
      <c r="W1301" s="46"/>
      <c r="X1301" s="46"/>
    </row>
    <row r="1302" spans="1:24" ht="15" customHeight="1" thickBot="1" x14ac:dyDescent="0.25">
      <c r="A1302" s="46"/>
      <c r="B1302" s="264"/>
      <c r="C1302" s="264"/>
      <c r="D1302" s="264"/>
      <c r="E1302" s="264"/>
      <c r="F1302" s="264"/>
      <c r="G1302" s="264"/>
      <c r="H1302" s="264" t="s">
        <v>929</v>
      </c>
      <c r="I1302" s="287" t="s">
        <v>3626</v>
      </c>
      <c r="J1302" s="264" t="s">
        <v>931</v>
      </c>
      <c r="K1302" s="265">
        <v>68343.789999999994</v>
      </c>
      <c r="M1302" s="46"/>
      <c r="N1302" s="46"/>
      <c r="O1302" s="46"/>
      <c r="P1302" s="46"/>
      <c r="Q1302" s="46"/>
      <c r="R1302" s="46"/>
      <c r="S1302" s="46"/>
      <c r="T1302" s="46"/>
      <c r="U1302" s="46"/>
      <c r="V1302" s="46"/>
      <c r="W1302" s="46"/>
      <c r="X1302" s="46"/>
    </row>
    <row r="1303" spans="1:24" ht="15" customHeight="1" thickTop="1" x14ac:dyDescent="0.2">
      <c r="A1303" s="46"/>
      <c r="B1303" s="278"/>
      <c r="C1303" s="278"/>
      <c r="D1303" s="278"/>
      <c r="E1303" s="278"/>
      <c r="F1303" s="278"/>
      <c r="G1303" s="278"/>
      <c r="H1303" s="278"/>
      <c r="I1303" s="278"/>
      <c r="J1303" s="278"/>
      <c r="K1303" s="278"/>
      <c r="M1303" s="46"/>
      <c r="N1303" s="46"/>
      <c r="O1303" s="46"/>
      <c r="P1303" s="46"/>
      <c r="Q1303" s="46"/>
      <c r="R1303" s="46"/>
      <c r="S1303" s="46"/>
      <c r="T1303" s="46"/>
      <c r="U1303" s="46"/>
      <c r="V1303" s="46"/>
      <c r="W1303" s="46"/>
      <c r="X1303" s="46"/>
    </row>
    <row r="1304" spans="1:24" ht="15" customHeight="1" x14ac:dyDescent="0.2">
      <c r="A1304" s="46"/>
      <c r="B1304" s="259" t="s">
        <v>325</v>
      </c>
      <c r="C1304" s="267" t="s">
        <v>24</v>
      </c>
      <c r="D1304" s="259" t="s">
        <v>25</v>
      </c>
      <c r="E1304" s="259" t="s">
        <v>26</v>
      </c>
      <c r="F1304" s="387" t="s">
        <v>917</v>
      </c>
      <c r="G1304" s="387"/>
      <c r="H1304" s="271" t="s">
        <v>27</v>
      </c>
      <c r="I1304" s="267" t="s">
        <v>28</v>
      </c>
      <c r="J1304" s="267" t="s">
        <v>29</v>
      </c>
      <c r="K1304" s="267" t="s">
        <v>30</v>
      </c>
      <c r="M1304" s="46"/>
      <c r="N1304" s="46"/>
      <c r="O1304" s="46"/>
      <c r="P1304" s="46"/>
      <c r="Q1304" s="46"/>
      <c r="R1304" s="46"/>
      <c r="S1304" s="46"/>
      <c r="T1304" s="46"/>
      <c r="U1304" s="46"/>
      <c r="V1304" s="46"/>
      <c r="W1304" s="46"/>
      <c r="X1304" s="46"/>
    </row>
    <row r="1305" spans="1:24" ht="15" customHeight="1" x14ac:dyDescent="0.2">
      <c r="A1305" s="46"/>
      <c r="B1305" s="260" t="s">
        <v>918</v>
      </c>
      <c r="C1305" s="275" t="s">
        <v>326</v>
      </c>
      <c r="D1305" s="260" t="s">
        <v>47</v>
      </c>
      <c r="E1305" s="260" t="s">
        <v>327</v>
      </c>
      <c r="F1305" s="388" t="s">
        <v>4008</v>
      </c>
      <c r="G1305" s="388"/>
      <c r="H1305" s="274" t="s">
        <v>40</v>
      </c>
      <c r="I1305" s="277">
        <v>1</v>
      </c>
      <c r="J1305" s="276">
        <v>25.97</v>
      </c>
      <c r="K1305" s="276">
        <v>25.97</v>
      </c>
      <c r="M1305" s="46"/>
      <c r="N1305" s="46"/>
      <c r="O1305" s="46"/>
      <c r="P1305" s="46"/>
      <c r="Q1305" s="46"/>
      <c r="R1305" s="46"/>
      <c r="S1305" s="46"/>
      <c r="T1305" s="46"/>
      <c r="U1305" s="46"/>
      <c r="V1305" s="46"/>
      <c r="W1305" s="46"/>
      <c r="X1305" s="46"/>
    </row>
    <row r="1306" spans="1:24" ht="15" customHeight="1" x14ac:dyDescent="0.2">
      <c r="A1306" s="46"/>
      <c r="B1306" s="261" t="s">
        <v>953</v>
      </c>
      <c r="C1306" s="280" t="s">
        <v>1019</v>
      </c>
      <c r="D1306" s="261" t="s">
        <v>47</v>
      </c>
      <c r="E1306" s="261" t="s">
        <v>1020</v>
      </c>
      <c r="F1306" s="385" t="s">
        <v>3970</v>
      </c>
      <c r="G1306" s="385"/>
      <c r="H1306" s="279" t="s">
        <v>950</v>
      </c>
      <c r="I1306" s="282">
        <v>0.14019999999999999</v>
      </c>
      <c r="J1306" s="281">
        <v>24.73</v>
      </c>
      <c r="K1306" s="281">
        <v>3.46</v>
      </c>
      <c r="M1306" s="46"/>
      <c r="N1306" s="46"/>
      <c r="O1306" s="46"/>
      <c r="P1306" s="46"/>
      <c r="Q1306" s="46"/>
      <c r="R1306" s="46"/>
      <c r="S1306" s="46"/>
      <c r="T1306" s="46"/>
      <c r="U1306" s="46"/>
      <c r="V1306" s="46"/>
      <c r="W1306" s="46"/>
      <c r="X1306" s="46"/>
    </row>
    <row r="1307" spans="1:24" ht="15" customHeight="1" x14ac:dyDescent="0.2">
      <c r="A1307" s="46"/>
      <c r="B1307" s="261" t="s">
        <v>953</v>
      </c>
      <c r="C1307" s="280" t="s">
        <v>1183</v>
      </c>
      <c r="D1307" s="261" t="s">
        <v>47</v>
      </c>
      <c r="E1307" s="261" t="s">
        <v>1184</v>
      </c>
      <c r="F1307" s="385" t="s">
        <v>3981</v>
      </c>
      <c r="G1307" s="385"/>
      <c r="H1307" s="279" t="s">
        <v>60</v>
      </c>
      <c r="I1307" s="282">
        <v>1.9400000000000001E-2</v>
      </c>
      <c r="J1307" s="281">
        <v>646.28</v>
      </c>
      <c r="K1307" s="281">
        <v>12.53</v>
      </c>
      <c r="M1307" s="46"/>
      <c r="N1307" s="46"/>
      <c r="O1307" s="46"/>
      <c r="P1307" s="46"/>
      <c r="Q1307" s="46"/>
      <c r="R1307" s="46"/>
      <c r="S1307" s="46"/>
      <c r="T1307" s="46"/>
      <c r="U1307" s="46"/>
      <c r="V1307" s="46"/>
      <c r="W1307" s="46"/>
      <c r="X1307" s="46"/>
    </row>
    <row r="1308" spans="1:24" ht="15" customHeight="1" x14ac:dyDescent="0.2">
      <c r="A1308" s="46"/>
      <c r="B1308" s="261" t="s">
        <v>953</v>
      </c>
      <c r="C1308" s="280" t="s">
        <v>1086</v>
      </c>
      <c r="D1308" s="261" t="s">
        <v>47</v>
      </c>
      <c r="E1308" s="261" t="s">
        <v>1087</v>
      </c>
      <c r="F1308" s="385" t="s">
        <v>3970</v>
      </c>
      <c r="G1308" s="385"/>
      <c r="H1308" s="279" t="s">
        <v>950</v>
      </c>
      <c r="I1308" s="282">
        <v>0.28050000000000003</v>
      </c>
      <c r="J1308" s="281">
        <v>35.590000000000003</v>
      </c>
      <c r="K1308" s="281">
        <v>9.98</v>
      </c>
      <c r="M1308" s="46"/>
      <c r="N1308" s="46"/>
      <c r="O1308" s="46"/>
      <c r="P1308" s="46"/>
      <c r="Q1308" s="46"/>
      <c r="R1308" s="46"/>
      <c r="S1308" s="46"/>
      <c r="T1308" s="46"/>
      <c r="U1308" s="46"/>
      <c r="V1308" s="46"/>
      <c r="W1308" s="46"/>
      <c r="X1308" s="46"/>
    </row>
    <row r="1309" spans="1:24" ht="15" customHeight="1" x14ac:dyDescent="0.2">
      <c r="A1309" s="46"/>
      <c r="B1309" s="263"/>
      <c r="C1309" s="263"/>
      <c r="D1309" s="263"/>
      <c r="E1309" s="263"/>
      <c r="F1309" s="263" t="s">
        <v>924</v>
      </c>
      <c r="G1309" s="289">
        <v>13.96</v>
      </c>
      <c r="H1309" s="263" t="s">
        <v>925</v>
      </c>
      <c r="I1309" s="289">
        <v>0</v>
      </c>
      <c r="J1309" s="263" t="s">
        <v>926</v>
      </c>
      <c r="K1309" s="289">
        <v>13.96</v>
      </c>
      <c r="M1309" s="46"/>
      <c r="N1309" s="46"/>
      <c r="O1309" s="46"/>
      <c r="P1309" s="46"/>
      <c r="Q1309" s="46"/>
      <c r="R1309" s="46"/>
      <c r="S1309" s="46"/>
      <c r="T1309" s="46"/>
      <c r="U1309" s="46"/>
      <c r="V1309" s="46"/>
      <c r="W1309" s="46"/>
      <c r="X1309" s="46"/>
    </row>
    <row r="1310" spans="1:24" ht="15" customHeight="1" x14ac:dyDescent="0.2">
      <c r="A1310" s="46"/>
      <c r="B1310" s="263"/>
      <c r="C1310" s="263"/>
      <c r="D1310" s="263"/>
      <c r="E1310" s="263"/>
      <c r="F1310" s="263" t="s">
        <v>927</v>
      </c>
      <c r="G1310" s="289">
        <v>5.4</v>
      </c>
      <c r="H1310" s="263"/>
      <c r="I1310" s="386" t="s">
        <v>928</v>
      </c>
      <c r="J1310" s="386"/>
      <c r="K1310" s="289">
        <v>31.37</v>
      </c>
      <c r="M1310" s="46"/>
      <c r="N1310" s="46"/>
      <c r="O1310" s="46"/>
      <c r="P1310" s="46"/>
      <c r="Q1310" s="46"/>
      <c r="R1310" s="46"/>
      <c r="S1310" s="46"/>
      <c r="T1310" s="46"/>
      <c r="U1310" s="46"/>
      <c r="V1310" s="46"/>
      <c r="W1310" s="46"/>
      <c r="X1310" s="46"/>
    </row>
    <row r="1311" spans="1:24" ht="15" customHeight="1" thickBot="1" x14ac:dyDescent="0.25">
      <c r="A1311" s="46"/>
      <c r="B1311" s="264"/>
      <c r="C1311" s="264"/>
      <c r="D1311" s="264"/>
      <c r="E1311" s="264"/>
      <c r="F1311" s="264"/>
      <c r="G1311" s="264"/>
      <c r="H1311" s="264" t="s">
        <v>929</v>
      </c>
      <c r="I1311" s="287" t="s">
        <v>3627</v>
      </c>
      <c r="J1311" s="264" t="s">
        <v>931</v>
      </c>
      <c r="K1311" s="265">
        <v>3355.02</v>
      </c>
      <c r="M1311" s="46"/>
      <c r="N1311" s="46"/>
      <c r="O1311" s="46"/>
      <c r="P1311" s="46"/>
      <c r="Q1311" s="46"/>
      <c r="R1311" s="46"/>
      <c r="S1311" s="46"/>
      <c r="T1311" s="46"/>
      <c r="U1311" s="46"/>
      <c r="V1311" s="46"/>
      <c r="W1311" s="46"/>
      <c r="X1311" s="46"/>
    </row>
    <row r="1312" spans="1:24" ht="15" customHeight="1" thickTop="1" x14ac:dyDescent="0.2">
      <c r="A1312" s="46"/>
      <c r="B1312" s="278"/>
      <c r="C1312" s="278"/>
      <c r="D1312" s="278"/>
      <c r="E1312" s="278"/>
      <c r="F1312" s="278"/>
      <c r="G1312" s="278"/>
      <c r="H1312" s="278"/>
      <c r="I1312" s="278"/>
      <c r="J1312" s="278"/>
      <c r="K1312" s="278"/>
      <c r="M1312" s="46"/>
      <c r="N1312" s="46"/>
      <c r="O1312" s="46"/>
      <c r="P1312" s="46"/>
      <c r="Q1312" s="46"/>
      <c r="R1312" s="46"/>
      <c r="S1312" s="46"/>
      <c r="T1312" s="46"/>
      <c r="U1312" s="46"/>
      <c r="V1312" s="46"/>
      <c r="W1312" s="46"/>
      <c r="X1312" s="46"/>
    </row>
    <row r="1313" spans="1:24" ht="15" customHeight="1" x14ac:dyDescent="0.2">
      <c r="A1313" s="46"/>
      <c r="B1313" s="258" t="s">
        <v>328</v>
      </c>
      <c r="C1313" s="258"/>
      <c r="D1313" s="258"/>
      <c r="E1313" s="258" t="s">
        <v>329</v>
      </c>
      <c r="F1313" s="258"/>
      <c r="G1313" s="390"/>
      <c r="H1313" s="390"/>
      <c r="I1313" s="272"/>
      <c r="J1313" s="258"/>
      <c r="K1313" s="273">
        <v>28288.59</v>
      </c>
      <c r="M1313" s="46"/>
      <c r="N1313" s="46"/>
      <c r="O1313" s="46"/>
      <c r="P1313" s="46"/>
      <c r="Q1313" s="46"/>
      <c r="R1313" s="46"/>
      <c r="S1313" s="46"/>
      <c r="T1313" s="46"/>
      <c r="U1313" s="46"/>
      <c r="V1313" s="46"/>
      <c r="W1313" s="46"/>
      <c r="X1313" s="46"/>
    </row>
    <row r="1314" spans="1:24" ht="15" customHeight="1" x14ac:dyDescent="0.2">
      <c r="A1314" s="46"/>
      <c r="B1314" s="259" t="s">
        <v>330</v>
      </c>
      <c r="C1314" s="267" t="s">
        <v>24</v>
      </c>
      <c r="D1314" s="259" t="s">
        <v>25</v>
      </c>
      <c r="E1314" s="259" t="s">
        <v>26</v>
      </c>
      <c r="F1314" s="387" t="s">
        <v>917</v>
      </c>
      <c r="G1314" s="387"/>
      <c r="H1314" s="271" t="s">
        <v>27</v>
      </c>
      <c r="I1314" s="267" t="s">
        <v>28</v>
      </c>
      <c r="J1314" s="267" t="s">
        <v>29</v>
      </c>
      <c r="K1314" s="267" t="s">
        <v>30</v>
      </c>
      <c r="M1314" s="46"/>
      <c r="N1314" s="46"/>
      <c r="O1314" s="46"/>
      <c r="P1314" s="46"/>
      <c r="Q1314" s="46"/>
      <c r="R1314" s="46"/>
      <c r="S1314" s="46"/>
      <c r="T1314" s="46"/>
      <c r="U1314" s="46"/>
      <c r="V1314" s="46"/>
      <c r="W1314" s="46"/>
      <c r="X1314" s="46"/>
    </row>
    <row r="1315" spans="1:24" ht="15" customHeight="1" x14ac:dyDescent="0.2">
      <c r="A1315" s="46"/>
      <c r="B1315" s="260" t="s">
        <v>918</v>
      </c>
      <c r="C1315" s="275" t="s">
        <v>331</v>
      </c>
      <c r="D1315" s="260" t="s">
        <v>47</v>
      </c>
      <c r="E1315" s="260" t="s">
        <v>2587</v>
      </c>
      <c r="F1315" s="388" t="s">
        <v>4009</v>
      </c>
      <c r="G1315" s="388"/>
      <c r="H1315" s="274" t="s">
        <v>40</v>
      </c>
      <c r="I1315" s="277">
        <v>1</v>
      </c>
      <c r="J1315" s="276">
        <v>88.59</v>
      </c>
      <c r="K1315" s="276">
        <v>88.59</v>
      </c>
      <c r="M1315" s="46"/>
      <c r="N1315" s="46"/>
      <c r="O1315" s="46"/>
      <c r="P1315" s="46"/>
      <c r="Q1315" s="46"/>
      <c r="R1315" s="46"/>
      <c r="S1315" s="46"/>
      <c r="T1315" s="46"/>
      <c r="U1315" s="46"/>
      <c r="V1315" s="46"/>
      <c r="W1315" s="46"/>
      <c r="X1315" s="46"/>
    </row>
    <row r="1316" spans="1:24" ht="15" customHeight="1" x14ac:dyDescent="0.2">
      <c r="A1316" s="46"/>
      <c r="B1316" s="261" t="s">
        <v>953</v>
      </c>
      <c r="C1316" s="280" t="s">
        <v>1367</v>
      </c>
      <c r="D1316" s="261" t="s">
        <v>47</v>
      </c>
      <c r="E1316" s="261" t="s">
        <v>2667</v>
      </c>
      <c r="F1316" s="385" t="s">
        <v>3970</v>
      </c>
      <c r="G1316" s="385"/>
      <c r="H1316" s="279" t="s">
        <v>950</v>
      </c>
      <c r="I1316" s="282">
        <v>0.74070000000000003</v>
      </c>
      <c r="J1316" s="281">
        <v>35.39</v>
      </c>
      <c r="K1316" s="281">
        <v>26.21</v>
      </c>
      <c r="M1316" s="46"/>
      <c r="N1316" s="46"/>
      <c r="O1316" s="46"/>
      <c r="P1316" s="46"/>
      <c r="Q1316" s="46"/>
      <c r="R1316" s="46"/>
      <c r="S1316" s="46"/>
      <c r="T1316" s="46"/>
      <c r="U1316" s="46"/>
      <c r="V1316" s="46"/>
      <c r="W1316" s="46"/>
      <c r="X1316" s="46"/>
    </row>
    <row r="1317" spans="1:24" ht="15" customHeight="1" x14ac:dyDescent="0.2">
      <c r="A1317" s="46"/>
      <c r="B1317" s="261" t="s">
        <v>953</v>
      </c>
      <c r="C1317" s="280" t="s">
        <v>1019</v>
      </c>
      <c r="D1317" s="261" t="s">
        <v>47</v>
      </c>
      <c r="E1317" s="261" t="s">
        <v>1020</v>
      </c>
      <c r="F1317" s="385" t="s">
        <v>3970</v>
      </c>
      <c r="G1317" s="385"/>
      <c r="H1317" s="279" t="s">
        <v>950</v>
      </c>
      <c r="I1317" s="282">
        <v>0.32590000000000002</v>
      </c>
      <c r="J1317" s="281">
        <v>24.73</v>
      </c>
      <c r="K1317" s="281">
        <v>8.0500000000000007</v>
      </c>
      <c r="M1317" s="46"/>
      <c r="N1317" s="46"/>
      <c r="O1317" s="46"/>
      <c r="P1317" s="46"/>
      <c r="Q1317" s="46"/>
      <c r="R1317" s="46"/>
      <c r="S1317" s="46"/>
      <c r="T1317" s="46"/>
      <c r="U1317" s="46"/>
      <c r="V1317" s="46"/>
      <c r="W1317" s="46"/>
      <c r="X1317" s="46"/>
    </row>
    <row r="1318" spans="1:24" ht="15" customHeight="1" x14ac:dyDescent="0.2">
      <c r="A1318" s="46"/>
      <c r="B1318" s="262" t="s">
        <v>919</v>
      </c>
      <c r="C1318" s="284" t="s">
        <v>1368</v>
      </c>
      <c r="D1318" s="262" t="s">
        <v>47</v>
      </c>
      <c r="E1318" s="262" t="s">
        <v>1369</v>
      </c>
      <c r="F1318" s="389" t="s">
        <v>923</v>
      </c>
      <c r="G1318" s="389"/>
      <c r="H1318" s="283" t="s">
        <v>97</v>
      </c>
      <c r="I1318" s="286">
        <v>6.85</v>
      </c>
      <c r="J1318" s="285">
        <v>0.7</v>
      </c>
      <c r="K1318" s="285">
        <v>4.79</v>
      </c>
      <c r="M1318" s="46"/>
      <c r="N1318" s="46"/>
      <c r="O1318" s="46"/>
      <c r="P1318" s="46"/>
      <c r="Q1318" s="46"/>
      <c r="R1318" s="46"/>
      <c r="S1318" s="46"/>
      <c r="T1318" s="46"/>
      <c r="U1318" s="46"/>
      <c r="V1318" s="46"/>
      <c r="W1318" s="46"/>
      <c r="X1318" s="46"/>
    </row>
    <row r="1319" spans="1:24" ht="15" customHeight="1" x14ac:dyDescent="0.2">
      <c r="A1319" s="46"/>
      <c r="B1319" s="262" t="s">
        <v>919</v>
      </c>
      <c r="C1319" s="284" t="s">
        <v>1370</v>
      </c>
      <c r="D1319" s="262" t="s">
        <v>47</v>
      </c>
      <c r="E1319" s="262" t="s">
        <v>1371</v>
      </c>
      <c r="F1319" s="389" t="s">
        <v>923</v>
      </c>
      <c r="G1319" s="389"/>
      <c r="H1319" s="283" t="s">
        <v>97</v>
      </c>
      <c r="I1319" s="286">
        <v>0.14099999999999999</v>
      </c>
      <c r="J1319" s="285">
        <v>4.1100000000000003</v>
      </c>
      <c r="K1319" s="285">
        <v>0.56999999999999995</v>
      </c>
      <c r="M1319" s="46"/>
      <c r="N1319" s="46"/>
      <c r="O1319" s="46"/>
      <c r="P1319" s="46"/>
      <c r="Q1319" s="46"/>
      <c r="R1319" s="46"/>
      <c r="S1319" s="46"/>
      <c r="T1319" s="46"/>
      <c r="U1319" s="46"/>
      <c r="V1319" s="46"/>
      <c r="W1319" s="46"/>
      <c r="X1319" s="46"/>
    </row>
    <row r="1320" spans="1:24" ht="15" customHeight="1" x14ac:dyDescent="0.2">
      <c r="A1320" s="46"/>
      <c r="B1320" s="262" t="s">
        <v>919</v>
      </c>
      <c r="C1320" s="284" t="s">
        <v>1372</v>
      </c>
      <c r="D1320" s="262" t="s">
        <v>47</v>
      </c>
      <c r="E1320" s="262" t="s">
        <v>2668</v>
      </c>
      <c r="F1320" s="389" t="s">
        <v>923</v>
      </c>
      <c r="G1320" s="389"/>
      <c r="H1320" s="283" t="s">
        <v>40</v>
      </c>
      <c r="I1320" s="286">
        <v>1.0864</v>
      </c>
      <c r="J1320" s="285">
        <v>45.08</v>
      </c>
      <c r="K1320" s="285">
        <v>48.97</v>
      </c>
      <c r="M1320" s="46"/>
      <c r="N1320" s="46"/>
      <c r="O1320" s="46"/>
      <c r="P1320" s="46"/>
      <c r="Q1320" s="46"/>
      <c r="R1320" s="46"/>
      <c r="S1320" s="46"/>
      <c r="T1320" s="46"/>
      <c r="U1320" s="46"/>
      <c r="V1320" s="46"/>
      <c r="W1320" s="46"/>
      <c r="X1320" s="46"/>
    </row>
    <row r="1321" spans="1:24" ht="15" customHeight="1" x14ac:dyDescent="0.2">
      <c r="A1321" s="46"/>
      <c r="B1321" s="263"/>
      <c r="C1321" s="263"/>
      <c r="D1321" s="263"/>
      <c r="E1321" s="263"/>
      <c r="F1321" s="263" t="s">
        <v>924</v>
      </c>
      <c r="G1321" s="289">
        <v>29.79</v>
      </c>
      <c r="H1321" s="263" t="s">
        <v>925</v>
      </c>
      <c r="I1321" s="289">
        <v>0</v>
      </c>
      <c r="J1321" s="263" t="s">
        <v>926</v>
      </c>
      <c r="K1321" s="289">
        <v>29.79</v>
      </c>
      <c r="M1321" s="46"/>
      <c r="N1321" s="46"/>
      <c r="O1321" s="46"/>
      <c r="P1321" s="46"/>
      <c r="Q1321" s="46"/>
      <c r="R1321" s="46"/>
      <c r="S1321" s="46"/>
      <c r="T1321" s="46"/>
      <c r="U1321" s="46"/>
      <c r="V1321" s="46"/>
      <c r="W1321" s="46"/>
      <c r="X1321" s="46"/>
    </row>
    <row r="1322" spans="1:24" ht="15" customHeight="1" x14ac:dyDescent="0.2">
      <c r="A1322" s="46"/>
      <c r="B1322" s="263"/>
      <c r="C1322" s="263"/>
      <c r="D1322" s="263"/>
      <c r="E1322" s="263"/>
      <c r="F1322" s="263" t="s">
        <v>927</v>
      </c>
      <c r="G1322" s="289">
        <v>18.43</v>
      </c>
      <c r="H1322" s="263"/>
      <c r="I1322" s="386" t="s">
        <v>928</v>
      </c>
      <c r="J1322" s="386"/>
      <c r="K1322" s="289">
        <v>107.02</v>
      </c>
      <c r="M1322" s="46"/>
      <c r="N1322" s="46"/>
      <c r="O1322" s="46"/>
      <c r="P1322" s="46"/>
      <c r="Q1322" s="46"/>
      <c r="R1322" s="46"/>
      <c r="S1322" s="46"/>
      <c r="T1322" s="46"/>
      <c r="U1322" s="46"/>
      <c r="V1322" s="46"/>
      <c r="W1322" s="46"/>
      <c r="X1322" s="46"/>
    </row>
    <row r="1323" spans="1:24" ht="15" customHeight="1" thickBot="1" x14ac:dyDescent="0.25">
      <c r="A1323" s="46"/>
      <c r="B1323" s="264"/>
      <c r="C1323" s="264"/>
      <c r="D1323" s="264"/>
      <c r="E1323" s="264"/>
      <c r="F1323" s="264"/>
      <c r="G1323" s="264"/>
      <c r="H1323" s="264" t="s">
        <v>929</v>
      </c>
      <c r="I1323" s="287" t="s">
        <v>3628</v>
      </c>
      <c r="J1323" s="264" t="s">
        <v>931</v>
      </c>
      <c r="K1323" s="265">
        <v>28288.59</v>
      </c>
      <c r="M1323" s="46"/>
      <c r="N1323" s="46"/>
      <c r="O1323" s="46"/>
      <c r="P1323" s="46"/>
      <c r="Q1323" s="46"/>
      <c r="R1323" s="46"/>
      <c r="S1323" s="46"/>
      <c r="T1323" s="46"/>
      <c r="U1323" s="46"/>
      <c r="V1323" s="46"/>
      <c r="W1323" s="46"/>
      <c r="X1323" s="46"/>
    </row>
    <row r="1324" spans="1:24" ht="15" customHeight="1" thickTop="1" x14ac:dyDescent="0.2">
      <c r="A1324" s="46"/>
      <c r="B1324" s="278"/>
      <c r="C1324" s="278"/>
      <c r="D1324" s="278"/>
      <c r="E1324" s="278"/>
      <c r="F1324" s="278"/>
      <c r="G1324" s="278"/>
      <c r="H1324" s="278"/>
      <c r="I1324" s="278"/>
      <c r="J1324" s="278"/>
      <c r="K1324" s="278"/>
      <c r="M1324" s="46"/>
      <c r="N1324" s="46"/>
      <c r="O1324" s="46"/>
      <c r="P1324" s="46"/>
      <c r="Q1324" s="46"/>
      <c r="R1324" s="46"/>
      <c r="S1324" s="46"/>
      <c r="T1324" s="46"/>
      <c r="U1324" s="46"/>
      <c r="V1324" s="46"/>
      <c r="W1324" s="46"/>
      <c r="X1324" s="46"/>
    </row>
    <row r="1325" spans="1:24" ht="15" customHeight="1" x14ac:dyDescent="0.2">
      <c r="A1325" s="46"/>
      <c r="B1325" s="258" t="s">
        <v>1373</v>
      </c>
      <c r="C1325" s="258"/>
      <c r="D1325" s="258"/>
      <c r="E1325" s="258" t="s">
        <v>332</v>
      </c>
      <c r="F1325" s="258"/>
      <c r="G1325" s="390"/>
      <c r="H1325" s="390"/>
      <c r="I1325" s="272"/>
      <c r="J1325" s="258"/>
      <c r="K1325" s="273">
        <v>164117.57999999999</v>
      </c>
      <c r="M1325" s="46"/>
      <c r="N1325" s="46"/>
      <c r="O1325" s="46"/>
      <c r="P1325" s="46"/>
      <c r="Q1325" s="46"/>
      <c r="R1325" s="46"/>
      <c r="S1325" s="46"/>
      <c r="T1325" s="46"/>
      <c r="U1325" s="46"/>
      <c r="V1325" s="46"/>
      <c r="W1325" s="46"/>
      <c r="X1325" s="46"/>
    </row>
    <row r="1326" spans="1:24" ht="15" customHeight="1" x14ac:dyDescent="0.2">
      <c r="A1326" s="46"/>
      <c r="B1326" s="258" t="s">
        <v>333</v>
      </c>
      <c r="C1326" s="258"/>
      <c r="D1326" s="258"/>
      <c r="E1326" s="258" t="s">
        <v>319</v>
      </c>
      <c r="F1326" s="258"/>
      <c r="G1326" s="390"/>
      <c r="H1326" s="390"/>
      <c r="I1326" s="272"/>
      <c r="J1326" s="258"/>
      <c r="K1326" s="273">
        <v>99764.77</v>
      </c>
      <c r="M1326" s="46"/>
      <c r="N1326" s="46"/>
      <c r="O1326" s="46"/>
      <c r="P1326" s="46"/>
      <c r="Q1326" s="46"/>
      <c r="R1326" s="46"/>
      <c r="S1326" s="46"/>
      <c r="T1326" s="46"/>
      <c r="U1326" s="46"/>
      <c r="V1326" s="46"/>
      <c r="W1326" s="46"/>
      <c r="X1326" s="46"/>
    </row>
    <row r="1327" spans="1:24" ht="15" customHeight="1" x14ac:dyDescent="0.2">
      <c r="A1327" s="46"/>
      <c r="B1327" s="259" t="s">
        <v>334</v>
      </c>
      <c r="C1327" s="267" t="s">
        <v>24</v>
      </c>
      <c r="D1327" s="259" t="s">
        <v>25</v>
      </c>
      <c r="E1327" s="259" t="s">
        <v>26</v>
      </c>
      <c r="F1327" s="387" t="s">
        <v>917</v>
      </c>
      <c r="G1327" s="387"/>
      <c r="H1327" s="271" t="s">
        <v>27</v>
      </c>
      <c r="I1327" s="267" t="s">
        <v>28</v>
      </c>
      <c r="J1327" s="267" t="s">
        <v>29</v>
      </c>
      <c r="K1327" s="267" t="s">
        <v>30</v>
      </c>
      <c r="M1327" s="46"/>
      <c r="N1327" s="46"/>
      <c r="O1327" s="46"/>
      <c r="P1327" s="46"/>
      <c r="Q1327" s="46"/>
      <c r="R1327" s="46"/>
      <c r="S1327" s="46"/>
      <c r="T1327" s="46"/>
      <c r="U1327" s="46"/>
      <c r="V1327" s="46"/>
      <c r="W1327" s="46"/>
      <c r="X1327" s="46"/>
    </row>
    <row r="1328" spans="1:24" ht="15" customHeight="1" x14ac:dyDescent="0.2">
      <c r="A1328" s="46"/>
      <c r="B1328" s="260" t="s">
        <v>918</v>
      </c>
      <c r="C1328" s="275" t="s">
        <v>335</v>
      </c>
      <c r="D1328" s="260" t="s">
        <v>47</v>
      </c>
      <c r="E1328" s="260" t="s">
        <v>336</v>
      </c>
      <c r="F1328" s="388" t="s">
        <v>4010</v>
      </c>
      <c r="G1328" s="388"/>
      <c r="H1328" s="274" t="s">
        <v>40</v>
      </c>
      <c r="I1328" s="277">
        <v>1</v>
      </c>
      <c r="J1328" s="276">
        <v>100.24</v>
      </c>
      <c r="K1328" s="276">
        <v>100.24</v>
      </c>
      <c r="M1328" s="46"/>
      <c r="N1328" s="46"/>
      <c r="O1328" s="46"/>
      <c r="P1328" s="46"/>
      <c r="Q1328" s="46"/>
      <c r="R1328" s="46"/>
      <c r="S1328" s="46"/>
      <c r="T1328" s="46"/>
      <c r="U1328" s="46"/>
      <c r="V1328" s="46"/>
      <c r="W1328" s="46"/>
      <c r="X1328" s="46"/>
    </row>
    <row r="1329" spans="1:24" ht="15" customHeight="1" x14ac:dyDescent="0.2">
      <c r="A1329" s="46"/>
      <c r="B1329" s="261" t="s">
        <v>953</v>
      </c>
      <c r="C1329" s="280" t="s">
        <v>1019</v>
      </c>
      <c r="D1329" s="261" t="s">
        <v>47</v>
      </c>
      <c r="E1329" s="261" t="s">
        <v>1020</v>
      </c>
      <c r="F1329" s="385" t="s">
        <v>3970</v>
      </c>
      <c r="G1329" s="385"/>
      <c r="H1329" s="279" t="s">
        <v>950</v>
      </c>
      <c r="I1329" s="282">
        <v>0.21759999999999999</v>
      </c>
      <c r="J1329" s="281">
        <v>24.73</v>
      </c>
      <c r="K1329" s="281">
        <v>5.38</v>
      </c>
      <c r="M1329" s="46"/>
      <c r="N1329" s="46"/>
      <c r="O1329" s="46"/>
      <c r="P1329" s="46"/>
      <c r="Q1329" s="46"/>
      <c r="R1329" s="46"/>
      <c r="S1329" s="46"/>
      <c r="T1329" s="46"/>
      <c r="U1329" s="46"/>
      <c r="V1329" s="46"/>
      <c r="W1329" s="46"/>
      <c r="X1329" s="46"/>
    </row>
    <row r="1330" spans="1:24" ht="15" customHeight="1" x14ac:dyDescent="0.2">
      <c r="A1330" s="46"/>
      <c r="B1330" s="261" t="s">
        <v>953</v>
      </c>
      <c r="C1330" s="280" t="s">
        <v>1086</v>
      </c>
      <c r="D1330" s="261" t="s">
        <v>47</v>
      </c>
      <c r="E1330" s="261" t="s">
        <v>1087</v>
      </c>
      <c r="F1330" s="385" t="s">
        <v>3970</v>
      </c>
      <c r="G1330" s="385"/>
      <c r="H1330" s="279" t="s">
        <v>950</v>
      </c>
      <c r="I1330" s="282">
        <v>8.7400000000000005E-2</v>
      </c>
      <c r="J1330" s="281">
        <v>35.590000000000003</v>
      </c>
      <c r="K1330" s="281">
        <v>3.11</v>
      </c>
      <c r="M1330" s="46"/>
      <c r="N1330" s="46"/>
      <c r="O1330" s="46"/>
      <c r="P1330" s="46"/>
      <c r="Q1330" s="46"/>
      <c r="R1330" s="46"/>
      <c r="S1330" s="46"/>
      <c r="T1330" s="46"/>
      <c r="U1330" s="46"/>
      <c r="V1330" s="46"/>
      <c r="W1330" s="46"/>
      <c r="X1330" s="46"/>
    </row>
    <row r="1331" spans="1:24" ht="15" customHeight="1" x14ac:dyDescent="0.2">
      <c r="A1331" s="46"/>
      <c r="B1331" s="261" t="s">
        <v>953</v>
      </c>
      <c r="C1331" s="280" t="s">
        <v>1017</v>
      </c>
      <c r="D1331" s="261" t="s">
        <v>47</v>
      </c>
      <c r="E1331" s="261" t="s">
        <v>1018</v>
      </c>
      <c r="F1331" s="385" t="s">
        <v>3970</v>
      </c>
      <c r="G1331" s="385"/>
      <c r="H1331" s="279" t="s">
        <v>950</v>
      </c>
      <c r="I1331" s="282">
        <v>0.13009999999999999</v>
      </c>
      <c r="J1331" s="281">
        <v>36.35</v>
      </c>
      <c r="K1331" s="281">
        <v>4.72</v>
      </c>
      <c r="M1331" s="46"/>
      <c r="N1331" s="46"/>
      <c r="O1331" s="46"/>
      <c r="P1331" s="46"/>
      <c r="Q1331" s="46"/>
      <c r="R1331" s="46"/>
      <c r="S1331" s="46"/>
      <c r="T1331" s="46"/>
      <c r="U1331" s="46"/>
      <c r="V1331" s="46"/>
      <c r="W1331" s="46"/>
      <c r="X1331" s="46"/>
    </row>
    <row r="1332" spans="1:24" ht="15" customHeight="1" x14ac:dyDescent="0.2">
      <c r="A1332" s="46"/>
      <c r="B1332" s="262" t="s">
        <v>919</v>
      </c>
      <c r="C1332" s="284" t="s">
        <v>1100</v>
      </c>
      <c r="D1332" s="262" t="s">
        <v>47</v>
      </c>
      <c r="E1332" s="262" t="s">
        <v>1101</v>
      </c>
      <c r="F1332" s="389" t="s">
        <v>923</v>
      </c>
      <c r="G1332" s="389"/>
      <c r="H1332" s="283" t="s">
        <v>83</v>
      </c>
      <c r="I1332" s="286">
        <v>0.2</v>
      </c>
      <c r="J1332" s="285">
        <v>2.5299999999999998</v>
      </c>
      <c r="K1332" s="285">
        <v>0.5</v>
      </c>
      <c r="M1332" s="46"/>
      <c r="N1332" s="46"/>
      <c r="O1332" s="46"/>
      <c r="P1332" s="46"/>
      <c r="Q1332" s="46"/>
      <c r="R1332" s="46"/>
      <c r="S1332" s="46"/>
      <c r="T1332" s="46"/>
      <c r="U1332" s="46"/>
      <c r="V1332" s="46"/>
      <c r="W1332" s="46"/>
      <c r="X1332" s="46"/>
    </row>
    <row r="1333" spans="1:24" ht="15" customHeight="1" x14ac:dyDescent="0.2">
      <c r="A1333" s="46"/>
      <c r="B1333" s="262" t="s">
        <v>919</v>
      </c>
      <c r="C1333" s="284" t="s">
        <v>1021</v>
      </c>
      <c r="D1333" s="262" t="s">
        <v>47</v>
      </c>
      <c r="E1333" s="262" t="s">
        <v>1022</v>
      </c>
      <c r="F1333" s="389" t="s">
        <v>923</v>
      </c>
      <c r="G1333" s="389"/>
      <c r="H1333" s="283" t="s">
        <v>83</v>
      </c>
      <c r="I1333" s="286">
        <v>0.25</v>
      </c>
      <c r="J1333" s="285">
        <v>3.67</v>
      </c>
      <c r="K1333" s="285">
        <v>0.91</v>
      </c>
      <c r="M1333" s="46"/>
      <c r="N1333" s="46"/>
      <c r="O1333" s="46"/>
      <c r="P1333" s="46"/>
      <c r="Q1333" s="46"/>
      <c r="R1333" s="46"/>
      <c r="S1333" s="46"/>
      <c r="T1333" s="46"/>
      <c r="U1333" s="46"/>
      <c r="V1333" s="46"/>
      <c r="W1333" s="46"/>
      <c r="X1333" s="46"/>
    </row>
    <row r="1334" spans="1:24" ht="15" customHeight="1" x14ac:dyDescent="0.2">
      <c r="A1334" s="46"/>
      <c r="B1334" s="262" t="s">
        <v>919</v>
      </c>
      <c r="C1334" s="284" t="s">
        <v>1071</v>
      </c>
      <c r="D1334" s="262" t="s">
        <v>47</v>
      </c>
      <c r="E1334" s="262" t="s">
        <v>1072</v>
      </c>
      <c r="F1334" s="389" t="s">
        <v>923</v>
      </c>
      <c r="G1334" s="389"/>
      <c r="H1334" s="283" t="s">
        <v>97</v>
      </c>
      <c r="I1334" s="286">
        <v>2.4E-2</v>
      </c>
      <c r="J1334" s="285">
        <v>17.5</v>
      </c>
      <c r="K1334" s="285">
        <v>0.42</v>
      </c>
      <c r="M1334" s="46"/>
      <c r="N1334" s="46"/>
      <c r="O1334" s="46"/>
      <c r="P1334" s="46"/>
      <c r="Q1334" s="46"/>
      <c r="R1334" s="46"/>
      <c r="S1334" s="46"/>
      <c r="T1334" s="46"/>
      <c r="U1334" s="46"/>
      <c r="V1334" s="46"/>
      <c r="W1334" s="46"/>
      <c r="X1334" s="46"/>
    </row>
    <row r="1335" spans="1:24" ht="15" customHeight="1" x14ac:dyDescent="0.2">
      <c r="A1335" s="46"/>
      <c r="B1335" s="262" t="s">
        <v>919</v>
      </c>
      <c r="C1335" s="284" t="s">
        <v>1375</v>
      </c>
      <c r="D1335" s="262" t="s">
        <v>47</v>
      </c>
      <c r="E1335" s="262" t="s">
        <v>1376</v>
      </c>
      <c r="F1335" s="389" t="s">
        <v>923</v>
      </c>
      <c r="G1335" s="389"/>
      <c r="H1335" s="283" t="s">
        <v>40</v>
      </c>
      <c r="I1335" s="286">
        <v>1.0815999999999999</v>
      </c>
      <c r="J1335" s="285">
        <v>25.6</v>
      </c>
      <c r="K1335" s="285">
        <v>27.68</v>
      </c>
      <c r="M1335" s="46"/>
      <c r="N1335" s="46"/>
      <c r="O1335" s="46"/>
      <c r="P1335" s="46"/>
      <c r="Q1335" s="46"/>
      <c r="R1335" s="46"/>
      <c r="S1335" s="46"/>
      <c r="T1335" s="46"/>
      <c r="U1335" s="46"/>
      <c r="V1335" s="46"/>
      <c r="W1335" s="46"/>
      <c r="X1335" s="46"/>
    </row>
    <row r="1336" spans="1:24" ht="15" customHeight="1" x14ac:dyDescent="0.2">
      <c r="A1336" s="46"/>
      <c r="B1336" s="262" t="s">
        <v>919</v>
      </c>
      <c r="C1336" s="284" t="s">
        <v>1377</v>
      </c>
      <c r="D1336" s="262" t="s">
        <v>47</v>
      </c>
      <c r="E1336" s="262" t="s">
        <v>1378</v>
      </c>
      <c r="F1336" s="389" t="s">
        <v>923</v>
      </c>
      <c r="G1336" s="389"/>
      <c r="H1336" s="283" t="s">
        <v>60</v>
      </c>
      <c r="I1336" s="286">
        <v>9.8500000000000004E-2</v>
      </c>
      <c r="J1336" s="285">
        <v>583.87</v>
      </c>
      <c r="K1336" s="285">
        <v>57.51</v>
      </c>
      <c r="M1336" s="46"/>
      <c r="N1336" s="46"/>
      <c r="O1336" s="46"/>
      <c r="P1336" s="46"/>
      <c r="Q1336" s="46"/>
      <c r="R1336" s="46"/>
      <c r="S1336" s="46"/>
      <c r="T1336" s="46"/>
      <c r="U1336" s="46"/>
      <c r="V1336" s="46"/>
      <c r="W1336" s="46"/>
      <c r="X1336" s="46"/>
    </row>
    <row r="1337" spans="1:24" ht="15" customHeight="1" x14ac:dyDescent="0.2">
      <c r="A1337" s="46"/>
      <c r="B1337" s="262" t="s">
        <v>919</v>
      </c>
      <c r="C1337" s="284" t="s">
        <v>1098</v>
      </c>
      <c r="D1337" s="262" t="s">
        <v>47</v>
      </c>
      <c r="E1337" s="262" t="s">
        <v>1099</v>
      </c>
      <c r="F1337" s="389" t="s">
        <v>923</v>
      </c>
      <c r="G1337" s="389"/>
      <c r="H1337" s="283" t="s">
        <v>1075</v>
      </c>
      <c r="I1337" s="286">
        <v>1.6999999999999999E-3</v>
      </c>
      <c r="J1337" s="285">
        <v>6.46</v>
      </c>
      <c r="K1337" s="285">
        <v>0.01</v>
      </c>
      <c r="M1337" s="46"/>
      <c r="N1337" s="46"/>
      <c r="O1337" s="46"/>
      <c r="P1337" s="46"/>
      <c r="Q1337" s="46"/>
      <c r="R1337" s="46"/>
      <c r="S1337" s="46"/>
      <c r="T1337" s="46"/>
      <c r="U1337" s="46"/>
      <c r="V1337" s="46"/>
      <c r="W1337" s="46"/>
      <c r="X1337" s="46"/>
    </row>
    <row r="1338" spans="1:24" ht="15" customHeight="1" x14ac:dyDescent="0.2">
      <c r="A1338" s="46"/>
      <c r="B1338" s="263"/>
      <c r="C1338" s="263"/>
      <c r="D1338" s="263"/>
      <c r="E1338" s="263"/>
      <c r="F1338" s="263" t="s">
        <v>924</v>
      </c>
      <c r="G1338" s="289">
        <v>11.42</v>
      </c>
      <c r="H1338" s="263" t="s">
        <v>925</v>
      </c>
      <c r="I1338" s="289">
        <v>0</v>
      </c>
      <c r="J1338" s="263" t="s">
        <v>926</v>
      </c>
      <c r="K1338" s="289">
        <v>11.42</v>
      </c>
      <c r="M1338" s="46"/>
      <c r="N1338" s="46"/>
      <c r="O1338" s="46"/>
      <c r="P1338" s="46"/>
      <c r="Q1338" s="46"/>
      <c r="R1338" s="46"/>
      <c r="S1338" s="46"/>
      <c r="T1338" s="46"/>
      <c r="U1338" s="46"/>
      <c r="V1338" s="46"/>
      <c r="W1338" s="46"/>
      <c r="X1338" s="46"/>
    </row>
    <row r="1339" spans="1:24" ht="15" customHeight="1" x14ac:dyDescent="0.2">
      <c r="A1339" s="46"/>
      <c r="B1339" s="263"/>
      <c r="C1339" s="263"/>
      <c r="D1339" s="263"/>
      <c r="E1339" s="263"/>
      <c r="F1339" s="263" t="s">
        <v>927</v>
      </c>
      <c r="G1339" s="289">
        <v>20.85</v>
      </c>
      <c r="H1339" s="263"/>
      <c r="I1339" s="386" t="s">
        <v>928</v>
      </c>
      <c r="J1339" s="386"/>
      <c r="K1339" s="289">
        <v>121.09</v>
      </c>
      <c r="M1339" s="46"/>
      <c r="N1339" s="46"/>
      <c r="O1339" s="46"/>
      <c r="P1339" s="46"/>
      <c r="Q1339" s="46"/>
      <c r="R1339" s="46"/>
      <c r="S1339" s="46"/>
      <c r="T1339" s="46"/>
      <c r="U1339" s="46"/>
      <c r="V1339" s="46"/>
      <c r="W1339" s="46"/>
      <c r="X1339" s="46"/>
    </row>
    <row r="1340" spans="1:24" ht="15" customHeight="1" thickBot="1" x14ac:dyDescent="0.25">
      <c r="A1340" s="46"/>
      <c r="B1340" s="264"/>
      <c r="C1340" s="264"/>
      <c r="D1340" s="264"/>
      <c r="E1340" s="264"/>
      <c r="F1340" s="264"/>
      <c r="G1340" s="264"/>
      <c r="H1340" s="264" t="s">
        <v>929</v>
      </c>
      <c r="I1340" s="287" t="s">
        <v>3629</v>
      </c>
      <c r="J1340" s="264" t="s">
        <v>931</v>
      </c>
      <c r="K1340" s="265">
        <v>71869.33</v>
      </c>
      <c r="M1340" s="46"/>
      <c r="N1340" s="46"/>
      <c r="O1340" s="46"/>
      <c r="P1340" s="46"/>
      <c r="Q1340" s="46"/>
      <c r="R1340" s="46"/>
      <c r="S1340" s="46"/>
      <c r="T1340" s="46"/>
      <c r="U1340" s="46"/>
      <c r="V1340" s="46"/>
      <c r="W1340" s="46"/>
      <c r="X1340" s="46"/>
    </row>
    <row r="1341" spans="1:24" ht="15" customHeight="1" thickTop="1" x14ac:dyDescent="0.2">
      <c r="A1341" s="46"/>
      <c r="B1341" s="278"/>
      <c r="C1341" s="278"/>
      <c r="D1341" s="278"/>
      <c r="E1341" s="278"/>
      <c r="F1341" s="278"/>
      <c r="G1341" s="278"/>
      <c r="H1341" s="278"/>
      <c r="I1341" s="278"/>
      <c r="J1341" s="278"/>
      <c r="K1341" s="278"/>
      <c r="M1341" s="46"/>
      <c r="N1341" s="46"/>
      <c r="O1341" s="46"/>
      <c r="P1341" s="46"/>
      <c r="Q1341" s="46"/>
      <c r="R1341" s="46"/>
      <c r="S1341" s="46"/>
      <c r="T1341" s="46"/>
      <c r="U1341" s="46"/>
      <c r="V1341" s="46"/>
      <c r="W1341" s="46"/>
      <c r="X1341" s="46"/>
    </row>
    <row r="1342" spans="1:24" ht="15" customHeight="1" x14ac:dyDescent="0.2">
      <c r="A1342" s="46"/>
      <c r="B1342" s="259" t="s">
        <v>337</v>
      </c>
      <c r="C1342" s="267" t="s">
        <v>24</v>
      </c>
      <c r="D1342" s="259" t="s">
        <v>25</v>
      </c>
      <c r="E1342" s="259" t="s">
        <v>26</v>
      </c>
      <c r="F1342" s="387" t="s">
        <v>917</v>
      </c>
      <c r="G1342" s="387"/>
      <c r="H1342" s="271" t="s">
        <v>27</v>
      </c>
      <c r="I1342" s="267" t="s">
        <v>28</v>
      </c>
      <c r="J1342" s="267" t="s">
        <v>29</v>
      </c>
      <c r="K1342" s="267" t="s">
        <v>30</v>
      </c>
      <c r="M1342" s="46"/>
      <c r="N1342" s="46"/>
      <c r="O1342" s="46"/>
      <c r="P1342" s="46"/>
      <c r="Q1342" s="46"/>
      <c r="R1342" s="46"/>
      <c r="S1342" s="46"/>
      <c r="T1342" s="46"/>
      <c r="U1342" s="46"/>
      <c r="V1342" s="46"/>
      <c r="W1342" s="46"/>
      <c r="X1342" s="46"/>
    </row>
    <row r="1343" spans="1:24" ht="15" customHeight="1" x14ac:dyDescent="0.2">
      <c r="A1343" s="46"/>
      <c r="B1343" s="260" t="s">
        <v>918</v>
      </c>
      <c r="C1343" s="275" t="s">
        <v>2410</v>
      </c>
      <c r="D1343" s="260" t="s">
        <v>73</v>
      </c>
      <c r="E1343" s="260" t="s">
        <v>2411</v>
      </c>
      <c r="F1343" s="388" t="s">
        <v>1374</v>
      </c>
      <c r="G1343" s="388"/>
      <c r="H1343" s="274" t="s">
        <v>40</v>
      </c>
      <c r="I1343" s="277">
        <v>1</v>
      </c>
      <c r="J1343" s="276">
        <v>38.909999999999997</v>
      </c>
      <c r="K1343" s="276">
        <v>38.909999999999997</v>
      </c>
      <c r="M1343" s="46"/>
      <c r="N1343" s="46"/>
      <c r="O1343" s="46"/>
      <c r="P1343" s="46"/>
      <c r="Q1343" s="46"/>
      <c r="R1343" s="46"/>
      <c r="S1343" s="46"/>
      <c r="T1343" s="46"/>
      <c r="U1343" s="46"/>
      <c r="V1343" s="46"/>
      <c r="W1343" s="46"/>
      <c r="X1343" s="46"/>
    </row>
    <row r="1344" spans="1:24" ht="15" customHeight="1" x14ac:dyDescent="0.2">
      <c r="A1344" s="46"/>
      <c r="B1344" s="261" t="s">
        <v>953</v>
      </c>
      <c r="C1344" s="280" t="s">
        <v>1019</v>
      </c>
      <c r="D1344" s="261" t="s">
        <v>47</v>
      </c>
      <c r="E1344" s="261" t="s">
        <v>1020</v>
      </c>
      <c r="F1344" s="385" t="s">
        <v>3970</v>
      </c>
      <c r="G1344" s="385"/>
      <c r="H1344" s="279" t="s">
        <v>950</v>
      </c>
      <c r="I1344" s="282">
        <v>0.4</v>
      </c>
      <c r="J1344" s="281">
        <v>24.73</v>
      </c>
      <c r="K1344" s="281">
        <v>9.89</v>
      </c>
      <c r="M1344" s="46"/>
      <c r="N1344" s="46"/>
      <c r="O1344" s="46"/>
      <c r="P1344" s="46"/>
      <c r="Q1344" s="46"/>
      <c r="R1344" s="46"/>
      <c r="S1344" s="46"/>
      <c r="T1344" s="46"/>
      <c r="U1344" s="46"/>
      <c r="V1344" s="46"/>
      <c r="W1344" s="46"/>
      <c r="X1344" s="46"/>
    </row>
    <row r="1345" spans="1:24" ht="15" customHeight="1" x14ac:dyDescent="0.2">
      <c r="A1345" s="46"/>
      <c r="B1345" s="261" t="s">
        <v>953</v>
      </c>
      <c r="C1345" s="280" t="s">
        <v>1086</v>
      </c>
      <c r="D1345" s="261" t="s">
        <v>47</v>
      </c>
      <c r="E1345" s="261" t="s">
        <v>1087</v>
      </c>
      <c r="F1345" s="385" t="s">
        <v>3970</v>
      </c>
      <c r="G1345" s="385"/>
      <c r="H1345" s="279" t="s">
        <v>950</v>
      </c>
      <c r="I1345" s="282">
        <v>0.4</v>
      </c>
      <c r="J1345" s="281">
        <v>35.590000000000003</v>
      </c>
      <c r="K1345" s="281">
        <v>14.23</v>
      </c>
      <c r="M1345" s="46"/>
      <c r="N1345" s="46"/>
      <c r="O1345" s="46"/>
      <c r="P1345" s="46"/>
      <c r="Q1345" s="46"/>
      <c r="R1345" s="46"/>
      <c r="S1345" s="46"/>
      <c r="T1345" s="46"/>
      <c r="U1345" s="46"/>
      <c r="V1345" s="46"/>
      <c r="W1345" s="46"/>
      <c r="X1345" s="46"/>
    </row>
    <row r="1346" spans="1:24" ht="15" customHeight="1" x14ac:dyDescent="0.2">
      <c r="A1346" s="46"/>
      <c r="B1346" s="261" t="s">
        <v>953</v>
      </c>
      <c r="C1346" s="280" t="s">
        <v>2669</v>
      </c>
      <c r="D1346" s="261" t="s">
        <v>47</v>
      </c>
      <c r="E1346" s="261" t="s">
        <v>2670</v>
      </c>
      <c r="F1346" s="385" t="s">
        <v>3981</v>
      </c>
      <c r="G1346" s="385"/>
      <c r="H1346" s="279" t="s">
        <v>60</v>
      </c>
      <c r="I1346" s="282">
        <v>2.5000000000000001E-2</v>
      </c>
      <c r="J1346" s="281">
        <v>591.82000000000005</v>
      </c>
      <c r="K1346" s="281">
        <v>14.79</v>
      </c>
      <c r="M1346" s="46"/>
      <c r="N1346" s="46"/>
      <c r="O1346" s="46"/>
      <c r="P1346" s="46"/>
      <c r="Q1346" s="46"/>
      <c r="R1346" s="46"/>
      <c r="S1346" s="46"/>
      <c r="T1346" s="46"/>
      <c r="U1346" s="46"/>
      <c r="V1346" s="46"/>
      <c r="W1346" s="46"/>
      <c r="X1346" s="46"/>
    </row>
    <row r="1347" spans="1:24" ht="15" customHeight="1" x14ac:dyDescent="0.2">
      <c r="A1347" s="46"/>
      <c r="B1347" s="263"/>
      <c r="C1347" s="263"/>
      <c r="D1347" s="263"/>
      <c r="E1347" s="263"/>
      <c r="F1347" s="263" t="s">
        <v>924</v>
      </c>
      <c r="G1347" s="289">
        <v>22.65</v>
      </c>
      <c r="H1347" s="263" t="s">
        <v>925</v>
      </c>
      <c r="I1347" s="289">
        <v>0</v>
      </c>
      <c r="J1347" s="263" t="s">
        <v>926</v>
      </c>
      <c r="K1347" s="289">
        <v>22.65</v>
      </c>
      <c r="M1347" s="46"/>
      <c r="N1347" s="46"/>
      <c r="O1347" s="46"/>
      <c r="P1347" s="46"/>
      <c r="Q1347" s="46"/>
      <c r="R1347" s="46"/>
      <c r="S1347" s="46"/>
      <c r="T1347" s="46"/>
      <c r="U1347" s="46"/>
      <c r="V1347" s="46"/>
      <c r="W1347" s="46"/>
      <c r="X1347" s="46"/>
    </row>
    <row r="1348" spans="1:24" ht="15" customHeight="1" x14ac:dyDescent="0.2">
      <c r="A1348" s="46"/>
      <c r="B1348" s="263"/>
      <c r="C1348" s="263"/>
      <c r="D1348" s="263"/>
      <c r="E1348" s="263"/>
      <c r="F1348" s="263" t="s">
        <v>927</v>
      </c>
      <c r="G1348" s="289">
        <v>8.09</v>
      </c>
      <c r="H1348" s="263"/>
      <c r="I1348" s="386" t="s">
        <v>928</v>
      </c>
      <c r="J1348" s="386"/>
      <c r="K1348" s="289">
        <v>47</v>
      </c>
      <c r="M1348" s="46"/>
      <c r="N1348" s="46"/>
      <c r="O1348" s="46"/>
      <c r="P1348" s="46"/>
      <c r="Q1348" s="46"/>
      <c r="R1348" s="46"/>
      <c r="S1348" s="46"/>
      <c r="T1348" s="46"/>
      <c r="U1348" s="46"/>
      <c r="V1348" s="46"/>
      <c r="W1348" s="46"/>
      <c r="X1348" s="46"/>
    </row>
    <row r="1349" spans="1:24" ht="15" customHeight="1" thickBot="1" x14ac:dyDescent="0.25">
      <c r="A1349" s="46"/>
      <c r="B1349" s="264"/>
      <c r="C1349" s="264"/>
      <c r="D1349" s="264"/>
      <c r="E1349" s="264"/>
      <c r="F1349" s="264"/>
      <c r="G1349" s="264"/>
      <c r="H1349" s="264" t="s">
        <v>929</v>
      </c>
      <c r="I1349" s="287" t="s">
        <v>3629</v>
      </c>
      <c r="J1349" s="264" t="s">
        <v>931</v>
      </c>
      <c r="K1349" s="265">
        <v>27895.439999999999</v>
      </c>
      <c r="M1349" s="46"/>
      <c r="N1349" s="46"/>
      <c r="O1349" s="46"/>
      <c r="P1349" s="46"/>
      <c r="Q1349" s="46"/>
      <c r="R1349" s="46"/>
      <c r="S1349" s="46"/>
      <c r="T1349" s="46"/>
      <c r="U1349" s="46"/>
      <c r="V1349" s="46"/>
      <c r="W1349" s="46"/>
      <c r="X1349" s="46"/>
    </row>
    <row r="1350" spans="1:24" ht="15" customHeight="1" thickTop="1" x14ac:dyDescent="0.2">
      <c r="A1350" s="46"/>
      <c r="B1350" s="278"/>
      <c r="C1350" s="278"/>
      <c r="D1350" s="278"/>
      <c r="E1350" s="278"/>
      <c r="F1350" s="278"/>
      <c r="G1350" s="278"/>
      <c r="H1350" s="278"/>
      <c r="I1350" s="278"/>
      <c r="J1350" s="278"/>
      <c r="K1350" s="278"/>
      <c r="M1350" s="46"/>
      <c r="N1350" s="46"/>
      <c r="O1350" s="46"/>
      <c r="P1350" s="46"/>
      <c r="Q1350" s="46"/>
      <c r="R1350" s="46"/>
      <c r="S1350" s="46"/>
      <c r="T1350" s="46"/>
      <c r="U1350" s="46"/>
      <c r="V1350" s="46"/>
      <c r="W1350" s="46"/>
      <c r="X1350" s="46"/>
    </row>
    <row r="1351" spans="1:24" ht="15" customHeight="1" x14ac:dyDescent="0.2">
      <c r="A1351" s="46"/>
      <c r="B1351" s="258" t="s">
        <v>338</v>
      </c>
      <c r="C1351" s="258"/>
      <c r="D1351" s="258"/>
      <c r="E1351" s="258" t="s">
        <v>339</v>
      </c>
      <c r="F1351" s="258"/>
      <c r="G1351" s="390"/>
      <c r="H1351" s="390"/>
      <c r="I1351" s="272"/>
      <c r="J1351" s="258"/>
      <c r="K1351" s="273">
        <v>51993.08</v>
      </c>
      <c r="M1351" s="46"/>
      <c r="N1351" s="46"/>
      <c r="O1351" s="46"/>
      <c r="P1351" s="46"/>
      <c r="Q1351" s="46"/>
      <c r="R1351" s="46"/>
      <c r="S1351" s="46"/>
      <c r="T1351" s="46"/>
      <c r="U1351" s="46"/>
      <c r="V1351" s="46"/>
      <c r="W1351" s="46"/>
      <c r="X1351" s="46"/>
    </row>
    <row r="1352" spans="1:24" ht="15" customHeight="1" x14ac:dyDescent="0.2">
      <c r="A1352" s="46"/>
      <c r="B1352" s="259" t="s">
        <v>340</v>
      </c>
      <c r="C1352" s="267" t="s">
        <v>24</v>
      </c>
      <c r="D1352" s="259" t="s">
        <v>25</v>
      </c>
      <c r="E1352" s="259" t="s">
        <v>26</v>
      </c>
      <c r="F1352" s="387" t="s">
        <v>917</v>
      </c>
      <c r="G1352" s="387"/>
      <c r="H1352" s="271" t="s">
        <v>27</v>
      </c>
      <c r="I1352" s="267" t="s">
        <v>28</v>
      </c>
      <c r="J1352" s="267" t="s">
        <v>29</v>
      </c>
      <c r="K1352" s="267" t="s">
        <v>30</v>
      </c>
      <c r="M1352" s="46"/>
      <c r="N1352" s="46"/>
      <c r="O1352" s="46"/>
      <c r="P1352" s="46"/>
      <c r="Q1352" s="46"/>
      <c r="R1352" s="46"/>
      <c r="S1352" s="46"/>
      <c r="T1352" s="46"/>
      <c r="U1352" s="46"/>
      <c r="V1352" s="46"/>
      <c r="W1352" s="46"/>
      <c r="X1352" s="46"/>
    </row>
    <row r="1353" spans="1:24" ht="15" customHeight="1" x14ac:dyDescent="0.2">
      <c r="A1353" s="46"/>
      <c r="B1353" s="260" t="s">
        <v>918</v>
      </c>
      <c r="C1353" s="275" t="s">
        <v>2588</v>
      </c>
      <c r="D1353" s="260" t="s">
        <v>73</v>
      </c>
      <c r="E1353" s="260" t="s">
        <v>2589</v>
      </c>
      <c r="F1353" s="388" t="s">
        <v>1374</v>
      </c>
      <c r="G1353" s="388"/>
      <c r="H1353" s="274" t="s">
        <v>40</v>
      </c>
      <c r="I1353" s="277">
        <v>1</v>
      </c>
      <c r="J1353" s="276">
        <v>78.099999999999994</v>
      </c>
      <c r="K1353" s="276">
        <v>78.099999999999994</v>
      </c>
      <c r="M1353" s="46"/>
      <c r="N1353" s="46"/>
      <c r="O1353" s="46"/>
      <c r="P1353" s="46"/>
      <c r="Q1353" s="46"/>
      <c r="R1353" s="46"/>
      <c r="S1353" s="46"/>
      <c r="T1353" s="46"/>
      <c r="U1353" s="46"/>
      <c r="V1353" s="46"/>
      <c r="W1353" s="46"/>
      <c r="X1353" s="46"/>
    </row>
    <row r="1354" spans="1:24" ht="15" customHeight="1" x14ac:dyDescent="0.2">
      <c r="A1354" s="46"/>
      <c r="B1354" s="262" t="s">
        <v>919</v>
      </c>
      <c r="C1354" s="284" t="s">
        <v>2671</v>
      </c>
      <c r="D1354" s="262" t="s">
        <v>39</v>
      </c>
      <c r="E1354" s="262" t="s">
        <v>341</v>
      </c>
      <c r="F1354" s="389" t="s">
        <v>936</v>
      </c>
      <c r="G1354" s="389"/>
      <c r="H1354" s="283" t="s">
        <v>40</v>
      </c>
      <c r="I1354" s="286">
        <v>1</v>
      </c>
      <c r="J1354" s="285">
        <v>70</v>
      </c>
      <c r="K1354" s="285">
        <v>70</v>
      </c>
      <c r="M1354" s="46"/>
      <c r="N1354" s="46"/>
      <c r="O1354" s="46"/>
      <c r="P1354" s="46"/>
      <c r="Q1354" s="46"/>
      <c r="R1354" s="46"/>
      <c r="S1354" s="46"/>
      <c r="T1354" s="46"/>
      <c r="U1354" s="46"/>
      <c r="V1354" s="46"/>
      <c r="W1354" s="46"/>
      <c r="X1354" s="46"/>
    </row>
    <row r="1355" spans="1:24" ht="15" customHeight="1" x14ac:dyDescent="0.2">
      <c r="A1355" s="46"/>
      <c r="B1355" s="262" t="s">
        <v>919</v>
      </c>
      <c r="C1355" s="284" t="s">
        <v>1631</v>
      </c>
      <c r="D1355" s="262" t="s">
        <v>47</v>
      </c>
      <c r="E1355" s="262" t="s">
        <v>1632</v>
      </c>
      <c r="F1355" s="389" t="s">
        <v>923</v>
      </c>
      <c r="G1355" s="389"/>
      <c r="H1355" s="283" t="s">
        <v>97</v>
      </c>
      <c r="I1355" s="286">
        <v>10</v>
      </c>
      <c r="J1355" s="285">
        <v>0.81</v>
      </c>
      <c r="K1355" s="285">
        <v>8.1</v>
      </c>
      <c r="M1355" s="46"/>
      <c r="N1355" s="46"/>
      <c r="O1355" s="46"/>
      <c r="P1355" s="46"/>
      <c r="Q1355" s="46"/>
      <c r="R1355" s="46"/>
      <c r="S1355" s="46"/>
      <c r="T1355" s="46"/>
      <c r="U1355" s="46"/>
      <c r="V1355" s="46"/>
      <c r="W1355" s="46"/>
      <c r="X1355" s="46"/>
    </row>
    <row r="1356" spans="1:24" ht="15" customHeight="1" x14ac:dyDescent="0.2">
      <c r="A1356" s="46"/>
      <c r="B1356" s="263"/>
      <c r="C1356" s="263"/>
      <c r="D1356" s="263"/>
      <c r="E1356" s="263"/>
      <c r="F1356" s="263" t="s">
        <v>924</v>
      </c>
      <c r="G1356" s="289">
        <v>0</v>
      </c>
      <c r="H1356" s="263" t="s">
        <v>925</v>
      </c>
      <c r="I1356" s="289">
        <v>0</v>
      </c>
      <c r="J1356" s="263" t="s">
        <v>926</v>
      </c>
      <c r="K1356" s="289">
        <v>0</v>
      </c>
      <c r="M1356" s="46"/>
      <c r="N1356" s="46"/>
      <c r="O1356" s="46"/>
      <c r="P1356" s="46"/>
      <c r="Q1356" s="46"/>
      <c r="R1356" s="46"/>
      <c r="S1356" s="46"/>
      <c r="T1356" s="46"/>
      <c r="U1356" s="46"/>
      <c r="V1356" s="46"/>
      <c r="W1356" s="46"/>
      <c r="X1356" s="46"/>
    </row>
    <row r="1357" spans="1:24" ht="15" customHeight="1" x14ac:dyDescent="0.2">
      <c r="A1357" s="46"/>
      <c r="B1357" s="263"/>
      <c r="C1357" s="263"/>
      <c r="D1357" s="263"/>
      <c r="E1357" s="263"/>
      <c r="F1357" s="263" t="s">
        <v>927</v>
      </c>
      <c r="G1357" s="289">
        <v>16.25</v>
      </c>
      <c r="H1357" s="263"/>
      <c r="I1357" s="386" t="s">
        <v>928</v>
      </c>
      <c r="J1357" s="386"/>
      <c r="K1357" s="289">
        <v>94.35</v>
      </c>
      <c r="M1357" s="46"/>
      <c r="N1357" s="46"/>
      <c r="O1357" s="46"/>
      <c r="P1357" s="46"/>
      <c r="Q1357" s="46"/>
      <c r="R1357" s="46"/>
      <c r="S1357" s="46"/>
      <c r="T1357" s="46"/>
      <c r="U1357" s="46"/>
      <c r="V1357" s="46"/>
      <c r="W1357" s="46"/>
      <c r="X1357" s="46"/>
    </row>
    <row r="1358" spans="1:24" ht="15" customHeight="1" thickBot="1" x14ac:dyDescent="0.25">
      <c r="A1358" s="46"/>
      <c r="B1358" s="264"/>
      <c r="C1358" s="264"/>
      <c r="D1358" s="264"/>
      <c r="E1358" s="264"/>
      <c r="F1358" s="264"/>
      <c r="G1358" s="264"/>
      <c r="H1358" s="264" t="s">
        <v>929</v>
      </c>
      <c r="I1358" s="287" t="s">
        <v>3630</v>
      </c>
      <c r="J1358" s="264" t="s">
        <v>931</v>
      </c>
      <c r="K1358" s="265">
        <v>47143.86</v>
      </c>
      <c r="M1358" s="46"/>
      <c r="N1358" s="46"/>
      <c r="O1358" s="46"/>
      <c r="P1358" s="46"/>
      <c r="Q1358" s="46"/>
      <c r="R1358" s="46"/>
      <c r="S1358" s="46"/>
      <c r="T1358" s="46"/>
      <c r="U1358" s="46"/>
      <c r="V1358" s="46"/>
      <c r="W1358" s="46"/>
      <c r="X1358" s="46"/>
    </row>
    <row r="1359" spans="1:24" ht="15" customHeight="1" thickTop="1" x14ac:dyDescent="0.2">
      <c r="A1359" s="46"/>
      <c r="B1359" s="278"/>
      <c r="C1359" s="278"/>
      <c r="D1359" s="278"/>
      <c r="E1359" s="278"/>
      <c r="F1359" s="278"/>
      <c r="G1359" s="278"/>
      <c r="H1359" s="278"/>
      <c r="I1359" s="278"/>
      <c r="J1359" s="278"/>
      <c r="K1359" s="278"/>
      <c r="M1359" s="46"/>
      <c r="N1359" s="46"/>
      <c r="O1359" s="46"/>
      <c r="P1359" s="46"/>
      <c r="Q1359" s="46"/>
      <c r="R1359" s="46"/>
      <c r="S1359" s="46"/>
      <c r="T1359" s="46"/>
      <c r="U1359" s="46"/>
      <c r="V1359" s="46"/>
      <c r="W1359" s="46"/>
      <c r="X1359" s="46"/>
    </row>
    <row r="1360" spans="1:24" ht="15" customHeight="1" x14ac:dyDescent="0.2">
      <c r="A1360" s="46"/>
      <c r="B1360" s="259" t="s">
        <v>2991</v>
      </c>
      <c r="C1360" s="267" t="s">
        <v>24</v>
      </c>
      <c r="D1360" s="259" t="s">
        <v>25</v>
      </c>
      <c r="E1360" s="259" t="s">
        <v>26</v>
      </c>
      <c r="F1360" s="387" t="s">
        <v>917</v>
      </c>
      <c r="G1360" s="387"/>
      <c r="H1360" s="271" t="s">
        <v>27</v>
      </c>
      <c r="I1360" s="267" t="s">
        <v>28</v>
      </c>
      <c r="J1360" s="267" t="s">
        <v>29</v>
      </c>
      <c r="K1360" s="267" t="s">
        <v>30</v>
      </c>
      <c r="M1360" s="46"/>
      <c r="N1360" s="46"/>
      <c r="O1360" s="46"/>
      <c r="P1360" s="46"/>
      <c r="Q1360" s="46"/>
      <c r="R1360" s="46"/>
      <c r="S1360" s="46"/>
      <c r="T1360" s="46"/>
      <c r="U1360" s="46"/>
      <c r="V1360" s="46"/>
      <c r="W1360" s="46"/>
      <c r="X1360" s="46"/>
    </row>
    <row r="1361" spans="1:24" ht="15" customHeight="1" x14ac:dyDescent="0.2">
      <c r="A1361" s="46"/>
      <c r="B1361" s="260" t="s">
        <v>918</v>
      </c>
      <c r="C1361" s="275" t="s">
        <v>2992</v>
      </c>
      <c r="D1361" s="260" t="s">
        <v>73</v>
      </c>
      <c r="E1361" s="260" t="s">
        <v>2993</v>
      </c>
      <c r="F1361" s="388" t="s">
        <v>1374</v>
      </c>
      <c r="G1361" s="388"/>
      <c r="H1361" s="274" t="s">
        <v>40</v>
      </c>
      <c r="I1361" s="277">
        <v>1</v>
      </c>
      <c r="J1361" s="276">
        <v>42.77</v>
      </c>
      <c r="K1361" s="276">
        <v>42.77</v>
      </c>
      <c r="M1361" s="46"/>
      <c r="N1361" s="46"/>
      <c r="O1361" s="46"/>
      <c r="P1361" s="46"/>
      <c r="Q1361" s="46"/>
      <c r="R1361" s="46"/>
      <c r="S1361" s="46"/>
      <c r="T1361" s="46"/>
      <c r="U1361" s="46"/>
      <c r="V1361" s="46"/>
      <c r="W1361" s="46"/>
      <c r="X1361" s="46"/>
    </row>
    <row r="1362" spans="1:24" ht="15" customHeight="1" x14ac:dyDescent="0.2">
      <c r="A1362" s="46"/>
      <c r="B1362" s="262" t="s">
        <v>919</v>
      </c>
      <c r="C1362" s="284" t="s">
        <v>3072</v>
      </c>
      <c r="D1362" s="262" t="s">
        <v>39</v>
      </c>
      <c r="E1362" s="262" t="s">
        <v>3073</v>
      </c>
      <c r="F1362" s="389" t="s">
        <v>936</v>
      </c>
      <c r="G1362" s="389"/>
      <c r="H1362" s="283" t="s">
        <v>40</v>
      </c>
      <c r="I1362" s="286">
        <v>1</v>
      </c>
      <c r="J1362" s="285">
        <v>35</v>
      </c>
      <c r="K1362" s="285">
        <v>35</v>
      </c>
      <c r="M1362" s="46"/>
      <c r="N1362" s="46"/>
      <c r="O1362" s="46"/>
      <c r="P1362" s="46"/>
      <c r="Q1362" s="46"/>
      <c r="R1362" s="46"/>
      <c r="S1362" s="46"/>
      <c r="T1362" s="46"/>
      <c r="U1362" s="46"/>
      <c r="V1362" s="46"/>
      <c r="W1362" s="46"/>
      <c r="X1362" s="46"/>
    </row>
    <row r="1363" spans="1:24" ht="15" customHeight="1" x14ac:dyDescent="0.2">
      <c r="A1363" s="46"/>
      <c r="B1363" s="262" t="s">
        <v>919</v>
      </c>
      <c r="C1363" s="284" t="s">
        <v>1631</v>
      </c>
      <c r="D1363" s="262" t="s">
        <v>47</v>
      </c>
      <c r="E1363" s="262" t="s">
        <v>1632</v>
      </c>
      <c r="F1363" s="389" t="s">
        <v>923</v>
      </c>
      <c r="G1363" s="389"/>
      <c r="H1363" s="283" t="s">
        <v>97</v>
      </c>
      <c r="I1363" s="286">
        <v>9.6</v>
      </c>
      <c r="J1363" s="285">
        <v>0.81</v>
      </c>
      <c r="K1363" s="285">
        <v>7.77</v>
      </c>
      <c r="M1363" s="46"/>
      <c r="N1363" s="46"/>
      <c r="O1363" s="46"/>
      <c r="P1363" s="46"/>
      <c r="Q1363" s="46"/>
      <c r="R1363" s="46"/>
      <c r="S1363" s="46"/>
      <c r="T1363" s="46"/>
      <c r="U1363" s="46"/>
      <c r="V1363" s="46"/>
      <c r="W1363" s="46"/>
      <c r="X1363" s="46"/>
    </row>
    <row r="1364" spans="1:24" ht="15" customHeight="1" x14ac:dyDescent="0.2">
      <c r="A1364" s="46"/>
      <c r="B1364" s="263"/>
      <c r="C1364" s="263"/>
      <c r="D1364" s="263"/>
      <c r="E1364" s="263"/>
      <c r="F1364" s="263" t="s">
        <v>924</v>
      </c>
      <c r="G1364" s="289">
        <v>0</v>
      </c>
      <c r="H1364" s="263" t="s">
        <v>925</v>
      </c>
      <c r="I1364" s="289">
        <v>0</v>
      </c>
      <c r="J1364" s="263" t="s">
        <v>926</v>
      </c>
      <c r="K1364" s="289">
        <v>0</v>
      </c>
      <c r="M1364" s="46"/>
      <c r="N1364" s="46"/>
      <c r="O1364" s="46"/>
      <c r="P1364" s="46"/>
      <c r="Q1364" s="46"/>
      <c r="R1364" s="46"/>
      <c r="S1364" s="46"/>
      <c r="T1364" s="46"/>
      <c r="U1364" s="46"/>
      <c r="V1364" s="46"/>
      <c r="W1364" s="46"/>
      <c r="X1364" s="46"/>
    </row>
    <row r="1365" spans="1:24" ht="15" customHeight="1" x14ac:dyDescent="0.2">
      <c r="A1365" s="46"/>
      <c r="B1365" s="263"/>
      <c r="C1365" s="263"/>
      <c r="D1365" s="263"/>
      <c r="E1365" s="263"/>
      <c r="F1365" s="263" t="s">
        <v>927</v>
      </c>
      <c r="G1365" s="289">
        <v>8.9</v>
      </c>
      <c r="H1365" s="263"/>
      <c r="I1365" s="386" t="s">
        <v>928</v>
      </c>
      <c r="J1365" s="386"/>
      <c r="K1365" s="289">
        <v>51.67</v>
      </c>
      <c r="M1365" s="46"/>
      <c r="N1365" s="46"/>
      <c r="O1365" s="46"/>
      <c r="P1365" s="46"/>
      <c r="Q1365" s="46"/>
      <c r="R1365" s="46"/>
      <c r="S1365" s="46"/>
      <c r="T1365" s="46"/>
      <c r="U1365" s="46"/>
      <c r="V1365" s="46"/>
      <c r="W1365" s="46"/>
      <c r="X1365" s="46"/>
    </row>
    <row r="1366" spans="1:24" ht="15" customHeight="1" thickBot="1" x14ac:dyDescent="0.25">
      <c r="A1366" s="46"/>
      <c r="B1366" s="264"/>
      <c r="C1366" s="264"/>
      <c r="D1366" s="264"/>
      <c r="E1366" s="264"/>
      <c r="F1366" s="264"/>
      <c r="G1366" s="264"/>
      <c r="H1366" s="264" t="s">
        <v>929</v>
      </c>
      <c r="I1366" s="287" t="s">
        <v>3631</v>
      </c>
      <c r="J1366" s="264" t="s">
        <v>931</v>
      </c>
      <c r="K1366" s="265">
        <v>4849.22</v>
      </c>
      <c r="M1366" s="46"/>
      <c r="N1366" s="46"/>
      <c r="O1366" s="46"/>
      <c r="P1366" s="46"/>
      <c r="Q1366" s="46"/>
      <c r="R1366" s="46"/>
      <c r="S1366" s="46"/>
      <c r="T1366" s="46"/>
      <c r="U1366" s="46"/>
      <c r="V1366" s="46"/>
      <c r="W1366" s="46"/>
      <c r="X1366" s="46"/>
    </row>
    <row r="1367" spans="1:24" ht="15" customHeight="1" thickTop="1" x14ac:dyDescent="0.2">
      <c r="A1367" s="46"/>
      <c r="B1367" s="278"/>
      <c r="C1367" s="278"/>
      <c r="D1367" s="278"/>
      <c r="E1367" s="278"/>
      <c r="F1367" s="278"/>
      <c r="G1367" s="278"/>
      <c r="H1367" s="278"/>
      <c r="I1367" s="278"/>
      <c r="J1367" s="278"/>
      <c r="K1367" s="278"/>
      <c r="M1367" s="46"/>
      <c r="N1367" s="46"/>
      <c r="O1367" s="46"/>
      <c r="P1367" s="46"/>
      <c r="Q1367" s="46"/>
      <c r="R1367" s="46"/>
      <c r="S1367" s="46"/>
      <c r="T1367" s="46"/>
      <c r="U1367" s="46"/>
      <c r="V1367" s="46"/>
      <c r="W1367" s="46"/>
      <c r="X1367" s="46"/>
    </row>
    <row r="1368" spans="1:24" ht="15" customHeight="1" x14ac:dyDescent="0.2">
      <c r="A1368" s="46"/>
      <c r="B1368" s="258" t="s">
        <v>342</v>
      </c>
      <c r="C1368" s="258"/>
      <c r="D1368" s="258"/>
      <c r="E1368" s="258" t="s">
        <v>343</v>
      </c>
      <c r="F1368" s="258"/>
      <c r="G1368" s="390"/>
      <c r="H1368" s="390"/>
      <c r="I1368" s="272"/>
      <c r="J1368" s="258"/>
      <c r="K1368" s="273">
        <v>12359.73</v>
      </c>
      <c r="M1368" s="46"/>
      <c r="N1368" s="46"/>
      <c r="O1368" s="46"/>
      <c r="P1368" s="46"/>
      <c r="Q1368" s="46"/>
      <c r="R1368" s="46"/>
      <c r="S1368" s="46"/>
      <c r="T1368" s="46"/>
      <c r="U1368" s="46"/>
      <c r="V1368" s="46"/>
      <c r="W1368" s="46"/>
      <c r="X1368" s="46"/>
    </row>
    <row r="1369" spans="1:24" ht="15" customHeight="1" x14ac:dyDescent="0.2">
      <c r="A1369" s="46"/>
      <c r="B1369" s="259" t="s">
        <v>344</v>
      </c>
      <c r="C1369" s="267" t="s">
        <v>24</v>
      </c>
      <c r="D1369" s="259" t="s">
        <v>25</v>
      </c>
      <c r="E1369" s="259" t="s">
        <v>26</v>
      </c>
      <c r="F1369" s="387" t="s">
        <v>917</v>
      </c>
      <c r="G1369" s="387"/>
      <c r="H1369" s="271" t="s">
        <v>27</v>
      </c>
      <c r="I1369" s="267" t="s">
        <v>28</v>
      </c>
      <c r="J1369" s="267" t="s">
        <v>29</v>
      </c>
      <c r="K1369" s="267" t="s">
        <v>30</v>
      </c>
      <c r="M1369" s="46"/>
      <c r="N1369" s="46"/>
      <c r="O1369" s="46"/>
      <c r="P1369" s="46"/>
      <c r="Q1369" s="46"/>
      <c r="R1369" s="46"/>
      <c r="S1369" s="46"/>
      <c r="T1369" s="46"/>
      <c r="U1369" s="46"/>
      <c r="V1369" s="46"/>
      <c r="W1369" s="46"/>
      <c r="X1369" s="46"/>
    </row>
    <row r="1370" spans="1:24" ht="15" customHeight="1" x14ac:dyDescent="0.2">
      <c r="A1370" s="46"/>
      <c r="B1370" s="260" t="s">
        <v>918</v>
      </c>
      <c r="C1370" s="275" t="s">
        <v>2590</v>
      </c>
      <c r="D1370" s="260" t="s">
        <v>73</v>
      </c>
      <c r="E1370" s="260" t="s">
        <v>2591</v>
      </c>
      <c r="F1370" s="388" t="s">
        <v>1374</v>
      </c>
      <c r="G1370" s="388"/>
      <c r="H1370" s="274" t="s">
        <v>83</v>
      </c>
      <c r="I1370" s="277">
        <v>1</v>
      </c>
      <c r="J1370" s="276">
        <v>20.51</v>
      </c>
      <c r="K1370" s="276">
        <v>20.51</v>
      </c>
      <c r="M1370" s="46"/>
      <c r="N1370" s="46"/>
      <c r="O1370" s="46"/>
      <c r="P1370" s="46"/>
      <c r="Q1370" s="46"/>
      <c r="R1370" s="46"/>
      <c r="S1370" s="46"/>
      <c r="T1370" s="46"/>
      <c r="U1370" s="46"/>
      <c r="V1370" s="46"/>
      <c r="W1370" s="46"/>
      <c r="X1370" s="46"/>
    </row>
    <row r="1371" spans="1:24" ht="15" customHeight="1" x14ac:dyDescent="0.2">
      <c r="A1371" s="46"/>
      <c r="B1371" s="262" t="s">
        <v>919</v>
      </c>
      <c r="C1371" s="284" t="s">
        <v>1631</v>
      </c>
      <c r="D1371" s="262" t="s">
        <v>47</v>
      </c>
      <c r="E1371" s="262" t="s">
        <v>1632</v>
      </c>
      <c r="F1371" s="389" t="s">
        <v>923</v>
      </c>
      <c r="G1371" s="389"/>
      <c r="H1371" s="283" t="s">
        <v>97</v>
      </c>
      <c r="I1371" s="286">
        <v>3</v>
      </c>
      <c r="J1371" s="285">
        <v>0.81</v>
      </c>
      <c r="K1371" s="285">
        <v>2.4300000000000002</v>
      </c>
      <c r="M1371" s="46"/>
      <c r="N1371" s="46"/>
      <c r="O1371" s="46"/>
      <c r="P1371" s="46"/>
      <c r="Q1371" s="46"/>
      <c r="R1371" s="46"/>
      <c r="S1371" s="46"/>
      <c r="T1371" s="46"/>
      <c r="U1371" s="46"/>
      <c r="V1371" s="46"/>
      <c r="W1371" s="46"/>
      <c r="X1371" s="46"/>
    </row>
    <row r="1372" spans="1:24" ht="15" customHeight="1" x14ac:dyDescent="0.2">
      <c r="A1372" s="46"/>
      <c r="B1372" s="262" t="s">
        <v>919</v>
      </c>
      <c r="C1372" s="284" t="s">
        <v>2672</v>
      </c>
      <c r="D1372" s="262" t="s">
        <v>39</v>
      </c>
      <c r="E1372" s="262" t="s">
        <v>1379</v>
      </c>
      <c r="F1372" s="389" t="s">
        <v>936</v>
      </c>
      <c r="G1372" s="389"/>
      <c r="H1372" s="283" t="s">
        <v>345</v>
      </c>
      <c r="I1372" s="286">
        <v>1</v>
      </c>
      <c r="J1372" s="285">
        <v>18.079999999999998</v>
      </c>
      <c r="K1372" s="285">
        <v>18.079999999999998</v>
      </c>
      <c r="M1372" s="46"/>
      <c r="N1372" s="46"/>
      <c r="O1372" s="46"/>
      <c r="P1372" s="46"/>
      <c r="Q1372" s="46"/>
      <c r="R1372" s="46"/>
      <c r="S1372" s="46"/>
      <c r="T1372" s="46"/>
      <c r="U1372" s="46"/>
      <c r="V1372" s="46"/>
      <c r="W1372" s="46"/>
      <c r="X1372" s="46"/>
    </row>
    <row r="1373" spans="1:24" ht="15" customHeight="1" x14ac:dyDescent="0.2">
      <c r="A1373" s="46"/>
      <c r="B1373" s="263"/>
      <c r="C1373" s="263"/>
      <c r="D1373" s="263"/>
      <c r="E1373" s="263"/>
      <c r="F1373" s="263" t="s">
        <v>924</v>
      </c>
      <c r="G1373" s="289">
        <v>0</v>
      </c>
      <c r="H1373" s="263" t="s">
        <v>925</v>
      </c>
      <c r="I1373" s="289">
        <v>0</v>
      </c>
      <c r="J1373" s="263" t="s">
        <v>926</v>
      </c>
      <c r="K1373" s="289">
        <v>0</v>
      </c>
      <c r="M1373" s="46"/>
      <c r="N1373" s="46"/>
      <c r="O1373" s="46"/>
      <c r="P1373" s="46"/>
      <c r="Q1373" s="46"/>
      <c r="R1373" s="46"/>
      <c r="S1373" s="46"/>
      <c r="T1373" s="46"/>
      <c r="U1373" s="46"/>
      <c r="V1373" s="46"/>
      <c r="W1373" s="46"/>
      <c r="X1373" s="46"/>
    </row>
    <row r="1374" spans="1:24" ht="15" customHeight="1" x14ac:dyDescent="0.2">
      <c r="A1374" s="46"/>
      <c r="B1374" s="263"/>
      <c r="C1374" s="263"/>
      <c r="D1374" s="263"/>
      <c r="E1374" s="263"/>
      <c r="F1374" s="263" t="s">
        <v>927</v>
      </c>
      <c r="G1374" s="289">
        <v>4.26</v>
      </c>
      <c r="H1374" s="263"/>
      <c r="I1374" s="386" t="s">
        <v>928</v>
      </c>
      <c r="J1374" s="386"/>
      <c r="K1374" s="289">
        <v>24.77</v>
      </c>
      <c r="M1374" s="46"/>
      <c r="N1374" s="46"/>
      <c r="O1374" s="46"/>
      <c r="P1374" s="46"/>
      <c r="Q1374" s="46"/>
      <c r="R1374" s="46"/>
      <c r="S1374" s="46"/>
      <c r="T1374" s="46"/>
      <c r="U1374" s="46"/>
      <c r="V1374" s="46"/>
      <c r="W1374" s="46"/>
      <c r="X1374" s="46"/>
    </row>
    <row r="1375" spans="1:24" ht="15" customHeight="1" thickBot="1" x14ac:dyDescent="0.25">
      <c r="A1375" s="46"/>
      <c r="B1375" s="264"/>
      <c r="C1375" s="264"/>
      <c r="D1375" s="264"/>
      <c r="E1375" s="264"/>
      <c r="F1375" s="264"/>
      <c r="G1375" s="264"/>
      <c r="H1375" s="264" t="s">
        <v>929</v>
      </c>
      <c r="I1375" s="287" t="s">
        <v>3632</v>
      </c>
      <c r="J1375" s="264" t="s">
        <v>931</v>
      </c>
      <c r="K1375" s="265">
        <v>12359.73</v>
      </c>
      <c r="M1375" s="46"/>
      <c r="N1375" s="46"/>
      <c r="O1375" s="46"/>
      <c r="P1375" s="46"/>
      <c r="Q1375" s="46"/>
      <c r="R1375" s="46"/>
      <c r="S1375" s="46"/>
      <c r="T1375" s="46"/>
      <c r="U1375" s="46"/>
      <c r="V1375" s="46"/>
      <c r="W1375" s="46"/>
      <c r="X1375" s="46"/>
    </row>
    <row r="1376" spans="1:24" ht="15" customHeight="1" thickTop="1" x14ac:dyDescent="0.2">
      <c r="A1376" s="46"/>
      <c r="B1376" s="278"/>
      <c r="C1376" s="278"/>
      <c r="D1376" s="278"/>
      <c r="E1376" s="278"/>
      <c r="F1376" s="278"/>
      <c r="G1376" s="278"/>
      <c r="H1376" s="278"/>
      <c r="I1376" s="278"/>
      <c r="J1376" s="278"/>
      <c r="K1376" s="278"/>
      <c r="M1376" s="46"/>
      <c r="N1376" s="46"/>
      <c r="O1376" s="46"/>
      <c r="P1376" s="46"/>
      <c r="Q1376" s="46"/>
      <c r="R1376" s="46"/>
      <c r="S1376" s="46"/>
      <c r="T1376" s="46"/>
      <c r="U1376" s="46"/>
      <c r="V1376" s="46"/>
      <c r="W1376" s="46"/>
      <c r="X1376" s="46"/>
    </row>
    <row r="1377" spans="1:24" ht="15" customHeight="1" x14ac:dyDescent="0.2">
      <c r="A1377" s="46"/>
      <c r="B1377" s="258" t="s">
        <v>1380</v>
      </c>
      <c r="C1377" s="258"/>
      <c r="D1377" s="258"/>
      <c r="E1377" s="258" t="s">
        <v>346</v>
      </c>
      <c r="F1377" s="258"/>
      <c r="G1377" s="390"/>
      <c r="H1377" s="390"/>
      <c r="I1377" s="272"/>
      <c r="J1377" s="258"/>
      <c r="K1377" s="273">
        <v>48686.080000000002</v>
      </c>
      <c r="M1377" s="46"/>
      <c r="N1377" s="46"/>
      <c r="O1377" s="46"/>
      <c r="P1377" s="46"/>
      <c r="Q1377" s="46"/>
      <c r="R1377" s="46"/>
      <c r="S1377" s="46"/>
      <c r="T1377" s="46"/>
      <c r="U1377" s="46"/>
      <c r="V1377" s="46"/>
      <c r="W1377" s="46"/>
      <c r="X1377" s="46"/>
    </row>
    <row r="1378" spans="1:24" ht="15" customHeight="1" x14ac:dyDescent="0.2">
      <c r="A1378" s="46"/>
      <c r="B1378" s="258" t="s">
        <v>347</v>
      </c>
      <c r="C1378" s="258"/>
      <c r="D1378" s="258"/>
      <c r="E1378" s="258" t="s">
        <v>319</v>
      </c>
      <c r="F1378" s="258"/>
      <c r="G1378" s="390"/>
      <c r="H1378" s="390"/>
      <c r="I1378" s="272"/>
      <c r="J1378" s="258"/>
      <c r="K1378" s="273">
        <v>48686.080000000002</v>
      </c>
      <c r="M1378" s="46"/>
      <c r="N1378" s="46"/>
      <c r="O1378" s="46"/>
      <c r="P1378" s="46"/>
      <c r="Q1378" s="46"/>
      <c r="R1378" s="46"/>
      <c r="S1378" s="46"/>
      <c r="T1378" s="46"/>
      <c r="U1378" s="46"/>
      <c r="V1378" s="46"/>
      <c r="W1378" s="46"/>
      <c r="X1378" s="46"/>
    </row>
    <row r="1379" spans="1:24" ht="15" customHeight="1" x14ac:dyDescent="0.2">
      <c r="A1379" s="46"/>
      <c r="B1379" s="259" t="s">
        <v>348</v>
      </c>
      <c r="C1379" s="267" t="s">
        <v>24</v>
      </c>
      <c r="D1379" s="259" t="s">
        <v>25</v>
      </c>
      <c r="E1379" s="259" t="s">
        <v>26</v>
      </c>
      <c r="F1379" s="387" t="s">
        <v>917</v>
      </c>
      <c r="G1379" s="387"/>
      <c r="H1379" s="271" t="s">
        <v>27</v>
      </c>
      <c r="I1379" s="267" t="s">
        <v>28</v>
      </c>
      <c r="J1379" s="267" t="s">
        <v>29</v>
      </c>
      <c r="K1379" s="267" t="s">
        <v>30</v>
      </c>
      <c r="M1379" s="46"/>
      <c r="N1379" s="46"/>
      <c r="O1379" s="46"/>
      <c r="P1379" s="46"/>
      <c r="Q1379" s="46"/>
      <c r="R1379" s="46"/>
      <c r="S1379" s="46"/>
      <c r="T1379" s="46"/>
      <c r="U1379" s="46"/>
      <c r="V1379" s="46"/>
      <c r="W1379" s="46"/>
      <c r="X1379" s="46"/>
    </row>
    <row r="1380" spans="1:24" ht="15" customHeight="1" x14ac:dyDescent="0.2">
      <c r="A1380" s="46"/>
      <c r="B1380" s="260" t="s">
        <v>918</v>
      </c>
      <c r="C1380" s="275" t="s">
        <v>2994</v>
      </c>
      <c r="D1380" s="260" t="s">
        <v>47</v>
      </c>
      <c r="E1380" s="260" t="s">
        <v>2995</v>
      </c>
      <c r="F1380" s="388" t="s">
        <v>4010</v>
      </c>
      <c r="G1380" s="388"/>
      <c r="H1380" s="274" t="s">
        <v>60</v>
      </c>
      <c r="I1380" s="277">
        <v>1</v>
      </c>
      <c r="J1380" s="276">
        <v>850.93</v>
      </c>
      <c r="K1380" s="276">
        <v>850.93</v>
      </c>
      <c r="M1380" s="46"/>
      <c r="N1380" s="46"/>
      <c r="O1380" s="46"/>
      <c r="P1380" s="46"/>
      <c r="Q1380" s="46"/>
      <c r="R1380" s="46"/>
      <c r="S1380" s="46"/>
      <c r="T1380" s="46"/>
      <c r="U1380" s="46"/>
      <c r="V1380" s="46"/>
      <c r="W1380" s="46"/>
      <c r="X1380" s="46"/>
    </row>
    <row r="1381" spans="1:24" ht="15" customHeight="1" x14ac:dyDescent="0.2">
      <c r="A1381" s="46"/>
      <c r="B1381" s="261" t="s">
        <v>953</v>
      </c>
      <c r="C1381" s="280" t="s">
        <v>1017</v>
      </c>
      <c r="D1381" s="261" t="s">
        <v>47</v>
      </c>
      <c r="E1381" s="261" t="s">
        <v>1018</v>
      </c>
      <c r="F1381" s="385" t="s">
        <v>3970</v>
      </c>
      <c r="G1381" s="385"/>
      <c r="H1381" s="279" t="s">
        <v>950</v>
      </c>
      <c r="I1381" s="282">
        <v>1.6268</v>
      </c>
      <c r="J1381" s="281">
        <v>36.35</v>
      </c>
      <c r="K1381" s="281">
        <v>59.13</v>
      </c>
      <c r="M1381" s="46"/>
      <c r="N1381" s="46"/>
      <c r="O1381" s="46"/>
      <c r="P1381" s="46"/>
      <c r="Q1381" s="46"/>
      <c r="R1381" s="46"/>
      <c r="S1381" s="46"/>
      <c r="T1381" s="46"/>
      <c r="U1381" s="46"/>
      <c r="V1381" s="46"/>
      <c r="W1381" s="46"/>
      <c r="X1381" s="46"/>
    </row>
    <row r="1382" spans="1:24" ht="15" customHeight="1" x14ac:dyDescent="0.2">
      <c r="A1382" s="46"/>
      <c r="B1382" s="261" t="s">
        <v>953</v>
      </c>
      <c r="C1382" s="280" t="s">
        <v>1019</v>
      </c>
      <c r="D1382" s="261" t="s">
        <v>47</v>
      </c>
      <c r="E1382" s="261" t="s">
        <v>1020</v>
      </c>
      <c r="F1382" s="385" t="s">
        <v>3970</v>
      </c>
      <c r="G1382" s="385"/>
      <c r="H1382" s="279" t="s">
        <v>950</v>
      </c>
      <c r="I1382" s="282">
        <v>1.7827999999999999</v>
      </c>
      <c r="J1382" s="281">
        <v>24.73</v>
      </c>
      <c r="K1382" s="281">
        <v>44.08</v>
      </c>
      <c r="M1382" s="46"/>
      <c r="N1382" s="46"/>
      <c r="O1382" s="46"/>
      <c r="P1382" s="46"/>
      <c r="Q1382" s="46"/>
      <c r="R1382" s="46"/>
      <c r="S1382" s="46"/>
      <c r="T1382" s="46"/>
      <c r="U1382" s="46"/>
      <c r="V1382" s="46"/>
      <c r="W1382" s="46"/>
      <c r="X1382" s="46"/>
    </row>
    <row r="1383" spans="1:24" ht="15" customHeight="1" x14ac:dyDescent="0.2">
      <c r="A1383" s="46"/>
      <c r="B1383" s="261" t="s">
        <v>953</v>
      </c>
      <c r="C1383" s="280" t="s">
        <v>1086</v>
      </c>
      <c r="D1383" s="261" t="s">
        <v>47</v>
      </c>
      <c r="E1383" s="261" t="s">
        <v>1087</v>
      </c>
      <c r="F1383" s="385" t="s">
        <v>3970</v>
      </c>
      <c r="G1383" s="385"/>
      <c r="H1383" s="279" t="s">
        <v>950</v>
      </c>
      <c r="I1383" s="282">
        <v>0.156</v>
      </c>
      <c r="J1383" s="281">
        <v>35.590000000000003</v>
      </c>
      <c r="K1383" s="281">
        <v>5.55</v>
      </c>
      <c r="M1383" s="46"/>
      <c r="N1383" s="46"/>
      <c r="O1383" s="46"/>
      <c r="P1383" s="46"/>
      <c r="Q1383" s="46"/>
      <c r="R1383" s="46"/>
      <c r="S1383" s="46"/>
      <c r="T1383" s="46"/>
      <c r="U1383" s="46"/>
      <c r="V1383" s="46"/>
      <c r="W1383" s="46"/>
      <c r="X1383" s="46"/>
    </row>
    <row r="1384" spans="1:24" ht="15" customHeight="1" x14ac:dyDescent="0.2">
      <c r="A1384" s="46"/>
      <c r="B1384" s="262" t="s">
        <v>919</v>
      </c>
      <c r="C1384" s="284" t="s">
        <v>1377</v>
      </c>
      <c r="D1384" s="262" t="s">
        <v>47</v>
      </c>
      <c r="E1384" s="262" t="s">
        <v>1378</v>
      </c>
      <c r="F1384" s="389" t="s">
        <v>923</v>
      </c>
      <c r="G1384" s="389"/>
      <c r="H1384" s="283" t="s">
        <v>60</v>
      </c>
      <c r="I1384" s="286">
        <v>1.2315</v>
      </c>
      <c r="J1384" s="285">
        <v>583.87</v>
      </c>
      <c r="K1384" s="285">
        <v>719.03</v>
      </c>
      <c r="M1384" s="46"/>
      <c r="N1384" s="46"/>
      <c r="O1384" s="46"/>
      <c r="P1384" s="46"/>
      <c r="Q1384" s="46"/>
      <c r="R1384" s="46"/>
      <c r="S1384" s="46"/>
      <c r="T1384" s="46"/>
      <c r="U1384" s="46"/>
      <c r="V1384" s="46"/>
      <c r="W1384" s="46"/>
      <c r="X1384" s="46"/>
    </row>
    <row r="1385" spans="1:24" ht="15" customHeight="1" x14ac:dyDescent="0.2">
      <c r="A1385" s="46"/>
      <c r="B1385" s="262" t="s">
        <v>919</v>
      </c>
      <c r="C1385" s="284" t="s">
        <v>1100</v>
      </c>
      <c r="D1385" s="262" t="s">
        <v>47</v>
      </c>
      <c r="E1385" s="262" t="s">
        <v>1101</v>
      </c>
      <c r="F1385" s="389" t="s">
        <v>923</v>
      </c>
      <c r="G1385" s="389"/>
      <c r="H1385" s="283" t="s">
        <v>83</v>
      </c>
      <c r="I1385" s="286">
        <v>2.5</v>
      </c>
      <c r="J1385" s="285">
        <v>2.5299999999999998</v>
      </c>
      <c r="K1385" s="285">
        <v>6.32</v>
      </c>
      <c r="M1385" s="46"/>
      <c r="N1385" s="46"/>
      <c r="O1385" s="46"/>
      <c r="P1385" s="46"/>
      <c r="Q1385" s="46"/>
      <c r="R1385" s="46"/>
      <c r="S1385" s="46"/>
      <c r="T1385" s="46"/>
      <c r="U1385" s="46"/>
      <c r="V1385" s="46"/>
      <c r="W1385" s="46"/>
      <c r="X1385" s="46"/>
    </row>
    <row r="1386" spans="1:24" ht="15" customHeight="1" x14ac:dyDescent="0.2">
      <c r="A1386" s="46"/>
      <c r="B1386" s="262" t="s">
        <v>919</v>
      </c>
      <c r="C1386" s="284" t="s">
        <v>1098</v>
      </c>
      <c r="D1386" s="262" t="s">
        <v>47</v>
      </c>
      <c r="E1386" s="262" t="s">
        <v>1099</v>
      </c>
      <c r="F1386" s="389" t="s">
        <v>923</v>
      </c>
      <c r="G1386" s="389"/>
      <c r="H1386" s="283" t="s">
        <v>1075</v>
      </c>
      <c r="I1386" s="286">
        <v>2.1299999999999999E-2</v>
      </c>
      <c r="J1386" s="285">
        <v>6.46</v>
      </c>
      <c r="K1386" s="285">
        <v>0.13</v>
      </c>
      <c r="M1386" s="46"/>
      <c r="N1386" s="46"/>
      <c r="O1386" s="46"/>
      <c r="P1386" s="46"/>
      <c r="Q1386" s="46"/>
      <c r="R1386" s="46"/>
      <c r="S1386" s="46"/>
      <c r="T1386" s="46"/>
      <c r="U1386" s="46"/>
      <c r="V1386" s="46"/>
      <c r="W1386" s="46"/>
      <c r="X1386" s="46"/>
    </row>
    <row r="1387" spans="1:24" ht="15" customHeight="1" x14ac:dyDescent="0.2">
      <c r="A1387" s="46"/>
      <c r="B1387" s="262" t="s">
        <v>919</v>
      </c>
      <c r="C1387" s="284" t="s">
        <v>1071</v>
      </c>
      <c r="D1387" s="262" t="s">
        <v>47</v>
      </c>
      <c r="E1387" s="262" t="s">
        <v>1072</v>
      </c>
      <c r="F1387" s="389" t="s">
        <v>923</v>
      </c>
      <c r="G1387" s="389"/>
      <c r="H1387" s="283" t="s">
        <v>97</v>
      </c>
      <c r="I1387" s="286">
        <v>0.2994</v>
      </c>
      <c r="J1387" s="285">
        <v>17.5</v>
      </c>
      <c r="K1387" s="285">
        <v>5.23</v>
      </c>
      <c r="M1387" s="46"/>
      <c r="N1387" s="46"/>
      <c r="O1387" s="46"/>
      <c r="P1387" s="46"/>
      <c r="Q1387" s="46"/>
      <c r="R1387" s="46"/>
      <c r="S1387" s="46"/>
      <c r="T1387" s="46"/>
      <c r="U1387" s="46"/>
      <c r="V1387" s="46"/>
      <c r="W1387" s="46"/>
      <c r="X1387" s="46"/>
    </row>
    <row r="1388" spans="1:24" ht="15" customHeight="1" x14ac:dyDescent="0.2">
      <c r="A1388" s="46"/>
      <c r="B1388" s="262" t="s">
        <v>919</v>
      </c>
      <c r="C1388" s="284" t="s">
        <v>1021</v>
      </c>
      <c r="D1388" s="262" t="s">
        <v>47</v>
      </c>
      <c r="E1388" s="262" t="s">
        <v>1022</v>
      </c>
      <c r="F1388" s="389" t="s">
        <v>923</v>
      </c>
      <c r="G1388" s="389"/>
      <c r="H1388" s="283" t="s">
        <v>83</v>
      </c>
      <c r="I1388" s="286">
        <v>3.125</v>
      </c>
      <c r="J1388" s="285">
        <v>3.67</v>
      </c>
      <c r="K1388" s="285">
        <v>11.46</v>
      </c>
      <c r="M1388" s="46"/>
      <c r="N1388" s="46"/>
      <c r="O1388" s="46"/>
      <c r="P1388" s="46"/>
      <c r="Q1388" s="46"/>
      <c r="R1388" s="46"/>
      <c r="S1388" s="46"/>
      <c r="T1388" s="46"/>
      <c r="U1388" s="46"/>
      <c r="V1388" s="46"/>
      <c r="W1388" s="46"/>
      <c r="X1388" s="46"/>
    </row>
    <row r="1389" spans="1:24" ht="15" customHeight="1" x14ac:dyDescent="0.2">
      <c r="A1389" s="46"/>
      <c r="B1389" s="263"/>
      <c r="C1389" s="263"/>
      <c r="D1389" s="263"/>
      <c r="E1389" s="263"/>
      <c r="F1389" s="263" t="s">
        <v>924</v>
      </c>
      <c r="G1389" s="289">
        <v>94.23</v>
      </c>
      <c r="H1389" s="263" t="s">
        <v>925</v>
      </c>
      <c r="I1389" s="289">
        <v>0</v>
      </c>
      <c r="J1389" s="263" t="s">
        <v>926</v>
      </c>
      <c r="K1389" s="289">
        <v>94.23</v>
      </c>
      <c r="M1389" s="46"/>
      <c r="N1389" s="46"/>
      <c r="O1389" s="46"/>
      <c r="P1389" s="46"/>
      <c r="Q1389" s="46"/>
      <c r="R1389" s="46"/>
      <c r="S1389" s="46"/>
      <c r="T1389" s="46"/>
      <c r="U1389" s="46"/>
      <c r="V1389" s="46"/>
      <c r="W1389" s="46"/>
      <c r="X1389" s="46"/>
    </row>
    <row r="1390" spans="1:24" ht="15" customHeight="1" x14ac:dyDescent="0.2">
      <c r="A1390" s="46"/>
      <c r="B1390" s="263"/>
      <c r="C1390" s="263"/>
      <c r="D1390" s="263"/>
      <c r="E1390" s="263"/>
      <c r="F1390" s="263" t="s">
        <v>927</v>
      </c>
      <c r="G1390" s="289">
        <v>177.07</v>
      </c>
      <c r="H1390" s="263"/>
      <c r="I1390" s="386" t="s">
        <v>928</v>
      </c>
      <c r="J1390" s="386"/>
      <c r="K1390" s="289">
        <v>1028</v>
      </c>
      <c r="M1390" s="46"/>
      <c r="N1390" s="46"/>
      <c r="O1390" s="46"/>
      <c r="P1390" s="46"/>
      <c r="Q1390" s="46"/>
      <c r="R1390" s="46"/>
      <c r="S1390" s="46"/>
      <c r="T1390" s="46"/>
      <c r="U1390" s="46"/>
      <c r="V1390" s="46"/>
      <c r="W1390" s="46"/>
      <c r="X1390" s="46"/>
    </row>
    <row r="1391" spans="1:24" ht="15" customHeight="1" thickBot="1" x14ac:dyDescent="0.25">
      <c r="A1391" s="46"/>
      <c r="B1391" s="264"/>
      <c r="C1391" s="264"/>
      <c r="D1391" s="264"/>
      <c r="E1391" s="264"/>
      <c r="F1391" s="264"/>
      <c r="G1391" s="264"/>
      <c r="H1391" s="264" t="s">
        <v>929</v>
      </c>
      <c r="I1391" s="287" t="s">
        <v>3633</v>
      </c>
      <c r="J1391" s="264" t="s">
        <v>931</v>
      </c>
      <c r="K1391" s="265">
        <v>48686.080000000002</v>
      </c>
      <c r="M1391" s="46"/>
      <c r="N1391" s="46"/>
      <c r="O1391" s="46"/>
      <c r="P1391" s="46"/>
      <c r="Q1391" s="46"/>
      <c r="R1391" s="46"/>
      <c r="S1391" s="46"/>
      <c r="T1391" s="46"/>
      <c r="U1391" s="46"/>
      <c r="V1391" s="46"/>
      <c r="W1391" s="46"/>
      <c r="X1391" s="46"/>
    </row>
    <row r="1392" spans="1:24" ht="15" customHeight="1" thickTop="1" x14ac:dyDescent="0.2">
      <c r="A1392" s="46"/>
      <c r="B1392" s="278"/>
      <c r="C1392" s="278"/>
      <c r="D1392" s="278"/>
      <c r="E1392" s="278"/>
      <c r="F1392" s="278"/>
      <c r="G1392" s="278"/>
      <c r="H1392" s="278"/>
      <c r="I1392" s="278"/>
      <c r="J1392" s="278"/>
      <c r="K1392" s="278"/>
      <c r="M1392" s="46"/>
      <c r="N1392" s="46"/>
      <c r="O1392" s="46"/>
      <c r="P1392" s="46"/>
      <c r="Q1392" s="46"/>
      <c r="R1392" s="46"/>
      <c r="S1392" s="46"/>
      <c r="T1392" s="46"/>
      <c r="U1392" s="46"/>
      <c r="V1392" s="46"/>
      <c r="W1392" s="46"/>
      <c r="X1392" s="46"/>
    </row>
    <row r="1393" spans="1:24" ht="15" customHeight="1" x14ac:dyDescent="0.2">
      <c r="A1393" s="46"/>
      <c r="B1393" s="258" t="s">
        <v>1381</v>
      </c>
      <c r="C1393" s="258"/>
      <c r="D1393" s="258"/>
      <c r="E1393" s="258" t="s">
        <v>349</v>
      </c>
      <c r="F1393" s="258"/>
      <c r="G1393" s="390"/>
      <c r="H1393" s="390"/>
      <c r="I1393" s="272"/>
      <c r="J1393" s="258"/>
      <c r="K1393" s="273">
        <v>63154.879999999997</v>
      </c>
      <c r="M1393" s="46"/>
      <c r="N1393" s="46"/>
      <c r="O1393" s="46"/>
      <c r="P1393" s="46"/>
      <c r="Q1393" s="46"/>
      <c r="R1393" s="46"/>
      <c r="S1393" s="46"/>
      <c r="T1393" s="46"/>
      <c r="U1393" s="46"/>
      <c r="V1393" s="46"/>
      <c r="W1393" s="46"/>
      <c r="X1393" s="46"/>
    </row>
    <row r="1394" spans="1:24" ht="15" customHeight="1" x14ac:dyDescent="0.2">
      <c r="A1394" s="46"/>
      <c r="B1394" s="258" t="s">
        <v>350</v>
      </c>
      <c r="C1394" s="258"/>
      <c r="D1394" s="258"/>
      <c r="E1394" s="258" t="s">
        <v>352</v>
      </c>
      <c r="F1394" s="258"/>
      <c r="G1394" s="390"/>
      <c r="H1394" s="390"/>
      <c r="I1394" s="272"/>
      <c r="J1394" s="258"/>
      <c r="K1394" s="273">
        <v>63154.879999999997</v>
      </c>
      <c r="M1394" s="46"/>
      <c r="N1394" s="46"/>
      <c r="O1394" s="46"/>
      <c r="P1394" s="46"/>
      <c r="Q1394" s="46"/>
      <c r="R1394" s="46"/>
      <c r="S1394" s="46"/>
      <c r="T1394" s="46"/>
      <c r="U1394" s="46"/>
      <c r="V1394" s="46"/>
      <c r="W1394" s="46"/>
      <c r="X1394" s="46"/>
    </row>
    <row r="1395" spans="1:24" ht="15" customHeight="1" x14ac:dyDescent="0.2">
      <c r="A1395" s="46"/>
      <c r="B1395" s="259" t="s">
        <v>351</v>
      </c>
      <c r="C1395" s="267" t="s">
        <v>24</v>
      </c>
      <c r="D1395" s="259" t="s">
        <v>25</v>
      </c>
      <c r="E1395" s="259" t="s">
        <v>26</v>
      </c>
      <c r="F1395" s="387" t="s">
        <v>917</v>
      </c>
      <c r="G1395" s="387"/>
      <c r="H1395" s="271" t="s">
        <v>27</v>
      </c>
      <c r="I1395" s="267" t="s">
        <v>28</v>
      </c>
      <c r="J1395" s="267" t="s">
        <v>29</v>
      </c>
      <c r="K1395" s="267" t="s">
        <v>30</v>
      </c>
      <c r="M1395" s="46"/>
      <c r="N1395" s="46"/>
      <c r="O1395" s="46"/>
      <c r="P1395" s="46"/>
      <c r="Q1395" s="46"/>
      <c r="R1395" s="46"/>
      <c r="S1395" s="46"/>
      <c r="T1395" s="46"/>
      <c r="U1395" s="46"/>
      <c r="V1395" s="46"/>
      <c r="W1395" s="46"/>
      <c r="X1395" s="46"/>
    </row>
    <row r="1396" spans="1:24" ht="15" customHeight="1" x14ac:dyDescent="0.2">
      <c r="A1396" s="46"/>
      <c r="B1396" s="260" t="s">
        <v>918</v>
      </c>
      <c r="C1396" s="275" t="s">
        <v>353</v>
      </c>
      <c r="D1396" s="260" t="s">
        <v>47</v>
      </c>
      <c r="E1396" s="260" t="s">
        <v>354</v>
      </c>
      <c r="F1396" s="388" t="s">
        <v>4011</v>
      </c>
      <c r="G1396" s="388"/>
      <c r="H1396" s="274" t="s">
        <v>40</v>
      </c>
      <c r="I1396" s="277">
        <v>1</v>
      </c>
      <c r="J1396" s="276">
        <v>79.08</v>
      </c>
      <c r="K1396" s="276">
        <v>79.08</v>
      </c>
      <c r="M1396" s="46"/>
      <c r="N1396" s="46"/>
      <c r="O1396" s="46"/>
      <c r="P1396" s="46"/>
      <c r="Q1396" s="46"/>
      <c r="R1396" s="46"/>
      <c r="S1396" s="46"/>
      <c r="T1396" s="46"/>
      <c r="U1396" s="46"/>
      <c r="V1396" s="46"/>
      <c r="W1396" s="46"/>
      <c r="X1396" s="46"/>
    </row>
    <row r="1397" spans="1:24" ht="15" customHeight="1" x14ac:dyDescent="0.2">
      <c r="A1397" s="46"/>
      <c r="B1397" s="261" t="s">
        <v>953</v>
      </c>
      <c r="C1397" s="280" t="s">
        <v>1019</v>
      </c>
      <c r="D1397" s="261" t="s">
        <v>47</v>
      </c>
      <c r="E1397" s="261" t="s">
        <v>1020</v>
      </c>
      <c r="F1397" s="385" t="s">
        <v>3970</v>
      </c>
      <c r="G1397" s="385"/>
      <c r="H1397" s="279" t="s">
        <v>950</v>
      </c>
      <c r="I1397" s="282">
        <v>0.47860000000000003</v>
      </c>
      <c r="J1397" s="281">
        <v>24.73</v>
      </c>
      <c r="K1397" s="281">
        <v>11.83</v>
      </c>
      <c r="M1397" s="46"/>
      <c r="N1397" s="46"/>
      <c r="O1397" s="46"/>
      <c r="P1397" s="46"/>
      <c r="Q1397" s="46"/>
      <c r="R1397" s="46"/>
      <c r="S1397" s="46"/>
      <c r="T1397" s="46"/>
      <c r="U1397" s="46"/>
      <c r="V1397" s="46"/>
      <c r="W1397" s="46"/>
      <c r="X1397" s="46"/>
    </row>
    <row r="1398" spans="1:24" ht="15" customHeight="1" x14ac:dyDescent="0.2">
      <c r="A1398" s="46"/>
      <c r="B1398" s="261" t="s">
        <v>953</v>
      </c>
      <c r="C1398" s="280" t="s">
        <v>1212</v>
      </c>
      <c r="D1398" s="261" t="s">
        <v>47</v>
      </c>
      <c r="E1398" s="261" t="s">
        <v>2652</v>
      </c>
      <c r="F1398" s="385" t="s">
        <v>3970</v>
      </c>
      <c r="G1398" s="385"/>
      <c r="H1398" s="279" t="s">
        <v>950</v>
      </c>
      <c r="I1398" s="282">
        <v>0.47860000000000003</v>
      </c>
      <c r="J1398" s="281">
        <v>26.82</v>
      </c>
      <c r="K1398" s="281">
        <v>12.83</v>
      </c>
      <c r="M1398" s="46"/>
      <c r="N1398" s="46"/>
      <c r="O1398" s="46"/>
      <c r="P1398" s="46"/>
      <c r="Q1398" s="46"/>
      <c r="R1398" s="46"/>
      <c r="S1398" s="46"/>
      <c r="T1398" s="46"/>
      <c r="U1398" s="46"/>
      <c r="V1398" s="46"/>
      <c r="W1398" s="46"/>
      <c r="X1398" s="46"/>
    </row>
    <row r="1399" spans="1:24" ht="15" customHeight="1" x14ac:dyDescent="0.2">
      <c r="A1399" s="46"/>
      <c r="B1399" s="262" t="s">
        <v>919</v>
      </c>
      <c r="C1399" s="284" t="s">
        <v>1217</v>
      </c>
      <c r="D1399" s="262" t="s">
        <v>47</v>
      </c>
      <c r="E1399" s="262" t="s">
        <v>1218</v>
      </c>
      <c r="F1399" s="389" t="s">
        <v>923</v>
      </c>
      <c r="G1399" s="389"/>
      <c r="H1399" s="283" t="s">
        <v>97</v>
      </c>
      <c r="I1399" s="286">
        <v>0.69259999999999999</v>
      </c>
      <c r="J1399" s="285">
        <v>3.73</v>
      </c>
      <c r="K1399" s="285">
        <v>2.58</v>
      </c>
      <c r="M1399" s="46"/>
      <c r="N1399" s="46"/>
      <c r="O1399" s="46"/>
      <c r="P1399" s="46"/>
      <c r="Q1399" s="46"/>
      <c r="R1399" s="46"/>
      <c r="S1399" s="46"/>
      <c r="T1399" s="46"/>
      <c r="U1399" s="46"/>
      <c r="V1399" s="46"/>
      <c r="W1399" s="46"/>
      <c r="X1399" s="46"/>
    </row>
    <row r="1400" spans="1:24" ht="15" customHeight="1" x14ac:dyDescent="0.2">
      <c r="A1400" s="46"/>
      <c r="B1400" s="262" t="s">
        <v>919</v>
      </c>
      <c r="C1400" s="284" t="s">
        <v>1382</v>
      </c>
      <c r="D1400" s="262" t="s">
        <v>47</v>
      </c>
      <c r="E1400" s="262" t="s">
        <v>1383</v>
      </c>
      <c r="F1400" s="389" t="s">
        <v>923</v>
      </c>
      <c r="G1400" s="389"/>
      <c r="H1400" s="283" t="s">
        <v>97</v>
      </c>
      <c r="I1400" s="286">
        <v>3.6999999999999998E-2</v>
      </c>
      <c r="J1400" s="285">
        <v>26.25</v>
      </c>
      <c r="K1400" s="285">
        <v>0.97</v>
      </c>
      <c r="M1400" s="46"/>
      <c r="N1400" s="46"/>
      <c r="O1400" s="46"/>
      <c r="P1400" s="46"/>
      <c r="Q1400" s="46"/>
      <c r="R1400" s="46"/>
      <c r="S1400" s="46"/>
      <c r="T1400" s="46"/>
      <c r="U1400" s="46"/>
      <c r="V1400" s="46"/>
      <c r="W1400" s="46"/>
      <c r="X1400" s="46"/>
    </row>
    <row r="1401" spans="1:24" ht="15" customHeight="1" x14ac:dyDescent="0.2">
      <c r="A1401" s="46"/>
      <c r="B1401" s="262" t="s">
        <v>919</v>
      </c>
      <c r="C1401" s="284" t="s">
        <v>1229</v>
      </c>
      <c r="D1401" s="262" t="s">
        <v>47</v>
      </c>
      <c r="E1401" s="262" t="s">
        <v>1230</v>
      </c>
      <c r="F1401" s="389" t="s">
        <v>923</v>
      </c>
      <c r="G1401" s="389"/>
      <c r="H1401" s="283" t="s">
        <v>40</v>
      </c>
      <c r="I1401" s="286">
        <v>1.0838000000000001</v>
      </c>
      <c r="J1401" s="285">
        <v>21.52</v>
      </c>
      <c r="K1401" s="285">
        <v>23.32</v>
      </c>
      <c r="M1401" s="46"/>
      <c r="N1401" s="46"/>
      <c r="O1401" s="46"/>
      <c r="P1401" s="46"/>
      <c r="Q1401" s="46"/>
      <c r="R1401" s="46"/>
      <c r="S1401" s="46"/>
      <c r="T1401" s="46"/>
      <c r="U1401" s="46"/>
      <c r="V1401" s="46"/>
      <c r="W1401" s="46"/>
      <c r="X1401" s="46"/>
    </row>
    <row r="1402" spans="1:24" ht="15" customHeight="1" x14ac:dyDescent="0.2">
      <c r="A1402" s="46"/>
      <c r="B1402" s="262" t="s">
        <v>919</v>
      </c>
      <c r="C1402" s="284" t="s">
        <v>1221</v>
      </c>
      <c r="D1402" s="262" t="s">
        <v>47</v>
      </c>
      <c r="E1402" s="262" t="s">
        <v>1222</v>
      </c>
      <c r="F1402" s="389" t="s">
        <v>923</v>
      </c>
      <c r="G1402" s="389"/>
      <c r="H1402" s="283" t="s">
        <v>49</v>
      </c>
      <c r="I1402" s="286">
        <v>1.2266999999999999</v>
      </c>
      <c r="J1402" s="285">
        <v>0.3</v>
      </c>
      <c r="K1402" s="285">
        <v>0.36</v>
      </c>
      <c r="M1402" s="46"/>
      <c r="N1402" s="46"/>
      <c r="O1402" s="46"/>
      <c r="P1402" s="46"/>
      <c r="Q1402" s="46"/>
      <c r="R1402" s="46"/>
      <c r="S1402" s="46"/>
      <c r="T1402" s="46"/>
      <c r="U1402" s="46"/>
      <c r="V1402" s="46"/>
      <c r="W1402" s="46"/>
      <c r="X1402" s="46"/>
    </row>
    <row r="1403" spans="1:24" ht="15" customHeight="1" x14ac:dyDescent="0.2">
      <c r="A1403" s="46"/>
      <c r="B1403" s="262" t="s">
        <v>919</v>
      </c>
      <c r="C1403" s="284" t="s">
        <v>1384</v>
      </c>
      <c r="D1403" s="262" t="s">
        <v>47</v>
      </c>
      <c r="E1403" s="262" t="s">
        <v>1385</v>
      </c>
      <c r="F1403" s="389" t="s">
        <v>923</v>
      </c>
      <c r="G1403" s="389"/>
      <c r="H1403" s="283" t="s">
        <v>83</v>
      </c>
      <c r="I1403" s="286">
        <v>3.5470000000000002</v>
      </c>
      <c r="J1403" s="285">
        <v>5.31</v>
      </c>
      <c r="K1403" s="285">
        <v>18.829999999999998</v>
      </c>
      <c r="M1403" s="46"/>
      <c r="N1403" s="46"/>
      <c r="O1403" s="46"/>
      <c r="P1403" s="46"/>
      <c r="Q1403" s="46"/>
      <c r="R1403" s="46"/>
      <c r="S1403" s="46"/>
      <c r="T1403" s="46"/>
      <c r="U1403" s="46"/>
      <c r="V1403" s="46"/>
      <c r="W1403" s="46"/>
      <c r="X1403" s="46"/>
    </row>
    <row r="1404" spans="1:24" ht="15" customHeight="1" x14ac:dyDescent="0.2">
      <c r="A1404" s="46"/>
      <c r="B1404" s="262" t="s">
        <v>919</v>
      </c>
      <c r="C1404" s="284" t="s">
        <v>1388</v>
      </c>
      <c r="D1404" s="262" t="s">
        <v>47</v>
      </c>
      <c r="E1404" s="262" t="s">
        <v>1389</v>
      </c>
      <c r="F1404" s="389" t="s">
        <v>923</v>
      </c>
      <c r="G1404" s="389"/>
      <c r="H1404" s="283" t="s">
        <v>49</v>
      </c>
      <c r="I1404" s="286">
        <v>1.2266999999999999</v>
      </c>
      <c r="J1404" s="285">
        <v>2</v>
      </c>
      <c r="K1404" s="285">
        <v>2.4500000000000002</v>
      </c>
      <c r="M1404" s="46"/>
      <c r="N1404" s="46"/>
      <c r="O1404" s="46"/>
      <c r="P1404" s="46"/>
      <c r="Q1404" s="46"/>
      <c r="R1404" s="46"/>
      <c r="S1404" s="46"/>
      <c r="T1404" s="46"/>
      <c r="U1404" s="46"/>
      <c r="V1404" s="46"/>
      <c r="W1404" s="46"/>
      <c r="X1404" s="46"/>
    </row>
    <row r="1405" spans="1:24" ht="15" customHeight="1" x14ac:dyDescent="0.2">
      <c r="A1405" s="46"/>
      <c r="B1405" s="262" t="s">
        <v>919</v>
      </c>
      <c r="C1405" s="284" t="s">
        <v>1215</v>
      </c>
      <c r="D1405" s="262" t="s">
        <v>47</v>
      </c>
      <c r="E1405" s="262" t="s">
        <v>1216</v>
      </c>
      <c r="F1405" s="389" t="s">
        <v>923</v>
      </c>
      <c r="G1405" s="389"/>
      <c r="H1405" s="283" t="s">
        <v>83</v>
      </c>
      <c r="I1405" s="286">
        <v>1.4276</v>
      </c>
      <c r="J1405" s="285">
        <v>2.98</v>
      </c>
      <c r="K1405" s="285">
        <v>4.25</v>
      </c>
      <c r="M1405" s="46"/>
      <c r="N1405" s="46"/>
      <c r="O1405" s="46"/>
      <c r="P1405" s="46"/>
      <c r="Q1405" s="46"/>
      <c r="R1405" s="46"/>
      <c r="S1405" s="46"/>
      <c r="T1405" s="46"/>
      <c r="U1405" s="46"/>
      <c r="V1405" s="46"/>
      <c r="W1405" s="46"/>
      <c r="X1405" s="46"/>
    </row>
    <row r="1406" spans="1:24" ht="15" customHeight="1" x14ac:dyDescent="0.2">
      <c r="A1406" s="46"/>
      <c r="B1406" s="262" t="s">
        <v>919</v>
      </c>
      <c r="C1406" s="284" t="s">
        <v>1386</v>
      </c>
      <c r="D1406" s="262" t="s">
        <v>47</v>
      </c>
      <c r="E1406" s="262" t="s">
        <v>1387</v>
      </c>
      <c r="F1406" s="389" t="s">
        <v>923</v>
      </c>
      <c r="G1406" s="389"/>
      <c r="H1406" s="283" t="s">
        <v>1191</v>
      </c>
      <c r="I1406" s="286">
        <v>1.23E-2</v>
      </c>
      <c r="J1406" s="285">
        <v>34.090000000000003</v>
      </c>
      <c r="K1406" s="285">
        <v>0.41</v>
      </c>
      <c r="M1406" s="46"/>
      <c r="N1406" s="46"/>
      <c r="O1406" s="46"/>
      <c r="P1406" s="46"/>
      <c r="Q1406" s="46"/>
      <c r="R1406" s="46"/>
      <c r="S1406" s="46"/>
      <c r="T1406" s="46"/>
      <c r="U1406" s="46"/>
      <c r="V1406" s="46"/>
      <c r="W1406" s="46"/>
      <c r="X1406" s="46"/>
    </row>
    <row r="1407" spans="1:24" ht="15" customHeight="1" x14ac:dyDescent="0.2">
      <c r="A1407" s="46"/>
      <c r="B1407" s="262" t="s">
        <v>919</v>
      </c>
      <c r="C1407" s="284" t="s">
        <v>1227</v>
      </c>
      <c r="D1407" s="262" t="s">
        <v>47</v>
      </c>
      <c r="E1407" s="262" t="s">
        <v>1228</v>
      </c>
      <c r="F1407" s="389" t="s">
        <v>923</v>
      </c>
      <c r="G1407" s="389"/>
      <c r="H1407" s="283" t="s">
        <v>49</v>
      </c>
      <c r="I1407" s="286">
        <v>9.6469000000000005</v>
      </c>
      <c r="J1407" s="285">
        <v>0.13</v>
      </c>
      <c r="K1407" s="285">
        <v>1.25</v>
      </c>
      <c r="M1407" s="46"/>
      <c r="N1407" s="46"/>
      <c r="O1407" s="46"/>
      <c r="P1407" s="46"/>
      <c r="Q1407" s="46"/>
      <c r="R1407" s="46"/>
      <c r="S1407" s="46"/>
      <c r="T1407" s="46"/>
      <c r="U1407" s="46"/>
      <c r="V1407" s="46"/>
      <c r="W1407" s="46"/>
      <c r="X1407" s="46"/>
    </row>
    <row r="1408" spans="1:24" ht="15" customHeight="1" x14ac:dyDescent="0.2">
      <c r="A1408" s="46"/>
      <c r="B1408" s="263"/>
      <c r="C1408" s="263"/>
      <c r="D1408" s="263"/>
      <c r="E1408" s="263"/>
      <c r="F1408" s="263" t="s">
        <v>924</v>
      </c>
      <c r="G1408" s="289">
        <v>21.23</v>
      </c>
      <c r="H1408" s="263" t="s">
        <v>925</v>
      </c>
      <c r="I1408" s="289">
        <v>0</v>
      </c>
      <c r="J1408" s="263" t="s">
        <v>926</v>
      </c>
      <c r="K1408" s="289">
        <v>21.23</v>
      </c>
      <c r="M1408" s="46"/>
      <c r="N1408" s="46"/>
      <c r="O1408" s="46"/>
      <c r="P1408" s="46"/>
      <c r="Q1408" s="46"/>
      <c r="R1408" s="46"/>
      <c r="S1408" s="46"/>
      <c r="T1408" s="46"/>
      <c r="U1408" s="46"/>
      <c r="V1408" s="46"/>
      <c r="W1408" s="46"/>
      <c r="X1408" s="46"/>
    </row>
    <row r="1409" spans="1:24" ht="15" customHeight="1" x14ac:dyDescent="0.2">
      <c r="A1409" s="46"/>
      <c r="B1409" s="263"/>
      <c r="C1409" s="263"/>
      <c r="D1409" s="263"/>
      <c r="E1409" s="263"/>
      <c r="F1409" s="263" t="s">
        <v>927</v>
      </c>
      <c r="G1409" s="289">
        <v>16.45</v>
      </c>
      <c r="H1409" s="263"/>
      <c r="I1409" s="386" t="s">
        <v>928</v>
      </c>
      <c r="J1409" s="386"/>
      <c r="K1409" s="289">
        <v>95.53</v>
      </c>
      <c r="M1409" s="46"/>
      <c r="N1409" s="46"/>
      <c r="O1409" s="46"/>
      <c r="P1409" s="46"/>
      <c r="Q1409" s="46"/>
      <c r="R1409" s="46"/>
      <c r="S1409" s="46"/>
      <c r="T1409" s="46"/>
      <c r="U1409" s="46"/>
      <c r="V1409" s="46"/>
      <c r="W1409" s="46"/>
      <c r="X1409" s="46"/>
    </row>
    <row r="1410" spans="1:24" ht="15" customHeight="1" thickBot="1" x14ac:dyDescent="0.25">
      <c r="A1410" s="46"/>
      <c r="B1410" s="264"/>
      <c r="C1410" s="264"/>
      <c r="D1410" s="264"/>
      <c r="E1410" s="264"/>
      <c r="F1410" s="264"/>
      <c r="G1410" s="264"/>
      <c r="H1410" s="264" t="s">
        <v>929</v>
      </c>
      <c r="I1410" s="287" t="s">
        <v>3634</v>
      </c>
      <c r="J1410" s="264" t="s">
        <v>931</v>
      </c>
      <c r="K1410" s="265">
        <v>63154.879999999997</v>
      </c>
      <c r="M1410" s="46"/>
      <c r="N1410" s="46"/>
      <c r="O1410" s="46"/>
      <c r="P1410" s="46"/>
      <c r="Q1410" s="46"/>
      <c r="R1410" s="46"/>
      <c r="S1410" s="46"/>
      <c r="T1410" s="46"/>
      <c r="U1410" s="46"/>
      <c r="V1410" s="46"/>
      <c r="W1410" s="46"/>
      <c r="X1410" s="46"/>
    </row>
    <row r="1411" spans="1:24" ht="15" customHeight="1" thickTop="1" x14ac:dyDescent="0.2">
      <c r="A1411" s="46"/>
      <c r="B1411" s="278"/>
      <c r="C1411" s="278"/>
      <c r="D1411" s="278"/>
      <c r="E1411" s="278"/>
      <c r="F1411" s="278"/>
      <c r="G1411" s="278"/>
      <c r="H1411" s="278"/>
      <c r="I1411" s="278"/>
      <c r="J1411" s="278"/>
      <c r="K1411" s="278"/>
      <c r="M1411" s="46"/>
      <c r="N1411" s="46"/>
      <c r="O1411" s="46"/>
      <c r="P1411" s="46"/>
      <c r="Q1411" s="46"/>
      <c r="R1411" s="46"/>
      <c r="S1411" s="46"/>
      <c r="T1411" s="46"/>
      <c r="U1411" s="46"/>
      <c r="V1411" s="46"/>
      <c r="W1411" s="46"/>
      <c r="X1411" s="46"/>
    </row>
    <row r="1412" spans="1:24" ht="15" customHeight="1" x14ac:dyDescent="0.2">
      <c r="A1412" s="46"/>
      <c r="B1412" s="258" t="s">
        <v>1390</v>
      </c>
      <c r="C1412" s="258"/>
      <c r="D1412" s="258"/>
      <c r="E1412" s="258" t="s">
        <v>355</v>
      </c>
      <c r="F1412" s="258"/>
      <c r="G1412" s="390"/>
      <c r="H1412" s="390"/>
      <c r="I1412" s="272"/>
      <c r="J1412" s="258"/>
      <c r="K1412" s="273">
        <v>122167.95</v>
      </c>
      <c r="M1412" s="46"/>
      <c r="N1412" s="46"/>
      <c r="O1412" s="46"/>
      <c r="P1412" s="46"/>
      <c r="Q1412" s="46"/>
      <c r="R1412" s="46"/>
      <c r="S1412" s="46"/>
      <c r="T1412" s="46"/>
      <c r="U1412" s="46"/>
      <c r="V1412" s="46"/>
      <c r="W1412" s="46"/>
      <c r="X1412" s="46"/>
    </row>
    <row r="1413" spans="1:24" ht="15" customHeight="1" x14ac:dyDescent="0.2">
      <c r="A1413" s="46"/>
      <c r="B1413" s="258" t="s">
        <v>356</v>
      </c>
      <c r="C1413" s="258"/>
      <c r="D1413" s="258"/>
      <c r="E1413" s="258" t="s">
        <v>357</v>
      </c>
      <c r="F1413" s="258"/>
      <c r="G1413" s="390"/>
      <c r="H1413" s="390"/>
      <c r="I1413" s="272"/>
      <c r="J1413" s="258"/>
      <c r="K1413" s="273">
        <v>85002.05</v>
      </c>
      <c r="M1413" s="46"/>
      <c r="N1413" s="46"/>
      <c r="O1413" s="46"/>
      <c r="P1413" s="46"/>
      <c r="Q1413" s="46"/>
      <c r="R1413" s="46"/>
      <c r="S1413" s="46"/>
      <c r="T1413" s="46"/>
      <c r="U1413" s="46"/>
      <c r="V1413" s="46"/>
      <c r="W1413" s="46"/>
      <c r="X1413" s="46"/>
    </row>
    <row r="1414" spans="1:24" ht="15" customHeight="1" x14ac:dyDescent="0.2">
      <c r="A1414" s="46"/>
      <c r="B1414" s="259" t="s">
        <v>358</v>
      </c>
      <c r="C1414" s="267" t="s">
        <v>24</v>
      </c>
      <c r="D1414" s="259" t="s">
        <v>25</v>
      </c>
      <c r="E1414" s="259" t="s">
        <v>26</v>
      </c>
      <c r="F1414" s="387" t="s">
        <v>917</v>
      </c>
      <c r="G1414" s="387"/>
      <c r="H1414" s="271" t="s">
        <v>27</v>
      </c>
      <c r="I1414" s="267" t="s">
        <v>28</v>
      </c>
      <c r="J1414" s="267" t="s">
        <v>29</v>
      </c>
      <c r="K1414" s="267" t="s">
        <v>30</v>
      </c>
      <c r="M1414" s="46"/>
      <c r="N1414" s="46"/>
      <c r="O1414" s="46"/>
      <c r="P1414" s="46"/>
      <c r="Q1414" s="46"/>
      <c r="R1414" s="46"/>
      <c r="S1414" s="46"/>
      <c r="T1414" s="46"/>
      <c r="U1414" s="46"/>
      <c r="V1414" s="46"/>
      <c r="W1414" s="46"/>
      <c r="X1414" s="46"/>
    </row>
    <row r="1415" spans="1:24" ht="15" customHeight="1" x14ac:dyDescent="0.2">
      <c r="A1415" s="46"/>
      <c r="B1415" s="260" t="s">
        <v>918</v>
      </c>
      <c r="C1415" s="275" t="s">
        <v>359</v>
      </c>
      <c r="D1415" s="260" t="s">
        <v>47</v>
      </c>
      <c r="E1415" s="260" t="s">
        <v>360</v>
      </c>
      <c r="F1415" s="388" t="s">
        <v>4012</v>
      </c>
      <c r="G1415" s="388"/>
      <c r="H1415" s="274" t="s">
        <v>40</v>
      </c>
      <c r="I1415" s="277">
        <v>1</v>
      </c>
      <c r="J1415" s="276">
        <v>4.22</v>
      </c>
      <c r="K1415" s="276">
        <v>4.22</v>
      </c>
      <c r="M1415" s="46"/>
      <c r="N1415" s="46"/>
      <c r="O1415" s="46"/>
      <c r="P1415" s="46"/>
      <c r="Q1415" s="46"/>
      <c r="R1415" s="46"/>
      <c r="S1415" s="46"/>
      <c r="T1415" s="46"/>
      <c r="U1415" s="46"/>
      <c r="V1415" s="46"/>
      <c r="W1415" s="46"/>
      <c r="X1415" s="46"/>
    </row>
    <row r="1416" spans="1:24" ht="15" customHeight="1" x14ac:dyDescent="0.2">
      <c r="A1416" s="46"/>
      <c r="B1416" s="261" t="s">
        <v>953</v>
      </c>
      <c r="C1416" s="280" t="s">
        <v>1019</v>
      </c>
      <c r="D1416" s="261" t="s">
        <v>47</v>
      </c>
      <c r="E1416" s="261" t="s">
        <v>1020</v>
      </c>
      <c r="F1416" s="385" t="s">
        <v>3970</v>
      </c>
      <c r="G1416" s="385"/>
      <c r="H1416" s="279" t="s">
        <v>950</v>
      </c>
      <c r="I1416" s="282">
        <v>2.2200000000000001E-2</v>
      </c>
      <c r="J1416" s="281">
        <v>24.73</v>
      </c>
      <c r="K1416" s="281">
        <v>0.54</v>
      </c>
      <c r="M1416" s="46"/>
      <c r="N1416" s="46"/>
      <c r="O1416" s="46"/>
      <c r="P1416" s="46"/>
      <c r="Q1416" s="46"/>
      <c r="R1416" s="46"/>
      <c r="S1416" s="46"/>
      <c r="T1416" s="46"/>
      <c r="U1416" s="46"/>
      <c r="V1416" s="46"/>
      <c r="W1416" s="46"/>
      <c r="X1416" s="46"/>
    </row>
    <row r="1417" spans="1:24" ht="15" customHeight="1" x14ac:dyDescent="0.2">
      <c r="A1417" s="46"/>
      <c r="B1417" s="261" t="s">
        <v>953</v>
      </c>
      <c r="C1417" s="280" t="s">
        <v>1391</v>
      </c>
      <c r="D1417" s="261" t="s">
        <v>47</v>
      </c>
      <c r="E1417" s="261" t="s">
        <v>1392</v>
      </c>
      <c r="F1417" s="385" t="s">
        <v>3970</v>
      </c>
      <c r="G1417" s="385"/>
      <c r="H1417" s="279" t="s">
        <v>950</v>
      </c>
      <c r="I1417" s="282">
        <v>6.6600000000000006E-2</v>
      </c>
      <c r="J1417" s="281">
        <v>34.85</v>
      </c>
      <c r="K1417" s="281">
        <v>2.3199999999999998</v>
      </c>
      <c r="M1417" s="46"/>
      <c r="N1417" s="46"/>
      <c r="O1417" s="46"/>
      <c r="P1417" s="46"/>
      <c r="Q1417" s="46"/>
      <c r="R1417" s="46"/>
      <c r="S1417" s="46"/>
      <c r="T1417" s="46"/>
      <c r="U1417" s="46"/>
      <c r="V1417" s="46"/>
      <c r="W1417" s="46"/>
      <c r="X1417" s="46"/>
    </row>
    <row r="1418" spans="1:24" ht="15" customHeight="1" x14ac:dyDescent="0.2">
      <c r="A1418" s="46"/>
      <c r="B1418" s="262" t="s">
        <v>919</v>
      </c>
      <c r="C1418" s="284" t="s">
        <v>1393</v>
      </c>
      <c r="D1418" s="262" t="s">
        <v>47</v>
      </c>
      <c r="E1418" s="262" t="s">
        <v>1394</v>
      </c>
      <c r="F1418" s="389" t="s">
        <v>923</v>
      </c>
      <c r="G1418" s="389"/>
      <c r="H1418" s="283" t="s">
        <v>1075</v>
      </c>
      <c r="I1418" s="286">
        <v>0.1666</v>
      </c>
      <c r="J1418" s="285">
        <v>8.2100000000000009</v>
      </c>
      <c r="K1418" s="285">
        <v>1.36</v>
      </c>
      <c r="M1418" s="46"/>
      <c r="N1418" s="46"/>
      <c r="O1418" s="46"/>
      <c r="P1418" s="46"/>
      <c r="Q1418" s="46"/>
      <c r="R1418" s="46"/>
      <c r="S1418" s="46"/>
      <c r="T1418" s="46"/>
      <c r="U1418" s="46"/>
      <c r="V1418" s="46"/>
      <c r="W1418" s="46"/>
      <c r="X1418" s="46"/>
    </row>
    <row r="1419" spans="1:24" ht="15" customHeight="1" x14ac:dyDescent="0.2">
      <c r="A1419" s="46"/>
      <c r="B1419" s="263"/>
      <c r="C1419" s="263"/>
      <c r="D1419" s="263"/>
      <c r="E1419" s="263"/>
      <c r="F1419" s="263" t="s">
        <v>924</v>
      </c>
      <c r="G1419" s="289">
        <v>2.36</v>
      </c>
      <c r="H1419" s="263" t="s">
        <v>925</v>
      </c>
      <c r="I1419" s="289">
        <v>0</v>
      </c>
      <c r="J1419" s="263" t="s">
        <v>926</v>
      </c>
      <c r="K1419" s="289">
        <v>2.36</v>
      </c>
      <c r="M1419" s="46"/>
      <c r="N1419" s="46"/>
      <c r="O1419" s="46"/>
      <c r="P1419" s="46"/>
      <c r="Q1419" s="46"/>
      <c r="R1419" s="46"/>
      <c r="S1419" s="46"/>
      <c r="T1419" s="46"/>
      <c r="U1419" s="46"/>
      <c r="V1419" s="46"/>
      <c r="W1419" s="46"/>
      <c r="X1419" s="46"/>
    </row>
    <row r="1420" spans="1:24" ht="15" customHeight="1" x14ac:dyDescent="0.2">
      <c r="A1420" s="46"/>
      <c r="B1420" s="263"/>
      <c r="C1420" s="263"/>
      <c r="D1420" s="263"/>
      <c r="E1420" s="263"/>
      <c r="F1420" s="263" t="s">
        <v>927</v>
      </c>
      <c r="G1420" s="289">
        <v>0.87</v>
      </c>
      <c r="H1420" s="263"/>
      <c r="I1420" s="386" t="s">
        <v>928</v>
      </c>
      <c r="J1420" s="386"/>
      <c r="K1420" s="289">
        <v>5.09</v>
      </c>
      <c r="M1420" s="46"/>
      <c r="N1420" s="46"/>
      <c r="O1420" s="46"/>
      <c r="P1420" s="46"/>
      <c r="Q1420" s="46"/>
      <c r="R1420" s="46"/>
      <c r="S1420" s="46"/>
      <c r="T1420" s="46"/>
      <c r="U1420" s="46"/>
      <c r="V1420" s="46"/>
      <c r="W1420" s="46"/>
      <c r="X1420" s="46"/>
    </row>
    <row r="1421" spans="1:24" ht="15" customHeight="1" thickBot="1" x14ac:dyDescent="0.25">
      <c r="A1421" s="46"/>
      <c r="B1421" s="264"/>
      <c r="C1421" s="264"/>
      <c r="D1421" s="264"/>
      <c r="E1421" s="264"/>
      <c r="F1421" s="264"/>
      <c r="G1421" s="264"/>
      <c r="H1421" s="264" t="s">
        <v>929</v>
      </c>
      <c r="I1421" s="287" t="s">
        <v>3635</v>
      </c>
      <c r="J1421" s="264" t="s">
        <v>931</v>
      </c>
      <c r="K1421" s="265">
        <v>3955.43</v>
      </c>
      <c r="M1421" s="46"/>
      <c r="N1421" s="46"/>
      <c r="O1421" s="46"/>
      <c r="P1421" s="46"/>
      <c r="Q1421" s="46"/>
      <c r="R1421" s="46"/>
      <c r="S1421" s="46"/>
      <c r="T1421" s="46"/>
      <c r="U1421" s="46"/>
      <c r="V1421" s="46"/>
      <c r="W1421" s="46"/>
      <c r="X1421" s="46"/>
    </row>
    <row r="1422" spans="1:24" ht="15" customHeight="1" thickTop="1" x14ac:dyDescent="0.2">
      <c r="A1422" s="46"/>
      <c r="B1422" s="278"/>
      <c r="C1422" s="278"/>
      <c r="D1422" s="278"/>
      <c r="E1422" s="278"/>
      <c r="F1422" s="278"/>
      <c r="G1422" s="278"/>
      <c r="H1422" s="278"/>
      <c r="I1422" s="278"/>
      <c r="J1422" s="278"/>
      <c r="K1422" s="278"/>
      <c r="M1422" s="46"/>
      <c r="N1422" s="46"/>
      <c r="O1422" s="46"/>
      <c r="P1422" s="46"/>
      <c r="Q1422" s="46"/>
      <c r="R1422" s="46"/>
      <c r="S1422" s="46"/>
      <c r="T1422" s="46"/>
      <c r="U1422" s="46"/>
      <c r="V1422" s="46"/>
      <c r="W1422" s="46"/>
      <c r="X1422" s="46"/>
    </row>
    <row r="1423" spans="1:24" ht="15" customHeight="1" x14ac:dyDescent="0.2">
      <c r="A1423" s="46"/>
      <c r="B1423" s="259" t="s">
        <v>361</v>
      </c>
      <c r="C1423" s="267" t="s">
        <v>24</v>
      </c>
      <c r="D1423" s="259" t="s">
        <v>25</v>
      </c>
      <c r="E1423" s="259" t="s">
        <v>26</v>
      </c>
      <c r="F1423" s="387" t="s">
        <v>917</v>
      </c>
      <c r="G1423" s="387"/>
      <c r="H1423" s="271" t="s">
        <v>27</v>
      </c>
      <c r="I1423" s="267" t="s">
        <v>28</v>
      </c>
      <c r="J1423" s="267" t="s">
        <v>29</v>
      </c>
      <c r="K1423" s="267" t="s">
        <v>30</v>
      </c>
      <c r="M1423" s="46"/>
      <c r="N1423" s="46"/>
      <c r="O1423" s="46"/>
      <c r="P1423" s="46"/>
      <c r="Q1423" s="46"/>
      <c r="R1423" s="46"/>
      <c r="S1423" s="46"/>
      <c r="T1423" s="46"/>
      <c r="U1423" s="46"/>
      <c r="V1423" s="46"/>
      <c r="W1423" s="46"/>
      <c r="X1423" s="46"/>
    </row>
    <row r="1424" spans="1:24" ht="15" customHeight="1" x14ac:dyDescent="0.2">
      <c r="A1424" s="46"/>
      <c r="B1424" s="260" t="s">
        <v>918</v>
      </c>
      <c r="C1424" s="275" t="s">
        <v>362</v>
      </c>
      <c r="D1424" s="260" t="s">
        <v>47</v>
      </c>
      <c r="E1424" s="260" t="s">
        <v>363</v>
      </c>
      <c r="F1424" s="388" t="s">
        <v>4012</v>
      </c>
      <c r="G1424" s="388"/>
      <c r="H1424" s="274" t="s">
        <v>40</v>
      </c>
      <c r="I1424" s="277">
        <v>1</v>
      </c>
      <c r="J1424" s="276">
        <v>13.69</v>
      </c>
      <c r="K1424" s="276">
        <v>13.69</v>
      </c>
      <c r="M1424" s="46"/>
      <c r="N1424" s="46"/>
      <c r="O1424" s="46"/>
      <c r="P1424" s="46"/>
      <c r="Q1424" s="46"/>
      <c r="R1424" s="46"/>
      <c r="S1424" s="46"/>
      <c r="T1424" s="46"/>
      <c r="U1424" s="46"/>
      <c r="V1424" s="46"/>
      <c r="W1424" s="46"/>
      <c r="X1424" s="46"/>
    </row>
    <row r="1425" spans="1:24" ht="15" customHeight="1" x14ac:dyDescent="0.2">
      <c r="A1425" s="46"/>
      <c r="B1425" s="261" t="s">
        <v>953</v>
      </c>
      <c r="C1425" s="280" t="s">
        <v>1391</v>
      </c>
      <c r="D1425" s="261" t="s">
        <v>47</v>
      </c>
      <c r="E1425" s="261" t="s">
        <v>1392</v>
      </c>
      <c r="F1425" s="385" t="s">
        <v>3970</v>
      </c>
      <c r="G1425" s="385"/>
      <c r="H1425" s="279" t="s">
        <v>950</v>
      </c>
      <c r="I1425" s="282">
        <v>0.24590000000000001</v>
      </c>
      <c r="J1425" s="281">
        <v>34.85</v>
      </c>
      <c r="K1425" s="281">
        <v>8.56</v>
      </c>
      <c r="M1425" s="46"/>
      <c r="N1425" s="46"/>
      <c r="O1425" s="46"/>
      <c r="P1425" s="46"/>
      <c r="Q1425" s="46"/>
      <c r="R1425" s="46"/>
      <c r="S1425" s="46"/>
      <c r="T1425" s="46"/>
      <c r="U1425" s="46"/>
      <c r="V1425" s="46"/>
      <c r="W1425" s="46"/>
      <c r="X1425" s="46"/>
    </row>
    <row r="1426" spans="1:24" ht="15" customHeight="1" x14ac:dyDescent="0.2">
      <c r="A1426" s="46"/>
      <c r="B1426" s="261" t="s">
        <v>953</v>
      </c>
      <c r="C1426" s="280" t="s">
        <v>1019</v>
      </c>
      <c r="D1426" s="261" t="s">
        <v>47</v>
      </c>
      <c r="E1426" s="261" t="s">
        <v>1020</v>
      </c>
      <c r="F1426" s="385" t="s">
        <v>3970</v>
      </c>
      <c r="G1426" s="385"/>
      <c r="H1426" s="279" t="s">
        <v>950</v>
      </c>
      <c r="I1426" s="282">
        <v>8.2000000000000003E-2</v>
      </c>
      <c r="J1426" s="281">
        <v>24.73</v>
      </c>
      <c r="K1426" s="281">
        <v>2.02</v>
      </c>
      <c r="M1426" s="46"/>
      <c r="N1426" s="46"/>
      <c r="O1426" s="46"/>
      <c r="P1426" s="46"/>
      <c r="Q1426" s="46"/>
      <c r="R1426" s="46"/>
      <c r="S1426" s="46"/>
      <c r="T1426" s="46"/>
      <c r="U1426" s="46"/>
      <c r="V1426" s="46"/>
      <c r="W1426" s="46"/>
      <c r="X1426" s="46"/>
    </row>
    <row r="1427" spans="1:24" ht="15" customHeight="1" x14ac:dyDescent="0.2">
      <c r="A1427" s="46"/>
      <c r="B1427" s="262" t="s">
        <v>919</v>
      </c>
      <c r="C1427" s="284" t="s">
        <v>1395</v>
      </c>
      <c r="D1427" s="262" t="s">
        <v>47</v>
      </c>
      <c r="E1427" s="262" t="s">
        <v>1396</v>
      </c>
      <c r="F1427" s="389" t="s">
        <v>923</v>
      </c>
      <c r="G1427" s="389"/>
      <c r="H1427" s="283" t="s">
        <v>97</v>
      </c>
      <c r="I1427" s="286">
        <v>0.7288</v>
      </c>
      <c r="J1427" s="285">
        <v>4.2</v>
      </c>
      <c r="K1427" s="285">
        <v>3.06</v>
      </c>
      <c r="M1427" s="46"/>
      <c r="N1427" s="46"/>
      <c r="O1427" s="46"/>
      <c r="P1427" s="46"/>
      <c r="Q1427" s="46"/>
      <c r="R1427" s="46"/>
      <c r="S1427" s="46"/>
      <c r="T1427" s="46"/>
      <c r="U1427" s="46"/>
      <c r="V1427" s="46"/>
      <c r="W1427" s="46"/>
      <c r="X1427" s="46"/>
    </row>
    <row r="1428" spans="1:24" ht="15" customHeight="1" x14ac:dyDescent="0.2">
      <c r="A1428" s="46"/>
      <c r="B1428" s="262" t="s">
        <v>919</v>
      </c>
      <c r="C1428" s="284" t="s">
        <v>1397</v>
      </c>
      <c r="D1428" s="262" t="s">
        <v>47</v>
      </c>
      <c r="E1428" s="262" t="s">
        <v>1398</v>
      </c>
      <c r="F1428" s="389" t="s">
        <v>923</v>
      </c>
      <c r="G1428" s="389"/>
      <c r="H1428" s="283" t="s">
        <v>49</v>
      </c>
      <c r="I1428" s="286">
        <v>4.0099999999999997E-2</v>
      </c>
      <c r="J1428" s="285">
        <v>1.42</v>
      </c>
      <c r="K1428" s="285">
        <v>0.05</v>
      </c>
      <c r="M1428" s="46"/>
      <c r="N1428" s="46"/>
      <c r="O1428" s="46"/>
      <c r="P1428" s="46"/>
      <c r="Q1428" s="46"/>
      <c r="R1428" s="46"/>
      <c r="S1428" s="46"/>
      <c r="T1428" s="46"/>
      <c r="U1428" s="46"/>
      <c r="V1428" s="46"/>
      <c r="W1428" s="46"/>
      <c r="X1428" s="46"/>
    </row>
    <row r="1429" spans="1:24" ht="15" customHeight="1" x14ac:dyDescent="0.2">
      <c r="A1429" s="46"/>
      <c r="B1429" s="263"/>
      <c r="C1429" s="263"/>
      <c r="D1429" s="263"/>
      <c r="E1429" s="263"/>
      <c r="F1429" s="263" t="s">
        <v>924</v>
      </c>
      <c r="G1429" s="289">
        <v>8.76</v>
      </c>
      <c r="H1429" s="263" t="s">
        <v>925</v>
      </c>
      <c r="I1429" s="289">
        <v>0</v>
      </c>
      <c r="J1429" s="263" t="s">
        <v>926</v>
      </c>
      <c r="K1429" s="289">
        <v>8.76</v>
      </c>
      <c r="M1429" s="46"/>
      <c r="N1429" s="46"/>
      <c r="O1429" s="46"/>
      <c r="P1429" s="46"/>
      <c r="Q1429" s="46"/>
      <c r="R1429" s="46"/>
      <c r="S1429" s="46"/>
      <c r="T1429" s="46"/>
      <c r="U1429" s="46"/>
      <c r="V1429" s="46"/>
      <c r="W1429" s="46"/>
      <c r="X1429" s="46"/>
    </row>
    <row r="1430" spans="1:24" ht="15" customHeight="1" x14ac:dyDescent="0.2">
      <c r="A1430" s="46"/>
      <c r="B1430" s="263"/>
      <c r="C1430" s="263"/>
      <c r="D1430" s="263"/>
      <c r="E1430" s="263"/>
      <c r="F1430" s="263" t="s">
        <v>927</v>
      </c>
      <c r="G1430" s="289">
        <v>2.84</v>
      </c>
      <c r="H1430" s="263"/>
      <c r="I1430" s="386" t="s">
        <v>928</v>
      </c>
      <c r="J1430" s="386"/>
      <c r="K1430" s="289">
        <v>16.53</v>
      </c>
      <c r="M1430" s="46"/>
      <c r="N1430" s="46"/>
      <c r="O1430" s="46"/>
      <c r="P1430" s="46"/>
      <c r="Q1430" s="46"/>
      <c r="R1430" s="46"/>
      <c r="S1430" s="46"/>
      <c r="T1430" s="46"/>
      <c r="U1430" s="46"/>
      <c r="V1430" s="46"/>
      <c r="W1430" s="46"/>
      <c r="X1430" s="46"/>
    </row>
    <row r="1431" spans="1:24" ht="15" customHeight="1" thickBot="1" x14ac:dyDescent="0.25">
      <c r="A1431" s="46"/>
      <c r="B1431" s="264"/>
      <c r="C1431" s="264"/>
      <c r="D1431" s="264"/>
      <c r="E1431" s="264"/>
      <c r="F1431" s="264"/>
      <c r="G1431" s="264"/>
      <c r="H1431" s="264" t="s">
        <v>929</v>
      </c>
      <c r="I1431" s="287" t="s">
        <v>3636</v>
      </c>
      <c r="J1431" s="264" t="s">
        <v>931</v>
      </c>
      <c r="K1431" s="265">
        <v>20254.7</v>
      </c>
      <c r="M1431" s="46"/>
      <c r="N1431" s="46"/>
      <c r="O1431" s="46"/>
      <c r="P1431" s="46"/>
      <c r="Q1431" s="46"/>
      <c r="R1431" s="46"/>
      <c r="S1431" s="46"/>
      <c r="T1431" s="46"/>
      <c r="U1431" s="46"/>
      <c r="V1431" s="46"/>
      <c r="W1431" s="46"/>
      <c r="X1431" s="46"/>
    </row>
    <row r="1432" spans="1:24" ht="15" customHeight="1" thickTop="1" x14ac:dyDescent="0.2">
      <c r="A1432" s="46"/>
      <c r="B1432" s="278"/>
      <c r="C1432" s="278"/>
      <c r="D1432" s="278"/>
      <c r="E1432" s="278"/>
      <c r="F1432" s="278"/>
      <c r="G1432" s="278"/>
      <c r="H1432" s="278"/>
      <c r="I1432" s="278"/>
      <c r="J1432" s="278"/>
      <c r="K1432" s="278"/>
      <c r="M1432" s="46"/>
      <c r="N1432" s="46"/>
      <c r="O1432" s="46"/>
      <c r="P1432" s="46"/>
      <c r="Q1432" s="46"/>
      <c r="R1432" s="46"/>
      <c r="S1432" s="46"/>
      <c r="T1432" s="46"/>
      <c r="U1432" s="46"/>
      <c r="V1432" s="46"/>
      <c r="W1432" s="46"/>
      <c r="X1432" s="46"/>
    </row>
    <row r="1433" spans="1:24" ht="15" customHeight="1" x14ac:dyDescent="0.2">
      <c r="A1433" s="46"/>
      <c r="B1433" s="259" t="s">
        <v>364</v>
      </c>
      <c r="C1433" s="267" t="s">
        <v>24</v>
      </c>
      <c r="D1433" s="259" t="s">
        <v>25</v>
      </c>
      <c r="E1433" s="259" t="s">
        <v>26</v>
      </c>
      <c r="F1433" s="387" t="s">
        <v>917</v>
      </c>
      <c r="G1433" s="387"/>
      <c r="H1433" s="271" t="s">
        <v>27</v>
      </c>
      <c r="I1433" s="267" t="s">
        <v>28</v>
      </c>
      <c r="J1433" s="267" t="s">
        <v>29</v>
      </c>
      <c r="K1433" s="267" t="s">
        <v>30</v>
      </c>
      <c r="M1433" s="46"/>
      <c r="N1433" s="46"/>
      <c r="O1433" s="46"/>
      <c r="P1433" s="46"/>
      <c r="Q1433" s="46"/>
      <c r="R1433" s="46"/>
      <c r="S1433" s="46"/>
      <c r="T1433" s="46"/>
      <c r="U1433" s="46"/>
      <c r="V1433" s="46"/>
      <c r="W1433" s="46"/>
      <c r="X1433" s="46"/>
    </row>
    <row r="1434" spans="1:24" ht="15" customHeight="1" x14ac:dyDescent="0.2">
      <c r="A1434" s="46"/>
      <c r="B1434" s="260" t="s">
        <v>918</v>
      </c>
      <c r="C1434" s="275" t="s">
        <v>2996</v>
      </c>
      <c r="D1434" s="260" t="s">
        <v>47</v>
      </c>
      <c r="E1434" s="260" t="s">
        <v>2997</v>
      </c>
      <c r="F1434" s="388" t="s">
        <v>4013</v>
      </c>
      <c r="G1434" s="388"/>
      <c r="H1434" s="274" t="s">
        <v>40</v>
      </c>
      <c r="I1434" s="277">
        <v>1</v>
      </c>
      <c r="J1434" s="276">
        <v>22.55</v>
      </c>
      <c r="K1434" s="276">
        <v>22.55</v>
      </c>
      <c r="M1434" s="46"/>
      <c r="N1434" s="46"/>
      <c r="O1434" s="46"/>
      <c r="P1434" s="46"/>
      <c r="Q1434" s="46"/>
      <c r="R1434" s="46"/>
      <c r="S1434" s="46"/>
      <c r="T1434" s="46"/>
      <c r="U1434" s="46"/>
      <c r="V1434" s="46"/>
      <c r="W1434" s="46"/>
      <c r="X1434" s="46"/>
    </row>
    <row r="1435" spans="1:24" ht="15" customHeight="1" x14ac:dyDescent="0.2">
      <c r="A1435" s="46"/>
      <c r="B1435" s="261" t="s">
        <v>953</v>
      </c>
      <c r="C1435" s="280" t="s">
        <v>1391</v>
      </c>
      <c r="D1435" s="261" t="s">
        <v>47</v>
      </c>
      <c r="E1435" s="261" t="s">
        <v>1392</v>
      </c>
      <c r="F1435" s="385" t="s">
        <v>3970</v>
      </c>
      <c r="G1435" s="385"/>
      <c r="H1435" s="279" t="s">
        <v>950</v>
      </c>
      <c r="I1435" s="282">
        <v>0.43219999999999997</v>
      </c>
      <c r="J1435" s="281">
        <v>34.85</v>
      </c>
      <c r="K1435" s="281">
        <v>15.06</v>
      </c>
      <c r="M1435" s="46"/>
      <c r="N1435" s="46"/>
      <c r="O1435" s="46"/>
      <c r="P1435" s="46"/>
      <c r="Q1435" s="46"/>
      <c r="R1435" s="46"/>
      <c r="S1435" s="46"/>
      <c r="T1435" s="46"/>
      <c r="U1435" s="46"/>
      <c r="V1435" s="46"/>
      <c r="W1435" s="46"/>
      <c r="X1435" s="46"/>
    </row>
    <row r="1436" spans="1:24" ht="15" customHeight="1" x14ac:dyDescent="0.2">
      <c r="A1436" s="46"/>
      <c r="B1436" s="261" t="s">
        <v>953</v>
      </c>
      <c r="C1436" s="280" t="s">
        <v>1019</v>
      </c>
      <c r="D1436" s="261" t="s">
        <v>47</v>
      </c>
      <c r="E1436" s="261" t="s">
        <v>1020</v>
      </c>
      <c r="F1436" s="385" t="s">
        <v>3970</v>
      </c>
      <c r="G1436" s="385"/>
      <c r="H1436" s="279" t="s">
        <v>950</v>
      </c>
      <c r="I1436" s="282">
        <v>7.0599999999999996E-2</v>
      </c>
      <c r="J1436" s="281">
        <v>24.73</v>
      </c>
      <c r="K1436" s="281">
        <v>1.74</v>
      </c>
      <c r="M1436" s="46"/>
      <c r="N1436" s="46"/>
      <c r="O1436" s="46"/>
      <c r="P1436" s="46"/>
      <c r="Q1436" s="46"/>
      <c r="R1436" s="46"/>
      <c r="S1436" s="46"/>
      <c r="T1436" s="46"/>
      <c r="U1436" s="46"/>
      <c r="V1436" s="46"/>
      <c r="W1436" s="46"/>
      <c r="X1436" s="46"/>
    </row>
    <row r="1437" spans="1:24" ht="15" customHeight="1" x14ac:dyDescent="0.2">
      <c r="A1437" s="46"/>
      <c r="B1437" s="262" t="s">
        <v>919</v>
      </c>
      <c r="C1437" s="284" t="s">
        <v>3074</v>
      </c>
      <c r="D1437" s="262" t="s">
        <v>47</v>
      </c>
      <c r="E1437" s="262" t="s">
        <v>3075</v>
      </c>
      <c r="F1437" s="389" t="s">
        <v>923</v>
      </c>
      <c r="G1437" s="389"/>
      <c r="H1437" s="283" t="s">
        <v>97</v>
      </c>
      <c r="I1437" s="286">
        <v>0.755</v>
      </c>
      <c r="J1437" s="285">
        <v>7.55</v>
      </c>
      <c r="K1437" s="285">
        <v>5.7</v>
      </c>
      <c r="M1437" s="46"/>
      <c r="N1437" s="46"/>
      <c r="O1437" s="46"/>
      <c r="P1437" s="46"/>
      <c r="Q1437" s="46"/>
      <c r="R1437" s="46"/>
      <c r="S1437" s="46"/>
      <c r="T1437" s="46"/>
      <c r="U1437" s="46"/>
      <c r="V1437" s="46"/>
      <c r="W1437" s="46"/>
      <c r="X1437" s="46"/>
    </row>
    <row r="1438" spans="1:24" ht="15" customHeight="1" x14ac:dyDescent="0.2">
      <c r="A1438" s="46"/>
      <c r="B1438" s="262" t="s">
        <v>919</v>
      </c>
      <c r="C1438" s="284" t="s">
        <v>1397</v>
      </c>
      <c r="D1438" s="262" t="s">
        <v>47</v>
      </c>
      <c r="E1438" s="262" t="s">
        <v>1398</v>
      </c>
      <c r="F1438" s="389" t="s">
        <v>923</v>
      </c>
      <c r="G1438" s="389"/>
      <c r="H1438" s="283" t="s">
        <v>49</v>
      </c>
      <c r="I1438" s="286">
        <v>4.1399999999999999E-2</v>
      </c>
      <c r="J1438" s="285">
        <v>1.42</v>
      </c>
      <c r="K1438" s="285">
        <v>0.05</v>
      </c>
      <c r="M1438" s="46"/>
      <c r="N1438" s="46"/>
      <c r="O1438" s="46"/>
      <c r="P1438" s="46"/>
      <c r="Q1438" s="46"/>
      <c r="R1438" s="46"/>
      <c r="S1438" s="46"/>
      <c r="T1438" s="46"/>
      <c r="U1438" s="46"/>
      <c r="V1438" s="46"/>
      <c r="W1438" s="46"/>
      <c r="X1438" s="46"/>
    </row>
    <row r="1439" spans="1:24" ht="15" customHeight="1" x14ac:dyDescent="0.2">
      <c r="A1439" s="46"/>
      <c r="B1439" s="263"/>
      <c r="C1439" s="263"/>
      <c r="D1439" s="263"/>
      <c r="E1439" s="263"/>
      <c r="F1439" s="263" t="s">
        <v>924</v>
      </c>
      <c r="G1439" s="289">
        <v>13.9</v>
      </c>
      <c r="H1439" s="263" t="s">
        <v>925</v>
      </c>
      <c r="I1439" s="289">
        <v>0</v>
      </c>
      <c r="J1439" s="263" t="s">
        <v>926</v>
      </c>
      <c r="K1439" s="289">
        <v>13.9</v>
      </c>
      <c r="M1439" s="46"/>
      <c r="N1439" s="46"/>
      <c r="O1439" s="46"/>
      <c r="P1439" s="46"/>
      <c r="Q1439" s="46"/>
      <c r="R1439" s="46"/>
      <c r="S1439" s="46"/>
      <c r="T1439" s="46"/>
      <c r="U1439" s="46"/>
      <c r="V1439" s="46"/>
      <c r="W1439" s="46"/>
      <c r="X1439" s="46"/>
    </row>
    <row r="1440" spans="1:24" ht="15" customHeight="1" x14ac:dyDescent="0.2">
      <c r="A1440" s="46"/>
      <c r="B1440" s="263"/>
      <c r="C1440" s="263"/>
      <c r="D1440" s="263"/>
      <c r="E1440" s="263"/>
      <c r="F1440" s="263" t="s">
        <v>927</v>
      </c>
      <c r="G1440" s="289">
        <v>4.6900000000000004</v>
      </c>
      <c r="H1440" s="263"/>
      <c r="I1440" s="386" t="s">
        <v>928</v>
      </c>
      <c r="J1440" s="386"/>
      <c r="K1440" s="289">
        <v>27.24</v>
      </c>
      <c r="M1440" s="46"/>
      <c r="N1440" s="46"/>
      <c r="O1440" s="46"/>
      <c r="P1440" s="46"/>
      <c r="Q1440" s="46"/>
      <c r="R1440" s="46"/>
      <c r="S1440" s="46"/>
      <c r="T1440" s="46"/>
      <c r="U1440" s="46"/>
      <c r="V1440" s="46"/>
      <c r="W1440" s="46"/>
      <c r="X1440" s="46"/>
    </row>
    <row r="1441" spans="1:24" ht="15" customHeight="1" thickBot="1" x14ac:dyDescent="0.25">
      <c r="A1441" s="46"/>
      <c r="B1441" s="264"/>
      <c r="C1441" s="264"/>
      <c r="D1441" s="264"/>
      <c r="E1441" s="264"/>
      <c r="F1441" s="264"/>
      <c r="G1441" s="264"/>
      <c r="H1441" s="264" t="s">
        <v>929</v>
      </c>
      <c r="I1441" s="287" t="s">
        <v>3635</v>
      </c>
      <c r="J1441" s="264" t="s">
        <v>931</v>
      </c>
      <c r="K1441" s="265">
        <v>21168.2</v>
      </c>
      <c r="M1441" s="46"/>
      <c r="N1441" s="46"/>
      <c r="O1441" s="46"/>
      <c r="P1441" s="46"/>
      <c r="Q1441" s="46"/>
      <c r="R1441" s="46"/>
      <c r="S1441" s="46"/>
      <c r="T1441" s="46"/>
      <c r="U1441" s="46"/>
      <c r="V1441" s="46"/>
      <c r="W1441" s="46"/>
      <c r="X1441" s="46"/>
    </row>
    <row r="1442" spans="1:24" ht="15" customHeight="1" thickTop="1" x14ac:dyDescent="0.2">
      <c r="A1442" s="46"/>
      <c r="B1442" s="278"/>
      <c r="C1442" s="278"/>
      <c r="D1442" s="278"/>
      <c r="E1442" s="278"/>
      <c r="F1442" s="278"/>
      <c r="G1442" s="278"/>
      <c r="H1442" s="278"/>
      <c r="I1442" s="278"/>
      <c r="J1442" s="278"/>
      <c r="K1442" s="278"/>
      <c r="M1442" s="46"/>
      <c r="N1442" s="46"/>
      <c r="O1442" s="46"/>
      <c r="P1442" s="46"/>
      <c r="Q1442" s="46"/>
      <c r="R1442" s="46"/>
      <c r="S1442" s="46"/>
      <c r="T1442" s="46"/>
      <c r="U1442" s="46"/>
      <c r="V1442" s="46"/>
      <c r="W1442" s="46"/>
      <c r="X1442" s="46"/>
    </row>
    <row r="1443" spans="1:24" ht="15" customHeight="1" x14ac:dyDescent="0.2">
      <c r="A1443" s="46"/>
      <c r="B1443" s="259" t="s">
        <v>367</v>
      </c>
      <c r="C1443" s="267" t="s">
        <v>24</v>
      </c>
      <c r="D1443" s="259" t="s">
        <v>25</v>
      </c>
      <c r="E1443" s="259" t="s">
        <v>26</v>
      </c>
      <c r="F1443" s="387" t="s">
        <v>917</v>
      </c>
      <c r="G1443" s="387"/>
      <c r="H1443" s="271" t="s">
        <v>27</v>
      </c>
      <c r="I1443" s="267" t="s">
        <v>28</v>
      </c>
      <c r="J1443" s="267" t="s">
        <v>29</v>
      </c>
      <c r="K1443" s="267" t="s">
        <v>30</v>
      </c>
      <c r="M1443" s="46"/>
      <c r="N1443" s="46"/>
      <c r="O1443" s="46"/>
      <c r="P1443" s="46"/>
      <c r="Q1443" s="46"/>
      <c r="R1443" s="46"/>
      <c r="S1443" s="46"/>
      <c r="T1443" s="46"/>
      <c r="U1443" s="46"/>
      <c r="V1443" s="46"/>
      <c r="W1443" s="46"/>
      <c r="X1443" s="46"/>
    </row>
    <row r="1444" spans="1:24" ht="15" customHeight="1" x14ac:dyDescent="0.2">
      <c r="A1444" s="46"/>
      <c r="B1444" s="260" t="s">
        <v>918</v>
      </c>
      <c r="C1444" s="275" t="s">
        <v>365</v>
      </c>
      <c r="D1444" s="260" t="s">
        <v>47</v>
      </c>
      <c r="E1444" s="260" t="s">
        <v>366</v>
      </c>
      <c r="F1444" s="388" t="s">
        <v>4012</v>
      </c>
      <c r="G1444" s="388"/>
      <c r="H1444" s="274" t="s">
        <v>40</v>
      </c>
      <c r="I1444" s="277">
        <v>1</v>
      </c>
      <c r="J1444" s="276">
        <v>10.17</v>
      </c>
      <c r="K1444" s="276">
        <v>10.17</v>
      </c>
      <c r="M1444" s="46"/>
      <c r="N1444" s="46"/>
      <c r="O1444" s="46"/>
      <c r="P1444" s="46"/>
      <c r="Q1444" s="46"/>
      <c r="R1444" s="46"/>
      <c r="S1444" s="46"/>
      <c r="T1444" s="46"/>
      <c r="U1444" s="46"/>
      <c r="V1444" s="46"/>
      <c r="W1444" s="46"/>
      <c r="X1444" s="46"/>
    </row>
    <row r="1445" spans="1:24" ht="15" customHeight="1" x14ac:dyDescent="0.2">
      <c r="A1445" s="46"/>
      <c r="B1445" s="261" t="s">
        <v>953</v>
      </c>
      <c r="C1445" s="280" t="s">
        <v>1391</v>
      </c>
      <c r="D1445" s="261" t="s">
        <v>47</v>
      </c>
      <c r="E1445" s="261" t="s">
        <v>1392</v>
      </c>
      <c r="F1445" s="385" t="s">
        <v>3970</v>
      </c>
      <c r="G1445" s="385"/>
      <c r="H1445" s="279" t="s">
        <v>950</v>
      </c>
      <c r="I1445" s="282">
        <v>0.16309999999999999</v>
      </c>
      <c r="J1445" s="281">
        <v>34.85</v>
      </c>
      <c r="K1445" s="281">
        <v>5.68</v>
      </c>
      <c r="M1445" s="46"/>
      <c r="N1445" s="46"/>
      <c r="O1445" s="46"/>
      <c r="P1445" s="46"/>
      <c r="Q1445" s="46"/>
      <c r="R1445" s="46"/>
      <c r="S1445" s="46"/>
      <c r="T1445" s="46"/>
      <c r="U1445" s="46"/>
      <c r="V1445" s="46"/>
      <c r="W1445" s="46"/>
      <c r="X1445" s="46"/>
    </row>
    <row r="1446" spans="1:24" ht="15" customHeight="1" x14ac:dyDescent="0.2">
      <c r="A1446" s="46"/>
      <c r="B1446" s="261" t="s">
        <v>953</v>
      </c>
      <c r="C1446" s="280" t="s">
        <v>1019</v>
      </c>
      <c r="D1446" s="261" t="s">
        <v>47</v>
      </c>
      <c r="E1446" s="261" t="s">
        <v>1020</v>
      </c>
      <c r="F1446" s="385" t="s">
        <v>3970</v>
      </c>
      <c r="G1446" s="385"/>
      <c r="H1446" s="279" t="s">
        <v>950</v>
      </c>
      <c r="I1446" s="282">
        <v>5.4399999999999997E-2</v>
      </c>
      <c r="J1446" s="281">
        <v>24.73</v>
      </c>
      <c r="K1446" s="281">
        <v>1.34</v>
      </c>
      <c r="M1446" s="46"/>
      <c r="N1446" s="46"/>
      <c r="O1446" s="46"/>
      <c r="P1446" s="46"/>
      <c r="Q1446" s="46"/>
      <c r="R1446" s="46"/>
      <c r="S1446" s="46"/>
      <c r="T1446" s="46"/>
      <c r="U1446" s="46"/>
      <c r="V1446" s="46"/>
      <c r="W1446" s="46"/>
      <c r="X1446" s="46"/>
    </row>
    <row r="1447" spans="1:24" ht="15" customHeight="1" x14ac:dyDescent="0.2">
      <c r="A1447" s="46"/>
      <c r="B1447" s="262" t="s">
        <v>919</v>
      </c>
      <c r="C1447" s="284" t="s">
        <v>1399</v>
      </c>
      <c r="D1447" s="262" t="s">
        <v>47</v>
      </c>
      <c r="E1447" s="262" t="s">
        <v>1400</v>
      </c>
      <c r="F1447" s="389" t="s">
        <v>923</v>
      </c>
      <c r="G1447" s="389"/>
      <c r="H1447" s="283" t="s">
        <v>1075</v>
      </c>
      <c r="I1447" s="286">
        <v>0.26779999999999998</v>
      </c>
      <c r="J1447" s="285">
        <v>11.78</v>
      </c>
      <c r="K1447" s="285">
        <v>3.15</v>
      </c>
      <c r="M1447" s="46"/>
      <c r="N1447" s="46"/>
      <c r="O1447" s="46"/>
      <c r="P1447" s="46"/>
      <c r="Q1447" s="46"/>
      <c r="R1447" s="46"/>
      <c r="S1447" s="46"/>
      <c r="T1447" s="46"/>
      <c r="U1447" s="46"/>
      <c r="V1447" s="46"/>
      <c r="W1447" s="46"/>
      <c r="X1447" s="46"/>
    </row>
    <row r="1448" spans="1:24" ht="15" customHeight="1" x14ac:dyDescent="0.2">
      <c r="A1448" s="46"/>
      <c r="B1448" s="263"/>
      <c r="C1448" s="263"/>
      <c r="D1448" s="263"/>
      <c r="E1448" s="263"/>
      <c r="F1448" s="263" t="s">
        <v>924</v>
      </c>
      <c r="G1448" s="289">
        <v>5.82</v>
      </c>
      <c r="H1448" s="263" t="s">
        <v>925</v>
      </c>
      <c r="I1448" s="289">
        <v>0</v>
      </c>
      <c r="J1448" s="263" t="s">
        <v>926</v>
      </c>
      <c r="K1448" s="289">
        <v>5.82</v>
      </c>
      <c r="M1448" s="46"/>
      <c r="N1448" s="46"/>
      <c r="O1448" s="46"/>
      <c r="P1448" s="46"/>
      <c r="Q1448" s="46"/>
      <c r="R1448" s="46"/>
      <c r="S1448" s="46"/>
      <c r="T1448" s="46"/>
      <c r="U1448" s="46"/>
      <c r="V1448" s="46"/>
      <c r="W1448" s="46"/>
      <c r="X1448" s="46"/>
    </row>
    <row r="1449" spans="1:24" ht="15" customHeight="1" x14ac:dyDescent="0.2">
      <c r="A1449" s="46"/>
      <c r="B1449" s="263"/>
      <c r="C1449" s="263"/>
      <c r="D1449" s="263"/>
      <c r="E1449" s="263"/>
      <c r="F1449" s="263" t="s">
        <v>927</v>
      </c>
      <c r="G1449" s="289">
        <v>2.11</v>
      </c>
      <c r="H1449" s="263"/>
      <c r="I1449" s="386" t="s">
        <v>928</v>
      </c>
      <c r="J1449" s="386"/>
      <c r="K1449" s="289">
        <v>12.28</v>
      </c>
      <c r="M1449" s="46"/>
      <c r="N1449" s="46"/>
      <c r="O1449" s="46"/>
      <c r="P1449" s="46"/>
      <c r="Q1449" s="46"/>
      <c r="R1449" s="46"/>
      <c r="S1449" s="46"/>
      <c r="T1449" s="46"/>
      <c r="U1449" s="46"/>
      <c r="V1449" s="46"/>
      <c r="W1449" s="46"/>
      <c r="X1449" s="46"/>
    </row>
    <row r="1450" spans="1:24" ht="15" customHeight="1" thickBot="1" x14ac:dyDescent="0.25">
      <c r="A1450" s="46"/>
      <c r="B1450" s="264"/>
      <c r="C1450" s="264"/>
      <c r="D1450" s="264"/>
      <c r="E1450" s="264"/>
      <c r="F1450" s="264"/>
      <c r="G1450" s="264"/>
      <c r="H1450" s="264" t="s">
        <v>929</v>
      </c>
      <c r="I1450" s="287" t="s">
        <v>3636</v>
      </c>
      <c r="J1450" s="264" t="s">
        <v>931</v>
      </c>
      <c r="K1450" s="265">
        <v>15047.05</v>
      </c>
      <c r="M1450" s="46"/>
      <c r="N1450" s="46"/>
      <c r="O1450" s="46"/>
      <c r="P1450" s="46"/>
      <c r="Q1450" s="46"/>
      <c r="R1450" s="46"/>
      <c r="S1450" s="46"/>
      <c r="T1450" s="46"/>
      <c r="U1450" s="46"/>
      <c r="V1450" s="46"/>
      <c r="W1450" s="46"/>
      <c r="X1450" s="46"/>
    </row>
    <row r="1451" spans="1:24" ht="15" customHeight="1" thickTop="1" x14ac:dyDescent="0.2">
      <c r="A1451" s="46"/>
      <c r="B1451" s="278"/>
      <c r="C1451" s="278"/>
      <c r="D1451" s="278"/>
      <c r="E1451" s="278"/>
      <c r="F1451" s="278"/>
      <c r="G1451" s="278"/>
      <c r="H1451" s="278"/>
      <c r="I1451" s="278"/>
      <c r="J1451" s="278"/>
      <c r="K1451" s="278"/>
      <c r="M1451" s="46"/>
      <c r="N1451" s="46"/>
      <c r="O1451" s="46"/>
      <c r="P1451" s="46"/>
      <c r="Q1451" s="46"/>
      <c r="R1451" s="46"/>
      <c r="S1451" s="46"/>
      <c r="T1451" s="46"/>
      <c r="U1451" s="46"/>
      <c r="V1451" s="46"/>
      <c r="W1451" s="46"/>
      <c r="X1451" s="46"/>
    </row>
    <row r="1452" spans="1:24" ht="15" customHeight="1" x14ac:dyDescent="0.2">
      <c r="A1452" s="46"/>
      <c r="B1452" s="259" t="s">
        <v>2998</v>
      </c>
      <c r="C1452" s="267" t="s">
        <v>24</v>
      </c>
      <c r="D1452" s="259" t="s">
        <v>25</v>
      </c>
      <c r="E1452" s="259" t="s">
        <v>26</v>
      </c>
      <c r="F1452" s="387" t="s">
        <v>917</v>
      </c>
      <c r="G1452" s="387"/>
      <c r="H1452" s="271" t="s">
        <v>27</v>
      </c>
      <c r="I1452" s="267" t="s">
        <v>28</v>
      </c>
      <c r="J1452" s="267" t="s">
        <v>29</v>
      </c>
      <c r="K1452" s="267" t="s">
        <v>30</v>
      </c>
      <c r="M1452" s="46"/>
      <c r="N1452" s="46"/>
      <c r="O1452" s="46"/>
      <c r="P1452" s="46"/>
      <c r="Q1452" s="46"/>
      <c r="R1452" s="46"/>
      <c r="S1452" s="46"/>
      <c r="T1452" s="46"/>
      <c r="U1452" s="46"/>
      <c r="V1452" s="46"/>
      <c r="W1452" s="46"/>
      <c r="X1452" s="46"/>
    </row>
    <row r="1453" spans="1:24" ht="15" customHeight="1" x14ac:dyDescent="0.2">
      <c r="A1453" s="46"/>
      <c r="B1453" s="260" t="s">
        <v>918</v>
      </c>
      <c r="C1453" s="275" t="s">
        <v>368</v>
      </c>
      <c r="D1453" s="260" t="s">
        <v>47</v>
      </c>
      <c r="E1453" s="260" t="s">
        <v>369</v>
      </c>
      <c r="F1453" s="388" t="s">
        <v>4012</v>
      </c>
      <c r="G1453" s="388"/>
      <c r="H1453" s="274" t="s">
        <v>40</v>
      </c>
      <c r="I1453" s="277">
        <v>1</v>
      </c>
      <c r="J1453" s="276">
        <v>14.1</v>
      </c>
      <c r="K1453" s="276">
        <v>14.1</v>
      </c>
      <c r="M1453" s="46"/>
      <c r="N1453" s="46"/>
      <c r="O1453" s="46"/>
      <c r="P1453" s="46"/>
      <c r="Q1453" s="46"/>
      <c r="R1453" s="46"/>
      <c r="S1453" s="46"/>
      <c r="T1453" s="46"/>
      <c r="U1453" s="46"/>
      <c r="V1453" s="46"/>
      <c r="W1453" s="46"/>
      <c r="X1453" s="46"/>
    </row>
    <row r="1454" spans="1:24" ht="15" customHeight="1" x14ac:dyDescent="0.2">
      <c r="A1454" s="46"/>
      <c r="B1454" s="261" t="s">
        <v>953</v>
      </c>
      <c r="C1454" s="280" t="s">
        <v>1391</v>
      </c>
      <c r="D1454" s="261" t="s">
        <v>47</v>
      </c>
      <c r="E1454" s="261" t="s">
        <v>1392</v>
      </c>
      <c r="F1454" s="385" t="s">
        <v>3970</v>
      </c>
      <c r="G1454" s="385"/>
      <c r="H1454" s="279" t="s">
        <v>950</v>
      </c>
      <c r="I1454" s="282">
        <v>0.15409999999999999</v>
      </c>
      <c r="J1454" s="281">
        <v>34.85</v>
      </c>
      <c r="K1454" s="281">
        <v>5.37</v>
      </c>
      <c r="M1454" s="46"/>
      <c r="N1454" s="46"/>
      <c r="O1454" s="46"/>
      <c r="P1454" s="46"/>
      <c r="Q1454" s="46"/>
      <c r="R1454" s="46"/>
      <c r="S1454" s="46"/>
      <c r="T1454" s="46"/>
      <c r="U1454" s="46"/>
      <c r="V1454" s="46"/>
      <c r="W1454" s="46"/>
      <c r="X1454" s="46"/>
    </row>
    <row r="1455" spans="1:24" ht="15" customHeight="1" x14ac:dyDescent="0.2">
      <c r="A1455" s="46"/>
      <c r="B1455" s="261" t="s">
        <v>953</v>
      </c>
      <c r="C1455" s="280" t="s">
        <v>1019</v>
      </c>
      <c r="D1455" s="261" t="s">
        <v>47</v>
      </c>
      <c r="E1455" s="261" t="s">
        <v>1020</v>
      </c>
      <c r="F1455" s="385" t="s">
        <v>3970</v>
      </c>
      <c r="G1455" s="385"/>
      <c r="H1455" s="279" t="s">
        <v>950</v>
      </c>
      <c r="I1455" s="282">
        <v>5.1400000000000001E-2</v>
      </c>
      <c r="J1455" s="281">
        <v>24.73</v>
      </c>
      <c r="K1455" s="281">
        <v>1.27</v>
      </c>
      <c r="M1455" s="46"/>
      <c r="N1455" s="46"/>
      <c r="O1455" s="46"/>
      <c r="P1455" s="46"/>
      <c r="Q1455" s="46"/>
      <c r="R1455" s="46"/>
      <c r="S1455" s="46"/>
      <c r="T1455" s="46"/>
      <c r="U1455" s="46"/>
      <c r="V1455" s="46"/>
      <c r="W1455" s="46"/>
      <c r="X1455" s="46"/>
    </row>
    <row r="1456" spans="1:24" ht="15" customHeight="1" x14ac:dyDescent="0.2">
      <c r="A1456" s="46"/>
      <c r="B1456" s="262" t="s">
        <v>919</v>
      </c>
      <c r="C1456" s="284" t="s">
        <v>1401</v>
      </c>
      <c r="D1456" s="262" t="s">
        <v>47</v>
      </c>
      <c r="E1456" s="262" t="s">
        <v>1402</v>
      </c>
      <c r="F1456" s="389" t="s">
        <v>923</v>
      </c>
      <c r="G1456" s="389"/>
      <c r="H1456" s="283" t="s">
        <v>97</v>
      </c>
      <c r="I1456" s="286">
        <v>1.1073999999999999</v>
      </c>
      <c r="J1456" s="285">
        <v>6.74</v>
      </c>
      <c r="K1456" s="285">
        <v>7.46</v>
      </c>
      <c r="M1456" s="46"/>
      <c r="N1456" s="46"/>
      <c r="O1456" s="46"/>
      <c r="P1456" s="46"/>
      <c r="Q1456" s="46"/>
      <c r="R1456" s="46"/>
      <c r="S1456" s="46"/>
      <c r="T1456" s="46"/>
      <c r="U1456" s="46"/>
      <c r="V1456" s="46"/>
      <c r="W1456" s="46"/>
      <c r="X1456" s="46"/>
    </row>
    <row r="1457" spans="1:24" ht="15" customHeight="1" x14ac:dyDescent="0.2">
      <c r="A1457" s="46"/>
      <c r="B1457" s="263"/>
      <c r="C1457" s="263"/>
      <c r="D1457" s="263"/>
      <c r="E1457" s="263"/>
      <c r="F1457" s="263" t="s">
        <v>924</v>
      </c>
      <c r="G1457" s="289">
        <v>5.49</v>
      </c>
      <c r="H1457" s="263" t="s">
        <v>925</v>
      </c>
      <c r="I1457" s="289">
        <v>0</v>
      </c>
      <c r="J1457" s="263" t="s">
        <v>926</v>
      </c>
      <c r="K1457" s="289">
        <v>5.49</v>
      </c>
      <c r="M1457" s="46"/>
      <c r="N1457" s="46"/>
      <c r="O1457" s="46"/>
      <c r="P1457" s="46"/>
      <c r="Q1457" s="46"/>
      <c r="R1457" s="46"/>
      <c r="S1457" s="46"/>
      <c r="T1457" s="46"/>
      <c r="U1457" s="46"/>
      <c r="V1457" s="46"/>
      <c r="W1457" s="46"/>
      <c r="X1457" s="46"/>
    </row>
    <row r="1458" spans="1:24" ht="15" customHeight="1" x14ac:dyDescent="0.2">
      <c r="A1458" s="46"/>
      <c r="B1458" s="263"/>
      <c r="C1458" s="263"/>
      <c r="D1458" s="263"/>
      <c r="E1458" s="263"/>
      <c r="F1458" s="263" t="s">
        <v>927</v>
      </c>
      <c r="G1458" s="289">
        <v>2.93</v>
      </c>
      <c r="H1458" s="263"/>
      <c r="I1458" s="386" t="s">
        <v>928</v>
      </c>
      <c r="J1458" s="386"/>
      <c r="K1458" s="289">
        <v>17.03</v>
      </c>
      <c r="M1458" s="46"/>
      <c r="N1458" s="46"/>
      <c r="O1458" s="46"/>
      <c r="P1458" s="46"/>
      <c r="Q1458" s="46"/>
      <c r="R1458" s="46"/>
      <c r="S1458" s="46"/>
      <c r="T1458" s="46"/>
      <c r="U1458" s="46"/>
      <c r="V1458" s="46"/>
      <c r="W1458" s="46"/>
      <c r="X1458" s="46"/>
    </row>
    <row r="1459" spans="1:24" ht="15" customHeight="1" thickBot="1" x14ac:dyDescent="0.25">
      <c r="A1459" s="46"/>
      <c r="B1459" s="264"/>
      <c r="C1459" s="264"/>
      <c r="D1459" s="264"/>
      <c r="E1459" s="264"/>
      <c r="F1459" s="264"/>
      <c r="G1459" s="264"/>
      <c r="H1459" s="264" t="s">
        <v>929</v>
      </c>
      <c r="I1459" s="287" t="s">
        <v>3637</v>
      </c>
      <c r="J1459" s="264" t="s">
        <v>931</v>
      </c>
      <c r="K1459" s="265">
        <v>24576.67</v>
      </c>
      <c r="M1459" s="46"/>
      <c r="N1459" s="46"/>
      <c r="O1459" s="46"/>
      <c r="P1459" s="46"/>
      <c r="Q1459" s="46"/>
      <c r="R1459" s="46"/>
      <c r="S1459" s="46"/>
      <c r="T1459" s="46"/>
      <c r="U1459" s="46"/>
      <c r="V1459" s="46"/>
      <c r="W1459" s="46"/>
      <c r="X1459" s="46"/>
    </row>
    <row r="1460" spans="1:24" ht="15" customHeight="1" thickTop="1" x14ac:dyDescent="0.2">
      <c r="A1460" s="46"/>
      <c r="B1460" s="278"/>
      <c r="C1460" s="278"/>
      <c r="D1460" s="278"/>
      <c r="E1460" s="278"/>
      <c r="F1460" s="278"/>
      <c r="G1460" s="278"/>
      <c r="H1460" s="278"/>
      <c r="I1460" s="278"/>
      <c r="J1460" s="278"/>
      <c r="K1460" s="278"/>
      <c r="M1460" s="46"/>
      <c r="N1460" s="46"/>
      <c r="O1460" s="46"/>
      <c r="P1460" s="46"/>
      <c r="Q1460" s="46"/>
      <c r="R1460" s="46"/>
      <c r="S1460" s="46"/>
      <c r="T1460" s="46"/>
      <c r="U1460" s="46"/>
      <c r="V1460" s="46"/>
      <c r="W1460" s="46"/>
      <c r="X1460" s="46"/>
    </row>
    <row r="1461" spans="1:24" ht="15" customHeight="1" x14ac:dyDescent="0.2">
      <c r="A1461" s="46"/>
      <c r="B1461" s="258" t="s">
        <v>370</v>
      </c>
      <c r="C1461" s="258"/>
      <c r="D1461" s="258"/>
      <c r="E1461" s="258" t="s">
        <v>371</v>
      </c>
      <c r="F1461" s="258"/>
      <c r="G1461" s="390"/>
      <c r="H1461" s="390"/>
      <c r="I1461" s="272"/>
      <c r="J1461" s="258"/>
      <c r="K1461" s="273">
        <v>30192.43</v>
      </c>
      <c r="M1461" s="46"/>
      <c r="N1461" s="46"/>
      <c r="O1461" s="46"/>
      <c r="P1461" s="46"/>
      <c r="Q1461" s="46"/>
      <c r="R1461" s="46"/>
      <c r="S1461" s="46"/>
      <c r="T1461" s="46"/>
      <c r="U1461" s="46"/>
      <c r="V1461" s="46"/>
      <c r="W1461" s="46"/>
      <c r="X1461" s="46"/>
    </row>
    <row r="1462" spans="1:24" ht="15" customHeight="1" x14ac:dyDescent="0.2">
      <c r="A1462" s="46"/>
      <c r="B1462" s="259" t="s">
        <v>372</v>
      </c>
      <c r="C1462" s="267" t="s">
        <v>24</v>
      </c>
      <c r="D1462" s="259" t="s">
        <v>25</v>
      </c>
      <c r="E1462" s="259" t="s">
        <v>26</v>
      </c>
      <c r="F1462" s="387" t="s">
        <v>917</v>
      </c>
      <c r="G1462" s="387"/>
      <c r="H1462" s="271" t="s">
        <v>27</v>
      </c>
      <c r="I1462" s="267" t="s">
        <v>28</v>
      </c>
      <c r="J1462" s="267" t="s">
        <v>29</v>
      </c>
      <c r="K1462" s="267" t="s">
        <v>30</v>
      </c>
      <c r="M1462" s="46"/>
      <c r="N1462" s="46"/>
      <c r="O1462" s="46"/>
      <c r="P1462" s="46"/>
      <c r="Q1462" s="46"/>
      <c r="R1462" s="46"/>
      <c r="S1462" s="46"/>
      <c r="T1462" s="46"/>
      <c r="U1462" s="46"/>
      <c r="V1462" s="46"/>
      <c r="W1462" s="46"/>
      <c r="X1462" s="46"/>
    </row>
    <row r="1463" spans="1:24" ht="15" customHeight="1" x14ac:dyDescent="0.2">
      <c r="A1463" s="46"/>
      <c r="B1463" s="260" t="s">
        <v>918</v>
      </c>
      <c r="C1463" s="275" t="s">
        <v>373</v>
      </c>
      <c r="D1463" s="260" t="s">
        <v>47</v>
      </c>
      <c r="E1463" s="260" t="s">
        <v>374</v>
      </c>
      <c r="F1463" s="388" t="s">
        <v>4012</v>
      </c>
      <c r="G1463" s="388"/>
      <c r="H1463" s="274" t="s">
        <v>40</v>
      </c>
      <c r="I1463" s="277">
        <v>1</v>
      </c>
      <c r="J1463" s="276">
        <v>24.88</v>
      </c>
      <c r="K1463" s="276">
        <v>24.88</v>
      </c>
      <c r="M1463" s="46"/>
      <c r="N1463" s="46"/>
      <c r="O1463" s="46"/>
      <c r="P1463" s="46"/>
      <c r="Q1463" s="46"/>
      <c r="R1463" s="46"/>
      <c r="S1463" s="46"/>
      <c r="T1463" s="46"/>
      <c r="U1463" s="46"/>
      <c r="V1463" s="46"/>
      <c r="W1463" s="46"/>
      <c r="X1463" s="46"/>
    </row>
    <row r="1464" spans="1:24" ht="15" customHeight="1" x14ac:dyDescent="0.2">
      <c r="A1464" s="46"/>
      <c r="B1464" s="261" t="s">
        <v>953</v>
      </c>
      <c r="C1464" s="280" t="s">
        <v>1019</v>
      </c>
      <c r="D1464" s="261" t="s">
        <v>47</v>
      </c>
      <c r="E1464" s="261" t="s">
        <v>1020</v>
      </c>
      <c r="F1464" s="385" t="s">
        <v>3970</v>
      </c>
      <c r="G1464" s="385"/>
      <c r="H1464" s="279" t="s">
        <v>950</v>
      </c>
      <c r="I1464" s="282">
        <v>0.16850000000000001</v>
      </c>
      <c r="J1464" s="281">
        <v>24.73</v>
      </c>
      <c r="K1464" s="281">
        <v>4.16</v>
      </c>
      <c r="M1464" s="46"/>
      <c r="N1464" s="46"/>
      <c r="O1464" s="46"/>
      <c r="P1464" s="46"/>
      <c r="Q1464" s="46"/>
      <c r="R1464" s="46"/>
      <c r="S1464" s="46"/>
      <c r="T1464" s="46"/>
      <c r="U1464" s="46"/>
      <c r="V1464" s="46"/>
      <c r="W1464" s="46"/>
      <c r="X1464" s="46"/>
    </row>
    <row r="1465" spans="1:24" ht="15" customHeight="1" x14ac:dyDescent="0.2">
      <c r="A1465" s="46"/>
      <c r="B1465" s="261" t="s">
        <v>953</v>
      </c>
      <c r="C1465" s="280" t="s">
        <v>1391</v>
      </c>
      <c r="D1465" s="261" t="s">
        <v>47</v>
      </c>
      <c r="E1465" s="261" t="s">
        <v>1392</v>
      </c>
      <c r="F1465" s="385" t="s">
        <v>3970</v>
      </c>
      <c r="G1465" s="385"/>
      <c r="H1465" s="279" t="s">
        <v>950</v>
      </c>
      <c r="I1465" s="282">
        <v>0.50539999999999996</v>
      </c>
      <c r="J1465" s="281">
        <v>34.85</v>
      </c>
      <c r="K1465" s="281">
        <v>17.61</v>
      </c>
      <c r="M1465" s="46"/>
      <c r="N1465" s="46"/>
      <c r="O1465" s="46"/>
      <c r="P1465" s="46"/>
      <c r="Q1465" s="46"/>
      <c r="R1465" s="46"/>
      <c r="S1465" s="46"/>
      <c r="T1465" s="46"/>
      <c r="U1465" s="46"/>
      <c r="V1465" s="46"/>
      <c r="W1465" s="46"/>
      <c r="X1465" s="46"/>
    </row>
    <row r="1466" spans="1:24" ht="15" customHeight="1" x14ac:dyDescent="0.2">
      <c r="A1466" s="46"/>
      <c r="B1466" s="262" t="s">
        <v>919</v>
      </c>
      <c r="C1466" s="284" t="s">
        <v>1397</v>
      </c>
      <c r="D1466" s="262" t="s">
        <v>47</v>
      </c>
      <c r="E1466" s="262" t="s">
        <v>1398</v>
      </c>
      <c r="F1466" s="389" t="s">
        <v>923</v>
      </c>
      <c r="G1466" s="389"/>
      <c r="H1466" s="283" t="s">
        <v>49</v>
      </c>
      <c r="I1466" s="286">
        <v>4.0099999999999997E-2</v>
      </c>
      <c r="J1466" s="285">
        <v>1.42</v>
      </c>
      <c r="K1466" s="285">
        <v>0.05</v>
      </c>
      <c r="M1466" s="46"/>
      <c r="N1466" s="46"/>
      <c r="O1466" s="46"/>
      <c r="P1466" s="46"/>
      <c r="Q1466" s="46"/>
      <c r="R1466" s="46"/>
      <c r="S1466" s="46"/>
      <c r="T1466" s="46"/>
      <c r="U1466" s="46"/>
      <c r="V1466" s="46"/>
      <c r="W1466" s="46"/>
      <c r="X1466" s="46"/>
    </row>
    <row r="1467" spans="1:24" ht="15" customHeight="1" x14ac:dyDescent="0.2">
      <c r="A1467" s="46"/>
      <c r="B1467" s="262" t="s">
        <v>919</v>
      </c>
      <c r="C1467" s="284" t="s">
        <v>1395</v>
      </c>
      <c r="D1467" s="262" t="s">
        <v>47</v>
      </c>
      <c r="E1467" s="262" t="s">
        <v>1396</v>
      </c>
      <c r="F1467" s="389" t="s">
        <v>923</v>
      </c>
      <c r="G1467" s="389"/>
      <c r="H1467" s="283" t="s">
        <v>97</v>
      </c>
      <c r="I1467" s="286">
        <v>0.7288</v>
      </c>
      <c r="J1467" s="285">
        <v>4.2</v>
      </c>
      <c r="K1467" s="285">
        <v>3.06</v>
      </c>
      <c r="M1467" s="46"/>
      <c r="N1467" s="46"/>
      <c r="O1467" s="46"/>
      <c r="P1467" s="46"/>
      <c r="Q1467" s="46"/>
      <c r="R1467" s="46"/>
      <c r="S1467" s="46"/>
      <c r="T1467" s="46"/>
      <c r="U1467" s="46"/>
      <c r="V1467" s="46"/>
      <c r="W1467" s="46"/>
      <c r="X1467" s="46"/>
    </row>
    <row r="1468" spans="1:24" ht="15" customHeight="1" x14ac:dyDescent="0.2">
      <c r="A1468" s="46"/>
      <c r="B1468" s="263"/>
      <c r="C1468" s="263"/>
      <c r="D1468" s="263"/>
      <c r="E1468" s="263"/>
      <c r="F1468" s="263" t="s">
        <v>924</v>
      </c>
      <c r="G1468" s="289">
        <v>18.03</v>
      </c>
      <c r="H1468" s="263" t="s">
        <v>925</v>
      </c>
      <c r="I1468" s="289">
        <v>0</v>
      </c>
      <c r="J1468" s="263" t="s">
        <v>926</v>
      </c>
      <c r="K1468" s="289">
        <v>18.03</v>
      </c>
      <c r="M1468" s="46"/>
      <c r="N1468" s="46"/>
      <c r="O1468" s="46"/>
      <c r="P1468" s="46"/>
      <c r="Q1468" s="46"/>
      <c r="R1468" s="46"/>
      <c r="S1468" s="46"/>
      <c r="T1468" s="46"/>
      <c r="U1468" s="46"/>
      <c r="V1468" s="46"/>
      <c r="W1468" s="46"/>
      <c r="X1468" s="46"/>
    </row>
    <row r="1469" spans="1:24" ht="15" customHeight="1" x14ac:dyDescent="0.2">
      <c r="A1469" s="46"/>
      <c r="B1469" s="263"/>
      <c r="C1469" s="263"/>
      <c r="D1469" s="263"/>
      <c r="E1469" s="263"/>
      <c r="F1469" s="263" t="s">
        <v>927</v>
      </c>
      <c r="G1469" s="289">
        <v>5.17</v>
      </c>
      <c r="H1469" s="263"/>
      <c r="I1469" s="386" t="s">
        <v>928</v>
      </c>
      <c r="J1469" s="386"/>
      <c r="K1469" s="289">
        <v>30.05</v>
      </c>
      <c r="M1469" s="46"/>
      <c r="N1469" s="46"/>
      <c r="O1469" s="46"/>
      <c r="P1469" s="46"/>
      <c r="Q1469" s="46"/>
      <c r="R1469" s="46"/>
      <c r="S1469" s="46"/>
      <c r="T1469" s="46"/>
      <c r="U1469" s="46"/>
      <c r="V1469" s="46"/>
      <c r="W1469" s="46"/>
      <c r="X1469" s="46"/>
    </row>
    <row r="1470" spans="1:24" ht="15" customHeight="1" thickBot="1" x14ac:dyDescent="0.25">
      <c r="A1470" s="46"/>
      <c r="B1470" s="264"/>
      <c r="C1470" s="264"/>
      <c r="D1470" s="264"/>
      <c r="E1470" s="264"/>
      <c r="F1470" s="264"/>
      <c r="G1470" s="264"/>
      <c r="H1470" s="264" t="s">
        <v>929</v>
      </c>
      <c r="I1470" s="287" t="s">
        <v>3634</v>
      </c>
      <c r="J1470" s="264" t="s">
        <v>931</v>
      </c>
      <c r="K1470" s="265">
        <v>19866.05</v>
      </c>
      <c r="M1470" s="46"/>
      <c r="N1470" s="46"/>
      <c r="O1470" s="46"/>
      <c r="P1470" s="46"/>
      <c r="Q1470" s="46"/>
      <c r="R1470" s="46"/>
      <c r="S1470" s="46"/>
      <c r="T1470" s="46"/>
      <c r="U1470" s="46"/>
      <c r="V1470" s="46"/>
      <c r="W1470" s="46"/>
      <c r="X1470" s="46"/>
    </row>
    <row r="1471" spans="1:24" ht="15" customHeight="1" thickTop="1" x14ac:dyDescent="0.2">
      <c r="A1471" s="46"/>
      <c r="B1471" s="278"/>
      <c r="C1471" s="278"/>
      <c r="D1471" s="278"/>
      <c r="E1471" s="278"/>
      <c r="F1471" s="278"/>
      <c r="G1471" s="278"/>
      <c r="H1471" s="278"/>
      <c r="I1471" s="278"/>
      <c r="J1471" s="278"/>
      <c r="K1471" s="278"/>
      <c r="M1471" s="46"/>
      <c r="N1471" s="46"/>
      <c r="O1471" s="46"/>
      <c r="P1471" s="46"/>
      <c r="Q1471" s="46"/>
      <c r="R1471" s="46"/>
      <c r="S1471" s="46"/>
      <c r="T1471" s="46"/>
      <c r="U1471" s="46"/>
      <c r="V1471" s="46"/>
      <c r="W1471" s="46"/>
      <c r="X1471" s="46"/>
    </row>
    <row r="1472" spans="1:24" ht="15" customHeight="1" x14ac:dyDescent="0.2">
      <c r="A1472" s="46"/>
      <c r="B1472" s="259" t="s">
        <v>375</v>
      </c>
      <c r="C1472" s="267" t="s">
        <v>24</v>
      </c>
      <c r="D1472" s="259" t="s">
        <v>25</v>
      </c>
      <c r="E1472" s="259" t="s">
        <v>26</v>
      </c>
      <c r="F1472" s="387" t="s">
        <v>917</v>
      </c>
      <c r="G1472" s="387"/>
      <c r="H1472" s="271" t="s">
        <v>27</v>
      </c>
      <c r="I1472" s="267" t="s">
        <v>28</v>
      </c>
      <c r="J1472" s="267" t="s">
        <v>29</v>
      </c>
      <c r="K1472" s="267" t="s">
        <v>30</v>
      </c>
      <c r="M1472" s="46"/>
      <c r="N1472" s="46"/>
      <c r="O1472" s="46"/>
      <c r="P1472" s="46"/>
      <c r="Q1472" s="46"/>
      <c r="R1472" s="46"/>
      <c r="S1472" s="46"/>
      <c r="T1472" s="46"/>
      <c r="U1472" s="46"/>
      <c r="V1472" s="46"/>
      <c r="W1472" s="46"/>
      <c r="X1472" s="46"/>
    </row>
    <row r="1473" spans="1:24" ht="15" customHeight="1" x14ac:dyDescent="0.2">
      <c r="A1473" s="46"/>
      <c r="B1473" s="260" t="s">
        <v>918</v>
      </c>
      <c r="C1473" s="275" t="s">
        <v>376</v>
      </c>
      <c r="D1473" s="260" t="s">
        <v>47</v>
      </c>
      <c r="E1473" s="260" t="s">
        <v>377</v>
      </c>
      <c r="F1473" s="388" t="s">
        <v>4012</v>
      </c>
      <c r="G1473" s="388"/>
      <c r="H1473" s="274" t="s">
        <v>40</v>
      </c>
      <c r="I1473" s="277">
        <v>1</v>
      </c>
      <c r="J1473" s="276">
        <v>12.93</v>
      </c>
      <c r="K1473" s="276">
        <v>12.93</v>
      </c>
      <c r="M1473" s="46"/>
      <c r="N1473" s="46"/>
      <c r="O1473" s="46"/>
      <c r="P1473" s="46"/>
      <c r="Q1473" s="46"/>
      <c r="R1473" s="46"/>
      <c r="S1473" s="46"/>
      <c r="T1473" s="46"/>
      <c r="U1473" s="46"/>
      <c r="V1473" s="46"/>
      <c r="W1473" s="46"/>
      <c r="X1473" s="46"/>
    </row>
    <row r="1474" spans="1:24" ht="15" customHeight="1" x14ac:dyDescent="0.2">
      <c r="A1474" s="46"/>
      <c r="B1474" s="261" t="s">
        <v>953</v>
      </c>
      <c r="C1474" s="280" t="s">
        <v>1391</v>
      </c>
      <c r="D1474" s="261" t="s">
        <v>47</v>
      </c>
      <c r="E1474" s="261" t="s">
        <v>1392</v>
      </c>
      <c r="F1474" s="385" t="s">
        <v>3970</v>
      </c>
      <c r="G1474" s="385"/>
      <c r="H1474" s="279" t="s">
        <v>950</v>
      </c>
      <c r="I1474" s="282">
        <v>0.22700000000000001</v>
      </c>
      <c r="J1474" s="281">
        <v>34.85</v>
      </c>
      <c r="K1474" s="281">
        <v>7.91</v>
      </c>
      <c r="M1474" s="46"/>
      <c r="N1474" s="46"/>
      <c r="O1474" s="46"/>
      <c r="P1474" s="46"/>
      <c r="Q1474" s="46"/>
      <c r="R1474" s="46"/>
      <c r="S1474" s="46"/>
      <c r="T1474" s="46"/>
      <c r="U1474" s="46"/>
      <c r="V1474" s="46"/>
      <c r="W1474" s="46"/>
      <c r="X1474" s="46"/>
    </row>
    <row r="1475" spans="1:24" ht="15" customHeight="1" x14ac:dyDescent="0.2">
      <c r="A1475" s="46"/>
      <c r="B1475" s="261" t="s">
        <v>953</v>
      </c>
      <c r="C1475" s="280" t="s">
        <v>1019</v>
      </c>
      <c r="D1475" s="261" t="s">
        <v>47</v>
      </c>
      <c r="E1475" s="261" t="s">
        <v>1020</v>
      </c>
      <c r="F1475" s="385" t="s">
        <v>3970</v>
      </c>
      <c r="G1475" s="385"/>
      <c r="H1475" s="279" t="s">
        <v>950</v>
      </c>
      <c r="I1475" s="282">
        <v>7.5700000000000003E-2</v>
      </c>
      <c r="J1475" s="281">
        <v>24.73</v>
      </c>
      <c r="K1475" s="281">
        <v>1.87</v>
      </c>
      <c r="M1475" s="46"/>
      <c r="N1475" s="46"/>
      <c r="O1475" s="46"/>
      <c r="P1475" s="46"/>
      <c r="Q1475" s="46"/>
      <c r="R1475" s="46"/>
      <c r="S1475" s="46"/>
      <c r="T1475" s="46"/>
      <c r="U1475" s="46"/>
      <c r="V1475" s="46"/>
      <c r="W1475" s="46"/>
      <c r="X1475" s="46"/>
    </row>
    <row r="1476" spans="1:24" ht="15" customHeight="1" x14ac:dyDescent="0.2">
      <c r="A1476" s="46"/>
      <c r="B1476" s="262" t="s">
        <v>919</v>
      </c>
      <c r="C1476" s="284" t="s">
        <v>1399</v>
      </c>
      <c r="D1476" s="262" t="s">
        <v>47</v>
      </c>
      <c r="E1476" s="262" t="s">
        <v>1400</v>
      </c>
      <c r="F1476" s="389" t="s">
        <v>923</v>
      </c>
      <c r="G1476" s="389"/>
      <c r="H1476" s="283" t="s">
        <v>1075</v>
      </c>
      <c r="I1476" s="286">
        <v>0.26779999999999998</v>
      </c>
      <c r="J1476" s="285">
        <v>11.78</v>
      </c>
      <c r="K1476" s="285">
        <v>3.15</v>
      </c>
      <c r="M1476" s="46"/>
      <c r="N1476" s="46"/>
      <c r="O1476" s="46"/>
      <c r="P1476" s="46"/>
      <c r="Q1476" s="46"/>
      <c r="R1476" s="46"/>
      <c r="S1476" s="46"/>
      <c r="T1476" s="46"/>
      <c r="U1476" s="46"/>
      <c r="V1476" s="46"/>
      <c r="W1476" s="46"/>
      <c r="X1476" s="46"/>
    </row>
    <row r="1477" spans="1:24" ht="15" customHeight="1" x14ac:dyDescent="0.2">
      <c r="A1477" s="46"/>
      <c r="B1477" s="263"/>
      <c r="C1477" s="263"/>
      <c r="D1477" s="263"/>
      <c r="E1477" s="263"/>
      <c r="F1477" s="263" t="s">
        <v>924</v>
      </c>
      <c r="G1477" s="289">
        <v>8.09</v>
      </c>
      <c r="H1477" s="263" t="s">
        <v>925</v>
      </c>
      <c r="I1477" s="289">
        <v>0</v>
      </c>
      <c r="J1477" s="263" t="s">
        <v>926</v>
      </c>
      <c r="K1477" s="289">
        <v>8.09</v>
      </c>
      <c r="M1477" s="46"/>
      <c r="N1477" s="46"/>
      <c r="O1477" s="46"/>
      <c r="P1477" s="46"/>
      <c r="Q1477" s="46"/>
      <c r="R1477" s="46"/>
      <c r="S1477" s="46"/>
      <c r="T1477" s="46"/>
      <c r="U1477" s="46"/>
      <c r="V1477" s="46"/>
      <c r="W1477" s="46"/>
      <c r="X1477" s="46"/>
    </row>
    <row r="1478" spans="1:24" ht="15" customHeight="1" x14ac:dyDescent="0.2">
      <c r="A1478" s="46"/>
      <c r="B1478" s="263"/>
      <c r="C1478" s="263"/>
      <c r="D1478" s="263"/>
      <c r="E1478" s="263"/>
      <c r="F1478" s="263" t="s">
        <v>927</v>
      </c>
      <c r="G1478" s="289">
        <v>2.69</v>
      </c>
      <c r="H1478" s="263"/>
      <c r="I1478" s="386" t="s">
        <v>928</v>
      </c>
      <c r="J1478" s="386"/>
      <c r="K1478" s="289">
        <v>15.62</v>
      </c>
      <c r="M1478" s="46"/>
      <c r="N1478" s="46"/>
      <c r="O1478" s="46"/>
      <c r="P1478" s="46"/>
      <c r="Q1478" s="46"/>
      <c r="R1478" s="46"/>
      <c r="S1478" s="46"/>
      <c r="T1478" s="46"/>
      <c r="U1478" s="46"/>
      <c r="V1478" s="46"/>
      <c r="W1478" s="46"/>
      <c r="X1478" s="46"/>
    </row>
    <row r="1479" spans="1:24" ht="15" customHeight="1" thickBot="1" x14ac:dyDescent="0.25">
      <c r="A1479" s="46"/>
      <c r="B1479" s="264"/>
      <c r="C1479" s="264"/>
      <c r="D1479" s="264"/>
      <c r="E1479" s="264"/>
      <c r="F1479" s="264"/>
      <c r="G1479" s="264"/>
      <c r="H1479" s="264" t="s">
        <v>929</v>
      </c>
      <c r="I1479" s="287" t="s">
        <v>3634</v>
      </c>
      <c r="J1479" s="264" t="s">
        <v>931</v>
      </c>
      <c r="K1479" s="265">
        <v>10326.379999999999</v>
      </c>
      <c r="M1479" s="46"/>
      <c r="N1479" s="46"/>
      <c r="O1479" s="46"/>
      <c r="P1479" s="46"/>
      <c r="Q1479" s="46"/>
      <c r="R1479" s="46"/>
      <c r="S1479" s="46"/>
      <c r="T1479" s="46"/>
      <c r="U1479" s="46"/>
      <c r="V1479" s="46"/>
      <c r="W1479" s="46"/>
      <c r="X1479" s="46"/>
    </row>
    <row r="1480" spans="1:24" ht="15" customHeight="1" thickTop="1" x14ac:dyDescent="0.2">
      <c r="A1480" s="46"/>
      <c r="B1480" s="278"/>
      <c r="C1480" s="278"/>
      <c r="D1480" s="278"/>
      <c r="E1480" s="278"/>
      <c r="F1480" s="278"/>
      <c r="G1480" s="278"/>
      <c r="H1480" s="278"/>
      <c r="I1480" s="278"/>
      <c r="J1480" s="278"/>
      <c r="K1480" s="278"/>
      <c r="M1480" s="46"/>
      <c r="N1480" s="46"/>
      <c r="O1480" s="46"/>
      <c r="P1480" s="46"/>
      <c r="Q1480" s="46"/>
      <c r="R1480" s="46"/>
      <c r="S1480" s="46"/>
      <c r="T1480" s="46"/>
      <c r="U1480" s="46"/>
      <c r="V1480" s="46"/>
      <c r="W1480" s="46"/>
      <c r="X1480" s="46"/>
    </row>
    <row r="1481" spans="1:24" ht="15" customHeight="1" x14ac:dyDescent="0.2">
      <c r="A1481" s="46"/>
      <c r="B1481" s="258" t="s">
        <v>378</v>
      </c>
      <c r="C1481" s="258"/>
      <c r="D1481" s="258"/>
      <c r="E1481" s="258" t="s">
        <v>260</v>
      </c>
      <c r="F1481" s="258"/>
      <c r="G1481" s="390"/>
      <c r="H1481" s="390"/>
      <c r="I1481" s="272"/>
      <c r="J1481" s="258"/>
      <c r="K1481" s="273">
        <v>6973.47</v>
      </c>
      <c r="M1481" s="46"/>
      <c r="N1481" s="46"/>
      <c r="O1481" s="46"/>
      <c r="P1481" s="46"/>
      <c r="Q1481" s="46"/>
      <c r="R1481" s="46"/>
      <c r="S1481" s="46"/>
      <c r="T1481" s="46"/>
      <c r="U1481" s="46"/>
      <c r="V1481" s="46"/>
      <c r="W1481" s="46"/>
      <c r="X1481" s="46"/>
    </row>
    <row r="1482" spans="1:24" ht="15" customHeight="1" x14ac:dyDescent="0.2">
      <c r="A1482" s="46"/>
      <c r="B1482" s="259" t="s">
        <v>379</v>
      </c>
      <c r="C1482" s="267" t="s">
        <v>24</v>
      </c>
      <c r="D1482" s="259" t="s">
        <v>25</v>
      </c>
      <c r="E1482" s="259" t="s">
        <v>26</v>
      </c>
      <c r="F1482" s="387" t="s">
        <v>917</v>
      </c>
      <c r="G1482" s="387"/>
      <c r="H1482" s="271" t="s">
        <v>27</v>
      </c>
      <c r="I1482" s="267" t="s">
        <v>28</v>
      </c>
      <c r="J1482" s="267" t="s">
        <v>29</v>
      </c>
      <c r="K1482" s="267" t="s">
        <v>30</v>
      </c>
      <c r="M1482" s="46"/>
      <c r="N1482" s="46"/>
      <c r="O1482" s="46"/>
      <c r="P1482" s="46"/>
      <c r="Q1482" s="46"/>
      <c r="R1482" s="46"/>
      <c r="S1482" s="46"/>
      <c r="T1482" s="46"/>
      <c r="U1482" s="46"/>
      <c r="V1482" s="46"/>
      <c r="W1482" s="46"/>
      <c r="X1482" s="46"/>
    </row>
    <row r="1483" spans="1:24" ht="15" customHeight="1" x14ac:dyDescent="0.2">
      <c r="A1483" s="46"/>
      <c r="B1483" s="260" t="s">
        <v>918</v>
      </c>
      <c r="C1483" s="275" t="s">
        <v>380</v>
      </c>
      <c r="D1483" s="260" t="s">
        <v>47</v>
      </c>
      <c r="E1483" s="260" t="s">
        <v>381</v>
      </c>
      <c r="F1483" s="388" t="s">
        <v>3983</v>
      </c>
      <c r="G1483" s="388"/>
      <c r="H1483" s="274" t="s">
        <v>40</v>
      </c>
      <c r="I1483" s="277">
        <v>1</v>
      </c>
      <c r="J1483" s="276">
        <v>31.42</v>
      </c>
      <c r="K1483" s="276">
        <v>31.42</v>
      </c>
      <c r="M1483" s="46"/>
      <c r="N1483" s="46"/>
      <c r="O1483" s="46"/>
      <c r="P1483" s="46"/>
      <c r="Q1483" s="46"/>
      <c r="R1483" s="46"/>
      <c r="S1483" s="46"/>
      <c r="T1483" s="46"/>
      <c r="U1483" s="46"/>
      <c r="V1483" s="46"/>
      <c r="W1483" s="46"/>
      <c r="X1483" s="46"/>
    </row>
    <row r="1484" spans="1:24" ht="15" customHeight="1" x14ac:dyDescent="0.2">
      <c r="A1484" s="46"/>
      <c r="B1484" s="261" t="s">
        <v>953</v>
      </c>
      <c r="C1484" s="280" t="s">
        <v>1391</v>
      </c>
      <c r="D1484" s="261" t="s">
        <v>47</v>
      </c>
      <c r="E1484" s="261" t="s">
        <v>1392</v>
      </c>
      <c r="F1484" s="385" t="s">
        <v>3970</v>
      </c>
      <c r="G1484" s="385"/>
      <c r="H1484" s="279" t="s">
        <v>950</v>
      </c>
      <c r="I1484" s="282">
        <v>0.28060000000000002</v>
      </c>
      <c r="J1484" s="281">
        <v>34.85</v>
      </c>
      <c r="K1484" s="281">
        <v>9.77</v>
      </c>
      <c r="M1484" s="46"/>
      <c r="N1484" s="46"/>
      <c r="O1484" s="46"/>
      <c r="P1484" s="46"/>
      <c r="Q1484" s="46"/>
      <c r="R1484" s="46"/>
      <c r="S1484" s="46"/>
      <c r="T1484" s="46"/>
      <c r="U1484" s="46"/>
      <c r="V1484" s="46"/>
      <c r="W1484" s="46"/>
      <c r="X1484" s="46"/>
    </row>
    <row r="1485" spans="1:24" ht="15" customHeight="1" x14ac:dyDescent="0.2">
      <c r="A1485" s="46"/>
      <c r="B1485" s="262" t="s">
        <v>919</v>
      </c>
      <c r="C1485" s="284" t="s">
        <v>1405</v>
      </c>
      <c r="D1485" s="262" t="s">
        <v>47</v>
      </c>
      <c r="E1485" s="262" t="s">
        <v>1406</v>
      </c>
      <c r="F1485" s="389" t="s">
        <v>923</v>
      </c>
      <c r="G1485" s="389"/>
      <c r="H1485" s="283" t="s">
        <v>1075</v>
      </c>
      <c r="I1485" s="286">
        <v>0.49608000000000002</v>
      </c>
      <c r="J1485" s="285">
        <v>41.31</v>
      </c>
      <c r="K1485" s="285">
        <v>20.49</v>
      </c>
      <c r="M1485" s="46"/>
      <c r="N1485" s="46"/>
      <c r="O1485" s="46"/>
      <c r="P1485" s="46"/>
      <c r="Q1485" s="46"/>
      <c r="R1485" s="46"/>
      <c r="S1485" s="46"/>
      <c r="T1485" s="46"/>
      <c r="U1485" s="46"/>
      <c r="V1485" s="46"/>
      <c r="W1485" s="46"/>
      <c r="X1485" s="46"/>
    </row>
    <row r="1486" spans="1:24" ht="15" customHeight="1" x14ac:dyDescent="0.2">
      <c r="A1486" s="46"/>
      <c r="B1486" s="262" t="s">
        <v>919</v>
      </c>
      <c r="C1486" s="284" t="s">
        <v>1397</v>
      </c>
      <c r="D1486" s="262" t="s">
        <v>47</v>
      </c>
      <c r="E1486" s="262" t="s">
        <v>1398</v>
      </c>
      <c r="F1486" s="389" t="s">
        <v>923</v>
      </c>
      <c r="G1486" s="389"/>
      <c r="H1486" s="283" t="s">
        <v>49</v>
      </c>
      <c r="I1486" s="286">
        <v>0.4</v>
      </c>
      <c r="J1486" s="285">
        <v>1.42</v>
      </c>
      <c r="K1486" s="285">
        <v>0.56000000000000005</v>
      </c>
      <c r="M1486" s="46"/>
      <c r="N1486" s="46"/>
      <c r="O1486" s="46"/>
      <c r="P1486" s="46"/>
      <c r="Q1486" s="46"/>
      <c r="R1486" s="46"/>
      <c r="S1486" s="46"/>
      <c r="T1486" s="46"/>
      <c r="U1486" s="46"/>
      <c r="V1486" s="46"/>
      <c r="W1486" s="46"/>
      <c r="X1486" s="46"/>
    </row>
    <row r="1487" spans="1:24" ht="15" customHeight="1" x14ac:dyDescent="0.2">
      <c r="A1487" s="46"/>
      <c r="B1487" s="262" t="s">
        <v>919</v>
      </c>
      <c r="C1487" s="284" t="s">
        <v>1403</v>
      </c>
      <c r="D1487" s="262" t="s">
        <v>47</v>
      </c>
      <c r="E1487" s="262" t="s">
        <v>1404</v>
      </c>
      <c r="F1487" s="389" t="s">
        <v>923</v>
      </c>
      <c r="G1487" s="389"/>
      <c r="H1487" s="283" t="s">
        <v>1075</v>
      </c>
      <c r="I1487" s="286">
        <v>2.76E-2</v>
      </c>
      <c r="J1487" s="285">
        <v>22</v>
      </c>
      <c r="K1487" s="285">
        <v>0.6</v>
      </c>
      <c r="M1487" s="46"/>
      <c r="N1487" s="46"/>
      <c r="O1487" s="46"/>
      <c r="P1487" s="46"/>
      <c r="Q1487" s="46"/>
      <c r="R1487" s="46"/>
      <c r="S1487" s="46"/>
      <c r="T1487" s="46"/>
      <c r="U1487" s="46"/>
      <c r="V1487" s="46"/>
      <c r="W1487" s="46"/>
      <c r="X1487" s="46"/>
    </row>
    <row r="1488" spans="1:24" ht="15" customHeight="1" x14ac:dyDescent="0.2">
      <c r="A1488" s="46"/>
      <c r="B1488" s="263"/>
      <c r="C1488" s="263"/>
      <c r="D1488" s="263"/>
      <c r="E1488" s="263"/>
      <c r="F1488" s="263" t="s">
        <v>924</v>
      </c>
      <c r="G1488" s="289">
        <v>8.08</v>
      </c>
      <c r="H1488" s="263" t="s">
        <v>925</v>
      </c>
      <c r="I1488" s="289">
        <v>0</v>
      </c>
      <c r="J1488" s="263" t="s">
        <v>926</v>
      </c>
      <c r="K1488" s="289">
        <v>8.08</v>
      </c>
      <c r="M1488" s="46"/>
      <c r="N1488" s="46"/>
      <c r="O1488" s="46"/>
      <c r="P1488" s="46"/>
      <c r="Q1488" s="46"/>
      <c r="R1488" s="46"/>
      <c r="S1488" s="46"/>
      <c r="T1488" s="46"/>
      <c r="U1488" s="46"/>
      <c r="V1488" s="46"/>
      <c r="W1488" s="46"/>
      <c r="X1488" s="46"/>
    </row>
    <row r="1489" spans="1:24" ht="15" customHeight="1" x14ac:dyDescent="0.2">
      <c r="A1489" s="46"/>
      <c r="B1489" s="263"/>
      <c r="C1489" s="263"/>
      <c r="D1489" s="263"/>
      <c r="E1489" s="263"/>
      <c r="F1489" s="263" t="s">
        <v>927</v>
      </c>
      <c r="G1489" s="289">
        <v>6.53</v>
      </c>
      <c r="H1489" s="263"/>
      <c r="I1489" s="386" t="s">
        <v>928</v>
      </c>
      <c r="J1489" s="386"/>
      <c r="K1489" s="289">
        <v>37.950000000000003</v>
      </c>
      <c r="M1489" s="46"/>
      <c r="N1489" s="46"/>
      <c r="O1489" s="46"/>
      <c r="P1489" s="46"/>
      <c r="Q1489" s="46"/>
      <c r="R1489" s="46"/>
      <c r="S1489" s="46"/>
      <c r="T1489" s="46"/>
      <c r="U1489" s="46"/>
      <c r="V1489" s="46"/>
      <c r="W1489" s="46"/>
      <c r="X1489" s="46"/>
    </row>
    <row r="1490" spans="1:24" ht="15" customHeight="1" thickBot="1" x14ac:dyDescent="0.25">
      <c r="A1490" s="46"/>
      <c r="B1490" s="264"/>
      <c r="C1490" s="264"/>
      <c r="D1490" s="264"/>
      <c r="E1490" s="264"/>
      <c r="F1490" s="264"/>
      <c r="G1490" s="264"/>
      <c r="H1490" s="264" t="s">
        <v>929</v>
      </c>
      <c r="I1490" s="287" t="s">
        <v>3638</v>
      </c>
      <c r="J1490" s="264" t="s">
        <v>931</v>
      </c>
      <c r="K1490" s="265">
        <v>4322.12</v>
      </c>
      <c r="M1490" s="46"/>
      <c r="N1490" s="46"/>
      <c r="O1490" s="46"/>
      <c r="P1490" s="46"/>
      <c r="Q1490" s="46"/>
      <c r="R1490" s="46"/>
      <c r="S1490" s="46"/>
      <c r="T1490" s="46"/>
      <c r="U1490" s="46"/>
      <c r="V1490" s="46"/>
      <c r="W1490" s="46"/>
      <c r="X1490" s="46"/>
    </row>
    <row r="1491" spans="1:24" ht="15" customHeight="1" thickTop="1" x14ac:dyDescent="0.2">
      <c r="A1491" s="46"/>
      <c r="B1491" s="278"/>
      <c r="C1491" s="278"/>
      <c r="D1491" s="278"/>
      <c r="E1491" s="278"/>
      <c r="F1491" s="278"/>
      <c r="G1491" s="278"/>
      <c r="H1491" s="278"/>
      <c r="I1491" s="278"/>
      <c r="J1491" s="278"/>
      <c r="K1491" s="278"/>
      <c r="M1491" s="46"/>
      <c r="N1491" s="46"/>
      <c r="O1491" s="46"/>
      <c r="P1491" s="46"/>
      <c r="Q1491" s="46"/>
      <c r="R1491" s="46"/>
      <c r="S1491" s="46"/>
      <c r="T1491" s="46"/>
      <c r="U1491" s="46"/>
      <c r="V1491" s="46"/>
      <c r="W1491" s="46"/>
      <c r="X1491" s="46"/>
    </row>
    <row r="1492" spans="1:24" ht="15" customHeight="1" x14ac:dyDescent="0.2">
      <c r="A1492" s="46"/>
      <c r="B1492" s="259" t="s">
        <v>382</v>
      </c>
      <c r="C1492" s="267" t="s">
        <v>24</v>
      </c>
      <c r="D1492" s="259" t="s">
        <v>25</v>
      </c>
      <c r="E1492" s="259" t="s">
        <v>26</v>
      </c>
      <c r="F1492" s="387" t="s">
        <v>917</v>
      </c>
      <c r="G1492" s="387"/>
      <c r="H1492" s="271" t="s">
        <v>27</v>
      </c>
      <c r="I1492" s="267" t="s">
        <v>28</v>
      </c>
      <c r="J1492" s="267" t="s">
        <v>29</v>
      </c>
      <c r="K1492" s="267" t="s">
        <v>30</v>
      </c>
      <c r="M1492" s="46"/>
      <c r="N1492" s="46"/>
      <c r="O1492" s="46"/>
      <c r="P1492" s="46"/>
      <c r="Q1492" s="46"/>
      <c r="R1492" s="46"/>
      <c r="S1492" s="46"/>
      <c r="T1492" s="46"/>
      <c r="U1492" s="46"/>
      <c r="V1492" s="46"/>
      <c r="W1492" s="46"/>
      <c r="X1492" s="46"/>
    </row>
    <row r="1493" spans="1:24" ht="15" customHeight="1" x14ac:dyDescent="0.2">
      <c r="A1493" s="46"/>
      <c r="B1493" s="260" t="s">
        <v>918</v>
      </c>
      <c r="C1493" s="275" t="s">
        <v>383</v>
      </c>
      <c r="D1493" s="260" t="s">
        <v>47</v>
      </c>
      <c r="E1493" s="260" t="s">
        <v>384</v>
      </c>
      <c r="F1493" s="388" t="s">
        <v>3983</v>
      </c>
      <c r="G1493" s="388"/>
      <c r="H1493" s="274" t="s">
        <v>40</v>
      </c>
      <c r="I1493" s="277">
        <v>1</v>
      </c>
      <c r="J1493" s="276">
        <v>19.27</v>
      </c>
      <c r="K1493" s="276">
        <v>19.27</v>
      </c>
      <c r="M1493" s="46"/>
      <c r="N1493" s="46"/>
      <c r="O1493" s="46"/>
      <c r="P1493" s="46"/>
      <c r="Q1493" s="46"/>
      <c r="R1493" s="46"/>
      <c r="S1493" s="46"/>
      <c r="T1493" s="46"/>
      <c r="U1493" s="46"/>
      <c r="V1493" s="46"/>
      <c r="W1493" s="46"/>
      <c r="X1493" s="46"/>
    </row>
    <row r="1494" spans="1:24" ht="15" customHeight="1" x14ac:dyDescent="0.2">
      <c r="A1494" s="46"/>
      <c r="B1494" s="261" t="s">
        <v>953</v>
      </c>
      <c r="C1494" s="280" t="s">
        <v>1391</v>
      </c>
      <c r="D1494" s="261" t="s">
        <v>47</v>
      </c>
      <c r="E1494" s="261" t="s">
        <v>1392</v>
      </c>
      <c r="F1494" s="385" t="s">
        <v>3970</v>
      </c>
      <c r="G1494" s="385"/>
      <c r="H1494" s="279" t="s">
        <v>950</v>
      </c>
      <c r="I1494" s="282">
        <v>0.3805</v>
      </c>
      <c r="J1494" s="281">
        <v>34.85</v>
      </c>
      <c r="K1494" s="281">
        <v>13.26</v>
      </c>
      <c r="M1494" s="46"/>
      <c r="N1494" s="46"/>
      <c r="O1494" s="46"/>
      <c r="P1494" s="46"/>
      <c r="Q1494" s="46"/>
      <c r="R1494" s="46"/>
      <c r="S1494" s="46"/>
      <c r="T1494" s="46"/>
      <c r="U1494" s="46"/>
      <c r="V1494" s="46"/>
      <c r="W1494" s="46"/>
      <c r="X1494" s="46"/>
    </row>
    <row r="1495" spans="1:24" ht="15" customHeight="1" x14ac:dyDescent="0.2">
      <c r="A1495" s="46"/>
      <c r="B1495" s="262" t="s">
        <v>919</v>
      </c>
      <c r="C1495" s="284" t="s">
        <v>1407</v>
      </c>
      <c r="D1495" s="262" t="s">
        <v>47</v>
      </c>
      <c r="E1495" s="262" t="s">
        <v>1408</v>
      </c>
      <c r="F1495" s="389" t="s">
        <v>923</v>
      </c>
      <c r="G1495" s="389"/>
      <c r="H1495" s="283" t="s">
        <v>1075</v>
      </c>
      <c r="I1495" s="286">
        <v>0.14030000000000001</v>
      </c>
      <c r="J1495" s="285">
        <v>40.75</v>
      </c>
      <c r="K1495" s="285">
        <v>5.71</v>
      </c>
      <c r="M1495" s="46"/>
      <c r="N1495" s="46"/>
      <c r="O1495" s="46"/>
      <c r="P1495" s="46"/>
      <c r="Q1495" s="46"/>
      <c r="R1495" s="46"/>
      <c r="S1495" s="46"/>
      <c r="T1495" s="46"/>
      <c r="U1495" s="46"/>
      <c r="V1495" s="46"/>
      <c r="W1495" s="46"/>
      <c r="X1495" s="46"/>
    </row>
    <row r="1496" spans="1:24" ht="15" customHeight="1" x14ac:dyDescent="0.2">
      <c r="A1496" s="46"/>
      <c r="B1496" s="262" t="s">
        <v>919</v>
      </c>
      <c r="C1496" s="284" t="s">
        <v>1403</v>
      </c>
      <c r="D1496" s="262" t="s">
        <v>47</v>
      </c>
      <c r="E1496" s="262" t="s">
        <v>1404</v>
      </c>
      <c r="F1496" s="389" t="s">
        <v>923</v>
      </c>
      <c r="G1496" s="389"/>
      <c r="H1496" s="283" t="s">
        <v>1075</v>
      </c>
      <c r="I1496" s="286">
        <v>1.4E-2</v>
      </c>
      <c r="J1496" s="285">
        <v>22</v>
      </c>
      <c r="K1496" s="285">
        <v>0.3</v>
      </c>
      <c r="M1496" s="46"/>
      <c r="N1496" s="46"/>
      <c r="O1496" s="46"/>
      <c r="P1496" s="46"/>
      <c r="Q1496" s="46"/>
      <c r="R1496" s="46"/>
      <c r="S1496" s="46"/>
      <c r="T1496" s="46"/>
      <c r="U1496" s="46"/>
      <c r="V1496" s="46"/>
      <c r="W1496" s="46"/>
      <c r="X1496" s="46"/>
    </row>
    <row r="1497" spans="1:24" ht="15" customHeight="1" x14ac:dyDescent="0.2">
      <c r="A1497" s="46"/>
      <c r="B1497" s="263"/>
      <c r="C1497" s="263"/>
      <c r="D1497" s="263"/>
      <c r="E1497" s="263"/>
      <c r="F1497" s="263" t="s">
        <v>924</v>
      </c>
      <c r="G1497" s="289">
        <v>10.96</v>
      </c>
      <c r="H1497" s="263" t="s">
        <v>925</v>
      </c>
      <c r="I1497" s="289">
        <v>0</v>
      </c>
      <c r="J1497" s="263" t="s">
        <v>926</v>
      </c>
      <c r="K1497" s="289">
        <v>10.96</v>
      </c>
      <c r="M1497" s="46"/>
      <c r="N1497" s="46"/>
      <c r="O1497" s="46"/>
      <c r="P1497" s="46"/>
      <c r="Q1497" s="46"/>
      <c r="R1497" s="46"/>
      <c r="S1497" s="46"/>
      <c r="T1497" s="46"/>
      <c r="U1497" s="46"/>
      <c r="V1497" s="46"/>
      <c r="W1497" s="46"/>
      <c r="X1497" s="46"/>
    </row>
    <row r="1498" spans="1:24" ht="15" customHeight="1" x14ac:dyDescent="0.2">
      <c r="A1498" s="46"/>
      <c r="B1498" s="263"/>
      <c r="C1498" s="263"/>
      <c r="D1498" s="263"/>
      <c r="E1498" s="263"/>
      <c r="F1498" s="263" t="s">
        <v>927</v>
      </c>
      <c r="G1498" s="289">
        <v>4.01</v>
      </c>
      <c r="H1498" s="263"/>
      <c r="I1498" s="386" t="s">
        <v>928</v>
      </c>
      <c r="J1498" s="386"/>
      <c r="K1498" s="289">
        <v>23.28</v>
      </c>
      <c r="M1498" s="46"/>
      <c r="N1498" s="46"/>
      <c r="O1498" s="46"/>
      <c r="P1498" s="46"/>
      <c r="Q1498" s="46"/>
      <c r="R1498" s="46"/>
      <c r="S1498" s="46"/>
      <c r="T1498" s="46"/>
      <c r="U1498" s="46"/>
      <c r="V1498" s="46"/>
      <c r="W1498" s="46"/>
      <c r="X1498" s="46"/>
    </row>
    <row r="1499" spans="1:24" ht="15" customHeight="1" thickBot="1" x14ac:dyDescent="0.25">
      <c r="A1499" s="46"/>
      <c r="B1499" s="264"/>
      <c r="C1499" s="264"/>
      <c r="D1499" s="264"/>
      <c r="E1499" s="264"/>
      <c r="F1499" s="264"/>
      <c r="G1499" s="264"/>
      <c r="H1499" s="264" t="s">
        <v>929</v>
      </c>
      <c r="I1499" s="287" t="s">
        <v>3638</v>
      </c>
      <c r="J1499" s="264" t="s">
        <v>931</v>
      </c>
      <c r="K1499" s="265">
        <v>2651.35</v>
      </c>
      <c r="M1499" s="46"/>
      <c r="N1499" s="46"/>
      <c r="O1499" s="46"/>
      <c r="P1499" s="46"/>
      <c r="Q1499" s="46"/>
      <c r="R1499" s="46"/>
      <c r="S1499" s="46"/>
      <c r="T1499" s="46"/>
      <c r="U1499" s="46"/>
      <c r="V1499" s="46"/>
      <c r="W1499" s="46"/>
      <c r="X1499" s="46"/>
    </row>
    <row r="1500" spans="1:24" ht="15" customHeight="1" thickTop="1" x14ac:dyDescent="0.2">
      <c r="A1500" s="46"/>
      <c r="B1500" s="278"/>
      <c r="C1500" s="278"/>
      <c r="D1500" s="278"/>
      <c r="E1500" s="278"/>
      <c r="F1500" s="278"/>
      <c r="G1500" s="278"/>
      <c r="H1500" s="278"/>
      <c r="I1500" s="278"/>
      <c r="J1500" s="278"/>
      <c r="K1500" s="278"/>
      <c r="M1500" s="46"/>
      <c r="N1500" s="46"/>
      <c r="O1500" s="46"/>
      <c r="P1500" s="46"/>
      <c r="Q1500" s="46"/>
      <c r="R1500" s="46"/>
      <c r="S1500" s="46"/>
      <c r="T1500" s="46"/>
      <c r="U1500" s="46"/>
      <c r="V1500" s="46"/>
      <c r="W1500" s="46"/>
      <c r="X1500" s="46"/>
    </row>
    <row r="1501" spans="1:24" ht="15" customHeight="1" x14ac:dyDescent="0.2">
      <c r="A1501" s="46"/>
      <c r="B1501" s="258" t="s">
        <v>1409</v>
      </c>
      <c r="C1501" s="258"/>
      <c r="D1501" s="258"/>
      <c r="E1501" s="258" t="s">
        <v>385</v>
      </c>
      <c r="F1501" s="258"/>
      <c r="G1501" s="390"/>
      <c r="H1501" s="390"/>
      <c r="I1501" s="272"/>
      <c r="J1501" s="258"/>
      <c r="K1501" s="273">
        <v>37200.58</v>
      </c>
      <c r="M1501" s="46"/>
      <c r="N1501" s="46"/>
      <c r="O1501" s="46"/>
      <c r="P1501" s="46"/>
      <c r="Q1501" s="46"/>
      <c r="R1501" s="46"/>
      <c r="S1501" s="46"/>
      <c r="T1501" s="46"/>
      <c r="U1501" s="46"/>
      <c r="V1501" s="46"/>
      <c r="W1501" s="46"/>
      <c r="X1501" s="46"/>
    </row>
    <row r="1502" spans="1:24" ht="15" customHeight="1" x14ac:dyDescent="0.2">
      <c r="A1502" s="46"/>
      <c r="B1502" s="259" t="s">
        <v>386</v>
      </c>
      <c r="C1502" s="267" t="s">
        <v>24</v>
      </c>
      <c r="D1502" s="259" t="s">
        <v>25</v>
      </c>
      <c r="E1502" s="259" t="s">
        <v>26</v>
      </c>
      <c r="F1502" s="387" t="s">
        <v>917</v>
      </c>
      <c r="G1502" s="387"/>
      <c r="H1502" s="271" t="s">
        <v>27</v>
      </c>
      <c r="I1502" s="267" t="s">
        <v>28</v>
      </c>
      <c r="J1502" s="267" t="s">
        <v>29</v>
      </c>
      <c r="K1502" s="267" t="s">
        <v>30</v>
      </c>
      <c r="M1502" s="46"/>
      <c r="N1502" s="46"/>
      <c r="O1502" s="46"/>
      <c r="P1502" s="46"/>
      <c r="Q1502" s="46"/>
      <c r="R1502" s="46"/>
      <c r="S1502" s="46"/>
      <c r="T1502" s="46"/>
      <c r="U1502" s="46"/>
      <c r="V1502" s="46"/>
      <c r="W1502" s="46"/>
      <c r="X1502" s="46"/>
    </row>
    <row r="1503" spans="1:24" ht="15" customHeight="1" x14ac:dyDescent="0.2">
      <c r="A1503" s="46"/>
      <c r="B1503" s="260" t="s">
        <v>918</v>
      </c>
      <c r="C1503" s="275" t="s">
        <v>2436</v>
      </c>
      <c r="D1503" s="260" t="s">
        <v>73</v>
      </c>
      <c r="E1503" s="260" t="s">
        <v>2437</v>
      </c>
      <c r="F1503" s="388" t="s">
        <v>956</v>
      </c>
      <c r="G1503" s="388"/>
      <c r="H1503" s="274" t="s">
        <v>40</v>
      </c>
      <c r="I1503" s="277">
        <v>1</v>
      </c>
      <c r="J1503" s="276">
        <v>680.47</v>
      </c>
      <c r="K1503" s="276">
        <v>680.47</v>
      </c>
      <c r="M1503" s="46"/>
      <c r="N1503" s="46"/>
      <c r="O1503" s="46"/>
      <c r="P1503" s="46"/>
      <c r="Q1503" s="46"/>
      <c r="R1503" s="46"/>
      <c r="S1503" s="46"/>
      <c r="T1503" s="46"/>
      <c r="U1503" s="46"/>
      <c r="V1503" s="46"/>
      <c r="W1503" s="46"/>
      <c r="X1503" s="46"/>
    </row>
    <row r="1504" spans="1:24" ht="15" customHeight="1" x14ac:dyDescent="0.2">
      <c r="A1504" s="46"/>
      <c r="B1504" s="261" t="s">
        <v>953</v>
      </c>
      <c r="C1504" s="280" t="s">
        <v>1086</v>
      </c>
      <c r="D1504" s="261" t="s">
        <v>47</v>
      </c>
      <c r="E1504" s="261" t="s">
        <v>1087</v>
      </c>
      <c r="F1504" s="385" t="s">
        <v>3970</v>
      </c>
      <c r="G1504" s="385"/>
      <c r="H1504" s="279" t="s">
        <v>950</v>
      </c>
      <c r="I1504" s="282">
        <v>0.65</v>
      </c>
      <c r="J1504" s="281">
        <v>35.590000000000003</v>
      </c>
      <c r="K1504" s="281">
        <v>23.13</v>
      </c>
      <c r="M1504" s="46"/>
      <c r="N1504" s="46"/>
      <c r="O1504" s="46"/>
      <c r="P1504" s="46"/>
      <c r="Q1504" s="46"/>
      <c r="R1504" s="46"/>
      <c r="S1504" s="46"/>
      <c r="T1504" s="46"/>
      <c r="U1504" s="46"/>
      <c r="V1504" s="46"/>
      <c r="W1504" s="46"/>
      <c r="X1504" s="46"/>
    </row>
    <row r="1505" spans="1:24" ht="15" customHeight="1" x14ac:dyDescent="0.2">
      <c r="A1505" s="46"/>
      <c r="B1505" s="261" t="s">
        <v>953</v>
      </c>
      <c r="C1505" s="280" t="s">
        <v>1019</v>
      </c>
      <c r="D1505" s="261" t="s">
        <v>47</v>
      </c>
      <c r="E1505" s="261" t="s">
        <v>1020</v>
      </c>
      <c r="F1505" s="385" t="s">
        <v>3970</v>
      </c>
      <c r="G1505" s="385"/>
      <c r="H1505" s="279" t="s">
        <v>950</v>
      </c>
      <c r="I1505" s="282">
        <v>1.1399999999999999</v>
      </c>
      <c r="J1505" s="281">
        <v>24.73</v>
      </c>
      <c r="K1505" s="281">
        <v>28.19</v>
      </c>
      <c r="M1505" s="46"/>
      <c r="N1505" s="46"/>
      <c r="O1505" s="46"/>
      <c r="P1505" s="46"/>
      <c r="Q1505" s="46"/>
      <c r="R1505" s="46"/>
      <c r="S1505" s="46"/>
      <c r="T1505" s="46"/>
      <c r="U1505" s="46"/>
      <c r="V1505" s="46"/>
      <c r="W1505" s="46"/>
      <c r="X1505" s="46"/>
    </row>
    <row r="1506" spans="1:24" ht="15" customHeight="1" x14ac:dyDescent="0.2">
      <c r="A1506" s="46"/>
      <c r="B1506" s="262" t="s">
        <v>919</v>
      </c>
      <c r="C1506" s="284" t="s">
        <v>2673</v>
      </c>
      <c r="D1506" s="262" t="s">
        <v>39</v>
      </c>
      <c r="E1506" s="262" t="s">
        <v>1410</v>
      </c>
      <c r="F1506" s="389" t="s">
        <v>923</v>
      </c>
      <c r="G1506" s="389"/>
      <c r="H1506" s="283" t="s">
        <v>40</v>
      </c>
      <c r="I1506" s="286">
        <v>1</v>
      </c>
      <c r="J1506" s="285">
        <v>616.79</v>
      </c>
      <c r="K1506" s="285">
        <v>616.79</v>
      </c>
      <c r="M1506" s="46"/>
      <c r="N1506" s="46"/>
      <c r="O1506" s="46"/>
      <c r="P1506" s="46"/>
      <c r="Q1506" s="46"/>
      <c r="R1506" s="46"/>
      <c r="S1506" s="46"/>
      <c r="T1506" s="46"/>
      <c r="U1506" s="46"/>
      <c r="V1506" s="46"/>
      <c r="W1506" s="46"/>
      <c r="X1506" s="46"/>
    </row>
    <row r="1507" spans="1:24" ht="15" customHeight="1" x14ac:dyDescent="0.2">
      <c r="A1507" s="46"/>
      <c r="B1507" s="262" t="s">
        <v>919</v>
      </c>
      <c r="C1507" s="284" t="s">
        <v>2674</v>
      </c>
      <c r="D1507" s="262" t="s">
        <v>39</v>
      </c>
      <c r="E1507" s="262" t="s">
        <v>1411</v>
      </c>
      <c r="F1507" s="389" t="s">
        <v>923</v>
      </c>
      <c r="G1507" s="389"/>
      <c r="H1507" s="283" t="s">
        <v>345</v>
      </c>
      <c r="I1507" s="286">
        <v>0.6</v>
      </c>
      <c r="J1507" s="285">
        <v>20.61</v>
      </c>
      <c r="K1507" s="285">
        <v>12.36</v>
      </c>
      <c r="M1507" s="46"/>
      <c r="N1507" s="46"/>
      <c r="O1507" s="46"/>
      <c r="P1507" s="46"/>
      <c r="Q1507" s="46"/>
      <c r="R1507" s="46"/>
      <c r="S1507" s="46"/>
      <c r="T1507" s="46"/>
      <c r="U1507" s="46"/>
      <c r="V1507" s="46"/>
      <c r="W1507" s="46"/>
      <c r="X1507" s="46"/>
    </row>
    <row r="1508" spans="1:24" ht="15" customHeight="1" x14ac:dyDescent="0.2">
      <c r="A1508" s="46"/>
      <c r="B1508" s="263"/>
      <c r="C1508" s="263"/>
      <c r="D1508" s="263"/>
      <c r="E1508" s="263"/>
      <c r="F1508" s="263" t="s">
        <v>924</v>
      </c>
      <c r="G1508" s="289">
        <v>43.87</v>
      </c>
      <c r="H1508" s="263" t="s">
        <v>925</v>
      </c>
      <c r="I1508" s="289">
        <v>0</v>
      </c>
      <c r="J1508" s="263" t="s">
        <v>926</v>
      </c>
      <c r="K1508" s="289">
        <v>43.87</v>
      </c>
      <c r="M1508" s="46"/>
      <c r="N1508" s="46"/>
      <c r="O1508" s="46"/>
      <c r="P1508" s="46"/>
      <c r="Q1508" s="46"/>
      <c r="R1508" s="46"/>
      <c r="S1508" s="46"/>
      <c r="T1508" s="46"/>
      <c r="U1508" s="46"/>
      <c r="V1508" s="46"/>
      <c r="W1508" s="46"/>
      <c r="X1508" s="46"/>
    </row>
    <row r="1509" spans="1:24" ht="15" customHeight="1" x14ac:dyDescent="0.2">
      <c r="A1509" s="46"/>
      <c r="B1509" s="263"/>
      <c r="C1509" s="263"/>
      <c r="D1509" s="263"/>
      <c r="E1509" s="263"/>
      <c r="F1509" s="263" t="s">
        <v>927</v>
      </c>
      <c r="G1509" s="289">
        <v>141.6</v>
      </c>
      <c r="H1509" s="263"/>
      <c r="I1509" s="386" t="s">
        <v>928</v>
      </c>
      <c r="J1509" s="386"/>
      <c r="K1509" s="289">
        <v>822.07</v>
      </c>
      <c r="M1509" s="46"/>
      <c r="N1509" s="46"/>
      <c r="O1509" s="46"/>
      <c r="P1509" s="46"/>
      <c r="Q1509" s="46"/>
      <c r="R1509" s="46"/>
      <c r="S1509" s="46"/>
      <c r="T1509" s="46"/>
      <c r="U1509" s="46"/>
      <c r="V1509" s="46"/>
      <c r="W1509" s="46"/>
      <c r="X1509" s="46"/>
    </row>
    <row r="1510" spans="1:24" ht="15" customHeight="1" thickBot="1" x14ac:dyDescent="0.25">
      <c r="A1510" s="46"/>
      <c r="B1510" s="264"/>
      <c r="C1510" s="264"/>
      <c r="D1510" s="264"/>
      <c r="E1510" s="264"/>
      <c r="F1510" s="264"/>
      <c r="G1510" s="264"/>
      <c r="H1510" s="264" t="s">
        <v>929</v>
      </c>
      <c r="I1510" s="287" t="s">
        <v>3639</v>
      </c>
      <c r="J1510" s="264" t="s">
        <v>931</v>
      </c>
      <c r="K1510" s="265">
        <v>16835.990000000002</v>
      </c>
      <c r="M1510" s="46"/>
      <c r="N1510" s="46"/>
      <c r="O1510" s="46"/>
      <c r="P1510" s="46"/>
      <c r="Q1510" s="46"/>
      <c r="R1510" s="46"/>
      <c r="S1510" s="46"/>
      <c r="T1510" s="46"/>
      <c r="U1510" s="46"/>
      <c r="V1510" s="46"/>
      <c r="W1510" s="46"/>
      <c r="X1510" s="46"/>
    </row>
    <row r="1511" spans="1:24" ht="15" customHeight="1" thickTop="1" x14ac:dyDescent="0.2">
      <c r="A1511" s="46"/>
      <c r="B1511" s="278"/>
      <c r="C1511" s="278"/>
      <c r="D1511" s="278"/>
      <c r="E1511" s="278"/>
      <c r="F1511" s="278"/>
      <c r="G1511" s="278"/>
      <c r="H1511" s="278"/>
      <c r="I1511" s="278"/>
      <c r="J1511" s="278"/>
      <c r="K1511" s="278"/>
      <c r="M1511" s="46"/>
      <c r="N1511" s="46"/>
      <c r="O1511" s="46"/>
      <c r="P1511" s="46"/>
      <c r="Q1511" s="46"/>
      <c r="R1511" s="46"/>
      <c r="S1511" s="46"/>
      <c r="T1511" s="46"/>
      <c r="U1511" s="46"/>
      <c r="V1511" s="46"/>
      <c r="W1511" s="46"/>
      <c r="X1511" s="46"/>
    </row>
    <row r="1512" spans="1:24" ht="15" customHeight="1" x14ac:dyDescent="0.2">
      <c r="A1512" s="46"/>
      <c r="B1512" s="259" t="s">
        <v>3186</v>
      </c>
      <c r="C1512" s="267" t="s">
        <v>24</v>
      </c>
      <c r="D1512" s="259" t="s">
        <v>25</v>
      </c>
      <c r="E1512" s="259" t="s">
        <v>26</v>
      </c>
      <c r="F1512" s="387" t="s">
        <v>917</v>
      </c>
      <c r="G1512" s="387"/>
      <c r="H1512" s="271" t="s">
        <v>27</v>
      </c>
      <c r="I1512" s="267" t="s">
        <v>28</v>
      </c>
      <c r="J1512" s="267" t="s">
        <v>29</v>
      </c>
      <c r="K1512" s="267" t="s">
        <v>30</v>
      </c>
      <c r="M1512" s="46"/>
      <c r="N1512" s="46"/>
      <c r="O1512" s="46"/>
      <c r="P1512" s="46"/>
      <c r="Q1512" s="46"/>
      <c r="R1512" s="46"/>
      <c r="S1512" s="46"/>
      <c r="T1512" s="46"/>
      <c r="U1512" s="46"/>
      <c r="V1512" s="46"/>
      <c r="W1512" s="46"/>
      <c r="X1512" s="46"/>
    </row>
    <row r="1513" spans="1:24" ht="15" customHeight="1" x14ac:dyDescent="0.2">
      <c r="A1513" s="46"/>
      <c r="B1513" s="260" t="s">
        <v>918</v>
      </c>
      <c r="C1513" s="275" t="s">
        <v>3187</v>
      </c>
      <c r="D1513" s="260" t="s">
        <v>47</v>
      </c>
      <c r="E1513" s="260" t="s">
        <v>3188</v>
      </c>
      <c r="F1513" s="388" t="s">
        <v>4014</v>
      </c>
      <c r="G1513" s="388"/>
      <c r="H1513" s="274" t="s">
        <v>83</v>
      </c>
      <c r="I1513" s="277">
        <v>1</v>
      </c>
      <c r="J1513" s="276">
        <v>180.68</v>
      </c>
      <c r="K1513" s="276">
        <v>180.68</v>
      </c>
      <c r="M1513" s="46"/>
      <c r="N1513" s="46"/>
      <c r="O1513" s="46"/>
      <c r="P1513" s="46"/>
      <c r="Q1513" s="46"/>
      <c r="R1513" s="46"/>
      <c r="S1513" s="46"/>
      <c r="T1513" s="46"/>
      <c r="U1513" s="46"/>
      <c r="V1513" s="46"/>
      <c r="W1513" s="46"/>
      <c r="X1513" s="46"/>
    </row>
    <row r="1514" spans="1:24" ht="15" customHeight="1" x14ac:dyDescent="0.2">
      <c r="A1514" s="46"/>
      <c r="B1514" s="261" t="s">
        <v>953</v>
      </c>
      <c r="C1514" s="280" t="s">
        <v>1039</v>
      </c>
      <c r="D1514" s="261" t="s">
        <v>47</v>
      </c>
      <c r="E1514" s="261" t="s">
        <v>1040</v>
      </c>
      <c r="F1514" s="385" t="s">
        <v>3985</v>
      </c>
      <c r="G1514" s="385"/>
      <c r="H1514" s="279" t="s">
        <v>1041</v>
      </c>
      <c r="I1514" s="282">
        <v>0.39800000000000002</v>
      </c>
      <c r="J1514" s="281">
        <v>31.77</v>
      </c>
      <c r="K1514" s="281">
        <v>12.64</v>
      </c>
      <c r="M1514" s="46"/>
      <c r="N1514" s="46"/>
      <c r="O1514" s="46"/>
      <c r="P1514" s="46"/>
      <c r="Q1514" s="46"/>
      <c r="R1514" s="46"/>
      <c r="S1514" s="46"/>
      <c r="T1514" s="46"/>
      <c r="U1514" s="46"/>
      <c r="V1514" s="46"/>
      <c r="W1514" s="46"/>
      <c r="X1514" s="46"/>
    </row>
    <row r="1515" spans="1:24" ht="15" customHeight="1" x14ac:dyDescent="0.2">
      <c r="A1515" s="46"/>
      <c r="B1515" s="261" t="s">
        <v>953</v>
      </c>
      <c r="C1515" s="280" t="s">
        <v>1236</v>
      </c>
      <c r="D1515" s="261" t="s">
        <v>47</v>
      </c>
      <c r="E1515" s="261" t="s">
        <v>1237</v>
      </c>
      <c r="F1515" s="385" t="s">
        <v>3970</v>
      </c>
      <c r="G1515" s="385"/>
      <c r="H1515" s="279" t="s">
        <v>950</v>
      </c>
      <c r="I1515" s="282">
        <v>0.41899999999999998</v>
      </c>
      <c r="J1515" s="281">
        <v>27.38</v>
      </c>
      <c r="K1515" s="281">
        <v>11.47</v>
      </c>
      <c r="M1515" s="46"/>
      <c r="N1515" s="46"/>
      <c r="O1515" s="46"/>
      <c r="P1515" s="46"/>
      <c r="Q1515" s="46"/>
      <c r="R1515" s="46"/>
      <c r="S1515" s="46"/>
      <c r="T1515" s="46"/>
      <c r="U1515" s="46"/>
      <c r="V1515" s="46"/>
      <c r="W1515" s="46"/>
      <c r="X1515" s="46"/>
    </row>
    <row r="1516" spans="1:24" ht="15" customHeight="1" x14ac:dyDescent="0.2">
      <c r="A1516" s="46"/>
      <c r="B1516" s="261" t="s">
        <v>953</v>
      </c>
      <c r="C1516" s="280" t="s">
        <v>1033</v>
      </c>
      <c r="D1516" s="261" t="s">
        <v>47</v>
      </c>
      <c r="E1516" s="261" t="s">
        <v>1034</v>
      </c>
      <c r="F1516" s="385" t="s">
        <v>3985</v>
      </c>
      <c r="G1516" s="385"/>
      <c r="H1516" s="279" t="s">
        <v>1035</v>
      </c>
      <c r="I1516" s="282">
        <v>2.1000000000000001E-2</v>
      </c>
      <c r="J1516" s="281">
        <v>32.840000000000003</v>
      </c>
      <c r="K1516" s="281">
        <v>0.68</v>
      </c>
      <c r="M1516" s="46"/>
      <c r="N1516" s="46"/>
      <c r="O1516" s="46"/>
      <c r="P1516" s="46"/>
      <c r="Q1516" s="46"/>
      <c r="R1516" s="46"/>
      <c r="S1516" s="46"/>
      <c r="T1516" s="46"/>
      <c r="U1516" s="46"/>
      <c r="V1516" s="46"/>
      <c r="W1516" s="46"/>
      <c r="X1516" s="46"/>
    </row>
    <row r="1517" spans="1:24" ht="15" customHeight="1" x14ac:dyDescent="0.2">
      <c r="A1517" s="46"/>
      <c r="B1517" s="261" t="s">
        <v>953</v>
      </c>
      <c r="C1517" s="280" t="s">
        <v>1019</v>
      </c>
      <c r="D1517" s="261" t="s">
        <v>47</v>
      </c>
      <c r="E1517" s="261" t="s">
        <v>1020</v>
      </c>
      <c r="F1517" s="385" t="s">
        <v>3970</v>
      </c>
      <c r="G1517" s="385"/>
      <c r="H1517" s="279" t="s">
        <v>950</v>
      </c>
      <c r="I1517" s="282">
        <v>0.20899999999999999</v>
      </c>
      <c r="J1517" s="281">
        <v>24.73</v>
      </c>
      <c r="K1517" s="281">
        <v>5.16</v>
      </c>
      <c r="M1517" s="46"/>
      <c r="N1517" s="46"/>
      <c r="O1517" s="46"/>
      <c r="P1517" s="46"/>
      <c r="Q1517" s="46"/>
      <c r="R1517" s="46"/>
      <c r="S1517" s="46"/>
      <c r="T1517" s="46"/>
      <c r="U1517" s="46"/>
      <c r="V1517" s="46"/>
      <c r="W1517" s="46"/>
      <c r="X1517" s="46"/>
    </row>
    <row r="1518" spans="1:24" ht="15" customHeight="1" x14ac:dyDescent="0.2">
      <c r="A1518" s="46"/>
      <c r="B1518" s="261" t="s">
        <v>953</v>
      </c>
      <c r="C1518" s="280" t="s">
        <v>3284</v>
      </c>
      <c r="D1518" s="261" t="s">
        <v>47</v>
      </c>
      <c r="E1518" s="261" t="s">
        <v>3285</v>
      </c>
      <c r="F1518" s="385" t="s">
        <v>3981</v>
      </c>
      <c r="G1518" s="385"/>
      <c r="H1518" s="279" t="s">
        <v>60</v>
      </c>
      <c r="I1518" s="282">
        <v>6.0000000000000001E-3</v>
      </c>
      <c r="J1518" s="281">
        <v>564.4</v>
      </c>
      <c r="K1518" s="281">
        <v>3.38</v>
      </c>
      <c r="M1518" s="46"/>
      <c r="N1518" s="46"/>
      <c r="O1518" s="46"/>
      <c r="P1518" s="46"/>
      <c r="Q1518" s="46"/>
      <c r="R1518" s="46"/>
      <c r="S1518" s="46"/>
      <c r="T1518" s="46"/>
      <c r="U1518" s="46"/>
      <c r="V1518" s="46"/>
      <c r="W1518" s="46"/>
      <c r="X1518" s="46"/>
    </row>
    <row r="1519" spans="1:24" ht="15" customHeight="1" x14ac:dyDescent="0.2">
      <c r="A1519" s="46"/>
      <c r="B1519" s="262" t="s">
        <v>919</v>
      </c>
      <c r="C1519" s="284" t="s">
        <v>3286</v>
      </c>
      <c r="D1519" s="262" t="s">
        <v>47</v>
      </c>
      <c r="E1519" s="262" t="s">
        <v>3287</v>
      </c>
      <c r="F1519" s="389" t="s">
        <v>923</v>
      </c>
      <c r="G1519" s="389"/>
      <c r="H1519" s="283" t="s">
        <v>83</v>
      </c>
      <c r="I1519" s="286">
        <v>1.04</v>
      </c>
      <c r="J1519" s="285">
        <v>141.69</v>
      </c>
      <c r="K1519" s="285">
        <v>147.35</v>
      </c>
      <c r="M1519" s="46"/>
      <c r="N1519" s="46"/>
      <c r="O1519" s="46"/>
      <c r="P1519" s="46"/>
      <c r="Q1519" s="46"/>
      <c r="R1519" s="46"/>
      <c r="S1519" s="46"/>
      <c r="T1519" s="46"/>
      <c r="U1519" s="46"/>
      <c r="V1519" s="46"/>
      <c r="W1519" s="46"/>
      <c r="X1519" s="46"/>
    </row>
    <row r="1520" spans="1:24" ht="15" customHeight="1" x14ac:dyDescent="0.2">
      <c r="A1520" s="46"/>
      <c r="B1520" s="263"/>
      <c r="C1520" s="263"/>
      <c r="D1520" s="263"/>
      <c r="E1520" s="263"/>
      <c r="F1520" s="263" t="s">
        <v>924</v>
      </c>
      <c r="G1520" s="289">
        <v>26.67</v>
      </c>
      <c r="H1520" s="263" t="s">
        <v>925</v>
      </c>
      <c r="I1520" s="289">
        <v>0</v>
      </c>
      <c r="J1520" s="263" t="s">
        <v>926</v>
      </c>
      <c r="K1520" s="289">
        <v>26.67</v>
      </c>
      <c r="M1520" s="46"/>
      <c r="N1520" s="46"/>
      <c r="O1520" s="46"/>
      <c r="P1520" s="46"/>
      <c r="Q1520" s="46"/>
      <c r="R1520" s="46"/>
      <c r="S1520" s="46"/>
      <c r="T1520" s="46"/>
      <c r="U1520" s="46"/>
      <c r="V1520" s="46"/>
      <c r="W1520" s="46"/>
      <c r="X1520" s="46"/>
    </row>
    <row r="1521" spans="1:24" ht="15" customHeight="1" x14ac:dyDescent="0.2">
      <c r="A1521" s="46"/>
      <c r="B1521" s="263"/>
      <c r="C1521" s="263"/>
      <c r="D1521" s="263"/>
      <c r="E1521" s="263"/>
      <c r="F1521" s="263" t="s">
        <v>927</v>
      </c>
      <c r="G1521" s="289">
        <v>37.590000000000003</v>
      </c>
      <c r="H1521" s="263"/>
      <c r="I1521" s="386" t="s">
        <v>928</v>
      </c>
      <c r="J1521" s="386"/>
      <c r="K1521" s="289">
        <v>218.27</v>
      </c>
      <c r="M1521" s="46"/>
      <c r="N1521" s="46"/>
      <c r="O1521" s="46"/>
      <c r="P1521" s="46"/>
      <c r="Q1521" s="46"/>
      <c r="R1521" s="46"/>
      <c r="S1521" s="46"/>
      <c r="T1521" s="46"/>
      <c r="U1521" s="46"/>
      <c r="V1521" s="46"/>
      <c r="W1521" s="46"/>
      <c r="X1521" s="46"/>
    </row>
    <row r="1522" spans="1:24" ht="15" customHeight="1" thickBot="1" x14ac:dyDescent="0.25">
      <c r="A1522" s="46"/>
      <c r="B1522" s="264"/>
      <c r="C1522" s="264"/>
      <c r="D1522" s="264"/>
      <c r="E1522" s="264"/>
      <c r="F1522" s="264"/>
      <c r="G1522" s="264"/>
      <c r="H1522" s="264" t="s">
        <v>929</v>
      </c>
      <c r="I1522" s="287" t="s">
        <v>3640</v>
      </c>
      <c r="J1522" s="264" t="s">
        <v>931</v>
      </c>
      <c r="K1522" s="265">
        <v>20364.59</v>
      </c>
      <c r="M1522" s="46"/>
      <c r="N1522" s="46"/>
      <c r="O1522" s="46"/>
      <c r="P1522" s="46"/>
      <c r="Q1522" s="46"/>
      <c r="R1522" s="46"/>
      <c r="S1522" s="46"/>
      <c r="T1522" s="46"/>
      <c r="U1522" s="46"/>
      <c r="V1522" s="46"/>
      <c r="W1522" s="46"/>
      <c r="X1522" s="46"/>
    </row>
    <row r="1523" spans="1:24" ht="15" customHeight="1" thickTop="1" x14ac:dyDescent="0.2">
      <c r="A1523" s="46"/>
      <c r="B1523" s="278"/>
      <c r="C1523" s="278"/>
      <c r="D1523" s="278"/>
      <c r="E1523" s="278"/>
      <c r="F1523" s="278"/>
      <c r="G1523" s="278"/>
      <c r="H1523" s="278"/>
      <c r="I1523" s="278"/>
      <c r="J1523" s="278"/>
      <c r="K1523" s="278"/>
      <c r="M1523" s="46"/>
      <c r="N1523" s="46"/>
      <c r="O1523" s="46"/>
      <c r="P1523" s="46"/>
      <c r="Q1523" s="46"/>
      <c r="R1523" s="46"/>
      <c r="S1523" s="46"/>
      <c r="T1523" s="46"/>
      <c r="U1523" s="46"/>
      <c r="V1523" s="46"/>
      <c r="W1523" s="46"/>
      <c r="X1523" s="46"/>
    </row>
    <row r="1524" spans="1:24" ht="15" customHeight="1" x14ac:dyDescent="0.2">
      <c r="A1524" s="46"/>
      <c r="B1524" s="258" t="s">
        <v>1412</v>
      </c>
      <c r="C1524" s="258"/>
      <c r="D1524" s="258"/>
      <c r="E1524" s="258" t="s">
        <v>387</v>
      </c>
      <c r="F1524" s="258"/>
      <c r="G1524" s="390"/>
      <c r="H1524" s="390"/>
      <c r="I1524" s="272"/>
      <c r="J1524" s="258"/>
      <c r="K1524" s="273">
        <v>86848.84</v>
      </c>
      <c r="M1524" s="46"/>
      <c r="N1524" s="46"/>
      <c r="O1524" s="46"/>
      <c r="P1524" s="46"/>
      <c r="Q1524" s="46"/>
      <c r="R1524" s="46"/>
      <c r="S1524" s="46"/>
      <c r="T1524" s="46"/>
      <c r="U1524" s="46"/>
      <c r="V1524" s="46"/>
      <c r="W1524" s="46"/>
      <c r="X1524" s="46"/>
    </row>
    <row r="1525" spans="1:24" ht="15" customHeight="1" x14ac:dyDescent="0.2">
      <c r="A1525" s="46"/>
      <c r="B1525" s="258" t="s">
        <v>388</v>
      </c>
      <c r="C1525" s="258"/>
      <c r="D1525" s="258"/>
      <c r="E1525" s="258" t="s">
        <v>389</v>
      </c>
      <c r="F1525" s="258"/>
      <c r="G1525" s="390"/>
      <c r="H1525" s="390"/>
      <c r="I1525" s="272"/>
      <c r="J1525" s="258"/>
      <c r="K1525" s="273">
        <v>516.32000000000005</v>
      </c>
      <c r="M1525" s="46"/>
      <c r="N1525" s="46"/>
      <c r="O1525" s="46"/>
      <c r="P1525" s="46"/>
      <c r="Q1525" s="46"/>
      <c r="R1525" s="46"/>
      <c r="S1525" s="46"/>
      <c r="T1525" s="46"/>
      <c r="U1525" s="46"/>
      <c r="V1525" s="46"/>
      <c r="W1525" s="46"/>
      <c r="X1525" s="46"/>
    </row>
    <row r="1526" spans="1:24" ht="15" customHeight="1" x14ac:dyDescent="0.2">
      <c r="A1526" s="46"/>
      <c r="B1526" s="259" t="s">
        <v>390</v>
      </c>
      <c r="C1526" s="267" t="s">
        <v>24</v>
      </c>
      <c r="D1526" s="259" t="s">
        <v>25</v>
      </c>
      <c r="E1526" s="259" t="s">
        <v>26</v>
      </c>
      <c r="F1526" s="387" t="s">
        <v>917</v>
      </c>
      <c r="G1526" s="387"/>
      <c r="H1526" s="271" t="s">
        <v>27</v>
      </c>
      <c r="I1526" s="267" t="s">
        <v>28</v>
      </c>
      <c r="J1526" s="267" t="s">
        <v>29</v>
      </c>
      <c r="K1526" s="267" t="s">
        <v>30</v>
      </c>
      <c r="M1526" s="46"/>
      <c r="N1526" s="46"/>
      <c r="O1526" s="46"/>
      <c r="P1526" s="46"/>
      <c r="Q1526" s="46"/>
      <c r="R1526" s="46"/>
      <c r="S1526" s="46"/>
      <c r="T1526" s="46"/>
      <c r="U1526" s="46"/>
      <c r="V1526" s="46"/>
      <c r="W1526" s="46"/>
      <c r="X1526" s="46"/>
    </row>
    <row r="1527" spans="1:24" ht="15" customHeight="1" x14ac:dyDescent="0.2">
      <c r="A1527" s="46"/>
      <c r="B1527" s="260" t="s">
        <v>918</v>
      </c>
      <c r="C1527" s="275" t="s">
        <v>391</v>
      </c>
      <c r="D1527" s="260" t="s">
        <v>47</v>
      </c>
      <c r="E1527" s="260" t="s">
        <v>392</v>
      </c>
      <c r="F1527" s="388" t="s">
        <v>4015</v>
      </c>
      <c r="G1527" s="388"/>
      <c r="H1527" s="274" t="s">
        <v>49</v>
      </c>
      <c r="I1527" s="277">
        <v>1</v>
      </c>
      <c r="J1527" s="276">
        <v>106.85</v>
      </c>
      <c r="K1527" s="276">
        <v>106.85</v>
      </c>
      <c r="M1527" s="46"/>
      <c r="N1527" s="46"/>
      <c r="O1527" s="46"/>
      <c r="P1527" s="46"/>
      <c r="Q1527" s="46"/>
      <c r="R1527" s="46"/>
      <c r="S1527" s="46"/>
      <c r="T1527" s="46"/>
      <c r="U1527" s="46"/>
      <c r="V1527" s="46"/>
      <c r="W1527" s="46"/>
      <c r="X1527" s="46"/>
    </row>
    <row r="1528" spans="1:24" ht="15" customHeight="1" x14ac:dyDescent="0.2">
      <c r="A1528" s="46"/>
      <c r="B1528" s="261" t="s">
        <v>953</v>
      </c>
      <c r="C1528" s="280" t="s">
        <v>1019</v>
      </c>
      <c r="D1528" s="261" t="s">
        <v>47</v>
      </c>
      <c r="E1528" s="261" t="s">
        <v>1020</v>
      </c>
      <c r="F1528" s="385" t="s">
        <v>3970</v>
      </c>
      <c r="G1528" s="385"/>
      <c r="H1528" s="279" t="s">
        <v>950</v>
      </c>
      <c r="I1528" s="282">
        <v>0.14069999999999999</v>
      </c>
      <c r="J1528" s="281">
        <v>24.73</v>
      </c>
      <c r="K1528" s="281">
        <v>3.47</v>
      </c>
      <c r="M1528" s="46"/>
      <c r="N1528" s="46"/>
      <c r="O1528" s="46"/>
      <c r="P1528" s="46"/>
      <c r="Q1528" s="46"/>
      <c r="R1528" s="46"/>
      <c r="S1528" s="46"/>
      <c r="T1528" s="46"/>
      <c r="U1528" s="46"/>
      <c r="V1528" s="46"/>
      <c r="W1528" s="46"/>
      <c r="X1528" s="46"/>
    </row>
    <row r="1529" spans="1:24" ht="15" customHeight="1" x14ac:dyDescent="0.2">
      <c r="A1529" s="46"/>
      <c r="B1529" s="261" t="s">
        <v>953</v>
      </c>
      <c r="C1529" s="280" t="s">
        <v>954</v>
      </c>
      <c r="D1529" s="261" t="s">
        <v>47</v>
      </c>
      <c r="E1529" s="261" t="s">
        <v>955</v>
      </c>
      <c r="F1529" s="385" t="s">
        <v>3970</v>
      </c>
      <c r="G1529" s="385"/>
      <c r="H1529" s="279" t="s">
        <v>950</v>
      </c>
      <c r="I1529" s="282">
        <v>0.44669999999999999</v>
      </c>
      <c r="J1529" s="281">
        <v>34.46</v>
      </c>
      <c r="K1529" s="281">
        <v>15.39</v>
      </c>
      <c r="M1529" s="46"/>
      <c r="N1529" s="46"/>
      <c r="O1529" s="46"/>
      <c r="P1529" s="46"/>
      <c r="Q1529" s="46"/>
      <c r="R1529" s="46"/>
      <c r="S1529" s="46"/>
      <c r="T1529" s="46"/>
      <c r="U1529" s="46"/>
      <c r="V1529" s="46"/>
      <c r="W1529" s="46"/>
      <c r="X1529" s="46"/>
    </row>
    <row r="1530" spans="1:24" ht="15" customHeight="1" x14ac:dyDescent="0.2">
      <c r="A1530" s="46"/>
      <c r="B1530" s="262" t="s">
        <v>919</v>
      </c>
      <c r="C1530" s="284" t="s">
        <v>1415</v>
      </c>
      <c r="D1530" s="262" t="s">
        <v>47</v>
      </c>
      <c r="E1530" s="262" t="s">
        <v>2675</v>
      </c>
      <c r="F1530" s="389" t="s">
        <v>923</v>
      </c>
      <c r="G1530" s="389"/>
      <c r="H1530" s="283" t="s">
        <v>49</v>
      </c>
      <c r="I1530" s="286">
        <v>2.1000000000000001E-2</v>
      </c>
      <c r="J1530" s="285">
        <v>4.6500000000000004</v>
      </c>
      <c r="K1530" s="285">
        <v>0.09</v>
      </c>
      <c r="M1530" s="46"/>
      <c r="N1530" s="46"/>
      <c r="O1530" s="46"/>
      <c r="P1530" s="46"/>
      <c r="Q1530" s="46"/>
      <c r="R1530" s="46"/>
      <c r="S1530" s="46"/>
      <c r="T1530" s="46"/>
      <c r="U1530" s="46"/>
      <c r="V1530" s="46"/>
      <c r="W1530" s="46"/>
      <c r="X1530" s="46"/>
    </row>
    <row r="1531" spans="1:24" ht="15" customHeight="1" x14ac:dyDescent="0.2">
      <c r="A1531" s="46"/>
      <c r="B1531" s="262" t="s">
        <v>919</v>
      </c>
      <c r="C1531" s="284" t="s">
        <v>1413</v>
      </c>
      <c r="D1531" s="262" t="s">
        <v>47</v>
      </c>
      <c r="E1531" s="262" t="s">
        <v>1414</v>
      </c>
      <c r="F1531" s="389" t="s">
        <v>923</v>
      </c>
      <c r="G1531" s="389"/>
      <c r="H1531" s="283" t="s">
        <v>49</v>
      </c>
      <c r="I1531" s="286">
        <v>1</v>
      </c>
      <c r="J1531" s="285">
        <v>87.9</v>
      </c>
      <c r="K1531" s="285">
        <v>87.9</v>
      </c>
      <c r="M1531" s="46"/>
      <c r="N1531" s="46"/>
      <c r="O1531" s="46"/>
      <c r="P1531" s="46"/>
      <c r="Q1531" s="46"/>
      <c r="R1531" s="46"/>
      <c r="S1531" s="46"/>
      <c r="T1531" s="46"/>
      <c r="U1531" s="46"/>
      <c r="V1531" s="46"/>
      <c r="W1531" s="46"/>
      <c r="X1531" s="46"/>
    </row>
    <row r="1532" spans="1:24" ht="15" customHeight="1" x14ac:dyDescent="0.2">
      <c r="A1532" s="46"/>
      <c r="B1532" s="263"/>
      <c r="C1532" s="263"/>
      <c r="D1532" s="263"/>
      <c r="E1532" s="263"/>
      <c r="F1532" s="263" t="s">
        <v>924</v>
      </c>
      <c r="G1532" s="289">
        <v>16.68</v>
      </c>
      <c r="H1532" s="263" t="s">
        <v>925</v>
      </c>
      <c r="I1532" s="289">
        <v>0</v>
      </c>
      <c r="J1532" s="263" t="s">
        <v>926</v>
      </c>
      <c r="K1532" s="289">
        <v>16.68</v>
      </c>
      <c r="M1532" s="46"/>
      <c r="N1532" s="46"/>
      <c r="O1532" s="46"/>
      <c r="P1532" s="46"/>
      <c r="Q1532" s="46"/>
      <c r="R1532" s="46"/>
      <c r="S1532" s="46"/>
      <c r="T1532" s="46"/>
      <c r="U1532" s="46"/>
      <c r="V1532" s="46"/>
      <c r="W1532" s="46"/>
      <c r="X1532" s="46"/>
    </row>
    <row r="1533" spans="1:24" ht="15" customHeight="1" x14ac:dyDescent="0.2">
      <c r="A1533" s="46"/>
      <c r="B1533" s="263"/>
      <c r="C1533" s="263"/>
      <c r="D1533" s="263"/>
      <c r="E1533" s="263"/>
      <c r="F1533" s="263" t="s">
        <v>927</v>
      </c>
      <c r="G1533" s="289">
        <v>22.23</v>
      </c>
      <c r="H1533" s="263"/>
      <c r="I1533" s="386" t="s">
        <v>928</v>
      </c>
      <c r="J1533" s="386"/>
      <c r="K1533" s="289">
        <v>129.08000000000001</v>
      </c>
      <c r="M1533" s="46"/>
      <c r="N1533" s="46"/>
      <c r="O1533" s="46"/>
      <c r="P1533" s="46"/>
      <c r="Q1533" s="46"/>
      <c r="R1533" s="46"/>
      <c r="S1533" s="46"/>
      <c r="T1533" s="46"/>
      <c r="U1533" s="46"/>
      <c r="V1533" s="46"/>
      <c r="W1533" s="46"/>
      <c r="X1533" s="46"/>
    </row>
    <row r="1534" spans="1:24" ht="15" customHeight="1" thickBot="1" x14ac:dyDescent="0.25">
      <c r="A1534" s="46"/>
      <c r="B1534" s="264"/>
      <c r="C1534" s="264"/>
      <c r="D1534" s="264"/>
      <c r="E1534" s="264"/>
      <c r="F1534" s="264"/>
      <c r="G1534" s="264"/>
      <c r="H1534" s="264" t="s">
        <v>929</v>
      </c>
      <c r="I1534" s="287" t="s">
        <v>1356</v>
      </c>
      <c r="J1534" s="264" t="s">
        <v>931</v>
      </c>
      <c r="K1534" s="265">
        <v>516.32000000000005</v>
      </c>
      <c r="M1534" s="46"/>
      <c r="N1534" s="46"/>
      <c r="O1534" s="46"/>
      <c r="P1534" s="46"/>
      <c r="Q1534" s="46"/>
      <c r="R1534" s="46"/>
      <c r="S1534" s="46"/>
      <c r="T1534" s="46"/>
      <c r="U1534" s="46"/>
      <c r="V1534" s="46"/>
      <c r="W1534" s="46"/>
      <c r="X1534" s="46"/>
    </row>
    <row r="1535" spans="1:24" ht="15" customHeight="1" thickTop="1" x14ac:dyDescent="0.2">
      <c r="A1535" s="46"/>
      <c r="B1535" s="278"/>
      <c r="C1535" s="278"/>
      <c r="D1535" s="278"/>
      <c r="E1535" s="278"/>
      <c r="F1535" s="278"/>
      <c r="G1535" s="278"/>
      <c r="H1535" s="278"/>
      <c r="I1535" s="278"/>
      <c r="J1535" s="278"/>
      <c r="K1535" s="278"/>
      <c r="M1535" s="46"/>
      <c r="N1535" s="46"/>
      <c r="O1535" s="46"/>
      <c r="P1535" s="46"/>
      <c r="Q1535" s="46"/>
      <c r="R1535" s="46"/>
      <c r="S1535" s="46"/>
      <c r="T1535" s="46"/>
      <c r="U1535" s="46"/>
      <c r="V1535" s="46"/>
      <c r="W1535" s="46"/>
      <c r="X1535" s="46"/>
    </row>
    <row r="1536" spans="1:24" ht="15" customHeight="1" x14ac:dyDescent="0.2">
      <c r="A1536" s="46"/>
      <c r="B1536" s="258" t="s">
        <v>393</v>
      </c>
      <c r="C1536" s="258"/>
      <c r="D1536" s="258"/>
      <c r="E1536" s="258" t="s">
        <v>394</v>
      </c>
      <c r="F1536" s="258"/>
      <c r="G1536" s="390"/>
      <c r="H1536" s="390"/>
      <c r="I1536" s="272"/>
      <c r="J1536" s="258"/>
      <c r="K1536" s="273">
        <v>27677.25</v>
      </c>
      <c r="M1536" s="46"/>
      <c r="N1536" s="46"/>
      <c r="O1536" s="46"/>
      <c r="P1536" s="46"/>
      <c r="Q1536" s="46"/>
      <c r="R1536" s="46"/>
      <c r="S1536" s="46"/>
      <c r="T1536" s="46"/>
      <c r="U1536" s="46"/>
      <c r="V1536" s="46"/>
      <c r="W1536" s="46"/>
      <c r="X1536" s="46"/>
    </row>
    <row r="1537" spans="1:24" ht="15" customHeight="1" x14ac:dyDescent="0.2">
      <c r="A1537" s="46"/>
      <c r="B1537" s="259" t="s">
        <v>395</v>
      </c>
      <c r="C1537" s="267" t="s">
        <v>24</v>
      </c>
      <c r="D1537" s="259" t="s">
        <v>25</v>
      </c>
      <c r="E1537" s="259" t="s">
        <v>26</v>
      </c>
      <c r="F1537" s="387" t="s">
        <v>917</v>
      </c>
      <c r="G1537" s="387"/>
      <c r="H1537" s="271" t="s">
        <v>27</v>
      </c>
      <c r="I1537" s="267" t="s">
        <v>28</v>
      </c>
      <c r="J1537" s="267" t="s">
        <v>29</v>
      </c>
      <c r="K1537" s="267" t="s">
        <v>30</v>
      </c>
      <c r="M1537" s="46"/>
      <c r="N1537" s="46"/>
      <c r="O1537" s="46"/>
      <c r="P1537" s="46"/>
      <c r="Q1537" s="46"/>
      <c r="R1537" s="46"/>
      <c r="S1537" s="46"/>
      <c r="T1537" s="46"/>
      <c r="U1537" s="46"/>
      <c r="V1537" s="46"/>
      <c r="W1537" s="46"/>
      <c r="X1537" s="46"/>
    </row>
    <row r="1538" spans="1:24" ht="15" customHeight="1" x14ac:dyDescent="0.2">
      <c r="A1538" s="46"/>
      <c r="B1538" s="260" t="s">
        <v>918</v>
      </c>
      <c r="C1538" s="275" t="s">
        <v>396</v>
      </c>
      <c r="D1538" s="260" t="s">
        <v>47</v>
      </c>
      <c r="E1538" s="260" t="s">
        <v>2454</v>
      </c>
      <c r="F1538" s="388" t="s">
        <v>4015</v>
      </c>
      <c r="G1538" s="388"/>
      <c r="H1538" s="274" t="s">
        <v>49</v>
      </c>
      <c r="I1538" s="277">
        <v>1</v>
      </c>
      <c r="J1538" s="276">
        <v>564.04</v>
      </c>
      <c r="K1538" s="276">
        <v>564.04</v>
      </c>
      <c r="M1538" s="46"/>
      <c r="N1538" s="46"/>
      <c r="O1538" s="46"/>
      <c r="P1538" s="46"/>
      <c r="Q1538" s="46"/>
      <c r="R1538" s="46"/>
      <c r="S1538" s="46"/>
      <c r="T1538" s="46"/>
      <c r="U1538" s="46"/>
      <c r="V1538" s="46"/>
      <c r="W1538" s="46"/>
      <c r="X1538" s="46"/>
    </row>
    <row r="1539" spans="1:24" ht="15" customHeight="1" x14ac:dyDescent="0.2">
      <c r="A1539" s="46"/>
      <c r="B1539" s="261" t="s">
        <v>953</v>
      </c>
      <c r="C1539" s="280" t="s">
        <v>1416</v>
      </c>
      <c r="D1539" s="261" t="s">
        <v>47</v>
      </c>
      <c r="E1539" s="261" t="s">
        <v>1417</v>
      </c>
      <c r="F1539" s="385" t="s">
        <v>4015</v>
      </c>
      <c r="G1539" s="385"/>
      <c r="H1539" s="279" t="s">
        <v>49</v>
      </c>
      <c r="I1539" s="282">
        <v>1</v>
      </c>
      <c r="J1539" s="281">
        <v>510.08</v>
      </c>
      <c r="K1539" s="281">
        <v>510.08</v>
      </c>
      <c r="M1539" s="46"/>
      <c r="N1539" s="46"/>
      <c r="O1539" s="46"/>
      <c r="P1539" s="46"/>
      <c r="Q1539" s="46"/>
      <c r="R1539" s="46"/>
      <c r="S1539" s="46"/>
      <c r="T1539" s="46"/>
      <c r="U1539" s="46"/>
      <c r="V1539" s="46"/>
      <c r="W1539" s="46"/>
      <c r="X1539" s="46"/>
    </row>
    <row r="1540" spans="1:24" ht="15" customHeight="1" x14ac:dyDescent="0.2">
      <c r="A1540" s="46"/>
      <c r="B1540" s="261" t="s">
        <v>953</v>
      </c>
      <c r="C1540" s="280" t="s">
        <v>1418</v>
      </c>
      <c r="D1540" s="261" t="s">
        <v>47</v>
      </c>
      <c r="E1540" s="261" t="s">
        <v>2676</v>
      </c>
      <c r="F1540" s="385" t="s">
        <v>4015</v>
      </c>
      <c r="G1540" s="385"/>
      <c r="H1540" s="279" t="s">
        <v>49</v>
      </c>
      <c r="I1540" s="282">
        <v>1</v>
      </c>
      <c r="J1540" s="281">
        <v>53.96</v>
      </c>
      <c r="K1540" s="281">
        <v>53.96</v>
      </c>
      <c r="M1540" s="46"/>
      <c r="N1540" s="46"/>
      <c r="O1540" s="46"/>
      <c r="P1540" s="46"/>
      <c r="Q1540" s="46"/>
      <c r="R1540" s="46"/>
      <c r="S1540" s="46"/>
      <c r="T1540" s="46"/>
      <c r="U1540" s="46"/>
      <c r="V1540" s="46"/>
      <c r="W1540" s="46"/>
      <c r="X1540" s="46"/>
    </row>
    <row r="1541" spans="1:24" ht="15" customHeight="1" x14ac:dyDescent="0.2">
      <c r="A1541" s="46"/>
      <c r="B1541" s="263"/>
      <c r="C1541" s="263"/>
      <c r="D1541" s="263"/>
      <c r="E1541" s="263"/>
      <c r="F1541" s="263" t="s">
        <v>924</v>
      </c>
      <c r="G1541" s="289">
        <v>38.79</v>
      </c>
      <c r="H1541" s="263" t="s">
        <v>925</v>
      </c>
      <c r="I1541" s="289">
        <v>0</v>
      </c>
      <c r="J1541" s="263" t="s">
        <v>926</v>
      </c>
      <c r="K1541" s="289">
        <v>38.79</v>
      </c>
      <c r="M1541" s="46"/>
      <c r="N1541" s="46"/>
      <c r="O1541" s="46"/>
      <c r="P1541" s="46"/>
      <c r="Q1541" s="46"/>
      <c r="R1541" s="46"/>
      <c r="S1541" s="46"/>
      <c r="T1541" s="46"/>
      <c r="U1541" s="46"/>
      <c r="V1541" s="46"/>
      <c r="W1541" s="46"/>
      <c r="X1541" s="46"/>
    </row>
    <row r="1542" spans="1:24" ht="15" customHeight="1" x14ac:dyDescent="0.2">
      <c r="A1542" s="46"/>
      <c r="B1542" s="263"/>
      <c r="C1542" s="263"/>
      <c r="D1542" s="263"/>
      <c r="E1542" s="263"/>
      <c r="F1542" s="263" t="s">
        <v>927</v>
      </c>
      <c r="G1542" s="289">
        <v>117.37</v>
      </c>
      <c r="H1542" s="263"/>
      <c r="I1542" s="386" t="s">
        <v>928</v>
      </c>
      <c r="J1542" s="386"/>
      <c r="K1542" s="289">
        <v>681.41</v>
      </c>
      <c r="M1542" s="46"/>
      <c r="N1542" s="46"/>
      <c r="O1542" s="46"/>
      <c r="P1542" s="46"/>
      <c r="Q1542" s="46"/>
      <c r="R1542" s="46"/>
      <c r="S1542" s="46"/>
      <c r="T1542" s="46"/>
      <c r="U1542" s="46"/>
      <c r="V1542" s="46"/>
      <c r="W1542" s="46"/>
      <c r="X1542" s="46"/>
    </row>
    <row r="1543" spans="1:24" ht="15" customHeight="1" thickBot="1" x14ac:dyDescent="0.25">
      <c r="A1543" s="46"/>
      <c r="B1543" s="264"/>
      <c r="C1543" s="264"/>
      <c r="D1543" s="264"/>
      <c r="E1543" s="264"/>
      <c r="F1543" s="264"/>
      <c r="G1543" s="264"/>
      <c r="H1543" s="264" t="s">
        <v>929</v>
      </c>
      <c r="I1543" s="287" t="s">
        <v>1589</v>
      </c>
      <c r="J1543" s="264" t="s">
        <v>931</v>
      </c>
      <c r="K1543" s="265">
        <v>7495.51</v>
      </c>
      <c r="M1543" s="46"/>
      <c r="N1543" s="46"/>
      <c r="O1543" s="46"/>
      <c r="P1543" s="46"/>
      <c r="Q1543" s="46"/>
      <c r="R1543" s="46"/>
      <c r="S1543" s="46"/>
      <c r="T1543" s="46"/>
      <c r="U1543" s="46"/>
      <c r="V1543" s="46"/>
      <c r="W1543" s="46"/>
      <c r="X1543" s="46"/>
    </row>
    <row r="1544" spans="1:24" ht="15" customHeight="1" thickTop="1" x14ac:dyDescent="0.2">
      <c r="A1544" s="46"/>
      <c r="B1544" s="278"/>
      <c r="C1544" s="278"/>
      <c r="D1544" s="278"/>
      <c r="E1544" s="278"/>
      <c r="F1544" s="278"/>
      <c r="G1544" s="278"/>
      <c r="H1544" s="278"/>
      <c r="I1544" s="278"/>
      <c r="J1544" s="278"/>
      <c r="K1544" s="278"/>
      <c r="M1544" s="46"/>
      <c r="N1544" s="46"/>
      <c r="O1544" s="46"/>
      <c r="P1544" s="46"/>
      <c r="Q1544" s="46"/>
      <c r="R1544" s="46"/>
      <c r="S1544" s="46"/>
      <c r="T1544" s="46"/>
      <c r="U1544" s="46"/>
      <c r="V1544" s="46"/>
      <c r="W1544" s="46"/>
      <c r="X1544" s="46"/>
    </row>
    <row r="1545" spans="1:24" ht="15" customHeight="1" x14ac:dyDescent="0.2">
      <c r="A1545" s="46"/>
      <c r="B1545" s="259" t="s">
        <v>397</v>
      </c>
      <c r="C1545" s="267" t="s">
        <v>24</v>
      </c>
      <c r="D1545" s="259" t="s">
        <v>25</v>
      </c>
      <c r="E1545" s="259" t="s">
        <v>26</v>
      </c>
      <c r="F1545" s="387" t="s">
        <v>917</v>
      </c>
      <c r="G1545" s="387"/>
      <c r="H1545" s="271" t="s">
        <v>27</v>
      </c>
      <c r="I1545" s="267" t="s">
        <v>28</v>
      </c>
      <c r="J1545" s="267" t="s">
        <v>29</v>
      </c>
      <c r="K1545" s="267" t="s">
        <v>30</v>
      </c>
      <c r="M1545" s="46"/>
      <c r="N1545" s="46"/>
      <c r="O1545" s="46"/>
      <c r="P1545" s="46"/>
      <c r="Q1545" s="46"/>
      <c r="R1545" s="46"/>
      <c r="S1545" s="46"/>
      <c r="T1545" s="46"/>
      <c r="U1545" s="46"/>
      <c r="V1545" s="46"/>
      <c r="W1545" s="46"/>
      <c r="X1545" s="46"/>
    </row>
    <row r="1546" spans="1:24" ht="15" customHeight="1" x14ac:dyDescent="0.2">
      <c r="A1546" s="46"/>
      <c r="B1546" s="260" t="s">
        <v>918</v>
      </c>
      <c r="C1546" s="275" t="s">
        <v>2521</v>
      </c>
      <c r="D1546" s="260" t="s">
        <v>73</v>
      </c>
      <c r="E1546" s="260" t="s">
        <v>398</v>
      </c>
      <c r="F1546" s="388" t="s">
        <v>1646</v>
      </c>
      <c r="G1546" s="388"/>
      <c r="H1546" s="274" t="s">
        <v>49</v>
      </c>
      <c r="I1546" s="277">
        <v>1</v>
      </c>
      <c r="J1546" s="276">
        <v>1171.9100000000001</v>
      </c>
      <c r="K1546" s="276">
        <v>1171.9100000000001</v>
      </c>
      <c r="M1546" s="46"/>
      <c r="N1546" s="46"/>
      <c r="O1546" s="46"/>
      <c r="P1546" s="46"/>
      <c r="Q1546" s="46"/>
      <c r="R1546" s="46"/>
      <c r="S1546" s="46"/>
      <c r="T1546" s="46"/>
      <c r="U1546" s="46"/>
      <c r="V1546" s="46"/>
      <c r="W1546" s="46"/>
      <c r="X1546" s="46"/>
    </row>
    <row r="1547" spans="1:24" ht="15" customHeight="1" x14ac:dyDescent="0.2">
      <c r="A1547" s="46"/>
      <c r="B1547" s="261" t="s">
        <v>953</v>
      </c>
      <c r="C1547" s="280" t="s">
        <v>954</v>
      </c>
      <c r="D1547" s="261" t="s">
        <v>47</v>
      </c>
      <c r="E1547" s="261" t="s">
        <v>955</v>
      </c>
      <c r="F1547" s="385" t="s">
        <v>3970</v>
      </c>
      <c r="G1547" s="385"/>
      <c r="H1547" s="279" t="s">
        <v>950</v>
      </c>
      <c r="I1547" s="282">
        <v>1</v>
      </c>
      <c r="J1547" s="281">
        <v>34.46</v>
      </c>
      <c r="K1547" s="281">
        <v>34.46</v>
      </c>
      <c r="M1547" s="46"/>
      <c r="N1547" s="46"/>
      <c r="O1547" s="46"/>
      <c r="P1547" s="46"/>
      <c r="Q1547" s="46"/>
      <c r="R1547" s="46"/>
      <c r="S1547" s="46"/>
      <c r="T1547" s="46"/>
      <c r="U1547" s="46"/>
      <c r="V1547" s="46"/>
      <c r="W1547" s="46"/>
      <c r="X1547" s="46"/>
    </row>
    <row r="1548" spans="1:24" ht="15" customHeight="1" x14ac:dyDescent="0.2">
      <c r="A1548" s="46"/>
      <c r="B1548" s="261" t="s">
        <v>953</v>
      </c>
      <c r="C1548" s="280" t="s">
        <v>957</v>
      </c>
      <c r="D1548" s="261" t="s">
        <v>47</v>
      </c>
      <c r="E1548" s="261" t="s">
        <v>958</v>
      </c>
      <c r="F1548" s="385" t="s">
        <v>3970</v>
      </c>
      <c r="G1548" s="385"/>
      <c r="H1548" s="279" t="s">
        <v>950</v>
      </c>
      <c r="I1548" s="282">
        <v>2</v>
      </c>
      <c r="J1548" s="281">
        <v>26.08</v>
      </c>
      <c r="K1548" s="281">
        <v>52.16</v>
      </c>
      <c r="M1548" s="46"/>
      <c r="N1548" s="46"/>
      <c r="O1548" s="46"/>
      <c r="P1548" s="46"/>
      <c r="Q1548" s="46"/>
      <c r="R1548" s="46"/>
      <c r="S1548" s="46"/>
      <c r="T1548" s="46"/>
      <c r="U1548" s="46"/>
      <c r="V1548" s="46"/>
      <c r="W1548" s="46"/>
      <c r="X1548" s="46"/>
    </row>
    <row r="1549" spans="1:24" ht="15" customHeight="1" x14ac:dyDescent="0.2">
      <c r="A1549" s="46"/>
      <c r="B1549" s="262" t="s">
        <v>919</v>
      </c>
      <c r="C1549" s="284" t="s">
        <v>2288</v>
      </c>
      <c r="D1549" s="262" t="s">
        <v>47</v>
      </c>
      <c r="E1549" s="262" t="s">
        <v>2289</v>
      </c>
      <c r="F1549" s="389" t="s">
        <v>923</v>
      </c>
      <c r="G1549" s="389"/>
      <c r="H1549" s="283" t="s">
        <v>49</v>
      </c>
      <c r="I1549" s="286">
        <v>2</v>
      </c>
      <c r="J1549" s="285">
        <v>28.05</v>
      </c>
      <c r="K1549" s="285">
        <v>56.1</v>
      </c>
      <c r="M1549" s="46"/>
      <c r="N1549" s="46"/>
      <c r="O1549" s="46"/>
      <c r="P1549" s="46"/>
      <c r="Q1549" s="46"/>
      <c r="R1549" s="46"/>
      <c r="S1549" s="46"/>
      <c r="T1549" s="46"/>
      <c r="U1549" s="46"/>
      <c r="V1549" s="46"/>
      <c r="W1549" s="46"/>
      <c r="X1549" s="46"/>
    </row>
    <row r="1550" spans="1:24" ht="15" customHeight="1" x14ac:dyDescent="0.2">
      <c r="A1550" s="46"/>
      <c r="B1550" s="262" t="s">
        <v>919</v>
      </c>
      <c r="C1550" s="284" t="s">
        <v>1423</v>
      </c>
      <c r="D1550" s="262" t="s">
        <v>36</v>
      </c>
      <c r="E1550" s="262" t="s">
        <v>1424</v>
      </c>
      <c r="F1550" s="389" t="s">
        <v>923</v>
      </c>
      <c r="G1550" s="389"/>
      <c r="H1550" s="283" t="s">
        <v>304</v>
      </c>
      <c r="I1550" s="286">
        <v>1</v>
      </c>
      <c r="J1550" s="285">
        <v>18.29</v>
      </c>
      <c r="K1550" s="285">
        <v>18.29</v>
      </c>
      <c r="M1550" s="46"/>
      <c r="N1550" s="46"/>
      <c r="O1550" s="46"/>
      <c r="P1550" s="46"/>
      <c r="Q1550" s="46"/>
      <c r="R1550" s="46"/>
      <c r="S1550" s="46"/>
      <c r="T1550" s="46"/>
      <c r="U1550" s="46"/>
      <c r="V1550" s="46"/>
      <c r="W1550" s="46"/>
      <c r="X1550" s="46"/>
    </row>
    <row r="1551" spans="1:24" ht="15" customHeight="1" x14ac:dyDescent="0.2">
      <c r="A1551" s="46"/>
      <c r="B1551" s="262" t="s">
        <v>919</v>
      </c>
      <c r="C1551" s="284" t="s">
        <v>1419</v>
      </c>
      <c r="D1551" s="262" t="s">
        <v>36</v>
      </c>
      <c r="E1551" s="262" t="s">
        <v>1420</v>
      </c>
      <c r="F1551" s="389" t="s">
        <v>923</v>
      </c>
      <c r="G1551" s="389"/>
      <c r="H1551" s="283" t="s">
        <v>304</v>
      </c>
      <c r="I1551" s="286">
        <v>1</v>
      </c>
      <c r="J1551" s="285">
        <v>38.39</v>
      </c>
      <c r="K1551" s="285">
        <v>38.39</v>
      </c>
      <c r="M1551" s="46"/>
      <c r="N1551" s="46"/>
      <c r="O1551" s="46"/>
      <c r="P1551" s="46"/>
      <c r="Q1551" s="46"/>
      <c r="R1551" s="46"/>
      <c r="S1551" s="46"/>
      <c r="T1551" s="46"/>
      <c r="U1551" s="46"/>
      <c r="V1551" s="46"/>
      <c r="W1551" s="46"/>
      <c r="X1551" s="46"/>
    </row>
    <row r="1552" spans="1:24" ht="15" customHeight="1" x14ac:dyDescent="0.2">
      <c r="A1552" s="46"/>
      <c r="B1552" s="262" t="s">
        <v>919</v>
      </c>
      <c r="C1552" s="284" t="s">
        <v>1421</v>
      </c>
      <c r="D1552" s="262" t="s">
        <v>36</v>
      </c>
      <c r="E1552" s="262" t="s">
        <v>1422</v>
      </c>
      <c r="F1552" s="389" t="s">
        <v>923</v>
      </c>
      <c r="G1552" s="389"/>
      <c r="H1552" s="283" t="s">
        <v>304</v>
      </c>
      <c r="I1552" s="286">
        <v>1</v>
      </c>
      <c r="J1552" s="285">
        <v>868.49</v>
      </c>
      <c r="K1552" s="285">
        <v>868.49</v>
      </c>
      <c r="M1552" s="46"/>
      <c r="N1552" s="46"/>
      <c r="O1552" s="46"/>
      <c r="P1552" s="46"/>
      <c r="Q1552" s="46"/>
      <c r="R1552" s="46"/>
      <c r="S1552" s="46"/>
      <c r="T1552" s="46"/>
      <c r="U1552" s="46"/>
      <c r="V1552" s="46"/>
      <c r="W1552" s="46"/>
      <c r="X1552" s="46"/>
    </row>
    <row r="1553" spans="1:24" ht="15" customHeight="1" x14ac:dyDescent="0.2">
      <c r="A1553" s="46"/>
      <c r="B1553" s="262" t="s">
        <v>919</v>
      </c>
      <c r="C1553" s="284" t="s">
        <v>1425</v>
      </c>
      <c r="D1553" s="262" t="s">
        <v>36</v>
      </c>
      <c r="E1553" s="262" t="s">
        <v>1426</v>
      </c>
      <c r="F1553" s="389" t="s">
        <v>923</v>
      </c>
      <c r="G1553" s="389"/>
      <c r="H1553" s="283" t="s">
        <v>304</v>
      </c>
      <c r="I1553" s="286">
        <v>1</v>
      </c>
      <c r="J1553" s="285">
        <v>8.9700000000000006</v>
      </c>
      <c r="K1553" s="285">
        <v>8.9700000000000006</v>
      </c>
      <c r="M1553" s="46"/>
      <c r="N1553" s="46"/>
      <c r="O1553" s="46"/>
      <c r="P1553" s="46"/>
      <c r="Q1553" s="46"/>
      <c r="R1553" s="46"/>
      <c r="S1553" s="46"/>
      <c r="T1553" s="46"/>
      <c r="U1553" s="46"/>
      <c r="V1553" s="46"/>
      <c r="W1553" s="46"/>
      <c r="X1553" s="46"/>
    </row>
    <row r="1554" spans="1:24" ht="15" customHeight="1" x14ac:dyDescent="0.2">
      <c r="A1554" s="46"/>
      <c r="B1554" s="262" t="s">
        <v>919</v>
      </c>
      <c r="C1554" s="284" t="s">
        <v>2677</v>
      </c>
      <c r="D1554" s="262" t="s">
        <v>47</v>
      </c>
      <c r="E1554" s="262" t="s">
        <v>2678</v>
      </c>
      <c r="F1554" s="389" t="s">
        <v>923</v>
      </c>
      <c r="G1554" s="389"/>
      <c r="H1554" s="283" t="s">
        <v>97</v>
      </c>
      <c r="I1554" s="286">
        <v>0.25</v>
      </c>
      <c r="J1554" s="285">
        <v>7.64</v>
      </c>
      <c r="K1554" s="285">
        <v>1.91</v>
      </c>
      <c r="M1554" s="46"/>
      <c r="N1554" s="46"/>
      <c r="O1554" s="46"/>
      <c r="P1554" s="46"/>
      <c r="Q1554" s="46"/>
      <c r="R1554" s="46"/>
      <c r="S1554" s="46"/>
      <c r="T1554" s="46"/>
      <c r="U1554" s="46"/>
      <c r="V1554" s="46"/>
      <c r="W1554" s="46"/>
      <c r="X1554" s="46"/>
    </row>
    <row r="1555" spans="1:24" ht="15" customHeight="1" x14ac:dyDescent="0.2">
      <c r="A1555" s="46"/>
      <c r="B1555" s="262" t="s">
        <v>919</v>
      </c>
      <c r="C1555" s="284" t="s">
        <v>2679</v>
      </c>
      <c r="D1555" s="262" t="s">
        <v>47</v>
      </c>
      <c r="E1555" s="262" t="s">
        <v>2680</v>
      </c>
      <c r="F1555" s="389" t="s">
        <v>923</v>
      </c>
      <c r="G1555" s="389"/>
      <c r="H1555" s="283" t="s">
        <v>49</v>
      </c>
      <c r="I1555" s="286">
        <v>1</v>
      </c>
      <c r="J1555" s="285">
        <v>93.14</v>
      </c>
      <c r="K1555" s="285">
        <v>93.14</v>
      </c>
      <c r="M1555" s="46"/>
      <c r="N1555" s="46"/>
      <c r="O1555" s="46"/>
      <c r="P1555" s="46"/>
      <c r="Q1555" s="46"/>
      <c r="R1555" s="46"/>
      <c r="S1555" s="46"/>
      <c r="T1555" s="46"/>
      <c r="U1555" s="46"/>
      <c r="V1555" s="46"/>
      <c r="W1555" s="46"/>
      <c r="X1555" s="46"/>
    </row>
    <row r="1556" spans="1:24" ht="15" customHeight="1" x14ac:dyDescent="0.2">
      <c r="A1556" s="46"/>
      <c r="B1556" s="263"/>
      <c r="C1556" s="263"/>
      <c r="D1556" s="263"/>
      <c r="E1556" s="263"/>
      <c r="F1556" s="263" t="s">
        <v>924</v>
      </c>
      <c r="G1556" s="289">
        <v>75.91</v>
      </c>
      <c r="H1556" s="263" t="s">
        <v>925</v>
      </c>
      <c r="I1556" s="289">
        <v>0</v>
      </c>
      <c r="J1556" s="263" t="s">
        <v>926</v>
      </c>
      <c r="K1556" s="289">
        <v>75.91</v>
      </c>
      <c r="M1556" s="46"/>
      <c r="N1556" s="46"/>
      <c r="O1556" s="46"/>
      <c r="P1556" s="46"/>
      <c r="Q1556" s="46"/>
      <c r="R1556" s="46"/>
      <c r="S1556" s="46"/>
      <c r="T1556" s="46"/>
      <c r="U1556" s="46"/>
      <c r="V1556" s="46"/>
      <c r="W1556" s="46"/>
      <c r="X1556" s="46"/>
    </row>
    <row r="1557" spans="1:24" ht="15" customHeight="1" x14ac:dyDescent="0.2">
      <c r="A1557" s="46"/>
      <c r="B1557" s="263"/>
      <c r="C1557" s="263"/>
      <c r="D1557" s="263"/>
      <c r="E1557" s="263"/>
      <c r="F1557" s="263" t="s">
        <v>927</v>
      </c>
      <c r="G1557" s="289">
        <v>243.87</v>
      </c>
      <c r="H1557" s="263"/>
      <c r="I1557" s="386" t="s">
        <v>928</v>
      </c>
      <c r="J1557" s="386"/>
      <c r="K1557" s="289">
        <v>1415.78</v>
      </c>
      <c r="M1557" s="46"/>
      <c r="N1557" s="46"/>
      <c r="O1557" s="46"/>
      <c r="P1557" s="46"/>
      <c r="Q1557" s="46"/>
      <c r="R1557" s="46"/>
      <c r="S1557" s="46"/>
      <c r="T1557" s="46"/>
      <c r="U1557" s="46"/>
      <c r="V1557" s="46"/>
      <c r="W1557" s="46"/>
      <c r="X1557" s="46"/>
    </row>
    <row r="1558" spans="1:24" ht="15" customHeight="1" thickBot="1" x14ac:dyDescent="0.25">
      <c r="A1558" s="46"/>
      <c r="B1558" s="264"/>
      <c r="C1558" s="264"/>
      <c r="D1558" s="264"/>
      <c r="E1558" s="264"/>
      <c r="F1558" s="264"/>
      <c r="G1558" s="264"/>
      <c r="H1558" s="264" t="s">
        <v>929</v>
      </c>
      <c r="I1558" s="287" t="s">
        <v>975</v>
      </c>
      <c r="J1558" s="264" t="s">
        <v>931</v>
      </c>
      <c r="K1558" s="265">
        <v>1415.78</v>
      </c>
      <c r="M1558" s="46"/>
      <c r="N1558" s="46"/>
      <c r="O1558" s="46"/>
      <c r="P1558" s="46"/>
      <c r="Q1558" s="46"/>
      <c r="R1558" s="46"/>
      <c r="S1558" s="46"/>
      <c r="T1558" s="46"/>
      <c r="U1558" s="46"/>
      <c r="V1558" s="46"/>
      <c r="W1558" s="46"/>
      <c r="X1558" s="46"/>
    </row>
    <row r="1559" spans="1:24" ht="15" customHeight="1" thickTop="1" x14ac:dyDescent="0.2">
      <c r="A1559" s="46"/>
      <c r="B1559" s="278"/>
      <c r="C1559" s="278"/>
      <c r="D1559" s="278"/>
      <c r="E1559" s="278"/>
      <c r="F1559" s="278"/>
      <c r="G1559" s="278"/>
      <c r="H1559" s="278"/>
      <c r="I1559" s="278"/>
      <c r="J1559" s="278"/>
      <c r="K1559" s="278"/>
      <c r="M1559" s="46"/>
      <c r="N1559" s="46"/>
      <c r="O1559" s="46"/>
      <c r="P1559" s="46"/>
      <c r="Q1559" s="46"/>
      <c r="R1559" s="46"/>
      <c r="S1559" s="46"/>
      <c r="T1559" s="46"/>
      <c r="U1559" s="46"/>
      <c r="V1559" s="46"/>
      <c r="W1559" s="46"/>
      <c r="X1559" s="46"/>
    </row>
    <row r="1560" spans="1:24" ht="15" customHeight="1" x14ac:dyDescent="0.2">
      <c r="A1560" s="46"/>
      <c r="B1560" s="259" t="s">
        <v>399</v>
      </c>
      <c r="C1560" s="267" t="s">
        <v>24</v>
      </c>
      <c r="D1560" s="259" t="s">
        <v>25</v>
      </c>
      <c r="E1560" s="259" t="s">
        <v>26</v>
      </c>
      <c r="F1560" s="387" t="s">
        <v>917</v>
      </c>
      <c r="G1560" s="387"/>
      <c r="H1560" s="271" t="s">
        <v>27</v>
      </c>
      <c r="I1560" s="267" t="s">
        <v>28</v>
      </c>
      <c r="J1560" s="267" t="s">
        <v>29</v>
      </c>
      <c r="K1560" s="267" t="s">
        <v>30</v>
      </c>
      <c r="M1560" s="46"/>
      <c r="N1560" s="46"/>
      <c r="O1560" s="46"/>
      <c r="P1560" s="46"/>
      <c r="Q1560" s="46"/>
      <c r="R1560" s="46"/>
      <c r="S1560" s="46"/>
      <c r="T1560" s="46"/>
      <c r="U1560" s="46"/>
      <c r="V1560" s="46"/>
      <c r="W1560" s="46"/>
      <c r="X1560" s="46"/>
    </row>
    <row r="1561" spans="1:24" ht="15" customHeight="1" x14ac:dyDescent="0.2">
      <c r="A1561" s="46"/>
      <c r="B1561" s="260" t="s">
        <v>918</v>
      </c>
      <c r="C1561" s="275" t="s">
        <v>400</v>
      </c>
      <c r="D1561" s="260" t="s">
        <v>47</v>
      </c>
      <c r="E1561" s="260" t="s">
        <v>401</v>
      </c>
      <c r="F1561" s="388" t="s">
        <v>4015</v>
      </c>
      <c r="G1561" s="388"/>
      <c r="H1561" s="274" t="s">
        <v>49</v>
      </c>
      <c r="I1561" s="277">
        <v>1</v>
      </c>
      <c r="J1561" s="276">
        <v>483.83</v>
      </c>
      <c r="K1561" s="276">
        <v>483.83</v>
      </c>
      <c r="M1561" s="46"/>
      <c r="N1561" s="46"/>
      <c r="O1561" s="46"/>
      <c r="P1561" s="46"/>
      <c r="Q1561" s="46"/>
      <c r="R1561" s="46"/>
      <c r="S1561" s="46"/>
      <c r="T1561" s="46"/>
      <c r="U1561" s="46"/>
      <c r="V1561" s="46"/>
      <c r="W1561" s="46"/>
      <c r="X1561" s="46"/>
    </row>
    <row r="1562" spans="1:24" ht="15" customHeight="1" x14ac:dyDescent="0.2">
      <c r="A1562" s="46"/>
      <c r="B1562" s="261" t="s">
        <v>953</v>
      </c>
      <c r="C1562" s="280" t="s">
        <v>542</v>
      </c>
      <c r="D1562" s="261" t="s">
        <v>47</v>
      </c>
      <c r="E1562" s="261" t="s">
        <v>2523</v>
      </c>
      <c r="F1562" s="385" t="s">
        <v>4015</v>
      </c>
      <c r="G1562" s="385"/>
      <c r="H1562" s="279" t="s">
        <v>49</v>
      </c>
      <c r="I1562" s="282">
        <v>1</v>
      </c>
      <c r="J1562" s="281">
        <v>12.21</v>
      </c>
      <c r="K1562" s="281">
        <v>12.21</v>
      </c>
      <c r="M1562" s="46"/>
      <c r="N1562" s="46"/>
      <c r="O1562" s="46"/>
      <c r="P1562" s="46"/>
      <c r="Q1562" s="46"/>
      <c r="R1562" s="46"/>
      <c r="S1562" s="46"/>
      <c r="T1562" s="46"/>
      <c r="U1562" s="46"/>
      <c r="V1562" s="46"/>
      <c r="W1562" s="46"/>
      <c r="X1562" s="46"/>
    </row>
    <row r="1563" spans="1:24" ht="15" customHeight="1" x14ac:dyDescent="0.2">
      <c r="A1563" s="46"/>
      <c r="B1563" s="261" t="s">
        <v>953</v>
      </c>
      <c r="C1563" s="280" t="s">
        <v>1431</v>
      </c>
      <c r="D1563" s="261" t="s">
        <v>47</v>
      </c>
      <c r="E1563" s="261" t="s">
        <v>1432</v>
      </c>
      <c r="F1563" s="385" t="s">
        <v>4015</v>
      </c>
      <c r="G1563" s="385"/>
      <c r="H1563" s="279" t="s">
        <v>49</v>
      </c>
      <c r="I1563" s="282">
        <v>1</v>
      </c>
      <c r="J1563" s="281">
        <v>11.66</v>
      </c>
      <c r="K1563" s="281">
        <v>11.66</v>
      </c>
      <c r="M1563" s="46"/>
      <c r="N1563" s="46"/>
      <c r="O1563" s="46"/>
      <c r="P1563" s="46"/>
      <c r="Q1563" s="46"/>
      <c r="R1563" s="46"/>
      <c r="S1563" s="46"/>
      <c r="T1563" s="46"/>
      <c r="U1563" s="46"/>
      <c r="V1563" s="46"/>
      <c r="W1563" s="46"/>
      <c r="X1563" s="46"/>
    </row>
    <row r="1564" spans="1:24" ht="15" customHeight="1" x14ac:dyDescent="0.2">
      <c r="A1564" s="46"/>
      <c r="B1564" s="261" t="s">
        <v>953</v>
      </c>
      <c r="C1564" s="280" t="s">
        <v>1427</v>
      </c>
      <c r="D1564" s="261" t="s">
        <v>47</v>
      </c>
      <c r="E1564" s="261" t="s">
        <v>1428</v>
      </c>
      <c r="F1564" s="385" t="s">
        <v>4015</v>
      </c>
      <c r="G1564" s="385"/>
      <c r="H1564" s="279" t="s">
        <v>49</v>
      </c>
      <c r="I1564" s="282">
        <v>1</v>
      </c>
      <c r="J1564" s="281">
        <v>341.99</v>
      </c>
      <c r="K1564" s="281">
        <v>341.99</v>
      </c>
      <c r="M1564" s="46"/>
      <c r="N1564" s="46"/>
      <c r="O1564" s="46"/>
      <c r="P1564" s="46"/>
      <c r="Q1564" s="46"/>
      <c r="R1564" s="46"/>
      <c r="S1564" s="46"/>
      <c r="T1564" s="46"/>
      <c r="U1564" s="46"/>
      <c r="V1564" s="46"/>
      <c r="W1564" s="46"/>
      <c r="X1564" s="46"/>
    </row>
    <row r="1565" spans="1:24" ht="15" customHeight="1" x14ac:dyDescent="0.2">
      <c r="A1565" s="46"/>
      <c r="B1565" s="261" t="s">
        <v>953</v>
      </c>
      <c r="C1565" s="280" t="s">
        <v>1429</v>
      </c>
      <c r="D1565" s="261" t="s">
        <v>47</v>
      </c>
      <c r="E1565" s="261" t="s">
        <v>1430</v>
      </c>
      <c r="F1565" s="385" t="s">
        <v>4015</v>
      </c>
      <c r="G1565" s="385"/>
      <c r="H1565" s="279" t="s">
        <v>49</v>
      </c>
      <c r="I1565" s="282">
        <v>1</v>
      </c>
      <c r="J1565" s="281">
        <v>107.63</v>
      </c>
      <c r="K1565" s="281">
        <v>107.63</v>
      </c>
      <c r="M1565" s="46"/>
      <c r="N1565" s="46"/>
      <c r="O1565" s="46"/>
      <c r="P1565" s="46"/>
      <c r="Q1565" s="46"/>
      <c r="R1565" s="46"/>
      <c r="S1565" s="46"/>
      <c r="T1565" s="46"/>
      <c r="U1565" s="46"/>
      <c r="V1565" s="46"/>
      <c r="W1565" s="46"/>
      <c r="X1565" s="46"/>
    </row>
    <row r="1566" spans="1:24" ht="15" customHeight="1" x14ac:dyDescent="0.2">
      <c r="A1566" s="46"/>
      <c r="B1566" s="261" t="s">
        <v>953</v>
      </c>
      <c r="C1566" s="280" t="s">
        <v>544</v>
      </c>
      <c r="D1566" s="261" t="s">
        <v>47</v>
      </c>
      <c r="E1566" s="261" t="s">
        <v>545</v>
      </c>
      <c r="F1566" s="385" t="s">
        <v>4015</v>
      </c>
      <c r="G1566" s="385"/>
      <c r="H1566" s="279" t="s">
        <v>49</v>
      </c>
      <c r="I1566" s="282">
        <v>1</v>
      </c>
      <c r="J1566" s="281">
        <v>10.34</v>
      </c>
      <c r="K1566" s="281">
        <v>10.34</v>
      </c>
      <c r="M1566" s="46"/>
      <c r="N1566" s="46"/>
      <c r="O1566" s="46"/>
      <c r="P1566" s="46"/>
      <c r="Q1566" s="46"/>
      <c r="R1566" s="46"/>
      <c r="S1566" s="46"/>
      <c r="T1566" s="46"/>
      <c r="U1566" s="46"/>
      <c r="V1566" s="46"/>
      <c r="W1566" s="46"/>
      <c r="X1566" s="46"/>
    </row>
    <row r="1567" spans="1:24" ht="15" customHeight="1" x14ac:dyDescent="0.2">
      <c r="A1567" s="46"/>
      <c r="B1567" s="263"/>
      <c r="C1567" s="263"/>
      <c r="D1567" s="263"/>
      <c r="E1567" s="263"/>
      <c r="F1567" s="263" t="s">
        <v>924</v>
      </c>
      <c r="G1567" s="289">
        <v>53.31</v>
      </c>
      <c r="H1567" s="263" t="s">
        <v>925</v>
      </c>
      <c r="I1567" s="289">
        <v>0</v>
      </c>
      <c r="J1567" s="263" t="s">
        <v>926</v>
      </c>
      <c r="K1567" s="289">
        <v>53.31</v>
      </c>
      <c r="M1567" s="46"/>
      <c r="N1567" s="46"/>
      <c r="O1567" s="46"/>
      <c r="P1567" s="46"/>
      <c r="Q1567" s="46"/>
      <c r="R1567" s="46"/>
      <c r="S1567" s="46"/>
      <c r="T1567" s="46"/>
      <c r="U1567" s="46"/>
      <c r="V1567" s="46"/>
      <c r="W1567" s="46"/>
      <c r="X1567" s="46"/>
    </row>
    <row r="1568" spans="1:24" ht="15" customHeight="1" x14ac:dyDescent="0.2">
      <c r="A1568" s="46"/>
      <c r="B1568" s="263"/>
      <c r="C1568" s="263"/>
      <c r="D1568" s="263"/>
      <c r="E1568" s="263"/>
      <c r="F1568" s="263" t="s">
        <v>927</v>
      </c>
      <c r="G1568" s="289">
        <v>100.68</v>
      </c>
      <c r="H1568" s="263"/>
      <c r="I1568" s="386" t="s">
        <v>928</v>
      </c>
      <c r="J1568" s="386"/>
      <c r="K1568" s="289">
        <v>584.51</v>
      </c>
      <c r="M1568" s="46"/>
      <c r="N1568" s="46"/>
      <c r="O1568" s="46"/>
      <c r="P1568" s="46"/>
      <c r="Q1568" s="46"/>
      <c r="R1568" s="46"/>
      <c r="S1568" s="46"/>
      <c r="T1568" s="46"/>
      <c r="U1568" s="46"/>
      <c r="V1568" s="46"/>
      <c r="W1568" s="46"/>
      <c r="X1568" s="46"/>
    </row>
    <row r="1569" spans="1:24" ht="15" customHeight="1" thickBot="1" x14ac:dyDescent="0.25">
      <c r="A1569" s="46"/>
      <c r="B1569" s="264"/>
      <c r="C1569" s="264"/>
      <c r="D1569" s="264"/>
      <c r="E1569" s="264"/>
      <c r="F1569" s="264"/>
      <c r="G1569" s="264"/>
      <c r="H1569" s="264" t="s">
        <v>929</v>
      </c>
      <c r="I1569" s="287" t="s">
        <v>3065</v>
      </c>
      <c r="J1569" s="264" t="s">
        <v>931</v>
      </c>
      <c r="K1569" s="265">
        <v>11690.2</v>
      </c>
      <c r="M1569" s="46"/>
      <c r="N1569" s="46"/>
      <c r="O1569" s="46"/>
      <c r="P1569" s="46"/>
      <c r="Q1569" s="46"/>
      <c r="R1569" s="46"/>
      <c r="S1569" s="46"/>
      <c r="T1569" s="46"/>
      <c r="U1569" s="46"/>
      <c r="V1569" s="46"/>
      <c r="W1569" s="46"/>
      <c r="X1569" s="46"/>
    </row>
    <row r="1570" spans="1:24" ht="15" customHeight="1" thickTop="1" x14ac:dyDescent="0.2">
      <c r="A1570" s="46"/>
      <c r="B1570" s="278"/>
      <c r="C1570" s="278"/>
      <c r="D1570" s="278"/>
      <c r="E1570" s="278"/>
      <c r="F1570" s="278"/>
      <c r="G1570" s="278"/>
      <c r="H1570" s="278"/>
      <c r="I1570" s="278"/>
      <c r="J1570" s="278"/>
      <c r="K1570" s="278"/>
      <c r="M1570" s="46"/>
      <c r="N1570" s="46"/>
      <c r="O1570" s="46"/>
      <c r="P1570" s="46"/>
      <c r="Q1570" s="46"/>
      <c r="R1570" s="46"/>
      <c r="S1570" s="46"/>
      <c r="T1570" s="46"/>
      <c r="U1570" s="46"/>
      <c r="V1570" s="46"/>
      <c r="W1570" s="46"/>
      <c r="X1570" s="46"/>
    </row>
    <row r="1571" spans="1:24" ht="15" customHeight="1" x14ac:dyDescent="0.2">
      <c r="A1571" s="46"/>
      <c r="B1571" s="259" t="s">
        <v>402</v>
      </c>
      <c r="C1571" s="267" t="s">
        <v>24</v>
      </c>
      <c r="D1571" s="259" t="s">
        <v>25</v>
      </c>
      <c r="E1571" s="259" t="s">
        <v>26</v>
      </c>
      <c r="F1571" s="387" t="s">
        <v>917</v>
      </c>
      <c r="G1571" s="387"/>
      <c r="H1571" s="271" t="s">
        <v>27</v>
      </c>
      <c r="I1571" s="267" t="s">
        <v>28</v>
      </c>
      <c r="J1571" s="267" t="s">
        <v>29</v>
      </c>
      <c r="K1571" s="267" t="s">
        <v>30</v>
      </c>
      <c r="M1571" s="46"/>
      <c r="N1571" s="46"/>
      <c r="O1571" s="46"/>
      <c r="P1571" s="46"/>
      <c r="Q1571" s="46"/>
      <c r="R1571" s="46"/>
      <c r="S1571" s="46"/>
      <c r="T1571" s="46"/>
      <c r="U1571" s="46"/>
      <c r="V1571" s="46"/>
      <c r="W1571" s="46"/>
      <c r="X1571" s="46"/>
    </row>
    <row r="1572" spans="1:24" ht="15" customHeight="1" x14ac:dyDescent="0.2">
      <c r="A1572" s="46"/>
      <c r="B1572" s="260" t="s">
        <v>918</v>
      </c>
      <c r="C1572" s="275" t="s">
        <v>403</v>
      </c>
      <c r="D1572" s="260" t="s">
        <v>47</v>
      </c>
      <c r="E1572" s="260" t="s">
        <v>404</v>
      </c>
      <c r="F1572" s="388" t="s">
        <v>4015</v>
      </c>
      <c r="G1572" s="388"/>
      <c r="H1572" s="274" t="s">
        <v>49</v>
      </c>
      <c r="I1572" s="277">
        <v>1</v>
      </c>
      <c r="J1572" s="276">
        <v>984.14</v>
      </c>
      <c r="K1572" s="276">
        <v>984.14</v>
      </c>
      <c r="M1572" s="46"/>
      <c r="N1572" s="46"/>
      <c r="O1572" s="46"/>
      <c r="P1572" s="46"/>
      <c r="Q1572" s="46"/>
      <c r="R1572" s="46"/>
      <c r="S1572" s="46"/>
      <c r="T1572" s="46"/>
      <c r="U1572" s="46"/>
      <c r="V1572" s="46"/>
      <c r="W1572" s="46"/>
      <c r="X1572" s="46"/>
    </row>
    <row r="1573" spans="1:24" ht="15" customHeight="1" x14ac:dyDescent="0.2">
      <c r="A1573" s="46"/>
      <c r="B1573" s="261" t="s">
        <v>953</v>
      </c>
      <c r="C1573" s="280" t="s">
        <v>1438</v>
      </c>
      <c r="D1573" s="261" t="s">
        <v>47</v>
      </c>
      <c r="E1573" s="261" t="s">
        <v>1439</v>
      </c>
      <c r="F1573" s="385" t="s">
        <v>4015</v>
      </c>
      <c r="G1573" s="385"/>
      <c r="H1573" s="279" t="s">
        <v>49</v>
      </c>
      <c r="I1573" s="282">
        <v>1</v>
      </c>
      <c r="J1573" s="281">
        <v>763.6</v>
      </c>
      <c r="K1573" s="281">
        <v>763.6</v>
      </c>
      <c r="M1573" s="46"/>
      <c r="N1573" s="46"/>
      <c r="O1573" s="46"/>
      <c r="P1573" s="46"/>
      <c r="Q1573" s="46"/>
      <c r="R1573" s="46"/>
      <c r="S1573" s="46"/>
      <c r="T1573" s="46"/>
      <c r="U1573" s="46"/>
      <c r="V1573" s="46"/>
      <c r="W1573" s="46"/>
      <c r="X1573" s="46"/>
    </row>
    <row r="1574" spans="1:24" ht="15" customHeight="1" x14ac:dyDescent="0.2">
      <c r="A1574" s="46"/>
      <c r="B1574" s="261" t="s">
        <v>953</v>
      </c>
      <c r="C1574" s="280" t="s">
        <v>542</v>
      </c>
      <c r="D1574" s="261" t="s">
        <v>47</v>
      </c>
      <c r="E1574" s="261" t="s">
        <v>2523</v>
      </c>
      <c r="F1574" s="385" t="s">
        <v>4015</v>
      </c>
      <c r="G1574" s="385"/>
      <c r="H1574" s="279" t="s">
        <v>49</v>
      </c>
      <c r="I1574" s="282">
        <v>1</v>
      </c>
      <c r="J1574" s="281">
        <v>12.21</v>
      </c>
      <c r="K1574" s="281">
        <v>12.21</v>
      </c>
      <c r="M1574" s="46"/>
      <c r="N1574" s="46"/>
      <c r="O1574" s="46"/>
      <c r="P1574" s="46"/>
      <c r="Q1574" s="46"/>
      <c r="R1574" s="46"/>
      <c r="S1574" s="46"/>
      <c r="T1574" s="46"/>
      <c r="U1574" s="46"/>
      <c r="V1574" s="46"/>
      <c r="W1574" s="46"/>
      <c r="X1574" s="46"/>
    </row>
    <row r="1575" spans="1:24" ht="15" customHeight="1" x14ac:dyDescent="0.2">
      <c r="A1575" s="46"/>
      <c r="B1575" s="261" t="s">
        <v>953</v>
      </c>
      <c r="C1575" s="280" t="s">
        <v>1436</v>
      </c>
      <c r="D1575" s="261" t="s">
        <v>47</v>
      </c>
      <c r="E1575" s="261" t="s">
        <v>1437</v>
      </c>
      <c r="F1575" s="385" t="s">
        <v>4015</v>
      </c>
      <c r="G1575" s="385"/>
      <c r="H1575" s="279" t="s">
        <v>49</v>
      </c>
      <c r="I1575" s="282">
        <v>1</v>
      </c>
      <c r="J1575" s="281">
        <v>141.32</v>
      </c>
      <c r="K1575" s="281">
        <v>141.32</v>
      </c>
      <c r="M1575" s="46"/>
      <c r="N1575" s="46"/>
      <c r="O1575" s="46"/>
      <c r="P1575" s="46"/>
      <c r="Q1575" s="46"/>
      <c r="R1575" s="46"/>
      <c r="S1575" s="46"/>
      <c r="T1575" s="46"/>
      <c r="U1575" s="46"/>
      <c r="V1575" s="46"/>
      <c r="W1575" s="46"/>
      <c r="X1575" s="46"/>
    </row>
    <row r="1576" spans="1:24" ht="15" customHeight="1" x14ac:dyDescent="0.2">
      <c r="A1576" s="46"/>
      <c r="B1576" s="261" t="s">
        <v>953</v>
      </c>
      <c r="C1576" s="280" t="s">
        <v>1434</v>
      </c>
      <c r="D1576" s="261" t="s">
        <v>47</v>
      </c>
      <c r="E1576" s="261" t="s">
        <v>1435</v>
      </c>
      <c r="F1576" s="385" t="s">
        <v>4015</v>
      </c>
      <c r="G1576" s="385"/>
      <c r="H1576" s="279" t="s">
        <v>49</v>
      </c>
      <c r="I1576" s="282">
        <v>1</v>
      </c>
      <c r="J1576" s="281">
        <v>67.010000000000005</v>
      </c>
      <c r="K1576" s="281">
        <v>67.010000000000005</v>
      </c>
      <c r="M1576" s="46"/>
      <c r="N1576" s="46"/>
      <c r="O1576" s="46"/>
      <c r="P1576" s="46"/>
      <c r="Q1576" s="46"/>
      <c r="R1576" s="46"/>
      <c r="S1576" s="46"/>
      <c r="T1576" s="46"/>
      <c r="U1576" s="46"/>
      <c r="V1576" s="46"/>
      <c r="W1576" s="46"/>
      <c r="X1576" s="46"/>
    </row>
    <row r="1577" spans="1:24" ht="15" customHeight="1" x14ac:dyDescent="0.2">
      <c r="A1577" s="46"/>
      <c r="B1577" s="263"/>
      <c r="C1577" s="263"/>
      <c r="D1577" s="263"/>
      <c r="E1577" s="263"/>
      <c r="F1577" s="263" t="s">
        <v>924</v>
      </c>
      <c r="G1577" s="289">
        <v>84.62</v>
      </c>
      <c r="H1577" s="263" t="s">
        <v>925</v>
      </c>
      <c r="I1577" s="289">
        <v>0</v>
      </c>
      <c r="J1577" s="263" t="s">
        <v>926</v>
      </c>
      <c r="K1577" s="289">
        <v>84.62</v>
      </c>
      <c r="M1577" s="46"/>
      <c r="N1577" s="46"/>
      <c r="O1577" s="46"/>
      <c r="P1577" s="46"/>
      <c r="Q1577" s="46"/>
      <c r="R1577" s="46"/>
      <c r="S1577" s="46"/>
      <c r="T1577" s="46"/>
      <c r="U1577" s="46"/>
      <c r="V1577" s="46"/>
      <c r="W1577" s="46"/>
      <c r="X1577" s="46"/>
    </row>
    <row r="1578" spans="1:24" ht="15" customHeight="1" x14ac:dyDescent="0.2">
      <c r="A1578" s="46"/>
      <c r="B1578" s="263"/>
      <c r="C1578" s="263"/>
      <c r="D1578" s="263"/>
      <c r="E1578" s="263"/>
      <c r="F1578" s="263" t="s">
        <v>927</v>
      </c>
      <c r="G1578" s="289">
        <v>204.79</v>
      </c>
      <c r="H1578" s="263"/>
      <c r="I1578" s="386" t="s">
        <v>928</v>
      </c>
      <c r="J1578" s="386"/>
      <c r="K1578" s="289">
        <v>1188.93</v>
      </c>
      <c r="M1578" s="46"/>
      <c r="N1578" s="46"/>
      <c r="O1578" s="46"/>
      <c r="P1578" s="46"/>
      <c r="Q1578" s="46"/>
      <c r="R1578" s="46"/>
      <c r="S1578" s="46"/>
      <c r="T1578" s="46"/>
      <c r="U1578" s="46"/>
      <c r="V1578" s="46"/>
      <c r="W1578" s="46"/>
      <c r="X1578" s="46"/>
    </row>
    <row r="1579" spans="1:24" ht="15" customHeight="1" thickBot="1" x14ac:dyDescent="0.25">
      <c r="A1579" s="46"/>
      <c r="B1579" s="264"/>
      <c r="C1579" s="264"/>
      <c r="D1579" s="264"/>
      <c r="E1579" s="264"/>
      <c r="F1579" s="264"/>
      <c r="G1579" s="264"/>
      <c r="H1579" s="264" t="s">
        <v>929</v>
      </c>
      <c r="I1579" s="287" t="s">
        <v>1064</v>
      </c>
      <c r="J1579" s="264" t="s">
        <v>931</v>
      </c>
      <c r="K1579" s="265">
        <v>2377.86</v>
      </c>
      <c r="M1579" s="46"/>
      <c r="N1579" s="46"/>
      <c r="O1579" s="46"/>
      <c r="P1579" s="46"/>
      <c r="Q1579" s="46"/>
      <c r="R1579" s="46"/>
      <c r="S1579" s="46"/>
      <c r="T1579" s="46"/>
      <c r="U1579" s="46"/>
      <c r="V1579" s="46"/>
      <c r="W1579" s="46"/>
      <c r="X1579" s="46"/>
    </row>
    <row r="1580" spans="1:24" ht="15" customHeight="1" thickTop="1" x14ac:dyDescent="0.2">
      <c r="A1580" s="46"/>
      <c r="B1580" s="278"/>
      <c r="C1580" s="278"/>
      <c r="D1580" s="278"/>
      <c r="E1580" s="278"/>
      <c r="F1580" s="278"/>
      <c r="G1580" s="278"/>
      <c r="H1580" s="278"/>
      <c r="I1580" s="278"/>
      <c r="J1580" s="278"/>
      <c r="K1580" s="278"/>
      <c r="M1580" s="46"/>
      <c r="N1580" s="46"/>
      <c r="O1580" s="46"/>
      <c r="P1580" s="46"/>
      <c r="Q1580" s="46"/>
      <c r="R1580" s="46"/>
      <c r="S1580" s="46"/>
      <c r="T1580" s="46"/>
      <c r="U1580" s="46"/>
      <c r="V1580" s="46"/>
      <c r="W1580" s="46"/>
      <c r="X1580" s="46"/>
    </row>
    <row r="1581" spans="1:24" ht="15" customHeight="1" x14ac:dyDescent="0.2">
      <c r="A1581" s="46"/>
      <c r="B1581" s="259" t="s">
        <v>405</v>
      </c>
      <c r="C1581" s="267" t="s">
        <v>24</v>
      </c>
      <c r="D1581" s="259" t="s">
        <v>25</v>
      </c>
      <c r="E1581" s="259" t="s">
        <v>26</v>
      </c>
      <c r="F1581" s="387" t="s">
        <v>917</v>
      </c>
      <c r="G1581" s="387"/>
      <c r="H1581" s="271" t="s">
        <v>27</v>
      </c>
      <c r="I1581" s="267" t="s">
        <v>28</v>
      </c>
      <c r="J1581" s="267" t="s">
        <v>29</v>
      </c>
      <c r="K1581" s="267" t="s">
        <v>30</v>
      </c>
      <c r="M1581" s="46"/>
      <c r="N1581" s="46"/>
      <c r="O1581" s="46"/>
      <c r="P1581" s="46"/>
      <c r="Q1581" s="46"/>
      <c r="R1581" s="46"/>
      <c r="S1581" s="46"/>
      <c r="T1581" s="46"/>
      <c r="U1581" s="46"/>
      <c r="V1581" s="46"/>
      <c r="W1581" s="46"/>
      <c r="X1581" s="46"/>
    </row>
    <row r="1582" spans="1:24" ht="15" customHeight="1" x14ac:dyDescent="0.2">
      <c r="A1582" s="46"/>
      <c r="B1582" s="260" t="s">
        <v>918</v>
      </c>
      <c r="C1582" s="275" t="s">
        <v>2592</v>
      </c>
      <c r="D1582" s="260" t="s">
        <v>73</v>
      </c>
      <c r="E1582" s="260" t="s">
        <v>407</v>
      </c>
      <c r="F1582" s="388" t="s">
        <v>956</v>
      </c>
      <c r="G1582" s="388"/>
      <c r="H1582" s="274" t="s">
        <v>49</v>
      </c>
      <c r="I1582" s="277">
        <v>1</v>
      </c>
      <c r="J1582" s="276">
        <v>584.51</v>
      </c>
      <c r="K1582" s="276">
        <v>584.51</v>
      </c>
      <c r="M1582" s="46"/>
      <c r="N1582" s="46"/>
      <c r="O1582" s="46"/>
      <c r="P1582" s="46"/>
      <c r="Q1582" s="46"/>
      <c r="R1582" s="46"/>
      <c r="S1582" s="46"/>
      <c r="T1582" s="46"/>
      <c r="U1582" s="46"/>
      <c r="V1582" s="46"/>
      <c r="W1582" s="46"/>
      <c r="X1582" s="46"/>
    </row>
    <row r="1583" spans="1:24" ht="15" customHeight="1" x14ac:dyDescent="0.2">
      <c r="A1583" s="46"/>
      <c r="B1583" s="261" t="s">
        <v>953</v>
      </c>
      <c r="C1583" s="280" t="s">
        <v>954</v>
      </c>
      <c r="D1583" s="261" t="s">
        <v>47</v>
      </c>
      <c r="E1583" s="261" t="s">
        <v>955</v>
      </c>
      <c r="F1583" s="385" t="s">
        <v>3970</v>
      </c>
      <c r="G1583" s="385"/>
      <c r="H1583" s="279" t="s">
        <v>950</v>
      </c>
      <c r="I1583" s="282">
        <v>2.1</v>
      </c>
      <c r="J1583" s="281">
        <v>34.46</v>
      </c>
      <c r="K1583" s="281">
        <v>72.36</v>
      </c>
      <c r="M1583" s="46"/>
      <c r="N1583" s="46"/>
      <c r="O1583" s="46"/>
      <c r="P1583" s="46"/>
      <c r="Q1583" s="46"/>
      <c r="R1583" s="46"/>
      <c r="S1583" s="46"/>
      <c r="T1583" s="46"/>
      <c r="U1583" s="46"/>
      <c r="V1583" s="46"/>
      <c r="W1583" s="46"/>
      <c r="X1583" s="46"/>
    </row>
    <row r="1584" spans="1:24" ht="15" customHeight="1" x14ac:dyDescent="0.2">
      <c r="A1584" s="46"/>
      <c r="B1584" s="261" t="s">
        <v>953</v>
      </c>
      <c r="C1584" s="280" t="s">
        <v>957</v>
      </c>
      <c r="D1584" s="261" t="s">
        <v>47</v>
      </c>
      <c r="E1584" s="261" t="s">
        <v>958</v>
      </c>
      <c r="F1584" s="385" t="s">
        <v>3970</v>
      </c>
      <c r="G1584" s="385"/>
      <c r="H1584" s="279" t="s">
        <v>950</v>
      </c>
      <c r="I1584" s="282">
        <v>2.1</v>
      </c>
      <c r="J1584" s="281">
        <v>26.08</v>
      </c>
      <c r="K1584" s="281">
        <v>54.76</v>
      </c>
      <c r="M1584" s="46"/>
      <c r="N1584" s="46"/>
      <c r="O1584" s="46"/>
      <c r="P1584" s="46"/>
      <c r="Q1584" s="46"/>
      <c r="R1584" s="46"/>
      <c r="S1584" s="46"/>
      <c r="T1584" s="46"/>
      <c r="U1584" s="46"/>
      <c r="V1584" s="46"/>
      <c r="W1584" s="46"/>
      <c r="X1584" s="46"/>
    </row>
    <row r="1585" spans="1:24" ht="15" customHeight="1" x14ac:dyDescent="0.2">
      <c r="A1585" s="46"/>
      <c r="B1585" s="262" t="s">
        <v>919</v>
      </c>
      <c r="C1585" s="284" t="s">
        <v>2689</v>
      </c>
      <c r="D1585" s="262" t="s">
        <v>47</v>
      </c>
      <c r="E1585" s="262" t="s">
        <v>2690</v>
      </c>
      <c r="F1585" s="389" t="s">
        <v>923</v>
      </c>
      <c r="G1585" s="389"/>
      <c r="H1585" s="283" t="s">
        <v>49</v>
      </c>
      <c r="I1585" s="286">
        <v>1</v>
      </c>
      <c r="J1585" s="285">
        <v>159.04</v>
      </c>
      <c r="K1585" s="285">
        <v>159.04</v>
      </c>
      <c r="M1585" s="46"/>
      <c r="N1585" s="46"/>
      <c r="O1585" s="46"/>
      <c r="P1585" s="46"/>
      <c r="Q1585" s="46"/>
      <c r="R1585" s="46"/>
      <c r="S1585" s="46"/>
      <c r="T1585" s="46"/>
      <c r="U1585" s="46"/>
      <c r="V1585" s="46"/>
      <c r="W1585" s="46"/>
      <c r="X1585" s="46"/>
    </row>
    <row r="1586" spans="1:24" ht="15" customHeight="1" x14ac:dyDescent="0.2">
      <c r="A1586" s="46"/>
      <c r="B1586" s="262" t="s">
        <v>919</v>
      </c>
      <c r="C1586" s="284" t="s">
        <v>2687</v>
      </c>
      <c r="D1586" s="262" t="s">
        <v>47</v>
      </c>
      <c r="E1586" s="262" t="s">
        <v>2688</v>
      </c>
      <c r="F1586" s="389" t="s">
        <v>923</v>
      </c>
      <c r="G1586" s="389"/>
      <c r="H1586" s="283" t="s">
        <v>49</v>
      </c>
      <c r="I1586" s="286">
        <v>1</v>
      </c>
      <c r="J1586" s="285">
        <v>47.25</v>
      </c>
      <c r="K1586" s="285">
        <v>47.25</v>
      </c>
      <c r="M1586" s="46"/>
      <c r="N1586" s="46"/>
      <c r="O1586" s="46"/>
      <c r="P1586" s="46"/>
      <c r="Q1586" s="46"/>
      <c r="R1586" s="46"/>
      <c r="S1586" s="46"/>
      <c r="T1586" s="46"/>
      <c r="U1586" s="46"/>
      <c r="V1586" s="46"/>
      <c r="W1586" s="46"/>
      <c r="X1586" s="46"/>
    </row>
    <row r="1587" spans="1:24" ht="15" customHeight="1" x14ac:dyDescent="0.2">
      <c r="A1587" s="46"/>
      <c r="B1587" s="262" t="s">
        <v>919</v>
      </c>
      <c r="C1587" s="284" t="s">
        <v>1443</v>
      </c>
      <c r="D1587" s="262" t="s">
        <v>406</v>
      </c>
      <c r="E1587" s="262" t="s">
        <v>2681</v>
      </c>
      <c r="F1587" s="389" t="s">
        <v>923</v>
      </c>
      <c r="G1587" s="389"/>
      <c r="H1587" s="283" t="s">
        <v>49</v>
      </c>
      <c r="I1587" s="286">
        <v>2</v>
      </c>
      <c r="J1587" s="285">
        <v>12.23</v>
      </c>
      <c r="K1587" s="285">
        <v>24.46</v>
      </c>
      <c r="M1587" s="46"/>
      <c r="N1587" s="46"/>
      <c r="O1587" s="46"/>
      <c r="P1587" s="46"/>
      <c r="Q1587" s="46"/>
      <c r="R1587" s="46"/>
      <c r="S1587" s="46"/>
      <c r="T1587" s="46"/>
      <c r="U1587" s="46"/>
      <c r="V1587" s="46"/>
      <c r="W1587" s="46"/>
      <c r="X1587" s="46"/>
    </row>
    <row r="1588" spans="1:24" ht="15" customHeight="1" x14ac:dyDescent="0.2">
      <c r="A1588" s="46"/>
      <c r="B1588" s="262" t="s">
        <v>919</v>
      </c>
      <c r="C1588" s="284" t="s">
        <v>1441</v>
      </c>
      <c r="D1588" s="262" t="s">
        <v>406</v>
      </c>
      <c r="E1588" s="262" t="s">
        <v>1442</v>
      </c>
      <c r="F1588" s="389" t="s">
        <v>923</v>
      </c>
      <c r="G1588" s="389"/>
      <c r="H1588" s="283" t="s">
        <v>83</v>
      </c>
      <c r="I1588" s="286">
        <v>0.84</v>
      </c>
      <c r="J1588" s="285">
        <v>0.24</v>
      </c>
      <c r="K1588" s="285">
        <v>0.2</v>
      </c>
      <c r="M1588" s="46"/>
      <c r="N1588" s="46"/>
      <c r="O1588" s="46"/>
      <c r="P1588" s="46"/>
      <c r="Q1588" s="46"/>
      <c r="R1588" s="46"/>
      <c r="S1588" s="46"/>
      <c r="T1588" s="46"/>
      <c r="U1588" s="46"/>
      <c r="V1588" s="46"/>
      <c r="W1588" s="46"/>
      <c r="X1588" s="46"/>
    </row>
    <row r="1589" spans="1:24" ht="15" customHeight="1" x14ac:dyDescent="0.2">
      <c r="A1589" s="46"/>
      <c r="B1589" s="262" t="s">
        <v>919</v>
      </c>
      <c r="C1589" s="284" t="s">
        <v>1440</v>
      </c>
      <c r="D1589" s="262" t="s">
        <v>406</v>
      </c>
      <c r="E1589" s="262" t="s">
        <v>2686</v>
      </c>
      <c r="F1589" s="389" t="s">
        <v>923</v>
      </c>
      <c r="G1589" s="389"/>
      <c r="H1589" s="283" t="s">
        <v>49</v>
      </c>
      <c r="I1589" s="286">
        <v>1</v>
      </c>
      <c r="J1589" s="285">
        <v>37.06</v>
      </c>
      <c r="K1589" s="285">
        <v>37.06</v>
      </c>
      <c r="M1589" s="46"/>
      <c r="N1589" s="46"/>
      <c r="O1589" s="46"/>
      <c r="P1589" s="46"/>
      <c r="Q1589" s="46"/>
      <c r="R1589" s="46"/>
      <c r="S1589" s="46"/>
      <c r="T1589" s="46"/>
      <c r="U1589" s="46"/>
      <c r="V1589" s="46"/>
      <c r="W1589" s="46"/>
      <c r="X1589" s="46"/>
    </row>
    <row r="1590" spans="1:24" ht="15" customHeight="1" x14ac:dyDescent="0.2">
      <c r="A1590" s="46"/>
      <c r="B1590" s="262" t="s">
        <v>919</v>
      </c>
      <c r="C1590" s="284" t="s">
        <v>2682</v>
      </c>
      <c r="D1590" s="262" t="s">
        <v>47</v>
      </c>
      <c r="E1590" s="262" t="s">
        <v>2683</v>
      </c>
      <c r="F1590" s="389" t="s">
        <v>923</v>
      </c>
      <c r="G1590" s="389"/>
      <c r="H1590" s="283" t="s">
        <v>49</v>
      </c>
      <c r="I1590" s="286">
        <v>2</v>
      </c>
      <c r="J1590" s="285">
        <v>0.19</v>
      </c>
      <c r="K1590" s="285">
        <v>0.38</v>
      </c>
      <c r="M1590" s="46"/>
      <c r="N1590" s="46"/>
      <c r="O1590" s="46"/>
      <c r="P1590" s="46"/>
      <c r="Q1590" s="46"/>
      <c r="R1590" s="46"/>
      <c r="S1590" s="46"/>
      <c r="T1590" s="46"/>
      <c r="U1590" s="46"/>
      <c r="V1590" s="46"/>
      <c r="W1590" s="46"/>
      <c r="X1590" s="46"/>
    </row>
    <row r="1591" spans="1:24" ht="15" customHeight="1" x14ac:dyDescent="0.2">
      <c r="A1591" s="46"/>
      <c r="B1591" s="262" t="s">
        <v>919</v>
      </c>
      <c r="C1591" s="284" t="s">
        <v>2684</v>
      </c>
      <c r="D1591" s="262" t="s">
        <v>47</v>
      </c>
      <c r="E1591" s="262" t="s">
        <v>2685</v>
      </c>
      <c r="F1591" s="389" t="s">
        <v>923</v>
      </c>
      <c r="G1591" s="389"/>
      <c r="H1591" s="283" t="s">
        <v>49</v>
      </c>
      <c r="I1591" s="286">
        <v>1</v>
      </c>
      <c r="J1591" s="285">
        <v>189</v>
      </c>
      <c r="K1591" s="285">
        <v>189</v>
      </c>
      <c r="M1591" s="46"/>
      <c r="N1591" s="46"/>
      <c r="O1591" s="46"/>
      <c r="P1591" s="46"/>
      <c r="Q1591" s="46"/>
      <c r="R1591" s="46"/>
      <c r="S1591" s="46"/>
      <c r="T1591" s="46"/>
      <c r="U1591" s="46"/>
      <c r="V1591" s="46"/>
      <c r="W1591" s="46"/>
      <c r="X1591" s="46"/>
    </row>
    <row r="1592" spans="1:24" ht="15" customHeight="1" x14ac:dyDescent="0.2">
      <c r="A1592" s="46"/>
      <c r="B1592" s="263"/>
      <c r="C1592" s="263"/>
      <c r="D1592" s="263"/>
      <c r="E1592" s="263"/>
      <c r="F1592" s="263" t="s">
        <v>924</v>
      </c>
      <c r="G1592" s="289">
        <v>112.13</v>
      </c>
      <c r="H1592" s="263" t="s">
        <v>925</v>
      </c>
      <c r="I1592" s="289">
        <v>0</v>
      </c>
      <c r="J1592" s="263" t="s">
        <v>926</v>
      </c>
      <c r="K1592" s="289">
        <v>112.13</v>
      </c>
      <c r="M1592" s="46"/>
      <c r="N1592" s="46"/>
      <c r="O1592" s="46"/>
      <c r="P1592" s="46"/>
      <c r="Q1592" s="46"/>
      <c r="R1592" s="46"/>
      <c r="S1592" s="46"/>
      <c r="T1592" s="46"/>
      <c r="U1592" s="46"/>
      <c r="V1592" s="46"/>
      <c r="W1592" s="46"/>
      <c r="X1592" s="46"/>
    </row>
    <row r="1593" spans="1:24" ht="15" customHeight="1" x14ac:dyDescent="0.2">
      <c r="A1593" s="46"/>
      <c r="B1593" s="263"/>
      <c r="C1593" s="263"/>
      <c r="D1593" s="263"/>
      <c r="E1593" s="263"/>
      <c r="F1593" s="263" t="s">
        <v>927</v>
      </c>
      <c r="G1593" s="289">
        <v>121.63</v>
      </c>
      <c r="H1593" s="263"/>
      <c r="I1593" s="386" t="s">
        <v>928</v>
      </c>
      <c r="J1593" s="386"/>
      <c r="K1593" s="289">
        <v>706.14</v>
      </c>
      <c r="M1593" s="46"/>
      <c r="N1593" s="46"/>
      <c r="O1593" s="46"/>
      <c r="P1593" s="46"/>
      <c r="Q1593" s="46"/>
      <c r="R1593" s="46"/>
      <c r="S1593" s="46"/>
      <c r="T1593" s="46"/>
      <c r="U1593" s="46"/>
      <c r="V1593" s="46"/>
      <c r="W1593" s="46"/>
      <c r="X1593" s="46"/>
    </row>
    <row r="1594" spans="1:24" ht="15" customHeight="1" thickBot="1" x14ac:dyDescent="0.25">
      <c r="A1594" s="46"/>
      <c r="B1594" s="264"/>
      <c r="C1594" s="264"/>
      <c r="D1594" s="264"/>
      <c r="E1594" s="264"/>
      <c r="F1594" s="264"/>
      <c r="G1594" s="264"/>
      <c r="H1594" s="264" t="s">
        <v>929</v>
      </c>
      <c r="I1594" s="287" t="s">
        <v>1448</v>
      </c>
      <c r="J1594" s="264" t="s">
        <v>931</v>
      </c>
      <c r="K1594" s="265">
        <v>2118.42</v>
      </c>
      <c r="M1594" s="46"/>
      <c r="N1594" s="46"/>
      <c r="O1594" s="46"/>
      <c r="P1594" s="46"/>
      <c r="Q1594" s="46"/>
      <c r="R1594" s="46"/>
      <c r="S1594" s="46"/>
      <c r="T1594" s="46"/>
      <c r="U1594" s="46"/>
      <c r="V1594" s="46"/>
      <c r="W1594" s="46"/>
      <c r="X1594" s="46"/>
    </row>
    <row r="1595" spans="1:24" ht="15" customHeight="1" thickTop="1" x14ac:dyDescent="0.2">
      <c r="A1595" s="46"/>
      <c r="B1595" s="278"/>
      <c r="C1595" s="278"/>
      <c r="D1595" s="278"/>
      <c r="E1595" s="278"/>
      <c r="F1595" s="278"/>
      <c r="G1595" s="278"/>
      <c r="H1595" s="278"/>
      <c r="I1595" s="278"/>
      <c r="J1595" s="278"/>
      <c r="K1595" s="278"/>
      <c r="M1595" s="46"/>
      <c r="N1595" s="46"/>
      <c r="O1595" s="46"/>
      <c r="P1595" s="46"/>
      <c r="Q1595" s="46"/>
      <c r="R1595" s="46"/>
      <c r="S1595" s="46"/>
      <c r="T1595" s="46"/>
      <c r="U1595" s="46"/>
      <c r="V1595" s="46"/>
      <c r="W1595" s="46"/>
      <c r="X1595" s="46"/>
    </row>
    <row r="1596" spans="1:24" ht="15" customHeight="1" x14ac:dyDescent="0.2">
      <c r="A1596" s="46"/>
      <c r="B1596" s="259" t="s">
        <v>408</v>
      </c>
      <c r="C1596" s="267" t="s">
        <v>24</v>
      </c>
      <c r="D1596" s="259" t="s">
        <v>25</v>
      </c>
      <c r="E1596" s="259" t="s">
        <v>26</v>
      </c>
      <c r="F1596" s="387" t="s">
        <v>917</v>
      </c>
      <c r="G1596" s="387"/>
      <c r="H1596" s="271" t="s">
        <v>27</v>
      </c>
      <c r="I1596" s="267" t="s">
        <v>28</v>
      </c>
      <c r="J1596" s="267" t="s">
        <v>29</v>
      </c>
      <c r="K1596" s="267" t="s">
        <v>30</v>
      </c>
      <c r="M1596" s="46"/>
      <c r="N1596" s="46"/>
      <c r="O1596" s="46"/>
      <c r="P1596" s="46"/>
      <c r="Q1596" s="46"/>
      <c r="R1596" s="46"/>
      <c r="S1596" s="46"/>
      <c r="T1596" s="46"/>
      <c r="U1596" s="46"/>
      <c r="V1596" s="46"/>
      <c r="W1596" s="46"/>
      <c r="X1596" s="46"/>
    </row>
    <row r="1597" spans="1:24" ht="15" customHeight="1" x14ac:dyDescent="0.2">
      <c r="A1597" s="46"/>
      <c r="B1597" s="260" t="s">
        <v>918</v>
      </c>
      <c r="C1597" s="275" t="s">
        <v>409</v>
      </c>
      <c r="D1597" s="260" t="s">
        <v>47</v>
      </c>
      <c r="E1597" s="260" t="s">
        <v>410</v>
      </c>
      <c r="F1597" s="388" t="s">
        <v>4015</v>
      </c>
      <c r="G1597" s="388"/>
      <c r="H1597" s="274" t="s">
        <v>49</v>
      </c>
      <c r="I1597" s="277">
        <v>1</v>
      </c>
      <c r="J1597" s="276">
        <v>150.18</v>
      </c>
      <c r="K1597" s="276">
        <v>150.18</v>
      </c>
      <c r="M1597" s="46"/>
      <c r="N1597" s="46"/>
      <c r="O1597" s="46"/>
      <c r="P1597" s="46"/>
      <c r="Q1597" s="46"/>
      <c r="R1597" s="46"/>
      <c r="S1597" s="46"/>
      <c r="T1597" s="46"/>
      <c r="U1597" s="46"/>
      <c r="V1597" s="46"/>
      <c r="W1597" s="46"/>
      <c r="X1597" s="46"/>
    </row>
    <row r="1598" spans="1:24" ht="15" customHeight="1" x14ac:dyDescent="0.2">
      <c r="A1598" s="46"/>
      <c r="B1598" s="261" t="s">
        <v>953</v>
      </c>
      <c r="C1598" s="280" t="s">
        <v>1236</v>
      </c>
      <c r="D1598" s="261" t="s">
        <v>47</v>
      </c>
      <c r="E1598" s="261" t="s">
        <v>1237</v>
      </c>
      <c r="F1598" s="385" t="s">
        <v>3970</v>
      </c>
      <c r="G1598" s="385"/>
      <c r="H1598" s="279" t="s">
        <v>950</v>
      </c>
      <c r="I1598" s="282">
        <v>0.8458</v>
      </c>
      <c r="J1598" s="281">
        <v>27.38</v>
      </c>
      <c r="K1598" s="281">
        <v>23.15</v>
      </c>
      <c r="M1598" s="46"/>
      <c r="N1598" s="46"/>
      <c r="O1598" s="46"/>
      <c r="P1598" s="46"/>
      <c r="Q1598" s="46"/>
      <c r="R1598" s="46"/>
      <c r="S1598" s="46"/>
      <c r="T1598" s="46"/>
      <c r="U1598" s="46"/>
      <c r="V1598" s="46"/>
      <c r="W1598" s="46"/>
      <c r="X1598" s="46"/>
    </row>
    <row r="1599" spans="1:24" ht="15" customHeight="1" x14ac:dyDescent="0.2">
      <c r="A1599" s="46"/>
      <c r="B1599" s="261" t="s">
        <v>953</v>
      </c>
      <c r="C1599" s="280" t="s">
        <v>1019</v>
      </c>
      <c r="D1599" s="261" t="s">
        <v>47</v>
      </c>
      <c r="E1599" s="261" t="s">
        <v>1020</v>
      </c>
      <c r="F1599" s="385" t="s">
        <v>3970</v>
      </c>
      <c r="G1599" s="385"/>
      <c r="H1599" s="279" t="s">
        <v>950</v>
      </c>
      <c r="I1599" s="282">
        <v>0.26650000000000001</v>
      </c>
      <c r="J1599" s="281">
        <v>24.73</v>
      </c>
      <c r="K1599" s="281">
        <v>6.59</v>
      </c>
      <c r="M1599" s="46"/>
      <c r="N1599" s="46"/>
      <c r="O1599" s="46"/>
      <c r="P1599" s="46"/>
      <c r="Q1599" s="46"/>
      <c r="R1599" s="46"/>
      <c r="S1599" s="46"/>
      <c r="T1599" s="46"/>
      <c r="U1599" s="46"/>
      <c r="V1599" s="46"/>
      <c r="W1599" s="46"/>
      <c r="X1599" s="46"/>
    </row>
    <row r="1600" spans="1:24" ht="15" customHeight="1" x14ac:dyDescent="0.2">
      <c r="A1600" s="46"/>
      <c r="B1600" s="262" t="s">
        <v>919</v>
      </c>
      <c r="C1600" s="284" t="s">
        <v>1446</v>
      </c>
      <c r="D1600" s="262" t="s">
        <v>47</v>
      </c>
      <c r="E1600" s="262" t="s">
        <v>1447</v>
      </c>
      <c r="F1600" s="389" t="s">
        <v>923</v>
      </c>
      <c r="G1600" s="389"/>
      <c r="H1600" s="283" t="s">
        <v>49</v>
      </c>
      <c r="I1600" s="286">
        <v>1</v>
      </c>
      <c r="J1600" s="285">
        <v>99.95</v>
      </c>
      <c r="K1600" s="285">
        <v>99.95</v>
      </c>
      <c r="M1600" s="46"/>
      <c r="N1600" s="46"/>
      <c r="O1600" s="46"/>
      <c r="P1600" s="46"/>
      <c r="Q1600" s="46"/>
      <c r="R1600" s="46"/>
      <c r="S1600" s="46"/>
      <c r="T1600" s="46"/>
      <c r="U1600" s="46"/>
      <c r="V1600" s="46"/>
      <c r="W1600" s="46"/>
      <c r="X1600" s="46"/>
    </row>
    <row r="1601" spans="1:24" ht="15" customHeight="1" x14ac:dyDescent="0.2">
      <c r="A1601" s="46"/>
      <c r="B1601" s="262" t="s">
        <v>919</v>
      </c>
      <c r="C1601" s="284" t="s">
        <v>1444</v>
      </c>
      <c r="D1601" s="262" t="s">
        <v>47</v>
      </c>
      <c r="E1601" s="262" t="s">
        <v>1445</v>
      </c>
      <c r="F1601" s="389" t="s">
        <v>923</v>
      </c>
      <c r="G1601" s="389"/>
      <c r="H1601" s="283" t="s">
        <v>97</v>
      </c>
      <c r="I1601" s="286">
        <v>0.52710000000000001</v>
      </c>
      <c r="J1601" s="285">
        <v>38.89</v>
      </c>
      <c r="K1601" s="285">
        <v>20.49</v>
      </c>
      <c r="M1601" s="46"/>
      <c r="N1601" s="46"/>
      <c r="O1601" s="46"/>
      <c r="P1601" s="46"/>
      <c r="Q1601" s="46"/>
      <c r="R1601" s="46"/>
      <c r="S1601" s="46"/>
      <c r="T1601" s="46"/>
      <c r="U1601" s="46"/>
      <c r="V1601" s="46"/>
      <c r="W1601" s="46"/>
      <c r="X1601" s="46"/>
    </row>
    <row r="1602" spans="1:24" ht="15" customHeight="1" x14ac:dyDescent="0.2">
      <c r="A1602" s="46"/>
      <c r="B1602" s="263"/>
      <c r="C1602" s="263"/>
      <c r="D1602" s="263"/>
      <c r="E1602" s="263"/>
      <c r="F1602" s="263" t="s">
        <v>924</v>
      </c>
      <c r="G1602" s="289">
        <v>25.06</v>
      </c>
      <c r="H1602" s="263" t="s">
        <v>925</v>
      </c>
      <c r="I1602" s="289">
        <v>0</v>
      </c>
      <c r="J1602" s="263" t="s">
        <v>926</v>
      </c>
      <c r="K1602" s="289">
        <v>25.06</v>
      </c>
      <c r="M1602" s="46"/>
      <c r="N1602" s="46"/>
      <c r="O1602" s="46"/>
      <c r="P1602" s="46"/>
      <c r="Q1602" s="46"/>
      <c r="R1602" s="46"/>
      <c r="S1602" s="46"/>
      <c r="T1602" s="46"/>
      <c r="U1602" s="46"/>
      <c r="V1602" s="46"/>
      <c r="W1602" s="46"/>
      <c r="X1602" s="46"/>
    </row>
    <row r="1603" spans="1:24" ht="15" customHeight="1" x14ac:dyDescent="0.2">
      <c r="A1603" s="46"/>
      <c r="B1603" s="263"/>
      <c r="C1603" s="263"/>
      <c r="D1603" s="263"/>
      <c r="E1603" s="263"/>
      <c r="F1603" s="263" t="s">
        <v>927</v>
      </c>
      <c r="G1603" s="289">
        <v>31.25</v>
      </c>
      <c r="H1603" s="263"/>
      <c r="I1603" s="386" t="s">
        <v>928</v>
      </c>
      <c r="J1603" s="386"/>
      <c r="K1603" s="289">
        <v>181.43</v>
      </c>
      <c r="M1603" s="46"/>
      <c r="N1603" s="46"/>
      <c r="O1603" s="46"/>
      <c r="P1603" s="46"/>
      <c r="Q1603" s="46"/>
      <c r="R1603" s="46"/>
      <c r="S1603" s="46"/>
      <c r="T1603" s="46"/>
      <c r="U1603" s="46"/>
      <c r="V1603" s="46"/>
      <c r="W1603" s="46"/>
      <c r="X1603" s="46"/>
    </row>
    <row r="1604" spans="1:24" ht="15" customHeight="1" thickBot="1" x14ac:dyDescent="0.25">
      <c r="A1604" s="46"/>
      <c r="B1604" s="264"/>
      <c r="C1604" s="264"/>
      <c r="D1604" s="264"/>
      <c r="E1604" s="264"/>
      <c r="F1604" s="264"/>
      <c r="G1604" s="264"/>
      <c r="H1604" s="264" t="s">
        <v>929</v>
      </c>
      <c r="I1604" s="287" t="s">
        <v>951</v>
      </c>
      <c r="J1604" s="264" t="s">
        <v>931</v>
      </c>
      <c r="K1604" s="265">
        <v>1088.58</v>
      </c>
      <c r="M1604" s="46"/>
      <c r="N1604" s="46"/>
      <c r="O1604" s="46"/>
      <c r="P1604" s="46"/>
      <c r="Q1604" s="46"/>
      <c r="R1604" s="46"/>
      <c r="S1604" s="46"/>
      <c r="T1604" s="46"/>
      <c r="U1604" s="46"/>
      <c r="V1604" s="46"/>
      <c r="W1604" s="46"/>
      <c r="X1604" s="46"/>
    </row>
    <row r="1605" spans="1:24" ht="15" customHeight="1" thickTop="1" x14ac:dyDescent="0.2">
      <c r="A1605" s="46"/>
      <c r="B1605" s="278"/>
      <c r="C1605" s="278"/>
      <c r="D1605" s="278"/>
      <c r="E1605" s="278"/>
      <c r="F1605" s="278"/>
      <c r="G1605" s="278"/>
      <c r="H1605" s="278"/>
      <c r="I1605" s="278"/>
      <c r="J1605" s="278"/>
      <c r="K1605" s="278"/>
      <c r="M1605" s="46"/>
      <c r="N1605" s="46"/>
      <c r="O1605" s="46"/>
      <c r="P1605" s="46"/>
      <c r="Q1605" s="46"/>
      <c r="R1605" s="46"/>
      <c r="S1605" s="46"/>
      <c r="T1605" s="46"/>
      <c r="U1605" s="46"/>
      <c r="V1605" s="46"/>
      <c r="W1605" s="46"/>
      <c r="X1605" s="46"/>
    </row>
    <row r="1606" spans="1:24" ht="15" customHeight="1" x14ac:dyDescent="0.2">
      <c r="A1606" s="46"/>
      <c r="B1606" s="259" t="s">
        <v>411</v>
      </c>
      <c r="C1606" s="267" t="s">
        <v>24</v>
      </c>
      <c r="D1606" s="259" t="s">
        <v>25</v>
      </c>
      <c r="E1606" s="259" t="s">
        <v>26</v>
      </c>
      <c r="F1606" s="387" t="s">
        <v>917</v>
      </c>
      <c r="G1606" s="387"/>
      <c r="H1606" s="271" t="s">
        <v>27</v>
      </c>
      <c r="I1606" s="267" t="s">
        <v>28</v>
      </c>
      <c r="J1606" s="267" t="s">
        <v>29</v>
      </c>
      <c r="K1606" s="267" t="s">
        <v>30</v>
      </c>
      <c r="M1606" s="46"/>
      <c r="N1606" s="46"/>
      <c r="O1606" s="46"/>
      <c r="P1606" s="46"/>
      <c r="Q1606" s="46"/>
      <c r="R1606" s="46"/>
      <c r="S1606" s="46"/>
      <c r="T1606" s="46"/>
      <c r="U1606" s="46"/>
      <c r="V1606" s="46"/>
      <c r="W1606" s="46"/>
      <c r="X1606" s="46"/>
    </row>
    <row r="1607" spans="1:24" ht="15" customHeight="1" x14ac:dyDescent="0.2">
      <c r="A1607" s="46"/>
      <c r="B1607" s="260" t="s">
        <v>918</v>
      </c>
      <c r="C1607" s="275" t="s">
        <v>2593</v>
      </c>
      <c r="D1607" s="260" t="s">
        <v>73</v>
      </c>
      <c r="E1607" s="260" t="s">
        <v>412</v>
      </c>
      <c r="F1607" s="388" t="s">
        <v>952</v>
      </c>
      <c r="G1607" s="388"/>
      <c r="H1607" s="274" t="s">
        <v>49</v>
      </c>
      <c r="I1607" s="277">
        <v>1</v>
      </c>
      <c r="J1607" s="276">
        <v>123.41</v>
      </c>
      <c r="K1607" s="276">
        <v>123.41</v>
      </c>
      <c r="M1607" s="46"/>
      <c r="N1607" s="46"/>
      <c r="O1607" s="46"/>
      <c r="P1607" s="46"/>
      <c r="Q1607" s="46"/>
      <c r="R1607" s="46"/>
      <c r="S1607" s="46"/>
      <c r="T1607" s="46"/>
      <c r="U1607" s="46"/>
      <c r="V1607" s="46"/>
      <c r="W1607" s="46"/>
      <c r="X1607" s="46"/>
    </row>
    <row r="1608" spans="1:24" ht="15" customHeight="1" x14ac:dyDescent="0.2">
      <c r="A1608" s="46"/>
      <c r="B1608" s="261" t="s">
        <v>953</v>
      </c>
      <c r="C1608" s="280" t="s">
        <v>957</v>
      </c>
      <c r="D1608" s="261" t="s">
        <v>47</v>
      </c>
      <c r="E1608" s="261" t="s">
        <v>958</v>
      </c>
      <c r="F1608" s="385" t="s">
        <v>3970</v>
      </c>
      <c r="G1608" s="385"/>
      <c r="H1608" s="279" t="s">
        <v>950</v>
      </c>
      <c r="I1608" s="282">
        <v>0.5</v>
      </c>
      <c r="J1608" s="281">
        <v>26.08</v>
      </c>
      <c r="K1608" s="281">
        <v>13.04</v>
      </c>
      <c r="M1608" s="46"/>
      <c r="N1608" s="46"/>
      <c r="O1608" s="46"/>
      <c r="P1608" s="46"/>
      <c r="Q1608" s="46"/>
      <c r="R1608" s="46"/>
      <c r="S1608" s="46"/>
      <c r="T1608" s="46"/>
      <c r="U1608" s="46"/>
      <c r="V1608" s="46"/>
      <c r="W1608" s="46"/>
      <c r="X1608" s="46"/>
    </row>
    <row r="1609" spans="1:24" ht="15" customHeight="1" x14ac:dyDescent="0.2">
      <c r="A1609" s="46"/>
      <c r="B1609" s="261" t="s">
        <v>953</v>
      </c>
      <c r="C1609" s="280" t="s">
        <v>954</v>
      </c>
      <c r="D1609" s="261" t="s">
        <v>47</v>
      </c>
      <c r="E1609" s="261" t="s">
        <v>955</v>
      </c>
      <c r="F1609" s="385" t="s">
        <v>3970</v>
      </c>
      <c r="G1609" s="385"/>
      <c r="H1609" s="279" t="s">
        <v>950</v>
      </c>
      <c r="I1609" s="282">
        <v>0.5</v>
      </c>
      <c r="J1609" s="281">
        <v>34.46</v>
      </c>
      <c r="K1609" s="281">
        <v>17.23</v>
      </c>
      <c r="M1609" s="46"/>
      <c r="N1609" s="46"/>
      <c r="O1609" s="46"/>
      <c r="P1609" s="46"/>
      <c r="Q1609" s="46"/>
      <c r="R1609" s="46"/>
      <c r="S1609" s="46"/>
      <c r="T1609" s="46"/>
      <c r="U1609" s="46"/>
      <c r="V1609" s="46"/>
      <c r="W1609" s="46"/>
      <c r="X1609" s="46"/>
    </row>
    <row r="1610" spans="1:24" ht="15" customHeight="1" x14ac:dyDescent="0.2">
      <c r="A1610" s="46"/>
      <c r="B1610" s="262" t="s">
        <v>919</v>
      </c>
      <c r="C1610" s="284" t="s">
        <v>1449</v>
      </c>
      <c r="D1610" s="262" t="s">
        <v>36</v>
      </c>
      <c r="E1610" s="262" t="s">
        <v>1450</v>
      </c>
      <c r="F1610" s="389" t="s">
        <v>923</v>
      </c>
      <c r="G1610" s="389"/>
      <c r="H1610" s="283" t="s">
        <v>304</v>
      </c>
      <c r="I1610" s="286">
        <v>1</v>
      </c>
      <c r="J1610" s="285">
        <v>73.7</v>
      </c>
      <c r="K1610" s="285">
        <v>73.7</v>
      </c>
      <c r="M1610" s="46"/>
      <c r="N1610" s="46"/>
      <c r="O1610" s="46"/>
      <c r="P1610" s="46"/>
      <c r="Q1610" s="46"/>
      <c r="R1610" s="46"/>
      <c r="S1610" s="46"/>
      <c r="T1610" s="46"/>
      <c r="U1610" s="46"/>
      <c r="V1610" s="46"/>
      <c r="W1610" s="46"/>
      <c r="X1610" s="46"/>
    </row>
    <row r="1611" spans="1:24" ht="15" customHeight="1" x14ac:dyDescent="0.2">
      <c r="A1611" s="46"/>
      <c r="B1611" s="262" t="s">
        <v>919</v>
      </c>
      <c r="C1611" s="284" t="s">
        <v>1444</v>
      </c>
      <c r="D1611" s="262" t="s">
        <v>47</v>
      </c>
      <c r="E1611" s="262" t="s">
        <v>1445</v>
      </c>
      <c r="F1611" s="389" t="s">
        <v>923</v>
      </c>
      <c r="G1611" s="389"/>
      <c r="H1611" s="283" t="s">
        <v>97</v>
      </c>
      <c r="I1611" s="286">
        <v>0.5</v>
      </c>
      <c r="J1611" s="285">
        <v>38.89</v>
      </c>
      <c r="K1611" s="285">
        <v>19.440000000000001</v>
      </c>
      <c r="M1611" s="46"/>
      <c r="N1611" s="46"/>
      <c r="O1611" s="46"/>
      <c r="P1611" s="46"/>
      <c r="Q1611" s="46"/>
      <c r="R1611" s="46"/>
      <c r="S1611" s="46"/>
      <c r="T1611" s="46"/>
      <c r="U1611" s="46"/>
      <c r="V1611" s="46"/>
      <c r="W1611" s="46"/>
      <c r="X1611" s="46"/>
    </row>
    <row r="1612" spans="1:24" ht="15" customHeight="1" x14ac:dyDescent="0.2">
      <c r="A1612" s="46"/>
      <c r="B1612" s="263"/>
      <c r="C1612" s="263"/>
      <c r="D1612" s="263"/>
      <c r="E1612" s="263"/>
      <c r="F1612" s="263" t="s">
        <v>924</v>
      </c>
      <c r="G1612" s="289">
        <v>26.69</v>
      </c>
      <c r="H1612" s="263" t="s">
        <v>925</v>
      </c>
      <c r="I1612" s="289">
        <v>0</v>
      </c>
      <c r="J1612" s="263" t="s">
        <v>926</v>
      </c>
      <c r="K1612" s="289">
        <v>26.69</v>
      </c>
      <c r="M1612" s="46"/>
      <c r="N1612" s="46"/>
      <c r="O1612" s="46"/>
      <c r="P1612" s="46"/>
      <c r="Q1612" s="46"/>
      <c r="R1612" s="46"/>
      <c r="S1612" s="46"/>
      <c r="T1612" s="46"/>
      <c r="U1612" s="46"/>
      <c r="V1612" s="46"/>
      <c r="W1612" s="46"/>
      <c r="X1612" s="46"/>
    </row>
    <row r="1613" spans="1:24" ht="15" customHeight="1" x14ac:dyDescent="0.2">
      <c r="A1613" s="46"/>
      <c r="B1613" s="263"/>
      <c r="C1613" s="263"/>
      <c r="D1613" s="263"/>
      <c r="E1613" s="263"/>
      <c r="F1613" s="263" t="s">
        <v>927</v>
      </c>
      <c r="G1613" s="289">
        <v>25.68</v>
      </c>
      <c r="H1613" s="263"/>
      <c r="I1613" s="386" t="s">
        <v>928</v>
      </c>
      <c r="J1613" s="386"/>
      <c r="K1613" s="289">
        <v>149.09</v>
      </c>
      <c r="M1613" s="46"/>
      <c r="N1613" s="46"/>
      <c r="O1613" s="46"/>
      <c r="P1613" s="46"/>
      <c r="Q1613" s="46"/>
      <c r="R1613" s="46"/>
      <c r="S1613" s="46"/>
      <c r="T1613" s="46"/>
      <c r="U1613" s="46"/>
      <c r="V1613" s="46"/>
      <c r="W1613" s="46"/>
      <c r="X1613" s="46"/>
    </row>
    <row r="1614" spans="1:24" ht="15" customHeight="1" thickBot="1" x14ac:dyDescent="0.25">
      <c r="A1614" s="46"/>
      <c r="B1614" s="264"/>
      <c r="C1614" s="264"/>
      <c r="D1614" s="264"/>
      <c r="E1614" s="264"/>
      <c r="F1614" s="264"/>
      <c r="G1614" s="264"/>
      <c r="H1614" s="264" t="s">
        <v>929</v>
      </c>
      <c r="I1614" s="287" t="s">
        <v>930</v>
      </c>
      <c r="J1614" s="264" t="s">
        <v>931</v>
      </c>
      <c r="K1614" s="265">
        <v>1490.9</v>
      </c>
      <c r="M1614" s="46"/>
      <c r="N1614" s="46"/>
      <c r="O1614" s="46"/>
      <c r="P1614" s="46"/>
      <c r="Q1614" s="46"/>
      <c r="R1614" s="46"/>
      <c r="S1614" s="46"/>
      <c r="T1614" s="46"/>
      <c r="U1614" s="46"/>
      <c r="V1614" s="46"/>
      <c r="W1614" s="46"/>
      <c r="X1614" s="46"/>
    </row>
    <row r="1615" spans="1:24" ht="15" customHeight="1" thickTop="1" x14ac:dyDescent="0.2">
      <c r="A1615" s="46"/>
      <c r="B1615" s="278"/>
      <c r="C1615" s="278"/>
      <c r="D1615" s="278"/>
      <c r="E1615" s="278"/>
      <c r="F1615" s="278"/>
      <c r="G1615" s="278"/>
      <c r="H1615" s="278"/>
      <c r="I1615" s="278"/>
      <c r="J1615" s="278"/>
      <c r="K1615" s="278"/>
      <c r="M1615" s="46"/>
      <c r="N1615" s="46"/>
      <c r="O1615" s="46"/>
      <c r="P1615" s="46"/>
      <c r="Q1615" s="46"/>
      <c r="R1615" s="46"/>
      <c r="S1615" s="46"/>
      <c r="T1615" s="46"/>
      <c r="U1615" s="46"/>
      <c r="V1615" s="46"/>
      <c r="W1615" s="46"/>
      <c r="X1615" s="46"/>
    </row>
    <row r="1616" spans="1:24" ht="15" customHeight="1" x14ac:dyDescent="0.2">
      <c r="A1616" s="46"/>
      <c r="B1616" s="258" t="s">
        <v>413</v>
      </c>
      <c r="C1616" s="258"/>
      <c r="D1616" s="258"/>
      <c r="E1616" s="258" t="s">
        <v>414</v>
      </c>
      <c r="F1616" s="258"/>
      <c r="G1616" s="390"/>
      <c r="H1616" s="390"/>
      <c r="I1616" s="272"/>
      <c r="J1616" s="258"/>
      <c r="K1616" s="273">
        <v>58655.27</v>
      </c>
      <c r="M1616" s="46"/>
      <c r="N1616" s="46"/>
      <c r="O1616" s="46"/>
      <c r="P1616" s="46"/>
      <c r="Q1616" s="46"/>
      <c r="R1616" s="46"/>
      <c r="S1616" s="46"/>
      <c r="T1616" s="46"/>
      <c r="U1616" s="46"/>
      <c r="V1616" s="46"/>
      <c r="W1616" s="46"/>
      <c r="X1616" s="46"/>
    </row>
    <row r="1617" spans="1:24" ht="15" customHeight="1" x14ac:dyDescent="0.2">
      <c r="A1617" s="46"/>
      <c r="B1617" s="259" t="s">
        <v>415</v>
      </c>
      <c r="C1617" s="267" t="s">
        <v>24</v>
      </c>
      <c r="D1617" s="259" t="s">
        <v>25</v>
      </c>
      <c r="E1617" s="259" t="s">
        <v>26</v>
      </c>
      <c r="F1617" s="387" t="s">
        <v>917</v>
      </c>
      <c r="G1617" s="387"/>
      <c r="H1617" s="271" t="s">
        <v>27</v>
      </c>
      <c r="I1617" s="267" t="s">
        <v>28</v>
      </c>
      <c r="J1617" s="267" t="s">
        <v>29</v>
      </c>
      <c r="K1617" s="267" t="s">
        <v>30</v>
      </c>
      <c r="M1617" s="46"/>
      <c r="N1617" s="46"/>
      <c r="O1617" s="46"/>
      <c r="P1617" s="46"/>
      <c r="Q1617" s="46"/>
      <c r="R1617" s="46"/>
      <c r="S1617" s="46"/>
      <c r="T1617" s="46"/>
      <c r="U1617" s="46"/>
      <c r="V1617" s="46"/>
      <c r="W1617" s="46"/>
      <c r="X1617" s="46"/>
    </row>
    <row r="1618" spans="1:24" ht="15" customHeight="1" x14ac:dyDescent="0.2">
      <c r="A1618" s="46"/>
      <c r="B1618" s="260" t="s">
        <v>918</v>
      </c>
      <c r="C1618" s="275" t="s">
        <v>2594</v>
      </c>
      <c r="D1618" s="260" t="s">
        <v>73</v>
      </c>
      <c r="E1618" s="260" t="s">
        <v>416</v>
      </c>
      <c r="F1618" s="388" t="s">
        <v>956</v>
      </c>
      <c r="G1618" s="388"/>
      <c r="H1618" s="274" t="s">
        <v>40</v>
      </c>
      <c r="I1618" s="277">
        <v>1</v>
      </c>
      <c r="J1618" s="276">
        <v>1749.59</v>
      </c>
      <c r="K1618" s="276">
        <v>1749.59</v>
      </c>
      <c r="M1618" s="46"/>
      <c r="N1618" s="46"/>
      <c r="O1618" s="46"/>
      <c r="P1618" s="46"/>
      <c r="Q1618" s="46"/>
      <c r="R1618" s="46"/>
      <c r="S1618" s="46"/>
      <c r="T1618" s="46"/>
      <c r="U1618" s="46"/>
      <c r="V1618" s="46"/>
      <c r="W1618" s="46"/>
      <c r="X1618" s="46"/>
    </row>
    <row r="1619" spans="1:24" ht="15" customHeight="1" x14ac:dyDescent="0.2">
      <c r="A1619" s="46"/>
      <c r="B1619" s="261" t="s">
        <v>953</v>
      </c>
      <c r="C1619" s="280" t="s">
        <v>1106</v>
      </c>
      <c r="D1619" s="261" t="s">
        <v>47</v>
      </c>
      <c r="E1619" s="261" t="s">
        <v>1107</v>
      </c>
      <c r="F1619" s="385" t="s">
        <v>3970</v>
      </c>
      <c r="G1619" s="385"/>
      <c r="H1619" s="279" t="s">
        <v>950</v>
      </c>
      <c r="I1619" s="282">
        <v>0.1</v>
      </c>
      <c r="J1619" s="281">
        <v>35.29</v>
      </c>
      <c r="K1619" s="281">
        <v>3.52</v>
      </c>
      <c r="M1619" s="46"/>
      <c r="N1619" s="46"/>
      <c r="O1619" s="46"/>
      <c r="P1619" s="46"/>
      <c r="Q1619" s="46"/>
      <c r="R1619" s="46"/>
      <c r="S1619" s="46"/>
      <c r="T1619" s="46"/>
      <c r="U1619" s="46"/>
      <c r="V1619" s="46"/>
      <c r="W1619" s="46"/>
      <c r="X1619" s="46"/>
    </row>
    <row r="1620" spans="1:24" ht="15" customHeight="1" x14ac:dyDescent="0.2">
      <c r="A1620" s="46"/>
      <c r="B1620" s="261" t="s">
        <v>953</v>
      </c>
      <c r="C1620" s="280" t="s">
        <v>1019</v>
      </c>
      <c r="D1620" s="261" t="s">
        <v>47</v>
      </c>
      <c r="E1620" s="261" t="s">
        <v>1020</v>
      </c>
      <c r="F1620" s="385" t="s">
        <v>3970</v>
      </c>
      <c r="G1620" s="385"/>
      <c r="H1620" s="279" t="s">
        <v>950</v>
      </c>
      <c r="I1620" s="282">
        <v>3</v>
      </c>
      <c r="J1620" s="281">
        <v>24.73</v>
      </c>
      <c r="K1620" s="281">
        <v>74.19</v>
      </c>
      <c r="M1620" s="46"/>
      <c r="N1620" s="46"/>
      <c r="O1620" s="46"/>
      <c r="P1620" s="46"/>
      <c r="Q1620" s="46"/>
      <c r="R1620" s="46"/>
      <c r="S1620" s="46"/>
      <c r="T1620" s="46"/>
      <c r="U1620" s="46"/>
      <c r="V1620" s="46"/>
      <c r="W1620" s="46"/>
      <c r="X1620" s="46"/>
    </row>
    <row r="1621" spans="1:24" ht="15" customHeight="1" x14ac:dyDescent="0.2">
      <c r="A1621" s="46"/>
      <c r="B1621" s="261" t="s">
        <v>953</v>
      </c>
      <c r="C1621" s="280" t="s">
        <v>1017</v>
      </c>
      <c r="D1621" s="261" t="s">
        <v>47</v>
      </c>
      <c r="E1621" s="261" t="s">
        <v>1018</v>
      </c>
      <c r="F1621" s="385" t="s">
        <v>3970</v>
      </c>
      <c r="G1621" s="385"/>
      <c r="H1621" s="279" t="s">
        <v>950</v>
      </c>
      <c r="I1621" s="282">
        <v>1.5</v>
      </c>
      <c r="J1621" s="281">
        <v>36.35</v>
      </c>
      <c r="K1621" s="281">
        <v>54.52</v>
      </c>
      <c r="M1621" s="46"/>
      <c r="N1621" s="46"/>
      <c r="O1621" s="46"/>
      <c r="P1621" s="46"/>
      <c r="Q1621" s="46"/>
      <c r="R1621" s="46"/>
      <c r="S1621" s="46"/>
      <c r="T1621" s="46"/>
      <c r="U1621" s="46"/>
      <c r="V1621" s="46"/>
      <c r="W1621" s="46"/>
      <c r="X1621" s="46"/>
    </row>
    <row r="1622" spans="1:24" ht="15" customHeight="1" x14ac:dyDescent="0.2">
      <c r="A1622" s="46"/>
      <c r="B1622" s="261" t="s">
        <v>953</v>
      </c>
      <c r="C1622" s="280" t="s">
        <v>1108</v>
      </c>
      <c r="D1622" s="261" t="s">
        <v>47</v>
      </c>
      <c r="E1622" s="261" t="s">
        <v>1109</v>
      </c>
      <c r="F1622" s="385" t="s">
        <v>3970</v>
      </c>
      <c r="G1622" s="385"/>
      <c r="H1622" s="279" t="s">
        <v>950</v>
      </c>
      <c r="I1622" s="282">
        <v>0.1</v>
      </c>
      <c r="J1622" s="281">
        <v>26.59</v>
      </c>
      <c r="K1622" s="281">
        <v>2.65</v>
      </c>
      <c r="M1622" s="46"/>
      <c r="N1622" s="46"/>
      <c r="O1622" s="46"/>
      <c r="P1622" s="46"/>
      <c r="Q1622" s="46"/>
      <c r="R1622" s="46"/>
      <c r="S1622" s="46"/>
      <c r="T1622" s="46"/>
      <c r="U1622" s="46"/>
      <c r="V1622" s="46"/>
      <c r="W1622" s="46"/>
      <c r="X1622" s="46"/>
    </row>
    <row r="1623" spans="1:24" ht="15" customHeight="1" x14ac:dyDescent="0.2">
      <c r="A1623" s="46"/>
      <c r="B1623" s="261" t="s">
        <v>953</v>
      </c>
      <c r="C1623" s="280" t="s">
        <v>1042</v>
      </c>
      <c r="D1623" s="261" t="s">
        <v>47</v>
      </c>
      <c r="E1623" s="261" t="s">
        <v>1043</v>
      </c>
      <c r="F1623" s="385" t="s">
        <v>3970</v>
      </c>
      <c r="G1623" s="385"/>
      <c r="H1623" s="279" t="s">
        <v>950</v>
      </c>
      <c r="I1623" s="282">
        <v>1.5</v>
      </c>
      <c r="J1623" s="281">
        <v>26.44</v>
      </c>
      <c r="K1623" s="281">
        <v>39.659999999999997</v>
      </c>
      <c r="M1623" s="46"/>
      <c r="N1623" s="46"/>
      <c r="O1623" s="46"/>
      <c r="P1623" s="46"/>
      <c r="Q1623" s="46"/>
      <c r="R1623" s="46"/>
      <c r="S1623" s="46"/>
      <c r="T1623" s="46"/>
      <c r="U1623" s="46"/>
      <c r="V1623" s="46"/>
      <c r="W1623" s="46"/>
      <c r="X1623" s="46"/>
    </row>
    <row r="1624" spans="1:24" ht="15" customHeight="1" x14ac:dyDescent="0.2">
      <c r="A1624" s="46"/>
      <c r="B1624" s="261" t="s">
        <v>953</v>
      </c>
      <c r="C1624" s="280" t="s">
        <v>1086</v>
      </c>
      <c r="D1624" s="261" t="s">
        <v>47</v>
      </c>
      <c r="E1624" s="261" t="s">
        <v>1087</v>
      </c>
      <c r="F1624" s="385" t="s">
        <v>3970</v>
      </c>
      <c r="G1624" s="385"/>
      <c r="H1624" s="279" t="s">
        <v>950</v>
      </c>
      <c r="I1624" s="282">
        <v>2</v>
      </c>
      <c r="J1624" s="281">
        <v>35.590000000000003</v>
      </c>
      <c r="K1624" s="281">
        <v>71.180000000000007</v>
      </c>
      <c r="M1624" s="46"/>
      <c r="N1624" s="46"/>
      <c r="O1624" s="46"/>
      <c r="P1624" s="46"/>
      <c r="Q1624" s="46"/>
      <c r="R1624" s="46"/>
      <c r="S1624" s="46"/>
      <c r="T1624" s="46"/>
      <c r="U1624" s="46"/>
      <c r="V1624" s="46"/>
      <c r="W1624" s="46"/>
      <c r="X1624" s="46"/>
    </row>
    <row r="1625" spans="1:24" ht="15" customHeight="1" x14ac:dyDescent="0.2">
      <c r="A1625" s="46"/>
      <c r="B1625" s="262" t="s">
        <v>919</v>
      </c>
      <c r="C1625" s="284" t="s">
        <v>1044</v>
      </c>
      <c r="D1625" s="262" t="s">
        <v>47</v>
      </c>
      <c r="E1625" s="262" t="s">
        <v>1045</v>
      </c>
      <c r="F1625" s="389" t="s">
        <v>923</v>
      </c>
      <c r="G1625" s="389"/>
      <c r="H1625" s="283" t="s">
        <v>97</v>
      </c>
      <c r="I1625" s="286">
        <v>0.2</v>
      </c>
      <c r="J1625" s="285">
        <v>17.2</v>
      </c>
      <c r="K1625" s="285">
        <v>3.44</v>
      </c>
      <c r="M1625" s="46"/>
      <c r="N1625" s="46"/>
      <c r="O1625" s="46"/>
      <c r="P1625" s="46"/>
      <c r="Q1625" s="46"/>
      <c r="R1625" s="46"/>
      <c r="S1625" s="46"/>
      <c r="T1625" s="46"/>
      <c r="U1625" s="46"/>
      <c r="V1625" s="46"/>
      <c r="W1625" s="46"/>
      <c r="X1625" s="46"/>
    </row>
    <row r="1626" spans="1:24" ht="15" customHeight="1" x14ac:dyDescent="0.2">
      <c r="A1626" s="46"/>
      <c r="B1626" s="262" t="s">
        <v>919</v>
      </c>
      <c r="C1626" s="284" t="s">
        <v>2695</v>
      </c>
      <c r="D1626" s="262" t="s">
        <v>47</v>
      </c>
      <c r="E1626" s="262" t="s">
        <v>2696</v>
      </c>
      <c r="F1626" s="389" t="s">
        <v>923</v>
      </c>
      <c r="G1626" s="389"/>
      <c r="H1626" s="283" t="s">
        <v>83</v>
      </c>
      <c r="I1626" s="286">
        <v>5</v>
      </c>
      <c r="J1626" s="285">
        <v>11.72</v>
      </c>
      <c r="K1626" s="285">
        <v>58.6</v>
      </c>
      <c r="M1626" s="46"/>
      <c r="N1626" s="46"/>
      <c r="O1626" s="46"/>
      <c r="P1626" s="46"/>
      <c r="Q1626" s="46"/>
      <c r="R1626" s="46"/>
      <c r="S1626" s="46"/>
      <c r="T1626" s="46"/>
      <c r="U1626" s="46"/>
      <c r="V1626" s="46"/>
      <c r="W1626" s="46"/>
      <c r="X1626" s="46"/>
    </row>
    <row r="1627" spans="1:24" ht="15" customHeight="1" x14ac:dyDescent="0.2">
      <c r="A1627" s="46"/>
      <c r="B1627" s="262" t="s">
        <v>919</v>
      </c>
      <c r="C1627" s="284" t="s">
        <v>2697</v>
      </c>
      <c r="D1627" s="262" t="s">
        <v>47</v>
      </c>
      <c r="E1627" s="262" t="s">
        <v>2698</v>
      </c>
      <c r="F1627" s="389" t="s">
        <v>923</v>
      </c>
      <c r="G1627" s="389"/>
      <c r="H1627" s="283" t="s">
        <v>40</v>
      </c>
      <c r="I1627" s="286">
        <v>1.05</v>
      </c>
      <c r="J1627" s="285">
        <v>7.73</v>
      </c>
      <c r="K1627" s="285">
        <v>8.11</v>
      </c>
      <c r="M1627" s="46"/>
      <c r="N1627" s="46"/>
      <c r="O1627" s="46"/>
      <c r="P1627" s="46"/>
      <c r="Q1627" s="46"/>
      <c r="R1627" s="46"/>
      <c r="S1627" s="46"/>
      <c r="T1627" s="46"/>
      <c r="U1627" s="46"/>
      <c r="V1627" s="46"/>
      <c r="W1627" s="46"/>
      <c r="X1627" s="46"/>
    </row>
    <row r="1628" spans="1:24" ht="15" customHeight="1" x14ac:dyDescent="0.2">
      <c r="A1628" s="46"/>
      <c r="B1628" s="262" t="s">
        <v>919</v>
      </c>
      <c r="C1628" s="284" t="s">
        <v>2691</v>
      </c>
      <c r="D1628" s="262" t="s">
        <v>47</v>
      </c>
      <c r="E1628" s="262" t="s">
        <v>2692</v>
      </c>
      <c r="F1628" s="389" t="s">
        <v>923</v>
      </c>
      <c r="G1628" s="389"/>
      <c r="H1628" s="283" t="s">
        <v>1075</v>
      </c>
      <c r="I1628" s="286">
        <v>0.1</v>
      </c>
      <c r="J1628" s="285">
        <v>16</v>
      </c>
      <c r="K1628" s="285">
        <v>1.6</v>
      </c>
      <c r="M1628" s="46"/>
      <c r="N1628" s="46"/>
      <c r="O1628" s="46"/>
      <c r="P1628" s="46"/>
      <c r="Q1628" s="46"/>
      <c r="R1628" s="46"/>
      <c r="S1628" s="46"/>
      <c r="T1628" s="46"/>
      <c r="U1628" s="46"/>
      <c r="V1628" s="46"/>
      <c r="W1628" s="46"/>
      <c r="X1628" s="46"/>
    </row>
    <row r="1629" spans="1:24" ht="15" customHeight="1" x14ac:dyDescent="0.2">
      <c r="A1629" s="46"/>
      <c r="B1629" s="262" t="s">
        <v>919</v>
      </c>
      <c r="C1629" s="284" t="s">
        <v>2693</v>
      </c>
      <c r="D1629" s="262" t="s">
        <v>47</v>
      </c>
      <c r="E1629" s="262" t="s">
        <v>2694</v>
      </c>
      <c r="F1629" s="389" t="s">
        <v>923</v>
      </c>
      <c r="G1629" s="389"/>
      <c r="H1629" s="283" t="s">
        <v>40</v>
      </c>
      <c r="I1629" s="286">
        <v>0.33</v>
      </c>
      <c r="J1629" s="285">
        <v>35.51</v>
      </c>
      <c r="K1629" s="285">
        <v>11.71</v>
      </c>
      <c r="M1629" s="46"/>
      <c r="N1629" s="46"/>
      <c r="O1629" s="46"/>
      <c r="P1629" s="46"/>
      <c r="Q1629" s="46"/>
      <c r="R1629" s="46"/>
      <c r="S1629" s="46"/>
      <c r="T1629" s="46"/>
      <c r="U1629" s="46"/>
      <c r="V1629" s="46"/>
      <c r="W1629" s="46"/>
      <c r="X1629" s="46"/>
    </row>
    <row r="1630" spans="1:24" ht="15" customHeight="1" x14ac:dyDescent="0.2">
      <c r="A1630" s="46"/>
      <c r="B1630" s="262" t="s">
        <v>919</v>
      </c>
      <c r="C1630" s="284" t="s">
        <v>1451</v>
      </c>
      <c r="D1630" s="262" t="s">
        <v>36</v>
      </c>
      <c r="E1630" s="262" t="s">
        <v>1452</v>
      </c>
      <c r="F1630" s="389" t="s">
        <v>923</v>
      </c>
      <c r="G1630" s="389"/>
      <c r="H1630" s="283" t="s">
        <v>60</v>
      </c>
      <c r="I1630" s="286">
        <v>0.05</v>
      </c>
      <c r="J1630" s="285">
        <v>440.17</v>
      </c>
      <c r="K1630" s="285">
        <v>22</v>
      </c>
      <c r="M1630" s="46"/>
      <c r="N1630" s="46"/>
      <c r="O1630" s="46"/>
      <c r="P1630" s="46"/>
      <c r="Q1630" s="46"/>
      <c r="R1630" s="46"/>
      <c r="S1630" s="46"/>
      <c r="T1630" s="46"/>
      <c r="U1630" s="46"/>
      <c r="V1630" s="46"/>
      <c r="W1630" s="46"/>
      <c r="X1630" s="46"/>
    </row>
    <row r="1631" spans="1:24" ht="15" customHeight="1" x14ac:dyDescent="0.2">
      <c r="A1631" s="46"/>
      <c r="B1631" s="262" t="s">
        <v>919</v>
      </c>
      <c r="C1631" s="284" t="s">
        <v>1454</v>
      </c>
      <c r="D1631" s="262" t="s">
        <v>36</v>
      </c>
      <c r="E1631" s="262" t="s">
        <v>1455</v>
      </c>
      <c r="F1631" s="389" t="s">
        <v>923</v>
      </c>
      <c r="G1631" s="389"/>
      <c r="H1631" s="283" t="s">
        <v>40</v>
      </c>
      <c r="I1631" s="286">
        <v>1</v>
      </c>
      <c r="J1631" s="285">
        <v>1398.41</v>
      </c>
      <c r="K1631" s="285">
        <v>1398.41</v>
      </c>
      <c r="M1631" s="46"/>
      <c r="N1631" s="46"/>
      <c r="O1631" s="46"/>
      <c r="P1631" s="46"/>
      <c r="Q1631" s="46"/>
      <c r="R1631" s="46"/>
      <c r="S1631" s="46"/>
      <c r="T1631" s="46"/>
      <c r="U1631" s="46"/>
      <c r="V1631" s="46"/>
      <c r="W1631" s="46"/>
      <c r="X1631" s="46"/>
    </row>
    <row r="1632" spans="1:24" ht="15" customHeight="1" x14ac:dyDescent="0.2">
      <c r="A1632" s="46"/>
      <c r="B1632" s="263"/>
      <c r="C1632" s="263"/>
      <c r="D1632" s="263"/>
      <c r="E1632" s="263"/>
      <c r="F1632" s="263" t="s">
        <v>924</v>
      </c>
      <c r="G1632" s="289">
        <v>212.05</v>
      </c>
      <c r="H1632" s="263" t="s">
        <v>925</v>
      </c>
      <c r="I1632" s="289">
        <v>0</v>
      </c>
      <c r="J1632" s="263" t="s">
        <v>926</v>
      </c>
      <c r="K1632" s="289">
        <v>212.05</v>
      </c>
      <c r="M1632" s="46"/>
      <c r="N1632" s="46"/>
      <c r="O1632" s="46"/>
      <c r="P1632" s="46"/>
      <c r="Q1632" s="46"/>
      <c r="R1632" s="46"/>
      <c r="S1632" s="46"/>
      <c r="T1632" s="46"/>
      <c r="U1632" s="46"/>
      <c r="V1632" s="46"/>
      <c r="W1632" s="46"/>
      <c r="X1632" s="46"/>
    </row>
    <row r="1633" spans="1:24" ht="15" customHeight="1" x14ac:dyDescent="0.2">
      <c r="A1633" s="46"/>
      <c r="B1633" s="263"/>
      <c r="C1633" s="263"/>
      <c r="D1633" s="263"/>
      <c r="E1633" s="263"/>
      <c r="F1633" s="263" t="s">
        <v>927</v>
      </c>
      <c r="G1633" s="289">
        <v>364.08</v>
      </c>
      <c r="H1633" s="263"/>
      <c r="I1633" s="386" t="s">
        <v>928</v>
      </c>
      <c r="J1633" s="386"/>
      <c r="K1633" s="289">
        <v>2113.67</v>
      </c>
      <c r="M1633" s="46"/>
      <c r="N1633" s="46"/>
      <c r="O1633" s="46"/>
      <c r="P1633" s="46"/>
      <c r="Q1633" s="46"/>
      <c r="R1633" s="46"/>
      <c r="S1633" s="46"/>
      <c r="T1633" s="46"/>
      <c r="U1633" s="46"/>
      <c r="V1633" s="46"/>
      <c r="W1633" s="46"/>
      <c r="X1633" s="46"/>
    </row>
    <row r="1634" spans="1:24" ht="15" customHeight="1" thickBot="1" x14ac:dyDescent="0.25">
      <c r="A1634" s="46"/>
      <c r="B1634" s="264"/>
      <c r="C1634" s="264"/>
      <c r="D1634" s="264"/>
      <c r="E1634" s="264"/>
      <c r="F1634" s="264"/>
      <c r="G1634" s="264"/>
      <c r="H1634" s="264" t="s">
        <v>929</v>
      </c>
      <c r="I1634" s="287" t="s">
        <v>3641</v>
      </c>
      <c r="J1634" s="264" t="s">
        <v>931</v>
      </c>
      <c r="K1634" s="265">
        <v>15091.6</v>
      </c>
      <c r="M1634" s="46"/>
      <c r="N1634" s="46"/>
      <c r="O1634" s="46"/>
      <c r="P1634" s="46"/>
      <c r="Q1634" s="46"/>
      <c r="R1634" s="46"/>
      <c r="S1634" s="46"/>
      <c r="T1634" s="46"/>
      <c r="U1634" s="46"/>
      <c r="V1634" s="46"/>
      <c r="W1634" s="46"/>
      <c r="X1634" s="46"/>
    </row>
    <row r="1635" spans="1:24" ht="15" customHeight="1" thickTop="1" x14ac:dyDescent="0.2">
      <c r="A1635" s="46"/>
      <c r="B1635" s="278"/>
      <c r="C1635" s="278"/>
      <c r="D1635" s="278"/>
      <c r="E1635" s="278"/>
      <c r="F1635" s="278"/>
      <c r="G1635" s="278"/>
      <c r="H1635" s="278"/>
      <c r="I1635" s="278"/>
      <c r="J1635" s="278"/>
      <c r="K1635" s="278"/>
      <c r="M1635" s="46"/>
      <c r="N1635" s="46"/>
      <c r="O1635" s="46"/>
      <c r="P1635" s="46"/>
      <c r="Q1635" s="46"/>
      <c r="R1635" s="46"/>
      <c r="S1635" s="46"/>
      <c r="T1635" s="46"/>
      <c r="U1635" s="46"/>
      <c r="V1635" s="46"/>
      <c r="W1635" s="46"/>
      <c r="X1635" s="46"/>
    </row>
    <row r="1636" spans="1:24" ht="15" customHeight="1" x14ac:dyDescent="0.2">
      <c r="A1636" s="46"/>
      <c r="B1636" s="259" t="s">
        <v>417</v>
      </c>
      <c r="C1636" s="267" t="s">
        <v>24</v>
      </c>
      <c r="D1636" s="259" t="s">
        <v>25</v>
      </c>
      <c r="E1636" s="259" t="s">
        <v>26</v>
      </c>
      <c r="F1636" s="387" t="s">
        <v>917</v>
      </c>
      <c r="G1636" s="387"/>
      <c r="H1636" s="271" t="s">
        <v>27</v>
      </c>
      <c r="I1636" s="267" t="s">
        <v>28</v>
      </c>
      <c r="J1636" s="267" t="s">
        <v>29</v>
      </c>
      <c r="K1636" s="267" t="s">
        <v>30</v>
      </c>
      <c r="M1636" s="46"/>
      <c r="N1636" s="46"/>
      <c r="O1636" s="46"/>
      <c r="P1636" s="46"/>
      <c r="Q1636" s="46"/>
      <c r="R1636" s="46"/>
      <c r="S1636" s="46"/>
      <c r="T1636" s="46"/>
      <c r="U1636" s="46"/>
      <c r="V1636" s="46"/>
      <c r="W1636" s="46"/>
      <c r="X1636" s="46"/>
    </row>
    <row r="1637" spans="1:24" ht="15" customHeight="1" x14ac:dyDescent="0.2">
      <c r="A1637" s="46"/>
      <c r="B1637" s="260" t="s">
        <v>918</v>
      </c>
      <c r="C1637" s="275" t="s">
        <v>2471</v>
      </c>
      <c r="D1637" s="260" t="s">
        <v>73</v>
      </c>
      <c r="E1637" s="260" t="s">
        <v>2472</v>
      </c>
      <c r="F1637" s="388" t="s">
        <v>956</v>
      </c>
      <c r="G1637" s="388"/>
      <c r="H1637" s="274" t="s">
        <v>49</v>
      </c>
      <c r="I1637" s="277">
        <v>1</v>
      </c>
      <c r="J1637" s="276">
        <v>2429.73</v>
      </c>
      <c r="K1637" s="276">
        <v>2429.73</v>
      </c>
      <c r="M1637" s="46"/>
      <c r="N1637" s="46"/>
      <c r="O1637" s="46"/>
      <c r="P1637" s="46"/>
      <c r="Q1637" s="46"/>
      <c r="R1637" s="46"/>
      <c r="S1637" s="46"/>
      <c r="T1637" s="46"/>
      <c r="U1637" s="46"/>
      <c r="V1637" s="46"/>
      <c r="W1637" s="46"/>
      <c r="X1637" s="46"/>
    </row>
    <row r="1638" spans="1:24" ht="15" customHeight="1" x14ac:dyDescent="0.2">
      <c r="A1638" s="46"/>
      <c r="B1638" s="261" t="s">
        <v>953</v>
      </c>
      <c r="C1638" s="280" t="s">
        <v>957</v>
      </c>
      <c r="D1638" s="261" t="s">
        <v>47</v>
      </c>
      <c r="E1638" s="261" t="s">
        <v>958</v>
      </c>
      <c r="F1638" s="385" t="s">
        <v>3970</v>
      </c>
      <c r="G1638" s="385"/>
      <c r="H1638" s="279" t="s">
        <v>950</v>
      </c>
      <c r="I1638" s="282">
        <v>0.2</v>
      </c>
      <c r="J1638" s="281">
        <v>26.08</v>
      </c>
      <c r="K1638" s="281">
        <v>5.21</v>
      </c>
      <c r="M1638" s="46"/>
      <c r="N1638" s="46"/>
      <c r="O1638" s="46"/>
      <c r="P1638" s="46"/>
      <c r="Q1638" s="46"/>
      <c r="R1638" s="46"/>
      <c r="S1638" s="46"/>
      <c r="T1638" s="46"/>
      <c r="U1638" s="46"/>
      <c r="V1638" s="46"/>
      <c r="W1638" s="46"/>
      <c r="X1638" s="46"/>
    </row>
    <row r="1639" spans="1:24" ht="15" customHeight="1" x14ac:dyDescent="0.2">
      <c r="A1639" s="46"/>
      <c r="B1639" s="261" t="s">
        <v>953</v>
      </c>
      <c r="C1639" s="280" t="s">
        <v>954</v>
      </c>
      <c r="D1639" s="261" t="s">
        <v>47</v>
      </c>
      <c r="E1639" s="261" t="s">
        <v>955</v>
      </c>
      <c r="F1639" s="385" t="s">
        <v>3970</v>
      </c>
      <c r="G1639" s="385"/>
      <c r="H1639" s="279" t="s">
        <v>950</v>
      </c>
      <c r="I1639" s="282">
        <v>0.2</v>
      </c>
      <c r="J1639" s="281">
        <v>34.46</v>
      </c>
      <c r="K1639" s="281">
        <v>6.89</v>
      </c>
      <c r="M1639" s="46"/>
      <c r="N1639" s="46"/>
      <c r="O1639" s="46"/>
      <c r="P1639" s="46"/>
      <c r="Q1639" s="46"/>
      <c r="R1639" s="46"/>
      <c r="S1639" s="46"/>
      <c r="T1639" s="46"/>
      <c r="U1639" s="46"/>
      <c r="V1639" s="46"/>
      <c r="W1639" s="46"/>
      <c r="X1639" s="46"/>
    </row>
    <row r="1640" spans="1:24" ht="15" customHeight="1" x14ac:dyDescent="0.2">
      <c r="A1640" s="46"/>
      <c r="B1640" s="262" t="s">
        <v>919</v>
      </c>
      <c r="C1640" s="284" t="s">
        <v>2699</v>
      </c>
      <c r="D1640" s="262" t="s">
        <v>39</v>
      </c>
      <c r="E1640" s="262" t="s">
        <v>418</v>
      </c>
      <c r="F1640" s="389" t="s">
        <v>923</v>
      </c>
      <c r="G1640" s="389"/>
      <c r="H1640" s="283" t="s">
        <v>304</v>
      </c>
      <c r="I1640" s="286">
        <v>1</v>
      </c>
      <c r="J1640" s="285">
        <v>2417.63</v>
      </c>
      <c r="K1640" s="285">
        <v>2417.63</v>
      </c>
      <c r="M1640" s="46"/>
      <c r="N1640" s="46"/>
      <c r="O1640" s="46"/>
      <c r="P1640" s="46"/>
      <c r="Q1640" s="46"/>
      <c r="R1640" s="46"/>
      <c r="S1640" s="46"/>
      <c r="T1640" s="46"/>
      <c r="U1640" s="46"/>
      <c r="V1640" s="46"/>
      <c r="W1640" s="46"/>
      <c r="X1640" s="46"/>
    </row>
    <row r="1641" spans="1:24" ht="15" customHeight="1" x14ac:dyDescent="0.2">
      <c r="A1641" s="46"/>
      <c r="B1641" s="263"/>
      <c r="C1641" s="263"/>
      <c r="D1641" s="263"/>
      <c r="E1641" s="263"/>
      <c r="F1641" s="263" t="s">
        <v>924</v>
      </c>
      <c r="G1641" s="289">
        <v>10.67</v>
      </c>
      <c r="H1641" s="263" t="s">
        <v>925</v>
      </c>
      <c r="I1641" s="289">
        <v>0</v>
      </c>
      <c r="J1641" s="263" t="s">
        <v>926</v>
      </c>
      <c r="K1641" s="289">
        <v>10.67</v>
      </c>
      <c r="M1641" s="46"/>
      <c r="N1641" s="46"/>
      <c r="O1641" s="46"/>
      <c r="P1641" s="46"/>
      <c r="Q1641" s="46"/>
      <c r="R1641" s="46"/>
      <c r="S1641" s="46"/>
      <c r="T1641" s="46"/>
      <c r="U1641" s="46"/>
      <c r="V1641" s="46"/>
      <c r="W1641" s="46"/>
      <c r="X1641" s="46"/>
    </row>
    <row r="1642" spans="1:24" ht="15" customHeight="1" x14ac:dyDescent="0.2">
      <c r="A1642" s="46"/>
      <c r="B1642" s="263"/>
      <c r="C1642" s="263"/>
      <c r="D1642" s="263"/>
      <c r="E1642" s="263"/>
      <c r="F1642" s="263" t="s">
        <v>927</v>
      </c>
      <c r="G1642" s="289">
        <v>505.62</v>
      </c>
      <c r="H1642" s="263"/>
      <c r="I1642" s="386" t="s">
        <v>928</v>
      </c>
      <c r="J1642" s="386"/>
      <c r="K1642" s="289">
        <v>2935.35</v>
      </c>
      <c r="M1642" s="46"/>
      <c r="N1642" s="46"/>
      <c r="O1642" s="46"/>
      <c r="P1642" s="46"/>
      <c r="Q1642" s="46"/>
      <c r="R1642" s="46"/>
      <c r="S1642" s="46"/>
      <c r="T1642" s="46"/>
      <c r="U1642" s="46"/>
      <c r="V1642" s="46"/>
      <c r="W1642" s="46"/>
      <c r="X1642" s="46"/>
    </row>
    <row r="1643" spans="1:24" ht="15" customHeight="1" thickBot="1" x14ac:dyDescent="0.25">
      <c r="A1643" s="46"/>
      <c r="B1643" s="264"/>
      <c r="C1643" s="264"/>
      <c r="D1643" s="264"/>
      <c r="E1643" s="264"/>
      <c r="F1643" s="264"/>
      <c r="G1643" s="264"/>
      <c r="H1643" s="264" t="s">
        <v>929</v>
      </c>
      <c r="I1643" s="287" t="s">
        <v>975</v>
      </c>
      <c r="J1643" s="264" t="s">
        <v>931</v>
      </c>
      <c r="K1643" s="265">
        <v>2935.35</v>
      </c>
      <c r="M1643" s="46"/>
      <c r="N1643" s="46"/>
      <c r="O1643" s="46"/>
      <c r="P1643" s="46"/>
      <c r="Q1643" s="46"/>
      <c r="R1643" s="46"/>
      <c r="S1643" s="46"/>
      <c r="T1643" s="46"/>
      <c r="U1643" s="46"/>
      <c r="V1643" s="46"/>
      <c r="W1643" s="46"/>
      <c r="X1643" s="46"/>
    </row>
    <row r="1644" spans="1:24" ht="15" customHeight="1" thickTop="1" x14ac:dyDescent="0.2">
      <c r="A1644" s="46"/>
      <c r="B1644" s="278"/>
      <c r="C1644" s="278"/>
      <c r="D1644" s="278"/>
      <c r="E1644" s="278"/>
      <c r="F1644" s="278"/>
      <c r="G1644" s="278"/>
      <c r="H1644" s="278"/>
      <c r="I1644" s="278"/>
      <c r="J1644" s="278"/>
      <c r="K1644" s="278"/>
      <c r="M1644" s="46"/>
      <c r="N1644" s="46"/>
      <c r="O1644" s="46"/>
      <c r="P1644" s="46"/>
      <c r="Q1644" s="46"/>
      <c r="R1644" s="46"/>
      <c r="S1644" s="46"/>
      <c r="T1644" s="46"/>
      <c r="U1644" s="46"/>
      <c r="V1644" s="46"/>
      <c r="W1644" s="46"/>
      <c r="X1644" s="46"/>
    </row>
    <row r="1645" spans="1:24" ht="15" customHeight="1" x14ac:dyDescent="0.2">
      <c r="A1645" s="46"/>
      <c r="B1645" s="259" t="s">
        <v>419</v>
      </c>
      <c r="C1645" s="267" t="s">
        <v>24</v>
      </c>
      <c r="D1645" s="259" t="s">
        <v>25</v>
      </c>
      <c r="E1645" s="259" t="s">
        <v>26</v>
      </c>
      <c r="F1645" s="387" t="s">
        <v>917</v>
      </c>
      <c r="G1645" s="387"/>
      <c r="H1645" s="271" t="s">
        <v>27</v>
      </c>
      <c r="I1645" s="267" t="s">
        <v>28</v>
      </c>
      <c r="J1645" s="267" t="s">
        <v>29</v>
      </c>
      <c r="K1645" s="267" t="s">
        <v>30</v>
      </c>
      <c r="M1645" s="46"/>
      <c r="N1645" s="46"/>
      <c r="O1645" s="46"/>
      <c r="P1645" s="46"/>
      <c r="Q1645" s="46"/>
      <c r="R1645" s="46"/>
      <c r="S1645" s="46"/>
      <c r="T1645" s="46"/>
      <c r="U1645" s="46"/>
      <c r="V1645" s="46"/>
      <c r="W1645" s="46"/>
      <c r="X1645" s="46"/>
    </row>
    <row r="1646" spans="1:24" ht="15" customHeight="1" x14ac:dyDescent="0.2">
      <c r="A1646" s="46"/>
      <c r="B1646" s="260" t="s">
        <v>918</v>
      </c>
      <c r="C1646" s="275" t="s">
        <v>420</v>
      </c>
      <c r="D1646" s="260" t="s">
        <v>47</v>
      </c>
      <c r="E1646" s="260" t="s">
        <v>421</v>
      </c>
      <c r="F1646" s="388" t="s">
        <v>4015</v>
      </c>
      <c r="G1646" s="388"/>
      <c r="H1646" s="274" t="s">
        <v>49</v>
      </c>
      <c r="I1646" s="277">
        <v>1</v>
      </c>
      <c r="J1646" s="276">
        <v>210.83</v>
      </c>
      <c r="K1646" s="276">
        <v>210.83</v>
      </c>
      <c r="M1646" s="46"/>
      <c r="N1646" s="46"/>
      <c r="O1646" s="46"/>
      <c r="P1646" s="46"/>
      <c r="Q1646" s="46"/>
      <c r="R1646" s="46"/>
      <c r="S1646" s="46"/>
      <c r="T1646" s="46"/>
      <c r="U1646" s="46"/>
      <c r="V1646" s="46"/>
      <c r="W1646" s="46"/>
      <c r="X1646" s="46"/>
    </row>
    <row r="1647" spans="1:24" ht="15" customHeight="1" x14ac:dyDescent="0.2">
      <c r="A1647" s="46"/>
      <c r="B1647" s="261" t="s">
        <v>953</v>
      </c>
      <c r="C1647" s="280" t="s">
        <v>1019</v>
      </c>
      <c r="D1647" s="261" t="s">
        <v>47</v>
      </c>
      <c r="E1647" s="261" t="s">
        <v>1020</v>
      </c>
      <c r="F1647" s="385" t="s">
        <v>3970</v>
      </c>
      <c r="G1647" s="385"/>
      <c r="H1647" s="279" t="s">
        <v>950</v>
      </c>
      <c r="I1647" s="282">
        <v>0.15040000000000001</v>
      </c>
      <c r="J1647" s="281">
        <v>24.73</v>
      </c>
      <c r="K1647" s="281">
        <v>3.71</v>
      </c>
      <c r="M1647" s="46"/>
      <c r="N1647" s="46"/>
      <c r="O1647" s="46"/>
      <c r="P1647" s="46"/>
      <c r="Q1647" s="46"/>
      <c r="R1647" s="46"/>
      <c r="S1647" s="46"/>
      <c r="T1647" s="46"/>
      <c r="U1647" s="46"/>
      <c r="V1647" s="46"/>
      <c r="W1647" s="46"/>
      <c r="X1647" s="46"/>
    </row>
    <row r="1648" spans="1:24" ht="15" customHeight="1" x14ac:dyDescent="0.2">
      <c r="A1648" s="46"/>
      <c r="B1648" s="261" t="s">
        <v>953</v>
      </c>
      <c r="C1648" s="280" t="s">
        <v>1236</v>
      </c>
      <c r="D1648" s="261" t="s">
        <v>47</v>
      </c>
      <c r="E1648" s="261" t="s">
        <v>1237</v>
      </c>
      <c r="F1648" s="385" t="s">
        <v>3970</v>
      </c>
      <c r="G1648" s="385"/>
      <c r="H1648" s="279" t="s">
        <v>950</v>
      </c>
      <c r="I1648" s="282">
        <v>0.47739999999999999</v>
      </c>
      <c r="J1648" s="281">
        <v>27.38</v>
      </c>
      <c r="K1648" s="281">
        <v>13.07</v>
      </c>
      <c r="M1648" s="46"/>
      <c r="N1648" s="46"/>
      <c r="O1648" s="46"/>
      <c r="P1648" s="46"/>
      <c r="Q1648" s="46"/>
      <c r="R1648" s="46"/>
      <c r="S1648" s="46"/>
      <c r="T1648" s="46"/>
      <c r="U1648" s="46"/>
      <c r="V1648" s="46"/>
      <c r="W1648" s="46"/>
      <c r="X1648" s="46"/>
    </row>
    <row r="1649" spans="1:24" ht="15" customHeight="1" x14ac:dyDescent="0.2">
      <c r="A1649" s="46"/>
      <c r="B1649" s="262" t="s">
        <v>919</v>
      </c>
      <c r="C1649" s="284" t="s">
        <v>1458</v>
      </c>
      <c r="D1649" s="262" t="s">
        <v>47</v>
      </c>
      <c r="E1649" s="262" t="s">
        <v>2700</v>
      </c>
      <c r="F1649" s="389" t="s">
        <v>923</v>
      </c>
      <c r="G1649" s="389"/>
      <c r="H1649" s="283" t="s">
        <v>49</v>
      </c>
      <c r="I1649" s="286">
        <v>1</v>
      </c>
      <c r="J1649" s="285">
        <v>182.49</v>
      </c>
      <c r="K1649" s="285">
        <v>182.49</v>
      </c>
      <c r="M1649" s="46"/>
      <c r="N1649" s="46"/>
      <c r="O1649" s="46"/>
      <c r="P1649" s="46"/>
      <c r="Q1649" s="46"/>
      <c r="R1649" s="46"/>
      <c r="S1649" s="46"/>
      <c r="T1649" s="46"/>
      <c r="U1649" s="46"/>
      <c r="V1649" s="46"/>
      <c r="W1649" s="46"/>
      <c r="X1649" s="46"/>
    </row>
    <row r="1650" spans="1:24" ht="15" customHeight="1" x14ac:dyDescent="0.2">
      <c r="A1650" s="46"/>
      <c r="B1650" s="262" t="s">
        <v>919</v>
      </c>
      <c r="C1650" s="284" t="s">
        <v>1444</v>
      </c>
      <c r="D1650" s="262" t="s">
        <v>47</v>
      </c>
      <c r="E1650" s="262" t="s">
        <v>1445</v>
      </c>
      <c r="F1650" s="389" t="s">
        <v>923</v>
      </c>
      <c r="G1650" s="389"/>
      <c r="H1650" s="283" t="s">
        <v>97</v>
      </c>
      <c r="I1650" s="286">
        <v>0.2974</v>
      </c>
      <c r="J1650" s="285">
        <v>38.89</v>
      </c>
      <c r="K1650" s="285">
        <v>11.56</v>
      </c>
      <c r="M1650" s="46"/>
      <c r="N1650" s="46"/>
      <c r="O1650" s="46"/>
      <c r="P1650" s="46"/>
      <c r="Q1650" s="46"/>
      <c r="R1650" s="46"/>
      <c r="S1650" s="46"/>
      <c r="T1650" s="46"/>
      <c r="U1650" s="46"/>
      <c r="V1650" s="46"/>
      <c r="W1650" s="46"/>
      <c r="X1650" s="46"/>
    </row>
    <row r="1651" spans="1:24" ht="15" customHeight="1" x14ac:dyDescent="0.2">
      <c r="A1651" s="46"/>
      <c r="B1651" s="263"/>
      <c r="C1651" s="263"/>
      <c r="D1651" s="263"/>
      <c r="E1651" s="263"/>
      <c r="F1651" s="263" t="s">
        <v>924</v>
      </c>
      <c r="G1651" s="289">
        <v>14.14</v>
      </c>
      <c r="H1651" s="263" t="s">
        <v>925</v>
      </c>
      <c r="I1651" s="289">
        <v>0</v>
      </c>
      <c r="J1651" s="263" t="s">
        <v>926</v>
      </c>
      <c r="K1651" s="289">
        <v>14.14</v>
      </c>
      <c r="M1651" s="46"/>
      <c r="N1651" s="46"/>
      <c r="O1651" s="46"/>
      <c r="P1651" s="46"/>
      <c r="Q1651" s="46"/>
      <c r="R1651" s="46"/>
      <c r="S1651" s="46"/>
      <c r="T1651" s="46"/>
      <c r="U1651" s="46"/>
      <c r="V1651" s="46"/>
      <c r="W1651" s="46"/>
      <c r="X1651" s="46"/>
    </row>
    <row r="1652" spans="1:24" ht="15" customHeight="1" x14ac:dyDescent="0.2">
      <c r="A1652" s="46"/>
      <c r="B1652" s="263"/>
      <c r="C1652" s="263"/>
      <c r="D1652" s="263"/>
      <c r="E1652" s="263"/>
      <c r="F1652" s="263" t="s">
        <v>927</v>
      </c>
      <c r="G1652" s="289">
        <v>43.87</v>
      </c>
      <c r="H1652" s="263"/>
      <c r="I1652" s="386" t="s">
        <v>928</v>
      </c>
      <c r="J1652" s="386"/>
      <c r="K1652" s="289">
        <v>254.7</v>
      </c>
      <c r="M1652" s="46"/>
      <c r="N1652" s="46"/>
      <c r="O1652" s="46"/>
      <c r="P1652" s="46"/>
      <c r="Q1652" s="46"/>
      <c r="R1652" s="46"/>
      <c r="S1652" s="46"/>
      <c r="T1652" s="46"/>
      <c r="U1652" s="46"/>
      <c r="V1652" s="46"/>
      <c r="W1652" s="46"/>
      <c r="X1652" s="46"/>
    </row>
    <row r="1653" spans="1:24" ht="15" customHeight="1" thickBot="1" x14ac:dyDescent="0.25">
      <c r="A1653" s="46"/>
      <c r="B1653" s="264"/>
      <c r="C1653" s="264"/>
      <c r="D1653" s="264"/>
      <c r="E1653" s="264"/>
      <c r="F1653" s="264"/>
      <c r="G1653" s="264"/>
      <c r="H1653" s="264" t="s">
        <v>929</v>
      </c>
      <c r="I1653" s="287" t="s">
        <v>930</v>
      </c>
      <c r="J1653" s="264" t="s">
        <v>931</v>
      </c>
      <c r="K1653" s="265">
        <v>2547</v>
      </c>
      <c r="M1653" s="46"/>
      <c r="N1653" s="46"/>
      <c r="O1653" s="46"/>
      <c r="P1653" s="46"/>
      <c r="Q1653" s="46"/>
      <c r="R1653" s="46"/>
      <c r="S1653" s="46"/>
      <c r="T1653" s="46"/>
      <c r="U1653" s="46"/>
      <c r="V1653" s="46"/>
      <c r="W1653" s="46"/>
      <c r="X1653" s="46"/>
    </row>
    <row r="1654" spans="1:24" ht="15" customHeight="1" thickTop="1" x14ac:dyDescent="0.2">
      <c r="A1654" s="46"/>
      <c r="B1654" s="278"/>
      <c r="C1654" s="278"/>
      <c r="D1654" s="278"/>
      <c r="E1654" s="278"/>
      <c r="F1654" s="278"/>
      <c r="G1654" s="278"/>
      <c r="H1654" s="278"/>
      <c r="I1654" s="278"/>
      <c r="J1654" s="278"/>
      <c r="K1654" s="278"/>
      <c r="M1654" s="46"/>
      <c r="N1654" s="46"/>
      <c r="O1654" s="46"/>
      <c r="P1654" s="46"/>
      <c r="Q1654" s="46"/>
      <c r="R1654" s="46"/>
      <c r="S1654" s="46"/>
      <c r="T1654" s="46"/>
      <c r="U1654" s="46"/>
      <c r="V1654" s="46"/>
      <c r="W1654" s="46"/>
      <c r="X1654" s="46"/>
    </row>
    <row r="1655" spans="1:24" ht="15" customHeight="1" x14ac:dyDescent="0.2">
      <c r="A1655" s="46"/>
      <c r="B1655" s="259" t="s">
        <v>422</v>
      </c>
      <c r="C1655" s="267" t="s">
        <v>24</v>
      </c>
      <c r="D1655" s="259" t="s">
        <v>25</v>
      </c>
      <c r="E1655" s="259" t="s">
        <v>26</v>
      </c>
      <c r="F1655" s="387" t="s">
        <v>917</v>
      </c>
      <c r="G1655" s="387"/>
      <c r="H1655" s="271" t="s">
        <v>27</v>
      </c>
      <c r="I1655" s="267" t="s">
        <v>28</v>
      </c>
      <c r="J1655" s="267" t="s">
        <v>29</v>
      </c>
      <c r="K1655" s="267" t="s">
        <v>30</v>
      </c>
      <c r="M1655" s="46"/>
      <c r="N1655" s="46"/>
      <c r="O1655" s="46"/>
      <c r="P1655" s="46"/>
      <c r="Q1655" s="46"/>
      <c r="R1655" s="46"/>
      <c r="S1655" s="46"/>
      <c r="T1655" s="46"/>
      <c r="U1655" s="46"/>
      <c r="V1655" s="46"/>
      <c r="W1655" s="46"/>
      <c r="X1655" s="46"/>
    </row>
    <row r="1656" spans="1:24" ht="15" customHeight="1" x14ac:dyDescent="0.2">
      <c r="A1656" s="46"/>
      <c r="B1656" s="260" t="s">
        <v>918</v>
      </c>
      <c r="C1656" s="275" t="s">
        <v>3412</v>
      </c>
      <c r="D1656" s="260" t="s">
        <v>47</v>
      </c>
      <c r="E1656" s="260" t="s">
        <v>3413</v>
      </c>
      <c r="F1656" s="388" t="s">
        <v>4015</v>
      </c>
      <c r="G1656" s="388"/>
      <c r="H1656" s="274" t="s">
        <v>49</v>
      </c>
      <c r="I1656" s="277">
        <v>1</v>
      </c>
      <c r="J1656" s="276">
        <v>78.510000000000005</v>
      </c>
      <c r="K1656" s="276">
        <v>78.510000000000005</v>
      </c>
      <c r="M1656" s="46"/>
      <c r="N1656" s="46"/>
      <c r="O1656" s="46"/>
      <c r="P1656" s="46"/>
      <c r="Q1656" s="46"/>
      <c r="R1656" s="46"/>
      <c r="S1656" s="46"/>
      <c r="T1656" s="46"/>
      <c r="U1656" s="46"/>
      <c r="V1656" s="46"/>
      <c r="W1656" s="46"/>
      <c r="X1656" s="46"/>
    </row>
    <row r="1657" spans="1:24" ht="15" customHeight="1" x14ac:dyDescent="0.2">
      <c r="A1657" s="46"/>
      <c r="B1657" s="261" t="s">
        <v>953</v>
      </c>
      <c r="C1657" s="280" t="s">
        <v>954</v>
      </c>
      <c r="D1657" s="261" t="s">
        <v>47</v>
      </c>
      <c r="E1657" s="261" t="s">
        <v>955</v>
      </c>
      <c r="F1657" s="385" t="s">
        <v>3970</v>
      </c>
      <c r="G1657" s="385"/>
      <c r="H1657" s="279" t="s">
        <v>950</v>
      </c>
      <c r="I1657" s="282">
        <v>0.1525</v>
      </c>
      <c r="J1657" s="281">
        <v>34.46</v>
      </c>
      <c r="K1657" s="281">
        <v>5.25</v>
      </c>
      <c r="M1657" s="46"/>
      <c r="N1657" s="46"/>
      <c r="O1657" s="46"/>
      <c r="P1657" s="46"/>
      <c r="Q1657" s="46"/>
      <c r="R1657" s="46"/>
      <c r="S1657" s="46"/>
      <c r="T1657" s="46"/>
      <c r="U1657" s="46"/>
      <c r="V1657" s="46"/>
      <c r="W1657" s="46"/>
      <c r="X1657" s="46"/>
    </row>
    <row r="1658" spans="1:24" ht="15" customHeight="1" x14ac:dyDescent="0.2">
      <c r="A1658" s="46"/>
      <c r="B1658" s="261" t="s">
        <v>953</v>
      </c>
      <c r="C1658" s="280" t="s">
        <v>1019</v>
      </c>
      <c r="D1658" s="261" t="s">
        <v>47</v>
      </c>
      <c r="E1658" s="261" t="s">
        <v>1020</v>
      </c>
      <c r="F1658" s="385" t="s">
        <v>3970</v>
      </c>
      <c r="G1658" s="385"/>
      <c r="H1658" s="279" t="s">
        <v>950</v>
      </c>
      <c r="I1658" s="282">
        <v>4.8099999999999997E-2</v>
      </c>
      <c r="J1658" s="281">
        <v>24.73</v>
      </c>
      <c r="K1658" s="281">
        <v>1.18</v>
      </c>
      <c r="M1658" s="46"/>
      <c r="N1658" s="46"/>
      <c r="O1658" s="46"/>
      <c r="P1658" s="46"/>
      <c r="Q1658" s="46"/>
      <c r="R1658" s="46"/>
      <c r="S1658" s="46"/>
      <c r="T1658" s="46"/>
      <c r="U1658" s="46"/>
      <c r="V1658" s="46"/>
      <c r="W1658" s="46"/>
      <c r="X1658" s="46"/>
    </row>
    <row r="1659" spans="1:24" ht="15" customHeight="1" x14ac:dyDescent="0.2">
      <c r="A1659" s="46"/>
      <c r="B1659" s="262" t="s">
        <v>919</v>
      </c>
      <c r="C1659" s="284" t="s">
        <v>1415</v>
      </c>
      <c r="D1659" s="262" t="s">
        <v>47</v>
      </c>
      <c r="E1659" s="262" t="s">
        <v>2675</v>
      </c>
      <c r="F1659" s="389" t="s">
        <v>923</v>
      </c>
      <c r="G1659" s="389"/>
      <c r="H1659" s="283" t="s">
        <v>49</v>
      </c>
      <c r="I1659" s="286">
        <v>2.1000000000000001E-2</v>
      </c>
      <c r="J1659" s="285">
        <v>4.6500000000000004</v>
      </c>
      <c r="K1659" s="285">
        <v>0.09</v>
      </c>
      <c r="M1659" s="46"/>
      <c r="N1659" s="46"/>
      <c r="O1659" s="46"/>
      <c r="P1659" s="46"/>
      <c r="Q1659" s="46"/>
      <c r="R1659" s="46"/>
      <c r="S1659" s="46"/>
      <c r="T1659" s="46"/>
      <c r="U1659" s="46"/>
      <c r="V1659" s="46"/>
      <c r="W1659" s="46"/>
      <c r="X1659" s="46"/>
    </row>
    <row r="1660" spans="1:24" ht="15" customHeight="1" x14ac:dyDescent="0.2">
      <c r="A1660" s="46"/>
      <c r="B1660" s="262" t="s">
        <v>919</v>
      </c>
      <c r="C1660" s="284" t="s">
        <v>3642</v>
      </c>
      <c r="D1660" s="262" t="s">
        <v>47</v>
      </c>
      <c r="E1660" s="262" t="s">
        <v>3643</v>
      </c>
      <c r="F1660" s="389" t="s">
        <v>923</v>
      </c>
      <c r="G1660" s="389"/>
      <c r="H1660" s="283" t="s">
        <v>49</v>
      </c>
      <c r="I1660" s="286">
        <v>1</v>
      </c>
      <c r="J1660" s="285">
        <v>71.989999999999995</v>
      </c>
      <c r="K1660" s="285">
        <v>71.989999999999995</v>
      </c>
      <c r="M1660" s="46"/>
      <c r="N1660" s="46"/>
      <c r="O1660" s="46"/>
      <c r="P1660" s="46"/>
      <c r="Q1660" s="46"/>
      <c r="R1660" s="46"/>
      <c r="S1660" s="46"/>
      <c r="T1660" s="46"/>
      <c r="U1660" s="46"/>
      <c r="V1660" s="46"/>
      <c r="W1660" s="46"/>
      <c r="X1660" s="46"/>
    </row>
    <row r="1661" spans="1:24" ht="15" customHeight="1" x14ac:dyDescent="0.2">
      <c r="A1661" s="46"/>
      <c r="B1661" s="263"/>
      <c r="C1661" s="263"/>
      <c r="D1661" s="263"/>
      <c r="E1661" s="263"/>
      <c r="F1661" s="263" t="s">
        <v>924</v>
      </c>
      <c r="G1661" s="289">
        <v>5.7</v>
      </c>
      <c r="H1661" s="263" t="s">
        <v>925</v>
      </c>
      <c r="I1661" s="289">
        <v>0</v>
      </c>
      <c r="J1661" s="263" t="s">
        <v>926</v>
      </c>
      <c r="K1661" s="289">
        <v>5.7</v>
      </c>
      <c r="M1661" s="46"/>
      <c r="N1661" s="46"/>
      <c r="O1661" s="46"/>
      <c r="P1661" s="46"/>
      <c r="Q1661" s="46"/>
      <c r="R1661" s="46"/>
      <c r="S1661" s="46"/>
      <c r="T1661" s="46"/>
      <c r="U1661" s="46"/>
      <c r="V1661" s="46"/>
      <c r="W1661" s="46"/>
      <c r="X1661" s="46"/>
    </row>
    <row r="1662" spans="1:24" ht="15" customHeight="1" x14ac:dyDescent="0.2">
      <c r="A1662" s="46"/>
      <c r="B1662" s="263"/>
      <c r="C1662" s="263"/>
      <c r="D1662" s="263"/>
      <c r="E1662" s="263"/>
      <c r="F1662" s="263" t="s">
        <v>927</v>
      </c>
      <c r="G1662" s="289">
        <v>16.329999999999998</v>
      </c>
      <c r="H1662" s="263"/>
      <c r="I1662" s="386" t="s">
        <v>928</v>
      </c>
      <c r="J1662" s="386"/>
      <c r="K1662" s="289">
        <v>94.84</v>
      </c>
      <c r="M1662" s="46"/>
      <c r="N1662" s="46"/>
      <c r="O1662" s="46"/>
      <c r="P1662" s="46"/>
      <c r="Q1662" s="46"/>
      <c r="R1662" s="46"/>
      <c r="S1662" s="46"/>
      <c r="T1662" s="46"/>
      <c r="U1662" s="46"/>
      <c r="V1662" s="46"/>
      <c r="W1662" s="46"/>
      <c r="X1662" s="46"/>
    </row>
    <row r="1663" spans="1:24" ht="15" customHeight="1" thickBot="1" x14ac:dyDescent="0.25">
      <c r="A1663" s="46"/>
      <c r="B1663" s="264"/>
      <c r="C1663" s="264"/>
      <c r="D1663" s="264"/>
      <c r="E1663" s="264"/>
      <c r="F1663" s="264"/>
      <c r="G1663" s="264"/>
      <c r="H1663" s="264" t="s">
        <v>929</v>
      </c>
      <c r="I1663" s="287" t="s">
        <v>937</v>
      </c>
      <c r="J1663" s="264" t="s">
        <v>931</v>
      </c>
      <c r="K1663" s="265">
        <v>474.2</v>
      </c>
      <c r="M1663" s="46"/>
      <c r="N1663" s="46"/>
      <c r="O1663" s="46"/>
      <c r="P1663" s="46"/>
      <c r="Q1663" s="46"/>
      <c r="R1663" s="46"/>
      <c r="S1663" s="46"/>
      <c r="T1663" s="46"/>
      <c r="U1663" s="46"/>
      <c r="V1663" s="46"/>
      <c r="W1663" s="46"/>
      <c r="X1663" s="46"/>
    </row>
    <row r="1664" spans="1:24" ht="15" customHeight="1" thickTop="1" x14ac:dyDescent="0.2">
      <c r="A1664" s="46"/>
      <c r="B1664" s="278"/>
      <c r="C1664" s="278"/>
      <c r="D1664" s="278"/>
      <c r="E1664" s="278"/>
      <c r="F1664" s="278"/>
      <c r="G1664" s="278"/>
      <c r="H1664" s="278"/>
      <c r="I1664" s="278"/>
      <c r="J1664" s="278"/>
      <c r="K1664" s="278"/>
      <c r="M1664" s="46"/>
      <c r="N1664" s="46"/>
      <c r="O1664" s="46"/>
      <c r="P1664" s="46"/>
      <c r="Q1664" s="46"/>
      <c r="R1664" s="46"/>
      <c r="S1664" s="46"/>
      <c r="T1664" s="46"/>
      <c r="U1664" s="46"/>
      <c r="V1664" s="46"/>
      <c r="W1664" s="46"/>
      <c r="X1664" s="46"/>
    </row>
    <row r="1665" spans="1:24" ht="15" customHeight="1" x14ac:dyDescent="0.2">
      <c r="A1665" s="46"/>
      <c r="B1665" s="259" t="s">
        <v>423</v>
      </c>
      <c r="C1665" s="267" t="s">
        <v>24</v>
      </c>
      <c r="D1665" s="259" t="s">
        <v>25</v>
      </c>
      <c r="E1665" s="259" t="s">
        <v>26</v>
      </c>
      <c r="F1665" s="387" t="s">
        <v>917</v>
      </c>
      <c r="G1665" s="387"/>
      <c r="H1665" s="271" t="s">
        <v>27</v>
      </c>
      <c r="I1665" s="267" t="s">
        <v>28</v>
      </c>
      <c r="J1665" s="267" t="s">
        <v>29</v>
      </c>
      <c r="K1665" s="267" t="s">
        <v>30</v>
      </c>
      <c r="M1665" s="46"/>
      <c r="N1665" s="46"/>
      <c r="O1665" s="46"/>
      <c r="P1665" s="46"/>
      <c r="Q1665" s="46"/>
      <c r="R1665" s="46"/>
      <c r="S1665" s="46"/>
      <c r="T1665" s="46"/>
      <c r="U1665" s="46"/>
      <c r="V1665" s="46"/>
      <c r="W1665" s="46"/>
      <c r="X1665" s="46"/>
    </row>
    <row r="1666" spans="1:24" ht="15" customHeight="1" x14ac:dyDescent="0.2">
      <c r="A1666" s="46"/>
      <c r="B1666" s="260" t="s">
        <v>918</v>
      </c>
      <c r="C1666" s="275" t="s">
        <v>2522</v>
      </c>
      <c r="D1666" s="260" t="s">
        <v>73</v>
      </c>
      <c r="E1666" s="260" t="s">
        <v>424</v>
      </c>
      <c r="F1666" s="388" t="s">
        <v>952</v>
      </c>
      <c r="G1666" s="388"/>
      <c r="H1666" s="274" t="s">
        <v>49</v>
      </c>
      <c r="I1666" s="277">
        <v>1</v>
      </c>
      <c r="J1666" s="276">
        <v>360.92</v>
      </c>
      <c r="K1666" s="276">
        <v>360.92</v>
      </c>
      <c r="M1666" s="46"/>
      <c r="N1666" s="46"/>
      <c r="O1666" s="46"/>
      <c r="P1666" s="46"/>
      <c r="Q1666" s="46"/>
      <c r="R1666" s="46"/>
      <c r="S1666" s="46"/>
      <c r="T1666" s="46"/>
      <c r="U1666" s="46"/>
      <c r="V1666" s="46"/>
      <c r="W1666" s="46"/>
      <c r="X1666" s="46"/>
    </row>
    <row r="1667" spans="1:24" ht="15" customHeight="1" x14ac:dyDescent="0.2">
      <c r="A1667" s="46"/>
      <c r="B1667" s="261" t="s">
        <v>953</v>
      </c>
      <c r="C1667" s="280" t="s">
        <v>954</v>
      </c>
      <c r="D1667" s="261" t="s">
        <v>47</v>
      </c>
      <c r="E1667" s="261" t="s">
        <v>955</v>
      </c>
      <c r="F1667" s="385" t="s">
        <v>3970</v>
      </c>
      <c r="G1667" s="385"/>
      <c r="H1667" s="279" t="s">
        <v>950</v>
      </c>
      <c r="I1667" s="282">
        <v>0.3</v>
      </c>
      <c r="J1667" s="281">
        <v>34.46</v>
      </c>
      <c r="K1667" s="281">
        <v>10.33</v>
      </c>
      <c r="M1667" s="46"/>
      <c r="N1667" s="46"/>
      <c r="O1667" s="46"/>
      <c r="P1667" s="46"/>
      <c r="Q1667" s="46"/>
      <c r="R1667" s="46"/>
      <c r="S1667" s="46"/>
      <c r="T1667" s="46"/>
      <c r="U1667" s="46"/>
      <c r="V1667" s="46"/>
      <c r="W1667" s="46"/>
      <c r="X1667" s="46"/>
    </row>
    <row r="1668" spans="1:24" ht="15" customHeight="1" x14ac:dyDescent="0.2">
      <c r="A1668" s="46"/>
      <c r="B1668" s="261" t="s">
        <v>953</v>
      </c>
      <c r="C1668" s="280" t="s">
        <v>957</v>
      </c>
      <c r="D1668" s="261" t="s">
        <v>47</v>
      </c>
      <c r="E1668" s="261" t="s">
        <v>958</v>
      </c>
      <c r="F1668" s="385" t="s">
        <v>3970</v>
      </c>
      <c r="G1668" s="385"/>
      <c r="H1668" s="279" t="s">
        <v>950</v>
      </c>
      <c r="I1668" s="282">
        <v>0.5</v>
      </c>
      <c r="J1668" s="281">
        <v>26.08</v>
      </c>
      <c r="K1668" s="281">
        <v>13.04</v>
      </c>
      <c r="M1668" s="46"/>
      <c r="N1668" s="46"/>
      <c r="O1668" s="46"/>
      <c r="P1668" s="46"/>
      <c r="Q1668" s="46"/>
      <c r="R1668" s="46"/>
      <c r="S1668" s="46"/>
      <c r="T1668" s="46"/>
      <c r="U1668" s="46"/>
      <c r="V1668" s="46"/>
      <c r="W1668" s="46"/>
      <c r="X1668" s="46"/>
    </row>
    <row r="1669" spans="1:24" ht="15" customHeight="1" x14ac:dyDescent="0.2">
      <c r="A1669" s="46"/>
      <c r="B1669" s="262" t="s">
        <v>919</v>
      </c>
      <c r="C1669" s="284" t="s">
        <v>1459</v>
      </c>
      <c r="D1669" s="262" t="s">
        <v>36</v>
      </c>
      <c r="E1669" s="262" t="s">
        <v>1460</v>
      </c>
      <c r="F1669" s="389" t="s">
        <v>923</v>
      </c>
      <c r="G1669" s="389"/>
      <c r="H1669" s="283" t="s">
        <v>304</v>
      </c>
      <c r="I1669" s="286">
        <v>1</v>
      </c>
      <c r="J1669" s="285">
        <v>337.5</v>
      </c>
      <c r="K1669" s="285">
        <v>337.5</v>
      </c>
      <c r="M1669" s="46"/>
      <c r="N1669" s="46"/>
      <c r="O1669" s="46"/>
      <c r="P1669" s="46"/>
      <c r="Q1669" s="46"/>
      <c r="R1669" s="46"/>
      <c r="S1669" s="46"/>
      <c r="T1669" s="46"/>
      <c r="U1669" s="46"/>
      <c r="V1669" s="46"/>
      <c r="W1669" s="46"/>
      <c r="X1669" s="46"/>
    </row>
    <row r="1670" spans="1:24" ht="15" customHeight="1" x14ac:dyDescent="0.2">
      <c r="A1670" s="46"/>
      <c r="B1670" s="262" t="s">
        <v>919</v>
      </c>
      <c r="C1670" s="284" t="s">
        <v>1461</v>
      </c>
      <c r="D1670" s="262" t="s">
        <v>36</v>
      </c>
      <c r="E1670" s="262" t="s">
        <v>1462</v>
      </c>
      <c r="F1670" s="389" t="s">
        <v>923</v>
      </c>
      <c r="G1670" s="389"/>
      <c r="H1670" s="283" t="s">
        <v>345</v>
      </c>
      <c r="I1670" s="286">
        <v>0.28000000000000003</v>
      </c>
      <c r="J1670" s="285">
        <v>0.19</v>
      </c>
      <c r="K1670" s="285">
        <v>0.05</v>
      </c>
      <c r="M1670" s="46"/>
      <c r="N1670" s="46"/>
      <c r="O1670" s="46"/>
      <c r="P1670" s="46"/>
      <c r="Q1670" s="46"/>
      <c r="R1670" s="46"/>
      <c r="S1670" s="46"/>
      <c r="T1670" s="46"/>
      <c r="U1670" s="46"/>
      <c r="V1670" s="46"/>
      <c r="W1670" s="46"/>
      <c r="X1670" s="46"/>
    </row>
    <row r="1671" spans="1:24" ht="15" customHeight="1" x14ac:dyDescent="0.2">
      <c r="A1671" s="46"/>
      <c r="B1671" s="263"/>
      <c r="C1671" s="263"/>
      <c r="D1671" s="263"/>
      <c r="E1671" s="263"/>
      <c r="F1671" s="263" t="s">
        <v>924</v>
      </c>
      <c r="G1671" s="289">
        <v>20.51</v>
      </c>
      <c r="H1671" s="263" t="s">
        <v>925</v>
      </c>
      <c r="I1671" s="289">
        <v>0</v>
      </c>
      <c r="J1671" s="263" t="s">
        <v>926</v>
      </c>
      <c r="K1671" s="289">
        <v>20.51</v>
      </c>
      <c r="M1671" s="46"/>
      <c r="N1671" s="46"/>
      <c r="O1671" s="46"/>
      <c r="P1671" s="46"/>
      <c r="Q1671" s="46"/>
      <c r="R1671" s="46"/>
      <c r="S1671" s="46"/>
      <c r="T1671" s="46"/>
      <c r="U1671" s="46"/>
      <c r="V1671" s="46"/>
      <c r="W1671" s="46"/>
      <c r="X1671" s="46"/>
    </row>
    <row r="1672" spans="1:24" ht="15" customHeight="1" x14ac:dyDescent="0.2">
      <c r="A1672" s="46"/>
      <c r="B1672" s="263"/>
      <c r="C1672" s="263"/>
      <c r="D1672" s="263"/>
      <c r="E1672" s="263"/>
      <c r="F1672" s="263" t="s">
        <v>927</v>
      </c>
      <c r="G1672" s="289">
        <v>75.099999999999994</v>
      </c>
      <c r="H1672" s="263"/>
      <c r="I1672" s="386" t="s">
        <v>928</v>
      </c>
      <c r="J1672" s="386"/>
      <c r="K1672" s="289">
        <v>436.02</v>
      </c>
      <c r="M1672" s="46"/>
      <c r="N1672" s="46"/>
      <c r="O1672" s="46"/>
      <c r="P1672" s="46"/>
      <c r="Q1672" s="46"/>
      <c r="R1672" s="46"/>
      <c r="S1672" s="46"/>
      <c r="T1672" s="46"/>
      <c r="U1672" s="46"/>
      <c r="V1672" s="46"/>
      <c r="W1672" s="46"/>
      <c r="X1672" s="46"/>
    </row>
    <row r="1673" spans="1:24" ht="15" customHeight="1" thickBot="1" x14ac:dyDescent="0.25">
      <c r="A1673" s="46"/>
      <c r="B1673" s="264"/>
      <c r="C1673" s="264"/>
      <c r="D1673" s="264"/>
      <c r="E1673" s="264"/>
      <c r="F1673" s="264"/>
      <c r="G1673" s="264"/>
      <c r="H1673" s="264" t="s">
        <v>929</v>
      </c>
      <c r="I1673" s="287" t="s">
        <v>1448</v>
      </c>
      <c r="J1673" s="264" t="s">
        <v>931</v>
      </c>
      <c r="K1673" s="265">
        <v>1308.06</v>
      </c>
      <c r="M1673" s="46"/>
      <c r="N1673" s="46"/>
      <c r="O1673" s="46"/>
      <c r="P1673" s="46"/>
      <c r="Q1673" s="46"/>
      <c r="R1673" s="46"/>
      <c r="S1673" s="46"/>
      <c r="T1673" s="46"/>
      <c r="U1673" s="46"/>
      <c r="V1673" s="46"/>
      <c r="W1673" s="46"/>
      <c r="X1673" s="46"/>
    </row>
    <row r="1674" spans="1:24" ht="15" customHeight="1" thickTop="1" x14ac:dyDescent="0.2">
      <c r="A1674" s="46"/>
      <c r="B1674" s="278"/>
      <c r="C1674" s="278"/>
      <c r="D1674" s="278"/>
      <c r="E1674" s="278"/>
      <c r="F1674" s="278"/>
      <c r="G1674" s="278"/>
      <c r="H1674" s="278"/>
      <c r="I1674" s="278"/>
      <c r="J1674" s="278"/>
      <c r="K1674" s="278"/>
      <c r="M1674" s="46"/>
      <c r="N1674" s="46"/>
      <c r="O1674" s="46"/>
      <c r="P1674" s="46"/>
      <c r="Q1674" s="46"/>
      <c r="R1674" s="46"/>
      <c r="S1674" s="46"/>
      <c r="T1674" s="46"/>
      <c r="U1674" s="46"/>
      <c r="V1674" s="46"/>
      <c r="W1674" s="46"/>
      <c r="X1674" s="46"/>
    </row>
    <row r="1675" spans="1:24" ht="15" customHeight="1" x14ac:dyDescent="0.2">
      <c r="A1675" s="46"/>
      <c r="B1675" s="259" t="s">
        <v>425</v>
      </c>
      <c r="C1675" s="267" t="s">
        <v>24</v>
      </c>
      <c r="D1675" s="259" t="s">
        <v>25</v>
      </c>
      <c r="E1675" s="259" t="s">
        <v>26</v>
      </c>
      <c r="F1675" s="387" t="s">
        <v>917</v>
      </c>
      <c r="G1675" s="387"/>
      <c r="H1675" s="271" t="s">
        <v>27</v>
      </c>
      <c r="I1675" s="267" t="s">
        <v>28</v>
      </c>
      <c r="J1675" s="267" t="s">
        <v>29</v>
      </c>
      <c r="K1675" s="267" t="s">
        <v>30</v>
      </c>
      <c r="M1675" s="46"/>
      <c r="N1675" s="46"/>
      <c r="O1675" s="46"/>
      <c r="P1675" s="46"/>
      <c r="Q1675" s="46"/>
      <c r="R1675" s="46"/>
      <c r="S1675" s="46"/>
      <c r="T1675" s="46"/>
      <c r="U1675" s="46"/>
      <c r="V1675" s="46"/>
      <c r="W1675" s="46"/>
      <c r="X1675" s="46"/>
    </row>
    <row r="1676" spans="1:24" ht="15" customHeight="1" x14ac:dyDescent="0.2">
      <c r="A1676" s="46"/>
      <c r="B1676" s="260" t="s">
        <v>918</v>
      </c>
      <c r="C1676" s="275" t="s">
        <v>2479</v>
      </c>
      <c r="D1676" s="260" t="s">
        <v>73</v>
      </c>
      <c r="E1676" s="260" t="s">
        <v>426</v>
      </c>
      <c r="F1676" s="388" t="s">
        <v>952</v>
      </c>
      <c r="G1676" s="388"/>
      <c r="H1676" s="274" t="s">
        <v>49</v>
      </c>
      <c r="I1676" s="277">
        <v>1</v>
      </c>
      <c r="J1676" s="276">
        <v>381.01</v>
      </c>
      <c r="K1676" s="276">
        <v>381.01</v>
      </c>
      <c r="M1676" s="46"/>
      <c r="N1676" s="46"/>
      <c r="O1676" s="46"/>
      <c r="P1676" s="46"/>
      <c r="Q1676" s="46"/>
      <c r="R1676" s="46"/>
      <c r="S1676" s="46"/>
      <c r="T1676" s="46"/>
      <c r="U1676" s="46"/>
      <c r="V1676" s="46"/>
      <c r="W1676" s="46"/>
      <c r="X1676" s="46"/>
    </row>
    <row r="1677" spans="1:24" ht="15" customHeight="1" x14ac:dyDescent="0.2">
      <c r="A1677" s="46"/>
      <c r="B1677" s="261" t="s">
        <v>953</v>
      </c>
      <c r="C1677" s="280" t="s">
        <v>957</v>
      </c>
      <c r="D1677" s="261" t="s">
        <v>47</v>
      </c>
      <c r="E1677" s="261" t="s">
        <v>958</v>
      </c>
      <c r="F1677" s="385" t="s">
        <v>3970</v>
      </c>
      <c r="G1677" s="385"/>
      <c r="H1677" s="279" t="s">
        <v>950</v>
      </c>
      <c r="I1677" s="282">
        <v>1.4</v>
      </c>
      <c r="J1677" s="281">
        <v>26.08</v>
      </c>
      <c r="K1677" s="281">
        <v>36.51</v>
      </c>
      <c r="M1677" s="46"/>
      <c r="N1677" s="46"/>
      <c r="O1677" s="46"/>
      <c r="P1677" s="46"/>
      <c r="Q1677" s="46"/>
      <c r="R1677" s="46"/>
      <c r="S1677" s="46"/>
      <c r="T1677" s="46"/>
      <c r="U1677" s="46"/>
      <c r="V1677" s="46"/>
      <c r="W1677" s="46"/>
      <c r="X1677" s="46"/>
    </row>
    <row r="1678" spans="1:24" ht="15" customHeight="1" x14ac:dyDescent="0.2">
      <c r="A1678" s="46"/>
      <c r="B1678" s="261" t="s">
        <v>953</v>
      </c>
      <c r="C1678" s="280" t="s">
        <v>954</v>
      </c>
      <c r="D1678" s="261" t="s">
        <v>47</v>
      </c>
      <c r="E1678" s="261" t="s">
        <v>955</v>
      </c>
      <c r="F1678" s="385" t="s">
        <v>3970</v>
      </c>
      <c r="G1678" s="385"/>
      <c r="H1678" s="279" t="s">
        <v>950</v>
      </c>
      <c r="I1678" s="282">
        <v>1.4</v>
      </c>
      <c r="J1678" s="281">
        <v>34.46</v>
      </c>
      <c r="K1678" s="281">
        <v>48.24</v>
      </c>
      <c r="M1678" s="46"/>
      <c r="N1678" s="46"/>
      <c r="O1678" s="46"/>
      <c r="P1678" s="46"/>
      <c r="Q1678" s="46"/>
      <c r="R1678" s="46"/>
      <c r="S1678" s="46"/>
      <c r="T1678" s="46"/>
      <c r="U1678" s="46"/>
      <c r="V1678" s="46"/>
      <c r="W1678" s="46"/>
      <c r="X1678" s="46"/>
    </row>
    <row r="1679" spans="1:24" ht="15" customHeight="1" x14ac:dyDescent="0.2">
      <c r="A1679" s="46"/>
      <c r="B1679" s="262" t="s">
        <v>919</v>
      </c>
      <c r="C1679" s="284" t="s">
        <v>1461</v>
      </c>
      <c r="D1679" s="262" t="s">
        <v>36</v>
      </c>
      <c r="E1679" s="262" t="s">
        <v>1462</v>
      </c>
      <c r="F1679" s="389" t="s">
        <v>923</v>
      </c>
      <c r="G1679" s="389"/>
      <c r="H1679" s="283" t="s">
        <v>345</v>
      </c>
      <c r="I1679" s="286">
        <v>0.94</v>
      </c>
      <c r="J1679" s="285">
        <v>0.19</v>
      </c>
      <c r="K1679" s="285">
        <v>0.17</v>
      </c>
      <c r="M1679" s="46"/>
      <c r="N1679" s="46"/>
      <c r="O1679" s="46"/>
      <c r="P1679" s="46"/>
      <c r="Q1679" s="46"/>
      <c r="R1679" s="46"/>
      <c r="S1679" s="46"/>
      <c r="T1679" s="46"/>
      <c r="U1679" s="46"/>
      <c r="V1679" s="46"/>
      <c r="W1679" s="46"/>
      <c r="X1679" s="46"/>
    </row>
    <row r="1680" spans="1:24" ht="15" customHeight="1" x14ac:dyDescent="0.2">
      <c r="A1680" s="46"/>
      <c r="B1680" s="262" t="s">
        <v>919</v>
      </c>
      <c r="C1680" s="284" t="s">
        <v>1463</v>
      </c>
      <c r="D1680" s="262" t="s">
        <v>36</v>
      </c>
      <c r="E1680" s="262" t="s">
        <v>1464</v>
      </c>
      <c r="F1680" s="389" t="s">
        <v>923</v>
      </c>
      <c r="G1680" s="389"/>
      <c r="H1680" s="283" t="s">
        <v>49</v>
      </c>
      <c r="I1680" s="286">
        <v>1</v>
      </c>
      <c r="J1680" s="285">
        <v>296.08999999999997</v>
      </c>
      <c r="K1680" s="285">
        <v>296.08999999999997</v>
      </c>
      <c r="M1680" s="46"/>
      <c r="N1680" s="46"/>
      <c r="O1680" s="46"/>
      <c r="P1680" s="46"/>
      <c r="Q1680" s="46"/>
      <c r="R1680" s="46"/>
      <c r="S1680" s="46"/>
      <c r="T1680" s="46"/>
      <c r="U1680" s="46"/>
      <c r="V1680" s="46"/>
      <c r="W1680" s="46"/>
      <c r="X1680" s="46"/>
    </row>
    <row r="1681" spans="1:24" ht="15" customHeight="1" x14ac:dyDescent="0.2">
      <c r="A1681" s="46"/>
      <c r="B1681" s="263"/>
      <c r="C1681" s="263"/>
      <c r="D1681" s="263"/>
      <c r="E1681" s="263"/>
      <c r="F1681" s="263" t="s">
        <v>924</v>
      </c>
      <c r="G1681" s="289">
        <v>74.75</v>
      </c>
      <c r="H1681" s="263" t="s">
        <v>925</v>
      </c>
      <c r="I1681" s="289">
        <v>0</v>
      </c>
      <c r="J1681" s="263" t="s">
        <v>926</v>
      </c>
      <c r="K1681" s="289">
        <v>74.75</v>
      </c>
      <c r="M1681" s="46"/>
      <c r="N1681" s="46"/>
      <c r="O1681" s="46"/>
      <c r="P1681" s="46"/>
      <c r="Q1681" s="46"/>
      <c r="R1681" s="46"/>
      <c r="S1681" s="46"/>
      <c r="T1681" s="46"/>
      <c r="U1681" s="46"/>
      <c r="V1681" s="46"/>
      <c r="W1681" s="46"/>
      <c r="X1681" s="46"/>
    </row>
    <row r="1682" spans="1:24" ht="15" customHeight="1" x14ac:dyDescent="0.2">
      <c r="A1682" s="46"/>
      <c r="B1682" s="263"/>
      <c r="C1682" s="263"/>
      <c r="D1682" s="263"/>
      <c r="E1682" s="263"/>
      <c r="F1682" s="263" t="s">
        <v>927</v>
      </c>
      <c r="G1682" s="289">
        <v>79.28</v>
      </c>
      <c r="H1682" s="263"/>
      <c r="I1682" s="386" t="s">
        <v>928</v>
      </c>
      <c r="J1682" s="386"/>
      <c r="K1682" s="289">
        <v>460.29</v>
      </c>
      <c r="M1682" s="46"/>
      <c r="N1682" s="46"/>
      <c r="O1682" s="46"/>
      <c r="P1682" s="46"/>
      <c r="Q1682" s="46"/>
      <c r="R1682" s="46"/>
      <c r="S1682" s="46"/>
      <c r="T1682" s="46"/>
      <c r="U1682" s="46"/>
      <c r="V1682" s="46"/>
      <c r="W1682" s="46"/>
      <c r="X1682" s="46"/>
    </row>
    <row r="1683" spans="1:24" ht="15" customHeight="1" thickBot="1" x14ac:dyDescent="0.25">
      <c r="A1683" s="46"/>
      <c r="B1683" s="264"/>
      <c r="C1683" s="264"/>
      <c r="D1683" s="264"/>
      <c r="E1683" s="264"/>
      <c r="F1683" s="264"/>
      <c r="G1683" s="264"/>
      <c r="H1683" s="264" t="s">
        <v>929</v>
      </c>
      <c r="I1683" s="287" t="s">
        <v>930</v>
      </c>
      <c r="J1683" s="264" t="s">
        <v>931</v>
      </c>
      <c r="K1683" s="265">
        <v>4602.8999999999996</v>
      </c>
      <c r="M1683" s="46"/>
      <c r="N1683" s="46"/>
      <c r="O1683" s="46"/>
      <c r="P1683" s="46"/>
      <c r="Q1683" s="46"/>
      <c r="R1683" s="46"/>
      <c r="S1683" s="46"/>
      <c r="T1683" s="46"/>
      <c r="U1683" s="46"/>
      <c r="V1683" s="46"/>
      <c r="W1683" s="46"/>
      <c r="X1683" s="46"/>
    </row>
    <row r="1684" spans="1:24" ht="15" customHeight="1" thickTop="1" x14ac:dyDescent="0.2">
      <c r="A1684" s="46"/>
      <c r="B1684" s="278"/>
      <c r="C1684" s="278"/>
      <c r="D1684" s="278"/>
      <c r="E1684" s="278"/>
      <c r="F1684" s="278"/>
      <c r="G1684" s="278"/>
      <c r="H1684" s="278"/>
      <c r="I1684" s="278"/>
      <c r="J1684" s="278"/>
      <c r="K1684" s="278"/>
      <c r="M1684" s="46"/>
      <c r="N1684" s="46"/>
      <c r="O1684" s="46"/>
      <c r="P1684" s="46"/>
      <c r="Q1684" s="46"/>
      <c r="R1684" s="46"/>
      <c r="S1684" s="46"/>
      <c r="T1684" s="46"/>
      <c r="U1684" s="46"/>
      <c r="V1684" s="46"/>
      <c r="W1684" s="46"/>
      <c r="X1684" s="46"/>
    </row>
    <row r="1685" spans="1:24" ht="15" customHeight="1" x14ac:dyDescent="0.2">
      <c r="A1685" s="46"/>
      <c r="B1685" s="259" t="s">
        <v>427</v>
      </c>
      <c r="C1685" s="267" t="s">
        <v>24</v>
      </c>
      <c r="D1685" s="259" t="s">
        <v>25</v>
      </c>
      <c r="E1685" s="259" t="s">
        <v>26</v>
      </c>
      <c r="F1685" s="387" t="s">
        <v>917</v>
      </c>
      <c r="G1685" s="387"/>
      <c r="H1685" s="271" t="s">
        <v>27</v>
      </c>
      <c r="I1685" s="267" t="s">
        <v>28</v>
      </c>
      <c r="J1685" s="267" t="s">
        <v>29</v>
      </c>
      <c r="K1685" s="267" t="s">
        <v>30</v>
      </c>
      <c r="M1685" s="46"/>
      <c r="N1685" s="46"/>
      <c r="O1685" s="46"/>
      <c r="P1685" s="46"/>
      <c r="Q1685" s="46"/>
      <c r="R1685" s="46"/>
      <c r="S1685" s="46"/>
      <c r="T1685" s="46"/>
      <c r="U1685" s="46"/>
      <c r="V1685" s="46"/>
      <c r="W1685" s="46"/>
      <c r="X1685" s="46"/>
    </row>
    <row r="1686" spans="1:24" ht="15" customHeight="1" x14ac:dyDescent="0.2">
      <c r="A1686" s="46"/>
      <c r="B1686" s="260" t="s">
        <v>918</v>
      </c>
      <c r="C1686" s="275" t="s">
        <v>2445</v>
      </c>
      <c r="D1686" s="260" t="s">
        <v>73</v>
      </c>
      <c r="E1686" s="260" t="s">
        <v>2446</v>
      </c>
      <c r="F1686" s="388" t="s">
        <v>952</v>
      </c>
      <c r="G1686" s="388"/>
      <c r="H1686" s="274" t="s">
        <v>49</v>
      </c>
      <c r="I1686" s="277">
        <v>1</v>
      </c>
      <c r="J1686" s="276">
        <v>282.62</v>
      </c>
      <c r="K1686" s="276">
        <v>282.62</v>
      </c>
      <c r="M1686" s="46"/>
      <c r="N1686" s="46"/>
      <c r="O1686" s="46"/>
      <c r="P1686" s="46"/>
      <c r="Q1686" s="46"/>
      <c r="R1686" s="46"/>
      <c r="S1686" s="46"/>
      <c r="T1686" s="46"/>
      <c r="U1686" s="46"/>
      <c r="V1686" s="46"/>
      <c r="W1686" s="46"/>
      <c r="X1686" s="46"/>
    </row>
    <row r="1687" spans="1:24" ht="15" customHeight="1" x14ac:dyDescent="0.2">
      <c r="A1687" s="46"/>
      <c r="B1687" s="261" t="s">
        <v>953</v>
      </c>
      <c r="C1687" s="280" t="s">
        <v>1019</v>
      </c>
      <c r="D1687" s="261" t="s">
        <v>47</v>
      </c>
      <c r="E1687" s="261" t="s">
        <v>1020</v>
      </c>
      <c r="F1687" s="385" t="s">
        <v>3970</v>
      </c>
      <c r="G1687" s="385"/>
      <c r="H1687" s="279" t="s">
        <v>950</v>
      </c>
      <c r="I1687" s="282">
        <v>0.5</v>
      </c>
      <c r="J1687" s="281">
        <v>24.73</v>
      </c>
      <c r="K1687" s="281">
        <v>12.36</v>
      </c>
      <c r="M1687" s="46"/>
      <c r="N1687" s="46"/>
      <c r="O1687" s="46"/>
      <c r="P1687" s="46"/>
      <c r="Q1687" s="46"/>
      <c r="R1687" s="46"/>
      <c r="S1687" s="46"/>
      <c r="T1687" s="46"/>
      <c r="U1687" s="46"/>
      <c r="V1687" s="46"/>
      <c r="W1687" s="46"/>
      <c r="X1687" s="46"/>
    </row>
    <row r="1688" spans="1:24" ht="15" customHeight="1" x14ac:dyDescent="0.2">
      <c r="A1688" s="46"/>
      <c r="B1688" s="261" t="s">
        <v>953</v>
      </c>
      <c r="C1688" s="280" t="s">
        <v>954</v>
      </c>
      <c r="D1688" s="261" t="s">
        <v>47</v>
      </c>
      <c r="E1688" s="261" t="s">
        <v>955</v>
      </c>
      <c r="F1688" s="385" t="s">
        <v>3970</v>
      </c>
      <c r="G1688" s="385"/>
      <c r="H1688" s="279" t="s">
        <v>950</v>
      </c>
      <c r="I1688" s="282">
        <v>0.5</v>
      </c>
      <c r="J1688" s="281">
        <v>34.46</v>
      </c>
      <c r="K1688" s="281">
        <v>17.23</v>
      </c>
      <c r="M1688" s="46"/>
      <c r="N1688" s="46"/>
      <c r="O1688" s="46"/>
      <c r="P1688" s="46"/>
      <c r="Q1688" s="46"/>
      <c r="R1688" s="46"/>
      <c r="S1688" s="46"/>
      <c r="T1688" s="46"/>
      <c r="U1688" s="46"/>
      <c r="V1688" s="46"/>
      <c r="W1688" s="46"/>
      <c r="X1688" s="46"/>
    </row>
    <row r="1689" spans="1:24" ht="15" customHeight="1" x14ac:dyDescent="0.2">
      <c r="A1689" s="46"/>
      <c r="B1689" s="262" t="s">
        <v>919</v>
      </c>
      <c r="C1689" s="284" t="s">
        <v>2701</v>
      </c>
      <c r="D1689" s="262" t="s">
        <v>39</v>
      </c>
      <c r="E1689" s="262" t="s">
        <v>1467</v>
      </c>
      <c r="F1689" s="389" t="s">
        <v>923</v>
      </c>
      <c r="G1689" s="389"/>
      <c r="H1689" s="283" t="s">
        <v>304</v>
      </c>
      <c r="I1689" s="286">
        <v>1</v>
      </c>
      <c r="J1689" s="285">
        <v>252.9</v>
      </c>
      <c r="K1689" s="285">
        <v>252.9</v>
      </c>
      <c r="M1689" s="46"/>
      <c r="N1689" s="46"/>
      <c r="O1689" s="46"/>
      <c r="P1689" s="46"/>
      <c r="Q1689" s="46"/>
      <c r="R1689" s="46"/>
      <c r="S1689" s="46"/>
      <c r="T1689" s="46"/>
      <c r="U1689" s="46"/>
      <c r="V1689" s="46"/>
      <c r="W1689" s="46"/>
      <c r="X1689" s="46"/>
    </row>
    <row r="1690" spans="1:24" ht="15" customHeight="1" x14ac:dyDescent="0.2">
      <c r="A1690" s="46"/>
      <c r="B1690" s="262" t="s">
        <v>919</v>
      </c>
      <c r="C1690" s="284" t="s">
        <v>2702</v>
      </c>
      <c r="D1690" s="262" t="s">
        <v>39</v>
      </c>
      <c r="E1690" s="262" t="s">
        <v>1465</v>
      </c>
      <c r="F1690" s="389" t="s">
        <v>923</v>
      </c>
      <c r="G1690" s="389"/>
      <c r="H1690" s="283" t="s">
        <v>345</v>
      </c>
      <c r="I1690" s="286">
        <v>0.5</v>
      </c>
      <c r="J1690" s="285">
        <v>0.26</v>
      </c>
      <c r="K1690" s="285">
        <v>0.13</v>
      </c>
      <c r="M1690" s="46"/>
      <c r="N1690" s="46"/>
      <c r="O1690" s="46"/>
      <c r="P1690" s="46"/>
      <c r="Q1690" s="46"/>
      <c r="R1690" s="46"/>
      <c r="S1690" s="46"/>
      <c r="T1690" s="46"/>
      <c r="U1690" s="46"/>
      <c r="V1690" s="46"/>
      <c r="W1690" s="46"/>
      <c r="X1690" s="46"/>
    </row>
    <row r="1691" spans="1:24" ht="15" customHeight="1" x14ac:dyDescent="0.2">
      <c r="A1691" s="46"/>
      <c r="B1691" s="263"/>
      <c r="C1691" s="263"/>
      <c r="D1691" s="263"/>
      <c r="E1691" s="263"/>
      <c r="F1691" s="263" t="s">
        <v>924</v>
      </c>
      <c r="G1691" s="289">
        <v>25.74</v>
      </c>
      <c r="H1691" s="263" t="s">
        <v>925</v>
      </c>
      <c r="I1691" s="289">
        <v>0</v>
      </c>
      <c r="J1691" s="263" t="s">
        <v>926</v>
      </c>
      <c r="K1691" s="289">
        <v>25.74</v>
      </c>
      <c r="M1691" s="46"/>
      <c r="N1691" s="46"/>
      <c r="O1691" s="46"/>
      <c r="P1691" s="46"/>
      <c r="Q1691" s="46"/>
      <c r="R1691" s="46"/>
      <c r="S1691" s="46"/>
      <c r="T1691" s="46"/>
      <c r="U1691" s="46"/>
      <c r="V1691" s="46"/>
      <c r="W1691" s="46"/>
      <c r="X1691" s="46"/>
    </row>
    <row r="1692" spans="1:24" ht="15" customHeight="1" x14ac:dyDescent="0.2">
      <c r="A1692" s="46"/>
      <c r="B1692" s="263"/>
      <c r="C1692" s="263"/>
      <c r="D1692" s="263"/>
      <c r="E1692" s="263"/>
      <c r="F1692" s="263" t="s">
        <v>927</v>
      </c>
      <c r="G1692" s="289">
        <v>58.81</v>
      </c>
      <c r="H1692" s="263"/>
      <c r="I1692" s="386" t="s">
        <v>928</v>
      </c>
      <c r="J1692" s="386"/>
      <c r="K1692" s="289">
        <v>341.43</v>
      </c>
      <c r="M1692" s="46"/>
      <c r="N1692" s="46"/>
      <c r="O1692" s="46"/>
      <c r="P1692" s="46"/>
      <c r="Q1692" s="46"/>
      <c r="R1692" s="46"/>
      <c r="S1692" s="46"/>
      <c r="T1692" s="46"/>
      <c r="U1692" s="46"/>
      <c r="V1692" s="46"/>
      <c r="W1692" s="46"/>
      <c r="X1692" s="46"/>
    </row>
    <row r="1693" spans="1:24" ht="15" customHeight="1" thickBot="1" x14ac:dyDescent="0.25">
      <c r="A1693" s="46"/>
      <c r="B1693" s="264"/>
      <c r="C1693" s="264"/>
      <c r="D1693" s="264"/>
      <c r="E1693" s="264"/>
      <c r="F1693" s="264"/>
      <c r="G1693" s="264"/>
      <c r="H1693" s="264" t="s">
        <v>929</v>
      </c>
      <c r="I1693" s="287" t="s">
        <v>3080</v>
      </c>
      <c r="J1693" s="264" t="s">
        <v>931</v>
      </c>
      <c r="K1693" s="265">
        <v>13315.77</v>
      </c>
      <c r="M1693" s="46"/>
      <c r="N1693" s="46"/>
      <c r="O1693" s="46"/>
      <c r="P1693" s="46"/>
      <c r="Q1693" s="46"/>
      <c r="R1693" s="46"/>
      <c r="S1693" s="46"/>
      <c r="T1693" s="46"/>
      <c r="U1693" s="46"/>
      <c r="V1693" s="46"/>
      <c r="W1693" s="46"/>
      <c r="X1693" s="46"/>
    </row>
    <row r="1694" spans="1:24" ht="15" customHeight="1" thickTop="1" x14ac:dyDescent="0.2">
      <c r="A1694" s="46"/>
      <c r="B1694" s="278"/>
      <c r="C1694" s="278"/>
      <c r="D1694" s="278"/>
      <c r="E1694" s="278"/>
      <c r="F1694" s="278"/>
      <c r="G1694" s="278"/>
      <c r="H1694" s="278"/>
      <c r="I1694" s="278"/>
      <c r="J1694" s="278"/>
      <c r="K1694" s="278"/>
      <c r="M1694" s="46"/>
      <c r="N1694" s="46"/>
      <c r="O1694" s="46"/>
      <c r="P1694" s="46"/>
      <c r="Q1694" s="46"/>
      <c r="R1694" s="46"/>
      <c r="S1694" s="46"/>
      <c r="T1694" s="46"/>
      <c r="U1694" s="46"/>
      <c r="V1694" s="46"/>
      <c r="W1694" s="46"/>
      <c r="X1694" s="46"/>
    </row>
    <row r="1695" spans="1:24" ht="15" customHeight="1" x14ac:dyDescent="0.2">
      <c r="A1695" s="46"/>
      <c r="B1695" s="259" t="s">
        <v>428</v>
      </c>
      <c r="C1695" s="267" t="s">
        <v>24</v>
      </c>
      <c r="D1695" s="259" t="s">
        <v>25</v>
      </c>
      <c r="E1695" s="259" t="s">
        <v>26</v>
      </c>
      <c r="F1695" s="387" t="s">
        <v>917</v>
      </c>
      <c r="G1695" s="387"/>
      <c r="H1695" s="271" t="s">
        <v>27</v>
      </c>
      <c r="I1695" s="267" t="s">
        <v>28</v>
      </c>
      <c r="J1695" s="267" t="s">
        <v>29</v>
      </c>
      <c r="K1695" s="267" t="s">
        <v>30</v>
      </c>
      <c r="M1695" s="46"/>
      <c r="N1695" s="46"/>
      <c r="O1695" s="46"/>
      <c r="P1695" s="46"/>
      <c r="Q1695" s="46"/>
      <c r="R1695" s="46"/>
      <c r="S1695" s="46"/>
      <c r="T1695" s="46"/>
      <c r="U1695" s="46"/>
      <c r="V1695" s="46"/>
      <c r="W1695" s="46"/>
      <c r="X1695" s="46"/>
    </row>
    <row r="1696" spans="1:24" ht="15" customHeight="1" x14ac:dyDescent="0.2">
      <c r="A1696" s="46"/>
      <c r="B1696" s="260" t="s">
        <v>918</v>
      </c>
      <c r="C1696" s="275" t="s">
        <v>2461</v>
      </c>
      <c r="D1696" s="260" t="s">
        <v>73</v>
      </c>
      <c r="E1696" s="260" t="s">
        <v>2462</v>
      </c>
      <c r="F1696" s="388" t="s">
        <v>952</v>
      </c>
      <c r="G1696" s="388"/>
      <c r="H1696" s="274" t="s">
        <v>49</v>
      </c>
      <c r="I1696" s="277">
        <v>1</v>
      </c>
      <c r="J1696" s="276">
        <v>818.76</v>
      </c>
      <c r="K1696" s="276">
        <v>818.76</v>
      </c>
      <c r="M1696" s="46"/>
      <c r="N1696" s="46"/>
      <c r="O1696" s="46"/>
      <c r="P1696" s="46"/>
      <c r="Q1696" s="46"/>
      <c r="R1696" s="46"/>
      <c r="S1696" s="46"/>
      <c r="T1696" s="46"/>
      <c r="U1696" s="46"/>
      <c r="V1696" s="46"/>
      <c r="W1696" s="46"/>
      <c r="X1696" s="46"/>
    </row>
    <row r="1697" spans="1:24" ht="15" customHeight="1" x14ac:dyDescent="0.2">
      <c r="A1697" s="46"/>
      <c r="B1697" s="261" t="s">
        <v>953</v>
      </c>
      <c r="C1697" s="280" t="s">
        <v>954</v>
      </c>
      <c r="D1697" s="261" t="s">
        <v>47</v>
      </c>
      <c r="E1697" s="261" t="s">
        <v>955</v>
      </c>
      <c r="F1697" s="385" t="s">
        <v>3970</v>
      </c>
      <c r="G1697" s="385"/>
      <c r="H1697" s="279" t="s">
        <v>950</v>
      </c>
      <c r="I1697" s="282">
        <v>0.5</v>
      </c>
      <c r="J1697" s="281">
        <v>34.46</v>
      </c>
      <c r="K1697" s="281">
        <v>17.23</v>
      </c>
      <c r="M1697" s="46"/>
      <c r="N1697" s="46"/>
      <c r="O1697" s="46"/>
      <c r="P1697" s="46"/>
      <c r="Q1697" s="46"/>
      <c r="R1697" s="46"/>
      <c r="S1697" s="46"/>
      <c r="T1697" s="46"/>
      <c r="U1697" s="46"/>
      <c r="V1697" s="46"/>
      <c r="W1697" s="46"/>
      <c r="X1697" s="46"/>
    </row>
    <row r="1698" spans="1:24" ht="15" customHeight="1" x14ac:dyDescent="0.2">
      <c r="A1698" s="46"/>
      <c r="B1698" s="262" t="s">
        <v>919</v>
      </c>
      <c r="C1698" s="284" t="s">
        <v>2703</v>
      </c>
      <c r="D1698" s="262" t="s">
        <v>39</v>
      </c>
      <c r="E1698" s="262" t="s">
        <v>430</v>
      </c>
      <c r="F1698" s="389" t="s">
        <v>923</v>
      </c>
      <c r="G1698" s="389"/>
      <c r="H1698" s="283" t="s">
        <v>304</v>
      </c>
      <c r="I1698" s="286">
        <v>1</v>
      </c>
      <c r="J1698" s="285">
        <v>801.43</v>
      </c>
      <c r="K1698" s="285">
        <v>801.43</v>
      </c>
      <c r="M1698" s="46"/>
      <c r="N1698" s="46"/>
      <c r="O1698" s="46"/>
      <c r="P1698" s="46"/>
      <c r="Q1698" s="46"/>
      <c r="R1698" s="46"/>
      <c r="S1698" s="46"/>
      <c r="T1698" s="46"/>
      <c r="U1698" s="46"/>
      <c r="V1698" s="46"/>
      <c r="W1698" s="46"/>
      <c r="X1698" s="46"/>
    </row>
    <row r="1699" spans="1:24" ht="15" customHeight="1" x14ac:dyDescent="0.2">
      <c r="A1699" s="46"/>
      <c r="B1699" s="262" t="s">
        <v>919</v>
      </c>
      <c r="C1699" s="284" t="s">
        <v>2702</v>
      </c>
      <c r="D1699" s="262" t="s">
        <v>39</v>
      </c>
      <c r="E1699" s="262" t="s">
        <v>1465</v>
      </c>
      <c r="F1699" s="389" t="s">
        <v>923</v>
      </c>
      <c r="G1699" s="389"/>
      <c r="H1699" s="283" t="s">
        <v>345</v>
      </c>
      <c r="I1699" s="286">
        <v>0.42</v>
      </c>
      <c r="J1699" s="285">
        <v>0.26</v>
      </c>
      <c r="K1699" s="285">
        <v>0.1</v>
      </c>
      <c r="M1699" s="46"/>
      <c r="N1699" s="46"/>
      <c r="O1699" s="46"/>
      <c r="P1699" s="46"/>
      <c r="Q1699" s="46"/>
      <c r="R1699" s="46"/>
      <c r="S1699" s="46"/>
      <c r="T1699" s="46"/>
      <c r="U1699" s="46"/>
      <c r="V1699" s="46"/>
      <c r="W1699" s="46"/>
      <c r="X1699" s="46"/>
    </row>
    <row r="1700" spans="1:24" ht="15" customHeight="1" x14ac:dyDescent="0.2">
      <c r="A1700" s="46"/>
      <c r="B1700" s="263"/>
      <c r="C1700" s="263"/>
      <c r="D1700" s="263"/>
      <c r="E1700" s="263"/>
      <c r="F1700" s="263" t="s">
        <v>924</v>
      </c>
      <c r="G1700" s="289">
        <v>15.44</v>
      </c>
      <c r="H1700" s="263" t="s">
        <v>925</v>
      </c>
      <c r="I1700" s="289">
        <v>0</v>
      </c>
      <c r="J1700" s="263" t="s">
        <v>926</v>
      </c>
      <c r="K1700" s="289">
        <v>15.44</v>
      </c>
      <c r="M1700" s="46"/>
      <c r="N1700" s="46"/>
      <c r="O1700" s="46"/>
      <c r="P1700" s="46"/>
      <c r="Q1700" s="46"/>
      <c r="R1700" s="46"/>
      <c r="S1700" s="46"/>
      <c r="T1700" s="46"/>
      <c r="U1700" s="46"/>
      <c r="V1700" s="46"/>
      <c r="W1700" s="46"/>
      <c r="X1700" s="46"/>
    </row>
    <row r="1701" spans="1:24" ht="15" customHeight="1" x14ac:dyDescent="0.2">
      <c r="A1701" s="46"/>
      <c r="B1701" s="263"/>
      <c r="C1701" s="263"/>
      <c r="D1701" s="263"/>
      <c r="E1701" s="263"/>
      <c r="F1701" s="263" t="s">
        <v>927</v>
      </c>
      <c r="G1701" s="289">
        <v>170.38</v>
      </c>
      <c r="H1701" s="263"/>
      <c r="I1701" s="386" t="s">
        <v>928</v>
      </c>
      <c r="J1701" s="386"/>
      <c r="K1701" s="289">
        <v>989.14</v>
      </c>
      <c r="M1701" s="46"/>
      <c r="N1701" s="46"/>
      <c r="O1701" s="46"/>
      <c r="P1701" s="46"/>
      <c r="Q1701" s="46"/>
      <c r="R1701" s="46"/>
      <c r="S1701" s="46"/>
      <c r="T1701" s="46"/>
      <c r="U1701" s="46"/>
      <c r="V1701" s="46"/>
      <c r="W1701" s="46"/>
      <c r="X1701" s="46"/>
    </row>
    <row r="1702" spans="1:24" ht="15" customHeight="1" thickBot="1" x14ac:dyDescent="0.25">
      <c r="A1702" s="46"/>
      <c r="B1702" s="264"/>
      <c r="C1702" s="264"/>
      <c r="D1702" s="264"/>
      <c r="E1702" s="264"/>
      <c r="F1702" s="264"/>
      <c r="G1702" s="264"/>
      <c r="H1702" s="264" t="s">
        <v>929</v>
      </c>
      <c r="I1702" s="287" t="s">
        <v>937</v>
      </c>
      <c r="J1702" s="264" t="s">
        <v>931</v>
      </c>
      <c r="K1702" s="265">
        <v>4945.7</v>
      </c>
      <c r="M1702" s="46"/>
      <c r="N1702" s="46"/>
      <c r="O1702" s="46"/>
      <c r="P1702" s="46"/>
      <c r="Q1702" s="46"/>
      <c r="R1702" s="46"/>
      <c r="S1702" s="46"/>
      <c r="T1702" s="46"/>
      <c r="U1702" s="46"/>
      <c r="V1702" s="46"/>
      <c r="W1702" s="46"/>
      <c r="X1702" s="46"/>
    </row>
    <row r="1703" spans="1:24" ht="15" customHeight="1" thickTop="1" x14ac:dyDescent="0.2">
      <c r="A1703" s="46"/>
      <c r="B1703" s="278"/>
      <c r="C1703" s="278"/>
      <c r="D1703" s="278"/>
      <c r="E1703" s="278"/>
      <c r="F1703" s="278"/>
      <c r="G1703" s="278"/>
      <c r="H1703" s="278"/>
      <c r="I1703" s="278"/>
      <c r="J1703" s="278"/>
      <c r="K1703" s="278"/>
      <c r="M1703" s="46"/>
      <c r="N1703" s="46"/>
      <c r="O1703" s="46"/>
      <c r="P1703" s="46"/>
      <c r="Q1703" s="46"/>
      <c r="R1703" s="46"/>
      <c r="S1703" s="46"/>
      <c r="T1703" s="46"/>
      <c r="U1703" s="46"/>
      <c r="V1703" s="46"/>
      <c r="W1703" s="46"/>
      <c r="X1703" s="46"/>
    </row>
    <row r="1704" spans="1:24" ht="15" customHeight="1" x14ac:dyDescent="0.2">
      <c r="A1704" s="46"/>
      <c r="B1704" s="259" t="s">
        <v>429</v>
      </c>
      <c r="C1704" s="267" t="s">
        <v>24</v>
      </c>
      <c r="D1704" s="259" t="s">
        <v>25</v>
      </c>
      <c r="E1704" s="259" t="s">
        <v>26</v>
      </c>
      <c r="F1704" s="387" t="s">
        <v>917</v>
      </c>
      <c r="G1704" s="387"/>
      <c r="H1704" s="271" t="s">
        <v>27</v>
      </c>
      <c r="I1704" s="267" t="s">
        <v>28</v>
      </c>
      <c r="J1704" s="267" t="s">
        <v>29</v>
      </c>
      <c r="K1704" s="267" t="s">
        <v>30</v>
      </c>
      <c r="M1704" s="46"/>
      <c r="N1704" s="46"/>
      <c r="O1704" s="46"/>
      <c r="P1704" s="46"/>
      <c r="Q1704" s="46"/>
      <c r="R1704" s="46"/>
      <c r="S1704" s="46"/>
      <c r="T1704" s="46"/>
      <c r="U1704" s="46"/>
      <c r="V1704" s="46"/>
      <c r="W1704" s="46"/>
      <c r="X1704" s="46"/>
    </row>
    <row r="1705" spans="1:24" ht="15" customHeight="1" x14ac:dyDescent="0.2">
      <c r="A1705" s="46"/>
      <c r="B1705" s="260" t="s">
        <v>918</v>
      </c>
      <c r="C1705" s="275" t="s">
        <v>2595</v>
      </c>
      <c r="D1705" s="260" t="s">
        <v>73</v>
      </c>
      <c r="E1705" s="260" t="s">
        <v>2596</v>
      </c>
      <c r="F1705" s="388" t="s">
        <v>952</v>
      </c>
      <c r="G1705" s="388"/>
      <c r="H1705" s="274" t="s">
        <v>49</v>
      </c>
      <c r="I1705" s="277">
        <v>1</v>
      </c>
      <c r="J1705" s="276">
        <v>225.57</v>
      </c>
      <c r="K1705" s="276">
        <v>225.57</v>
      </c>
      <c r="M1705" s="46"/>
      <c r="N1705" s="46"/>
      <c r="O1705" s="46"/>
      <c r="P1705" s="46"/>
      <c r="Q1705" s="46"/>
      <c r="R1705" s="46"/>
      <c r="S1705" s="46"/>
      <c r="T1705" s="46"/>
      <c r="U1705" s="46"/>
      <c r="V1705" s="46"/>
      <c r="W1705" s="46"/>
      <c r="X1705" s="46"/>
    </row>
    <row r="1706" spans="1:24" ht="15" customHeight="1" x14ac:dyDescent="0.2">
      <c r="A1706" s="46"/>
      <c r="B1706" s="261" t="s">
        <v>953</v>
      </c>
      <c r="C1706" s="280" t="s">
        <v>1086</v>
      </c>
      <c r="D1706" s="261" t="s">
        <v>47</v>
      </c>
      <c r="E1706" s="261" t="s">
        <v>1087</v>
      </c>
      <c r="F1706" s="385" t="s">
        <v>3970</v>
      </c>
      <c r="G1706" s="385"/>
      <c r="H1706" s="279" t="s">
        <v>950</v>
      </c>
      <c r="I1706" s="282">
        <v>0.3</v>
      </c>
      <c r="J1706" s="281">
        <v>35.590000000000003</v>
      </c>
      <c r="K1706" s="281">
        <v>10.67</v>
      </c>
      <c r="M1706" s="46"/>
      <c r="N1706" s="46"/>
      <c r="O1706" s="46"/>
      <c r="P1706" s="46"/>
      <c r="Q1706" s="46"/>
      <c r="R1706" s="46"/>
      <c r="S1706" s="46"/>
      <c r="T1706" s="46"/>
      <c r="U1706" s="46"/>
      <c r="V1706" s="46"/>
      <c r="W1706" s="46"/>
      <c r="X1706" s="46"/>
    </row>
    <row r="1707" spans="1:24" ht="15" customHeight="1" x14ac:dyDescent="0.2">
      <c r="A1707" s="46"/>
      <c r="B1707" s="262" t="s">
        <v>919</v>
      </c>
      <c r="C1707" s="284" t="s">
        <v>2704</v>
      </c>
      <c r="D1707" s="262" t="s">
        <v>39</v>
      </c>
      <c r="E1707" s="262" t="s">
        <v>1469</v>
      </c>
      <c r="F1707" s="389" t="s">
        <v>923</v>
      </c>
      <c r="G1707" s="389"/>
      <c r="H1707" s="283" t="s">
        <v>304</v>
      </c>
      <c r="I1707" s="286">
        <v>1</v>
      </c>
      <c r="J1707" s="285">
        <v>214.9</v>
      </c>
      <c r="K1707" s="285">
        <v>214.9</v>
      </c>
      <c r="M1707" s="46"/>
      <c r="N1707" s="46"/>
      <c r="O1707" s="46"/>
      <c r="P1707" s="46"/>
      <c r="Q1707" s="46"/>
      <c r="R1707" s="46"/>
      <c r="S1707" s="46"/>
      <c r="T1707" s="46"/>
      <c r="U1707" s="46"/>
      <c r="V1707" s="46"/>
      <c r="W1707" s="46"/>
      <c r="X1707" s="46"/>
    </row>
    <row r="1708" spans="1:24" ht="15" customHeight="1" x14ac:dyDescent="0.2">
      <c r="A1708" s="46"/>
      <c r="B1708" s="263"/>
      <c r="C1708" s="263"/>
      <c r="D1708" s="263"/>
      <c r="E1708" s="263"/>
      <c r="F1708" s="263" t="s">
        <v>924</v>
      </c>
      <c r="G1708" s="289">
        <v>9.41</v>
      </c>
      <c r="H1708" s="263" t="s">
        <v>925</v>
      </c>
      <c r="I1708" s="289">
        <v>0</v>
      </c>
      <c r="J1708" s="263" t="s">
        <v>926</v>
      </c>
      <c r="K1708" s="289">
        <v>9.41</v>
      </c>
      <c r="M1708" s="46"/>
      <c r="N1708" s="46"/>
      <c r="O1708" s="46"/>
      <c r="P1708" s="46"/>
      <c r="Q1708" s="46"/>
      <c r="R1708" s="46"/>
      <c r="S1708" s="46"/>
      <c r="T1708" s="46"/>
      <c r="U1708" s="46"/>
      <c r="V1708" s="46"/>
      <c r="W1708" s="46"/>
      <c r="X1708" s="46"/>
    </row>
    <row r="1709" spans="1:24" ht="15" customHeight="1" x14ac:dyDescent="0.2">
      <c r="A1709" s="46"/>
      <c r="B1709" s="263"/>
      <c r="C1709" s="263"/>
      <c r="D1709" s="263"/>
      <c r="E1709" s="263"/>
      <c r="F1709" s="263" t="s">
        <v>927</v>
      </c>
      <c r="G1709" s="289">
        <v>46.94</v>
      </c>
      <c r="H1709" s="263"/>
      <c r="I1709" s="386" t="s">
        <v>928</v>
      </c>
      <c r="J1709" s="386"/>
      <c r="K1709" s="289">
        <v>272.51</v>
      </c>
      <c r="M1709" s="46"/>
      <c r="N1709" s="46"/>
      <c r="O1709" s="46"/>
      <c r="P1709" s="46"/>
      <c r="Q1709" s="46"/>
      <c r="R1709" s="46"/>
      <c r="S1709" s="46"/>
      <c r="T1709" s="46"/>
      <c r="U1709" s="46"/>
      <c r="V1709" s="46"/>
      <c r="W1709" s="46"/>
      <c r="X1709" s="46"/>
    </row>
    <row r="1710" spans="1:24" ht="15" customHeight="1" thickBot="1" x14ac:dyDescent="0.25">
      <c r="A1710" s="46"/>
      <c r="B1710" s="264"/>
      <c r="C1710" s="264"/>
      <c r="D1710" s="264"/>
      <c r="E1710" s="264"/>
      <c r="F1710" s="264"/>
      <c r="G1710" s="264"/>
      <c r="H1710" s="264" t="s">
        <v>929</v>
      </c>
      <c r="I1710" s="287" t="s">
        <v>930</v>
      </c>
      <c r="J1710" s="264" t="s">
        <v>931</v>
      </c>
      <c r="K1710" s="265">
        <v>2725.1</v>
      </c>
      <c r="M1710" s="46"/>
      <c r="N1710" s="46"/>
      <c r="O1710" s="46"/>
      <c r="P1710" s="46"/>
      <c r="Q1710" s="46"/>
      <c r="R1710" s="46"/>
      <c r="S1710" s="46"/>
      <c r="T1710" s="46"/>
      <c r="U1710" s="46"/>
      <c r="V1710" s="46"/>
      <c r="W1710" s="46"/>
      <c r="X1710" s="46"/>
    </row>
    <row r="1711" spans="1:24" ht="15" customHeight="1" thickTop="1" x14ac:dyDescent="0.2">
      <c r="A1711" s="46"/>
      <c r="B1711" s="278"/>
      <c r="C1711" s="278"/>
      <c r="D1711" s="278"/>
      <c r="E1711" s="278"/>
      <c r="F1711" s="278"/>
      <c r="G1711" s="278"/>
      <c r="H1711" s="278"/>
      <c r="I1711" s="278"/>
      <c r="J1711" s="278"/>
      <c r="K1711" s="278"/>
      <c r="M1711" s="46"/>
      <c r="N1711" s="46"/>
      <c r="O1711" s="46"/>
      <c r="P1711" s="46"/>
      <c r="Q1711" s="46"/>
      <c r="R1711" s="46"/>
      <c r="S1711" s="46"/>
      <c r="T1711" s="46"/>
      <c r="U1711" s="46"/>
      <c r="V1711" s="46"/>
      <c r="W1711" s="46"/>
      <c r="X1711" s="46"/>
    </row>
    <row r="1712" spans="1:24" ht="15" customHeight="1" x14ac:dyDescent="0.2">
      <c r="A1712" s="46"/>
      <c r="B1712" s="259" t="s">
        <v>431</v>
      </c>
      <c r="C1712" s="267" t="s">
        <v>24</v>
      </c>
      <c r="D1712" s="259" t="s">
        <v>25</v>
      </c>
      <c r="E1712" s="259" t="s">
        <v>26</v>
      </c>
      <c r="F1712" s="387" t="s">
        <v>917</v>
      </c>
      <c r="G1712" s="387"/>
      <c r="H1712" s="271" t="s">
        <v>27</v>
      </c>
      <c r="I1712" s="267" t="s">
        <v>28</v>
      </c>
      <c r="J1712" s="267" t="s">
        <v>29</v>
      </c>
      <c r="K1712" s="267" t="s">
        <v>30</v>
      </c>
      <c r="M1712" s="46"/>
      <c r="N1712" s="46"/>
      <c r="O1712" s="46"/>
      <c r="P1712" s="46"/>
      <c r="Q1712" s="46"/>
      <c r="R1712" s="46"/>
      <c r="S1712" s="46"/>
      <c r="T1712" s="46"/>
      <c r="U1712" s="46"/>
      <c r="V1712" s="46"/>
      <c r="W1712" s="46"/>
      <c r="X1712" s="46"/>
    </row>
    <row r="1713" spans="1:24" ht="15" customHeight="1" x14ac:dyDescent="0.2">
      <c r="A1713" s="46"/>
      <c r="B1713" s="260" t="s">
        <v>918</v>
      </c>
      <c r="C1713" s="275" t="s">
        <v>2493</v>
      </c>
      <c r="D1713" s="260" t="s">
        <v>73</v>
      </c>
      <c r="E1713" s="260" t="s">
        <v>2494</v>
      </c>
      <c r="F1713" s="388" t="s">
        <v>1646</v>
      </c>
      <c r="G1713" s="388"/>
      <c r="H1713" s="274" t="s">
        <v>49</v>
      </c>
      <c r="I1713" s="277">
        <v>1</v>
      </c>
      <c r="J1713" s="276">
        <v>114.75</v>
      </c>
      <c r="K1713" s="276">
        <v>114.75</v>
      </c>
      <c r="M1713" s="46"/>
      <c r="N1713" s="46"/>
      <c r="O1713" s="46"/>
      <c r="P1713" s="46"/>
      <c r="Q1713" s="46"/>
      <c r="R1713" s="46"/>
      <c r="S1713" s="46"/>
      <c r="T1713" s="46"/>
      <c r="U1713" s="46"/>
      <c r="V1713" s="46"/>
      <c r="W1713" s="46"/>
      <c r="X1713" s="46"/>
    </row>
    <row r="1714" spans="1:24" ht="15" customHeight="1" x14ac:dyDescent="0.2">
      <c r="A1714" s="46"/>
      <c r="B1714" s="261" t="s">
        <v>953</v>
      </c>
      <c r="C1714" s="280" t="s">
        <v>1086</v>
      </c>
      <c r="D1714" s="261" t="s">
        <v>47</v>
      </c>
      <c r="E1714" s="261" t="s">
        <v>1087</v>
      </c>
      <c r="F1714" s="385" t="s">
        <v>3970</v>
      </c>
      <c r="G1714" s="385"/>
      <c r="H1714" s="279" t="s">
        <v>950</v>
      </c>
      <c r="I1714" s="282">
        <v>0.3</v>
      </c>
      <c r="J1714" s="281">
        <v>35.590000000000003</v>
      </c>
      <c r="K1714" s="281">
        <v>10.67</v>
      </c>
      <c r="M1714" s="46"/>
      <c r="N1714" s="46"/>
      <c r="O1714" s="46"/>
      <c r="P1714" s="46"/>
      <c r="Q1714" s="46"/>
      <c r="R1714" s="46"/>
      <c r="S1714" s="46"/>
      <c r="T1714" s="46"/>
      <c r="U1714" s="46"/>
      <c r="V1714" s="46"/>
      <c r="W1714" s="46"/>
      <c r="X1714" s="46"/>
    </row>
    <row r="1715" spans="1:24" ht="15" customHeight="1" x14ac:dyDescent="0.2">
      <c r="A1715" s="46"/>
      <c r="B1715" s="262" t="s">
        <v>919</v>
      </c>
      <c r="C1715" s="284" t="s">
        <v>2665</v>
      </c>
      <c r="D1715" s="262" t="s">
        <v>39</v>
      </c>
      <c r="E1715" s="262" t="s">
        <v>1352</v>
      </c>
      <c r="F1715" s="389" t="s">
        <v>923</v>
      </c>
      <c r="G1715" s="389"/>
      <c r="H1715" s="283" t="s">
        <v>304</v>
      </c>
      <c r="I1715" s="286">
        <v>1</v>
      </c>
      <c r="J1715" s="285">
        <v>104.08</v>
      </c>
      <c r="K1715" s="285">
        <v>104.08</v>
      </c>
      <c r="M1715" s="46"/>
      <c r="N1715" s="46"/>
      <c r="O1715" s="46"/>
      <c r="P1715" s="46"/>
      <c r="Q1715" s="46"/>
      <c r="R1715" s="46"/>
      <c r="S1715" s="46"/>
      <c r="T1715" s="46"/>
      <c r="U1715" s="46"/>
      <c r="V1715" s="46"/>
      <c r="W1715" s="46"/>
      <c r="X1715" s="46"/>
    </row>
    <row r="1716" spans="1:24" ht="15" customHeight="1" x14ac:dyDescent="0.2">
      <c r="A1716" s="46"/>
      <c r="B1716" s="263"/>
      <c r="C1716" s="263"/>
      <c r="D1716" s="263"/>
      <c r="E1716" s="263"/>
      <c r="F1716" s="263" t="s">
        <v>924</v>
      </c>
      <c r="G1716" s="289">
        <v>9.41</v>
      </c>
      <c r="H1716" s="263" t="s">
        <v>925</v>
      </c>
      <c r="I1716" s="289">
        <v>0</v>
      </c>
      <c r="J1716" s="263" t="s">
        <v>926</v>
      </c>
      <c r="K1716" s="289">
        <v>9.41</v>
      </c>
      <c r="M1716" s="46"/>
      <c r="N1716" s="46"/>
      <c r="O1716" s="46"/>
      <c r="P1716" s="46"/>
      <c r="Q1716" s="46"/>
      <c r="R1716" s="46"/>
      <c r="S1716" s="46"/>
      <c r="T1716" s="46"/>
      <c r="U1716" s="46"/>
      <c r="V1716" s="46"/>
      <c r="W1716" s="46"/>
      <c r="X1716" s="46"/>
    </row>
    <row r="1717" spans="1:24" ht="15" customHeight="1" x14ac:dyDescent="0.2">
      <c r="A1717" s="46"/>
      <c r="B1717" s="263"/>
      <c r="C1717" s="263"/>
      <c r="D1717" s="263"/>
      <c r="E1717" s="263"/>
      <c r="F1717" s="263" t="s">
        <v>927</v>
      </c>
      <c r="G1717" s="289">
        <v>23.87</v>
      </c>
      <c r="H1717" s="263"/>
      <c r="I1717" s="386" t="s">
        <v>928</v>
      </c>
      <c r="J1717" s="386"/>
      <c r="K1717" s="289">
        <v>138.62</v>
      </c>
      <c r="M1717" s="46"/>
      <c r="N1717" s="46"/>
      <c r="O1717" s="46"/>
      <c r="P1717" s="46"/>
      <c r="Q1717" s="46"/>
      <c r="R1717" s="46"/>
      <c r="S1717" s="46"/>
      <c r="T1717" s="46"/>
      <c r="U1717" s="46"/>
      <c r="V1717" s="46"/>
      <c r="W1717" s="46"/>
      <c r="X1717" s="46"/>
    </row>
    <row r="1718" spans="1:24" ht="15" customHeight="1" thickBot="1" x14ac:dyDescent="0.25">
      <c r="A1718" s="46"/>
      <c r="B1718" s="264"/>
      <c r="C1718" s="264"/>
      <c r="D1718" s="264"/>
      <c r="E1718" s="264"/>
      <c r="F1718" s="264"/>
      <c r="G1718" s="264"/>
      <c r="H1718" s="264" t="s">
        <v>929</v>
      </c>
      <c r="I1718" s="287" t="s">
        <v>1351</v>
      </c>
      <c r="J1718" s="264" t="s">
        <v>931</v>
      </c>
      <c r="K1718" s="265">
        <v>970.34</v>
      </c>
      <c r="M1718" s="46"/>
      <c r="N1718" s="46"/>
      <c r="O1718" s="46"/>
      <c r="P1718" s="46"/>
      <c r="Q1718" s="46"/>
      <c r="R1718" s="46"/>
      <c r="S1718" s="46"/>
      <c r="T1718" s="46"/>
      <c r="U1718" s="46"/>
      <c r="V1718" s="46"/>
      <c r="W1718" s="46"/>
      <c r="X1718" s="46"/>
    </row>
    <row r="1719" spans="1:24" ht="15" customHeight="1" thickTop="1" x14ac:dyDescent="0.2">
      <c r="A1719" s="46"/>
      <c r="B1719" s="278"/>
      <c r="C1719" s="278"/>
      <c r="D1719" s="278"/>
      <c r="E1719" s="278"/>
      <c r="F1719" s="278"/>
      <c r="G1719" s="278"/>
      <c r="H1719" s="278"/>
      <c r="I1719" s="278"/>
      <c r="J1719" s="278"/>
      <c r="K1719" s="278"/>
      <c r="M1719" s="46"/>
      <c r="N1719" s="46"/>
      <c r="O1719" s="46"/>
      <c r="P1719" s="46"/>
      <c r="Q1719" s="46"/>
      <c r="R1719" s="46"/>
      <c r="S1719" s="46"/>
      <c r="T1719" s="46"/>
      <c r="U1719" s="46"/>
      <c r="V1719" s="46"/>
      <c r="W1719" s="46"/>
      <c r="X1719" s="46"/>
    </row>
    <row r="1720" spans="1:24" ht="15" customHeight="1" x14ac:dyDescent="0.2">
      <c r="A1720" s="46"/>
      <c r="B1720" s="259" t="s">
        <v>432</v>
      </c>
      <c r="C1720" s="267" t="s">
        <v>24</v>
      </c>
      <c r="D1720" s="259" t="s">
        <v>25</v>
      </c>
      <c r="E1720" s="259" t="s">
        <v>26</v>
      </c>
      <c r="F1720" s="387" t="s">
        <v>917</v>
      </c>
      <c r="G1720" s="387"/>
      <c r="H1720" s="271" t="s">
        <v>27</v>
      </c>
      <c r="I1720" s="267" t="s">
        <v>28</v>
      </c>
      <c r="J1720" s="267" t="s">
        <v>29</v>
      </c>
      <c r="K1720" s="267" t="s">
        <v>30</v>
      </c>
      <c r="M1720" s="46"/>
      <c r="N1720" s="46"/>
      <c r="O1720" s="46"/>
      <c r="P1720" s="46"/>
      <c r="Q1720" s="46"/>
      <c r="R1720" s="46"/>
      <c r="S1720" s="46"/>
      <c r="T1720" s="46"/>
      <c r="U1720" s="46"/>
      <c r="V1720" s="46"/>
      <c r="W1720" s="46"/>
      <c r="X1720" s="46"/>
    </row>
    <row r="1721" spans="1:24" ht="15" customHeight="1" x14ac:dyDescent="0.2">
      <c r="A1721" s="46"/>
      <c r="B1721" s="260" t="s">
        <v>918</v>
      </c>
      <c r="C1721" s="275" t="s">
        <v>3189</v>
      </c>
      <c r="D1721" s="260" t="s">
        <v>73</v>
      </c>
      <c r="E1721" s="260" t="s">
        <v>3190</v>
      </c>
      <c r="F1721" s="388" t="s">
        <v>1308</v>
      </c>
      <c r="G1721" s="388"/>
      <c r="H1721" s="274" t="s">
        <v>49</v>
      </c>
      <c r="I1721" s="277">
        <v>1</v>
      </c>
      <c r="J1721" s="276">
        <v>438.11</v>
      </c>
      <c r="K1721" s="276">
        <v>438.11</v>
      </c>
      <c r="M1721" s="46"/>
      <c r="N1721" s="46"/>
      <c r="O1721" s="46"/>
      <c r="P1721" s="46"/>
      <c r="Q1721" s="46"/>
      <c r="R1721" s="46"/>
      <c r="S1721" s="46"/>
      <c r="T1721" s="46"/>
      <c r="U1721" s="46"/>
      <c r="V1721" s="46"/>
      <c r="W1721" s="46"/>
      <c r="X1721" s="46"/>
    </row>
    <row r="1722" spans="1:24" ht="15" customHeight="1" x14ac:dyDescent="0.2">
      <c r="A1722" s="46"/>
      <c r="B1722" s="261" t="s">
        <v>953</v>
      </c>
      <c r="C1722" s="280" t="s">
        <v>1086</v>
      </c>
      <c r="D1722" s="261" t="s">
        <v>47</v>
      </c>
      <c r="E1722" s="261" t="s">
        <v>1087</v>
      </c>
      <c r="F1722" s="385" t="s">
        <v>3970</v>
      </c>
      <c r="G1722" s="385"/>
      <c r="H1722" s="279" t="s">
        <v>950</v>
      </c>
      <c r="I1722" s="282">
        <v>0.51100000000000001</v>
      </c>
      <c r="J1722" s="281">
        <v>35.590000000000003</v>
      </c>
      <c r="K1722" s="281">
        <v>18.18</v>
      </c>
      <c r="M1722" s="46"/>
      <c r="N1722" s="46"/>
      <c r="O1722" s="46"/>
      <c r="P1722" s="46"/>
      <c r="Q1722" s="46"/>
      <c r="R1722" s="46"/>
      <c r="S1722" s="46"/>
      <c r="T1722" s="46"/>
      <c r="U1722" s="46"/>
      <c r="V1722" s="46"/>
      <c r="W1722" s="46"/>
      <c r="X1722" s="46"/>
    </row>
    <row r="1723" spans="1:24" ht="15" customHeight="1" x14ac:dyDescent="0.2">
      <c r="A1723" s="46"/>
      <c r="B1723" s="261" t="s">
        <v>953</v>
      </c>
      <c r="C1723" s="280" t="s">
        <v>1019</v>
      </c>
      <c r="D1723" s="261" t="s">
        <v>47</v>
      </c>
      <c r="E1723" s="261" t="s">
        <v>1020</v>
      </c>
      <c r="F1723" s="385" t="s">
        <v>3970</v>
      </c>
      <c r="G1723" s="385"/>
      <c r="H1723" s="279" t="s">
        <v>950</v>
      </c>
      <c r="I1723" s="282">
        <v>0.51100000000000001</v>
      </c>
      <c r="J1723" s="281">
        <v>24.73</v>
      </c>
      <c r="K1723" s="281">
        <v>12.63</v>
      </c>
      <c r="M1723" s="46"/>
      <c r="N1723" s="46"/>
      <c r="O1723" s="46"/>
      <c r="P1723" s="46"/>
      <c r="Q1723" s="46"/>
      <c r="R1723" s="46"/>
      <c r="S1723" s="46"/>
      <c r="T1723" s="46"/>
      <c r="U1723" s="46"/>
      <c r="V1723" s="46"/>
      <c r="W1723" s="46"/>
      <c r="X1723" s="46"/>
    </row>
    <row r="1724" spans="1:24" ht="15" customHeight="1" x14ac:dyDescent="0.2">
      <c r="A1724" s="46"/>
      <c r="B1724" s="262" t="s">
        <v>919</v>
      </c>
      <c r="C1724" s="284" t="s">
        <v>3288</v>
      </c>
      <c r="D1724" s="262" t="s">
        <v>43</v>
      </c>
      <c r="E1724" s="262" t="s">
        <v>3289</v>
      </c>
      <c r="F1724" s="389" t="s">
        <v>923</v>
      </c>
      <c r="G1724" s="389"/>
      <c r="H1724" s="283" t="s">
        <v>49</v>
      </c>
      <c r="I1724" s="286">
        <v>1</v>
      </c>
      <c r="J1724" s="285">
        <v>407.3</v>
      </c>
      <c r="K1724" s="285">
        <v>407.3</v>
      </c>
      <c r="M1724" s="46"/>
      <c r="N1724" s="46"/>
      <c r="O1724" s="46"/>
      <c r="P1724" s="46"/>
      <c r="Q1724" s="46"/>
      <c r="R1724" s="46"/>
      <c r="S1724" s="46"/>
      <c r="T1724" s="46"/>
      <c r="U1724" s="46"/>
      <c r="V1724" s="46"/>
      <c r="W1724" s="46"/>
      <c r="X1724" s="46"/>
    </row>
    <row r="1725" spans="1:24" ht="15" customHeight="1" x14ac:dyDescent="0.2">
      <c r="A1725" s="46"/>
      <c r="B1725" s="263"/>
      <c r="C1725" s="263"/>
      <c r="D1725" s="263"/>
      <c r="E1725" s="263"/>
      <c r="F1725" s="263" t="s">
        <v>924</v>
      </c>
      <c r="G1725" s="289">
        <v>26.55</v>
      </c>
      <c r="H1725" s="263" t="s">
        <v>925</v>
      </c>
      <c r="I1725" s="289">
        <v>0</v>
      </c>
      <c r="J1725" s="263" t="s">
        <v>926</v>
      </c>
      <c r="K1725" s="289">
        <v>26.55</v>
      </c>
      <c r="M1725" s="46"/>
      <c r="N1725" s="46"/>
      <c r="O1725" s="46"/>
      <c r="P1725" s="46"/>
      <c r="Q1725" s="46"/>
      <c r="R1725" s="46"/>
      <c r="S1725" s="46"/>
      <c r="T1725" s="46"/>
      <c r="U1725" s="46"/>
      <c r="V1725" s="46"/>
      <c r="W1725" s="46"/>
      <c r="X1725" s="46"/>
    </row>
    <row r="1726" spans="1:24" ht="15" customHeight="1" x14ac:dyDescent="0.2">
      <c r="A1726" s="46"/>
      <c r="B1726" s="263"/>
      <c r="C1726" s="263"/>
      <c r="D1726" s="263"/>
      <c r="E1726" s="263"/>
      <c r="F1726" s="263" t="s">
        <v>927</v>
      </c>
      <c r="G1726" s="289">
        <v>91.17</v>
      </c>
      <c r="H1726" s="263"/>
      <c r="I1726" s="386" t="s">
        <v>928</v>
      </c>
      <c r="J1726" s="386"/>
      <c r="K1726" s="289">
        <v>529.28</v>
      </c>
      <c r="M1726" s="46"/>
      <c r="N1726" s="46"/>
      <c r="O1726" s="46"/>
      <c r="P1726" s="46"/>
      <c r="Q1726" s="46"/>
      <c r="R1726" s="46"/>
      <c r="S1726" s="46"/>
      <c r="T1726" s="46"/>
      <c r="U1726" s="46"/>
      <c r="V1726" s="46"/>
      <c r="W1726" s="46"/>
      <c r="X1726" s="46"/>
    </row>
    <row r="1727" spans="1:24" ht="15" customHeight="1" thickBot="1" x14ac:dyDescent="0.25">
      <c r="A1727" s="46"/>
      <c r="B1727" s="264"/>
      <c r="C1727" s="264"/>
      <c r="D1727" s="264"/>
      <c r="E1727" s="264"/>
      <c r="F1727" s="264"/>
      <c r="G1727" s="264"/>
      <c r="H1727" s="264" t="s">
        <v>929</v>
      </c>
      <c r="I1727" s="287" t="s">
        <v>975</v>
      </c>
      <c r="J1727" s="264" t="s">
        <v>931</v>
      </c>
      <c r="K1727" s="265">
        <v>529.28</v>
      </c>
      <c r="M1727" s="46"/>
      <c r="N1727" s="46"/>
      <c r="O1727" s="46"/>
      <c r="P1727" s="46"/>
      <c r="Q1727" s="46"/>
      <c r="R1727" s="46"/>
      <c r="S1727" s="46"/>
      <c r="T1727" s="46"/>
      <c r="U1727" s="46"/>
      <c r="V1727" s="46"/>
      <c r="W1727" s="46"/>
      <c r="X1727" s="46"/>
    </row>
    <row r="1728" spans="1:24" ht="15" customHeight="1" thickTop="1" x14ac:dyDescent="0.2">
      <c r="A1728" s="46"/>
      <c r="B1728" s="278"/>
      <c r="C1728" s="278"/>
      <c r="D1728" s="278"/>
      <c r="E1728" s="278"/>
      <c r="F1728" s="278"/>
      <c r="G1728" s="278"/>
      <c r="H1728" s="278"/>
      <c r="I1728" s="278"/>
      <c r="J1728" s="278"/>
      <c r="K1728" s="278"/>
      <c r="M1728" s="46"/>
      <c r="N1728" s="46"/>
      <c r="O1728" s="46"/>
      <c r="P1728" s="46"/>
      <c r="Q1728" s="46"/>
      <c r="R1728" s="46"/>
      <c r="S1728" s="46"/>
      <c r="T1728" s="46"/>
      <c r="U1728" s="46"/>
      <c r="V1728" s="46"/>
      <c r="W1728" s="46"/>
      <c r="X1728" s="46"/>
    </row>
    <row r="1729" spans="1:24" ht="15" customHeight="1" x14ac:dyDescent="0.2">
      <c r="A1729" s="46"/>
      <c r="B1729" s="259" t="s">
        <v>433</v>
      </c>
      <c r="C1729" s="267" t="s">
        <v>24</v>
      </c>
      <c r="D1729" s="259" t="s">
        <v>25</v>
      </c>
      <c r="E1729" s="259" t="s">
        <v>26</v>
      </c>
      <c r="F1729" s="387" t="s">
        <v>917</v>
      </c>
      <c r="G1729" s="387"/>
      <c r="H1729" s="271" t="s">
        <v>27</v>
      </c>
      <c r="I1729" s="267" t="s">
        <v>28</v>
      </c>
      <c r="J1729" s="267" t="s">
        <v>29</v>
      </c>
      <c r="K1729" s="267" t="s">
        <v>30</v>
      </c>
      <c r="M1729" s="46"/>
      <c r="N1729" s="46"/>
      <c r="O1729" s="46"/>
      <c r="P1729" s="46"/>
      <c r="Q1729" s="46"/>
      <c r="R1729" s="46"/>
      <c r="S1729" s="46"/>
      <c r="T1729" s="46"/>
      <c r="U1729" s="46"/>
      <c r="V1729" s="46"/>
      <c r="W1729" s="46"/>
      <c r="X1729" s="46"/>
    </row>
    <row r="1730" spans="1:24" ht="15" customHeight="1" x14ac:dyDescent="0.2">
      <c r="A1730" s="46"/>
      <c r="B1730" s="260" t="s">
        <v>918</v>
      </c>
      <c r="C1730" s="275" t="s">
        <v>434</v>
      </c>
      <c r="D1730" s="260" t="s">
        <v>47</v>
      </c>
      <c r="E1730" s="260" t="s">
        <v>2448</v>
      </c>
      <c r="F1730" s="388" t="s">
        <v>4015</v>
      </c>
      <c r="G1730" s="388"/>
      <c r="H1730" s="274" t="s">
        <v>49</v>
      </c>
      <c r="I1730" s="277">
        <v>1</v>
      </c>
      <c r="J1730" s="276">
        <v>337.85</v>
      </c>
      <c r="K1730" s="276">
        <v>337.85</v>
      </c>
      <c r="M1730" s="46"/>
      <c r="N1730" s="46"/>
      <c r="O1730" s="46"/>
      <c r="P1730" s="46"/>
      <c r="Q1730" s="46"/>
      <c r="R1730" s="46"/>
      <c r="S1730" s="46"/>
      <c r="T1730" s="46"/>
      <c r="U1730" s="46"/>
      <c r="V1730" s="46"/>
      <c r="W1730" s="46"/>
      <c r="X1730" s="46"/>
    </row>
    <row r="1731" spans="1:24" ht="15" customHeight="1" x14ac:dyDescent="0.2">
      <c r="A1731" s="46"/>
      <c r="B1731" s="261" t="s">
        <v>953</v>
      </c>
      <c r="C1731" s="280" t="s">
        <v>954</v>
      </c>
      <c r="D1731" s="261" t="s">
        <v>47</v>
      </c>
      <c r="E1731" s="261" t="s">
        <v>955</v>
      </c>
      <c r="F1731" s="385" t="s">
        <v>3970</v>
      </c>
      <c r="G1731" s="385"/>
      <c r="H1731" s="279" t="s">
        <v>950</v>
      </c>
      <c r="I1731" s="282">
        <v>0.94850000000000001</v>
      </c>
      <c r="J1731" s="281">
        <v>34.46</v>
      </c>
      <c r="K1731" s="281">
        <v>32.68</v>
      </c>
      <c r="M1731" s="46"/>
      <c r="N1731" s="46"/>
      <c r="O1731" s="46"/>
      <c r="P1731" s="46"/>
      <c r="Q1731" s="46"/>
      <c r="R1731" s="46"/>
      <c r="S1731" s="46"/>
      <c r="T1731" s="46"/>
      <c r="U1731" s="46"/>
      <c r="V1731" s="46"/>
      <c r="W1731" s="46"/>
      <c r="X1731" s="46"/>
    </row>
    <row r="1732" spans="1:24" ht="15" customHeight="1" x14ac:dyDescent="0.2">
      <c r="A1732" s="46"/>
      <c r="B1732" s="261" t="s">
        <v>953</v>
      </c>
      <c r="C1732" s="280" t="s">
        <v>1019</v>
      </c>
      <c r="D1732" s="261" t="s">
        <v>47</v>
      </c>
      <c r="E1732" s="261" t="s">
        <v>1020</v>
      </c>
      <c r="F1732" s="385" t="s">
        <v>3970</v>
      </c>
      <c r="G1732" s="385"/>
      <c r="H1732" s="279" t="s">
        <v>950</v>
      </c>
      <c r="I1732" s="282">
        <v>0.29880000000000001</v>
      </c>
      <c r="J1732" s="281">
        <v>24.73</v>
      </c>
      <c r="K1732" s="281">
        <v>7.38</v>
      </c>
      <c r="M1732" s="46"/>
      <c r="N1732" s="46"/>
      <c r="O1732" s="46"/>
      <c r="P1732" s="46"/>
      <c r="Q1732" s="46"/>
      <c r="R1732" s="46"/>
      <c r="S1732" s="46"/>
      <c r="T1732" s="46"/>
      <c r="U1732" s="46"/>
      <c r="V1732" s="46"/>
      <c r="W1732" s="46"/>
      <c r="X1732" s="46"/>
    </row>
    <row r="1733" spans="1:24" ht="15" customHeight="1" x14ac:dyDescent="0.2">
      <c r="A1733" s="46"/>
      <c r="B1733" s="262" t="s">
        <v>919</v>
      </c>
      <c r="C1733" s="284" t="s">
        <v>1471</v>
      </c>
      <c r="D1733" s="262" t="s">
        <v>47</v>
      </c>
      <c r="E1733" s="262" t="s">
        <v>1472</v>
      </c>
      <c r="F1733" s="389" t="s">
        <v>923</v>
      </c>
      <c r="G1733" s="389"/>
      <c r="H1733" s="283" t="s">
        <v>49</v>
      </c>
      <c r="I1733" s="286">
        <v>6</v>
      </c>
      <c r="J1733" s="285">
        <v>20.8</v>
      </c>
      <c r="K1733" s="285">
        <v>124.8</v>
      </c>
      <c r="M1733" s="46"/>
      <c r="N1733" s="46"/>
      <c r="O1733" s="46"/>
      <c r="P1733" s="46"/>
      <c r="Q1733" s="46"/>
      <c r="R1733" s="46"/>
      <c r="S1733" s="46"/>
      <c r="T1733" s="46"/>
      <c r="U1733" s="46"/>
      <c r="V1733" s="46"/>
      <c r="W1733" s="46"/>
      <c r="X1733" s="46"/>
    </row>
    <row r="1734" spans="1:24" ht="15" customHeight="1" x14ac:dyDescent="0.2">
      <c r="A1734" s="46"/>
      <c r="B1734" s="262" t="s">
        <v>919</v>
      </c>
      <c r="C1734" s="284" t="s">
        <v>1473</v>
      </c>
      <c r="D1734" s="262" t="s">
        <v>47</v>
      </c>
      <c r="E1734" s="262" t="s">
        <v>1474</v>
      </c>
      <c r="F1734" s="389" t="s">
        <v>923</v>
      </c>
      <c r="G1734" s="389"/>
      <c r="H1734" s="283" t="s">
        <v>49</v>
      </c>
      <c r="I1734" s="286">
        <v>1</v>
      </c>
      <c r="J1734" s="285">
        <v>172.99</v>
      </c>
      <c r="K1734" s="285">
        <v>172.99</v>
      </c>
      <c r="M1734" s="46"/>
      <c r="N1734" s="46"/>
      <c r="O1734" s="46"/>
      <c r="P1734" s="46"/>
      <c r="Q1734" s="46"/>
      <c r="R1734" s="46"/>
      <c r="S1734" s="46"/>
      <c r="T1734" s="46"/>
      <c r="U1734" s="46"/>
      <c r="V1734" s="46"/>
      <c r="W1734" s="46"/>
      <c r="X1734" s="46"/>
    </row>
    <row r="1735" spans="1:24" ht="15" customHeight="1" x14ac:dyDescent="0.2">
      <c r="A1735" s="46"/>
      <c r="B1735" s="263"/>
      <c r="C1735" s="263"/>
      <c r="D1735" s="263"/>
      <c r="E1735" s="263"/>
      <c r="F1735" s="263" t="s">
        <v>924</v>
      </c>
      <c r="G1735" s="289">
        <v>35.44</v>
      </c>
      <c r="H1735" s="263" t="s">
        <v>925</v>
      </c>
      <c r="I1735" s="289">
        <v>0</v>
      </c>
      <c r="J1735" s="263" t="s">
        <v>926</v>
      </c>
      <c r="K1735" s="289">
        <v>35.44</v>
      </c>
      <c r="M1735" s="46"/>
      <c r="N1735" s="46"/>
      <c r="O1735" s="46"/>
      <c r="P1735" s="46"/>
      <c r="Q1735" s="46"/>
      <c r="R1735" s="46"/>
      <c r="S1735" s="46"/>
      <c r="T1735" s="46"/>
      <c r="U1735" s="46"/>
      <c r="V1735" s="46"/>
      <c r="W1735" s="46"/>
      <c r="X1735" s="46"/>
    </row>
    <row r="1736" spans="1:24" ht="15" customHeight="1" x14ac:dyDescent="0.2">
      <c r="A1736" s="46"/>
      <c r="B1736" s="263"/>
      <c r="C1736" s="263"/>
      <c r="D1736" s="263"/>
      <c r="E1736" s="263"/>
      <c r="F1736" s="263" t="s">
        <v>927</v>
      </c>
      <c r="G1736" s="289">
        <v>70.3</v>
      </c>
      <c r="H1736" s="263"/>
      <c r="I1736" s="386" t="s">
        <v>928</v>
      </c>
      <c r="J1736" s="386"/>
      <c r="K1736" s="289">
        <v>408.15</v>
      </c>
      <c r="M1736" s="46"/>
      <c r="N1736" s="46"/>
      <c r="O1736" s="46"/>
      <c r="P1736" s="46"/>
      <c r="Q1736" s="46"/>
      <c r="R1736" s="46"/>
      <c r="S1736" s="46"/>
      <c r="T1736" s="46"/>
      <c r="U1736" s="46"/>
      <c r="V1736" s="46"/>
      <c r="W1736" s="46"/>
      <c r="X1736" s="46"/>
    </row>
    <row r="1737" spans="1:24" ht="15" customHeight="1" thickBot="1" x14ac:dyDescent="0.25">
      <c r="A1737" s="46"/>
      <c r="B1737" s="264"/>
      <c r="C1737" s="264"/>
      <c r="D1737" s="264"/>
      <c r="E1737" s="264"/>
      <c r="F1737" s="264"/>
      <c r="G1737" s="264"/>
      <c r="H1737" s="264" t="s">
        <v>929</v>
      </c>
      <c r="I1737" s="287" t="s">
        <v>937</v>
      </c>
      <c r="J1737" s="264" t="s">
        <v>931</v>
      </c>
      <c r="K1737" s="265">
        <v>2040.75</v>
      </c>
      <c r="M1737" s="46"/>
      <c r="N1737" s="46"/>
      <c r="O1737" s="46"/>
      <c r="P1737" s="46"/>
      <c r="Q1737" s="46"/>
      <c r="R1737" s="46"/>
      <c r="S1737" s="46"/>
      <c r="T1737" s="46"/>
      <c r="U1737" s="46"/>
      <c r="V1737" s="46"/>
      <c r="W1737" s="46"/>
      <c r="X1737" s="46"/>
    </row>
    <row r="1738" spans="1:24" ht="15" customHeight="1" thickTop="1" x14ac:dyDescent="0.2">
      <c r="A1738" s="46"/>
      <c r="B1738" s="278"/>
      <c r="C1738" s="278"/>
      <c r="D1738" s="278"/>
      <c r="E1738" s="278"/>
      <c r="F1738" s="278"/>
      <c r="G1738" s="278"/>
      <c r="H1738" s="278"/>
      <c r="I1738" s="278"/>
      <c r="J1738" s="278"/>
      <c r="K1738" s="278"/>
      <c r="M1738" s="46"/>
      <c r="N1738" s="46"/>
      <c r="O1738" s="46"/>
      <c r="P1738" s="46"/>
      <c r="Q1738" s="46"/>
      <c r="R1738" s="46"/>
      <c r="S1738" s="46"/>
      <c r="T1738" s="46"/>
      <c r="U1738" s="46"/>
      <c r="V1738" s="46"/>
      <c r="W1738" s="46"/>
      <c r="X1738" s="46"/>
    </row>
    <row r="1739" spans="1:24" ht="15" customHeight="1" x14ac:dyDescent="0.2">
      <c r="A1739" s="46"/>
      <c r="B1739" s="259" t="s">
        <v>435</v>
      </c>
      <c r="C1739" s="267" t="s">
        <v>24</v>
      </c>
      <c r="D1739" s="259" t="s">
        <v>25</v>
      </c>
      <c r="E1739" s="259" t="s">
        <v>26</v>
      </c>
      <c r="F1739" s="387" t="s">
        <v>917</v>
      </c>
      <c r="G1739" s="387"/>
      <c r="H1739" s="271" t="s">
        <v>27</v>
      </c>
      <c r="I1739" s="267" t="s">
        <v>28</v>
      </c>
      <c r="J1739" s="267" t="s">
        <v>29</v>
      </c>
      <c r="K1739" s="267" t="s">
        <v>30</v>
      </c>
      <c r="M1739" s="46"/>
      <c r="N1739" s="46"/>
      <c r="O1739" s="46"/>
      <c r="P1739" s="46"/>
      <c r="Q1739" s="46"/>
      <c r="R1739" s="46"/>
      <c r="S1739" s="46"/>
      <c r="T1739" s="46"/>
      <c r="U1739" s="46"/>
      <c r="V1739" s="46"/>
      <c r="W1739" s="46"/>
      <c r="X1739" s="46"/>
    </row>
    <row r="1740" spans="1:24" ht="15" customHeight="1" x14ac:dyDescent="0.2">
      <c r="A1740" s="46"/>
      <c r="B1740" s="260" t="s">
        <v>918</v>
      </c>
      <c r="C1740" s="275" t="s">
        <v>2999</v>
      </c>
      <c r="D1740" s="260" t="s">
        <v>47</v>
      </c>
      <c r="E1740" s="260" t="s">
        <v>3000</v>
      </c>
      <c r="F1740" s="388" t="s">
        <v>4015</v>
      </c>
      <c r="G1740" s="388"/>
      <c r="H1740" s="274" t="s">
        <v>49</v>
      </c>
      <c r="I1740" s="277">
        <v>1</v>
      </c>
      <c r="J1740" s="276">
        <v>1018.58</v>
      </c>
      <c r="K1740" s="276">
        <v>1018.58</v>
      </c>
      <c r="M1740" s="46"/>
      <c r="N1740" s="46"/>
      <c r="O1740" s="46"/>
      <c r="P1740" s="46"/>
      <c r="Q1740" s="46"/>
      <c r="R1740" s="46"/>
      <c r="S1740" s="46"/>
      <c r="T1740" s="46"/>
      <c r="U1740" s="46"/>
      <c r="V1740" s="46"/>
      <c r="W1740" s="46"/>
      <c r="X1740" s="46"/>
    </row>
    <row r="1741" spans="1:24" ht="15" customHeight="1" x14ac:dyDescent="0.2">
      <c r="A1741" s="46"/>
      <c r="B1741" s="261" t="s">
        <v>953</v>
      </c>
      <c r="C1741" s="280" t="s">
        <v>1019</v>
      </c>
      <c r="D1741" s="261" t="s">
        <v>47</v>
      </c>
      <c r="E1741" s="261" t="s">
        <v>1020</v>
      </c>
      <c r="F1741" s="385" t="s">
        <v>3970</v>
      </c>
      <c r="G1741" s="385"/>
      <c r="H1741" s="279" t="s">
        <v>950</v>
      </c>
      <c r="I1741" s="282">
        <v>0.39850000000000002</v>
      </c>
      <c r="J1741" s="281">
        <v>24.73</v>
      </c>
      <c r="K1741" s="281">
        <v>9.85</v>
      </c>
      <c r="M1741" s="46"/>
      <c r="N1741" s="46"/>
      <c r="O1741" s="46"/>
      <c r="P1741" s="46"/>
      <c r="Q1741" s="46"/>
      <c r="R1741" s="46"/>
      <c r="S1741" s="46"/>
      <c r="T1741" s="46"/>
      <c r="U1741" s="46"/>
      <c r="V1741" s="46"/>
      <c r="W1741" s="46"/>
      <c r="X1741" s="46"/>
    </row>
    <row r="1742" spans="1:24" ht="15" customHeight="1" x14ac:dyDescent="0.2">
      <c r="A1742" s="46"/>
      <c r="B1742" s="261" t="s">
        <v>953</v>
      </c>
      <c r="C1742" s="280" t="s">
        <v>954</v>
      </c>
      <c r="D1742" s="261" t="s">
        <v>47</v>
      </c>
      <c r="E1742" s="261" t="s">
        <v>955</v>
      </c>
      <c r="F1742" s="385" t="s">
        <v>3970</v>
      </c>
      <c r="G1742" s="385"/>
      <c r="H1742" s="279" t="s">
        <v>950</v>
      </c>
      <c r="I1742" s="282">
        <v>1.2646999999999999</v>
      </c>
      <c r="J1742" s="281">
        <v>34.46</v>
      </c>
      <c r="K1742" s="281">
        <v>43.58</v>
      </c>
      <c r="M1742" s="46"/>
      <c r="N1742" s="46"/>
      <c r="O1742" s="46"/>
      <c r="P1742" s="46"/>
      <c r="Q1742" s="46"/>
      <c r="R1742" s="46"/>
      <c r="S1742" s="46"/>
      <c r="T1742" s="46"/>
      <c r="U1742" s="46"/>
      <c r="V1742" s="46"/>
      <c r="W1742" s="46"/>
      <c r="X1742" s="46"/>
    </row>
    <row r="1743" spans="1:24" ht="15" customHeight="1" x14ac:dyDescent="0.2">
      <c r="A1743" s="46"/>
      <c r="B1743" s="262" t="s">
        <v>919</v>
      </c>
      <c r="C1743" s="284" t="s">
        <v>1471</v>
      </c>
      <c r="D1743" s="262" t="s">
        <v>47</v>
      </c>
      <c r="E1743" s="262" t="s">
        <v>1472</v>
      </c>
      <c r="F1743" s="389" t="s">
        <v>923</v>
      </c>
      <c r="G1743" s="389"/>
      <c r="H1743" s="283" t="s">
        <v>49</v>
      </c>
      <c r="I1743" s="286">
        <v>8</v>
      </c>
      <c r="J1743" s="285">
        <v>20.8</v>
      </c>
      <c r="K1743" s="285">
        <v>166.4</v>
      </c>
      <c r="M1743" s="46"/>
      <c r="N1743" s="46"/>
      <c r="O1743" s="46"/>
      <c r="P1743" s="46"/>
      <c r="Q1743" s="46"/>
      <c r="R1743" s="46"/>
      <c r="S1743" s="46"/>
      <c r="T1743" s="46"/>
      <c r="U1743" s="46"/>
      <c r="V1743" s="46"/>
      <c r="W1743" s="46"/>
      <c r="X1743" s="46"/>
    </row>
    <row r="1744" spans="1:24" ht="15" customHeight="1" x14ac:dyDescent="0.2">
      <c r="A1744" s="46"/>
      <c r="B1744" s="262" t="s">
        <v>919</v>
      </c>
      <c r="C1744" s="284" t="s">
        <v>3076</v>
      </c>
      <c r="D1744" s="262" t="s">
        <v>47</v>
      </c>
      <c r="E1744" s="262" t="s">
        <v>3077</v>
      </c>
      <c r="F1744" s="389" t="s">
        <v>923</v>
      </c>
      <c r="G1744" s="389"/>
      <c r="H1744" s="283" t="s">
        <v>49</v>
      </c>
      <c r="I1744" s="286">
        <v>1</v>
      </c>
      <c r="J1744" s="285">
        <v>798.75</v>
      </c>
      <c r="K1744" s="285">
        <v>798.75</v>
      </c>
      <c r="M1744" s="46"/>
      <c r="N1744" s="46"/>
      <c r="O1744" s="46"/>
      <c r="P1744" s="46"/>
      <c r="Q1744" s="46"/>
      <c r="R1744" s="46"/>
      <c r="S1744" s="46"/>
      <c r="T1744" s="46"/>
      <c r="U1744" s="46"/>
      <c r="V1744" s="46"/>
      <c r="W1744" s="46"/>
      <c r="X1744" s="46"/>
    </row>
    <row r="1745" spans="1:24" ht="15" customHeight="1" x14ac:dyDescent="0.2">
      <c r="A1745" s="46"/>
      <c r="B1745" s="263"/>
      <c r="C1745" s="263"/>
      <c r="D1745" s="263"/>
      <c r="E1745" s="263"/>
      <c r="F1745" s="263" t="s">
        <v>924</v>
      </c>
      <c r="G1745" s="289">
        <v>47.26</v>
      </c>
      <c r="H1745" s="263" t="s">
        <v>925</v>
      </c>
      <c r="I1745" s="289">
        <v>0</v>
      </c>
      <c r="J1745" s="263" t="s">
        <v>926</v>
      </c>
      <c r="K1745" s="289">
        <v>47.26</v>
      </c>
      <c r="M1745" s="46"/>
      <c r="N1745" s="46"/>
      <c r="O1745" s="46"/>
      <c r="P1745" s="46"/>
      <c r="Q1745" s="46"/>
      <c r="R1745" s="46"/>
      <c r="S1745" s="46"/>
      <c r="T1745" s="46"/>
      <c r="U1745" s="46"/>
      <c r="V1745" s="46"/>
      <c r="W1745" s="46"/>
      <c r="X1745" s="46"/>
    </row>
    <row r="1746" spans="1:24" ht="15" customHeight="1" x14ac:dyDescent="0.2">
      <c r="A1746" s="46"/>
      <c r="B1746" s="263"/>
      <c r="C1746" s="263"/>
      <c r="D1746" s="263"/>
      <c r="E1746" s="263"/>
      <c r="F1746" s="263" t="s">
        <v>927</v>
      </c>
      <c r="G1746" s="289">
        <v>211.96</v>
      </c>
      <c r="H1746" s="263"/>
      <c r="I1746" s="386" t="s">
        <v>928</v>
      </c>
      <c r="J1746" s="386"/>
      <c r="K1746" s="289">
        <v>1230.54</v>
      </c>
      <c r="M1746" s="46"/>
      <c r="N1746" s="46"/>
      <c r="O1746" s="46"/>
      <c r="P1746" s="46"/>
      <c r="Q1746" s="46"/>
      <c r="R1746" s="46"/>
      <c r="S1746" s="46"/>
      <c r="T1746" s="46"/>
      <c r="U1746" s="46"/>
      <c r="V1746" s="46"/>
      <c r="W1746" s="46"/>
      <c r="X1746" s="46"/>
    </row>
    <row r="1747" spans="1:24" ht="15" customHeight="1" thickBot="1" x14ac:dyDescent="0.25">
      <c r="A1747" s="46"/>
      <c r="B1747" s="264"/>
      <c r="C1747" s="264"/>
      <c r="D1747" s="264"/>
      <c r="E1747" s="264"/>
      <c r="F1747" s="264"/>
      <c r="G1747" s="264"/>
      <c r="H1747" s="264" t="s">
        <v>929</v>
      </c>
      <c r="I1747" s="287" t="s">
        <v>975</v>
      </c>
      <c r="J1747" s="264" t="s">
        <v>931</v>
      </c>
      <c r="K1747" s="265">
        <v>1230.54</v>
      </c>
      <c r="M1747" s="46"/>
      <c r="N1747" s="46"/>
      <c r="O1747" s="46"/>
      <c r="P1747" s="46"/>
      <c r="Q1747" s="46"/>
      <c r="R1747" s="46"/>
      <c r="S1747" s="46"/>
      <c r="T1747" s="46"/>
      <c r="U1747" s="46"/>
      <c r="V1747" s="46"/>
      <c r="W1747" s="46"/>
      <c r="X1747" s="46"/>
    </row>
    <row r="1748" spans="1:24" ht="15" customHeight="1" thickTop="1" x14ac:dyDescent="0.2">
      <c r="A1748" s="46"/>
      <c r="B1748" s="278"/>
      <c r="C1748" s="278"/>
      <c r="D1748" s="278"/>
      <c r="E1748" s="278"/>
      <c r="F1748" s="278"/>
      <c r="G1748" s="278"/>
      <c r="H1748" s="278"/>
      <c r="I1748" s="278"/>
      <c r="J1748" s="278"/>
      <c r="K1748" s="278"/>
      <c r="M1748" s="46"/>
      <c r="N1748" s="46"/>
      <c r="O1748" s="46"/>
      <c r="P1748" s="46"/>
      <c r="Q1748" s="46"/>
      <c r="R1748" s="46"/>
      <c r="S1748" s="46"/>
      <c r="T1748" s="46"/>
      <c r="U1748" s="46"/>
      <c r="V1748" s="46"/>
      <c r="W1748" s="46"/>
      <c r="X1748" s="46"/>
    </row>
    <row r="1749" spans="1:24" ht="15" customHeight="1" x14ac:dyDescent="0.2">
      <c r="A1749" s="46"/>
      <c r="B1749" s="259" t="s">
        <v>438</v>
      </c>
      <c r="C1749" s="267" t="s">
        <v>24</v>
      </c>
      <c r="D1749" s="259" t="s">
        <v>25</v>
      </c>
      <c r="E1749" s="259" t="s">
        <v>26</v>
      </c>
      <c r="F1749" s="387" t="s">
        <v>917</v>
      </c>
      <c r="G1749" s="387"/>
      <c r="H1749" s="271" t="s">
        <v>27</v>
      </c>
      <c r="I1749" s="267" t="s">
        <v>28</v>
      </c>
      <c r="J1749" s="267" t="s">
        <v>29</v>
      </c>
      <c r="K1749" s="267" t="s">
        <v>30</v>
      </c>
      <c r="M1749" s="46"/>
      <c r="N1749" s="46"/>
      <c r="O1749" s="46"/>
      <c r="P1749" s="46"/>
      <c r="Q1749" s="46"/>
      <c r="R1749" s="46"/>
      <c r="S1749" s="46"/>
      <c r="T1749" s="46"/>
      <c r="U1749" s="46"/>
      <c r="V1749" s="46"/>
      <c r="W1749" s="46"/>
      <c r="X1749" s="46"/>
    </row>
    <row r="1750" spans="1:24" ht="15" customHeight="1" x14ac:dyDescent="0.2">
      <c r="A1750" s="46"/>
      <c r="B1750" s="260" t="s">
        <v>918</v>
      </c>
      <c r="C1750" s="275" t="s">
        <v>436</v>
      </c>
      <c r="D1750" s="260" t="s">
        <v>73</v>
      </c>
      <c r="E1750" s="260" t="s">
        <v>437</v>
      </c>
      <c r="F1750" s="388">
        <v>53</v>
      </c>
      <c r="G1750" s="388"/>
      <c r="H1750" s="274" t="s">
        <v>49</v>
      </c>
      <c r="I1750" s="277">
        <v>1</v>
      </c>
      <c r="J1750" s="276">
        <v>123.92</v>
      </c>
      <c r="K1750" s="276">
        <v>123.92</v>
      </c>
      <c r="M1750" s="46"/>
      <c r="N1750" s="46"/>
      <c r="O1750" s="46"/>
      <c r="P1750" s="46"/>
      <c r="Q1750" s="46"/>
      <c r="R1750" s="46"/>
      <c r="S1750" s="46"/>
      <c r="T1750" s="46"/>
      <c r="U1750" s="46"/>
      <c r="V1750" s="46"/>
      <c r="W1750" s="46"/>
      <c r="X1750" s="46"/>
    </row>
    <row r="1751" spans="1:24" ht="15" customHeight="1" x14ac:dyDescent="0.2">
      <c r="A1751" s="46"/>
      <c r="B1751" s="261" t="s">
        <v>953</v>
      </c>
      <c r="C1751" s="280" t="s">
        <v>954</v>
      </c>
      <c r="D1751" s="261" t="s">
        <v>47</v>
      </c>
      <c r="E1751" s="261" t="s">
        <v>955</v>
      </c>
      <c r="F1751" s="385" t="s">
        <v>3970</v>
      </c>
      <c r="G1751" s="385"/>
      <c r="H1751" s="279" t="s">
        <v>950</v>
      </c>
      <c r="I1751" s="282">
        <v>0.86399999999999999</v>
      </c>
      <c r="J1751" s="281">
        <v>34.46</v>
      </c>
      <c r="K1751" s="281">
        <v>29.77</v>
      </c>
      <c r="M1751" s="46"/>
      <c r="N1751" s="46"/>
      <c r="O1751" s="46"/>
      <c r="P1751" s="46"/>
      <c r="Q1751" s="46"/>
      <c r="R1751" s="46"/>
      <c r="S1751" s="46"/>
      <c r="T1751" s="46"/>
      <c r="U1751" s="46"/>
      <c r="V1751" s="46"/>
      <c r="W1751" s="46"/>
      <c r="X1751" s="46"/>
    </row>
    <row r="1752" spans="1:24" ht="15" customHeight="1" x14ac:dyDescent="0.2">
      <c r="A1752" s="46"/>
      <c r="B1752" s="261" t="s">
        <v>953</v>
      </c>
      <c r="C1752" s="280" t="s">
        <v>957</v>
      </c>
      <c r="D1752" s="261" t="s">
        <v>47</v>
      </c>
      <c r="E1752" s="261" t="s">
        <v>958</v>
      </c>
      <c r="F1752" s="385" t="s">
        <v>3970</v>
      </c>
      <c r="G1752" s="385"/>
      <c r="H1752" s="279" t="s">
        <v>950</v>
      </c>
      <c r="I1752" s="282">
        <v>0.86399999999999999</v>
      </c>
      <c r="J1752" s="281">
        <v>26.08</v>
      </c>
      <c r="K1752" s="281">
        <v>22.53</v>
      </c>
      <c r="M1752" s="46"/>
      <c r="N1752" s="46"/>
      <c r="O1752" s="46"/>
      <c r="P1752" s="46"/>
      <c r="Q1752" s="46"/>
      <c r="R1752" s="46"/>
      <c r="S1752" s="46"/>
      <c r="T1752" s="46"/>
      <c r="U1752" s="46"/>
      <c r="V1752" s="46"/>
      <c r="W1752" s="46"/>
      <c r="X1752" s="46"/>
    </row>
    <row r="1753" spans="1:24" ht="15" customHeight="1" x14ac:dyDescent="0.2">
      <c r="A1753" s="46"/>
      <c r="B1753" s="262" t="s">
        <v>919</v>
      </c>
      <c r="C1753" s="284" t="s">
        <v>1477</v>
      </c>
      <c r="D1753" s="262" t="s">
        <v>47</v>
      </c>
      <c r="E1753" s="262" t="s">
        <v>1478</v>
      </c>
      <c r="F1753" s="389" t="s">
        <v>923</v>
      </c>
      <c r="G1753" s="389"/>
      <c r="H1753" s="283" t="s">
        <v>49</v>
      </c>
      <c r="I1753" s="286">
        <v>1</v>
      </c>
      <c r="J1753" s="285">
        <v>54.55</v>
      </c>
      <c r="K1753" s="285">
        <v>54.55</v>
      </c>
      <c r="M1753" s="46"/>
      <c r="N1753" s="46"/>
      <c r="O1753" s="46"/>
      <c r="P1753" s="46"/>
      <c r="Q1753" s="46"/>
      <c r="R1753" s="46"/>
      <c r="S1753" s="46"/>
      <c r="T1753" s="46"/>
      <c r="U1753" s="46"/>
      <c r="V1753" s="46"/>
      <c r="W1753" s="46"/>
      <c r="X1753" s="46"/>
    </row>
    <row r="1754" spans="1:24" ht="15" customHeight="1" x14ac:dyDescent="0.2">
      <c r="A1754" s="46"/>
      <c r="B1754" s="262" t="s">
        <v>919</v>
      </c>
      <c r="C1754" s="284" t="s">
        <v>1475</v>
      </c>
      <c r="D1754" s="262" t="s">
        <v>43</v>
      </c>
      <c r="E1754" s="262" t="s">
        <v>1476</v>
      </c>
      <c r="F1754" s="389" t="s">
        <v>923</v>
      </c>
      <c r="G1754" s="389"/>
      <c r="H1754" s="283" t="s">
        <v>49</v>
      </c>
      <c r="I1754" s="286">
        <v>0.2</v>
      </c>
      <c r="J1754" s="285">
        <v>26.05</v>
      </c>
      <c r="K1754" s="285">
        <v>5.21</v>
      </c>
      <c r="M1754" s="46"/>
      <c r="N1754" s="46"/>
      <c r="O1754" s="46"/>
      <c r="P1754" s="46"/>
      <c r="Q1754" s="46"/>
      <c r="R1754" s="46"/>
      <c r="S1754" s="46"/>
      <c r="T1754" s="46"/>
      <c r="U1754" s="46"/>
      <c r="V1754" s="46"/>
      <c r="W1754" s="46"/>
      <c r="X1754" s="46"/>
    </row>
    <row r="1755" spans="1:24" ht="15" customHeight="1" x14ac:dyDescent="0.2">
      <c r="A1755" s="46"/>
      <c r="B1755" s="262" t="s">
        <v>919</v>
      </c>
      <c r="C1755" s="284" t="s">
        <v>1479</v>
      </c>
      <c r="D1755" s="262" t="s">
        <v>47</v>
      </c>
      <c r="E1755" s="262" t="s">
        <v>1480</v>
      </c>
      <c r="F1755" s="389" t="s">
        <v>923</v>
      </c>
      <c r="G1755" s="389"/>
      <c r="H1755" s="283" t="s">
        <v>49</v>
      </c>
      <c r="I1755" s="286">
        <v>1</v>
      </c>
      <c r="J1755" s="285">
        <v>10.27</v>
      </c>
      <c r="K1755" s="285">
        <v>10.27</v>
      </c>
      <c r="M1755" s="46"/>
      <c r="N1755" s="46"/>
      <c r="O1755" s="46"/>
      <c r="P1755" s="46"/>
      <c r="Q1755" s="46"/>
      <c r="R1755" s="46"/>
      <c r="S1755" s="46"/>
      <c r="T1755" s="46"/>
      <c r="U1755" s="46"/>
      <c r="V1755" s="46"/>
      <c r="W1755" s="46"/>
      <c r="X1755" s="46"/>
    </row>
    <row r="1756" spans="1:24" ht="15" customHeight="1" x14ac:dyDescent="0.2">
      <c r="A1756" s="46"/>
      <c r="B1756" s="262" t="s">
        <v>919</v>
      </c>
      <c r="C1756" s="284" t="s">
        <v>1481</v>
      </c>
      <c r="D1756" s="262" t="s">
        <v>43</v>
      </c>
      <c r="E1756" s="262" t="s">
        <v>1482</v>
      </c>
      <c r="F1756" s="389" t="s">
        <v>923</v>
      </c>
      <c r="G1756" s="389"/>
      <c r="H1756" s="283" t="s">
        <v>49</v>
      </c>
      <c r="I1756" s="286">
        <v>0.1</v>
      </c>
      <c r="J1756" s="285">
        <v>15.9</v>
      </c>
      <c r="K1756" s="285">
        <v>1.59</v>
      </c>
      <c r="M1756" s="46"/>
      <c r="N1756" s="46"/>
      <c r="O1756" s="46"/>
      <c r="P1756" s="46"/>
      <c r="Q1756" s="46"/>
      <c r="R1756" s="46"/>
      <c r="S1756" s="46"/>
      <c r="T1756" s="46"/>
      <c r="U1756" s="46"/>
      <c r="V1756" s="46"/>
      <c r="W1756" s="46"/>
      <c r="X1756" s="46"/>
    </row>
    <row r="1757" spans="1:24" ht="15" customHeight="1" x14ac:dyDescent="0.2">
      <c r="A1757" s="46"/>
      <c r="B1757" s="263"/>
      <c r="C1757" s="263"/>
      <c r="D1757" s="263"/>
      <c r="E1757" s="263"/>
      <c r="F1757" s="263" t="s">
        <v>924</v>
      </c>
      <c r="G1757" s="289">
        <v>46.12</v>
      </c>
      <c r="H1757" s="263" t="s">
        <v>925</v>
      </c>
      <c r="I1757" s="289">
        <v>0</v>
      </c>
      <c r="J1757" s="263" t="s">
        <v>926</v>
      </c>
      <c r="K1757" s="289">
        <v>46.12</v>
      </c>
      <c r="M1757" s="46"/>
      <c r="N1757" s="46"/>
      <c r="O1757" s="46"/>
      <c r="P1757" s="46"/>
      <c r="Q1757" s="46"/>
      <c r="R1757" s="46"/>
      <c r="S1757" s="46"/>
      <c r="T1757" s="46"/>
      <c r="U1757" s="46"/>
      <c r="V1757" s="46"/>
      <c r="W1757" s="46"/>
      <c r="X1757" s="46"/>
    </row>
    <row r="1758" spans="1:24" ht="15" customHeight="1" x14ac:dyDescent="0.2">
      <c r="A1758" s="46"/>
      <c r="B1758" s="263"/>
      <c r="C1758" s="263"/>
      <c r="D1758" s="263"/>
      <c r="E1758" s="263"/>
      <c r="F1758" s="263" t="s">
        <v>927</v>
      </c>
      <c r="G1758" s="289">
        <v>25.78</v>
      </c>
      <c r="H1758" s="263"/>
      <c r="I1758" s="386" t="s">
        <v>928</v>
      </c>
      <c r="J1758" s="386"/>
      <c r="K1758" s="289">
        <v>149.69999999999999</v>
      </c>
      <c r="M1758" s="46"/>
      <c r="N1758" s="46"/>
      <c r="O1758" s="46"/>
      <c r="P1758" s="46"/>
      <c r="Q1758" s="46"/>
      <c r="R1758" s="46"/>
      <c r="S1758" s="46"/>
      <c r="T1758" s="46"/>
      <c r="U1758" s="46"/>
      <c r="V1758" s="46"/>
      <c r="W1758" s="46"/>
      <c r="X1758" s="46"/>
    </row>
    <row r="1759" spans="1:24" ht="15" customHeight="1" thickBot="1" x14ac:dyDescent="0.25">
      <c r="A1759" s="46"/>
      <c r="B1759" s="264"/>
      <c r="C1759" s="264"/>
      <c r="D1759" s="264"/>
      <c r="E1759" s="264"/>
      <c r="F1759" s="264"/>
      <c r="G1759" s="264"/>
      <c r="H1759" s="264" t="s">
        <v>929</v>
      </c>
      <c r="I1759" s="287" t="s">
        <v>1527</v>
      </c>
      <c r="J1759" s="264" t="s">
        <v>931</v>
      </c>
      <c r="K1759" s="265">
        <v>3742.5</v>
      </c>
      <c r="M1759" s="46"/>
      <c r="N1759" s="46"/>
      <c r="O1759" s="46"/>
      <c r="P1759" s="46"/>
      <c r="Q1759" s="46"/>
      <c r="R1759" s="46"/>
      <c r="S1759" s="46"/>
      <c r="T1759" s="46"/>
      <c r="U1759" s="46"/>
      <c r="V1759" s="46"/>
      <c r="W1759" s="46"/>
      <c r="X1759" s="46"/>
    </row>
    <row r="1760" spans="1:24" ht="15" customHeight="1" thickTop="1" x14ac:dyDescent="0.2">
      <c r="A1760" s="46"/>
      <c r="B1760" s="278"/>
      <c r="C1760" s="278"/>
      <c r="D1760" s="278"/>
      <c r="E1760" s="278"/>
      <c r="F1760" s="278"/>
      <c r="G1760" s="278"/>
      <c r="H1760" s="278"/>
      <c r="I1760" s="278"/>
      <c r="J1760" s="278"/>
      <c r="K1760" s="278"/>
      <c r="M1760" s="46"/>
      <c r="N1760" s="46"/>
      <c r="O1760" s="46"/>
      <c r="P1760" s="46"/>
      <c r="Q1760" s="46"/>
      <c r="R1760" s="46"/>
      <c r="S1760" s="46"/>
      <c r="T1760" s="46"/>
      <c r="U1760" s="46"/>
      <c r="V1760" s="46"/>
      <c r="W1760" s="46"/>
      <c r="X1760" s="46"/>
    </row>
    <row r="1761" spans="1:24" ht="15" customHeight="1" x14ac:dyDescent="0.2">
      <c r="A1761" s="46"/>
      <c r="B1761" s="259" t="s">
        <v>3414</v>
      </c>
      <c r="C1761" s="267" t="s">
        <v>24</v>
      </c>
      <c r="D1761" s="259" t="s">
        <v>25</v>
      </c>
      <c r="E1761" s="259" t="s">
        <v>26</v>
      </c>
      <c r="F1761" s="387" t="s">
        <v>917</v>
      </c>
      <c r="G1761" s="387"/>
      <c r="H1761" s="271" t="s">
        <v>27</v>
      </c>
      <c r="I1761" s="267" t="s">
        <v>28</v>
      </c>
      <c r="J1761" s="267" t="s">
        <v>29</v>
      </c>
      <c r="K1761" s="267" t="s">
        <v>30</v>
      </c>
      <c r="M1761" s="46"/>
      <c r="N1761" s="46"/>
      <c r="O1761" s="46"/>
      <c r="P1761" s="46"/>
      <c r="Q1761" s="46"/>
      <c r="R1761" s="46"/>
      <c r="S1761" s="46"/>
      <c r="T1761" s="46"/>
      <c r="U1761" s="46"/>
      <c r="V1761" s="46"/>
      <c r="W1761" s="46"/>
      <c r="X1761" s="46"/>
    </row>
    <row r="1762" spans="1:24" ht="15" customHeight="1" x14ac:dyDescent="0.2">
      <c r="A1762" s="46"/>
      <c r="B1762" s="260" t="s">
        <v>918</v>
      </c>
      <c r="C1762" s="275" t="s">
        <v>3191</v>
      </c>
      <c r="D1762" s="260" t="s">
        <v>73</v>
      </c>
      <c r="E1762" s="260" t="s">
        <v>3192</v>
      </c>
      <c r="F1762" s="388" t="s">
        <v>956</v>
      </c>
      <c r="G1762" s="388"/>
      <c r="H1762" s="274" t="s">
        <v>49</v>
      </c>
      <c r="I1762" s="277">
        <v>1</v>
      </c>
      <c r="J1762" s="276">
        <v>259.7</v>
      </c>
      <c r="K1762" s="276">
        <v>259.7</v>
      </c>
      <c r="M1762" s="46"/>
      <c r="N1762" s="46"/>
      <c r="O1762" s="46"/>
      <c r="P1762" s="46"/>
      <c r="Q1762" s="46"/>
      <c r="R1762" s="46"/>
      <c r="S1762" s="46"/>
      <c r="T1762" s="46"/>
      <c r="U1762" s="46"/>
      <c r="V1762" s="46"/>
      <c r="W1762" s="46"/>
      <c r="X1762" s="46"/>
    </row>
    <row r="1763" spans="1:24" ht="15" customHeight="1" x14ac:dyDescent="0.2">
      <c r="A1763" s="46"/>
      <c r="B1763" s="261" t="s">
        <v>953</v>
      </c>
      <c r="C1763" s="280" t="s">
        <v>1019</v>
      </c>
      <c r="D1763" s="261" t="s">
        <v>47</v>
      </c>
      <c r="E1763" s="261" t="s">
        <v>1020</v>
      </c>
      <c r="F1763" s="385" t="s">
        <v>3970</v>
      </c>
      <c r="G1763" s="385"/>
      <c r="H1763" s="279" t="s">
        <v>950</v>
      </c>
      <c r="I1763" s="282">
        <v>0.5</v>
      </c>
      <c r="J1763" s="281">
        <v>24.73</v>
      </c>
      <c r="K1763" s="281">
        <v>12.36</v>
      </c>
      <c r="M1763" s="46"/>
      <c r="N1763" s="46"/>
      <c r="O1763" s="46"/>
      <c r="P1763" s="46"/>
      <c r="Q1763" s="46"/>
      <c r="R1763" s="46"/>
      <c r="S1763" s="46"/>
      <c r="T1763" s="46"/>
      <c r="U1763" s="46"/>
      <c r="V1763" s="46"/>
      <c r="W1763" s="46"/>
      <c r="X1763" s="46"/>
    </row>
    <row r="1764" spans="1:24" ht="15" customHeight="1" x14ac:dyDescent="0.2">
      <c r="A1764" s="46"/>
      <c r="B1764" s="261" t="s">
        <v>953</v>
      </c>
      <c r="C1764" s="280" t="s">
        <v>991</v>
      </c>
      <c r="D1764" s="261" t="s">
        <v>47</v>
      </c>
      <c r="E1764" s="261" t="s">
        <v>992</v>
      </c>
      <c r="F1764" s="385" t="s">
        <v>3970</v>
      </c>
      <c r="G1764" s="385"/>
      <c r="H1764" s="279" t="s">
        <v>950</v>
      </c>
      <c r="I1764" s="282">
        <v>0.5</v>
      </c>
      <c r="J1764" s="281">
        <v>43.64</v>
      </c>
      <c r="K1764" s="281">
        <v>21.82</v>
      </c>
      <c r="M1764" s="46"/>
      <c r="N1764" s="46"/>
      <c r="O1764" s="46"/>
      <c r="P1764" s="46"/>
      <c r="Q1764" s="46"/>
      <c r="R1764" s="46"/>
      <c r="S1764" s="46"/>
      <c r="T1764" s="46"/>
      <c r="U1764" s="46"/>
      <c r="V1764" s="46"/>
      <c r="W1764" s="46"/>
      <c r="X1764" s="46"/>
    </row>
    <row r="1765" spans="1:24" ht="15" customHeight="1" x14ac:dyDescent="0.2">
      <c r="A1765" s="46"/>
      <c r="B1765" s="262" t="s">
        <v>919</v>
      </c>
      <c r="C1765" s="284" t="s">
        <v>3290</v>
      </c>
      <c r="D1765" s="262" t="s">
        <v>284</v>
      </c>
      <c r="E1765" s="262" t="s">
        <v>3291</v>
      </c>
      <c r="F1765" s="389" t="s">
        <v>923</v>
      </c>
      <c r="G1765" s="389"/>
      <c r="H1765" s="283" t="s">
        <v>49</v>
      </c>
      <c r="I1765" s="286">
        <v>1</v>
      </c>
      <c r="J1765" s="285">
        <v>225.52</v>
      </c>
      <c r="K1765" s="285">
        <v>225.52</v>
      </c>
      <c r="M1765" s="46"/>
      <c r="N1765" s="46"/>
      <c r="O1765" s="46"/>
      <c r="P1765" s="46"/>
      <c r="Q1765" s="46"/>
      <c r="R1765" s="46"/>
      <c r="S1765" s="46"/>
      <c r="T1765" s="46"/>
      <c r="U1765" s="46"/>
      <c r="V1765" s="46"/>
      <c r="W1765" s="46"/>
      <c r="X1765" s="46"/>
    </row>
    <row r="1766" spans="1:24" ht="15" customHeight="1" x14ac:dyDescent="0.2">
      <c r="A1766" s="46"/>
      <c r="B1766" s="263"/>
      <c r="C1766" s="263"/>
      <c r="D1766" s="263"/>
      <c r="E1766" s="263"/>
      <c r="F1766" s="263" t="s">
        <v>924</v>
      </c>
      <c r="G1766" s="289">
        <v>29.99</v>
      </c>
      <c r="H1766" s="263" t="s">
        <v>925</v>
      </c>
      <c r="I1766" s="289">
        <v>0</v>
      </c>
      <c r="J1766" s="263" t="s">
        <v>926</v>
      </c>
      <c r="K1766" s="289">
        <v>29.99</v>
      </c>
      <c r="M1766" s="46"/>
      <c r="N1766" s="46"/>
      <c r="O1766" s="46"/>
      <c r="P1766" s="46"/>
      <c r="Q1766" s="46"/>
      <c r="R1766" s="46"/>
      <c r="S1766" s="46"/>
      <c r="T1766" s="46"/>
      <c r="U1766" s="46"/>
      <c r="V1766" s="46"/>
      <c r="W1766" s="46"/>
      <c r="X1766" s="46"/>
    </row>
    <row r="1767" spans="1:24" ht="15" customHeight="1" x14ac:dyDescent="0.2">
      <c r="A1767" s="46"/>
      <c r="B1767" s="263"/>
      <c r="C1767" s="263"/>
      <c r="D1767" s="263"/>
      <c r="E1767" s="263"/>
      <c r="F1767" s="263" t="s">
        <v>927</v>
      </c>
      <c r="G1767" s="289">
        <v>54.04</v>
      </c>
      <c r="H1767" s="263"/>
      <c r="I1767" s="386" t="s">
        <v>928</v>
      </c>
      <c r="J1767" s="386"/>
      <c r="K1767" s="289">
        <v>313.74</v>
      </c>
      <c r="M1767" s="46"/>
      <c r="N1767" s="46"/>
      <c r="O1767" s="46"/>
      <c r="P1767" s="46"/>
      <c r="Q1767" s="46"/>
      <c r="R1767" s="46"/>
      <c r="S1767" s="46"/>
      <c r="T1767" s="46"/>
      <c r="U1767" s="46"/>
      <c r="V1767" s="46"/>
      <c r="W1767" s="46"/>
      <c r="X1767" s="46"/>
    </row>
    <row r="1768" spans="1:24" ht="15" customHeight="1" thickBot="1" x14ac:dyDescent="0.25">
      <c r="A1768" s="46"/>
      <c r="B1768" s="264"/>
      <c r="C1768" s="264"/>
      <c r="D1768" s="264"/>
      <c r="E1768" s="264"/>
      <c r="F1768" s="264"/>
      <c r="G1768" s="264"/>
      <c r="H1768" s="264" t="s">
        <v>929</v>
      </c>
      <c r="I1768" s="287" t="s">
        <v>1351</v>
      </c>
      <c r="J1768" s="264" t="s">
        <v>931</v>
      </c>
      <c r="K1768" s="265">
        <v>2196.1799999999998</v>
      </c>
      <c r="M1768" s="46"/>
      <c r="N1768" s="46"/>
      <c r="O1768" s="46"/>
      <c r="P1768" s="46"/>
      <c r="Q1768" s="46"/>
      <c r="R1768" s="46"/>
      <c r="S1768" s="46"/>
      <c r="T1768" s="46"/>
      <c r="U1768" s="46"/>
      <c r="V1768" s="46"/>
      <c r="W1768" s="46"/>
      <c r="X1768" s="46"/>
    </row>
    <row r="1769" spans="1:24" ht="15" customHeight="1" thickTop="1" x14ac:dyDescent="0.2">
      <c r="A1769" s="46"/>
      <c r="B1769" s="278"/>
      <c r="C1769" s="278"/>
      <c r="D1769" s="278"/>
      <c r="E1769" s="278"/>
      <c r="F1769" s="278"/>
      <c r="G1769" s="278"/>
      <c r="H1769" s="278"/>
      <c r="I1769" s="278"/>
      <c r="J1769" s="278"/>
      <c r="K1769" s="278"/>
      <c r="M1769" s="46"/>
      <c r="N1769" s="46"/>
      <c r="O1769" s="46"/>
      <c r="P1769" s="46"/>
      <c r="Q1769" s="46"/>
      <c r="R1769" s="46"/>
      <c r="S1769" s="46"/>
      <c r="T1769" s="46"/>
      <c r="U1769" s="46"/>
      <c r="V1769" s="46"/>
      <c r="W1769" s="46"/>
      <c r="X1769" s="46"/>
    </row>
    <row r="1770" spans="1:24" ht="15" customHeight="1" x14ac:dyDescent="0.2">
      <c r="A1770" s="46"/>
      <c r="B1770" s="258" t="s">
        <v>1483</v>
      </c>
      <c r="C1770" s="258"/>
      <c r="D1770" s="258"/>
      <c r="E1770" s="258" t="s">
        <v>439</v>
      </c>
      <c r="F1770" s="258"/>
      <c r="G1770" s="390"/>
      <c r="H1770" s="390"/>
      <c r="I1770" s="272"/>
      <c r="J1770" s="258"/>
      <c r="K1770" s="273">
        <v>276891.21999999997</v>
      </c>
      <c r="M1770" s="46"/>
      <c r="N1770" s="46"/>
      <c r="O1770" s="46"/>
      <c r="P1770" s="46"/>
      <c r="Q1770" s="46"/>
      <c r="R1770" s="46"/>
      <c r="S1770" s="46"/>
      <c r="T1770" s="46"/>
      <c r="U1770" s="46"/>
      <c r="V1770" s="46"/>
      <c r="W1770" s="46"/>
      <c r="X1770" s="46"/>
    </row>
    <row r="1771" spans="1:24" ht="15" customHeight="1" x14ac:dyDescent="0.2">
      <c r="A1771" s="46"/>
      <c r="B1771" s="258" t="s">
        <v>440</v>
      </c>
      <c r="C1771" s="258"/>
      <c r="D1771" s="258"/>
      <c r="E1771" s="258" t="s">
        <v>441</v>
      </c>
      <c r="F1771" s="258"/>
      <c r="G1771" s="390"/>
      <c r="H1771" s="390"/>
      <c r="I1771" s="272"/>
      <c r="J1771" s="258"/>
      <c r="K1771" s="273">
        <v>103732.65</v>
      </c>
      <c r="M1771" s="46"/>
      <c r="N1771" s="46"/>
      <c r="O1771" s="46"/>
      <c r="P1771" s="46"/>
      <c r="Q1771" s="46"/>
      <c r="R1771" s="46"/>
      <c r="S1771" s="46"/>
      <c r="T1771" s="46"/>
      <c r="U1771" s="46"/>
      <c r="V1771" s="46"/>
      <c r="W1771" s="46"/>
      <c r="X1771" s="46"/>
    </row>
    <row r="1772" spans="1:24" ht="15" customHeight="1" x14ac:dyDescent="0.2">
      <c r="A1772" s="46"/>
      <c r="B1772" s="259" t="s">
        <v>442</v>
      </c>
      <c r="C1772" s="267" t="s">
        <v>24</v>
      </c>
      <c r="D1772" s="259" t="s">
        <v>25</v>
      </c>
      <c r="E1772" s="259" t="s">
        <v>26</v>
      </c>
      <c r="F1772" s="387" t="s">
        <v>917</v>
      </c>
      <c r="G1772" s="387"/>
      <c r="H1772" s="271" t="s">
        <v>27</v>
      </c>
      <c r="I1772" s="267" t="s">
        <v>28</v>
      </c>
      <c r="J1772" s="267" t="s">
        <v>29</v>
      </c>
      <c r="K1772" s="267" t="s">
        <v>30</v>
      </c>
      <c r="M1772" s="46"/>
      <c r="N1772" s="46"/>
      <c r="O1772" s="46"/>
      <c r="P1772" s="46"/>
      <c r="Q1772" s="46"/>
      <c r="R1772" s="46"/>
      <c r="S1772" s="46"/>
      <c r="T1772" s="46"/>
      <c r="U1772" s="46"/>
      <c r="V1772" s="46"/>
      <c r="W1772" s="46"/>
      <c r="X1772" s="46"/>
    </row>
    <row r="1773" spans="1:24" ht="15" customHeight="1" x14ac:dyDescent="0.2">
      <c r="A1773" s="46"/>
      <c r="B1773" s="260" t="s">
        <v>918</v>
      </c>
      <c r="C1773" s="275" t="s">
        <v>2568</v>
      </c>
      <c r="D1773" s="260" t="s">
        <v>73</v>
      </c>
      <c r="E1773" s="260" t="s">
        <v>443</v>
      </c>
      <c r="F1773" s="388" t="s">
        <v>952</v>
      </c>
      <c r="G1773" s="388"/>
      <c r="H1773" s="274" t="s">
        <v>49</v>
      </c>
      <c r="I1773" s="277">
        <v>1</v>
      </c>
      <c r="J1773" s="276">
        <v>75.64</v>
      </c>
      <c r="K1773" s="276">
        <v>75.64</v>
      </c>
      <c r="M1773" s="46"/>
      <c r="N1773" s="46"/>
      <c r="O1773" s="46"/>
      <c r="P1773" s="46"/>
      <c r="Q1773" s="46"/>
      <c r="R1773" s="46"/>
      <c r="S1773" s="46"/>
      <c r="T1773" s="46"/>
      <c r="U1773" s="46"/>
      <c r="V1773" s="46"/>
      <c r="W1773" s="46"/>
      <c r="X1773" s="46"/>
    </row>
    <row r="1774" spans="1:24" ht="15" customHeight="1" x14ac:dyDescent="0.2">
      <c r="A1774" s="46"/>
      <c r="B1774" s="261" t="s">
        <v>953</v>
      </c>
      <c r="C1774" s="280" t="s">
        <v>957</v>
      </c>
      <c r="D1774" s="261" t="s">
        <v>47</v>
      </c>
      <c r="E1774" s="261" t="s">
        <v>958</v>
      </c>
      <c r="F1774" s="385" t="s">
        <v>3970</v>
      </c>
      <c r="G1774" s="385"/>
      <c r="H1774" s="279" t="s">
        <v>950</v>
      </c>
      <c r="I1774" s="282">
        <v>0.109</v>
      </c>
      <c r="J1774" s="281">
        <v>26.08</v>
      </c>
      <c r="K1774" s="281">
        <v>2.84</v>
      </c>
      <c r="M1774" s="46"/>
      <c r="N1774" s="46"/>
      <c r="O1774" s="46"/>
      <c r="P1774" s="46"/>
      <c r="Q1774" s="46"/>
      <c r="R1774" s="46"/>
      <c r="S1774" s="46"/>
      <c r="T1774" s="46"/>
      <c r="U1774" s="46"/>
      <c r="V1774" s="46"/>
      <c r="W1774" s="46"/>
      <c r="X1774" s="46"/>
    </row>
    <row r="1775" spans="1:24" ht="15" customHeight="1" x14ac:dyDescent="0.2">
      <c r="A1775" s="46"/>
      <c r="B1775" s="261" t="s">
        <v>953</v>
      </c>
      <c r="C1775" s="280" t="s">
        <v>954</v>
      </c>
      <c r="D1775" s="261" t="s">
        <v>47</v>
      </c>
      <c r="E1775" s="261" t="s">
        <v>955</v>
      </c>
      <c r="F1775" s="385" t="s">
        <v>3970</v>
      </c>
      <c r="G1775" s="385"/>
      <c r="H1775" s="279" t="s">
        <v>950</v>
      </c>
      <c r="I1775" s="282">
        <v>0.109</v>
      </c>
      <c r="J1775" s="281">
        <v>34.46</v>
      </c>
      <c r="K1775" s="281">
        <v>3.75</v>
      </c>
      <c r="M1775" s="46"/>
      <c r="N1775" s="46"/>
      <c r="O1775" s="46"/>
      <c r="P1775" s="46"/>
      <c r="Q1775" s="46"/>
      <c r="R1775" s="46"/>
      <c r="S1775" s="46"/>
      <c r="T1775" s="46"/>
      <c r="U1775" s="46"/>
      <c r="V1775" s="46"/>
      <c r="W1775" s="46"/>
      <c r="X1775" s="46"/>
    </row>
    <row r="1776" spans="1:24" ht="15" customHeight="1" x14ac:dyDescent="0.2">
      <c r="A1776" s="46"/>
      <c r="B1776" s="262" t="s">
        <v>919</v>
      </c>
      <c r="C1776" s="284" t="s">
        <v>1486</v>
      </c>
      <c r="D1776" s="262" t="s">
        <v>43</v>
      </c>
      <c r="E1776" s="262" t="s">
        <v>2705</v>
      </c>
      <c r="F1776" s="389" t="s">
        <v>923</v>
      </c>
      <c r="G1776" s="389"/>
      <c r="H1776" s="283" t="s">
        <v>49</v>
      </c>
      <c r="I1776" s="286">
        <v>1</v>
      </c>
      <c r="J1776" s="285">
        <v>48.56</v>
      </c>
      <c r="K1776" s="285">
        <v>48.56</v>
      </c>
      <c r="M1776" s="46"/>
      <c r="N1776" s="46"/>
      <c r="O1776" s="46"/>
      <c r="P1776" s="46"/>
      <c r="Q1776" s="46"/>
      <c r="R1776" s="46"/>
      <c r="S1776" s="46"/>
      <c r="T1776" s="46"/>
      <c r="U1776" s="46"/>
      <c r="V1776" s="46"/>
      <c r="W1776" s="46"/>
      <c r="X1776" s="46"/>
    </row>
    <row r="1777" spans="1:24" ht="15" customHeight="1" x14ac:dyDescent="0.2">
      <c r="A1777" s="46"/>
      <c r="B1777" s="262" t="s">
        <v>919</v>
      </c>
      <c r="C1777" s="284" t="s">
        <v>1484</v>
      </c>
      <c r="D1777" s="262" t="s">
        <v>43</v>
      </c>
      <c r="E1777" s="262" t="s">
        <v>1485</v>
      </c>
      <c r="F1777" s="389" t="s">
        <v>923</v>
      </c>
      <c r="G1777" s="389"/>
      <c r="H1777" s="283" t="s">
        <v>49</v>
      </c>
      <c r="I1777" s="286">
        <v>1</v>
      </c>
      <c r="J1777" s="285">
        <v>20.49</v>
      </c>
      <c r="K1777" s="285">
        <v>20.49</v>
      </c>
      <c r="M1777" s="46"/>
      <c r="N1777" s="46"/>
      <c r="O1777" s="46"/>
      <c r="P1777" s="46"/>
      <c r="Q1777" s="46"/>
      <c r="R1777" s="46"/>
      <c r="S1777" s="46"/>
      <c r="T1777" s="46"/>
      <c r="U1777" s="46"/>
      <c r="V1777" s="46"/>
      <c r="W1777" s="46"/>
      <c r="X1777" s="46"/>
    </row>
    <row r="1778" spans="1:24" ht="15" customHeight="1" x14ac:dyDescent="0.2">
      <c r="A1778" s="46"/>
      <c r="B1778" s="263"/>
      <c r="C1778" s="263"/>
      <c r="D1778" s="263"/>
      <c r="E1778" s="263"/>
      <c r="F1778" s="263" t="s">
        <v>924</v>
      </c>
      <c r="G1778" s="289">
        <v>5.81</v>
      </c>
      <c r="H1778" s="263" t="s">
        <v>925</v>
      </c>
      <c r="I1778" s="289">
        <v>0</v>
      </c>
      <c r="J1778" s="263" t="s">
        <v>926</v>
      </c>
      <c r="K1778" s="289">
        <v>5.81</v>
      </c>
      <c r="M1778" s="46"/>
      <c r="N1778" s="46"/>
      <c r="O1778" s="46"/>
      <c r="P1778" s="46"/>
      <c r="Q1778" s="46"/>
      <c r="R1778" s="46"/>
      <c r="S1778" s="46"/>
      <c r="T1778" s="46"/>
      <c r="U1778" s="46"/>
      <c r="V1778" s="46"/>
      <c r="W1778" s="46"/>
      <c r="X1778" s="46"/>
    </row>
    <row r="1779" spans="1:24" ht="15" customHeight="1" x14ac:dyDescent="0.2">
      <c r="A1779" s="46"/>
      <c r="B1779" s="263"/>
      <c r="C1779" s="263"/>
      <c r="D1779" s="263"/>
      <c r="E1779" s="263"/>
      <c r="F1779" s="263" t="s">
        <v>927</v>
      </c>
      <c r="G1779" s="289">
        <v>15.74</v>
      </c>
      <c r="H1779" s="263"/>
      <c r="I1779" s="386" t="s">
        <v>928</v>
      </c>
      <c r="J1779" s="386"/>
      <c r="K1779" s="289">
        <v>91.38</v>
      </c>
      <c r="M1779" s="46"/>
      <c r="N1779" s="46"/>
      <c r="O1779" s="46"/>
      <c r="P1779" s="46"/>
      <c r="Q1779" s="46"/>
      <c r="R1779" s="46"/>
      <c r="S1779" s="46"/>
      <c r="T1779" s="46"/>
      <c r="U1779" s="46"/>
      <c r="V1779" s="46"/>
      <c r="W1779" s="46"/>
      <c r="X1779" s="46"/>
    </row>
    <row r="1780" spans="1:24" ht="15" customHeight="1" thickBot="1" x14ac:dyDescent="0.25">
      <c r="A1780" s="46"/>
      <c r="B1780" s="264"/>
      <c r="C1780" s="264"/>
      <c r="D1780" s="264"/>
      <c r="E1780" s="264"/>
      <c r="F1780" s="264"/>
      <c r="G1780" s="264"/>
      <c r="H1780" s="264" t="s">
        <v>929</v>
      </c>
      <c r="I1780" s="287" t="s">
        <v>975</v>
      </c>
      <c r="J1780" s="264" t="s">
        <v>931</v>
      </c>
      <c r="K1780" s="265">
        <v>91.38</v>
      </c>
      <c r="M1780" s="46"/>
      <c r="N1780" s="46"/>
      <c r="O1780" s="46"/>
      <c r="P1780" s="46"/>
      <c r="Q1780" s="46"/>
      <c r="R1780" s="46"/>
      <c r="S1780" s="46"/>
      <c r="T1780" s="46"/>
      <c r="U1780" s="46"/>
      <c r="V1780" s="46"/>
      <c r="W1780" s="46"/>
      <c r="X1780" s="46"/>
    </row>
    <row r="1781" spans="1:24" ht="15" customHeight="1" thickTop="1" x14ac:dyDescent="0.2">
      <c r="A1781" s="46"/>
      <c r="B1781" s="278"/>
      <c r="C1781" s="278"/>
      <c r="D1781" s="278"/>
      <c r="E1781" s="278"/>
      <c r="F1781" s="278"/>
      <c r="G1781" s="278"/>
      <c r="H1781" s="278"/>
      <c r="I1781" s="278"/>
      <c r="J1781" s="278"/>
      <c r="K1781" s="278"/>
      <c r="M1781" s="46"/>
      <c r="N1781" s="46"/>
      <c r="O1781" s="46"/>
      <c r="P1781" s="46"/>
      <c r="Q1781" s="46"/>
      <c r="R1781" s="46"/>
      <c r="S1781" s="46"/>
      <c r="T1781" s="46"/>
      <c r="U1781" s="46"/>
      <c r="V1781" s="46"/>
      <c r="W1781" s="46"/>
      <c r="X1781" s="46"/>
    </row>
    <row r="1782" spans="1:24" ht="15" customHeight="1" x14ac:dyDescent="0.2">
      <c r="A1782" s="46"/>
      <c r="B1782" s="259" t="s">
        <v>444</v>
      </c>
      <c r="C1782" s="267" t="s">
        <v>24</v>
      </c>
      <c r="D1782" s="259" t="s">
        <v>25</v>
      </c>
      <c r="E1782" s="259" t="s">
        <v>26</v>
      </c>
      <c r="F1782" s="387" t="s">
        <v>917</v>
      </c>
      <c r="G1782" s="387"/>
      <c r="H1782" s="271" t="s">
        <v>27</v>
      </c>
      <c r="I1782" s="267" t="s">
        <v>28</v>
      </c>
      <c r="J1782" s="267" t="s">
        <v>29</v>
      </c>
      <c r="K1782" s="267" t="s">
        <v>30</v>
      </c>
      <c r="M1782" s="46"/>
      <c r="N1782" s="46"/>
      <c r="O1782" s="46"/>
      <c r="P1782" s="46"/>
      <c r="Q1782" s="46"/>
      <c r="R1782" s="46"/>
      <c r="S1782" s="46"/>
      <c r="T1782" s="46"/>
      <c r="U1782" s="46"/>
      <c r="V1782" s="46"/>
      <c r="W1782" s="46"/>
      <c r="X1782" s="46"/>
    </row>
    <row r="1783" spans="1:24" ht="15" customHeight="1" x14ac:dyDescent="0.2">
      <c r="A1783" s="46"/>
      <c r="B1783" s="260" t="s">
        <v>918</v>
      </c>
      <c r="C1783" s="275" t="s">
        <v>445</v>
      </c>
      <c r="D1783" s="260" t="s">
        <v>47</v>
      </c>
      <c r="E1783" s="260" t="s">
        <v>446</v>
      </c>
      <c r="F1783" s="388" t="s">
        <v>4016</v>
      </c>
      <c r="G1783" s="388"/>
      <c r="H1783" s="274" t="s">
        <v>49</v>
      </c>
      <c r="I1783" s="277">
        <v>1</v>
      </c>
      <c r="J1783" s="276">
        <v>72.459999999999994</v>
      </c>
      <c r="K1783" s="276">
        <v>72.459999999999994</v>
      </c>
      <c r="M1783" s="46"/>
      <c r="N1783" s="46"/>
      <c r="O1783" s="46"/>
      <c r="P1783" s="46"/>
      <c r="Q1783" s="46"/>
      <c r="R1783" s="46"/>
      <c r="S1783" s="46"/>
      <c r="T1783" s="46"/>
      <c r="U1783" s="46"/>
      <c r="V1783" s="46"/>
      <c r="W1783" s="46"/>
      <c r="X1783" s="46"/>
    </row>
    <row r="1784" spans="1:24" ht="15" customHeight="1" x14ac:dyDescent="0.2">
      <c r="A1784" s="46"/>
      <c r="B1784" s="261" t="s">
        <v>953</v>
      </c>
      <c r="C1784" s="280" t="s">
        <v>957</v>
      </c>
      <c r="D1784" s="261" t="s">
        <v>47</v>
      </c>
      <c r="E1784" s="261" t="s">
        <v>958</v>
      </c>
      <c r="F1784" s="385" t="s">
        <v>3970</v>
      </c>
      <c r="G1784" s="385"/>
      <c r="H1784" s="279" t="s">
        <v>950</v>
      </c>
      <c r="I1784" s="282">
        <v>0.26329999999999998</v>
      </c>
      <c r="J1784" s="281">
        <v>26.08</v>
      </c>
      <c r="K1784" s="281">
        <v>6.86</v>
      </c>
      <c r="M1784" s="46"/>
      <c r="N1784" s="46"/>
      <c r="O1784" s="46"/>
      <c r="P1784" s="46"/>
      <c r="Q1784" s="46"/>
      <c r="R1784" s="46"/>
      <c r="S1784" s="46"/>
      <c r="T1784" s="46"/>
      <c r="U1784" s="46"/>
      <c r="V1784" s="46"/>
      <c r="W1784" s="46"/>
      <c r="X1784" s="46"/>
    </row>
    <row r="1785" spans="1:24" ht="15" customHeight="1" x14ac:dyDescent="0.2">
      <c r="A1785" s="46"/>
      <c r="B1785" s="261" t="s">
        <v>953</v>
      </c>
      <c r="C1785" s="280" t="s">
        <v>954</v>
      </c>
      <c r="D1785" s="261" t="s">
        <v>47</v>
      </c>
      <c r="E1785" s="261" t="s">
        <v>955</v>
      </c>
      <c r="F1785" s="385" t="s">
        <v>3970</v>
      </c>
      <c r="G1785" s="385"/>
      <c r="H1785" s="279" t="s">
        <v>950</v>
      </c>
      <c r="I1785" s="282">
        <v>0.26329999999999998</v>
      </c>
      <c r="J1785" s="281">
        <v>34.46</v>
      </c>
      <c r="K1785" s="281">
        <v>9.07</v>
      </c>
      <c r="M1785" s="46"/>
      <c r="N1785" s="46"/>
      <c r="O1785" s="46"/>
      <c r="P1785" s="46"/>
      <c r="Q1785" s="46"/>
      <c r="R1785" s="46"/>
      <c r="S1785" s="46"/>
      <c r="T1785" s="46"/>
      <c r="U1785" s="46"/>
      <c r="V1785" s="46"/>
      <c r="W1785" s="46"/>
      <c r="X1785" s="46"/>
    </row>
    <row r="1786" spans="1:24" ht="15" customHeight="1" x14ac:dyDescent="0.2">
      <c r="A1786" s="46"/>
      <c r="B1786" s="262" t="s">
        <v>919</v>
      </c>
      <c r="C1786" s="284" t="s">
        <v>964</v>
      </c>
      <c r="D1786" s="262" t="s">
        <v>47</v>
      </c>
      <c r="E1786" s="262" t="s">
        <v>2633</v>
      </c>
      <c r="F1786" s="389" t="s">
        <v>923</v>
      </c>
      <c r="G1786" s="389"/>
      <c r="H1786" s="283" t="s">
        <v>49</v>
      </c>
      <c r="I1786" s="286">
        <v>1.9199999999999998E-2</v>
      </c>
      <c r="J1786" s="285">
        <v>17.149999999999999</v>
      </c>
      <c r="K1786" s="285">
        <v>0.32</v>
      </c>
      <c r="M1786" s="46"/>
      <c r="N1786" s="46"/>
      <c r="O1786" s="46"/>
      <c r="P1786" s="46"/>
      <c r="Q1786" s="46"/>
      <c r="R1786" s="46"/>
      <c r="S1786" s="46"/>
      <c r="T1786" s="46"/>
      <c r="U1786" s="46"/>
      <c r="V1786" s="46"/>
      <c r="W1786" s="46"/>
      <c r="X1786" s="46"/>
    </row>
    <row r="1787" spans="1:24" ht="15" customHeight="1" x14ac:dyDescent="0.2">
      <c r="A1787" s="46"/>
      <c r="B1787" s="262" t="s">
        <v>919</v>
      </c>
      <c r="C1787" s="284" t="s">
        <v>1487</v>
      </c>
      <c r="D1787" s="262" t="s">
        <v>47</v>
      </c>
      <c r="E1787" s="262" t="s">
        <v>1488</v>
      </c>
      <c r="F1787" s="389" t="s">
        <v>923</v>
      </c>
      <c r="G1787" s="389"/>
      <c r="H1787" s="283" t="s">
        <v>49</v>
      </c>
      <c r="I1787" s="286">
        <v>1</v>
      </c>
      <c r="J1787" s="285">
        <v>56.21</v>
      </c>
      <c r="K1787" s="285">
        <v>56.21</v>
      </c>
      <c r="M1787" s="46"/>
      <c r="N1787" s="46"/>
      <c r="O1787" s="46"/>
      <c r="P1787" s="46"/>
      <c r="Q1787" s="46"/>
      <c r="R1787" s="46"/>
      <c r="S1787" s="46"/>
      <c r="T1787" s="46"/>
      <c r="U1787" s="46"/>
      <c r="V1787" s="46"/>
      <c r="W1787" s="46"/>
      <c r="X1787" s="46"/>
    </row>
    <row r="1788" spans="1:24" ht="15" customHeight="1" x14ac:dyDescent="0.2">
      <c r="A1788" s="46"/>
      <c r="B1788" s="263"/>
      <c r="C1788" s="263"/>
      <c r="D1788" s="263"/>
      <c r="E1788" s="263"/>
      <c r="F1788" s="263" t="s">
        <v>924</v>
      </c>
      <c r="G1788" s="289">
        <v>14.05</v>
      </c>
      <c r="H1788" s="263" t="s">
        <v>925</v>
      </c>
      <c r="I1788" s="289">
        <v>0</v>
      </c>
      <c r="J1788" s="263" t="s">
        <v>926</v>
      </c>
      <c r="K1788" s="289">
        <v>14.05</v>
      </c>
      <c r="M1788" s="46"/>
      <c r="N1788" s="46"/>
      <c r="O1788" s="46"/>
      <c r="P1788" s="46"/>
      <c r="Q1788" s="46"/>
      <c r="R1788" s="46"/>
      <c r="S1788" s="46"/>
      <c r="T1788" s="46"/>
      <c r="U1788" s="46"/>
      <c r="V1788" s="46"/>
      <c r="W1788" s="46"/>
      <c r="X1788" s="46"/>
    </row>
    <row r="1789" spans="1:24" ht="15" customHeight="1" x14ac:dyDescent="0.2">
      <c r="A1789" s="46"/>
      <c r="B1789" s="263"/>
      <c r="C1789" s="263"/>
      <c r="D1789" s="263"/>
      <c r="E1789" s="263"/>
      <c r="F1789" s="263" t="s">
        <v>927</v>
      </c>
      <c r="G1789" s="289">
        <v>15.07</v>
      </c>
      <c r="H1789" s="263"/>
      <c r="I1789" s="386" t="s">
        <v>928</v>
      </c>
      <c r="J1789" s="386"/>
      <c r="K1789" s="289">
        <v>87.53</v>
      </c>
      <c r="M1789" s="46"/>
      <c r="N1789" s="46"/>
      <c r="O1789" s="46"/>
      <c r="P1789" s="46"/>
      <c r="Q1789" s="46"/>
      <c r="R1789" s="46"/>
      <c r="S1789" s="46"/>
      <c r="T1789" s="46"/>
      <c r="U1789" s="46"/>
      <c r="V1789" s="46"/>
      <c r="W1789" s="46"/>
      <c r="X1789" s="46"/>
    </row>
    <row r="1790" spans="1:24" ht="15" customHeight="1" thickBot="1" x14ac:dyDescent="0.25">
      <c r="A1790" s="46"/>
      <c r="B1790" s="264"/>
      <c r="C1790" s="264"/>
      <c r="D1790" s="264"/>
      <c r="E1790" s="264"/>
      <c r="F1790" s="264"/>
      <c r="G1790" s="264"/>
      <c r="H1790" s="264" t="s">
        <v>929</v>
      </c>
      <c r="I1790" s="287" t="s">
        <v>975</v>
      </c>
      <c r="J1790" s="264" t="s">
        <v>931</v>
      </c>
      <c r="K1790" s="265">
        <v>87.53</v>
      </c>
      <c r="M1790" s="46"/>
      <c r="N1790" s="46"/>
      <c r="O1790" s="46"/>
      <c r="P1790" s="46"/>
      <c r="Q1790" s="46"/>
      <c r="R1790" s="46"/>
      <c r="S1790" s="46"/>
      <c r="T1790" s="46"/>
      <c r="U1790" s="46"/>
      <c r="V1790" s="46"/>
      <c r="W1790" s="46"/>
      <c r="X1790" s="46"/>
    </row>
    <row r="1791" spans="1:24" ht="15" customHeight="1" thickTop="1" x14ac:dyDescent="0.2">
      <c r="A1791" s="46"/>
      <c r="B1791" s="278"/>
      <c r="C1791" s="278"/>
      <c r="D1791" s="278"/>
      <c r="E1791" s="278"/>
      <c r="F1791" s="278"/>
      <c r="G1791" s="278"/>
      <c r="H1791" s="278"/>
      <c r="I1791" s="278"/>
      <c r="J1791" s="278"/>
      <c r="K1791" s="278"/>
      <c r="M1791" s="46"/>
      <c r="N1791" s="46"/>
      <c r="O1791" s="46"/>
      <c r="P1791" s="46"/>
      <c r="Q1791" s="46"/>
      <c r="R1791" s="46"/>
      <c r="S1791" s="46"/>
      <c r="T1791" s="46"/>
      <c r="U1791" s="46"/>
      <c r="V1791" s="46"/>
      <c r="W1791" s="46"/>
      <c r="X1791" s="46"/>
    </row>
    <row r="1792" spans="1:24" ht="15" customHeight="1" x14ac:dyDescent="0.2">
      <c r="A1792" s="46"/>
      <c r="B1792" s="259" t="s">
        <v>447</v>
      </c>
      <c r="C1792" s="267" t="s">
        <v>24</v>
      </c>
      <c r="D1792" s="259" t="s">
        <v>25</v>
      </c>
      <c r="E1792" s="259" t="s">
        <v>26</v>
      </c>
      <c r="F1792" s="387" t="s">
        <v>917</v>
      </c>
      <c r="G1792" s="387"/>
      <c r="H1792" s="271" t="s">
        <v>27</v>
      </c>
      <c r="I1792" s="267" t="s">
        <v>28</v>
      </c>
      <c r="J1792" s="267" t="s">
        <v>29</v>
      </c>
      <c r="K1792" s="267" t="s">
        <v>30</v>
      </c>
      <c r="M1792" s="46"/>
      <c r="N1792" s="46"/>
      <c r="O1792" s="46"/>
      <c r="P1792" s="46"/>
      <c r="Q1792" s="46"/>
      <c r="R1792" s="46"/>
      <c r="S1792" s="46"/>
      <c r="T1792" s="46"/>
      <c r="U1792" s="46"/>
      <c r="V1792" s="46"/>
      <c r="W1792" s="46"/>
      <c r="X1792" s="46"/>
    </row>
    <row r="1793" spans="1:24" ht="15" customHeight="1" x14ac:dyDescent="0.2">
      <c r="A1793" s="46"/>
      <c r="B1793" s="260" t="s">
        <v>918</v>
      </c>
      <c r="C1793" s="275" t="s">
        <v>3193</v>
      </c>
      <c r="D1793" s="260" t="s">
        <v>47</v>
      </c>
      <c r="E1793" s="260" t="s">
        <v>3194</v>
      </c>
      <c r="F1793" s="388" t="s">
        <v>4016</v>
      </c>
      <c r="G1793" s="388"/>
      <c r="H1793" s="274" t="s">
        <v>49</v>
      </c>
      <c r="I1793" s="277">
        <v>1</v>
      </c>
      <c r="J1793" s="276">
        <v>64.94</v>
      </c>
      <c r="K1793" s="276">
        <v>64.94</v>
      </c>
      <c r="M1793" s="46"/>
      <c r="N1793" s="46"/>
      <c r="O1793" s="46"/>
      <c r="P1793" s="46"/>
      <c r="Q1793" s="46"/>
      <c r="R1793" s="46"/>
      <c r="S1793" s="46"/>
      <c r="T1793" s="46"/>
      <c r="U1793" s="46"/>
      <c r="V1793" s="46"/>
      <c r="W1793" s="46"/>
      <c r="X1793" s="46"/>
    </row>
    <row r="1794" spans="1:24" ht="15" customHeight="1" x14ac:dyDescent="0.2">
      <c r="A1794" s="46"/>
      <c r="B1794" s="261" t="s">
        <v>953</v>
      </c>
      <c r="C1794" s="280" t="s">
        <v>954</v>
      </c>
      <c r="D1794" s="261" t="s">
        <v>47</v>
      </c>
      <c r="E1794" s="261" t="s">
        <v>955</v>
      </c>
      <c r="F1794" s="385" t="s">
        <v>3970</v>
      </c>
      <c r="G1794" s="385"/>
      <c r="H1794" s="279" t="s">
        <v>950</v>
      </c>
      <c r="I1794" s="282">
        <v>0.1133</v>
      </c>
      <c r="J1794" s="281">
        <v>34.46</v>
      </c>
      <c r="K1794" s="281">
        <v>3.9</v>
      </c>
      <c r="M1794" s="46"/>
      <c r="N1794" s="46"/>
      <c r="O1794" s="46"/>
      <c r="P1794" s="46"/>
      <c r="Q1794" s="46"/>
      <c r="R1794" s="46"/>
      <c r="S1794" s="46"/>
      <c r="T1794" s="46"/>
      <c r="U1794" s="46"/>
      <c r="V1794" s="46"/>
      <c r="W1794" s="46"/>
      <c r="X1794" s="46"/>
    </row>
    <row r="1795" spans="1:24" ht="15" customHeight="1" x14ac:dyDescent="0.2">
      <c r="A1795" s="46"/>
      <c r="B1795" s="261" t="s">
        <v>953</v>
      </c>
      <c r="C1795" s="280" t="s">
        <v>957</v>
      </c>
      <c r="D1795" s="261" t="s">
        <v>47</v>
      </c>
      <c r="E1795" s="261" t="s">
        <v>958</v>
      </c>
      <c r="F1795" s="385" t="s">
        <v>3970</v>
      </c>
      <c r="G1795" s="385"/>
      <c r="H1795" s="279" t="s">
        <v>950</v>
      </c>
      <c r="I1795" s="282">
        <v>0.1133</v>
      </c>
      <c r="J1795" s="281">
        <v>26.08</v>
      </c>
      <c r="K1795" s="281">
        <v>2.95</v>
      </c>
      <c r="M1795" s="46"/>
      <c r="N1795" s="46"/>
      <c r="O1795" s="46"/>
      <c r="P1795" s="46"/>
      <c r="Q1795" s="46"/>
      <c r="R1795" s="46"/>
      <c r="S1795" s="46"/>
      <c r="T1795" s="46"/>
      <c r="U1795" s="46"/>
      <c r="V1795" s="46"/>
      <c r="W1795" s="46"/>
      <c r="X1795" s="46"/>
    </row>
    <row r="1796" spans="1:24" ht="15" customHeight="1" x14ac:dyDescent="0.2">
      <c r="A1796" s="46"/>
      <c r="B1796" s="262" t="s">
        <v>919</v>
      </c>
      <c r="C1796" s="284" t="s">
        <v>1490</v>
      </c>
      <c r="D1796" s="262" t="s">
        <v>47</v>
      </c>
      <c r="E1796" s="262" t="s">
        <v>1491</v>
      </c>
      <c r="F1796" s="389" t="s">
        <v>923</v>
      </c>
      <c r="G1796" s="389"/>
      <c r="H1796" s="283" t="s">
        <v>49</v>
      </c>
      <c r="I1796" s="286">
        <v>7.1400000000000005E-2</v>
      </c>
      <c r="J1796" s="285">
        <v>25.74</v>
      </c>
      <c r="K1796" s="285">
        <v>1.83</v>
      </c>
      <c r="M1796" s="46"/>
      <c r="N1796" s="46"/>
      <c r="O1796" s="46"/>
      <c r="P1796" s="46"/>
      <c r="Q1796" s="46"/>
      <c r="R1796" s="46"/>
      <c r="S1796" s="46"/>
      <c r="T1796" s="46"/>
      <c r="U1796" s="46"/>
      <c r="V1796" s="46"/>
      <c r="W1796" s="46"/>
      <c r="X1796" s="46"/>
    </row>
    <row r="1797" spans="1:24" ht="15" customHeight="1" x14ac:dyDescent="0.2">
      <c r="A1797" s="46"/>
      <c r="B1797" s="262" t="s">
        <v>919</v>
      </c>
      <c r="C1797" s="284" t="s">
        <v>3292</v>
      </c>
      <c r="D1797" s="262" t="s">
        <v>47</v>
      </c>
      <c r="E1797" s="262" t="s">
        <v>3293</v>
      </c>
      <c r="F1797" s="389" t="s">
        <v>923</v>
      </c>
      <c r="G1797" s="389"/>
      <c r="H1797" s="283" t="s">
        <v>49</v>
      </c>
      <c r="I1797" s="286">
        <v>1</v>
      </c>
      <c r="J1797" s="285">
        <v>54.64</v>
      </c>
      <c r="K1797" s="285">
        <v>54.64</v>
      </c>
      <c r="M1797" s="46"/>
      <c r="N1797" s="46"/>
      <c r="O1797" s="46"/>
      <c r="P1797" s="46"/>
      <c r="Q1797" s="46"/>
      <c r="R1797" s="46"/>
      <c r="S1797" s="46"/>
      <c r="T1797" s="46"/>
      <c r="U1797" s="46"/>
      <c r="V1797" s="46"/>
      <c r="W1797" s="46"/>
      <c r="X1797" s="46"/>
    </row>
    <row r="1798" spans="1:24" ht="15" customHeight="1" x14ac:dyDescent="0.2">
      <c r="A1798" s="46"/>
      <c r="B1798" s="262" t="s">
        <v>919</v>
      </c>
      <c r="C1798" s="284" t="s">
        <v>1489</v>
      </c>
      <c r="D1798" s="262" t="s">
        <v>47</v>
      </c>
      <c r="E1798" s="262" t="s">
        <v>2706</v>
      </c>
      <c r="F1798" s="389" t="s">
        <v>923</v>
      </c>
      <c r="G1798" s="389"/>
      <c r="H1798" s="283" t="s">
        <v>49</v>
      </c>
      <c r="I1798" s="286">
        <v>1.14E-2</v>
      </c>
      <c r="J1798" s="285">
        <v>2.08</v>
      </c>
      <c r="K1798" s="285">
        <v>0.02</v>
      </c>
      <c r="M1798" s="46"/>
      <c r="N1798" s="46"/>
      <c r="O1798" s="46"/>
      <c r="P1798" s="46"/>
      <c r="Q1798" s="46"/>
      <c r="R1798" s="46"/>
      <c r="S1798" s="46"/>
      <c r="T1798" s="46"/>
      <c r="U1798" s="46"/>
      <c r="V1798" s="46"/>
      <c r="W1798" s="46"/>
      <c r="X1798" s="46"/>
    </row>
    <row r="1799" spans="1:24" ht="15" customHeight="1" x14ac:dyDescent="0.2">
      <c r="A1799" s="46"/>
      <c r="B1799" s="262" t="s">
        <v>919</v>
      </c>
      <c r="C1799" s="284" t="s">
        <v>1492</v>
      </c>
      <c r="D1799" s="262" t="s">
        <v>47</v>
      </c>
      <c r="E1799" s="262" t="s">
        <v>1493</v>
      </c>
      <c r="F1799" s="389" t="s">
        <v>923</v>
      </c>
      <c r="G1799" s="389"/>
      <c r="H1799" s="283" t="s">
        <v>49</v>
      </c>
      <c r="I1799" s="286">
        <v>1.7999999999999999E-2</v>
      </c>
      <c r="J1799" s="285">
        <v>89.35</v>
      </c>
      <c r="K1799" s="285">
        <v>1.6</v>
      </c>
      <c r="M1799" s="46"/>
      <c r="N1799" s="46"/>
      <c r="O1799" s="46"/>
      <c r="P1799" s="46"/>
      <c r="Q1799" s="46"/>
      <c r="R1799" s="46"/>
      <c r="S1799" s="46"/>
      <c r="T1799" s="46"/>
      <c r="U1799" s="46"/>
      <c r="V1799" s="46"/>
      <c r="W1799" s="46"/>
      <c r="X1799" s="46"/>
    </row>
    <row r="1800" spans="1:24" ht="15" customHeight="1" x14ac:dyDescent="0.2">
      <c r="A1800" s="46"/>
      <c r="B1800" s="263"/>
      <c r="C1800" s="263"/>
      <c r="D1800" s="263"/>
      <c r="E1800" s="263"/>
      <c r="F1800" s="263" t="s">
        <v>924</v>
      </c>
      <c r="G1800" s="289">
        <v>6.04</v>
      </c>
      <c r="H1800" s="263" t="s">
        <v>925</v>
      </c>
      <c r="I1800" s="289">
        <v>0</v>
      </c>
      <c r="J1800" s="263" t="s">
        <v>926</v>
      </c>
      <c r="K1800" s="289">
        <v>6.04</v>
      </c>
      <c r="M1800" s="46"/>
      <c r="N1800" s="46"/>
      <c r="O1800" s="46"/>
      <c r="P1800" s="46"/>
      <c r="Q1800" s="46"/>
      <c r="R1800" s="46"/>
      <c r="S1800" s="46"/>
      <c r="T1800" s="46"/>
      <c r="U1800" s="46"/>
      <c r="V1800" s="46"/>
      <c r="W1800" s="46"/>
      <c r="X1800" s="46"/>
    </row>
    <row r="1801" spans="1:24" ht="15" customHeight="1" x14ac:dyDescent="0.2">
      <c r="A1801" s="46"/>
      <c r="B1801" s="263"/>
      <c r="C1801" s="263"/>
      <c r="D1801" s="263"/>
      <c r="E1801" s="263"/>
      <c r="F1801" s="263" t="s">
        <v>927</v>
      </c>
      <c r="G1801" s="289">
        <v>13.51</v>
      </c>
      <c r="H1801" s="263"/>
      <c r="I1801" s="386" t="s">
        <v>928</v>
      </c>
      <c r="J1801" s="386"/>
      <c r="K1801" s="289">
        <v>78.45</v>
      </c>
      <c r="M1801" s="46"/>
      <c r="N1801" s="46"/>
      <c r="O1801" s="46"/>
      <c r="P1801" s="46"/>
      <c r="Q1801" s="46"/>
      <c r="R1801" s="46"/>
      <c r="S1801" s="46"/>
      <c r="T1801" s="46"/>
      <c r="U1801" s="46"/>
      <c r="V1801" s="46"/>
      <c r="W1801" s="46"/>
      <c r="X1801" s="46"/>
    </row>
    <row r="1802" spans="1:24" ht="15" customHeight="1" thickBot="1" x14ac:dyDescent="0.25">
      <c r="A1802" s="46"/>
      <c r="B1802" s="264"/>
      <c r="C1802" s="264"/>
      <c r="D1802" s="264"/>
      <c r="E1802" s="264"/>
      <c r="F1802" s="264"/>
      <c r="G1802" s="264"/>
      <c r="H1802" s="264" t="s">
        <v>929</v>
      </c>
      <c r="I1802" s="287" t="s">
        <v>975</v>
      </c>
      <c r="J1802" s="264" t="s">
        <v>931</v>
      </c>
      <c r="K1802" s="265">
        <v>78.45</v>
      </c>
      <c r="M1802" s="46"/>
      <c r="N1802" s="46"/>
      <c r="O1802" s="46"/>
      <c r="P1802" s="46"/>
      <c r="Q1802" s="46"/>
      <c r="R1802" s="46"/>
      <c r="S1802" s="46"/>
      <c r="T1802" s="46"/>
      <c r="U1802" s="46"/>
      <c r="V1802" s="46"/>
      <c r="W1802" s="46"/>
      <c r="X1802" s="46"/>
    </row>
    <row r="1803" spans="1:24" ht="15" customHeight="1" thickTop="1" x14ac:dyDescent="0.2">
      <c r="A1803" s="46"/>
      <c r="B1803" s="278"/>
      <c r="C1803" s="278"/>
      <c r="D1803" s="278"/>
      <c r="E1803" s="278"/>
      <c r="F1803" s="278"/>
      <c r="G1803" s="278"/>
      <c r="H1803" s="278"/>
      <c r="I1803" s="278"/>
      <c r="J1803" s="278"/>
      <c r="K1803" s="278"/>
      <c r="M1803" s="46"/>
      <c r="N1803" s="46"/>
      <c r="O1803" s="46"/>
      <c r="P1803" s="46"/>
      <c r="Q1803" s="46"/>
      <c r="R1803" s="46"/>
      <c r="S1803" s="46"/>
      <c r="T1803" s="46"/>
      <c r="U1803" s="46"/>
      <c r="V1803" s="46"/>
      <c r="W1803" s="46"/>
      <c r="X1803" s="46"/>
    </row>
    <row r="1804" spans="1:24" ht="15" customHeight="1" x14ac:dyDescent="0.2">
      <c r="A1804" s="46"/>
      <c r="B1804" s="259" t="s">
        <v>448</v>
      </c>
      <c r="C1804" s="267" t="s">
        <v>24</v>
      </c>
      <c r="D1804" s="259" t="s">
        <v>25</v>
      </c>
      <c r="E1804" s="259" t="s">
        <v>26</v>
      </c>
      <c r="F1804" s="387" t="s">
        <v>917</v>
      </c>
      <c r="G1804" s="387"/>
      <c r="H1804" s="271" t="s">
        <v>27</v>
      </c>
      <c r="I1804" s="267" t="s">
        <v>28</v>
      </c>
      <c r="J1804" s="267" t="s">
        <v>29</v>
      </c>
      <c r="K1804" s="267" t="s">
        <v>30</v>
      </c>
      <c r="M1804" s="46"/>
      <c r="N1804" s="46"/>
      <c r="O1804" s="46"/>
      <c r="P1804" s="46"/>
      <c r="Q1804" s="46"/>
      <c r="R1804" s="46"/>
      <c r="S1804" s="46"/>
      <c r="T1804" s="46"/>
      <c r="U1804" s="46"/>
      <c r="V1804" s="46"/>
      <c r="W1804" s="46"/>
      <c r="X1804" s="46"/>
    </row>
    <row r="1805" spans="1:24" ht="15" customHeight="1" x14ac:dyDescent="0.2">
      <c r="A1805" s="46"/>
      <c r="B1805" s="260" t="s">
        <v>918</v>
      </c>
      <c r="C1805" s="275" t="s">
        <v>449</v>
      </c>
      <c r="D1805" s="260" t="s">
        <v>47</v>
      </c>
      <c r="E1805" s="260" t="s">
        <v>2572</v>
      </c>
      <c r="F1805" s="388" t="s">
        <v>4017</v>
      </c>
      <c r="G1805" s="388"/>
      <c r="H1805" s="274" t="s">
        <v>49</v>
      </c>
      <c r="I1805" s="277">
        <v>1</v>
      </c>
      <c r="J1805" s="276">
        <v>48.13</v>
      </c>
      <c r="K1805" s="276">
        <v>48.13</v>
      </c>
      <c r="M1805" s="46"/>
      <c r="N1805" s="46"/>
      <c r="O1805" s="46"/>
      <c r="P1805" s="46"/>
      <c r="Q1805" s="46"/>
      <c r="R1805" s="46"/>
      <c r="S1805" s="46"/>
      <c r="T1805" s="46"/>
      <c r="U1805" s="46"/>
      <c r="V1805" s="46"/>
      <c r="W1805" s="46"/>
      <c r="X1805" s="46"/>
    </row>
    <row r="1806" spans="1:24" ht="15" customHeight="1" x14ac:dyDescent="0.2">
      <c r="A1806" s="46"/>
      <c r="B1806" s="261" t="s">
        <v>953</v>
      </c>
      <c r="C1806" s="280" t="s">
        <v>957</v>
      </c>
      <c r="D1806" s="261" t="s">
        <v>47</v>
      </c>
      <c r="E1806" s="261" t="s">
        <v>958</v>
      </c>
      <c r="F1806" s="385" t="s">
        <v>3970</v>
      </c>
      <c r="G1806" s="385"/>
      <c r="H1806" s="279" t="s">
        <v>950</v>
      </c>
      <c r="I1806" s="282">
        <v>0.1885</v>
      </c>
      <c r="J1806" s="281">
        <v>26.08</v>
      </c>
      <c r="K1806" s="281">
        <v>4.91</v>
      </c>
      <c r="M1806" s="46"/>
      <c r="N1806" s="46"/>
      <c r="O1806" s="46"/>
      <c r="P1806" s="46"/>
      <c r="Q1806" s="46"/>
      <c r="R1806" s="46"/>
      <c r="S1806" s="46"/>
      <c r="T1806" s="46"/>
      <c r="U1806" s="46"/>
      <c r="V1806" s="46"/>
      <c r="W1806" s="46"/>
      <c r="X1806" s="46"/>
    </row>
    <row r="1807" spans="1:24" ht="15" customHeight="1" x14ac:dyDescent="0.2">
      <c r="A1807" s="46"/>
      <c r="B1807" s="261" t="s">
        <v>953</v>
      </c>
      <c r="C1807" s="280" t="s">
        <v>954</v>
      </c>
      <c r="D1807" s="261" t="s">
        <v>47</v>
      </c>
      <c r="E1807" s="261" t="s">
        <v>955</v>
      </c>
      <c r="F1807" s="385" t="s">
        <v>3970</v>
      </c>
      <c r="G1807" s="385"/>
      <c r="H1807" s="279" t="s">
        <v>950</v>
      </c>
      <c r="I1807" s="282">
        <v>0.1885</v>
      </c>
      <c r="J1807" s="281">
        <v>34.46</v>
      </c>
      <c r="K1807" s="281">
        <v>6.49</v>
      </c>
      <c r="M1807" s="46"/>
      <c r="N1807" s="46"/>
      <c r="O1807" s="46"/>
      <c r="P1807" s="46"/>
      <c r="Q1807" s="46"/>
      <c r="R1807" s="46"/>
      <c r="S1807" s="46"/>
      <c r="T1807" s="46"/>
      <c r="U1807" s="46"/>
      <c r="V1807" s="46"/>
      <c r="W1807" s="46"/>
      <c r="X1807" s="46"/>
    </row>
    <row r="1808" spans="1:24" ht="15" customHeight="1" x14ac:dyDescent="0.2">
      <c r="A1808" s="46"/>
      <c r="B1808" s="262" t="s">
        <v>919</v>
      </c>
      <c r="C1808" s="284" t="s">
        <v>1494</v>
      </c>
      <c r="D1808" s="262" t="s">
        <v>47</v>
      </c>
      <c r="E1808" s="262" t="s">
        <v>1495</v>
      </c>
      <c r="F1808" s="389" t="s">
        <v>923</v>
      </c>
      <c r="G1808" s="389"/>
      <c r="H1808" s="283" t="s">
        <v>49</v>
      </c>
      <c r="I1808" s="286">
        <v>1</v>
      </c>
      <c r="J1808" s="285">
        <v>32.340000000000003</v>
      </c>
      <c r="K1808" s="285">
        <v>32.340000000000003</v>
      </c>
      <c r="M1808" s="46"/>
      <c r="N1808" s="46"/>
      <c r="O1808" s="46"/>
      <c r="P1808" s="46"/>
      <c r="Q1808" s="46"/>
      <c r="R1808" s="46"/>
      <c r="S1808" s="46"/>
      <c r="T1808" s="46"/>
      <c r="U1808" s="46"/>
      <c r="V1808" s="46"/>
      <c r="W1808" s="46"/>
      <c r="X1808" s="46"/>
    </row>
    <row r="1809" spans="1:24" ht="15" customHeight="1" x14ac:dyDescent="0.2">
      <c r="A1809" s="46"/>
      <c r="B1809" s="262" t="s">
        <v>919</v>
      </c>
      <c r="C1809" s="284" t="s">
        <v>1492</v>
      </c>
      <c r="D1809" s="262" t="s">
        <v>47</v>
      </c>
      <c r="E1809" s="262" t="s">
        <v>1493</v>
      </c>
      <c r="F1809" s="389" t="s">
        <v>923</v>
      </c>
      <c r="G1809" s="389"/>
      <c r="H1809" s="283" t="s">
        <v>49</v>
      </c>
      <c r="I1809" s="286">
        <v>0.03</v>
      </c>
      <c r="J1809" s="285">
        <v>89.35</v>
      </c>
      <c r="K1809" s="285">
        <v>2.68</v>
      </c>
      <c r="M1809" s="46"/>
      <c r="N1809" s="46"/>
      <c r="O1809" s="46"/>
      <c r="P1809" s="46"/>
      <c r="Q1809" s="46"/>
      <c r="R1809" s="46"/>
      <c r="S1809" s="46"/>
      <c r="T1809" s="46"/>
      <c r="U1809" s="46"/>
      <c r="V1809" s="46"/>
      <c r="W1809" s="46"/>
      <c r="X1809" s="46"/>
    </row>
    <row r="1810" spans="1:24" ht="15" customHeight="1" x14ac:dyDescent="0.2">
      <c r="A1810" s="46"/>
      <c r="B1810" s="262" t="s">
        <v>919</v>
      </c>
      <c r="C1810" s="284" t="s">
        <v>1489</v>
      </c>
      <c r="D1810" s="262" t="s">
        <v>47</v>
      </c>
      <c r="E1810" s="262" t="s">
        <v>2706</v>
      </c>
      <c r="F1810" s="389" t="s">
        <v>923</v>
      </c>
      <c r="G1810" s="389"/>
      <c r="H1810" s="283" t="s">
        <v>49</v>
      </c>
      <c r="I1810" s="286">
        <v>2.1000000000000001E-2</v>
      </c>
      <c r="J1810" s="285">
        <v>2.08</v>
      </c>
      <c r="K1810" s="285">
        <v>0.04</v>
      </c>
      <c r="M1810" s="46"/>
      <c r="N1810" s="46"/>
      <c r="O1810" s="46"/>
      <c r="P1810" s="46"/>
      <c r="Q1810" s="46"/>
      <c r="R1810" s="46"/>
      <c r="S1810" s="46"/>
      <c r="T1810" s="46"/>
      <c r="U1810" s="46"/>
      <c r="V1810" s="46"/>
      <c r="W1810" s="46"/>
      <c r="X1810" s="46"/>
    </row>
    <row r="1811" spans="1:24" ht="15" customHeight="1" x14ac:dyDescent="0.2">
      <c r="A1811" s="46"/>
      <c r="B1811" s="262" t="s">
        <v>919</v>
      </c>
      <c r="C1811" s="284" t="s">
        <v>1500</v>
      </c>
      <c r="D1811" s="262" t="s">
        <v>47</v>
      </c>
      <c r="E1811" s="262" t="s">
        <v>1501</v>
      </c>
      <c r="F1811" s="389" t="s">
        <v>923</v>
      </c>
      <c r="G1811" s="389"/>
      <c r="H1811" s="283" t="s">
        <v>49</v>
      </c>
      <c r="I1811" s="286">
        <v>2.12E-2</v>
      </c>
      <c r="J1811" s="285">
        <v>78.86</v>
      </c>
      <c r="K1811" s="285">
        <v>1.67</v>
      </c>
      <c r="M1811" s="46"/>
      <c r="N1811" s="46"/>
      <c r="O1811" s="46"/>
      <c r="P1811" s="46"/>
      <c r="Q1811" s="46"/>
      <c r="R1811" s="46"/>
      <c r="S1811" s="46"/>
      <c r="T1811" s="46"/>
      <c r="U1811" s="46"/>
      <c r="V1811" s="46"/>
      <c r="W1811" s="46"/>
      <c r="X1811" s="46"/>
    </row>
    <row r="1812" spans="1:24" ht="15" customHeight="1" x14ac:dyDescent="0.2">
      <c r="A1812" s="46"/>
      <c r="B1812" s="263"/>
      <c r="C1812" s="263"/>
      <c r="D1812" s="263"/>
      <c r="E1812" s="263"/>
      <c r="F1812" s="263" t="s">
        <v>924</v>
      </c>
      <c r="G1812" s="289">
        <v>10.06</v>
      </c>
      <c r="H1812" s="263" t="s">
        <v>925</v>
      </c>
      <c r="I1812" s="289">
        <v>0</v>
      </c>
      <c r="J1812" s="263" t="s">
        <v>926</v>
      </c>
      <c r="K1812" s="289">
        <v>10.06</v>
      </c>
      <c r="M1812" s="46"/>
      <c r="N1812" s="46"/>
      <c r="O1812" s="46"/>
      <c r="P1812" s="46"/>
      <c r="Q1812" s="46"/>
      <c r="R1812" s="46"/>
      <c r="S1812" s="46"/>
      <c r="T1812" s="46"/>
      <c r="U1812" s="46"/>
      <c r="V1812" s="46"/>
      <c r="W1812" s="46"/>
      <c r="X1812" s="46"/>
    </row>
    <row r="1813" spans="1:24" ht="15" customHeight="1" x14ac:dyDescent="0.2">
      <c r="A1813" s="46"/>
      <c r="B1813" s="263"/>
      <c r="C1813" s="263"/>
      <c r="D1813" s="263"/>
      <c r="E1813" s="263"/>
      <c r="F1813" s="263" t="s">
        <v>927</v>
      </c>
      <c r="G1813" s="289">
        <v>10.01</v>
      </c>
      <c r="H1813" s="263"/>
      <c r="I1813" s="386" t="s">
        <v>928</v>
      </c>
      <c r="J1813" s="386"/>
      <c r="K1813" s="289">
        <v>58.14</v>
      </c>
      <c r="M1813" s="46"/>
      <c r="N1813" s="46"/>
      <c r="O1813" s="46"/>
      <c r="P1813" s="46"/>
      <c r="Q1813" s="46"/>
      <c r="R1813" s="46"/>
      <c r="S1813" s="46"/>
      <c r="T1813" s="46"/>
      <c r="U1813" s="46"/>
      <c r="V1813" s="46"/>
      <c r="W1813" s="46"/>
      <c r="X1813" s="46"/>
    </row>
    <row r="1814" spans="1:24" ht="15" customHeight="1" thickBot="1" x14ac:dyDescent="0.25">
      <c r="A1814" s="46"/>
      <c r="B1814" s="264"/>
      <c r="C1814" s="264"/>
      <c r="D1814" s="264"/>
      <c r="E1814" s="264"/>
      <c r="F1814" s="264"/>
      <c r="G1814" s="264"/>
      <c r="H1814" s="264" t="s">
        <v>929</v>
      </c>
      <c r="I1814" s="287" t="s">
        <v>975</v>
      </c>
      <c r="J1814" s="264" t="s">
        <v>931</v>
      </c>
      <c r="K1814" s="265">
        <v>58.14</v>
      </c>
      <c r="M1814" s="46"/>
      <c r="N1814" s="46"/>
      <c r="O1814" s="46"/>
      <c r="P1814" s="46"/>
      <c r="Q1814" s="46"/>
      <c r="R1814" s="46"/>
      <c r="S1814" s="46"/>
      <c r="T1814" s="46"/>
      <c r="U1814" s="46"/>
      <c r="V1814" s="46"/>
      <c r="W1814" s="46"/>
      <c r="X1814" s="46"/>
    </row>
    <row r="1815" spans="1:24" ht="15" customHeight="1" thickTop="1" x14ac:dyDescent="0.2">
      <c r="A1815" s="46"/>
      <c r="B1815" s="278"/>
      <c r="C1815" s="278"/>
      <c r="D1815" s="278"/>
      <c r="E1815" s="278"/>
      <c r="F1815" s="278"/>
      <c r="G1815" s="278"/>
      <c r="H1815" s="278"/>
      <c r="I1815" s="278"/>
      <c r="J1815" s="278"/>
      <c r="K1815" s="278"/>
      <c r="M1815" s="46"/>
      <c r="N1815" s="46"/>
      <c r="O1815" s="46"/>
      <c r="P1815" s="46"/>
      <c r="Q1815" s="46"/>
      <c r="R1815" s="46"/>
      <c r="S1815" s="46"/>
      <c r="T1815" s="46"/>
      <c r="U1815" s="46"/>
      <c r="V1815" s="46"/>
      <c r="W1815" s="46"/>
      <c r="X1815" s="46"/>
    </row>
    <row r="1816" spans="1:24" ht="15" customHeight="1" x14ac:dyDescent="0.2">
      <c r="A1816" s="46"/>
      <c r="B1816" s="259" t="s">
        <v>450</v>
      </c>
      <c r="C1816" s="267" t="s">
        <v>24</v>
      </c>
      <c r="D1816" s="259" t="s">
        <v>25</v>
      </c>
      <c r="E1816" s="259" t="s">
        <v>26</v>
      </c>
      <c r="F1816" s="387" t="s">
        <v>917</v>
      </c>
      <c r="G1816" s="387"/>
      <c r="H1816" s="271" t="s">
        <v>27</v>
      </c>
      <c r="I1816" s="267" t="s">
        <v>28</v>
      </c>
      <c r="J1816" s="267" t="s">
        <v>29</v>
      </c>
      <c r="K1816" s="267" t="s">
        <v>30</v>
      </c>
      <c r="M1816" s="46"/>
      <c r="N1816" s="46"/>
      <c r="O1816" s="46"/>
      <c r="P1816" s="46"/>
      <c r="Q1816" s="46"/>
      <c r="R1816" s="46"/>
      <c r="S1816" s="46"/>
      <c r="T1816" s="46"/>
      <c r="U1816" s="46"/>
      <c r="V1816" s="46"/>
      <c r="W1816" s="46"/>
      <c r="X1816" s="46"/>
    </row>
    <row r="1817" spans="1:24" ht="15" customHeight="1" x14ac:dyDescent="0.2">
      <c r="A1817" s="46"/>
      <c r="B1817" s="260" t="s">
        <v>918</v>
      </c>
      <c r="C1817" s="275" t="s">
        <v>451</v>
      </c>
      <c r="D1817" s="260" t="s">
        <v>47</v>
      </c>
      <c r="E1817" s="260" t="s">
        <v>2571</v>
      </c>
      <c r="F1817" s="388" t="s">
        <v>4017</v>
      </c>
      <c r="G1817" s="388"/>
      <c r="H1817" s="274" t="s">
        <v>49</v>
      </c>
      <c r="I1817" s="277">
        <v>1</v>
      </c>
      <c r="J1817" s="276">
        <v>11.66</v>
      </c>
      <c r="K1817" s="276">
        <v>11.66</v>
      </c>
      <c r="M1817" s="46"/>
      <c r="N1817" s="46"/>
      <c r="O1817" s="46"/>
      <c r="P1817" s="46"/>
      <c r="Q1817" s="46"/>
      <c r="R1817" s="46"/>
      <c r="S1817" s="46"/>
      <c r="T1817" s="46"/>
      <c r="U1817" s="46"/>
      <c r="V1817" s="46"/>
      <c r="W1817" s="46"/>
      <c r="X1817" s="46"/>
    </row>
    <row r="1818" spans="1:24" ht="15" customHeight="1" x14ac:dyDescent="0.2">
      <c r="A1818" s="46"/>
      <c r="B1818" s="261" t="s">
        <v>953</v>
      </c>
      <c r="C1818" s="280" t="s">
        <v>957</v>
      </c>
      <c r="D1818" s="261" t="s">
        <v>47</v>
      </c>
      <c r="E1818" s="261" t="s">
        <v>958</v>
      </c>
      <c r="F1818" s="385" t="s">
        <v>3970</v>
      </c>
      <c r="G1818" s="385"/>
      <c r="H1818" s="279" t="s">
        <v>950</v>
      </c>
      <c r="I1818" s="282">
        <v>9.3399999999999997E-2</v>
      </c>
      <c r="J1818" s="281">
        <v>26.08</v>
      </c>
      <c r="K1818" s="281">
        <v>2.4300000000000002</v>
      </c>
      <c r="M1818" s="46"/>
      <c r="N1818" s="46"/>
      <c r="O1818" s="46"/>
      <c r="P1818" s="46"/>
      <c r="Q1818" s="46"/>
      <c r="R1818" s="46"/>
      <c r="S1818" s="46"/>
      <c r="T1818" s="46"/>
      <c r="U1818" s="46"/>
      <c r="V1818" s="46"/>
      <c r="W1818" s="46"/>
      <c r="X1818" s="46"/>
    </row>
    <row r="1819" spans="1:24" ht="15" customHeight="1" x14ac:dyDescent="0.2">
      <c r="A1819" s="46"/>
      <c r="B1819" s="261" t="s">
        <v>953</v>
      </c>
      <c r="C1819" s="280" t="s">
        <v>954</v>
      </c>
      <c r="D1819" s="261" t="s">
        <v>47</v>
      </c>
      <c r="E1819" s="261" t="s">
        <v>955</v>
      </c>
      <c r="F1819" s="385" t="s">
        <v>3970</v>
      </c>
      <c r="G1819" s="385"/>
      <c r="H1819" s="279" t="s">
        <v>950</v>
      </c>
      <c r="I1819" s="282">
        <v>9.3399999999999997E-2</v>
      </c>
      <c r="J1819" s="281">
        <v>34.46</v>
      </c>
      <c r="K1819" s="281">
        <v>3.21</v>
      </c>
      <c r="M1819" s="46"/>
      <c r="N1819" s="46"/>
      <c r="O1819" s="46"/>
      <c r="P1819" s="46"/>
      <c r="Q1819" s="46"/>
      <c r="R1819" s="46"/>
      <c r="S1819" s="46"/>
      <c r="T1819" s="46"/>
      <c r="U1819" s="46"/>
      <c r="V1819" s="46"/>
      <c r="W1819" s="46"/>
      <c r="X1819" s="46"/>
    </row>
    <row r="1820" spans="1:24" ht="15" customHeight="1" x14ac:dyDescent="0.2">
      <c r="A1820" s="46"/>
      <c r="B1820" s="262" t="s">
        <v>919</v>
      </c>
      <c r="C1820" s="284" t="s">
        <v>1496</v>
      </c>
      <c r="D1820" s="262" t="s">
        <v>47</v>
      </c>
      <c r="E1820" s="262" t="s">
        <v>1497</v>
      </c>
      <c r="F1820" s="389" t="s">
        <v>923</v>
      </c>
      <c r="G1820" s="389"/>
      <c r="H1820" s="283" t="s">
        <v>49</v>
      </c>
      <c r="I1820" s="286">
        <v>1</v>
      </c>
      <c r="J1820" s="285">
        <v>4.2300000000000004</v>
      </c>
      <c r="K1820" s="285">
        <v>4.2300000000000004</v>
      </c>
      <c r="M1820" s="46"/>
      <c r="N1820" s="46"/>
      <c r="O1820" s="46"/>
      <c r="P1820" s="46"/>
      <c r="Q1820" s="46"/>
      <c r="R1820" s="46"/>
      <c r="S1820" s="46"/>
      <c r="T1820" s="46"/>
      <c r="U1820" s="46"/>
      <c r="V1820" s="46"/>
      <c r="W1820" s="46"/>
      <c r="X1820" s="46"/>
    </row>
    <row r="1821" spans="1:24" ht="15" customHeight="1" x14ac:dyDescent="0.2">
      <c r="A1821" s="46"/>
      <c r="B1821" s="262" t="s">
        <v>919</v>
      </c>
      <c r="C1821" s="284" t="s">
        <v>1489</v>
      </c>
      <c r="D1821" s="262" t="s">
        <v>47</v>
      </c>
      <c r="E1821" s="262" t="s">
        <v>2706</v>
      </c>
      <c r="F1821" s="389" t="s">
        <v>923</v>
      </c>
      <c r="G1821" s="389"/>
      <c r="H1821" s="283" t="s">
        <v>49</v>
      </c>
      <c r="I1821" s="286">
        <v>7.7999999999999996E-3</v>
      </c>
      <c r="J1821" s="285">
        <v>2.08</v>
      </c>
      <c r="K1821" s="285">
        <v>0.01</v>
      </c>
      <c r="M1821" s="46"/>
      <c r="N1821" s="46"/>
      <c r="O1821" s="46"/>
      <c r="P1821" s="46"/>
      <c r="Q1821" s="46"/>
      <c r="R1821" s="46"/>
      <c r="S1821" s="46"/>
      <c r="T1821" s="46"/>
      <c r="U1821" s="46"/>
      <c r="V1821" s="46"/>
      <c r="W1821" s="46"/>
      <c r="X1821" s="46"/>
    </row>
    <row r="1822" spans="1:24" ht="15" customHeight="1" x14ac:dyDescent="0.2">
      <c r="A1822" s="46"/>
      <c r="B1822" s="262" t="s">
        <v>919</v>
      </c>
      <c r="C1822" s="284" t="s">
        <v>1492</v>
      </c>
      <c r="D1822" s="262" t="s">
        <v>47</v>
      </c>
      <c r="E1822" s="262" t="s">
        <v>1493</v>
      </c>
      <c r="F1822" s="389" t="s">
        <v>923</v>
      </c>
      <c r="G1822" s="389"/>
      <c r="H1822" s="283" t="s">
        <v>49</v>
      </c>
      <c r="I1822" s="286">
        <v>1.0999999999999999E-2</v>
      </c>
      <c r="J1822" s="285">
        <v>89.35</v>
      </c>
      <c r="K1822" s="285">
        <v>0.98</v>
      </c>
      <c r="M1822" s="46"/>
      <c r="N1822" s="46"/>
      <c r="O1822" s="46"/>
      <c r="P1822" s="46"/>
      <c r="Q1822" s="46"/>
      <c r="R1822" s="46"/>
      <c r="S1822" s="46"/>
      <c r="T1822" s="46"/>
      <c r="U1822" s="46"/>
      <c r="V1822" s="46"/>
      <c r="W1822" s="46"/>
      <c r="X1822" s="46"/>
    </row>
    <row r="1823" spans="1:24" ht="15" customHeight="1" x14ac:dyDescent="0.2">
      <c r="A1823" s="46"/>
      <c r="B1823" s="262" t="s">
        <v>919</v>
      </c>
      <c r="C1823" s="284" t="s">
        <v>964</v>
      </c>
      <c r="D1823" s="262" t="s">
        <v>47</v>
      </c>
      <c r="E1823" s="262" t="s">
        <v>2633</v>
      </c>
      <c r="F1823" s="389" t="s">
        <v>923</v>
      </c>
      <c r="G1823" s="389"/>
      <c r="H1823" s="283" t="s">
        <v>49</v>
      </c>
      <c r="I1823" s="286">
        <v>9.5999999999999992E-3</v>
      </c>
      <c r="J1823" s="285">
        <v>17.149999999999999</v>
      </c>
      <c r="K1823" s="285">
        <v>0.16</v>
      </c>
      <c r="M1823" s="46"/>
      <c r="N1823" s="46"/>
      <c r="O1823" s="46"/>
      <c r="P1823" s="46"/>
      <c r="Q1823" s="46"/>
      <c r="R1823" s="46"/>
      <c r="S1823" s="46"/>
      <c r="T1823" s="46"/>
      <c r="U1823" s="46"/>
      <c r="V1823" s="46"/>
      <c r="W1823" s="46"/>
      <c r="X1823" s="46"/>
    </row>
    <row r="1824" spans="1:24" ht="15" customHeight="1" x14ac:dyDescent="0.2">
      <c r="A1824" s="46"/>
      <c r="B1824" s="262" t="s">
        <v>919</v>
      </c>
      <c r="C1824" s="284" t="s">
        <v>1500</v>
      </c>
      <c r="D1824" s="262" t="s">
        <v>47</v>
      </c>
      <c r="E1824" s="262" t="s">
        <v>1501</v>
      </c>
      <c r="F1824" s="389" t="s">
        <v>923</v>
      </c>
      <c r="G1824" s="389"/>
      <c r="H1824" s="283" t="s">
        <v>49</v>
      </c>
      <c r="I1824" s="286">
        <v>8.2000000000000007E-3</v>
      </c>
      <c r="J1824" s="285">
        <v>78.86</v>
      </c>
      <c r="K1824" s="285">
        <v>0.64</v>
      </c>
      <c r="M1824" s="46"/>
      <c r="N1824" s="46"/>
      <c r="O1824" s="46"/>
      <c r="P1824" s="46"/>
      <c r="Q1824" s="46"/>
      <c r="R1824" s="46"/>
      <c r="S1824" s="46"/>
      <c r="T1824" s="46"/>
      <c r="U1824" s="46"/>
      <c r="V1824" s="46"/>
      <c r="W1824" s="46"/>
      <c r="X1824" s="46"/>
    </row>
    <row r="1825" spans="1:24" ht="15" customHeight="1" x14ac:dyDescent="0.2">
      <c r="A1825" s="46"/>
      <c r="B1825" s="263"/>
      <c r="C1825" s="263"/>
      <c r="D1825" s="263"/>
      <c r="E1825" s="263"/>
      <c r="F1825" s="263" t="s">
        <v>924</v>
      </c>
      <c r="G1825" s="289">
        <v>4.9800000000000004</v>
      </c>
      <c r="H1825" s="263" t="s">
        <v>925</v>
      </c>
      <c r="I1825" s="289">
        <v>0</v>
      </c>
      <c r="J1825" s="263" t="s">
        <v>926</v>
      </c>
      <c r="K1825" s="289">
        <v>4.9800000000000004</v>
      </c>
      <c r="M1825" s="46"/>
      <c r="N1825" s="46"/>
      <c r="O1825" s="46"/>
      <c r="P1825" s="46"/>
      <c r="Q1825" s="46"/>
      <c r="R1825" s="46"/>
      <c r="S1825" s="46"/>
      <c r="T1825" s="46"/>
      <c r="U1825" s="46"/>
      <c r="V1825" s="46"/>
      <c r="W1825" s="46"/>
      <c r="X1825" s="46"/>
    </row>
    <row r="1826" spans="1:24" ht="15" customHeight="1" x14ac:dyDescent="0.2">
      <c r="A1826" s="46"/>
      <c r="B1826" s="263"/>
      <c r="C1826" s="263"/>
      <c r="D1826" s="263"/>
      <c r="E1826" s="263"/>
      <c r="F1826" s="263" t="s">
        <v>927</v>
      </c>
      <c r="G1826" s="289">
        <v>2.42</v>
      </c>
      <c r="H1826" s="263"/>
      <c r="I1826" s="386" t="s">
        <v>928</v>
      </c>
      <c r="J1826" s="386"/>
      <c r="K1826" s="289">
        <v>14.08</v>
      </c>
      <c r="M1826" s="46"/>
      <c r="N1826" s="46"/>
      <c r="O1826" s="46"/>
      <c r="P1826" s="46"/>
      <c r="Q1826" s="46"/>
      <c r="R1826" s="46"/>
      <c r="S1826" s="46"/>
      <c r="T1826" s="46"/>
      <c r="U1826" s="46"/>
      <c r="V1826" s="46"/>
      <c r="W1826" s="46"/>
      <c r="X1826" s="46"/>
    </row>
    <row r="1827" spans="1:24" ht="15" customHeight="1" thickBot="1" x14ac:dyDescent="0.25">
      <c r="A1827" s="46"/>
      <c r="B1827" s="264"/>
      <c r="C1827" s="264"/>
      <c r="D1827" s="264"/>
      <c r="E1827" s="264"/>
      <c r="F1827" s="264"/>
      <c r="G1827" s="264"/>
      <c r="H1827" s="264" t="s">
        <v>929</v>
      </c>
      <c r="I1827" s="287" t="s">
        <v>1448</v>
      </c>
      <c r="J1827" s="264" t="s">
        <v>931</v>
      </c>
      <c r="K1827" s="265">
        <v>42.24</v>
      </c>
      <c r="M1827" s="46"/>
      <c r="N1827" s="46"/>
      <c r="O1827" s="46"/>
      <c r="P1827" s="46"/>
      <c r="Q1827" s="46"/>
      <c r="R1827" s="46"/>
      <c r="S1827" s="46"/>
      <c r="T1827" s="46"/>
      <c r="U1827" s="46"/>
      <c r="V1827" s="46"/>
      <c r="W1827" s="46"/>
      <c r="X1827" s="46"/>
    </row>
    <row r="1828" spans="1:24" ht="15" customHeight="1" thickTop="1" x14ac:dyDescent="0.2">
      <c r="A1828" s="46"/>
      <c r="B1828" s="278"/>
      <c r="C1828" s="278"/>
      <c r="D1828" s="278"/>
      <c r="E1828" s="278"/>
      <c r="F1828" s="278"/>
      <c r="G1828" s="278"/>
      <c r="H1828" s="278"/>
      <c r="I1828" s="278"/>
      <c r="J1828" s="278"/>
      <c r="K1828" s="278"/>
      <c r="M1828" s="46"/>
      <c r="N1828" s="46"/>
      <c r="O1828" s="46"/>
      <c r="P1828" s="46"/>
      <c r="Q1828" s="46"/>
      <c r="R1828" s="46"/>
      <c r="S1828" s="46"/>
      <c r="T1828" s="46"/>
      <c r="U1828" s="46"/>
      <c r="V1828" s="46"/>
      <c r="W1828" s="46"/>
      <c r="X1828" s="46"/>
    </row>
    <row r="1829" spans="1:24" ht="15" customHeight="1" x14ac:dyDescent="0.2">
      <c r="A1829" s="46"/>
      <c r="B1829" s="259" t="s">
        <v>452</v>
      </c>
      <c r="C1829" s="267" t="s">
        <v>24</v>
      </c>
      <c r="D1829" s="259" t="s">
        <v>25</v>
      </c>
      <c r="E1829" s="259" t="s">
        <v>26</v>
      </c>
      <c r="F1829" s="387" t="s">
        <v>917</v>
      </c>
      <c r="G1829" s="387"/>
      <c r="H1829" s="271" t="s">
        <v>27</v>
      </c>
      <c r="I1829" s="267" t="s">
        <v>28</v>
      </c>
      <c r="J1829" s="267" t="s">
        <v>29</v>
      </c>
      <c r="K1829" s="267" t="s">
        <v>30</v>
      </c>
      <c r="M1829" s="46"/>
      <c r="N1829" s="46"/>
      <c r="O1829" s="46"/>
      <c r="P1829" s="46"/>
      <c r="Q1829" s="46"/>
      <c r="R1829" s="46"/>
      <c r="S1829" s="46"/>
      <c r="T1829" s="46"/>
      <c r="U1829" s="46"/>
      <c r="V1829" s="46"/>
      <c r="W1829" s="46"/>
      <c r="X1829" s="46"/>
    </row>
    <row r="1830" spans="1:24" ht="15" customHeight="1" x14ac:dyDescent="0.2">
      <c r="A1830" s="46"/>
      <c r="B1830" s="260" t="s">
        <v>918</v>
      </c>
      <c r="C1830" s="275" t="s">
        <v>453</v>
      </c>
      <c r="D1830" s="260" t="s">
        <v>47</v>
      </c>
      <c r="E1830" s="260" t="s">
        <v>454</v>
      </c>
      <c r="F1830" s="388" t="s">
        <v>4018</v>
      </c>
      <c r="G1830" s="388"/>
      <c r="H1830" s="274" t="s">
        <v>49</v>
      </c>
      <c r="I1830" s="277">
        <v>1</v>
      </c>
      <c r="J1830" s="276">
        <v>29.61</v>
      </c>
      <c r="K1830" s="276">
        <v>29.61</v>
      </c>
      <c r="M1830" s="46"/>
      <c r="N1830" s="46"/>
      <c r="O1830" s="46"/>
      <c r="P1830" s="46"/>
      <c r="Q1830" s="46"/>
      <c r="R1830" s="46"/>
      <c r="S1830" s="46"/>
      <c r="T1830" s="46"/>
      <c r="U1830" s="46"/>
      <c r="V1830" s="46"/>
      <c r="W1830" s="46"/>
      <c r="X1830" s="46"/>
    </row>
    <row r="1831" spans="1:24" ht="15" customHeight="1" x14ac:dyDescent="0.2">
      <c r="A1831" s="46"/>
      <c r="B1831" s="261" t="s">
        <v>953</v>
      </c>
      <c r="C1831" s="280" t="s">
        <v>954</v>
      </c>
      <c r="D1831" s="261" t="s">
        <v>47</v>
      </c>
      <c r="E1831" s="261" t="s">
        <v>955</v>
      </c>
      <c r="F1831" s="385" t="s">
        <v>3970</v>
      </c>
      <c r="G1831" s="385"/>
      <c r="H1831" s="279" t="s">
        <v>950</v>
      </c>
      <c r="I1831" s="282">
        <v>0.22939999999999999</v>
      </c>
      <c r="J1831" s="281">
        <v>34.46</v>
      </c>
      <c r="K1831" s="281">
        <v>7.9</v>
      </c>
      <c r="M1831" s="46"/>
      <c r="N1831" s="46"/>
      <c r="O1831" s="46"/>
      <c r="P1831" s="46"/>
      <c r="Q1831" s="46"/>
      <c r="R1831" s="46"/>
      <c r="S1831" s="46"/>
      <c r="T1831" s="46"/>
      <c r="U1831" s="46"/>
      <c r="V1831" s="46"/>
      <c r="W1831" s="46"/>
      <c r="X1831" s="46"/>
    </row>
    <row r="1832" spans="1:24" ht="15" customHeight="1" x14ac:dyDescent="0.2">
      <c r="A1832" s="46"/>
      <c r="B1832" s="261" t="s">
        <v>953</v>
      </c>
      <c r="C1832" s="280" t="s">
        <v>957</v>
      </c>
      <c r="D1832" s="261" t="s">
        <v>47</v>
      </c>
      <c r="E1832" s="261" t="s">
        <v>958</v>
      </c>
      <c r="F1832" s="385" t="s">
        <v>3970</v>
      </c>
      <c r="G1832" s="385"/>
      <c r="H1832" s="279" t="s">
        <v>950</v>
      </c>
      <c r="I1832" s="282">
        <v>0.22939999999999999</v>
      </c>
      <c r="J1832" s="281">
        <v>26.08</v>
      </c>
      <c r="K1832" s="281">
        <v>5.98</v>
      </c>
      <c r="M1832" s="46"/>
      <c r="N1832" s="46"/>
      <c r="O1832" s="46"/>
      <c r="P1832" s="46"/>
      <c r="Q1832" s="46"/>
      <c r="R1832" s="46"/>
      <c r="S1832" s="46"/>
      <c r="T1832" s="46"/>
      <c r="U1832" s="46"/>
      <c r="V1832" s="46"/>
      <c r="W1832" s="46"/>
      <c r="X1832" s="46"/>
    </row>
    <row r="1833" spans="1:24" ht="15" customHeight="1" x14ac:dyDescent="0.2">
      <c r="A1833" s="46"/>
      <c r="B1833" s="262" t="s">
        <v>919</v>
      </c>
      <c r="C1833" s="284" t="s">
        <v>1498</v>
      </c>
      <c r="D1833" s="262" t="s">
        <v>47</v>
      </c>
      <c r="E1833" s="262" t="s">
        <v>1499</v>
      </c>
      <c r="F1833" s="389" t="s">
        <v>923</v>
      </c>
      <c r="G1833" s="389"/>
      <c r="H1833" s="283" t="s">
        <v>49</v>
      </c>
      <c r="I1833" s="286">
        <v>1</v>
      </c>
      <c r="J1833" s="285">
        <v>12.37</v>
      </c>
      <c r="K1833" s="285">
        <v>12.37</v>
      </c>
      <c r="M1833" s="46"/>
      <c r="N1833" s="46"/>
      <c r="O1833" s="46"/>
      <c r="P1833" s="46"/>
      <c r="Q1833" s="46"/>
      <c r="R1833" s="46"/>
      <c r="S1833" s="46"/>
      <c r="T1833" s="46"/>
      <c r="U1833" s="46"/>
      <c r="V1833" s="46"/>
      <c r="W1833" s="46"/>
      <c r="X1833" s="46"/>
    </row>
    <row r="1834" spans="1:24" ht="15" customHeight="1" x14ac:dyDescent="0.2">
      <c r="A1834" s="46"/>
      <c r="B1834" s="262" t="s">
        <v>919</v>
      </c>
      <c r="C1834" s="284" t="s">
        <v>1500</v>
      </c>
      <c r="D1834" s="262" t="s">
        <v>47</v>
      </c>
      <c r="E1834" s="262" t="s">
        <v>1501</v>
      </c>
      <c r="F1834" s="389" t="s">
        <v>923</v>
      </c>
      <c r="G1834" s="389"/>
      <c r="H1834" s="283" t="s">
        <v>49</v>
      </c>
      <c r="I1834" s="286">
        <v>1.6500000000000001E-2</v>
      </c>
      <c r="J1834" s="285">
        <v>78.86</v>
      </c>
      <c r="K1834" s="285">
        <v>1.3</v>
      </c>
      <c r="M1834" s="46"/>
      <c r="N1834" s="46"/>
      <c r="O1834" s="46"/>
      <c r="P1834" s="46"/>
      <c r="Q1834" s="46"/>
      <c r="R1834" s="46"/>
      <c r="S1834" s="46"/>
      <c r="T1834" s="46"/>
      <c r="U1834" s="46"/>
      <c r="V1834" s="46"/>
      <c r="W1834" s="46"/>
      <c r="X1834" s="46"/>
    </row>
    <row r="1835" spans="1:24" ht="15" customHeight="1" x14ac:dyDescent="0.2">
      <c r="A1835" s="46"/>
      <c r="B1835" s="262" t="s">
        <v>919</v>
      </c>
      <c r="C1835" s="284" t="s">
        <v>1492</v>
      </c>
      <c r="D1835" s="262" t="s">
        <v>47</v>
      </c>
      <c r="E1835" s="262" t="s">
        <v>1493</v>
      </c>
      <c r="F1835" s="389" t="s">
        <v>923</v>
      </c>
      <c r="G1835" s="389"/>
      <c r="H1835" s="283" t="s">
        <v>49</v>
      </c>
      <c r="I1835" s="286">
        <v>2.1999999999999999E-2</v>
      </c>
      <c r="J1835" s="285">
        <v>89.35</v>
      </c>
      <c r="K1835" s="285">
        <v>1.96</v>
      </c>
      <c r="M1835" s="46"/>
      <c r="N1835" s="46"/>
      <c r="O1835" s="46"/>
      <c r="P1835" s="46"/>
      <c r="Q1835" s="46"/>
      <c r="R1835" s="46"/>
      <c r="S1835" s="46"/>
      <c r="T1835" s="46"/>
      <c r="U1835" s="46"/>
      <c r="V1835" s="46"/>
      <c r="W1835" s="46"/>
      <c r="X1835" s="46"/>
    </row>
    <row r="1836" spans="1:24" ht="15" customHeight="1" x14ac:dyDescent="0.2">
      <c r="A1836" s="46"/>
      <c r="B1836" s="262" t="s">
        <v>919</v>
      </c>
      <c r="C1836" s="284" t="s">
        <v>1489</v>
      </c>
      <c r="D1836" s="262" t="s">
        <v>47</v>
      </c>
      <c r="E1836" s="262" t="s">
        <v>2706</v>
      </c>
      <c r="F1836" s="389" t="s">
        <v>923</v>
      </c>
      <c r="G1836" s="389"/>
      <c r="H1836" s="283" t="s">
        <v>49</v>
      </c>
      <c r="I1836" s="286">
        <v>5.0999999999999997E-2</v>
      </c>
      <c r="J1836" s="285">
        <v>2.08</v>
      </c>
      <c r="K1836" s="285">
        <v>0.1</v>
      </c>
      <c r="M1836" s="46"/>
      <c r="N1836" s="46"/>
      <c r="O1836" s="46"/>
      <c r="P1836" s="46"/>
      <c r="Q1836" s="46"/>
      <c r="R1836" s="46"/>
      <c r="S1836" s="46"/>
      <c r="T1836" s="46"/>
      <c r="U1836" s="46"/>
      <c r="V1836" s="46"/>
      <c r="W1836" s="46"/>
      <c r="X1836" s="46"/>
    </row>
    <row r="1837" spans="1:24" ht="15" customHeight="1" x14ac:dyDescent="0.2">
      <c r="A1837" s="46"/>
      <c r="B1837" s="263"/>
      <c r="C1837" s="263"/>
      <c r="D1837" s="263"/>
      <c r="E1837" s="263"/>
      <c r="F1837" s="263" t="s">
        <v>924</v>
      </c>
      <c r="G1837" s="289">
        <v>12.24</v>
      </c>
      <c r="H1837" s="263" t="s">
        <v>925</v>
      </c>
      <c r="I1837" s="289">
        <v>0</v>
      </c>
      <c r="J1837" s="263" t="s">
        <v>926</v>
      </c>
      <c r="K1837" s="289">
        <v>12.24</v>
      </c>
      <c r="M1837" s="46"/>
      <c r="N1837" s="46"/>
      <c r="O1837" s="46"/>
      <c r="P1837" s="46"/>
      <c r="Q1837" s="46"/>
      <c r="R1837" s="46"/>
      <c r="S1837" s="46"/>
      <c r="T1837" s="46"/>
      <c r="U1837" s="46"/>
      <c r="V1837" s="46"/>
      <c r="W1837" s="46"/>
      <c r="X1837" s="46"/>
    </row>
    <row r="1838" spans="1:24" ht="15" customHeight="1" x14ac:dyDescent="0.2">
      <c r="A1838" s="46"/>
      <c r="B1838" s="263"/>
      <c r="C1838" s="263"/>
      <c r="D1838" s="263"/>
      <c r="E1838" s="263"/>
      <c r="F1838" s="263" t="s">
        <v>927</v>
      </c>
      <c r="G1838" s="289">
        <v>6.16</v>
      </c>
      <c r="H1838" s="263"/>
      <c r="I1838" s="386" t="s">
        <v>928</v>
      </c>
      <c r="J1838" s="386"/>
      <c r="K1838" s="289">
        <v>35.770000000000003</v>
      </c>
      <c r="M1838" s="46"/>
      <c r="N1838" s="46"/>
      <c r="O1838" s="46"/>
      <c r="P1838" s="46"/>
      <c r="Q1838" s="46"/>
      <c r="R1838" s="46"/>
      <c r="S1838" s="46"/>
      <c r="T1838" s="46"/>
      <c r="U1838" s="46"/>
      <c r="V1838" s="46"/>
      <c r="W1838" s="46"/>
      <c r="X1838" s="46"/>
    </row>
    <row r="1839" spans="1:24" ht="15" customHeight="1" thickBot="1" x14ac:dyDescent="0.25">
      <c r="A1839" s="46"/>
      <c r="B1839" s="264"/>
      <c r="C1839" s="264"/>
      <c r="D1839" s="264"/>
      <c r="E1839" s="264"/>
      <c r="F1839" s="264"/>
      <c r="G1839" s="264"/>
      <c r="H1839" s="264" t="s">
        <v>929</v>
      </c>
      <c r="I1839" s="287" t="s">
        <v>1433</v>
      </c>
      <c r="J1839" s="264" t="s">
        <v>931</v>
      </c>
      <c r="K1839" s="265">
        <v>465.01</v>
      </c>
      <c r="M1839" s="46"/>
      <c r="N1839" s="46"/>
      <c r="O1839" s="46"/>
      <c r="P1839" s="46"/>
      <c r="Q1839" s="46"/>
      <c r="R1839" s="46"/>
      <c r="S1839" s="46"/>
      <c r="T1839" s="46"/>
      <c r="U1839" s="46"/>
      <c r="V1839" s="46"/>
      <c r="W1839" s="46"/>
      <c r="X1839" s="46"/>
    </row>
    <row r="1840" spans="1:24" ht="15" customHeight="1" thickTop="1" x14ac:dyDescent="0.2">
      <c r="A1840" s="46"/>
      <c r="B1840" s="278"/>
      <c r="C1840" s="278"/>
      <c r="D1840" s="278"/>
      <c r="E1840" s="278"/>
      <c r="F1840" s="278"/>
      <c r="G1840" s="278"/>
      <c r="H1840" s="278"/>
      <c r="I1840" s="278"/>
      <c r="J1840" s="278"/>
      <c r="K1840" s="278"/>
      <c r="M1840" s="46"/>
      <c r="N1840" s="46"/>
      <c r="O1840" s="46"/>
      <c r="P1840" s="46"/>
      <c r="Q1840" s="46"/>
      <c r="R1840" s="46"/>
      <c r="S1840" s="46"/>
      <c r="T1840" s="46"/>
      <c r="U1840" s="46"/>
      <c r="V1840" s="46"/>
      <c r="W1840" s="46"/>
      <c r="X1840" s="46"/>
    </row>
    <row r="1841" spans="1:24" ht="15" customHeight="1" x14ac:dyDescent="0.2">
      <c r="A1841" s="46"/>
      <c r="B1841" s="259" t="s">
        <v>455</v>
      </c>
      <c r="C1841" s="267" t="s">
        <v>24</v>
      </c>
      <c r="D1841" s="259" t="s">
        <v>25</v>
      </c>
      <c r="E1841" s="259" t="s">
        <v>26</v>
      </c>
      <c r="F1841" s="387" t="s">
        <v>917</v>
      </c>
      <c r="G1841" s="387"/>
      <c r="H1841" s="271" t="s">
        <v>27</v>
      </c>
      <c r="I1841" s="267" t="s">
        <v>28</v>
      </c>
      <c r="J1841" s="267" t="s">
        <v>29</v>
      </c>
      <c r="K1841" s="267" t="s">
        <v>30</v>
      </c>
      <c r="M1841" s="46"/>
      <c r="N1841" s="46"/>
      <c r="O1841" s="46"/>
      <c r="P1841" s="46"/>
      <c r="Q1841" s="46"/>
      <c r="R1841" s="46"/>
      <c r="S1841" s="46"/>
      <c r="T1841" s="46"/>
      <c r="U1841" s="46"/>
      <c r="V1841" s="46"/>
      <c r="W1841" s="46"/>
      <c r="X1841" s="46"/>
    </row>
    <row r="1842" spans="1:24" ht="15" customHeight="1" x14ac:dyDescent="0.2">
      <c r="A1842" s="46"/>
      <c r="B1842" s="260" t="s">
        <v>918</v>
      </c>
      <c r="C1842" s="275" t="s">
        <v>456</v>
      </c>
      <c r="D1842" s="260" t="s">
        <v>47</v>
      </c>
      <c r="E1842" s="260" t="s">
        <v>2464</v>
      </c>
      <c r="F1842" s="388" t="s">
        <v>4018</v>
      </c>
      <c r="G1842" s="388"/>
      <c r="H1842" s="274" t="s">
        <v>83</v>
      </c>
      <c r="I1842" s="277">
        <v>1</v>
      </c>
      <c r="J1842" s="276">
        <v>31.62</v>
      </c>
      <c r="K1842" s="276">
        <v>31.62</v>
      </c>
      <c r="M1842" s="46"/>
      <c r="N1842" s="46"/>
      <c r="O1842" s="46"/>
      <c r="P1842" s="46"/>
      <c r="Q1842" s="46"/>
      <c r="R1842" s="46"/>
      <c r="S1842" s="46"/>
      <c r="T1842" s="46"/>
      <c r="U1842" s="46"/>
      <c r="V1842" s="46"/>
      <c r="W1842" s="46"/>
      <c r="X1842" s="46"/>
    </row>
    <row r="1843" spans="1:24" ht="15" customHeight="1" x14ac:dyDescent="0.2">
      <c r="A1843" s="46"/>
      <c r="B1843" s="261" t="s">
        <v>953</v>
      </c>
      <c r="C1843" s="280" t="s">
        <v>957</v>
      </c>
      <c r="D1843" s="261" t="s">
        <v>47</v>
      </c>
      <c r="E1843" s="261" t="s">
        <v>958</v>
      </c>
      <c r="F1843" s="385" t="s">
        <v>3970</v>
      </c>
      <c r="G1843" s="385"/>
      <c r="H1843" s="279" t="s">
        <v>950</v>
      </c>
      <c r="I1843" s="282">
        <v>0.26769999999999999</v>
      </c>
      <c r="J1843" s="281">
        <v>26.08</v>
      </c>
      <c r="K1843" s="281">
        <v>6.98</v>
      </c>
      <c r="M1843" s="46"/>
      <c r="N1843" s="46"/>
      <c r="O1843" s="46"/>
      <c r="P1843" s="46"/>
      <c r="Q1843" s="46"/>
      <c r="R1843" s="46"/>
      <c r="S1843" s="46"/>
      <c r="T1843" s="46"/>
      <c r="U1843" s="46"/>
      <c r="V1843" s="46"/>
      <c r="W1843" s="46"/>
      <c r="X1843" s="46"/>
    </row>
    <row r="1844" spans="1:24" ht="15" customHeight="1" x14ac:dyDescent="0.2">
      <c r="A1844" s="46"/>
      <c r="B1844" s="261" t="s">
        <v>953</v>
      </c>
      <c r="C1844" s="280" t="s">
        <v>954</v>
      </c>
      <c r="D1844" s="261" t="s">
        <v>47</v>
      </c>
      <c r="E1844" s="261" t="s">
        <v>955</v>
      </c>
      <c r="F1844" s="385" t="s">
        <v>3970</v>
      </c>
      <c r="G1844" s="385"/>
      <c r="H1844" s="279" t="s">
        <v>950</v>
      </c>
      <c r="I1844" s="282">
        <v>0.26769999999999999</v>
      </c>
      <c r="J1844" s="281">
        <v>34.46</v>
      </c>
      <c r="K1844" s="281">
        <v>9.2200000000000006</v>
      </c>
      <c r="M1844" s="46"/>
      <c r="N1844" s="46"/>
      <c r="O1844" s="46"/>
      <c r="P1844" s="46"/>
      <c r="Q1844" s="46"/>
      <c r="R1844" s="46"/>
      <c r="S1844" s="46"/>
      <c r="T1844" s="46"/>
      <c r="U1844" s="46"/>
      <c r="V1844" s="46"/>
      <c r="W1844" s="46"/>
      <c r="X1844" s="46"/>
    </row>
    <row r="1845" spans="1:24" ht="15" customHeight="1" x14ac:dyDescent="0.2">
      <c r="A1845" s="46"/>
      <c r="B1845" s="262" t="s">
        <v>919</v>
      </c>
      <c r="C1845" s="284" t="s">
        <v>1503</v>
      </c>
      <c r="D1845" s="262" t="s">
        <v>47</v>
      </c>
      <c r="E1845" s="262" t="s">
        <v>1504</v>
      </c>
      <c r="F1845" s="389" t="s">
        <v>923</v>
      </c>
      <c r="G1845" s="389"/>
      <c r="H1845" s="283" t="s">
        <v>83</v>
      </c>
      <c r="I1845" s="286">
        <v>1.0492999999999999</v>
      </c>
      <c r="J1845" s="285">
        <v>14.64</v>
      </c>
      <c r="K1845" s="285">
        <v>15.36</v>
      </c>
      <c r="M1845" s="46"/>
      <c r="N1845" s="46"/>
      <c r="O1845" s="46"/>
      <c r="P1845" s="46"/>
      <c r="Q1845" s="46"/>
      <c r="R1845" s="46"/>
      <c r="S1845" s="46"/>
      <c r="T1845" s="46"/>
      <c r="U1845" s="46"/>
      <c r="V1845" s="46"/>
      <c r="W1845" s="46"/>
      <c r="X1845" s="46"/>
    </row>
    <row r="1846" spans="1:24" ht="15" customHeight="1" x14ac:dyDescent="0.2">
      <c r="A1846" s="46"/>
      <c r="B1846" s="262" t="s">
        <v>919</v>
      </c>
      <c r="C1846" s="284" t="s">
        <v>1489</v>
      </c>
      <c r="D1846" s="262" t="s">
        <v>47</v>
      </c>
      <c r="E1846" s="262" t="s">
        <v>2706</v>
      </c>
      <c r="F1846" s="389" t="s">
        <v>923</v>
      </c>
      <c r="G1846" s="389"/>
      <c r="H1846" s="283" t="s">
        <v>49</v>
      </c>
      <c r="I1846" s="286">
        <v>3.1199999999999999E-2</v>
      </c>
      <c r="J1846" s="285">
        <v>2.08</v>
      </c>
      <c r="K1846" s="285">
        <v>0.06</v>
      </c>
      <c r="M1846" s="46"/>
      <c r="N1846" s="46"/>
      <c r="O1846" s="46"/>
      <c r="P1846" s="46"/>
      <c r="Q1846" s="46"/>
      <c r="R1846" s="46"/>
      <c r="S1846" s="46"/>
      <c r="T1846" s="46"/>
      <c r="U1846" s="46"/>
      <c r="V1846" s="46"/>
      <c r="W1846" s="46"/>
      <c r="X1846" s="46"/>
    </row>
    <row r="1847" spans="1:24" ht="15" customHeight="1" x14ac:dyDescent="0.2">
      <c r="A1847" s="46"/>
      <c r="B1847" s="263"/>
      <c r="C1847" s="263"/>
      <c r="D1847" s="263"/>
      <c r="E1847" s="263"/>
      <c r="F1847" s="263" t="s">
        <v>924</v>
      </c>
      <c r="G1847" s="289">
        <v>14.28</v>
      </c>
      <c r="H1847" s="263" t="s">
        <v>925</v>
      </c>
      <c r="I1847" s="289">
        <v>0</v>
      </c>
      <c r="J1847" s="263" t="s">
        <v>926</v>
      </c>
      <c r="K1847" s="289">
        <v>14.28</v>
      </c>
      <c r="M1847" s="46"/>
      <c r="N1847" s="46"/>
      <c r="O1847" s="46"/>
      <c r="P1847" s="46"/>
      <c r="Q1847" s="46"/>
      <c r="R1847" s="46"/>
      <c r="S1847" s="46"/>
      <c r="T1847" s="46"/>
      <c r="U1847" s="46"/>
      <c r="V1847" s="46"/>
      <c r="W1847" s="46"/>
      <c r="X1847" s="46"/>
    </row>
    <row r="1848" spans="1:24" ht="15" customHeight="1" x14ac:dyDescent="0.2">
      <c r="A1848" s="46"/>
      <c r="B1848" s="263"/>
      <c r="C1848" s="263"/>
      <c r="D1848" s="263"/>
      <c r="E1848" s="263"/>
      <c r="F1848" s="263" t="s">
        <v>927</v>
      </c>
      <c r="G1848" s="289">
        <v>6.58</v>
      </c>
      <c r="H1848" s="263"/>
      <c r="I1848" s="386" t="s">
        <v>928</v>
      </c>
      <c r="J1848" s="386"/>
      <c r="K1848" s="289">
        <v>38.200000000000003</v>
      </c>
      <c r="M1848" s="46"/>
      <c r="N1848" s="46"/>
      <c r="O1848" s="46"/>
      <c r="P1848" s="46"/>
      <c r="Q1848" s="46"/>
      <c r="R1848" s="46"/>
      <c r="S1848" s="46"/>
      <c r="T1848" s="46"/>
      <c r="U1848" s="46"/>
      <c r="V1848" s="46"/>
      <c r="W1848" s="46"/>
      <c r="X1848" s="46"/>
    </row>
    <row r="1849" spans="1:24" ht="15" customHeight="1" thickBot="1" x14ac:dyDescent="0.25">
      <c r="A1849" s="46"/>
      <c r="B1849" s="264"/>
      <c r="C1849" s="264"/>
      <c r="D1849" s="264"/>
      <c r="E1849" s="264"/>
      <c r="F1849" s="264"/>
      <c r="G1849" s="264"/>
      <c r="H1849" s="264" t="s">
        <v>929</v>
      </c>
      <c r="I1849" s="287" t="s">
        <v>3644</v>
      </c>
      <c r="J1849" s="264" t="s">
        <v>931</v>
      </c>
      <c r="K1849" s="265">
        <v>8339.06</v>
      </c>
      <c r="M1849" s="46"/>
      <c r="N1849" s="46"/>
      <c r="O1849" s="46"/>
      <c r="P1849" s="46"/>
      <c r="Q1849" s="46"/>
      <c r="R1849" s="46"/>
      <c r="S1849" s="46"/>
      <c r="T1849" s="46"/>
      <c r="U1849" s="46"/>
      <c r="V1849" s="46"/>
      <c r="W1849" s="46"/>
      <c r="X1849" s="46"/>
    </row>
    <row r="1850" spans="1:24" ht="15" customHeight="1" thickTop="1" x14ac:dyDescent="0.2">
      <c r="A1850" s="46"/>
      <c r="B1850" s="278"/>
      <c r="C1850" s="278"/>
      <c r="D1850" s="278"/>
      <c r="E1850" s="278"/>
      <c r="F1850" s="278"/>
      <c r="G1850" s="278"/>
      <c r="H1850" s="278"/>
      <c r="I1850" s="278"/>
      <c r="J1850" s="278"/>
      <c r="K1850" s="278"/>
      <c r="M1850" s="46"/>
      <c r="N1850" s="46"/>
      <c r="O1850" s="46"/>
      <c r="P1850" s="46"/>
      <c r="Q1850" s="46"/>
      <c r="R1850" s="46"/>
      <c r="S1850" s="46"/>
      <c r="T1850" s="46"/>
      <c r="U1850" s="46"/>
      <c r="V1850" s="46"/>
      <c r="W1850" s="46"/>
      <c r="X1850" s="46"/>
    </row>
    <row r="1851" spans="1:24" ht="15" customHeight="1" x14ac:dyDescent="0.2">
      <c r="A1851" s="46"/>
      <c r="B1851" s="259" t="s">
        <v>457</v>
      </c>
      <c r="C1851" s="267" t="s">
        <v>24</v>
      </c>
      <c r="D1851" s="259" t="s">
        <v>25</v>
      </c>
      <c r="E1851" s="259" t="s">
        <v>26</v>
      </c>
      <c r="F1851" s="387" t="s">
        <v>917</v>
      </c>
      <c r="G1851" s="387"/>
      <c r="H1851" s="271" t="s">
        <v>27</v>
      </c>
      <c r="I1851" s="267" t="s">
        <v>28</v>
      </c>
      <c r="J1851" s="267" t="s">
        <v>29</v>
      </c>
      <c r="K1851" s="267" t="s">
        <v>30</v>
      </c>
      <c r="M1851" s="46"/>
      <c r="N1851" s="46"/>
      <c r="O1851" s="46"/>
      <c r="P1851" s="46"/>
      <c r="Q1851" s="46"/>
      <c r="R1851" s="46"/>
      <c r="S1851" s="46"/>
      <c r="T1851" s="46"/>
      <c r="U1851" s="46"/>
      <c r="V1851" s="46"/>
      <c r="W1851" s="46"/>
      <c r="X1851" s="46"/>
    </row>
    <row r="1852" spans="1:24" ht="15" customHeight="1" x14ac:dyDescent="0.2">
      <c r="A1852" s="46"/>
      <c r="B1852" s="260" t="s">
        <v>918</v>
      </c>
      <c r="C1852" s="275" t="s">
        <v>510</v>
      </c>
      <c r="D1852" s="260" t="s">
        <v>47</v>
      </c>
      <c r="E1852" s="260" t="s">
        <v>511</v>
      </c>
      <c r="F1852" s="388" t="s">
        <v>4018</v>
      </c>
      <c r="G1852" s="388"/>
      <c r="H1852" s="274" t="s">
        <v>49</v>
      </c>
      <c r="I1852" s="277">
        <v>1</v>
      </c>
      <c r="J1852" s="276">
        <v>33.69</v>
      </c>
      <c r="K1852" s="276">
        <v>33.69</v>
      </c>
      <c r="M1852" s="46"/>
      <c r="N1852" s="46"/>
      <c r="O1852" s="46"/>
      <c r="P1852" s="46"/>
      <c r="Q1852" s="46"/>
      <c r="R1852" s="46"/>
      <c r="S1852" s="46"/>
      <c r="T1852" s="46"/>
      <c r="U1852" s="46"/>
      <c r="V1852" s="46"/>
      <c r="W1852" s="46"/>
      <c r="X1852" s="46"/>
    </row>
    <row r="1853" spans="1:24" ht="15" customHeight="1" x14ac:dyDescent="0.2">
      <c r="A1853" s="46"/>
      <c r="B1853" s="261" t="s">
        <v>953</v>
      </c>
      <c r="C1853" s="280" t="s">
        <v>957</v>
      </c>
      <c r="D1853" s="261" t="s">
        <v>47</v>
      </c>
      <c r="E1853" s="261" t="s">
        <v>958</v>
      </c>
      <c r="F1853" s="385" t="s">
        <v>3970</v>
      </c>
      <c r="G1853" s="385"/>
      <c r="H1853" s="279" t="s">
        <v>950</v>
      </c>
      <c r="I1853" s="282">
        <v>0.26100000000000001</v>
      </c>
      <c r="J1853" s="281">
        <v>26.08</v>
      </c>
      <c r="K1853" s="281">
        <v>6.8</v>
      </c>
      <c r="M1853" s="46"/>
      <c r="N1853" s="46"/>
      <c r="O1853" s="46"/>
      <c r="P1853" s="46"/>
      <c r="Q1853" s="46"/>
      <c r="R1853" s="46"/>
      <c r="S1853" s="46"/>
      <c r="T1853" s="46"/>
      <c r="U1853" s="46"/>
      <c r="V1853" s="46"/>
      <c r="W1853" s="46"/>
      <c r="X1853" s="46"/>
    </row>
    <row r="1854" spans="1:24" ht="15" customHeight="1" x14ac:dyDescent="0.2">
      <c r="A1854" s="46"/>
      <c r="B1854" s="261" t="s">
        <v>953</v>
      </c>
      <c r="C1854" s="280" t="s">
        <v>954</v>
      </c>
      <c r="D1854" s="261" t="s">
        <v>47</v>
      </c>
      <c r="E1854" s="261" t="s">
        <v>955</v>
      </c>
      <c r="F1854" s="385" t="s">
        <v>3970</v>
      </c>
      <c r="G1854" s="385"/>
      <c r="H1854" s="279" t="s">
        <v>950</v>
      </c>
      <c r="I1854" s="282">
        <v>0.26100000000000001</v>
      </c>
      <c r="J1854" s="281">
        <v>34.46</v>
      </c>
      <c r="K1854" s="281">
        <v>8.99</v>
      </c>
      <c r="M1854" s="46"/>
      <c r="N1854" s="46"/>
      <c r="O1854" s="46"/>
      <c r="P1854" s="46"/>
      <c r="Q1854" s="46"/>
      <c r="R1854" s="46"/>
      <c r="S1854" s="46"/>
      <c r="T1854" s="46"/>
      <c r="U1854" s="46"/>
      <c r="V1854" s="46"/>
      <c r="W1854" s="46"/>
      <c r="X1854" s="46"/>
    </row>
    <row r="1855" spans="1:24" ht="15" customHeight="1" x14ac:dyDescent="0.2">
      <c r="A1855" s="46"/>
      <c r="B1855" s="262" t="s">
        <v>919</v>
      </c>
      <c r="C1855" s="284" t="s">
        <v>1536</v>
      </c>
      <c r="D1855" s="262" t="s">
        <v>47</v>
      </c>
      <c r="E1855" s="262" t="s">
        <v>1537</v>
      </c>
      <c r="F1855" s="389" t="s">
        <v>923</v>
      </c>
      <c r="G1855" s="389"/>
      <c r="H1855" s="283" t="s">
        <v>49</v>
      </c>
      <c r="I1855" s="286">
        <v>1</v>
      </c>
      <c r="J1855" s="285">
        <v>14.03</v>
      </c>
      <c r="K1855" s="285">
        <v>14.03</v>
      </c>
      <c r="M1855" s="46"/>
      <c r="N1855" s="46"/>
      <c r="O1855" s="46"/>
      <c r="P1855" s="46"/>
      <c r="Q1855" s="46"/>
      <c r="R1855" s="46"/>
      <c r="S1855" s="46"/>
      <c r="T1855" s="46"/>
      <c r="U1855" s="46"/>
      <c r="V1855" s="46"/>
      <c r="W1855" s="46"/>
      <c r="X1855" s="46"/>
    </row>
    <row r="1856" spans="1:24" ht="15" customHeight="1" x14ac:dyDescent="0.2">
      <c r="A1856" s="46"/>
      <c r="B1856" s="262" t="s">
        <v>919</v>
      </c>
      <c r="C1856" s="284" t="s">
        <v>1500</v>
      </c>
      <c r="D1856" s="262" t="s">
        <v>47</v>
      </c>
      <c r="E1856" s="262" t="s">
        <v>1501</v>
      </c>
      <c r="F1856" s="389" t="s">
        <v>923</v>
      </c>
      <c r="G1856" s="389"/>
      <c r="H1856" s="283" t="s">
        <v>49</v>
      </c>
      <c r="I1856" s="286">
        <v>1.9400000000000001E-2</v>
      </c>
      <c r="J1856" s="285">
        <v>78.86</v>
      </c>
      <c r="K1856" s="285">
        <v>1.52</v>
      </c>
      <c r="M1856" s="46"/>
      <c r="N1856" s="46"/>
      <c r="O1856" s="46"/>
      <c r="P1856" s="46"/>
      <c r="Q1856" s="46"/>
      <c r="R1856" s="46"/>
      <c r="S1856" s="46"/>
      <c r="T1856" s="46"/>
      <c r="U1856" s="46"/>
      <c r="V1856" s="46"/>
      <c r="W1856" s="46"/>
      <c r="X1856" s="46"/>
    </row>
    <row r="1857" spans="1:24" ht="15" customHeight="1" x14ac:dyDescent="0.2">
      <c r="A1857" s="46"/>
      <c r="B1857" s="262" t="s">
        <v>919</v>
      </c>
      <c r="C1857" s="284" t="s">
        <v>1492</v>
      </c>
      <c r="D1857" s="262" t="s">
        <v>47</v>
      </c>
      <c r="E1857" s="262" t="s">
        <v>1493</v>
      </c>
      <c r="F1857" s="389" t="s">
        <v>923</v>
      </c>
      <c r="G1857" s="389"/>
      <c r="H1857" s="283" t="s">
        <v>49</v>
      </c>
      <c r="I1857" s="286">
        <v>2.4799999999999999E-2</v>
      </c>
      <c r="J1857" s="285">
        <v>89.35</v>
      </c>
      <c r="K1857" s="285">
        <v>2.21</v>
      </c>
      <c r="M1857" s="46"/>
      <c r="N1857" s="46"/>
      <c r="O1857" s="46"/>
      <c r="P1857" s="46"/>
      <c r="Q1857" s="46"/>
      <c r="R1857" s="46"/>
      <c r="S1857" s="46"/>
      <c r="T1857" s="46"/>
      <c r="U1857" s="46"/>
      <c r="V1857" s="46"/>
      <c r="W1857" s="46"/>
      <c r="X1857" s="46"/>
    </row>
    <row r="1858" spans="1:24" ht="15" customHeight="1" x14ac:dyDescent="0.2">
      <c r="A1858" s="46"/>
      <c r="B1858" s="262" t="s">
        <v>919</v>
      </c>
      <c r="C1858" s="284" t="s">
        <v>1489</v>
      </c>
      <c r="D1858" s="262" t="s">
        <v>47</v>
      </c>
      <c r="E1858" s="262" t="s">
        <v>2706</v>
      </c>
      <c r="F1858" s="389" t="s">
        <v>923</v>
      </c>
      <c r="G1858" s="389"/>
      <c r="H1858" s="283" t="s">
        <v>49</v>
      </c>
      <c r="I1858" s="286">
        <v>6.9000000000000006E-2</v>
      </c>
      <c r="J1858" s="285">
        <v>2.08</v>
      </c>
      <c r="K1858" s="285">
        <v>0.14000000000000001</v>
      </c>
      <c r="M1858" s="46"/>
      <c r="N1858" s="46"/>
      <c r="O1858" s="46"/>
      <c r="P1858" s="46"/>
      <c r="Q1858" s="46"/>
      <c r="R1858" s="46"/>
      <c r="S1858" s="46"/>
      <c r="T1858" s="46"/>
      <c r="U1858" s="46"/>
      <c r="V1858" s="46"/>
      <c r="W1858" s="46"/>
      <c r="X1858" s="46"/>
    </row>
    <row r="1859" spans="1:24" ht="15" customHeight="1" x14ac:dyDescent="0.2">
      <c r="A1859" s="46"/>
      <c r="B1859" s="263"/>
      <c r="C1859" s="263"/>
      <c r="D1859" s="263"/>
      <c r="E1859" s="263"/>
      <c r="F1859" s="263" t="s">
        <v>924</v>
      </c>
      <c r="G1859" s="289">
        <v>13.93</v>
      </c>
      <c r="H1859" s="263" t="s">
        <v>925</v>
      </c>
      <c r="I1859" s="289">
        <v>0</v>
      </c>
      <c r="J1859" s="263" t="s">
        <v>926</v>
      </c>
      <c r="K1859" s="289">
        <v>13.93</v>
      </c>
      <c r="M1859" s="46"/>
      <c r="N1859" s="46"/>
      <c r="O1859" s="46"/>
      <c r="P1859" s="46"/>
      <c r="Q1859" s="46"/>
      <c r="R1859" s="46"/>
      <c r="S1859" s="46"/>
      <c r="T1859" s="46"/>
      <c r="U1859" s="46"/>
      <c r="V1859" s="46"/>
      <c r="W1859" s="46"/>
      <c r="X1859" s="46"/>
    </row>
    <row r="1860" spans="1:24" ht="15" customHeight="1" x14ac:dyDescent="0.2">
      <c r="A1860" s="46"/>
      <c r="B1860" s="263"/>
      <c r="C1860" s="263"/>
      <c r="D1860" s="263"/>
      <c r="E1860" s="263"/>
      <c r="F1860" s="263" t="s">
        <v>927</v>
      </c>
      <c r="G1860" s="289">
        <v>7.01</v>
      </c>
      <c r="H1860" s="263"/>
      <c r="I1860" s="386" t="s">
        <v>928</v>
      </c>
      <c r="J1860" s="386"/>
      <c r="K1860" s="289">
        <v>40.700000000000003</v>
      </c>
      <c r="M1860" s="46"/>
      <c r="N1860" s="46"/>
      <c r="O1860" s="46"/>
      <c r="P1860" s="46"/>
      <c r="Q1860" s="46"/>
      <c r="R1860" s="46"/>
      <c r="S1860" s="46"/>
      <c r="T1860" s="46"/>
      <c r="U1860" s="46"/>
      <c r="V1860" s="46"/>
      <c r="W1860" s="46"/>
      <c r="X1860" s="46"/>
    </row>
    <row r="1861" spans="1:24" ht="15" customHeight="1" thickBot="1" x14ac:dyDescent="0.25">
      <c r="A1861" s="46"/>
      <c r="B1861" s="264"/>
      <c r="C1861" s="264"/>
      <c r="D1861" s="264"/>
      <c r="E1861" s="264"/>
      <c r="F1861" s="264"/>
      <c r="G1861" s="264"/>
      <c r="H1861" s="264" t="s">
        <v>929</v>
      </c>
      <c r="I1861" s="287" t="s">
        <v>1356</v>
      </c>
      <c r="J1861" s="264" t="s">
        <v>931</v>
      </c>
      <c r="K1861" s="265">
        <v>162.80000000000001</v>
      </c>
      <c r="M1861" s="46"/>
      <c r="N1861" s="46"/>
      <c r="O1861" s="46"/>
      <c r="P1861" s="46"/>
      <c r="Q1861" s="46"/>
      <c r="R1861" s="46"/>
      <c r="S1861" s="46"/>
      <c r="T1861" s="46"/>
      <c r="U1861" s="46"/>
      <c r="V1861" s="46"/>
      <c r="W1861" s="46"/>
      <c r="X1861" s="46"/>
    </row>
    <row r="1862" spans="1:24" ht="15" customHeight="1" thickTop="1" x14ac:dyDescent="0.2">
      <c r="A1862" s="46"/>
      <c r="B1862" s="278"/>
      <c r="C1862" s="278"/>
      <c r="D1862" s="278"/>
      <c r="E1862" s="278"/>
      <c r="F1862" s="278"/>
      <c r="G1862" s="278"/>
      <c r="H1862" s="278"/>
      <c r="I1862" s="278"/>
      <c r="J1862" s="278"/>
      <c r="K1862" s="278"/>
      <c r="M1862" s="46"/>
      <c r="N1862" s="46"/>
      <c r="O1862" s="46"/>
      <c r="P1862" s="46"/>
      <c r="Q1862" s="46"/>
      <c r="R1862" s="46"/>
      <c r="S1862" s="46"/>
      <c r="T1862" s="46"/>
      <c r="U1862" s="46"/>
      <c r="V1862" s="46"/>
      <c r="W1862" s="46"/>
      <c r="X1862" s="46"/>
    </row>
    <row r="1863" spans="1:24" ht="15" customHeight="1" x14ac:dyDescent="0.2">
      <c r="A1863" s="46"/>
      <c r="B1863" s="259" t="s">
        <v>458</v>
      </c>
      <c r="C1863" s="267" t="s">
        <v>24</v>
      </c>
      <c r="D1863" s="259" t="s">
        <v>25</v>
      </c>
      <c r="E1863" s="259" t="s">
        <v>26</v>
      </c>
      <c r="F1863" s="387" t="s">
        <v>917</v>
      </c>
      <c r="G1863" s="387"/>
      <c r="H1863" s="271" t="s">
        <v>27</v>
      </c>
      <c r="I1863" s="267" t="s">
        <v>28</v>
      </c>
      <c r="J1863" s="267" t="s">
        <v>29</v>
      </c>
      <c r="K1863" s="267" t="s">
        <v>30</v>
      </c>
      <c r="M1863" s="46"/>
      <c r="N1863" s="46"/>
      <c r="O1863" s="46"/>
      <c r="P1863" s="46"/>
      <c r="Q1863" s="46"/>
      <c r="R1863" s="46"/>
      <c r="S1863" s="46"/>
      <c r="T1863" s="46"/>
      <c r="U1863" s="46"/>
      <c r="V1863" s="46"/>
      <c r="W1863" s="46"/>
      <c r="X1863" s="46"/>
    </row>
    <row r="1864" spans="1:24" ht="15" customHeight="1" x14ac:dyDescent="0.2">
      <c r="A1864" s="46"/>
      <c r="B1864" s="260" t="s">
        <v>918</v>
      </c>
      <c r="C1864" s="275" t="s">
        <v>559</v>
      </c>
      <c r="D1864" s="260" t="s">
        <v>47</v>
      </c>
      <c r="E1864" s="260" t="s">
        <v>560</v>
      </c>
      <c r="F1864" s="388" t="s">
        <v>4019</v>
      </c>
      <c r="G1864" s="388"/>
      <c r="H1864" s="274" t="s">
        <v>49</v>
      </c>
      <c r="I1864" s="277">
        <v>1</v>
      </c>
      <c r="J1864" s="276">
        <v>16.72</v>
      </c>
      <c r="K1864" s="276">
        <v>16.72</v>
      </c>
      <c r="M1864" s="46"/>
      <c r="N1864" s="46"/>
      <c r="O1864" s="46"/>
      <c r="P1864" s="46"/>
      <c r="Q1864" s="46"/>
      <c r="R1864" s="46"/>
      <c r="S1864" s="46"/>
      <c r="T1864" s="46"/>
      <c r="U1864" s="46"/>
      <c r="V1864" s="46"/>
      <c r="W1864" s="46"/>
      <c r="X1864" s="46"/>
    </row>
    <row r="1865" spans="1:24" ht="15" customHeight="1" x14ac:dyDescent="0.2">
      <c r="A1865" s="46"/>
      <c r="B1865" s="261" t="s">
        <v>953</v>
      </c>
      <c r="C1865" s="280" t="s">
        <v>957</v>
      </c>
      <c r="D1865" s="261" t="s">
        <v>47</v>
      </c>
      <c r="E1865" s="261" t="s">
        <v>958</v>
      </c>
      <c r="F1865" s="385" t="s">
        <v>3970</v>
      </c>
      <c r="G1865" s="385"/>
      <c r="H1865" s="279" t="s">
        <v>950</v>
      </c>
      <c r="I1865" s="282">
        <v>0.13789999999999999</v>
      </c>
      <c r="J1865" s="281">
        <v>26.08</v>
      </c>
      <c r="K1865" s="281">
        <v>3.59</v>
      </c>
      <c r="M1865" s="46"/>
      <c r="N1865" s="46"/>
      <c r="O1865" s="46"/>
      <c r="P1865" s="46"/>
      <c r="Q1865" s="46"/>
      <c r="R1865" s="46"/>
      <c r="S1865" s="46"/>
      <c r="T1865" s="46"/>
      <c r="U1865" s="46"/>
      <c r="V1865" s="46"/>
      <c r="W1865" s="46"/>
      <c r="X1865" s="46"/>
    </row>
    <row r="1866" spans="1:24" ht="15" customHeight="1" x14ac:dyDescent="0.2">
      <c r="A1866" s="46"/>
      <c r="B1866" s="261" t="s">
        <v>953</v>
      </c>
      <c r="C1866" s="280" t="s">
        <v>954</v>
      </c>
      <c r="D1866" s="261" t="s">
        <v>47</v>
      </c>
      <c r="E1866" s="261" t="s">
        <v>955</v>
      </c>
      <c r="F1866" s="385" t="s">
        <v>3970</v>
      </c>
      <c r="G1866" s="385"/>
      <c r="H1866" s="279" t="s">
        <v>950</v>
      </c>
      <c r="I1866" s="282">
        <v>0.13789999999999999</v>
      </c>
      <c r="J1866" s="281">
        <v>34.46</v>
      </c>
      <c r="K1866" s="281">
        <v>4.75</v>
      </c>
      <c r="M1866" s="46"/>
      <c r="N1866" s="46"/>
      <c r="O1866" s="46"/>
      <c r="P1866" s="46"/>
      <c r="Q1866" s="46"/>
      <c r="R1866" s="46"/>
      <c r="S1866" s="46"/>
      <c r="T1866" s="46"/>
      <c r="U1866" s="46"/>
      <c r="V1866" s="46"/>
      <c r="W1866" s="46"/>
      <c r="X1866" s="46"/>
    </row>
    <row r="1867" spans="1:24" ht="15" customHeight="1" x14ac:dyDescent="0.2">
      <c r="A1867" s="46"/>
      <c r="B1867" s="262" t="s">
        <v>919</v>
      </c>
      <c r="C1867" s="284" t="s">
        <v>1575</v>
      </c>
      <c r="D1867" s="262" t="s">
        <v>47</v>
      </c>
      <c r="E1867" s="262" t="s">
        <v>1576</v>
      </c>
      <c r="F1867" s="389" t="s">
        <v>923</v>
      </c>
      <c r="G1867" s="389"/>
      <c r="H1867" s="283" t="s">
        <v>49</v>
      </c>
      <c r="I1867" s="286">
        <v>1</v>
      </c>
      <c r="J1867" s="285">
        <v>3.66</v>
      </c>
      <c r="K1867" s="285">
        <v>3.66</v>
      </c>
      <c r="M1867" s="46"/>
      <c r="N1867" s="46"/>
      <c r="O1867" s="46"/>
      <c r="P1867" s="46"/>
      <c r="Q1867" s="46"/>
      <c r="R1867" s="46"/>
      <c r="S1867" s="46"/>
      <c r="T1867" s="46"/>
      <c r="U1867" s="46"/>
      <c r="V1867" s="46"/>
      <c r="W1867" s="46"/>
      <c r="X1867" s="46"/>
    </row>
    <row r="1868" spans="1:24" ht="15" customHeight="1" x14ac:dyDescent="0.2">
      <c r="A1868" s="46"/>
      <c r="B1868" s="262" t="s">
        <v>919</v>
      </c>
      <c r="C1868" s="284" t="s">
        <v>1565</v>
      </c>
      <c r="D1868" s="262" t="s">
        <v>47</v>
      </c>
      <c r="E1868" s="262" t="s">
        <v>1566</v>
      </c>
      <c r="F1868" s="389" t="s">
        <v>923</v>
      </c>
      <c r="G1868" s="389"/>
      <c r="H1868" s="283" t="s">
        <v>49</v>
      </c>
      <c r="I1868" s="286">
        <v>0.05</v>
      </c>
      <c r="J1868" s="285">
        <v>32.549999999999997</v>
      </c>
      <c r="K1868" s="285">
        <v>1.62</v>
      </c>
      <c r="M1868" s="46"/>
      <c r="N1868" s="46"/>
      <c r="O1868" s="46"/>
      <c r="P1868" s="46"/>
      <c r="Q1868" s="46"/>
      <c r="R1868" s="46"/>
      <c r="S1868" s="46"/>
      <c r="T1868" s="46"/>
      <c r="U1868" s="46"/>
      <c r="V1868" s="46"/>
      <c r="W1868" s="46"/>
      <c r="X1868" s="46"/>
    </row>
    <row r="1869" spans="1:24" ht="15" customHeight="1" x14ac:dyDescent="0.2">
      <c r="A1869" s="46"/>
      <c r="B1869" s="262" t="s">
        <v>919</v>
      </c>
      <c r="C1869" s="284" t="s">
        <v>1577</v>
      </c>
      <c r="D1869" s="262" t="s">
        <v>47</v>
      </c>
      <c r="E1869" s="262" t="s">
        <v>1578</v>
      </c>
      <c r="F1869" s="389" t="s">
        <v>923</v>
      </c>
      <c r="G1869" s="389"/>
      <c r="H1869" s="283" t="s">
        <v>49</v>
      </c>
      <c r="I1869" s="286">
        <v>2</v>
      </c>
      <c r="J1869" s="285">
        <v>1.55</v>
      </c>
      <c r="K1869" s="285">
        <v>3.1</v>
      </c>
      <c r="M1869" s="46"/>
      <c r="N1869" s="46"/>
      <c r="O1869" s="46"/>
      <c r="P1869" s="46"/>
      <c r="Q1869" s="46"/>
      <c r="R1869" s="46"/>
      <c r="S1869" s="46"/>
      <c r="T1869" s="46"/>
      <c r="U1869" s="46"/>
      <c r="V1869" s="46"/>
      <c r="W1869" s="46"/>
      <c r="X1869" s="46"/>
    </row>
    <row r="1870" spans="1:24" ht="15" customHeight="1" x14ac:dyDescent="0.2">
      <c r="A1870" s="46"/>
      <c r="B1870" s="263"/>
      <c r="C1870" s="263"/>
      <c r="D1870" s="263"/>
      <c r="E1870" s="263"/>
      <c r="F1870" s="263" t="s">
        <v>924</v>
      </c>
      <c r="G1870" s="289">
        <v>7.35</v>
      </c>
      <c r="H1870" s="263" t="s">
        <v>925</v>
      </c>
      <c r="I1870" s="289">
        <v>0</v>
      </c>
      <c r="J1870" s="263" t="s">
        <v>926</v>
      </c>
      <c r="K1870" s="289">
        <v>7.35</v>
      </c>
      <c r="M1870" s="46"/>
      <c r="N1870" s="46"/>
      <c r="O1870" s="46"/>
      <c r="P1870" s="46"/>
      <c r="Q1870" s="46"/>
      <c r="R1870" s="46"/>
      <c r="S1870" s="46"/>
      <c r="T1870" s="46"/>
      <c r="U1870" s="46"/>
      <c r="V1870" s="46"/>
      <c r="W1870" s="46"/>
      <c r="X1870" s="46"/>
    </row>
    <row r="1871" spans="1:24" ht="15" customHeight="1" x14ac:dyDescent="0.2">
      <c r="A1871" s="46"/>
      <c r="B1871" s="263"/>
      <c r="C1871" s="263"/>
      <c r="D1871" s="263"/>
      <c r="E1871" s="263"/>
      <c r="F1871" s="263" t="s">
        <v>927</v>
      </c>
      <c r="G1871" s="289">
        <v>3.47</v>
      </c>
      <c r="H1871" s="263"/>
      <c r="I1871" s="386" t="s">
        <v>928</v>
      </c>
      <c r="J1871" s="386"/>
      <c r="K1871" s="289">
        <v>20.190000000000001</v>
      </c>
      <c r="M1871" s="46"/>
      <c r="N1871" s="46"/>
      <c r="O1871" s="46"/>
      <c r="P1871" s="46"/>
      <c r="Q1871" s="46"/>
      <c r="R1871" s="46"/>
      <c r="S1871" s="46"/>
      <c r="T1871" s="46"/>
      <c r="U1871" s="46"/>
      <c r="V1871" s="46"/>
      <c r="W1871" s="46"/>
      <c r="X1871" s="46"/>
    </row>
    <row r="1872" spans="1:24" ht="15" customHeight="1" thickBot="1" x14ac:dyDescent="0.25">
      <c r="A1872" s="46"/>
      <c r="B1872" s="264"/>
      <c r="C1872" s="264"/>
      <c r="D1872" s="264"/>
      <c r="E1872" s="264"/>
      <c r="F1872" s="264"/>
      <c r="G1872" s="264"/>
      <c r="H1872" s="264" t="s">
        <v>929</v>
      </c>
      <c r="I1872" s="287" t="s">
        <v>951</v>
      </c>
      <c r="J1872" s="264" t="s">
        <v>931</v>
      </c>
      <c r="K1872" s="265">
        <v>121.14</v>
      </c>
      <c r="M1872" s="46"/>
      <c r="N1872" s="46"/>
      <c r="O1872" s="46"/>
      <c r="P1872" s="46"/>
      <c r="Q1872" s="46"/>
      <c r="R1872" s="46"/>
      <c r="S1872" s="46"/>
      <c r="T1872" s="46"/>
      <c r="U1872" s="46"/>
      <c r="V1872" s="46"/>
      <c r="W1872" s="46"/>
      <c r="X1872" s="46"/>
    </row>
    <row r="1873" spans="1:24" ht="15" customHeight="1" thickTop="1" x14ac:dyDescent="0.2">
      <c r="A1873" s="46"/>
      <c r="B1873" s="278"/>
      <c r="C1873" s="278"/>
      <c r="D1873" s="278"/>
      <c r="E1873" s="278"/>
      <c r="F1873" s="278"/>
      <c r="G1873" s="278"/>
      <c r="H1873" s="278"/>
      <c r="I1873" s="278"/>
      <c r="J1873" s="278"/>
      <c r="K1873" s="278"/>
      <c r="M1873" s="46"/>
      <c r="N1873" s="46"/>
      <c r="O1873" s="46"/>
      <c r="P1873" s="46"/>
      <c r="Q1873" s="46"/>
      <c r="R1873" s="46"/>
      <c r="S1873" s="46"/>
      <c r="T1873" s="46"/>
      <c r="U1873" s="46"/>
      <c r="V1873" s="46"/>
      <c r="W1873" s="46"/>
      <c r="X1873" s="46"/>
    </row>
    <row r="1874" spans="1:24" ht="15" customHeight="1" x14ac:dyDescent="0.2">
      <c r="A1874" s="46"/>
      <c r="B1874" s="259" t="s">
        <v>459</v>
      </c>
      <c r="C1874" s="267" t="s">
        <v>24</v>
      </c>
      <c r="D1874" s="259" t="s">
        <v>25</v>
      </c>
      <c r="E1874" s="259" t="s">
        <v>26</v>
      </c>
      <c r="F1874" s="387" t="s">
        <v>917</v>
      </c>
      <c r="G1874" s="387"/>
      <c r="H1874" s="271" t="s">
        <v>27</v>
      </c>
      <c r="I1874" s="267" t="s">
        <v>28</v>
      </c>
      <c r="J1874" s="267" t="s">
        <v>29</v>
      </c>
      <c r="K1874" s="267" t="s">
        <v>30</v>
      </c>
      <c r="M1874" s="46"/>
      <c r="N1874" s="46"/>
      <c r="O1874" s="46"/>
      <c r="P1874" s="46"/>
      <c r="Q1874" s="46"/>
      <c r="R1874" s="46"/>
      <c r="S1874" s="46"/>
      <c r="T1874" s="46"/>
      <c r="U1874" s="46"/>
      <c r="V1874" s="46"/>
      <c r="W1874" s="46"/>
      <c r="X1874" s="46"/>
    </row>
    <row r="1875" spans="1:24" ht="15" customHeight="1" x14ac:dyDescent="0.2">
      <c r="A1875" s="46"/>
      <c r="B1875" s="260" t="s">
        <v>918</v>
      </c>
      <c r="C1875" s="275" t="s">
        <v>565</v>
      </c>
      <c r="D1875" s="260" t="s">
        <v>47</v>
      </c>
      <c r="E1875" s="260" t="s">
        <v>566</v>
      </c>
      <c r="F1875" s="388" t="s">
        <v>4019</v>
      </c>
      <c r="G1875" s="388"/>
      <c r="H1875" s="274" t="s">
        <v>49</v>
      </c>
      <c r="I1875" s="277">
        <v>1</v>
      </c>
      <c r="J1875" s="276">
        <v>16.02</v>
      </c>
      <c r="K1875" s="276">
        <v>16.02</v>
      </c>
      <c r="M1875" s="46"/>
      <c r="N1875" s="46"/>
      <c r="O1875" s="46"/>
      <c r="P1875" s="46"/>
      <c r="Q1875" s="46"/>
      <c r="R1875" s="46"/>
      <c r="S1875" s="46"/>
      <c r="T1875" s="46"/>
      <c r="U1875" s="46"/>
      <c r="V1875" s="46"/>
      <c r="W1875" s="46"/>
      <c r="X1875" s="46"/>
    </row>
    <row r="1876" spans="1:24" ht="15" customHeight="1" x14ac:dyDescent="0.2">
      <c r="A1876" s="46"/>
      <c r="B1876" s="261" t="s">
        <v>953</v>
      </c>
      <c r="C1876" s="280" t="s">
        <v>957</v>
      </c>
      <c r="D1876" s="261" t="s">
        <v>47</v>
      </c>
      <c r="E1876" s="261" t="s">
        <v>958</v>
      </c>
      <c r="F1876" s="385" t="s">
        <v>3970</v>
      </c>
      <c r="G1876" s="385"/>
      <c r="H1876" s="279" t="s">
        <v>950</v>
      </c>
      <c r="I1876" s="282">
        <v>0.13789999999999999</v>
      </c>
      <c r="J1876" s="281">
        <v>26.08</v>
      </c>
      <c r="K1876" s="281">
        <v>3.59</v>
      </c>
      <c r="M1876" s="46"/>
      <c r="N1876" s="46"/>
      <c r="O1876" s="46"/>
      <c r="P1876" s="46"/>
      <c r="Q1876" s="46"/>
      <c r="R1876" s="46"/>
      <c r="S1876" s="46"/>
      <c r="T1876" s="46"/>
      <c r="U1876" s="46"/>
      <c r="V1876" s="46"/>
      <c r="W1876" s="46"/>
      <c r="X1876" s="46"/>
    </row>
    <row r="1877" spans="1:24" ht="15" customHeight="1" x14ac:dyDescent="0.2">
      <c r="A1877" s="46"/>
      <c r="B1877" s="261" t="s">
        <v>953</v>
      </c>
      <c r="C1877" s="280" t="s">
        <v>954</v>
      </c>
      <c r="D1877" s="261" t="s">
        <v>47</v>
      </c>
      <c r="E1877" s="261" t="s">
        <v>955</v>
      </c>
      <c r="F1877" s="385" t="s">
        <v>3970</v>
      </c>
      <c r="G1877" s="385"/>
      <c r="H1877" s="279" t="s">
        <v>950</v>
      </c>
      <c r="I1877" s="282">
        <v>0.13789999999999999</v>
      </c>
      <c r="J1877" s="281">
        <v>34.46</v>
      </c>
      <c r="K1877" s="281">
        <v>4.75</v>
      </c>
      <c r="M1877" s="46"/>
      <c r="N1877" s="46"/>
      <c r="O1877" s="46"/>
      <c r="P1877" s="46"/>
      <c r="Q1877" s="46"/>
      <c r="R1877" s="46"/>
      <c r="S1877" s="46"/>
      <c r="T1877" s="46"/>
      <c r="U1877" s="46"/>
      <c r="V1877" s="46"/>
      <c r="W1877" s="46"/>
      <c r="X1877" s="46"/>
    </row>
    <row r="1878" spans="1:24" ht="15" customHeight="1" x14ac:dyDescent="0.2">
      <c r="A1878" s="46"/>
      <c r="B1878" s="262" t="s">
        <v>919</v>
      </c>
      <c r="C1878" s="284" t="s">
        <v>1565</v>
      </c>
      <c r="D1878" s="262" t="s">
        <v>47</v>
      </c>
      <c r="E1878" s="262" t="s">
        <v>1566</v>
      </c>
      <c r="F1878" s="389" t="s">
        <v>923</v>
      </c>
      <c r="G1878" s="389"/>
      <c r="H1878" s="283" t="s">
        <v>49</v>
      </c>
      <c r="I1878" s="286">
        <v>0.05</v>
      </c>
      <c r="J1878" s="285">
        <v>32.549999999999997</v>
      </c>
      <c r="K1878" s="285">
        <v>1.62</v>
      </c>
      <c r="M1878" s="46"/>
      <c r="N1878" s="46"/>
      <c r="O1878" s="46"/>
      <c r="P1878" s="46"/>
      <c r="Q1878" s="46"/>
      <c r="R1878" s="46"/>
      <c r="S1878" s="46"/>
      <c r="T1878" s="46"/>
      <c r="U1878" s="46"/>
      <c r="V1878" s="46"/>
      <c r="W1878" s="46"/>
      <c r="X1878" s="46"/>
    </row>
    <row r="1879" spans="1:24" ht="15" customHeight="1" x14ac:dyDescent="0.2">
      <c r="A1879" s="46"/>
      <c r="B1879" s="262" t="s">
        <v>919</v>
      </c>
      <c r="C1879" s="284" t="s">
        <v>1577</v>
      </c>
      <c r="D1879" s="262" t="s">
        <v>47</v>
      </c>
      <c r="E1879" s="262" t="s">
        <v>1578</v>
      </c>
      <c r="F1879" s="389" t="s">
        <v>923</v>
      </c>
      <c r="G1879" s="389"/>
      <c r="H1879" s="283" t="s">
        <v>49</v>
      </c>
      <c r="I1879" s="286">
        <v>2</v>
      </c>
      <c r="J1879" s="285">
        <v>1.55</v>
      </c>
      <c r="K1879" s="285">
        <v>3.1</v>
      </c>
      <c r="M1879" s="46"/>
      <c r="N1879" s="46"/>
      <c r="O1879" s="46"/>
      <c r="P1879" s="46"/>
      <c r="Q1879" s="46"/>
      <c r="R1879" s="46"/>
      <c r="S1879" s="46"/>
      <c r="T1879" s="46"/>
      <c r="U1879" s="46"/>
      <c r="V1879" s="46"/>
      <c r="W1879" s="46"/>
      <c r="X1879" s="46"/>
    </row>
    <row r="1880" spans="1:24" ht="15" customHeight="1" x14ac:dyDescent="0.2">
      <c r="A1880" s="46"/>
      <c r="B1880" s="262" t="s">
        <v>919</v>
      </c>
      <c r="C1880" s="284" t="s">
        <v>1583</v>
      </c>
      <c r="D1880" s="262" t="s">
        <v>47</v>
      </c>
      <c r="E1880" s="262" t="s">
        <v>1584</v>
      </c>
      <c r="F1880" s="389" t="s">
        <v>923</v>
      </c>
      <c r="G1880" s="389"/>
      <c r="H1880" s="283" t="s">
        <v>49</v>
      </c>
      <c r="I1880" s="286">
        <v>1</v>
      </c>
      <c r="J1880" s="285">
        <v>2.96</v>
      </c>
      <c r="K1880" s="285">
        <v>2.96</v>
      </c>
      <c r="M1880" s="46"/>
      <c r="N1880" s="46"/>
      <c r="O1880" s="46"/>
      <c r="P1880" s="46"/>
      <c r="Q1880" s="46"/>
      <c r="R1880" s="46"/>
      <c r="S1880" s="46"/>
      <c r="T1880" s="46"/>
      <c r="U1880" s="46"/>
      <c r="V1880" s="46"/>
      <c r="W1880" s="46"/>
      <c r="X1880" s="46"/>
    </row>
    <row r="1881" spans="1:24" ht="15" customHeight="1" x14ac:dyDescent="0.2">
      <c r="A1881" s="46"/>
      <c r="B1881" s="263"/>
      <c r="C1881" s="263"/>
      <c r="D1881" s="263"/>
      <c r="E1881" s="263"/>
      <c r="F1881" s="263" t="s">
        <v>924</v>
      </c>
      <c r="G1881" s="289">
        <v>7.35</v>
      </c>
      <c r="H1881" s="263" t="s">
        <v>925</v>
      </c>
      <c r="I1881" s="289">
        <v>0</v>
      </c>
      <c r="J1881" s="263" t="s">
        <v>926</v>
      </c>
      <c r="K1881" s="289">
        <v>7.35</v>
      </c>
      <c r="M1881" s="46"/>
      <c r="N1881" s="46"/>
      <c r="O1881" s="46"/>
      <c r="P1881" s="46"/>
      <c r="Q1881" s="46"/>
      <c r="R1881" s="46"/>
      <c r="S1881" s="46"/>
      <c r="T1881" s="46"/>
      <c r="U1881" s="46"/>
      <c r="V1881" s="46"/>
      <c r="W1881" s="46"/>
      <c r="X1881" s="46"/>
    </row>
    <row r="1882" spans="1:24" ht="15" customHeight="1" x14ac:dyDescent="0.2">
      <c r="A1882" s="46"/>
      <c r="B1882" s="263"/>
      <c r="C1882" s="263"/>
      <c r="D1882" s="263"/>
      <c r="E1882" s="263"/>
      <c r="F1882" s="263" t="s">
        <v>927</v>
      </c>
      <c r="G1882" s="289">
        <v>3.33</v>
      </c>
      <c r="H1882" s="263"/>
      <c r="I1882" s="386" t="s">
        <v>928</v>
      </c>
      <c r="J1882" s="386"/>
      <c r="K1882" s="289">
        <v>19.350000000000001</v>
      </c>
      <c r="M1882" s="46"/>
      <c r="N1882" s="46"/>
      <c r="O1882" s="46"/>
      <c r="P1882" s="46"/>
      <c r="Q1882" s="46"/>
      <c r="R1882" s="46"/>
      <c r="S1882" s="46"/>
      <c r="T1882" s="46"/>
      <c r="U1882" s="46"/>
      <c r="V1882" s="46"/>
      <c r="W1882" s="46"/>
      <c r="X1882" s="46"/>
    </row>
    <row r="1883" spans="1:24" ht="15" customHeight="1" thickBot="1" x14ac:dyDescent="0.25">
      <c r="A1883" s="46"/>
      <c r="B1883" s="264"/>
      <c r="C1883" s="264"/>
      <c r="D1883" s="264"/>
      <c r="E1883" s="264"/>
      <c r="F1883" s="264"/>
      <c r="G1883" s="264"/>
      <c r="H1883" s="264" t="s">
        <v>929</v>
      </c>
      <c r="I1883" s="287" t="s">
        <v>3294</v>
      </c>
      <c r="J1883" s="264" t="s">
        <v>931</v>
      </c>
      <c r="K1883" s="265">
        <v>1335.15</v>
      </c>
      <c r="M1883" s="46"/>
      <c r="N1883" s="46"/>
      <c r="O1883" s="46"/>
      <c r="P1883" s="46"/>
      <c r="Q1883" s="46"/>
      <c r="R1883" s="46"/>
      <c r="S1883" s="46"/>
      <c r="T1883" s="46"/>
      <c r="U1883" s="46"/>
      <c r="V1883" s="46"/>
      <c r="W1883" s="46"/>
      <c r="X1883" s="46"/>
    </row>
    <row r="1884" spans="1:24" ht="15" customHeight="1" thickTop="1" x14ac:dyDescent="0.2">
      <c r="A1884" s="46"/>
      <c r="B1884" s="278"/>
      <c r="C1884" s="278"/>
      <c r="D1884" s="278"/>
      <c r="E1884" s="278"/>
      <c r="F1884" s="278"/>
      <c r="G1884" s="278"/>
      <c r="H1884" s="278"/>
      <c r="I1884" s="278"/>
      <c r="J1884" s="278"/>
      <c r="K1884" s="278"/>
      <c r="M1884" s="46"/>
      <c r="N1884" s="46"/>
      <c r="O1884" s="46"/>
      <c r="P1884" s="46"/>
      <c r="Q1884" s="46"/>
      <c r="R1884" s="46"/>
      <c r="S1884" s="46"/>
      <c r="T1884" s="46"/>
      <c r="U1884" s="46"/>
      <c r="V1884" s="46"/>
      <c r="W1884" s="46"/>
      <c r="X1884" s="46"/>
    </row>
    <row r="1885" spans="1:24" ht="15" customHeight="1" x14ac:dyDescent="0.2">
      <c r="A1885" s="46"/>
      <c r="B1885" s="259" t="s">
        <v>462</v>
      </c>
      <c r="C1885" s="267" t="s">
        <v>24</v>
      </c>
      <c r="D1885" s="259" t="s">
        <v>25</v>
      </c>
      <c r="E1885" s="259" t="s">
        <v>26</v>
      </c>
      <c r="F1885" s="387" t="s">
        <v>917</v>
      </c>
      <c r="G1885" s="387"/>
      <c r="H1885" s="271" t="s">
        <v>27</v>
      </c>
      <c r="I1885" s="267" t="s">
        <v>28</v>
      </c>
      <c r="J1885" s="267" t="s">
        <v>29</v>
      </c>
      <c r="K1885" s="267" t="s">
        <v>30</v>
      </c>
      <c r="M1885" s="46"/>
      <c r="N1885" s="46"/>
      <c r="O1885" s="46"/>
      <c r="P1885" s="46"/>
      <c r="Q1885" s="46"/>
      <c r="R1885" s="46"/>
      <c r="S1885" s="46"/>
      <c r="T1885" s="46"/>
      <c r="U1885" s="46"/>
      <c r="V1885" s="46"/>
      <c r="W1885" s="46"/>
      <c r="X1885" s="46"/>
    </row>
    <row r="1886" spans="1:24" ht="15" customHeight="1" x14ac:dyDescent="0.2">
      <c r="A1886" s="46"/>
      <c r="B1886" s="260" t="s">
        <v>918</v>
      </c>
      <c r="C1886" s="275" t="s">
        <v>3195</v>
      </c>
      <c r="D1886" s="260" t="s">
        <v>47</v>
      </c>
      <c r="E1886" s="260" t="s">
        <v>3196</v>
      </c>
      <c r="F1886" s="388" t="s">
        <v>4019</v>
      </c>
      <c r="G1886" s="388"/>
      <c r="H1886" s="274" t="s">
        <v>49</v>
      </c>
      <c r="I1886" s="277">
        <v>1</v>
      </c>
      <c r="J1886" s="276">
        <v>11.06</v>
      </c>
      <c r="K1886" s="276">
        <v>11.06</v>
      </c>
      <c r="M1886" s="46"/>
      <c r="N1886" s="46"/>
      <c r="O1886" s="46"/>
      <c r="P1886" s="46"/>
      <c r="Q1886" s="46"/>
      <c r="R1886" s="46"/>
      <c r="S1886" s="46"/>
      <c r="T1886" s="46"/>
      <c r="U1886" s="46"/>
      <c r="V1886" s="46"/>
      <c r="W1886" s="46"/>
      <c r="X1886" s="46"/>
    </row>
    <row r="1887" spans="1:24" ht="15" customHeight="1" x14ac:dyDescent="0.2">
      <c r="A1887" s="46"/>
      <c r="B1887" s="261" t="s">
        <v>953</v>
      </c>
      <c r="C1887" s="280" t="s">
        <v>954</v>
      </c>
      <c r="D1887" s="261" t="s">
        <v>47</v>
      </c>
      <c r="E1887" s="261" t="s">
        <v>955</v>
      </c>
      <c r="F1887" s="385" t="s">
        <v>3970</v>
      </c>
      <c r="G1887" s="385"/>
      <c r="H1887" s="279" t="s">
        <v>950</v>
      </c>
      <c r="I1887" s="282">
        <v>1.14E-2</v>
      </c>
      <c r="J1887" s="281">
        <v>34.46</v>
      </c>
      <c r="K1887" s="281">
        <v>0.39</v>
      </c>
      <c r="M1887" s="46"/>
      <c r="N1887" s="46"/>
      <c r="O1887" s="46"/>
      <c r="P1887" s="46"/>
      <c r="Q1887" s="46"/>
      <c r="R1887" s="46"/>
      <c r="S1887" s="46"/>
      <c r="T1887" s="46"/>
      <c r="U1887" s="46"/>
      <c r="V1887" s="46"/>
      <c r="W1887" s="46"/>
      <c r="X1887" s="46"/>
    </row>
    <row r="1888" spans="1:24" ht="15" customHeight="1" x14ac:dyDescent="0.2">
      <c r="A1888" s="46"/>
      <c r="B1888" s="261" t="s">
        <v>953</v>
      </c>
      <c r="C1888" s="280" t="s">
        <v>957</v>
      </c>
      <c r="D1888" s="261" t="s">
        <v>47</v>
      </c>
      <c r="E1888" s="261" t="s">
        <v>958</v>
      </c>
      <c r="F1888" s="385" t="s">
        <v>3970</v>
      </c>
      <c r="G1888" s="385"/>
      <c r="H1888" s="279" t="s">
        <v>950</v>
      </c>
      <c r="I1888" s="282">
        <v>1.14E-2</v>
      </c>
      <c r="J1888" s="281">
        <v>26.08</v>
      </c>
      <c r="K1888" s="281">
        <v>0.28999999999999998</v>
      </c>
      <c r="M1888" s="46"/>
      <c r="N1888" s="46"/>
      <c r="O1888" s="46"/>
      <c r="P1888" s="46"/>
      <c r="Q1888" s="46"/>
      <c r="R1888" s="46"/>
      <c r="S1888" s="46"/>
      <c r="T1888" s="46"/>
      <c r="U1888" s="46"/>
      <c r="V1888" s="46"/>
      <c r="W1888" s="46"/>
      <c r="X1888" s="46"/>
    </row>
    <row r="1889" spans="1:24" ht="15" customHeight="1" x14ac:dyDescent="0.2">
      <c r="A1889" s="46"/>
      <c r="B1889" s="262" t="s">
        <v>919</v>
      </c>
      <c r="C1889" s="284" t="s">
        <v>1500</v>
      </c>
      <c r="D1889" s="262" t="s">
        <v>47</v>
      </c>
      <c r="E1889" s="262" t="s">
        <v>1501</v>
      </c>
      <c r="F1889" s="389" t="s">
        <v>923</v>
      </c>
      <c r="G1889" s="389"/>
      <c r="H1889" s="283" t="s">
        <v>49</v>
      </c>
      <c r="I1889" s="286">
        <v>7.3000000000000001E-3</v>
      </c>
      <c r="J1889" s="285">
        <v>78.86</v>
      </c>
      <c r="K1889" s="285">
        <v>0.56999999999999995</v>
      </c>
      <c r="M1889" s="46"/>
      <c r="N1889" s="46"/>
      <c r="O1889" s="46"/>
      <c r="P1889" s="46"/>
      <c r="Q1889" s="46"/>
      <c r="R1889" s="46"/>
      <c r="S1889" s="46"/>
      <c r="T1889" s="46"/>
      <c r="U1889" s="46"/>
      <c r="V1889" s="46"/>
      <c r="W1889" s="46"/>
      <c r="X1889" s="46"/>
    </row>
    <row r="1890" spans="1:24" ht="15" customHeight="1" x14ac:dyDescent="0.2">
      <c r="A1890" s="46"/>
      <c r="B1890" s="262" t="s">
        <v>919</v>
      </c>
      <c r="C1890" s="284" t="s">
        <v>1492</v>
      </c>
      <c r="D1890" s="262" t="s">
        <v>47</v>
      </c>
      <c r="E1890" s="262" t="s">
        <v>1493</v>
      </c>
      <c r="F1890" s="389" t="s">
        <v>923</v>
      </c>
      <c r="G1890" s="389"/>
      <c r="H1890" s="283" t="s">
        <v>49</v>
      </c>
      <c r="I1890" s="286">
        <v>1.0999999999999999E-2</v>
      </c>
      <c r="J1890" s="285">
        <v>89.35</v>
      </c>
      <c r="K1890" s="285">
        <v>0.98</v>
      </c>
      <c r="M1890" s="46"/>
      <c r="N1890" s="46"/>
      <c r="O1890" s="46"/>
      <c r="P1890" s="46"/>
      <c r="Q1890" s="46"/>
      <c r="R1890" s="46"/>
      <c r="S1890" s="46"/>
      <c r="T1890" s="46"/>
      <c r="U1890" s="46"/>
      <c r="V1890" s="46"/>
      <c r="W1890" s="46"/>
      <c r="X1890" s="46"/>
    </row>
    <row r="1891" spans="1:24" ht="15" customHeight="1" x14ac:dyDescent="0.2">
      <c r="A1891" s="46"/>
      <c r="B1891" s="262" t="s">
        <v>919</v>
      </c>
      <c r="C1891" s="284" t="s">
        <v>3295</v>
      </c>
      <c r="D1891" s="262" t="s">
        <v>47</v>
      </c>
      <c r="E1891" s="262" t="s">
        <v>3296</v>
      </c>
      <c r="F1891" s="389" t="s">
        <v>923</v>
      </c>
      <c r="G1891" s="389"/>
      <c r="H1891" s="283" t="s">
        <v>49</v>
      </c>
      <c r="I1891" s="286">
        <v>1</v>
      </c>
      <c r="J1891" s="285">
        <v>8.82</v>
      </c>
      <c r="K1891" s="285">
        <v>8.82</v>
      </c>
      <c r="M1891" s="46"/>
      <c r="N1891" s="46"/>
      <c r="O1891" s="46"/>
      <c r="P1891" s="46"/>
      <c r="Q1891" s="46"/>
      <c r="R1891" s="46"/>
      <c r="S1891" s="46"/>
      <c r="T1891" s="46"/>
      <c r="U1891" s="46"/>
      <c r="V1891" s="46"/>
      <c r="W1891" s="46"/>
      <c r="X1891" s="46"/>
    </row>
    <row r="1892" spans="1:24" ht="15" customHeight="1" x14ac:dyDescent="0.2">
      <c r="A1892" s="46"/>
      <c r="B1892" s="262" t="s">
        <v>919</v>
      </c>
      <c r="C1892" s="284" t="s">
        <v>1489</v>
      </c>
      <c r="D1892" s="262" t="s">
        <v>47</v>
      </c>
      <c r="E1892" s="262" t="s">
        <v>2706</v>
      </c>
      <c r="F1892" s="389" t="s">
        <v>923</v>
      </c>
      <c r="G1892" s="389"/>
      <c r="H1892" s="283" t="s">
        <v>49</v>
      </c>
      <c r="I1892" s="286">
        <v>8.0000000000000002E-3</v>
      </c>
      <c r="J1892" s="285">
        <v>2.08</v>
      </c>
      <c r="K1892" s="285">
        <v>0.01</v>
      </c>
      <c r="M1892" s="46"/>
      <c r="N1892" s="46"/>
      <c r="O1892" s="46"/>
      <c r="P1892" s="46"/>
      <c r="Q1892" s="46"/>
      <c r="R1892" s="46"/>
      <c r="S1892" s="46"/>
      <c r="T1892" s="46"/>
      <c r="U1892" s="46"/>
      <c r="V1892" s="46"/>
      <c r="W1892" s="46"/>
      <c r="X1892" s="46"/>
    </row>
    <row r="1893" spans="1:24" ht="15" customHeight="1" x14ac:dyDescent="0.2">
      <c r="A1893" s="46"/>
      <c r="B1893" s="263"/>
      <c r="C1893" s="263"/>
      <c r="D1893" s="263"/>
      <c r="E1893" s="263"/>
      <c r="F1893" s="263" t="s">
        <v>924</v>
      </c>
      <c r="G1893" s="289">
        <v>0.6</v>
      </c>
      <c r="H1893" s="263" t="s">
        <v>925</v>
      </c>
      <c r="I1893" s="289">
        <v>0</v>
      </c>
      <c r="J1893" s="263" t="s">
        <v>926</v>
      </c>
      <c r="K1893" s="289">
        <v>0.6</v>
      </c>
      <c r="M1893" s="46"/>
      <c r="N1893" s="46"/>
      <c r="O1893" s="46"/>
      <c r="P1893" s="46"/>
      <c r="Q1893" s="46"/>
      <c r="R1893" s="46"/>
      <c r="S1893" s="46"/>
      <c r="T1893" s="46"/>
      <c r="U1893" s="46"/>
      <c r="V1893" s="46"/>
      <c r="W1893" s="46"/>
      <c r="X1893" s="46"/>
    </row>
    <row r="1894" spans="1:24" ht="15" customHeight="1" x14ac:dyDescent="0.2">
      <c r="A1894" s="46"/>
      <c r="B1894" s="263"/>
      <c r="C1894" s="263"/>
      <c r="D1894" s="263"/>
      <c r="E1894" s="263"/>
      <c r="F1894" s="263" t="s">
        <v>927</v>
      </c>
      <c r="G1894" s="289">
        <v>2.2999999999999998</v>
      </c>
      <c r="H1894" s="263"/>
      <c r="I1894" s="386" t="s">
        <v>928</v>
      </c>
      <c r="J1894" s="386"/>
      <c r="K1894" s="289">
        <v>13.36</v>
      </c>
      <c r="M1894" s="46"/>
      <c r="N1894" s="46"/>
      <c r="O1894" s="46"/>
      <c r="P1894" s="46"/>
      <c r="Q1894" s="46"/>
      <c r="R1894" s="46"/>
      <c r="S1894" s="46"/>
      <c r="T1894" s="46"/>
      <c r="U1894" s="46"/>
      <c r="V1894" s="46"/>
      <c r="W1894" s="46"/>
      <c r="X1894" s="46"/>
    </row>
    <row r="1895" spans="1:24" ht="15" customHeight="1" thickBot="1" x14ac:dyDescent="0.25">
      <c r="A1895" s="46"/>
      <c r="B1895" s="264"/>
      <c r="C1895" s="264"/>
      <c r="D1895" s="264"/>
      <c r="E1895" s="264"/>
      <c r="F1895" s="264"/>
      <c r="G1895" s="264"/>
      <c r="H1895" s="264" t="s">
        <v>929</v>
      </c>
      <c r="I1895" s="287" t="s">
        <v>935</v>
      </c>
      <c r="J1895" s="264" t="s">
        <v>931</v>
      </c>
      <c r="K1895" s="265">
        <v>400.8</v>
      </c>
      <c r="M1895" s="46"/>
      <c r="N1895" s="46"/>
      <c r="O1895" s="46"/>
      <c r="P1895" s="46"/>
      <c r="Q1895" s="46"/>
      <c r="R1895" s="46"/>
      <c r="S1895" s="46"/>
      <c r="T1895" s="46"/>
      <c r="U1895" s="46"/>
      <c r="V1895" s="46"/>
      <c r="W1895" s="46"/>
      <c r="X1895" s="46"/>
    </row>
    <row r="1896" spans="1:24" ht="15" customHeight="1" thickTop="1" x14ac:dyDescent="0.2">
      <c r="A1896" s="46"/>
      <c r="B1896" s="278"/>
      <c r="C1896" s="278"/>
      <c r="D1896" s="278"/>
      <c r="E1896" s="278"/>
      <c r="F1896" s="278"/>
      <c r="G1896" s="278"/>
      <c r="H1896" s="278"/>
      <c r="I1896" s="278"/>
      <c r="J1896" s="278"/>
      <c r="K1896" s="278"/>
      <c r="M1896" s="46"/>
      <c r="N1896" s="46"/>
      <c r="O1896" s="46"/>
      <c r="P1896" s="46"/>
      <c r="Q1896" s="46"/>
      <c r="R1896" s="46"/>
      <c r="S1896" s="46"/>
      <c r="T1896" s="46"/>
      <c r="U1896" s="46"/>
      <c r="V1896" s="46"/>
      <c r="W1896" s="46"/>
      <c r="X1896" s="46"/>
    </row>
    <row r="1897" spans="1:24" ht="15" customHeight="1" x14ac:dyDescent="0.2">
      <c r="A1897" s="46"/>
      <c r="B1897" s="259" t="s">
        <v>465</v>
      </c>
      <c r="C1897" s="267" t="s">
        <v>24</v>
      </c>
      <c r="D1897" s="259" t="s">
        <v>25</v>
      </c>
      <c r="E1897" s="259" t="s">
        <v>26</v>
      </c>
      <c r="F1897" s="387" t="s">
        <v>917</v>
      </c>
      <c r="G1897" s="387"/>
      <c r="H1897" s="271" t="s">
        <v>27</v>
      </c>
      <c r="I1897" s="267" t="s">
        <v>28</v>
      </c>
      <c r="J1897" s="267" t="s">
        <v>29</v>
      </c>
      <c r="K1897" s="267" t="s">
        <v>30</v>
      </c>
      <c r="M1897" s="46"/>
      <c r="N1897" s="46"/>
      <c r="O1897" s="46"/>
      <c r="P1897" s="46"/>
      <c r="Q1897" s="46"/>
      <c r="R1897" s="46"/>
      <c r="S1897" s="46"/>
      <c r="T1897" s="46"/>
      <c r="U1897" s="46"/>
      <c r="V1897" s="46"/>
      <c r="W1897" s="46"/>
      <c r="X1897" s="46"/>
    </row>
    <row r="1898" spans="1:24" ht="15" customHeight="1" x14ac:dyDescent="0.2">
      <c r="A1898" s="46"/>
      <c r="B1898" s="260" t="s">
        <v>918</v>
      </c>
      <c r="C1898" s="275" t="s">
        <v>2460</v>
      </c>
      <c r="D1898" s="260" t="s">
        <v>73</v>
      </c>
      <c r="E1898" s="260" t="s">
        <v>594</v>
      </c>
      <c r="F1898" s="388" t="s">
        <v>1065</v>
      </c>
      <c r="G1898" s="388"/>
      <c r="H1898" s="274" t="s">
        <v>83</v>
      </c>
      <c r="I1898" s="277">
        <v>1</v>
      </c>
      <c r="J1898" s="276">
        <v>49.44</v>
      </c>
      <c r="K1898" s="276">
        <v>49.44</v>
      </c>
      <c r="M1898" s="46"/>
      <c r="N1898" s="46"/>
      <c r="O1898" s="46"/>
      <c r="P1898" s="46"/>
      <c r="Q1898" s="46"/>
      <c r="R1898" s="46"/>
      <c r="S1898" s="46"/>
      <c r="T1898" s="46"/>
      <c r="U1898" s="46"/>
      <c r="V1898" s="46"/>
      <c r="W1898" s="46"/>
      <c r="X1898" s="46"/>
    </row>
    <row r="1899" spans="1:24" ht="15" customHeight="1" x14ac:dyDescent="0.2">
      <c r="A1899" s="46"/>
      <c r="B1899" s="261" t="s">
        <v>953</v>
      </c>
      <c r="C1899" s="280" t="s">
        <v>954</v>
      </c>
      <c r="D1899" s="261" t="s">
        <v>47</v>
      </c>
      <c r="E1899" s="261" t="s">
        <v>955</v>
      </c>
      <c r="F1899" s="385" t="s">
        <v>3970</v>
      </c>
      <c r="G1899" s="385"/>
      <c r="H1899" s="279" t="s">
        <v>950</v>
      </c>
      <c r="I1899" s="282">
        <v>0.5</v>
      </c>
      <c r="J1899" s="281">
        <v>34.46</v>
      </c>
      <c r="K1899" s="281">
        <v>17.23</v>
      </c>
      <c r="M1899" s="46"/>
      <c r="N1899" s="46"/>
      <c r="O1899" s="46"/>
      <c r="P1899" s="46"/>
      <c r="Q1899" s="46"/>
      <c r="R1899" s="46"/>
      <c r="S1899" s="46"/>
      <c r="T1899" s="46"/>
      <c r="U1899" s="46"/>
      <c r="V1899" s="46"/>
      <c r="W1899" s="46"/>
      <c r="X1899" s="46"/>
    </row>
    <row r="1900" spans="1:24" ht="15" customHeight="1" x14ac:dyDescent="0.2">
      <c r="A1900" s="46"/>
      <c r="B1900" s="261" t="s">
        <v>953</v>
      </c>
      <c r="C1900" s="280" t="s">
        <v>957</v>
      </c>
      <c r="D1900" s="261" t="s">
        <v>47</v>
      </c>
      <c r="E1900" s="261" t="s">
        <v>958</v>
      </c>
      <c r="F1900" s="385" t="s">
        <v>3970</v>
      </c>
      <c r="G1900" s="385"/>
      <c r="H1900" s="279" t="s">
        <v>950</v>
      </c>
      <c r="I1900" s="282">
        <v>0.5</v>
      </c>
      <c r="J1900" s="281">
        <v>26.08</v>
      </c>
      <c r="K1900" s="281">
        <v>13.04</v>
      </c>
      <c r="M1900" s="46"/>
      <c r="N1900" s="46"/>
      <c r="O1900" s="46"/>
      <c r="P1900" s="46"/>
      <c r="Q1900" s="46"/>
      <c r="R1900" s="46"/>
      <c r="S1900" s="46"/>
      <c r="T1900" s="46"/>
      <c r="U1900" s="46"/>
      <c r="V1900" s="46"/>
      <c r="W1900" s="46"/>
      <c r="X1900" s="46"/>
    </row>
    <row r="1901" spans="1:24" ht="15" customHeight="1" x14ac:dyDescent="0.2">
      <c r="A1901" s="46"/>
      <c r="B1901" s="262" t="s">
        <v>919</v>
      </c>
      <c r="C1901" s="284" t="s">
        <v>1600</v>
      </c>
      <c r="D1901" s="262" t="s">
        <v>36</v>
      </c>
      <c r="E1901" s="262" t="s">
        <v>1601</v>
      </c>
      <c r="F1901" s="389" t="s">
        <v>923</v>
      </c>
      <c r="G1901" s="389"/>
      <c r="H1901" s="283" t="s">
        <v>1453</v>
      </c>
      <c r="I1901" s="286">
        <v>7.0000000000000001E-3</v>
      </c>
      <c r="J1901" s="285">
        <v>47.63</v>
      </c>
      <c r="K1901" s="285">
        <v>0.33</v>
      </c>
      <c r="M1901" s="46"/>
      <c r="N1901" s="46"/>
      <c r="O1901" s="46"/>
      <c r="P1901" s="46"/>
      <c r="Q1901" s="46"/>
      <c r="R1901" s="46"/>
      <c r="S1901" s="46"/>
      <c r="T1901" s="46"/>
      <c r="U1901" s="46"/>
      <c r="V1901" s="46"/>
      <c r="W1901" s="46"/>
      <c r="X1901" s="46"/>
    </row>
    <row r="1902" spans="1:24" ht="15" customHeight="1" x14ac:dyDescent="0.2">
      <c r="A1902" s="46"/>
      <c r="B1902" s="262" t="s">
        <v>919</v>
      </c>
      <c r="C1902" s="284" t="s">
        <v>1610</v>
      </c>
      <c r="D1902" s="262" t="s">
        <v>36</v>
      </c>
      <c r="E1902" s="262" t="s">
        <v>1611</v>
      </c>
      <c r="F1902" s="389" t="s">
        <v>923</v>
      </c>
      <c r="G1902" s="389"/>
      <c r="H1902" s="283" t="s">
        <v>1195</v>
      </c>
      <c r="I1902" s="286">
        <v>5.0000000000000001E-3</v>
      </c>
      <c r="J1902" s="285">
        <v>74.739999999999995</v>
      </c>
      <c r="K1902" s="285">
        <v>0.37</v>
      </c>
      <c r="M1902" s="46"/>
      <c r="N1902" s="46"/>
      <c r="O1902" s="46"/>
      <c r="P1902" s="46"/>
      <c r="Q1902" s="46"/>
      <c r="R1902" s="46"/>
      <c r="S1902" s="46"/>
      <c r="T1902" s="46"/>
      <c r="U1902" s="46"/>
      <c r="V1902" s="46"/>
      <c r="W1902" s="46"/>
      <c r="X1902" s="46"/>
    </row>
    <row r="1903" spans="1:24" ht="15" customHeight="1" x14ac:dyDescent="0.2">
      <c r="A1903" s="46"/>
      <c r="B1903" s="262" t="s">
        <v>919</v>
      </c>
      <c r="C1903" s="284" t="s">
        <v>1489</v>
      </c>
      <c r="D1903" s="262" t="s">
        <v>47</v>
      </c>
      <c r="E1903" s="262" t="s">
        <v>2706</v>
      </c>
      <c r="F1903" s="389" t="s">
        <v>923</v>
      </c>
      <c r="G1903" s="389"/>
      <c r="H1903" s="283" t="s">
        <v>49</v>
      </c>
      <c r="I1903" s="286">
        <v>7.0000000000000007E-2</v>
      </c>
      <c r="J1903" s="285">
        <v>2.08</v>
      </c>
      <c r="K1903" s="285">
        <v>0.14000000000000001</v>
      </c>
      <c r="M1903" s="46"/>
      <c r="N1903" s="46"/>
      <c r="O1903" s="46"/>
      <c r="P1903" s="46"/>
      <c r="Q1903" s="46"/>
      <c r="R1903" s="46"/>
      <c r="S1903" s="46"/>
      <c r="T1903" s="46"/>
      <c r="U1903" s="46"/>
      <c r="V1903" s="46"/>
      <c r="W1903" s="46"/>
      <c r="X1903" s="46"/>
    </row>
    <row r="1904" spans="1:24" ht="15" customHeight="1" x14ac:dyDescent="0.2">
      <c r="A1904" s="46"/>
      <c r="B1904" s="262" t="s">
        <v>919</v>
      </c>
      <c r="C1904" s="284" t="s">
        <v>2714</v>
      </c>
      <c r="D1904" s="262" t="s">
        <v>47</v>
      </c>
      <c r="E1904" s="262" t="s">
        <v>2715</v>
      </c>
      <c r="F1904" s="389" t="s">
        <v>923</v>
      </c>
      <c r="G1904" s="389"/>
      <c r="H1904" s="283" t="s">
        <v>49</v>
      </c>
      <c r="I1904" s="286">
        <v>1</v>
      </c>
      <c r="J1904" s="285">
        <v>1.71</v>
      </c>
      <c r="K1904" s="285">
        <v>1.71</v>
      </c>
      <c r="M1904" s="46"/>
      <c r="N1904" s="46"/>
      <c r="O1904" s="46"/>
      <c r="P1904" s="46"/>
      <c r="Q1904" s="46"/>
      <c r="R1904" s="46"/>
      <c r="S1904" s="46"/>
      <c r="T1904" s="46"/>
      <c r="U1904" s="46"/>
      <c r="V1904" s="46"/>
      <c r="W1904" s="46"/>
      <c r="X1904" s="46"/>
    </row>
    <row r="1905" spans="1:24" ht="15" customHeight="1" x14ac:dyDescent="0.2">
      <c r="A1905" s="46"/>
      <c r="B1905" s="262" t="s">
        <v>919</v>
      </c>
      <c r="C1905" s="284" t="s">
        <v>1616</v>
      </c>
      <c r="D1905" s="262" t="s">
        <v>36</v>
      </c>
      <c r="E1905" s="262" t="s">
        <v>1617</v>
      </c>
      <c r="F1905" s="389" t="s">
        <v>923</v>
      </c>
      <c r="G1905" s="389"/>
      <c r="H1905" s="283" t="s">
        <v>345</v>
      </c>
      <c r="I1905" s="286">
        <v>1.5</v>
      </c>
      <c r="J1905" s="285">
        <v>11.08</v>
      </c>
      <c r="K1905" s="285">
        <v>16.62</v>
      </c>
      <c r="M1905" s="46"/>
      <c r="N1905" s="46"/>
      <c r="O1905" s="46"/>
      <c r="P1905" s="46"/>
      <c r="Q1905" s="46"/>
      <c r="R1905" s="46"/>
      <c r="S1905" s="46"/>
      <c r="T1905" s="46"/>
      <c r="U1905" s="46"/>
      <c r="V1905" s="46"/>
      <c r="W1905" s="46"/>
      <c r="X1905" s="46"/>
    </row>
    <row r="1906" spans="1:24" ht="15" customHeight="1" x14ac:dyDescent="0.2">
      <c r="A1906" s="46"/>
      <c r="B1906" s="263"/>
      <c r="C1906" s="263"/>
      <c r="D1906" s="263"/>
      <c r="E1906" s="263"/>
      <c r="F1906" s="263" t="s">
        <v>924</v>
      </c>
      <c r="G1906" s="289">
        <v>26.69</v>
      </c>
      <c r="H1906" s="263" t="s">
        <v>925</v>
      </c>
      <c r="I1906" s="289">
        <v>0</v>
      </c>
      <c r="J1906" s="263" t="s">
        <v>926</v>
      </c>
      <c r="K1906" s="289">
        <v>26.69</v>
      </c>
      <c r="M1906" s="46"/>
      <c r="N1906" s="46"/>
      <c r="O1906" s="46"/>
      <c r="P1906" s="46"/>
      <c r="Q1906" s="46"/>
      <c r="R1906" s="46"/>
      <c r="S1906" s="46"/>
      <c r="T1906" s="46"/>
      <c r="U1906" s="46"/>
      <c r="V1906" s="46"/>
      <c r="W1906" s="46"/>
      <c r="X1906" s="46"/>
    </row>
    <row r="1907" spans="1:24" ht="15" customHeight="1" x14ac:dyDescent="0.2">
      <c r="A1907" s="46"/>
      <c r="B1907" s="263"/>
      <c r="C1907" s="263"/>
      <c r="D1907" s="263"/>
      <c r="E1907" s="263"/>
      <c r="F1907" s="263" t="s">
        <v>927</v>
      </c>
      <c r="G1907" s="289">
        <v>10.28</v>
      </c>
      <c r="H1907" s="263"/>
      <c r="I1907" s="386" t="s">
        <v>928</v>
      </c>
      <c r="J1907" s="386"/>
      <c r="K1907" s="289">
        <v>59.72</v>
      </c>
      <c r="M1907" s="46"/>
      <c r="N1907" s="46"/>
      <c r="O1907" s="46"/>
      <c r="P1907" s="46"/>
      <c r="Q1907" s="46"/>
      <c r="R1907" s="46"/>
      <c r="S1907" s="46"/>
      <c r="T1907" s="46"/>
      <c r="U1907" s="46"/>
      <c r="V1907" s="46"/>
      <c r="W1907" s="46"/>
      <c r="X1907" s="46"/>
    </row>
    <row r="1908" spans="1:24" ht="15" customHeight="1" thickBot="1" x14ac:dyDescent="0.25">
      <c r="A1908" s="46"/>
      <c r="B1908" s="264"/>
      <c r="C1908" s="264"/>
      <c r="D1908" s="264"/>
      <c r="E1908" s="264"/>
      <c r="F1908" s="264"/>
      <c r="G1908" s="264"/>
      <c r="H1908" s="264" t="s">
        <v>929</v>
      </c>
      <c r="I1908" s="287" t="s">
        <v>3297</v>
      </c>
      <c r="J1908" s="264" t="s">
        <v>931</v>
      </c>
      <c r="K1908" s="265">
        <v>9674.64</v>
      </c>
      <c r="M1908" s="46"/>
      <c r="N1908" s="46"/>
      <c r="O1908" s="46"/>
      <c r="P1908" s="46"/>
      <c r="Q1908" s="46"/>
      <c r="R1908" s="46"/>
      <c r="S1908" s="46"/>
      <c r="T1908" s="46"/>
      <c r="U1908" s="46"/>
      <c r="V1908" s="46"/>
      <c r="W1908" s="46"/>
      <c r="X1908" s="46"/>
    </row>
    <row r="1909" spans="1:24" ht="15" customHeight="1" thickTop="1" x14ac:dyDescent="0.2">
      <c r="A1909" s="46"/>
      <c r="B1909" s="278"/>
      <c r="C1909" s="278"/>
      <c r="D1909" s="278"/>
      <c r="E1909" s="278"/>
      <c r="F1909" s="278"/>
      <c r="G1909" s="278"/>
      <c r="H1909" s="278"/>
      <c r="I1909" s="278"/>
      <c r="J1909" s="278"/>
      <c r="K1909" s="278"/>
      <c r="M1909" s="46"/>
      <c r="N1909" s="46"/>
      <c r="O1909" s="46"/>
      <c r="P1909" s="46"/>
      <c r="Q1909" s="46"/>
      <c r="R1909" s="46"/>
      <c r="S1909" s="46"/>
      <c r="T1909" s="46"/>
      <c r="U1909" s="46"/>
      <c r="V1909" s="46"/>
      <c r="W1909" s="46"/>
      <c r="X1909" s="46"/>
    </row>
    <row r="1910" spans="1:24" ht="15" customHeight="1" x14ac:dyDescent="0.2">
      <c r="A1910" s="46"/>
      <c r="B1910" s="259" t="s">
        <v>468</v>
      </c>
      <c r="C1910" s="267" t="s">
        <v>24</v>
      </c>
      <c r="D1910" s="259" t="s">
        <v>25</v>
      </c>
      <c r="E1910" s="259" t="s">
        <v>26</v>
      </c>
      <c r="F1910" s="387" t="s">
        <v>917</v>
      </c>
      <c r="G1910" s="387"/>
      <c r="H1910" s="271" t="s">
        <v>27</v>
      </c>
      <c r="I1910" s="267" t="s">
        <v>28</v>
      </c>
      <c r="J1910" s="267" t="s">
        <v>29</v>
      </c>
      <c r="K1910" s="267" t="s">
        <v>30</v>
      </c>
      <c r="M1910" s="46"/>
      <c r="N1910" s="46"/>
      <c r="O1910" s="46"/>
      <c r="P1910" s="46"/>
      <c r="Q1910" s="46"/>
      <c r="R1910" s="46"/>
      <c r="S1910" s="46"/>
      <c r="T1910" s="46"/>
      <c r="U1910" s="46"/>
      <c r="V1910" s="46"/>
      <c r="W1910" s="46"/>
      <c r="X1910" s="46"/>
    </row>
    <row r="1911" spans="1:24" ht="15" customHeight="1" x14ac:dyDescent="0.2">
      <c r="A1911" s="46"/>
      <c r="B1911" s="260" t="s">
        <v>918</v>
      </c>
      <c r="C1911" s="275" t="s">
        <v>608</v>
      </c>
      <c r="D1911" s="260" t="s">
        <v>47</v>
      </c>
      <c r="E1911" s="260" t="s">
        <v>609</v>
      </c>
      <c r="F1911" s="388" t="s">
        <v>4019</v>
      </c>
      <c r="G1911" s="388"/>
      <c r="H1911" s="274" t="s">
        <v>49</v>
      </c>
      <c r="I1911" s="277">
        <v>1</v>
      </c>
      <c r="J1911" s="276">
        <v>17.11</v>
      </c>
      <c r="K1911" s="276">
        <v>17.11</v>
      </c>
      <c r="M1911" s="46"/>
      <c r="N1911" s="46"/>
      <c r="O1911" s="46"/>
      <c r="P1911" s="46"/>
      <c r="Q1911" s="46"/>
      <c r="R1911" s="46"/>
      <c r="S1911" s="46"/>
      <c r="T1911" s="46"/>
      <c r="U1911" s="46"/>
      <c r="V1911" s="46"/>
      <c r="W1911" s="46"/>
      <c r="X1911" s="46"/>
    </row>
    <row r="1912" spans="1:24" ht="15" customHeight="1" x14ac:dyDescent="0.2">
      <c r="A1912" s="46"/>
      <c r="B1912" s="261" t="s">
        <v>953</v>
      </c>
      <c r="C1912" s="280" t="s">
        <v>954</v>
      </c>
      <c r="D1912" s="261" t="s">
        <v>47</v>
      </c>
      <c r="E1912" s="261" t="s">
        <v>955</v>
      </c>
      <c r="F1912" s="385" t="s">
        <v>3970</v>
      </c>
      <c r="G1912" s="385"/>
      <c r="H1912" s="279" t="s">
        <v>950</v>
      </c>
      <c r="I1912" s="282">
        <v>4.5699999999999998E-2</v>
      </c>
      <c r="J1912" s="281">
        <v>34.46</v>
      </c>
      <c r="K1912" s="281">
        <v>1.57</v>
      </c>
      <c r="M1912" s="46"/>
      <c r="N1912" s="46"/>
      <c r="O1912" s="46"/>
      <c r="P1912" s="46"/>
      <c r="Q1912" s="46"/>
      <c r="R1912" s="46"/>
      <c r="S1912" s="46"/>
      <c r="T1912" s="46"/>
      <c r="U1912" s="46"/>
      <c r="V1912" s="46"/>
      <c r="W1912" s="46"/>
      <c r="X1912" s="46"/>
    </row>
    <row r="1913" spans="1:24" ht="15" customHeight="1" x14ac:dyDescent="0.2">
      <c r="A1913" s="46"/>
      <c r="B1913" s="261" t="s">
        <v>953</v>
      </c>
      <c r="C1913" s="280" t="s">
        <v>957</v>
      </c>
      <c r="D1913" s="261" t="s">
        <v>47</v>
      </c>
      <c r="E1913" s="261" t="s">
        <v>958</v>
      </c>
      <c r="F1913" s="385" t="s">
        <v>3970</v>
      </c>
      <c r="G1913" s="385"/>
      <c r="H1913" s="279" t="s">
        <v>950</v>
      </c>
      <c r="I1913" s="282">
        <v>4.5699999999999998E-2</v>
      </c>
      <c r="J1913" s="281">
        <v>26.08</v>
      </c>
      <c r="K1913" s="281">
        <v>1.19</v>
      </c>
      <c r="M1913" s="46"/>
      <c r="N1913" s="46"/>
      <c r="O1913" s="46"/>
      <c r="P1913" s="46"/>
      <c r="Q1913" s="46"/>
      <c r="R1913" s="46"/>
      <c r="S1913" s="46"/>
      <c r="T1913" s="46"/>
      <c r="U1913" s="46"/>
      <c r="V1913" s="46"/>
      <c r="W1913" s="46"/>
      <c r="X1913" s="46"/>
    </row>
    <row r="1914" spans="1:24" ht="15" customHeight="1" x14ac:dyDescent="0.2">
      <c r="A1914" s="46"/>
      <c r="B1914" s="262" t="s">
        <v>919</v>
      </c>
      <c r="C1914" s="284" t="s">
        <v>1635</v>
      </c>
      <c r="D1914" s="262" t="s">
        <v>47</v>
      </c>
      <c r="E1914" s="262" t="s">
        <v>1636</v>
      </c>
      <c r="F1914" s="389" t="s">
        <v>923</v>
      </c>
      <c r="G1914" s="389"/>
      <c r="H1914" s="283" t="s">
        <v>49</v>
      </c>
      <c r="I1914" s="286">
        <v>1</v>
      </c>
      <c r="J1914" s="285">
        <v>7.26</v>
      </c>
      <c r="K1914" s="285">
        <v>7.26</v>
      </c>
      <c r="M1914" s="46"/>
      <c r="N1914" s="46"/>
      <c r="O1914" s="46"/>
      <c r="P1914" s="46"/>
      <c r="Q1914" s="46"/>
      <c r="R1914" s="46"/>
      <c r="S1914" s="46"/>
      <c r="T1914" s="46"/>
      <c r="U1914" s="46"/>
      <c r="V1914" s="46"/>
      <c r="W1914" s="46"/>
      <c r="X1914" s="46"/>
    </row>
    <row r="1915" spans="1:24" ht="15" customHeight="1" x14ac:dyDescent="0.2">
      <c r="A1915" s="46"/>
      <c r="B1915" s="262" t="s">
        <v>919</v>
      </c>
      <c r="C1915" s="284" t="s">
        <v>1577</v>
      </c>
      <c r="D1915" s="262" t="s">
        <v>47</v>
      </c>
      <c r="E1915" s="262" t="s">
        <v>1578</v>
      </c>
      <c r="F1915" s="389" t="s">
        <v>923</v>
      </c>
      <c r="G1915" s="389"/>
      <c r="H1915" s="283" t="s">
        <v>49</v>
      </c>
      <c r="I1915" s="286">
        <v>3</v>
      </c>
      <c r="J1915" s="285">
        <v>1.55</v>
      </c>
      <c r="K1915" s="285">
        <v>4.6500000000000004</v>
      </c>
      <c r="M1915" s="46"/>
      <c r="N1915" s="46"/>
      <c r="O1915" s="46"/>
      <c r="P1915" s="46"/>
      <c r="Q1915" s="46"/>
      <c r="R1915" s="46"/>
      <c r="S1915" s="46"/>
      <c r="T1915" s="46"/>
      <c r="U1915" s="46"/>
      <c r="V1915" s="46"/>
      <c r="W1915" s="46"/>
      <c r="X1915" s="46"/>
    </row>
    <row r="1916" spans="1:24" ht="15" customHeight="1" x14ac:dyDescent="0.2">
      <c r="A1916" s="46"/>
      <c r="B1916" s="262" t="s">
        <v>919</v>
      </c>
      <c r="C1916" s="284" t="s">
        <v>1565</v>
      </c>
      <c r="D1916" s="262" t="s">
        <v>47</v>
      </c>
      <c r="E1916" s="262" t="s">
        <v>1566</v>
      </c>
      <c r="F1916" s="389" t="s">
        <v>923</v>
      </c>
      <c r="G1916" s="389"/>
      <c r="H1916" s="283" t="s">
        <v>49</v>
      </c>
      <c r="I1916" s="286">
        <v>7.4999999999999997E-2</v>
      </c>
      <c r="J1916" s="285">
        <v>32.549999999999997</v>
      </c>
      <c r="K1916" s="285">
        <v>2.44</v>
      </c>
      <c r="M1916" s="46"/>
      <c r="N1916" s="46"/>
      <c r="O1916" s="46"/>
      <c r="P1916" s="46"/>
      <c r="Q1916" s="46"/>
      <c r="R1916" s="46"/>
      <c r="S1916" s="46"/>
      <c r="T1916" s="46"/>
      <c r="U1916" s="46"/>
      <c r="V1916" s="46"/>
      <c r="W1916" s="46"/>
      <c r="X1916" s="46"/>
    </row>
    <row r="1917" spans="1:24" ht="15" customHeight="1" x14ac:dyDescent="0.2">
      <c r="A1917" s="46"/>
      <c r="B1917" s="263"/>
      <c r="C1917" s="263"/>
      <c r="D1917" s="263"/>
      <c r="E1917" s="263"/>
      <c r="F1917" s="263" t="s">
        <v>924</v>
      </c>
      <c r="G1917" s="289">
        <v>2.4300000000000002</v>
      </c>
      <c r="H1917" s="263" t="s">
        <v>925</v>
      </c>
      <c r="I1917" s="289">
        <v>0</v>
      </c>
      <c r="J1917" s="263" t="s">
        <v>926</v>
      </c>
      <c r="K1917" s="289">
        <v>2.4300000000000002</v>
      </c>
      <c r="M1917" s="46"/>
      <c r="N1917" s="46"/>
      <c r="O1917" s="46"/>
      <c r="P1917" s="46"/>
      <c r="Q1917" s="46"/>
      <c r="R1917" s="46"/>
      <c r="S1917" s="46"/>
      <c r="T1917" s="46"/>
      <c r="U1917" s="46"/>
      <c r="V1917" s="46"/>
      <c r="W1917" s="46"/>
      <c r="X1917" s="46"/>
    </row>
    <row r="1918" spans="1:24" ht="15" customHeight="1" x14ac:dyDescent="0.2">
      <c r="A1918" s="46"/>
      <c r="B1918" s="263"/>
      <c r="C1918" s="263"/>
      <c r="D1918" s="263"/>
      <c r="E1918" s="263"/>
      <c r="F1918" s="263" t="s">
        <v>927</v>
      </c>
      <c r="G1918" s="289">
        <v>3.56</v>
      </c>
      <c r="H1918" s="263"/>
      <c r="I1918" s="386" t="s">
        <v>928</v>
      </c>
      <c r="J1918" s="386"/>
      <c r="K1918" s="289">
        <v>20.67</v>
      </c>
      <c r="M1918" s="46"/>
      <c r="N1918" s="46"/>
      <c r="O1918" s="46"/>
      <c r="P1918" s="46"/>
      <c r="Q1918" s="46"/>
      <c r="R1918" s="46"/>
      <c r="S1918" s="46"/>
      <c r="T1918" s="46"/>
      <c r="U1918" s="46"/>
      <c r="V1918" s="46"/>
      <c r="W1918" s="46"/>
      <c r="X1918" s="46"/>
    </row>
    <row r="1919" spans="1:24" ht="15" customHeight="1" thickBot="1" x14ac:dyDescent="0.25">
      <c r="A1919" s="46"/>
      <c r="B1919" s="264"/>
      <c r="C1919" s="264"/>
      <c r="D1919" s="264"/>
      <c r="E1919" s="264"/>
      <c r="F1919" s="264"/>
      <c r="G1919" s="264"/>
      <c r="H1919" s="264" t="s">
        <v>929</v>
      </c>
      <c r="I1919" s="287" t="s">
        <v>1549</v>
      </c>
      <c r="J1919" s="264" t="s">
        <v>931</v>
      </c>
      <c r="K1919" s="265">
        <v>702.78</v>
      </c>
      <c r="M1919" s="46"/>
      <c r="N1919" s="46"/>
      <c r="O1919" s="46"/>
      <c r="P1919" s="46"/>
      <c r="Q1919" s="46"/>
      <c r="R1919" s="46"/>
      <c r="S1919" s="46"/>
      <c r="T1919" s="46"/>
      <c r="U1919" s="46"/>
      <c r="V1919" s="46"/>
      <c r="W1919" s="46"/>
      <c r="X1919" s="46"/>
    </row>
    <row r="1920" spans="1:24" ht="15" customHeight="1" thickTop="1" x14ac:dyDescent="0.2">
      <c r="A1920" s="46"/>
      <c r="B1920" s="278"/>
      <c r="C1920" s="278"/>
      <c r="D1920" s="278"/>
      <c r="E1920" s="278"/>
      <c r="F1920" s="278"/>
      <c r="G1920" s="278"/>
      <c r="H1920" s="278"/>
      <c r="I1920" s="278"/>
      <c r="J1920" s="278"/>
      <c r="K1920" s="278"/>
      <c r="M1920" s="46"/>
      <c r="N1920" s="46"/>
      <c r="O1920" s="46"/>
      <c r="P1920" s="46"/>
      <c r="Q1920" s="46"/>
      <c r="R1920" s="46"/>
      <c r="S1920" s="46"/>
      <c r="T1920" s="46"/>
      <c r="U1920" s="46"/>
      <c r="V1920" s="46"/>
      <c r="W1920" s="46"/>
      <c r="X1920" s="46"/>
    </row>
    <row r="1921" spans="1:24" ht="15" customHeight="1" x14ac:dyDescent="0.2">
      <c r="A1921" s="46"/>
      <c r="B1921" s="259" t="s">
        <v>469</v>
      </c>
      <c r="C1921" s="267" t="s">
        <v>24</v>
      </c>
      <c r="D1921" s="259" t="s">
        <v>25</v>
      </c>
      <c r="E1921" s="259" t="s">
        <v>26</v>
      </c>
      <c r="F1921" s="387" t="s">
        <v>917</v>
      </c>
      <c r="G1921" s="387"/>
      <c r="H1921" s="271" t="s">
        <v>27</v>
      </c>
      <c r="I1921" s="267" t="s">
        <v>28</v>
      </c>
      <c r="J1921" s="267" t="s">
        <v>29</v>
      </c>
      <c r="K1921" s="267" t="s">
        <v>30</v>
      </c>
      <c r="M1921" s="46"/>
      <c r="N1921" s="46"/>
      <c r="O1921" s="46"/>
      <c r="P1921" s="46"/>
      <c r="Q1921" s="46"/>
      <c r="R1921" s="46"/>
      <c r="S1921" s="46"/>
      <c r="T1921" s="46"/>
      <c r="U1921" s="46"/>
      <c r="V1921" s="46"/>
      <c r="W1921" s="46"/>
      <c r="X1921" s="46"/>
    </row>
    <row r="1922" spans="1:24" ht="15" customHeight="1" x14ac:dyDescent="0.2">
      <c r="A1922" s="46"/>
      <c r="B1922" s="260" t="s">
        <v>918</v>
      </c>
      <c r="C1922" s="275" t="s">
        <v>3197</v>
      </c>
      <c r="D1922" s="260" t="s">
        <v>47</v>
      </c>
      <c r="E1922" s="260" t="s">
        <v>3198</v>
      </c>
      <c r="F1922" s="388" t="s">
        <v>4019</v>
      </c>
      <c r="G1922" s="388"/>
      <c r="H1922" s="274" t="s">
        <v>49</v>
      </c>
      <c r="I1922" s="277">
        <v>1</v>
      </c>
      <c r="J1922" s="276">
        <v>36.69</v>
      </c>
      <c r="K1922" s="276">
        <v>36.69</v>
      </c>
      <c r="M1922" s="46"/>
      <c r="N1922" s="46"/>
      <c r="O1922" s="46"/>
      <c r="P1922" s="46"/>
      <c r="Q1922" s="46"/>
      <c r="R1922" s="46"/>
      <c r="S1922" s="46"/>
      <c r="T1922" s="46"/>
      <c r="U1922" s="46"/>
      <c r="V1922" s="46"/>
      <c r="W1922" s="46"/>
      <c r="X1922" s="46"/>
    </row>
    <row r="1923" spans="1:24" ht="15" customHeight="1" x14ac:dyDescent="0.2">
      <c r="A1923" s="46"/>
      <c r="B1923" s="261" t="s">
        <v>953</v>
      </c>
      <c r="C1923" s="280" t="s">
        <v>957</v>
      </c>
      <c r="D1923" s="261" t="s">
        <v>47</v>
      </c>
      <c r="E1923" s="261" t="s">
        <v>958</v>
      </c>
      <c r="F1923" s="385" t="s">
        <v>3970</v>
      </c>
      <c r="G1923" s="385"/>
      <c r="H1923" s="279" t="s">
        <v>950</v>
      </c>
      <c r="I1923" s="282">
        <v>0.1676</v>
      </c>
      <c r="J1923" s="281">
        <v>26.08</v>
      </c>
      <c r="K1923" s="281">
        <v>4.37</v>
      </c>
      <c r="M1923" s="46"/>
      <c r="N1923" s="46"/>
      <c r="O1923" s="46"/>
      <c r="P1923" s="46"/>
      <c r="Q1923" s="46"/>
      <c r="R1923" s="46"/>
      <c r="S1923" s="46"/>
      <c r="T1923" s="46"/>
      <c r="U1923" s="46"/>
      <c r="V1923" s="46"/>
      <c r="W1923" s="46"/>
      <c r="X1923" s="46"/>
    </row>
    <row r="1924" spans="1:24" ht="15" customHeight="1" x14ac:dyDescent="0.2">
      <c r="A1924" s="46"/>
      <c r="B1924" s="261" t="s">
        <v>953</v>
      </c>
      <c r="C1924" s="280" t="s">
        <v>954</v>
      </c>
      <c r="D1924" s="261" t="s">
        <v>47</v>
      </c>
      <c r="E1924" s="261" t="s">
        <v>955</v>
      </c>
      <c r="F1924" s="385" t="s">
        <v>3970</v>
      </c>
      <c r="G1924" s="385"/>
      <c r="H1924" s="279" t="s">
        <v>950</v>
      </c>
      <c r="I1924" s="282">
        <v>0.1676</v>
      </c>
      <c r="J1924" s="281">
        <v>34.46</v>
      </c>
      <c r="K1924" s="281">
        <v>5.77</v>
      </c>
      <c r="M1924" s="46"/>
      <c r="N1924" s="46"/>
      <c r="O1924" s="46"/>
      <c r="P1924" s="46"/>
      <c r="Q1924" s="46"/>
      <c r="R1924" s="46"/>
      <c r="S1924" s="46"/>
      <c r="T1924" s="46"/>
      <c r="U1924" s="46"/>
      <c r="V1924" s="46"/>
      <c r="W1924" s="46"/>
      <c r="X1924" s="46"/>
    </row>
    <row r="1925" spans="1:24" ht="15" customHeight="1" x14ac:dyDescent="0.2">
      <c r="A1925" s="46"/>
      <c r="B1925" s="262" t="s">
        <v>919</v>
      </c>
      <c r="C1925" s="284" t="s">
        <v>1581</v>
      </c>
      <c r="D1925" s="262" t="s">
        <v>47</v>
      </c>
      <c r="E1925" s="262" t="s">
        <v>1582</v>
      </c>
      <c r="F1925" s="389" t="s">
        <v>923</v>
      </c>
      <c r="G1925" s="389"/>
      <c r="H1925" s="283" t="s">
        <v>49</v>
      </c>
      <c r="I1925" s="286">
        <v>3</v>
      </c>
      <c r="J1925" s="285">
        <v>2.2799999999999998</v>
      </c>
      <c r="K1925" s="285">
        <v>6.84</v>
      </c>
      <c r="M1925" s="46"/>
      <c r="N1925" s="46"/>
      <c r="O1925" s="46"/>
      <c r="P1925" s="46"/>
      <c r="Q1925" s="46"/>
      <c r="R1925" s="46"/>
      <c r="S1925" s="46"/>
      <c r="T1925" s="46"/>
      <c r="U1925" s="46"/>
      <c r="V1925" s="46"/>
      <c r="W1925" s="46"/>
      <c r="X1925" s="46"/>
    </row>
    <row r="1926" spans="1:24" ht="15" customHeight="1" x14ac:dyDescent="0.2">
      <c r="A1926" s="46"/>
      <c r="B1926" s="262" t="s">
        <v>919</v>
      </c>
      <c r="C1926" s="284" t="s">
        <v>1565</v>
      </c>
      <c r="D1926" s="262" t="s">
        <v>47</v>
      </c>
      <c r="E1926" s="262" t="s">
        <v>1566</v>
      </c>
      <c r="F1926" s="389" t="s">
        <v>923</v>
      </c>
      <c r="G1926" s="389"/>
      <c r="H1926" s="283" t="s">
        <v>49</v>
      </c>
      <c r="I1926" s="286">
        <v>0.1125</v>
      </c>
      <c r="J1926" s="285">
        <v>32.549999999999997</v>
      </c>
      <c r="K1926" s="285">
        <v>3.66</v>
      </c>
      <c r="M1926" s="46"/>
      <c r="N1926" s="46"/>
      <c r="O1926" s="46"/>
      <c r="P1926" s="46"/>
      <c r="Q1926" s="46"/>
      <c r="R1926" s="46"/>
      <c r="S1926" s="46"/>
      <c r="T1926" s="46"/>
      <c r="U1926" s="46"/>
      <c r="V1926" s="46"/>
      <c r="W1926" s="46"/>
      <c r="X1926" s="46"/>
    </row>
    <row r="1927" spans="1:24" ht="15" customHeight="1" x14ac:dyDescent="0.2">
      <c r="A1927" s="46"/>
      <c r="B1927" s="262" t="s">
        <v>919</v>
      </c>
      <c r="C1927" s="284" t="s">
        <v>3298</v>
      </c>
      <c r="D1927" s="262" t="s">
        <v>47</v>
      </c>
      <c r="E1927" s="262" t="s">
        <v>3299</v>
      </c>
      <c r="F1927" s="389" t="s">
        <v>923</v>
      </c>
      <c r="G1927" s="389"/>
      <c r="H1927" s="283" t="s">
        <v>49</v>
      </c>
      <c r="I1927" s="286">
        <v>1</v>
      </c>
      <c r="J1927" s="285">
        <v>16.05</v>
      </c>
      <c r="K1927" s="285">
        <v>16.05</v>
      </c>
      <c r="M1927" s="46"/>
      <c r="N1927" s="46"/>
      <c r="O1927" s="46"/>
      <c r="P1927" s="46"/>
      <c r="Q1927" s="46"/>
      <c r="R1927" s="46"/>
      <c r="S1927" s="46"/>
      <c r="T1927" s="46"/>
      <c r="U1927" s="46"/>
      <c r="V1927" s="46"/>
      <c r="W1927" s="46"/>
      <c r="X1927" s="46"/>
    </row>
    <row r="1928" spans="1:24" ht="15" customHeight="1" x14ac:dyDescent="0.2">
      <c r="A1928" s="46"/>
      <c r="B1928" s="263"/>
      <c r="C1928" s="263"/>
      <c r="D1928" s="263"/>
      <c r="E1928" s="263"/>
      <c r="F1928" s="263" t="s">
        <v>924</v>
      </c>
      <c r="G1928" s="289">
        <v>8.94</v>
      </c>
      <c r="H1928" s="263" t="s">
        <v>925</v>
      </c>
      <c r="I1928" s="289">
        <v>0</v>
      </c>
      <c r="J1928" s="263" t="s">
        <v>926</v>
      </c>
      <c r="K1928" s="289">
        <v>8.94</v>
      </c>
      <c r="M1928" s="46"/>
      <c r="N1928" s="46"/>
      <c r="O1928" s="46"/>
      <c r="P1928" s="46"/>
      <c r="Q1928" s="46"/>
      <c r="R1928" s="46"/>
      <c r="S1928" s="46"/>
      <c r="T1928" s="46"/>
      <c r="U1928" s="46"/>
      <c r="V1928" s="46"/>
      <c r="W1928" s="46"/>
      <c r="X1928" s="46"/>
    </row>
    <row r="1929" spans="1:24" ht="15" customHeight="1" x14ac:dyDescent="0.2">
      <c r="A1929" s="46"/>
      <c r="B1929" s="263"/>
      <c r="C1929" s="263"/>
      <c r="D1929" s="263"/>
      <c r="E1929" s="263"/>
      <c r="F1929" s="263" t="s">
        <v>927</v>
      </c>
      <c r="G1929" s="289">
        <v>7.63</v>
      </c>
      <c r="H1929" s="263"/>
      <c r="I1929" s="386" t="s">
        <v>928</v>
      </c>
      <c r="J1929" s="386"/>
      <c r="K1929" s="289">
        <v>44.32</v>
      </c>
      <c r="M1929" s="46"/>
      <c r="N1929" s="46"/>
      <c r="O1929" s="46"/>
      <c r="P1929" s="46"/>
      <c r="Q1929" s="46"/>
      <c r="R1929" s="46"/>
      <c r="S1929" s="46"/>
      <c r="T1929" s="46"/>
      <c r="U1929" s="46"/>
      <c r="V1929" s="46"/>
      <c r="W1929" s="46"/>
      <c r="X1929" s="46"/>
    </row>
    <row r="1930" spans="1:24" ht="15" customHeight="1" thickBot="1" x14ac:dyDescent="0.25">
      <c r="A1930" s="46"/>
      <c r="B1930" s="264"/>
      <c r="C1930" s="264"/>
      <c r="D1930" s="264"/>
      <c r="E1930" s="264"/>
      <c r="F1930" s="264"/>
      <c r="G1930" s="264"/>
      <c r="H1930" s="264" t="s">
        <v>929</v>
      </c>
      <c r="I1930" s="287" t="s">
        <v>1064</v>
      </c>
      <c r="J1930" s="264" t="s">
        <v>931</v>
      </c>
      <c r="K1930" s="265">
        <v>88.64</v>
      </c>
      <c r="M1930" s="46"/>
      <c r="N1930" s="46"/>
      <c r="O1930" s="46"/>
      <c r="P1930" s="46"/>
      <c r="Q1930" s="46"/>
      <c r="R1930" s="46"/>
      <c r="S1930" s="46"/>
      <c r="T1930" s="46"/>
      <c r="U1930" s="46"/>
      <c r="V1930" s="46"/>
      <c r="W1930" s="46"/>
      <c r="X1930" s="46"/>
    </row>
    <row r="1931" spans="1:24" ht="15" customHeight="1" thickTop="1" x14ac:dyDescent="0.2">
      <c r="A1931" s="46"/>
      <c r="B1931" s="278"/>
      <c r="C1931" s="278"/>
      <c r="D1931" s="278"/>
      <c r="E1931" s="278"/>
      <c r="F1931" s="278"/>
      <c r="G1931" s="278"/>
      <c r="H1931" s="278"/>
      <c r="I1931" s="278"/>
      <c r="J1931" s="278"/>
      <c r="K1931" s="278"/>
      <c r="M1931" s="46"/>
      <c r="N1931" s="46"/>
      <c r="O1931" s="46"/>
      <c r="P1931" s="46"/>
      <c r="Q1931" s="46"/>
      <c r="R1931" s="46"/>
      <c r="S1931" s="46"/>
      <c r="T1931" s="46"/>
      <c r="U1931" s="46"/>
      <c r="V1931" s="46"/>
      <c r="W1931" s="46"/>
      <c r="X1931" s="46"/>
    </row>
    <row r="1932" spans="1:24" ht="15" customHeight="1" x14ac:dyDescent="0.2">
      <c r="A1932" s="46"/>
      <c r="B1932" s="259" t="s">
        <v>472</v>
      </c>
      <c r="C1932" s="267" t="s">
        <v>24</v>
      </c>
      <c r="D1932" s="259" t="s">
        <v>25</v>
      </c>
      <c r="E1932" s="259" t="s">
        <v>26</v>
      </c>
      <c r="F1932" s="387" t="s">
        <v>917</v>
      </c>
      <c r="G1932" s="387"/>
      <c r="H1932" s="271" t="s">
        <v>27</v>
      </c>
      <c r="I1932" s="267" t="s">
        <v>28</v>
      </c>
      <c r="J1932" s="267" t="s">
        <v>29</v>
      </c>
      <c r="K1932" s="267" t="s">
        <v>30</v>
      </c>
      <c r="M1932" s="46"/>
      <c r="N1932" s="46"/>
      <c r="O1932" s="46"/>
      <c r="P1932" s="46"/>
      <c r="Q1932" s="46"/>
      <c r="R1932" s="46"/>
      <c r="S1932" s="46"/>
      <c r="T1932" s="46"/>
      <c r="U1932" s="46"/>
      <c r="V1932" s="46"/>
      <c r="W1932" s="46"/>
      <c r="X1932" s="46"/>
    </row>
    <row r="1933" spans="1:24" ht="15" customHeight="1" x14ac:dyDescent="0.2">
      <c r="A1933" s="46"/>
      <c r="B1933" s="260" t="s">
        <v>918</v>
      </c>
      <c r="C1933" s="275" t="s">
        <v>3415</v>
      </c>
      <c r="D1933" s="260" t="s">
        <v>73</v>
      </c>
      <c r="E1933" s="260" t="s">
        <v>3416</v>
      </c>
      <c r="F1933" s="388" t="s">
        <v>952</v>
      </c>
      <c r="G1933" s="388"/>
      <c r="H1933" s="274" t="s">
        <v>49</v>
      </c>
      <c r="I1933" s="277">
        <v>1</v>
      </c>
      <c r="J1933" s="276">
        <v>1085.6199999999999</v>
      </c>
      <c r="K1933" s="276">
        <v>1085.6199999999999</v>
      </c>
      <c r="M1933" s="46"/>
      <c r="N1933" s="46"/>
      <c r="O1933" s="46"/>
      <c r="P1933" s="46"/>
      <c r="Q1933" s="46"/>
      <c r="R1933" s="46"/>
      <c r="S1933" s="46"/>
      <c r="T1933" s="46"/>
      <c r="U1933" s="46"/>
      <c r="V1933" s="46"/>
      <c r="W1933" s="46"/>
      <c r="X1933" s="46"/>
    </row>
    <row r="1934" spans="1:24" ht="15" customHeight="1" x14ac:dyDescent="0.2">
      <c r="A1934" s="46"/>
      <c r="B1934" s="261" t="s">
        <v>953</v>
      </c>
      <c r="C1934" s="280" t="s">
        <v>954</v>
      </c>
      <c r="D1934" s="261" t="s">
        <v>47</v>
      </c>
      <c r="E1934" s="261" t="s">
        <v>955</v>
      </c>
      <c r="F1934" s="385" t="s">
        <v>3970</v>
      </c>
      <c r="G1934" s="385"/>
      <c r="H1934" s="279" t="s">
        <v>950</v>
      </c>
      <c r="I1934" s="282">
        <v>1.2</v>
      </c>
      <c r="J1934" s="281">
        <v>34.46</v>
      </c>
      <c r="K1934" s="281">
        <v>41.35</v>
      </c>
      <c r="M1934" s="46"/>
      <c r="N1934" s="46"/>
      <c r="O1934" s="46"/>
      <c r="P1934" s="46"/>
      <c r="Q1934" s="46"/>
      <c r="R1934" s="46"/>
      <c r="S1934" s="46"/>
      <c r="T1934" s="46"/>
      <c r="U1934" s="46"/>
      <c r="V1934" s="46"/>
      <c r="W1934" s="46"/>
      <c r="X1934" s="46"/>
    </row>
    <row r="1935" spans="1:24" ht="15" customHeight="1" x14ac:dyDescent="0.2">
      <c r="A1935" s="46"/>
      <c r="B1935" s="261" t="s">
        <v>953</v>
      </c>
      <c r="C1935" s="280" t="s">
        <v>957</v>
      </c>
      <c r="D1935" s="261" t="s">
        <v>47</v>
      </c>
      <c r="E1935" s="261" t="s">
        <v>958</v>
      </c>
      <c r="F1935" s="385" t="s">
        <v>3970</v>
      </c>
      <c r="G1935" s="385"/>
      <c r="H1935" s="279" t="s">
        <v>950</v>
      </c>
      <c r="I1935" s="282">
        <v>1.2</v>
      </c>
      <c r="J1935" s="281">
        <v>26.08</v>
      </c>
      <c r="K1935" s="281">
        <v>31.29</v>
      </c>
      <c r="M1935" s="46"/>
      <c r="N1935" s="46"/>
      <c r="O1935" s="46"/>
      <c r="P1935" s="46"/>
      <c r="Q1935" s="46"/>
      <c r="R1935" s="46"/>
      <c r="S1935" s="46"/>
      <c r="T1935" s="46"/>
      <c r="U1935" s="46"/>
      <c r="V1935" s="46"/>
      <c r="W1935" s="46"/>
      <c r="X1935" s="46"/>
    </row>
    <row r="1936" spans="1:24" ht="15" customHeight="1" x14ac:dyDescent="0.2">
      <c r="A1936" s="46"/>
      <c r="B1936" s="262" t="s">
        <v>919</v>
      </c>
      <c r="C1936" s="284" t="s">
        <v>3645</v>
      </c>
      <c r="D1936" s="262" t="s">
        <v>36</v>
      </c>
      <c r="E1936" s="262" t="s">
        <v>3646</v>
      </c>
      <c r="F1936" s="389" t="s">
        <v>923</v>
      </c>
      <c r="G1936" s="389"/>
      <c r="H1936" s="283" t="s">
        <v>304</v>
      </c>
      <c r="I1936" s="286">
        <v>1</v>
      </c>
      <c r="J1936" s="285">
        <v>1012.98</v>
      </c>
      <c r="K1936" s="285">
        <v>1012.98</v>
      </c>
      <c r="M1936" s="46"/>
      <c r="N1936" s="46"/>
      <c r="O1936" s="46"/>
      <c r="P1936" s="46"/>
      <c r="Q1936" s="46"/>
      <c r="R1936" s="46"/>
      <c r="S1936" s="46"/>
      <c r="T1936" s="46"/>
      <c r="U1936" s="46"/>
      <c r="V1936" s="46"/>
      <c r="W1936" s="46"/>
      <c r="X1936" s="46"/>
    </row>
    <row r="1937" spans="1:24" ht="15" customHeight="1" x14ac:dyDescent="0.2">
      <c r="A1937" s="46"/>
      <c r="B1937" s="263"/>
      <c r="C1937" s="263"/>
      <c r="D1937" s="263"/>
      <c r="E1937" s="263"/>
      <c r="F1937" s="263" t="s">
        <v>924</v>
      </c>
      <c r="G1937" s="289">
        <v>64.069999999999993</v>
      </c>
      <c r="H1937" s="263" t="s">
        <v>925</v>
      </c>
      <c r="I1937" s="289">
        <v>0</v>
      </c>
      <c r="J1937" s="263" t="s">
        <v>926</v>
      </c>
      <c r="K1937" s="289">
        <v>64.069999999999993</v>
      </c>
      <c r="M1937" s="46"/>
      <c r="N1937" s="46"/>
      <c r="O1937" s="46"/>
      <c r="P1937" s="46"/>
      <c r="Q1937" s="46"/>
      <c r="R1937" s="46"/>
      <c r="S1937" s="46"/>
      <c r="T1937" s="46"/>
      <c r="U1937" s="46"/>
      <c r="V1937" s="46"/>
      <c r="W1937" s="46"/>
      <c r="X1937" s="46"/>
    </row>
    <row r="1938" spans="1:24" ht="15" customHeight="1" x14ac:dyDescent="0.2">
      <c r="A1938" s="46"/>
      <c r="B1938" s="263"/>
      <c r="C1938" s="263"/>
      <c r="D1938" s="263"/>
      <c r="E1938" s="263"/>
      <c r="F1938" s="263" t="s">
        <v>927</v>
      </c>
      <c r="G1938" s="289">
        <v>225.91</v>
      </c>
      <c r="H1938" s="263"/>
      <c r="I1938" s="386" t="s">
        <v>928</v>
      </c>
      <c r="J1938" s="386"/>
      <c r="K1938" s="289">
        <v>1311.53</v>
      </c>
      <c r="M1938" s="46"/>
      <c r="N1938" s="46"/>
      <c r="O1938" s="46"/>
      <c r="P1938" s="46"/>
      <c r="Q1938" s="46"/>
      <c r="R1938" s="46"/>
      <c r="S1938" s="46"/>
      <c r="T1938" s="46"/>
      <c r="U1938" s="46"/>
      <c r="V1938" s="46"/>
      <c r="W1938" s="46"/>
      <c r="X1938" s="46"/>
    </row>
    <row r="1939" spans="1:24" ht="15" customHeight="1" thickBot="1" x14ac:dyDescent="0.25">
      <c r="A1939" s="46"/>
      <c r="B1939" s="264"/>
      <c r="C1939" s="264"/>
      <c r="D1939" s="264"/>
      <c r="E1939" s="264"/>
      <c r="F1939" s="264"/>
      <c r="G1939" s="264"/>
      <c r="H1939" s="264" t="s">
        <v>929</v>
      </c>
      <c r="I1939" s="287" t="s">
        <v>975</v>
      </c>
      <c r="J1939" s="264" t="s">
        <v>931</v>
      </c>
      <c r="K1939" s="265">
        <v>1311.53</v>
      </c>
      <c r="M1939" s="46"/>
      <c r="N1939" s="46"/>
      <c r="O1939" s="46"/>
      <c r="P1939" s="46"/>
      <c r="Q1939" s="46"/>
      <c r="R1939" s="46"/>
      <c r="S1939" s="46"/>
      <c r="T1939" s="46"/>
      <c r="U1939" s="46"/>
      <c r="V1939" s="46"/>
      <c r="W1939" s="46"/>
      <c r="X1939" s="46"/>
    </row>
    <row r="1940" spans="1:24" ht="15" customHeight="1" thickTop="1" x14ac:dyDescent="0.2">
      <c r="A1940" s="46"/>
      <c r="B1940" s="278"/>
      <c r="C1940" s="278"/>
      <c r="D1940" s="278"/>
      <c r="E1940" s="278"/>
      <c r="F1940" s="278"/>
      <c r="G1940" s="278"/>
      <c r="H1940" s="278"/>
      <c r="I1940" s="278"/>
      <c r="J1940" s="278"/>
      <c r="K1940" s="278"/>
      <c r="M1940" s="46"/>
      <c r="N1940" s="46"/>
      <c r="O1940" s="46"/>
      <c r="P1940" s="46"/>
      <c r="Q1940" s="46"/>
      <c r="R1940" s="46"/>
      <c r="S1940" s="46"/>
      <c r="T1940" s="46"/>
      <c r="U1940" s="46"/>
      <c r="V1940" s="46"/>
      <c r="W1940" s="46"/>
      <c r="X1940" s="46"/>
    </row>
    <row r="1941" spans="1:24" ht="15" customHeight="1" x14ac:dyDescent="0.2">
      <c r="A1941" s="46"/>
      <c r="B1941" s="259" t="s">
        <v>475</v>
      </c>
      <c r="C1941" s="267" t="s">
        <v>24</v>
      </c>
      <c r="D1941" s="259" t="s">
        <v>25</v>
      </c>
      <c r="E1941" s="259" t="s">
        <v>26</v>
      </c>
      <c r="F1941" s="387" t="s">
        <v>917</v>
      </c>
      <c r="G1941" s="387"/>
      <c r="H1941" s="271" t="s">
        <v>27</v>
      </c>
      <c r="I1941" s="267" t="s">
        <v>28</v>
      </c>
      <c r="J1941" s="267" t="s">
        <v>29</v>
      </c>
      <c r="K1941" s="267" t="s">
        <v>30</v>
      </c>
      <c r="M1941" s="46"/>
      <c r="N1941" s="46"/>
      <c r="O1941" s="46"/>
      <c r="P1941" s="46"/>
      <c r="Q1941" s="46"/>
      <c r="R1941" s="46"/>
      <c r="S1941" s="46"/>
      <c r="T1941" s="46"/>
      <c r="U1941" s="46"/>
      <c r="V1941" s="46"/>
      <c r="W1941" s="46"/>
      <c r="X1941" s="46"/>
    </row>
    <row r="1942" spans="1:24" ht="15" customHeight="1" x14ac:dyDescent="0.2">
      <c r="A1942" s="46"/>
      <c r="B1942" s="260" t="s">
        <v>918</v>
      </c>
      <c r="C1942" s="275" t="s">
        <v>460</v>
      </c>
      <c r="D1942" s="260" t="s">
        <v>47</v>
      </c>
      <c r="E1942" s="260" t="s">
        <v>461</v>
      </c>
      <c r="F1942" s="388" t="s">
        <v>4016</v>
      </c>
      <c r="G1942" s="388"/>
      <c r="H1942" s="274" t="s">
        <v>49</v>
      </c>
      <c r="I1942" s="277">
        <v>1</v>
      </c>
      <c r="J1942" s="276">
        <v>175.08</v>
      </c>
      <c r="K1942" s="276">
        <v>175.08</v>
      </c>
      <c r="M1942" s="46"/>
      <c r="N1942" s="46"/>
      <c r="O1942" s="46"/>
      <c r="P1942" s="46"/>
      <c r="Q1942" s="46"/>
      <c r="R1942" s="46"/>
      <c r="S1942" s="46"/>
      <c r="T1942" s="46"/>
      <c r="U1942" s="46"/>
      <c r="V1942" s="46"/>
      <c r="W1942" s="46"/>
      <c r="X1942" s="46"/>
    </row>
    <row r="1943" spans="1:24" ht="15" customHeight="1" x14ac:dyDescent="0.2">
      <c r="A1943" s="46"/>
      <c r="B1943" s="261" t="s">
        <v>953</v>
      </c>
      <c r="C1943" s="280" t="s">
        <v>957</v>
      </c>
      <c r="D1943" s="261" t="s">
        <v>47</v>
      </c>
      <c r="E1943" s="261" t="s">
        <v>958</v>
      </c>
      <c r="F1943" s="385" t="s">
        <v>3970</v>
      </c>
      <c r="G1943" s="385"/>
      <c r="H1943" s="279" t="s">
        <v>950</v>
      </c>
      <c r="I1943" s="282">
        <v>0.37430000000000002</v>
      </c>
      <c r="J1943" s="281">
        <v>26.08</v>
      </c>
      <c r="K1943" s="281">
        <v>9.76</v>
      </c>
      <c r="M1943" s="46"/>
      <c r="N1943" s="46"/>
      <c r="O1943" s="46"/>
      <c r="P1943" s="46"/>
      <c r="Q1943" s="46"/>
      <c r="R1943" s="46"/>
      <c r="S1943" s="46"/>
      <c r="T1943" s="46"/>
      <c r="U1943" s="46"/>
      <c r="V1943" s="46"/>
      <c r="W1943" s="46"/>
      <c r="X1943" s="46"/>
    </row>
    <row r="1944" spans="1:24" ht="15" customHeight="1" x14ac:dyDescent="0.2">
      <c r="A1944" s="46"/>
      <c r="B1944" s="261" t="s">
        <v>953</v>
      </c>
      <c r="C1944" s="280" t="s">
        <v>954</v>
      </c>
      <c r="D1944" s="261" t="s">
        <v>47</v>
      </c>
      <c r="E1944" s="261" t="s">
        <v>955</v>
      </c>
      <c r="F1944" s="385" t="s">
        <v>3970</v>
      </c>
      <c r="G1944" s="385"/>
      <c r="H1944" s="279" t="s">
        <v>950</v>
      </c>
      <c r="I1944" s="282">
        <v>0.37430000000000002</v>
      </c>
      <c r="J1944" s="281">
        <v>34.46</v>
      </c>
      <c r="K1944" s="281">
        <v>12.89</v>
      </c>
      <c r="M1944" s="46"/>
      <c r="N1944" s="46"/>
      <c r="O1944" s="46"/>
      <c r="P1944" s="46"/>
      <c r="Q1944" s="46"/>
      <c r="R1944" s="46"/>
      <c r="S1944" s="46"/>
      <c r="T1944" s="46"/>
      <c r="U1944" s="46"/>
      <c r="V1944" s="46"/>
      <c r="W1944" s="46"/>
      <c r="X1944" s="46"/>
    </row>
    <row r="1945" spans="1:24" ht="15" customHeight="1" x14ac:dyDescent="0.2">
      <c r="A1945" s="46"/>
      <c r="B1945" s="262" t="s">
        <v>919</v>
      </c>
      <c r="C1945" s="284" t="s">
        <v>964</v>
      </c>
      <c r="D1945" s="262" t="s">
        <v>47</v>
      </c>
      <c r="E1945" s="262" t="s">
        <v>2633</v>
      </c>
      <c r="F1945" s="389" t="s">
        <v>923</v>
      </c>
      <c r="G1945" s="389"/>
      <c r="H1945" s="283" t="s">
        <v>49</v>
      </c>
      <c r="I1945" s="286">
        <v>1.9199999999999998E-2</v>
      </c>
      <c r="J1945" s="285">
        <v>17.149999999999999</v>
      </c>
      <c r="K1945" s="285">
        <v>0.32</v>
      </c>
      <c r="M1945" s="46"/>
      <c r="N1945" s="46"/>
      <c r="O1945" s="46"/>
      <c r="P1945" s="46"/>
      <c r="Q1945" s="46"/>
      <c r="R1945" s="46"/>
      <c r="S1945" s="46"/>
      <c r="T1945" s="46"/>
      <c r="U1945" s="46"/>
      <c r="V1945" s="46"/>
      <c r="W1945" s="46"/>
      <c r="X1945" s="46"/>
    </row>
    <row r="1946" spans="1:24" ht="15" customHeight="1" x14ac:dyDescent="0.2">
      <c r="A1946" s="46"/>
      <c r="B1946" s="262" t="s">
        <v>919</v>
      </c>
      <c r="C1946" s="284" t="s">
        <v>1505</v>
      </c>
      <c r="D1946" s="262" t="s">
        <v>47</v>
      </c>
      <c r="E1946" s="262" t="s">
        <v>2707</v>
      </c>
      <c r="F1946" s="389" t="s">
        <v>923</v>
      </c>
      <c r="G1946" s="389"/>
      <c r="H1946" s="283" t="s">
        <v>49</v>
      </c>
      <c r="I1946" s="286">
        <v>1</v>
      </c>
      <c r="J1946" s="285">
        <v>152.11000000000001</v>
      </c>
      <c r="K1946" s="285">
        <v>152.11000000000001</v>
      </c>
      <c r="M1946" s="46"/>
      <c r="N1946" s="46"/>
      <c r="O1946" s="46"/>
      <c r="P1946" s="46"/>
      <c r="Q1946" s="46"/>
      <c r="R1946" s="46"/>
      <c r="S1946" s="46"/>
      <c r="T1946" s="46"/>
      <c r="U1946" s="46"/>
      <c r="V1946" s="46"/>
      <c r="W1946" s="46"/>
      <c r="X1946" s="46"/>
    </row>
    <row r="1947" spans="1:24" ht="15" customHeight="1" x14ac:dyDescent="0.2">
      <c r="A1947" s="46"/>
      <c r="B1947" s="263"/>
      <c r="C1947" s="263"/>
      <c r="D1947" s="263"/>
      <c r="E1947" s="263"/>
      <c r="F1947" s="263" t="s">
        <v>924</v>
      </c>
      <c r="G1947" s="289">
        <v>19.98</v>
      </c>
      <c r="H1947" s="263" t="s">
        <v>925</v>
      </c>
      <c r="I1947" s="289">
        <v>0</v>
      </c>
      <c r="J1947" s="263" t="s">
        <v>926</v>
      </c>
      <c r="K1947" s="289">
        <v>19.98</v>
      </c>
      <c r="M1947" s="46"/>
      <c r="N1947" s="46"/>
      <c r="O1947" s="46"/>
      <c r="P1947" s="46"/>
      <c r="Q1947" s="46"/>
      <c r="R1947" s="46"/>
      <c r="S1947" s="46"/>
      <c r="T1947" s="46"/>
      <c r="U1947" s="46"/>
      <c r="V1947" s="46"/>
      <c r="W1947" s="46"/>
      <c r="X1947" s="46"/>
    </row>
    <row r="1948" spans="1:24" ht="15" customHeight="1" x14ac:dyDescent="0.2">
      <c r="A1948" s="46"/>
      <c r="B1948" s="263"/>
      <c r="C1948" s="263"/>
      <c r="D1948" s="263"/>
      <c r="E1948" s="263"/>
      <c r="F1948" s="263" t="s">
        <v>927</v>
      </c>
      <c r="G1948" s="289">
        <v>36.43</v>
      </c>
      <c r="H1948" s="263"/>
      <c r="I1948" s="386" t="s">
        <v>928</v>
      </c>
      <c r="J1948" s="386"/>
      <c r="K1948" s="289">
        <v>211.51</v>
      </c>
      <c r="M1948" s="46"/>
      <c r="N1948" s="46"/>
      <c r="O1948" s="46"/>
      <c r="P1948" s="46"/>
      <c r="Q1948" s="46"/>
      <c r="R1948" s="46"/>
      <c r="S1948" s="46"/>
      <c r="T1948" s="46"/>
      <c r="U1948" s="46"/>
      <c r="V1948" s="46"/>
      <c r="W1948" s="46"/>
      <c r="X1948" s="46"/>
    </row>
    <row r="1949" spans="1:24" ht="15" customHeight="1" thickBot="1" x14ac:dyDescent="0.25">
      <c r="A1949" s="46"/>
      <c r="B1949" s="264"/>
      <c r="C1949" s="264"/>
      <c r="D1949" s="264"/>
      <c r="E1949" s="264"/>
      <c r="F1949" s="264"/>
      <c r="G1949" s="264"/>
      <c r="H1949" s="264" t="s">
        <v>929</v>
      </c>
      <c r="I1949" s="287" t="s">
        <v>975</v>
      </c>
      <c r="J1949" s="264" t="s">
        <v>931</v>
      </c>
      <c r="K1949" s="265">
        <v>211.51</v>
      </c>
      <c r="M1949" s="46"/>
      <c r="N1949" s="46"/>
      <c r="O1949" s="46"/>
      <c r="P1949" s="46"/>
      <c r="Q1949" s="46"/>
      <c r="R1949" s="46"/>
      <c r="S1949" s="46"/>
      <c r="T1949" s="46"/>
      <c r="U1949" s="46"/>
      <c r="V1949" s="46"/>
      <c r="W1949" s="46"/>
      <c r="X1949" s="46"/>
    </row>
    <row r="1950" spans="1:24" ht="15" customHeight="1" thickTop="1" x14ac:dyDescent="0.2">
      <c r="A1950" s="46"/>
      <c r="B1950" s="278"/>
      <c r="C1950" s="278"/>
      <c r="D1950" s="278"/>
      <c r="E1950" s="278"/>
      <c r="F1950" s="278"/>
      <c r="G1950" s="278"/>
      <c r="H1950" s="278"/>
      <c r="I1950" s="278"/>
      <c r="J1950" s="278"/>
      <c r="K1950" s="278"/>
      <c r="M1950" s="46"/>
      <c r="N1950" s="46"/>
      <c r="O1950" s="46"/>
      <c r="P1950" s="46"/>
      <c r="Q1950" s="46"/>
      <c r="R1950" s="46"/>
      <c r="S1950" s="46"/>
      <c r="T1950" s="46"/>
      <c r="U1950" s="46"/>
      <c r="V1950" s="46"/>
      <c r="W1950" s="46"/>
      <c r="X1950" s="46"/>
    </row>
    <row r="1951" spans="1:24" ht="15" customHeight="1" x14ac:dyDescent="0.2">
      <c r="A1951" s="46"/>
      <c r="B1951" s="259" t="s">
        <v>476</v>
      </c>
      <c r="C1951" s="267" t="s">
        <v>24</v>
      </c>
      <c r="D1951" s="259" t="s">
        <v>25</v>
      </c>
      <c r="E1951" s="259" t="s">
        <v>26</v>
      </c>
      <c r="F1951" s="387" t="s">
        <v>917</v>
      </c>
      <c r="G1951" s="387"/>
      <c r="H1951" s="271" t="s">
        <v>27</v>
      </c>
      <c r="I1951" s="267" t="s">
        <v>28</v>
      </c>
      <c r="J1951" s="267" t="s">
        <v>29</v>
      </c>
      <c r="K1951" s="267" t="s">
        <v>30</v>
      </c>
      <c r="M1951" s="46"/>
      <c r="N1951" s="46"/>
      <c r="O1951" s="46"/>
      <c r="P1951" s="46"/>
      <c r="Q1951" s="46"/>
      <c r="R1951" s="46"/>
      <c r="S1951" s="46"/>
      <c r="T1951" s="46"/>
      <c r="U1951" s="46"/>
      <c r="V1951" s="46"/>
      <c r="W1951" s="46"/>
      <c r="X1951" s="46"/>
    </row>
    <row r="1952" spans="1:24" ht="15" customHeight="1" x14ac:dyDescent="0.2">
      <c r="A1952" s="46"/>
      <c r="B1952" s="260" t="s">
        <v>918</v>
      </c>
      <c r="C1952" s="275" t="s">
        <v>463</v>
      </c>
      <c r="D1952" s="260" t="s">
        <v>47</v>
      </c>
      <c r="E1952" s="260" t="s">
        <v>464</v>
      </c>
      <c r="F1952" s="388" t="s">
        <v>4016</v>
      </c>
      <c r="G1952" s="388"/>
      <c r="H1952" s="274" t="s">
        <v>49</v>
      </c>
      <c r="I1952" s="277">
        <v>1</v>
      </c>
      <c r="J1952" s="276">
        <v>99.01</v>
      </c>
      <c r="K1952" s="276">
        <v>99.01</v>
      </c>
      <c r="M1952" s="46"/>
      <c r="N1952" s="46"/>
      <c r="O1952" s="46"/>
      <c r="P1952" s="46"/>
      <c r="Q1952" s="46"/>
      <c r="R1952" s="46"/>
      <c r="S1952" s="46"/>
      <c r="T1952" s="46"/>
      <c r="U1952" s="46"/>
      <c r="V1952" s="46"/>
      <c r="W1952" s="46"/>
      <c r="X1952" s="46"/>
    </row>
    <row r="1953" spans="1:24" ht="15" customHeight="1" x14ac:dyDescent="0.2">
      <c r="A1953" s="46"/>
      <c r="B1953" s="261" t="s">
        <v>953</v>
      </c>
      <c r="C1953" s="280" t="s">
        <v>957</v>
      </c>
      <c r="D1953" s="261" t="s">
        <v>47</v>
      </c>
      <c r="E1953" s="261" t="s">
        <v>958</v>
      </c>
      <c r="F1953" s="385" t="s">
        <v>3970</v>
      </c>
      <c r="G1953" s="385"/>
      <c r="H1953" s="279" t="s">
        <v>950</v>
      </c>
      <c r="I1953" s="282">
        <v>0.22120000000000001</v>
      </c>
      <c r="J1953" s="281">
        <v>26.08</v>
      </c>
      <c r="K1953" s="281">
        <v>5.76</v>
      </c>
      <c r="M1953" s="46"/>
      <c r="N1953" s="46"/>
      <c r="O1953" s="46"/>
      <c r="P1953" s="46"/>
      <c r="Q1953" s="46"/>
      <c r="R1953" s="46"/>
      <c r="S1953" s="46"/>
      <c r="T1953" s="46"/>
      <c r="U1953" s="46"/>
      <c r="V1953" s="46"/>
      <c r="W1953" s="46"/>
      <c r="X1953" s="46"/>
    </row>
    <row r="1954" spans="1:24" ht="15" customHeight="1" x14ac:dyDescent="0.2">
      <c r="A1954" s="46"/>
      <c r="B1954" s="261" t="s">
        <v>953</v>
      </c>
      <c r="C1954" s="280" t="s">
        <v>954</v>
      </c>
      <c r="D1954" s="261" t="s">
        <v>47</v>
      </c>
      <c r="E1954" s="261" t="s">
        <v>955</v>
      </c>
      <c r="F1954" s="385" t="s">
        <v>3970</v>
      </c>
      <c r="G1954" s="385"/>
      <c r="H1954" s="279" t="s">
        <v>950</v>
      </c>
      <c r="I1954" s="282">
        <v>0.22120000000000001</v>
      </c>
      <c r="J1954" s="281">
        <v>34.46</v>
      </c>
      <c r="K1954" s="281">
        <v>7.62</v>
      </c>
      <c r="M1954" s="46"/>
      <c r="N1954" s="46"/>
      <c r="O1954" s="46"/>
      <c r="P1954" s="46"/>
      <c r="Q1954" s="46"/>
      <c r="R1954" s="46"/>
      <c r="S1954" s="46"/>
      <c r="T1954" s="46"/>
      <c r="U1954" s="46"/>
      <c r="V1954" s="46"/>
      <c r="W1954" s="46"/>
      <c r="X1954" s="46"/>
    </row>
    <row r="1955" spans="1:24" ht="15" customHeight="1" x14ac:dyDescent="0.2">
      <c r="A1955" s="46"/>
      <c r="B1955" s="262" t="s">
        <v>919</v>
      </c>
      <c r="C1955" s="284" t="s">
        <v>1506</v>
      </c>
      <c r="D1955" s="262" t="s">
        <v>47</v>
      </c>
      <c r="E1955" s="262" t="s">
        <v>2708</v>
      </c>
      <c r="F1955" s="389" t="s">
        <v>923</v>
      </c>
      <c r="G1955" s="389"/>
      <c r="H1955" s="283" t="s">
        <v>49</v>
      </c>
      <c r="I1955" s="286">
        <v>1</v>
      </c>
      <c r="J1955" s="285">
        <v>85.45</v>
      </c>
      <c r="K1955" s="285">
        <v>85.45</v>
      </c>
      <c r="M1955" s="46"/>
      <c r="N1955" s="46"/>
      <c r="O1955" s="46"/>
      <c r="P1955" s="46"/>
      <c r="Q1955" s="46"/>
      <c r="R1955" s="46"/>
      <c r="S1955" s="46"/>
      <c r="T1955" s="46"/>
      <c r="U1955" s="46"/>
      <c r="V1955" s="46"/>
      <c r="W1955" s="46"/>
      <c r="X1955" s="46"/>
    </row>
    <row r="1956" spans="1:24" ht="15" customHeight="1" x14ac:dyDescent="0.2">
      <c r="A1956" s="46"/>
      <c r="B1956" s="262" t="s">
        <v>919</v>
      </c>
      <c r="C1956" s="284" t="s">
        <v>964</v>
      </c>
      <c r="D1956" s="262" t="s">
        <v>47</v>
      </c>
      <c r="E1956" s="262" t="s">
        <v>2633</v>
      </c>
      <c r="F1956" s="389" t="s">
        <v>923</v>
      </c>
      <c r="G1956" s="389"/>
      <c r="H1956" s="283" t="s">
        <v>49</v>
      </c>
      <c r="I1956" s="286">
        <v>1.06E-2</v>
      </c>
      <c r="J1956" s="285">
        <v>17.149999999999999</v>
      </c>
      <c r="K1956" s="285">
        <v>0.18</v>
      </c>
      <c r="M1956" s="46"/>
      <c r="N1956" s="46"/>
      <c r="O1956" s="46"/>
      <c r="P1956" s="46"/>
      <c r="Q1956" s="46"/>
      <c r="R1956" s="46"/>
      <c r="S1956" s="46"/>
      <c r="T1956" s="46"/>
      <c r="U1956" s="46"/>
      <c r="V1956" s="46"/>
      <c r="W1956" s="46"/>
      <c r="X1956" s="46"/>
    </row>
    <row r="1957" spans="1:24" ht="15" customHeight="1" x14ac:dyDescent="0.2">
      <c r="A1957" s="46"/>
      <c r="B1957" s="263"/>
      <c r="C1957" s="263"/>
      <c r="D1957" s="263"/>
      <c r="E1957" s="263"/>
      <c r="F1957" s="263" t="s">
        <v>924</v>
      </c>
      <c r="G1957" s="289">
        <v>11.8</v>
      </c>
      <c r="H1957" s="263" t="s">
        <v>925</v>
      </c>
      <c r="I1957" s="289">
        <v>0</v>
      </c>
      <c r="J1957" s="263" t="s">
        <v>926</v>
      </c>
      <c r="K1957" s="289">
        <v>11.8</v>
      </c>
      <c r="M1957" s="46"/>
      <c r="N1957" s="46"/>
      <c r="O1957" s="46"/>
      <c r="P1957" s="46"/>
      <c r="Q1957" s="46"/>
      <c r="R1957" s="46"/>
      <c r="S1957" s="46"/>
      <c r="T1957" s="46"/>
      <c r="U1957" s="46"/>
      <c r="V1957" s="46"/>
      <c r="W1957" s="46"/>
      <c r="X1957" s="46"/>
    </row>
    <row r="1958" spans="1:24" ht="15" customHeight="1" x14ac:dyDescent="0.2">
      <c r="A1958" s="46"/>
      <c r="B1958" s="263"/>
      <c r="C1958" s="263"/>
      <c r="D1958" s="263"/>
      <c r="E1958" s="263"/>
      <c r="F1958" s="263" t="s">
        <v>927</v>
      </c>
      <c r="G1958" s="289">
        <v>20.6</v>
      </c>
      <c r="H1958" s="263"/>
      <c r="I1958" s="386" t="s">
        <v>928</v>
      </c>
      <c r="J1958" s="386"/>
      <c r="K1958" s="289">
        <v>119.61</v>
      </c>
      <c r="M1958" s="46"/>
      <c r="N1958" s="46"/>
      <c r="O1958" s="46"/>
      <c r="P1958" s="46"/>
      <c r="Q1958" s="46"/>
      <c r="R1958" s="46"/>
      <c r="S1958" s="46"/>
      <c r="T1958" s="46"/>
      <c r="U1958" s="46"/>
      <c r="V1958" s="46"/>
      <c r="W1958" s="46"/>
      <c r="X1958" s="46"/>
    </row>
    <row r="1959" spans="1:24" ht="15" customHeight="1" thickBot="1" x14ac:dyDescent="0.25">
      <c r="A1959" s="46"/>
      <c r="B1959" s="264"/>
      <c r="C1959" s="264"/>
      <c r="D1959" s="264"/>
      <c r="E1959" s="264"/>
      <c r="F1959" s="264"/>
      <c r="G1959" s="264"/>
      <c r="H1959" s="264" t="s">
        <v>929</v>
      </c>
      <c r="I1959" s="287" t="s">
        <v>3647</v>
      </c>
      <c r="J1959" s="264" t="s">
        <v>931</v>
      </c>
      <c r="K1959" s="265">
        <v>4784.3999999999996</v>
      </c>
      <c r="M1959" s="46"/>
      <c r="N1959" s="46"/>
      <c r="O1959" s="46"/>
      <c r="P1959" s="46"/>
      <c r="Q1959" s="46"/>
      <c r="R1959" s="46"/>
      <c r="S1959" s="46"/>
      <c r="T1959" s="46"/>
      <c r="U1959" s="46"/>
      <c r="V1959" s="46"/>
      <c r="W1959" s="46"/>
      <c r="X1959" s="46"/>
    </row>
    <row r="1960" spans="1:24" ht="15" customHeight="1" thickTop="1" x14ac:dyDescent="0.2">
      <c r="A1960" s="46"/>
      <c r="B1960" s="278"/>
      <c r="C1960" s="278"/>
      <c r="D1960" s="278"/>
      <c r="E1960" s="278"/>
      <c r="F1960" s="278"/>
      <c r="G1960" s="278"/>
      <c r="H1960" s="278"/>
      <c r="I1960" s="278"/>
      <c r="J1960" s="278"/>
      <c r="K1960" s="278"/>
      <c r="M1960" s="46"/>
      <c r="N1960" s="46"/>
      <c r="O1960" s="46"/>
      <c r="P1960" s="46"/>
      <c r="Q1960" s="46"/>
      <c r="R1960" s="46"/>
      <c r="S1960" s="46"/>
      <c r="T1960" s="46"/>
      <c r="U1960" s="46"/>
      <c r="V1960" s="46"/>
      <c r="W1960" s="46"/>
      <c r="X1960" s="46"/>
    </row>
    <row r="1961" spans="1:24" ht="15" customHeight="1" x14ac:dyDescent="0.2">
      <c r="A1961" s="46"/>
      <c r="B1961" s="259" t="s">
        <v>478</v>
      </c>
      <c r="C1961" s="267" t="s">
        <v>24</v>
      </c>
      <c r="D1961" s="259" t="s">
        <v>25</v>
      </c>
      <c r="E1961" s="259" t="s">
        <v>26</v>
      </c>
      <c r="F1961" s="387" t="s">
        <v>917</v>
      </c>
      <c r="G1961" s="387"/>
      <c r="H1961" s="271" t="s">
        <v>27</v>
      </c>
      <c r="I1961" s="267" t="s">
        <v>28</v>
      </c>
      <c r="J1961" s="267" t="s">
        <v>29</v>
      </c>
      <c r="K1961" s="267" t="s">
        <v>30</v>
      </c>
      <c r="M1961" s="46"/>
      <c r="N1961" s="46"/>
      <c r="O1961" s="46"/>
      <c r="P1961" s="46"/>
      <c r="Q1961" s="46"/>
      <c r="R1961" s="46"/>
      <c r="S1961" s="46"/>
      <c r="T1961" s="46"/>
      <c r="U1961" s="46"/>
      <c r="V1961" s="46"/>
      <c r="W1961" s="46"/>
      <c r="X1961" s="46"/>
    </row>
    <row r="1962" spans="1:24" ht="15" customHeight="1" x14ac:dyDescent="0.2">
      <c r="A1962" s="46"/>
      <c r="B1962" s="260" t="s">
        <v>918</v>
      </c>
      <c r="C1962" s="275" t="s">
        <v>466</v>
      </c>
      <c r="D1962" s="260" t="s">
        <v>47</v>
      </c>
      <c r="E1962" s="260" t="s">
        <v>467</v>
      </c>
      <c r="F1962" s="388" t="s">
        <v>4016</v>
      </c>
      <c r="G1962" s="388"/>
      <c r="H1962" s="274" t="s">
        <v>49</v>
      </c>
      <c r="I1962" s="277">
        <v>1</v>
      </c>
      <c r="J1962" s="276">
        <v>94.15</v>
      </c>
      <c r="K1962" s="276">
        <v>94.15</v>
      </c>
      <c r="M1962" s="46"/>
      <c r="N1962" s="46"/>
      <c r="O1962" s="46"/>
      <c r="P1962" s="46"/>
      <c r="Q1962" s="46"/>
      <c r="R1962" s="46"/>
      <c r="S1962" s="46"/>
      <c r="T1962" s="46"/>
      <c r="U1962" s="46"/>
      <c r="V1962" s="46"/>
      <c r="W1962" s="46"/>
      <c r="X1962" s="46"/>
    </row>
    <row r="1963" spans="1:24" ht="15" customHeight="1" x14ac:dyDescent="0.2">
      <c r="A1963" s="46"/>
      <c r="B1963" s="261" t="s">
        <v>953</v>
      </c>
      <c r="C1963" s="280" t="s">
        <v>957</v>
      </c>
      <c r="D1963" s="261" t="s">
        <v>47</v>
      </c>
      <c r="E1963" s="261" t="s">
        <v>958</v>
      </c>
      <c r="F1963" s="385" t="s">
        <v>3970</v>
      </c>
      <c r="G1963" s="385"/>
      <c r="H1963" s="279" t="s">
        <v>950</v>
      </c>
      <c r="I1963" s="282">
        <v>0.22120000000000001</v>
      </c>
      <c r="J1963" s="281">
        <v>26.08</v>
      </c>
      <c r="K1963" s="281">
        <v>5.76</v>
      </c>
      <c r="M1963" s="46"/>
      <c r="N1963" s="46"/>
      <c r="O1963" s="46"/>
      <c r="P1963" s="46"/>
      <c r="Q1963" s="46"/>
      <c r="R1963" s="46"/>
      <c r="S1963" s="46"/>
      <c r="T1963" s="46"/>
      <c r="U1963" s="46"/>
      <c r="V1963" s="46"/>
      <c r="W1963" s="46"/>
      <c r="X1963" s="46"/>
    </row>
    <row r="1964" spans="1:24" ht="15" customHeight="1" x14ac:dyDescent="0.2">
      <c r="A1964" s="46"/>
      <c r="B1964" s="261" t="s">
        <v>953</v>
      </c>
      <c r="C1964" s="280" t="s">
        <v>954</v>
      </c>
      <c r="D1964" s="261" t="s">
        <v>47</v>
      </c>
      <c r="E1964" s="261" t="s">
        <v>955</v>
      </c>
      <c r="F1964" s="385" t="s">
        <v>3970</v>
      </c>
      <c r="G1964" s="385"/>
      <c r="H1964" s="279" t="s">
        <v>950</v>
      </c>
      <c r="I1964" s="282">
        <v>0.22120000000000001</v>
      </c>
      <c r="J1964" s="281">
        <v>34.46</v>
      </c>
      <c r="K1964" s="281">
        <v>7.62</v>
      </c>
      <c r="M1964" s="46"/>
      <c r="N1964" s="46"/>
      <c r="O1964" s="46"/>
      <c r="P1964" s="46"/>
      <c r="Q1964" s="46"/>
      <c r="R1964" s="46"/>
      <c r="S1964" s="46"/>
      <c r="T1964" s="46"/>
      <c r="U1964" s="46"/>
      <c r="V1964" s="46"/>
      <c r="W1964" s="46"/>
      <c r="X1964" s="46"/>
    </row>
    <row r="1965" spans="1:24" ht="15" customHeight="1" x14ac:dyDescent="0.2">
      <c r="A1965" s="46"/>
      <c r="B1965" s="262" t="s">
        <v>919</v>
      </c>
      <c r="C1965" s="284" t="s">
        <v>1507</v>
      </c>
      <c r="D1965" s="262" t="s">
        <v>47</v>
      </c>
      <c r="E1965" s="262" t="s">
        <v>2709</v>
      </c>
      <c r="F1965" s="389" t="s">
        <v>923</v>
      </c>
      <c r="G1965" s="389"/>
      <c r="H1965" s="283" t="s">
        <v>49</v>
      </c>
      <c r="I1965" s="286">
        <v>1</v>
      </c>
      <c r="J1965" s="285">
        <v>80.59</v>
      </c>
      <c r="K1965" s="285">
        <v>80.59</v>
      </c>
      <c r="M1965" s="46"/>
      <c r="N1965" s="46"/>
      <c r="O1965" s="46"/>
      <c r="P1965" s="46"/>
      <c r="Q1965" s="46"/>
      <c r="R1965" s="46"/>
      <c r="S1965" s="46"/>
      <c r="T1965" s="46"/>
      <c r="U1965" s="46"/>
      <c r="V1965" s="46"/>
      <c r="W1965" s="46"/>
      <c r="X1965" s="46"/>
    </row>
    <row r="1966" spans="1:24" ht="15" customHeight="1" x14ac:dyDescent="0.2">
      <c r="A1966" s="46"/>
      <c r="B1966" s="262" t="s">
        <v>919</v>
      </c>
      <c r="C1966" s="284" t="s">
        <v>964</v>
      </c>
      <c r="D1966" s="262" t="s">
        <v>47</v>
      </c>
      <c r="E1966" s="262" t="s">
        <v>2633</v>
      </c>
      <c r="F1966" s="389" t="s">
        <v>923</v>
      </c>
      <c r="G1966" s="389"/>
      <c r="H1966" s="283" t="s">
        <v>49</v>
      </c>
      <c r="I1966" s="286">
        <v>1.06E-2</v>
      </c>
      <c r="J1966" s="285">
        <v>17.149999999999999</v>
      </c>
      <c r="K1966" s="285">
        <v>0.18</v>
      </c>
      <c r="M1966" s="46"/>
      <c r="N1966" s="46"/>
      <c r="O1966" s="46"/>
      <c r="P1966" s="46"/>
      <c r="Q1966" s="46"/>
      <c r="R1966" s="46"/>
      <c r="S1966" s="46"/>
      <c r="T1966" s="46"/>
      <c r="U1966" s="46"/>
      <c r="V1966" s="46"/>
      <c r="W1966" s="46"/>
      <c r="X1966" s="46"/>
    </row>
    <row r="1967" spans="1:24" ht="15" customHeight="1" x14ac:dyDescent="0.2">
      <c r="A1967" s="46"/>
      <c r="B1967" s="263"/>
      <c r="C1967" s="263"/>
      <c r="D1967" s="263"/>
      <c r="E1967" s="263"/>
      <c r="F1967" s="263" t="s">
        <v>924</v>
      </c>
      <c r="G1967" s="289">
        <v>11.8</v>
      </c>
      <c r="H1967" s="263" t="s">
        <v>925</v>
      </c>
      <c r="I1967" s="289">
        <v>0</v>
      </c>
      <c r="J1967" s="263" t="s">
        <v>926</v>
      </c>
      <c r="K1967" s="289">
        <v>11.8</v>
      </c>
      <c r="M1967" s="46"/>
      <c r="N1967" s="46"/>
      <c r="O1967" s="46"/>
      <c r="P1967" s="46"/>
      <c r="Q1967" s="46"/>
      <c r="R1967" s="46"/>
      <c r="S1967" s="46"/>
      <c r="T1967" s="46"/>
      <c r="U1967" s="46"/>
      <c r="V1967" s="46"/>
      <c r="W1967" s="46"/>
      <c r="X1967" s="46"/>
    </row>
    <row r="1968" spans="1:24" ht="15" customHeight="1" x14ac:dyDescent="0.2">
      <c r="A1968" s="46"/>
      <c r="B1968" s="263"/>
      <c r="C1968" s="263"/>
      <c r="D1968" s="263"/>
      <c r="E1968" s="263"/>
      <c r="F1968" s="263" t="s">
        <v>927</v>
      </c>
      <c r="G1968" s="289">
        <v>19.59</v>
      </c>
      <c r="H1968" s="263"/>
      <c r="I1968" s="386" t="s">
        <v>928</v>
      </c>
      <c r="J1968" s="386"/>
      <c r="K1968" s="289">
        <v>113.74</v>
      </c>
      <c r="M1968" s="46"/>
      <c r="N1968" s="46"/>
      <c r="O1968" s="46"/>
      <c r="P1968" s="46"/>
      <c r="Q1968" s="46"/>
      <c r="R1968" s="46"/>
      <c r="S1968" s="46"/>
      <c r="T1968" s="46"/>
      <c r="U1968" s="46"/>
      <c r="V1968" s="46"/>
      <c r="W1968" s="46"/>
      <c r="X1968" s="46"/>
    </row>
    <row r="1969" spans="1:24" ht="15" customHeight="1" thickBot="1" x14ac:dyDescent="0.25">
      <c r="A1969" s="46"/>
      <c r="B1969" s="264"/>
      <c r="C1969" s="264"/>
      <c r="D1969" s="264"/>
      <c r="E1969" s="264"/>
      <c r="F1969" s="264"/>
      <c r="G1969" s="264"/>
      <c r="H1969" s="264" t="s">
        <v>929</v>
      </c>
      <c r="I1969" s="287" t="s">
        <v>951</v>
      </c>
      <c r="J1969" s="264" t="s">
        <v>931</v>
      </c>
      <c r="K1969" s="265">
        <v>682.44</v>
      </c>
      <c r="M1969" s="46"/>
      <c r="N1969" s="46"/>
      <c r="O1969" s="46"/>
      <c r="P1969" s="46"/>
      <c r="Q1969" s="46"/>
      <c r="R1969" s="46"/>
      <c r="S1969" s="46"/>
      <c r="T1969" s="46"/>
      <c r="U1969" s="46"/>
      <c r="V1969" s="46"/>
      <c r="W1969" s="46"/>
      <c r="X1969" s="46"/>
    </row>
    <row r="1970" spans="1:24" ht="15" customHeight="1" thickTop="1" x14ac:dyDescent="0.2">
      <c r="A1970" s="46"/>
      <c r="B1970" s="278"/>
      <c r="C1970" s="278"/>
      <c r="D1970" s="278"/>
      <c r="E1970" s="278"/>
      <c r="F1970" s="278"/>
      <c r="G1970" s="278"/>
      <c r="H1970" s="278"/>
      <c r="I1970" s="278"/>
      <c r="J1970" s="278"/>
      <c r="K1970" s="278"/>
      <c r="M1970" s="46"/>
      <c r="N1970" s="46"/>
      <c r="O1970" s="46"/>
      <c r="P1970" s="46"/>
      <c r="Q1970" s="46"/>
      <c r="R1970" s="46"/>
      <c r="S1970" s="46"/>
      <c r="T1970" s="46"/>
      <c r="U1970" s="46"/>
      <c r="V1970" s="46"/>
      <c r="W1970" s="46"/>
      <c r="X1970" s="46"/>
    </row>
    <row r="1971" spans="1:24" ht="15" customHeight="1" x14ac:dyDescent="0.2">
      <c r="A1971" s="46"/>
      <c r="B1971" s="259" t="s">
        <v>481</v>
      </c>
      <c r="C1971" s="267" t="s">
        <v>24</v>
      </c>
      <c r="D1971" s="259" t="s">
        <v>25</v>
      </c>
      <c r="E1971" s="259" t="s">
        <v>26</v>
      </c>
      <c r="F1971" s="387" t="s">
        <v>917</v>
      </c>
      <c r="G1971" s="387"/>
      <c r="H1971" s="271" t="s">
        <v>27</v>
      </c>
      <c r="I1971" s="267" t="s">
        <v>28</v>
      </c>
      <c r="J1971" s="267" t="s">
        <v>29</v>
      </c>
      <c r="K1971" s="267" t="s">
        <v>30</v>
      </c>
      <c r="M1971" s="46"/>
      <c r="N1971" s="46"/>
      <c r="O1971" s="46"/>
      <c r="P1971" s="46"/>
      <c r="Q1971" s="46"/>
      <c r="R1971" s="46"/>
      <c r="S1971" s="46"/>
      <c r="T1971" s="46"/>
      <c r="U1971" s="46"/>
      <c r="V1971" s="46"/>
      <c r="W1971" s="46"/>
      <c r="X1971" s="46"/>
    </row>
    <row r="1972" spans="1:24" ht="15" customHeight="1" x14ac:dyDescent="0.2">
      <c r="A1972" s="46"/>
      <c r="B1972" s="260" t="s">
        <v>918</v>
      </c>
      <c r="C1972" s="275" t="s">
        <v>3417</v>
      </c>
      <c r="D1972" s="260" t="s">
        <v>47</v>
      </c>
      <c r="E1972" s="260" t="s">
        <v>3418</v>
      </c>
      <c r="F1972" s="388" t="s">
        <v>4020</v>
      </c>
      <c r="G1972" s="388"/>
      <c r="H1972" s="274" t="s">
        <v>83</v>
      </c>
      <c r="I1972" s="277">
        <v>1</v>
      </c>
      <c r="J1972" s="276">
        <v>62.65</v>
      </c>
      <c r="K1972" s="276">
        <v>62.65</v>
      </c>
      <c r="M1972" s="46"/>
      <c r="N1972" s="46"/>
      <c r="O1972" s="46"/>
      <c r="P1972" s="46"/>
      <c r="Q1972" s="46"/>
      <c r="R1972" s="46"/>
      <c r="S1972" s="46"/>
      <c r="T1972" s="46"/>
      <c r="U1972" s="46"/>
      <c r="V1972" s="46"/>
      <c r="W1972" s="46"/>
      <c r="X1972" s="46"/>
    </row>
    <row r="1973" spans="1:24" ht="15" customHeight="1" x14ac:dyDescent="0.2">
      <c r="A1973" s="46"/>
      <c r="B1973" s="261" t="s">
        <v>953</v>
      </c>
      <c r="C1973" s="280" t="s">
        <v>954</v>
      </c>
      <c r="D1973" s="261" t="s">
        <v>47</v>
      </c>
      <c r="E1973" s="261" t="s">
        <v>955</v>
      </c>
      <c r="F1973" s="385" t="s">
        <v>3970</v>
      </c>
      <c r="G1973" s="385"/>
      <c r="H1973" s="279" t="s">
        <v>950</v>
      </c>
      <c r="I1973" s="282">
        <v>0.19400000000000001</v>
      </c>
      <c r="J1973" s="281">
        <v>34.46</v>
      </c>
      <c r="K1973" s="281">
        <v>6.68</v>
      </c>
      <c r="M1973" s="46"/>
      <c r="N1973" s="46"/>
      <c r="O1973" s="46"/>
      <c r="P1973" s="46"/>
      <c r="Q1973" s="46"/>
      <c r="R1973" s="46"/>
      <c r="S1973" s="46"/>
      <c r="T1973" s="46"/>
      <c r="U1973" s="46"/>
      <c r="V1973" s="46"/>
      <c r="W1973" s="46"/>
      <c r="X1973" s="46"/>
    </row>
    <row r="1974" spans="1:24" ht="15" customHeight="1" x14ac:dyDescent="0.2">
      <c r="A1974" s="46"/>
      <c r="B1974" s="261" t="s">
        <v>953</v>
      </c>
      <c r="C1974" s="280" t="s">
        <v>957</v>
      </c>
      <c r="D1974" s="261" t="s">
        <v>47</v>
      </c>
      <c r="E1974" s="261" t="s">
        <v>958</v>
      </c>
      <c r="F1974" s="385" t="s">
        <v>3970</v>
      </c>
      <c r="G1974" s="385"/>
      <c r="H1974" s="279" t="s">
        <v>950</v>
      </c>
      <c r="I1974" s="282">
        <v>0.19400000000000001</v>
      </c>
      <c r="J1974" s="281">
        <v>26.08</v>
      </c>
      <c r="K1974" s="281">
        <v>5.05</v>
      </c>
      <c r="M1974" s="46"/>
      <c r="N1974" s="46"/>
      <c r="O1974" s="46"/>
      <c r="P1974" s="46"/>
      <c r="Q1974" s="46"/>
      <c r="R1974" s="46"/>
      <c r="S1974" s="46"/>
      <c r="T1974" s="46"/>
      <c r="U1974" s="46"/>
      <c r="V1974" s="46"/>
      <c r="W1974" s="46"/>
      <c r="X1974" s="46"/>
    </row>
    <row r="1975" spans="1:24" ht="15" customHeight="1" x14ac:dyDescent="0.2">
      <c r="A1975" s="46"/>
      <c r="B1975" s="262" t="s">
        <v>919</v>
      </c>
      <c r="C1975" s="284" t="s">
        <v>3648</v>
      </c>
      <c r="D1975" s="262" t="s">
        <v>47</v>
      </c>
      <c r="E1975" s="262" t="s">
        <v>3649</v>
      </c>
      <c r="F1975" s="389" t="s">
        <v>923</v>
      </c>
      <c r="G1975" s="389"/>
      <c r="H1975" s="283" t="s">
        <v>83</v>
      </c>
      <c r="I1975" s="286">
        <v>1.0389999999999999</v>
      </c>
      <c r="J1975" s="285">
        <v>49.01</v>
      </c>
      <c r="K1975" s="285">
        <v>50.92</v>
      </c>
      <c r="M1975" s="46"/>
      <c r="N1975" s="46"/>
      <c r="O1975" s="46"/>
      <c r="P1975" s="46"/>
      <c r="Q1975" s="46"/>
      <c r="R1975" s="46"/>
      <c r="S1975" s="46"/>
      <c r="T1975" s="46"/>
      <c r="U1975" s="46"/>
      <c r="V1975" s="46"/>
      <c r="W1975" s="46"/>
      <c r="X1975" s="46"/>
    </row>
    <row r="1976" spans="1:24" ht="15" customHeight="1" x14ac:dyDescent="0.2">
      <c r="A1976" s="46"/>
      <c r="B1976" s="263"/>
      <c r="C1976" s="263"/>
      <c r="D1976" s="263"/>
      <c r="E1976" s="263"/>
      <c r="F1976" s="263" t="s">
        <v>924</v>
      </c>
      <c r="G1976" s="289">
        <v>10.35</v>
      </c>
      <c r="H1976" s="263" t="s">
        <v>925</v>
      </c>
      <c r="I1976" s="289">
        <v>0</v>
      </c>
      <c r="J1976" s="263" t="s">
        <v>926</v>
      </c>
      <c r="K1976" s="289">
        <v>10.35</v>
      </c>
      <c r="M1976" s="46"/>
      <c r="N1976" s="46"/>
      <c r="O1976" s="46"/>
      <c r="P1976" s="46"/>
      <c r="Q1976" s="46"/>
      <c r="R1976" s="46"/>
      <c r="S1976" s="46"/>
      <c r="T1976" s="46"/>
      <c r="U1976" s="46"/>
      <c r="V1976" s="46"/>
      <c r="W1976" s="46"/>
      <c r="X1976" s="46"/>
    </row>
    <row r="1977" spans="1:24" ht="15" customHeight="1" x14ac:dyDescent="0.2">
      <c r="A1977" s="46"/>
      <c r="B1977" s="263"/>
      <c r="C1977" s="263"/>
      <c r="D1977" s="263"/>
      <c r="E1977" s="263"/>
      <c r="F1977" s="263" t="s">
        <v>927</v>
      </c>
      <c r="G1977" s="289">
        <v>13.03</v>
      </c>
      <c r="H1977" s="263"/>
      <c r="I1977" s="386" t="s">
        <v>928</v>
      </c>
      <c r="J1977" s="386"/>
      <c r="K1977" s="289">
        <v>75.680000000000007</v>
      </c>
      <c r="M1977" s="46"/>
      <c r="N1977" s="46"/>
      <c r="O1977" s="46"/>
      <c r="P1977" s="46"/>
      <c r="Q1977" s="46"/>
      <c r="R1977" s="46"/>
      <c r="S1977" s="46"/>
      <c r="T1977" s="46"/>
      <c r="U1977" s="46"/>
      <c r="V1977" s="46"/>
      <c r="W1977" s="46"/>
      <c r="X1977" s="46"/>
    </row>
    <row r="1978" spans="1:24" ht="15" customHeight="1" thickBot="1" x14ac:dyDescent="0.25">
      <c r="A1978" s="46"/>
      <c r="B1978" s="264"/>
      <c r="C1978" s="264"/>
      <c r="D1978" s="264"/>
      <c r="E1978" s="264"/>
      <c r="F1978" s="264"/>
      <c r="G1978" s="264"/>
      <c r="H1978" s="264" t="s">
        <v>929</v>
      </c>
      <c r="I1978" s="287" t="s">
        <v>1064</v>
      </c>
      <c r="J1978" s="264" t="s">
        <v>931</v>
      </c>
      <c r="K1978" s="265">
        <v>151.36000000000001</v>
      </c>
      <c r="M1978" s="46"/>
      <c r="N1978" s="46"/>
      <c r="O1978" s="46"/>
      <c r="P1978" s="46"/>
      <c r="Q1978" s="46"/>
      <c r="R1978" s="46"/>
      <c r="S1978" s="46"/>
      <c r="T1978" s="46"/>
      <c r="U1978" s="46"/>
      <c r="V1978" s="46"/>
      <c r="W1978" s="46"/>
      <c r="X1978" s="46"/>
    </row>
    <row r="1979" spans="1:24" ht="15" customHeight="1" thickTop="1" x14ac:dyDescent="0.2">
      <c r="A1979" s="46"/>
      <c r="B1979" s="278"/>
      <c r="C1979" s="278"/>
      <c r="D1979" s="278"/>
      <c r="E1979" s="278"/>
      <c r="F1979" s="278"/>
      <c r="G1979" s="278"/>
      <c r="H1979" s="278"/>
      <c r="I1979" s="278"/>
      <c r="J1979" s="278"/>
      <c r="K1979" s="278"/>
      <c r="M1979" s="46"/>
      <c r="N1979" s="46"/>
      <c r="O1979" s="46"/>
      <c r="P1979" s="46"/>
      <c r="Q1979" s="46"/>
      <c r="R1979" s="46"/>
      <c r="S1979" s="46"/>
      <c r="T1979" s="46"/>
      <c r="U1979" s="46"/>
      <c r="V1979" s="46"/>
      <c r="W1979" s="46"/>
      <c r="X1979" s="46"/>
    </row>
    <row r="1980" spans="1:24" ht="15" customHeight="1" x14ac:dyDescent="0.2">
      <c r="A1980" s="46"/>
      <c r="B1980" s="259" t="s">
        <v>484</v>
      </c>
      <c r="C1980" s="267" t="s">
        <v>24</v>
      </c>
      <c r="D1980" s="259" t="s">
        <v>25</v>
      </c>
      <c r="E1980" s="259" t="s">
        <v>26</v>
      </c>
      <c r="F1980" s="387" t="s">
        <v>917</v>
      </c>
      <c r="G1980" s="387"/>
      <c r="H1980" s="271" t="s">
        <v>27</v>
      </c>
      <c r="I1980" s="267" t="s">
        <v>28</v>
      </c>
      <c r="J1980" s="267" t="s">
        <v>29</v>
      </c>
      <c r="K1980" s="267" t="s">
        <v>30</v>
      </c>
      <c r="M1980" s="46"/>
      <c r="N1980" s="46"/>
      <c r="O1980" s="46"/>
      <c r="P1980" s="46"/>
      <c r="Q1980" s="46"/>
      <c r="R1980" s="46"/>
      <c r="S1980" s="46"/>
      <c r="T1980" s="46"/>
      <c r="U1980" s="46"/>
      <c r="V1980" s="46"/>
      <c r="W1980" s="46"/>
      <c r="X1980" s="46"/>
    </row>
    <row r="1981" spans="1:24" ht="15" customHeight="1" x14ac:dyDescent="0.2">
      <c r="A1981" s="46"/>
      <c r="B1981" s="260" t="s">
        <v>918</v>
      </c>
      <c r="C1981" s="275" t="s">
        <v>470</v>
      </c>
      <c r="D1981" s="260" t="s">
        <v>47</v>
      </c>
      <c r="E1981" s="260" t="s">
        <v>471</v>
      </c>
      <c r="F1981" s="388" t="s">
        <v>4020</v>
      </c>
      <c r="G1981" s="388"/>
      <c r="H1981" s="274" t="s">
        <v>83</v>
      </c>
      <c r="I1981" s="277">
        <v>1</v>
      </c>
      <c r="J1981" s="276">
        <v>109.65</v>
      </c>
      <c r="K1981" s="276">
        <v>109.65</v>
      </c>
      <c r="M1981" s="46"/>
      <c r="N1981" s="46"/>
      <c r="O1981" s="46"/>
      <c r="P1981" s="46"/>
      <c r="Q1981" s="46"/>
      <c r="R1981" s="46"/>
      <c r="S1981" s="46"/>
      <c r="T1981" s="46"/>
      <c r="U1981" s="46"/>
      <c r="V1981" s="46"/>
      <c r="W1981" s="46"/>
      <c r="X1981" s="46"/>
    </row>
    <row r="1982" spans="1:24" ht="15" customHeight="1" x14ac:dyDescent="0.2">
      <c r="A1982" s="46"/>
      <c r="B1982" s="261" t="s">
        <v>953</v>
      </c>
      <c r="C1982" s="280" t="s">
        <v>957</v>
      </c>
      <c r="D1982" s="261" t="s">
        <v>47</v>
      </c>
      <c r="E1982" s="261" t="s">
        <v>958</v>
      </c>
      <c r="F1982" s="385" t="s">
        <v>3970</v>
      </c>
      <c r="G1982" s="385"/>
      <c r="H1982" s="279" t="s">
        <v>950</v>
      </c>
      <c r="I1982" s="282">
        <v>0.30599999999999999</v>
      </c>
      <c r="J1982" s="281">
        <v>26.08</v>
      </c>
      <c r="K1982" s="281">
        <v>7.98</v>
      </c>
      <c r="M1982" s="46"/>
      <c r="N1982" s="46"/>
      <c r="O1982" s="46"/>
      <c r="P1982" s="46"/>
      <c r="Q1982" s="46"/>
      <c r="R1982" s="46"/>
      <c r="S1982" s="46"/>
      <c r="T1982" s="46"/>
      <c r="U1982" s="46"/>
      <c r="V1982" s="46"/>
      <c r="W1982" s="46"/>
      <c r="X1982" s="46"/>
    </row>
    <row r="1983" spans="1:24" ht="15" customHeight="1" x14ac:dyDescent="0.2">
      <c r="A1983" s="46"/>
      <c r="B1983" s="261" t="s">
        <v>953</v>
      </c>
      <c r="C1983" s="280" t="s">
        <v>954</v>
      </c>
      <c r="D1983" s="261" t="s">
        <v>47</v>
      </c>
      <c r="E1983" s="261" t="s">
        <v>955</v>
      </c>
      <c r="F1983" s="385" t="s">
        <v>3970</v>
      </c>
      <c r="G1983" s="385"/>
      <c r="H1983" s="279" t="s">
        <v>950</v>
      </c>
      <c r="I1983" s="282">
        <v>0.30599999999999999</v>
      </c>
      <c r="J1983" s="281">
        <v>34.46</v>
      </c>
      <c r="K1983" s="281">
        <v>10.54</v>
      </c>
      <c r="M1983" s="46"/>
      <c r="N1983" s="46"/>
      <c r="O1983" s="46"/>
      <c r="P1983" s="46"/>
      <c r="Q1983" s="46"/>
      <c r="R1983" s="46"/>
      <c r="S1983" s="46"/>
      <c r="T1983" s="46"/>
      <c r="U1983" s="46"/>
      <c r="V1983" s="46"/>
      <c r="W1983" s="46"/>
      <c r="X1983" s="46"/>
    </row>
    <row r="1984" spans="1:24" ht="15" customHeight="1" x14ac:dyDescent="0.2">
      <c r="A1984" s="46"/>
      <c r="B1984" s="262" t="s">
        <v>919</v>
      </c>
      <c r="C1984" s="284" t="s">
        <v>1508</v>
      </c>
      <c r="D1984" s="262" t="s">
        <v>47</v>
      </c>
      <c r="E1984" s="262" t="s">
        <v>1509</v>
      </c>
      <c r="F1984" s="389" t="s">
        <v>923</v>
      </c>
      <c r="G1984" s="389"/>
      <c r="H1984" s="283" t="s">
        <v>83</v>
      </c>
      <c r="I1984" s="286">
        <v>1.0389999999999999</v>
      </c>
      <c r="J1984" s="285">
        <v>87.71</v>
      </c>
      <c r="K1984" s="285">
        <v>91.13</v>
      </c>
      <c r="M1984" s="46"/>
      <c r="N1984" s="46"/>
      <c r="O1984" s="46"/>
      <c r="P1984" s="46"/>
      <c r="Q1984" s="46"/>
      <c r="R1984" s="46"/>
      <c r="S1984" s="46"/>
      <c r="T1984" s="46"/>
      <c r="U1984" s="46"/>
      <c r="V1984" s="46"/>
      <c r="W1984" s="46"/>
      <c r="X1984" s="46"/>
    </row>
    <row r="1985" spans="1:24" ht="15" customHeight="1" x14ac:dyDescent="0.2">
      <c r="A1985" s="46"/>
      <c r="B1985" s="263"/>
      <c r="C1985" s="263"/>
      <c r="D1985" s="263"/>
      <c r="E1985" s="263"/>
      <c r="F1985" s="263" t="s">
        <v>924</v>
      </c>
      <c r="G1985" s="289">
        <v>16.329999999999998</v>
      </c>
      <c r="H1985" s="263" t="s">
        <v>925</v>
      </c>
      <c r="I1985" s="289">
        <v>0</v>
      </c>
      <c r="J1985" s="263" t="s">
        <v>926</v>
      </c>
      <c r="K1985" s="289">
        <v>16.329999999999998</v>
      </c>
      <c r="M1985" s="46"/>
      <c r="N1985" s="46"/>
      <c r="O1985" s="46"/>
      <c r="P1985" s="46"/>
      <c r="Q1985" s="46"/>
      <c r="R1985" s="46"/>
      <c r="S1985" s="46"/>
      <c r="T1985" s="46"/>
      <c r="U1985" s="46"/>
      <c r="V1985" s="46"/>
      <c r="W1985" s="46"/>
      <c r="X1985" s="46"/>
    </row>
    <row r="1986" spans="1:24" ht="15" customHeight="1" x14ac:dyDescent="0.2">
      <c r="A1986" s="46"/>
      <c r="B1986" s="263"/>
      <c r="C1986" s="263"/>
      <c r="D1986" s="263"/>
      <c r="E1986" s="263"/>
      <c r="F1986" s="263" t="s">
        <v>927</v>
      </c>
      <c r="G1986" s="289">
        <v>22.81</v>
      </c>
      <c r="H1986" s="263"/>
      <c r="I1986" s="386" t="s">
        <v>928</v>
      </c>
      <c r="J1986" s="386"/>
      <c r="K1986" s="289">
        <v>132.46</v>
      </c>
      <c r="M1986" s="46"/>
      <c r="N1986" s="46"/>
      <c r="O1986" s="46"/>
      <c r="P1986" s="46"/>
      <c r="Q1986" s="46"/>
      <c r="R1986" s="46"/>
      <c r="S1986" s="46"/>
      <c r="T1986" s="46"/>
      <c r="U1986" s="46"/>
      <c r="V1986" s="46"/>
      <c r="W1986" s="46"/>
      <c r="X1986" s="46"/>
    </row>
    <row r="1987" spans="1:24" ht="15" customHeight="1" thickBot="1" x14ac:dyDescent="0.25">
      <c r="A1987" s="46"/>
      <c r="B1987" s="264"/>
      <c r="C1987" s="264"/>
      <c r="D1987" s="264"/>
      <c r="E1987" s="264"/>
      <c r="F1987" s="264"/>
      <c r="G1987" s="264"/>
      <c r="H1987" s="264" t="s">
        <v>929</v>
      </c>
      <c r="I1987" s="287" t="s">
        <v>975</v>
      </c>
      <c r="J1987" s="264" t="s">
        <v>931</v>
      </c>
      <c r="K1987" s="265">
        <v>132.46</v>
      </c>
      <c r="M1987" s="46"/>
      <c r="N1987" s="46"/>
      <c r="O1987" s="46"/>
      <c r="P1987" s="46"/>
      <c r="Q1987" s="46"/>
      <c r="R1987" s="46"/>
      <c r="S1987" s="46"/>
      <c r="T1987" s="46"/>
      <c r="U1987" s="46"/>
      <c r="V1987" s="46"/>
      <c r="W1987" s="46"/>
      <c r="X1987" s="46"/>
    </row>
    <row r="1988" spans="1:24" ht="15" customHeight="1" thickTop="1" x14ac:dyDescent="0.2">
      <c r="A1988" s="46"/>
      <c r="B1988" s="278"/>
      <c r="C1988" s="278"/>
      <c r="D1988" s="278"/>
      <c r="E1988" s="278"/>
      <c r="F1988" s="278"/>
      <c r="G1988" s="278"/>
      <c r="H1988" s="278"/>
      <c r="I1988" s="278"/>
      <c r="J1988" s="278"/>
      <c r="K1988" s="278"/>
      <c r="M1988" s="46"/>
      <c r="N1988" s="46"/>
      <c r="O1988" s="46"/>
      <c r="P1988" s="46"/>
      <c r="Q1988" s="46"/>
      <c r="R1988" s="46"/>
      <c r="S1988" s="46"/>
      <c r="T1988" s="46"/>
      <c r="U1988" s="46"/>
      <c r="V1988" s="46"/>
      <c r="W1988" s="46"/>
      <c r="X1988" s="46"/>
    </row>
    <row r="1989" spans="1:24" ht="15" customHeight="1" x14ac:dyDescent="0.2">
      <c r="A1989" s="46"/>
      <c r="B1989" s="259" t="s">
        <v>487</v>
      </c>
      <c r="C1989" s="267" t="s">
        <v>24</v>
      </c>
      <c r="D1989" s="259" t="s">
        <v>25</v>
      </c>
      <c r="E1989" s="259" t="s">
        <v>26</v>
      </c>
      <c r="F1989" s="387" t="s">
        <v>917</v>
      </c>
      <c r="G1989" s="387"/>
      <c r="H1989" s="271" t="s">
        <v>27</v>
      </c>
      <c r="I1989" s="267" t="s">
        <v>28</v>
      </c>
      <c r="J1989" s="267" t="s">
        <v>29</v>
      </c>
      <c r="K1989" s="267" t="s">
        <v>30</v>
      </c>
      <c r="M1989" s="46"/>
      <c r="N1989" s="46"/>
      <c r="O1989" s="46"/>
      <c r="P1989" s="46"/>
      <c r="Q1989" s="46"/>
      <c r="R1989" s="46"/>
      <c r="S1989" s="46"/>
      <c r="T1989" s="46"/>
      <c r="U1989" s="46"/>
      <c r="V1989" s="46"/>
      <c r="W1989" s="46"/>
      <c r="X1989" s="46"/>
    </row>
    <row r="1990" spans="1:24" ht="15" customHeight="1" x14ac:dyDescent="0.2">
      <c r="A1990" s="46"/>
      <c r="B1990" s="260" t="s">
        <v>918</v>
      </c>
      <c r="C1990" s="275" t="s">
        <v>473</v>
      </c>
      <c r="D1990" s="260" t="s">
        <v>47</v>
      </c>
      <c r="E1990" s="260" t="s">
        <v>474</v>
      </c>
      <c r="F1990" s="388" t="s">
        <v>4018</v>
      </c>
      <c r="G1990" s="388"/>
      <c r="H1990" s="274" t="s">
        <v>49</v>
      </c>
      <c r="I1990" s="277">
        <v>1</v>
      </c>
      <c r="J1990" s="276">
        <v>8.18</v>
      </c>
      <c r="K1990" s="276">
        <v>8.18</v>
      </c>
      <c r="M1990" s="46"/>
      <c r="N1990" s="46"/>
      <c r="O1990" s="46"/>
      <c r="P1990" s="46"/>
      <c r="Q1990" s="46"/>
      <c r="R1990" s="46"/>
      <c r="S1990" s="46"/>
      <c r="T1990" s="46"/>
      <c r="U1990" s="46"/>
      <c r="V1990" s="46"/>
      <c r="W1990" s="46"/>
      <c r="X1990" s="46"/>
    </row>
    <row r="1991" spans="1:24" ht="15" customHeight="1" x14ac:dyDescent="0.2">
      <c r="A1991" s="46"/>
      <c r="B1991" s="261" t="s">
        <v>953</v>
      </c>
      <c r="C1991" s="280" t="s">
        <v>957</v>
      </c>
      <c r="D1991" s="261" t="s">
        <v>47</v>
      </c>
      <c r="E1991" s="261" t="s">
        <v>958</v>
      </c>
      <c r="F1991" s="385" t="s">
        <v>3970</v>
      </c>
      <c r="G1991" s="385"/>
      <c r="H1991" s="279" t="s">
        <v>950</v>
      </c>
      <c r="I1991" s="282">
        <v>9.4399999999999998E-2</v>
      </c>
      <c r="J1991" s="281">
        <v>26.08</v>
      </c>
      <c r="K1991" s="281">
        <v>2.46</v>
      </c>
      <c r="M1991" s="46"/>
      <c r="N1991" s="46"/>
      <c r="O1991" s="46"/>
      <c r="P1991" s="46"/>
      <c r="Q1991" s="46"/>
      <c r="R1991" s="46"/>
      <c r="S1991" s="46"/>
      <c r="T1991" s="46"/>
      <c r="U1991" s="46"/>
      <c r="V1991" s="46"/>
      <c r="W1991" s="46"/>
      <c r="X1991" s="46"/>
    </row>
    <row r="1992" spans="1:24" ht="15" customHeight="1" x14ac:dyDescent="0.2">
      <c r="A1992" s="46"/>
      <c r="B1992" s="261" t="s">
        <v>953</v>
      </c>
      <c r="C1992" s="280" t="s">
        <v>954</v>
      </c>
      <c r="D1992" s="261" t="s">
        <v>47</v>
      </c>
      <c r="E1992" s="261" t="s">
        <v>955</v>
      </c>
      <c r="F1992" s="385" t="s">
        <v>3970</v>
      </c>
      <c r="G1992" s="385"/>
      <c r="H1992" s="279" t="s">
        <v>950</v>
      </c>
      <c r="I1992" s="282">
        <v>9.4399999999999998E-2</v>
      </c>
      <c r="J1992" s="281">
        <v>34.46</v>
      </c>
      <c r="K1992" s="281">
        <v>3.25</v>
      </c>
      <c r="M1992" s="46"/>
      <c r="N1992" s="46"/>
      <c r="O1992" s="46"/>
      <c r="P1992" s="46"/>
      <c r="Q1992" s="46"/>
      <c r="R1992" s="46"/>
      <c r="S1992" s="46"/>
      <c r="T1992" s="46"/>
      <c r="U1992" s="46"/>
      <c r="V1992" s="46"/>
      <c r="W1992" s="46"/>
      <c r="X1992" s="46"/>
    </row>
    <row r="1993" spans="1:24" ht="15" customHeight="1" x14ac:dyDescent="0.2">
      <c r="A1993" s="46"/>
      <c r="B1993" s="262" t="s">
        <v>919</v>
      </c>
      <c r="C1993" s="284" t="s">
        <v>1510</v>
      </c>
      <c r="D1993" s="262" t="s">
        <v>47</v>
      </c>
      <c r="E1993" s="262" t="s">
        <v>1511</v>
      </c>
      <c r="F1993" s="389" t="s">
        <v>923</v>
      </c>
      <c r="G1993" s="389"/>
      <c r="H1993" s="283" t="s">
        <v>49</v>
      </c>
      <c r="I1993" s="286">
        <v>1</v>
      </c>
      <c r="J1993" s="285">
        <v>1.33</v>
      </c>
      <c r="K1993" s="285">
        <v>1.33</v>
      </c>
      <c r="M1993" s="46"/>
      <c r="N1993" s="46"/>
      <c r="O1993" s="46"/>
      <c r="P1993" s="46"/>
      <c r="Q1993" s="46"/>
      <c r="R1993" s="46"/>
      <c r="S1993" s="46"/>
      <c r="T1993" s="46"/>
      <c r="U1993" s="46"/>
      <c r="V1993" s="46"/>
      <c r="W1993" s="46"/>
      <c r="X1993" s="46"/>
    </row>
    <row r="1994" spans="1:24" ht="15" customHeight="1" x14ac:dyDescent="0.2">
      <c r="A1994" s="46"/>
      <c r="B1994" s="262" t="s">
        <v>919</v>
      </c>
      <c r="C1994" s="284" t="s">
        <v>1492</v>
      </c>
      <c r="D1994" s="262" t="s">
        <v>47</v>
      </c>
      <c r="E1994" s="262" t="s">
        <v>1493</v>
      </c>
      <c r="F1994" s="389" t="s">
        <v>923</v>
      </c>
      <c r="G1994" s="389"/>
      <c r="H1994" s="283" t="s">
        <v>49</v>
      </c>
      <c r="I1994" s="286">
        <v>7.0000000000000001E-3</v>
      </c>
      <c r="J1994" s="285">
        <v>89.35</v>
      </c>
      <c r="K1994" s="285">
        <v>0.62</v>
      </c>
      <c r="M1994" s="46"/>
      <c r="N1994" s="46"/>
      <c r="O1994" s="46"/>
      <c r="P1994" s="46"/>
      <c r="Q1994" s="46"/>
      <c r="R1994" s="46"/>
      <c r="S1994" s="46"/>
      <c r="T1994" s="46"/>
      <c r="U1994" s="46"/>
      <c r="V1994" s="46"/>
      <c r="W1994" s="46"/>
      <c r="X1994" s="46"/>
    </row>
    <row r="1995" spans="1:24" ht="15" customHeight="1" x14ac:dyDescent="0.2">
      <c r="A1995" s="46"/>
      <c r="B1995" s="262" t="s">
        <v>919</v>
      </c>
      <c r="C1995" s="284" t="s">
        <v>1489</v>
      </c>
      <c r="D1995" s="262" t="s">
        <v>47</v>
      </c>
      <c r="E1995" s="262" t="s">
        <v>2706</v>
      </c>
      <c r="F1995" s="389" t="s">
        <v>923</v>
      </c>
      <c r="G1995" s="389"/>
      <c r="H1995" s="283" t="s">
        <v>49</v>
      </c>
      <c r="I1995" s="286">
        <v>3.15E-2</v>
      </c>
      <c r="J1995" s="285">
        <v>2.08</v>
      </c>
      <c r="K1995" s="285">
        <v>0.06</v>
      </c>
      <c r="M1995" s="46"/>
      <c r="N1995" s="46"/>
      <c r="O1995" s="46"/>
      <c r="P1995" s="46"/>
      <c r="Q1995" s="46"/>
      <c r="R1995" s="46"/>
      <c r="S1995" s="46"/>
      <c r="T1995" s="46"/>
      <c r="U1995" s="46"/>
      <c r="V1995" s="46"/>
      <c r="W1995" s="46"/>
      <c r="X1995" s="46"/>
    </row>
    <row r="1996" spans="1:24" ht="15" customHeight="1" x14ac:dyDescent="0.2">
      <c r="A1996" s="46"/>
      <c r="B1996" s="262" t="s">
        <v>919</v>
      </c>
      <c r="C1996" s="284" t="s">
        <v>1500</v>
      </c>
      <c r="D1996" s="262" t="s">
        <v>47</v>
      </c>
      <c r="E1996" s="262" t="s">
        <v>1501</v>
      </c>
      <c r="F1996" s="389" t="s">
        <v>923</v>
      </c>
      <c r="G1996" s="389"/>
      <c r="H1996" s="283" t="s">
        <v>49</v>
      </c>
      <c r="I1996" s="286">
        <v>5.8999999999999999E-3</v>
      </c>
      <c r="J1996" s="285">
        <v>78.86</v>
      </c>
      <c r="K1996" s="285">
        <v>0.46</v>
      </c>
      <c r="M1996" s="46"/>
      <c r="N1996" s="46"/>
      <c r="O1996" s="46"/>
      <c r="P1996" s="46"/>
      <c r="Q1996" s="46"/>
      <c r="R1996" s="46"/>
      <c r="S1996" s="46"/>
      <c r="T1996" s="46"/>
      <c r="U1996" s="46"/>
      <c r="V1996" s="46"/>
      <c r="W1996" s="46"/>
      <c r="X1996" s="46"/>
    </row>
    <row r="1997" spans="1:24" ht="15" customHeight="1" x14ac:dyDescent="0.2">
      <c r="A1997" s="46"/>
      <c r="B1997" s="263"/>
      <c r="C1997" s="263"/>
      <c r="D1997" s="263"/>
      <c r="E1997" s="263"/>
      <c r="F1997" s="263" t="s">
        <v>924</v>
      </c>
      <c r="G1997" s="289">
        <v>5.03</v>
      </c>
      <c r="H1997" s="263" t="s">
        <v>925</v>
      </c>
      <c r="I1997" s="289">
        <v>0</v>
      </c>
      <c r="J1997" s="263" t="s">
        <v>926</v>
      </c>
      <c r="K1997" s="289">
        <v>5.03</v>
      </c>
      <c r="M1997" s="46"/>
      <c r="N1997" s="46"/>
      <c r="O1997" s="46"/>
      <c r="P1997" s="46"/>
      <c r="Q1997" s="46"/>
      <c r="R1997" s="46"/>
      <c r="S1997" s="46"/>
      <c r="T1997" s="46"/>
      <c r="U1997" s="46"/>
      <c r="V1997" s="46"/>
      <c r="W1997" s="46"/>
      <c r="X1997" s="46"/>
    </row>
    <row r="1998" spans="1:24" ht="15" customHeight="1" x14ac:dyDescent="0.2">
      <c r="A1998" s="46"/>
      <c r="B1998" s="263"/>
      <c r="C1998" s="263"/>
      <c r="D1998" s="263"/>
      <c r="E1998" s="263"/>
      <c r="F1998" s="263" t="s">
        <v>927</v>
      </c>
      <c r="G1998" s="289">
        <v>1.7</v>
      </c>
      <c r="H1998" s="263"/>
      <c r="I1998" s="386" t="s">
        <v>928</v>
      </c>
      <c r="J1998" s="386"/>
      <c r="K1998" s="289">
        <v>9.8800000000000008</v>
      </c>
      <c r="M1998" s="46"/>
      <c r="N1998" s="46"/>
      <c r="O1998" s="46"/>
      <c r="P1998" s="46"/>
      <c r="Q1998" s="46"/>
      <c r="R1998" s="46"/>
      <c r="S1998" s="46"/>
      <c r="T1998" s="46"/>
      <c r="U1998" s="46"/>
      <c r="V1998" s="46"/>
      <c r="W1998" s="46"/>
      <c r="X1998" s="46"/>
    </row>
    <row r="1999" spans="1:24" ht="15" customHeight="1" thickBot="1" x14ac:dyDescent="0.25">
      <c r="A1999" s="46"/>
      <c r="B1999" s="264"/>
      <c r="C1999" s="264"/>
      <c r="D1999" s="264"/>
      <c r="E1999" s="264"/>
      <c r="F1999" s="264"/>
      <c r="G1999" s="264"/>
      <c r="H1999" s="264" t="s">
        <v>929</v>
      </c>
      <c r="I1999" s="287" t="s">
        <v>951</v>
      </c>
      <c r="J1999" s="264" t="s">
        <v>931</v>
      </c>
      <c r="K1999" s="265">
        <v>59.28</v>
      </c>
      <c r="M1999" s="46"/>
      <c r="N1999" s="46"/>
      <c r="O1999" s="46"/>
      <c r="P1999" s="46"/>
      <c r="Q1999" s="46"/>
      <c r="R1999" s="46"/>
      <c r="S1999" s="46"/>
      <c r="T1999" s="46"/>
      <c r="U1999" s="46"/>
      <c r="V1999" s="46"/>
      <c r="W1999" s="46"/>
      <c r="X1999" s="46"/>
    </row>
    <row r="2000" spans="1:24" ht="15" customHeight="1" thickTop="1" x14ac:dyDescent="0.2">
      <c r="A2000" s="46"/>
      <c r="B2000" s="278"/>
      <c r="C2000" s="278"/>
      <c r="D2000" s="278"/>
      <c r="E2000" s="278"/>
      <c r="F2000" s="278"/>
      <c r="G2000" s="278"/>
      <c r="H2000" s="278"/>
      <c r="I2000" s="278"/>
      <c r="J2000" s="278"/>
      <c r="K2000" s="278"/>
      <c r="M2000" s="46"/>
      <c r="N2000" s="46"/>
      <c r="O2000" s="46"/>
      <c r="P2000" s="46"/>
      <c r="Q2000" s="46"/>
      <c r="R2000" s="46"/>
      <c r="S2000" s="46"/>
      <c r="T2000" s="46"/>
      <c r="U2000" s="46"/>
      <c r="V2000" s="46"/>
      <c r="W2000" s="46"/>
      <c r="X2000" s="46"/>
    </row>
    <row r="2001" spans="1:24" ht="15" customHeight="1" x14ac:dyDescent="0.2">
      <c r="A2001" s="46"/>
      <c r="B2001" s="259" t="s">
        <v>488</v>
      </c>
      <c r="C2001" s="267" t="s">
        <v>24</v>
      </c>
      <c r="D2001" s="259" t="s">
        <v>25</v>
      </c>
      <c r="E2001" s="259" t="s">
        <v>26</v>
      </c>
      <c r="F2001" s="387" t="s">
        <v>917</v>
      </c>
      <c r="G2001" s="387"/>
      <c r="H2001" s="271" t="s">
        <v>27</v>
      </c>
      <c r="I2001" s="267" t="s">
        <v>28</v>
      </c>
      <c r="J2001" s="267" t="s">
        <v>29</v>
      </c>
      <c r="K2001" s="267" t="s">
        <v>30</v>
      </c>
      <c r="M2001" s="46"/>
      <c r="N2001" s="46"/>
      <c r="O2001" s="46"/>
      <c r="P2001" s="46"/>
      <c r="Q2001" s="46"/>
      <c r="R2001" s="46"/>
      <c r="S2001" s="46"/>
      <c r="T2001" s="46"/>
      <c r="U2001" s="46"/>
      <c r="V2001" s="46"/>
      <c r="W2001" s="46"/>
      <c r="X2001" s="46"/>
    </row>
    <row r="2002" spans="1:24" ht="15" customHeight="1" x14ac:dyDescent="0.2">
      <c r="A2002" s="46"/>
      <c r="B2002" s="260" t="s">
        <v>918</v>
      </c>
      <c r="C2002" s="275" t="s">
        <v>3419</v>
      </c>
      <c r="D2002" s="260" t="s">
        <v>47</v>
      </c>
      <c r="E2002" s="260" t="s">
        <v>3420</v>
      </c>
      <c r="F2002" s="388" t="s">
        <v>4018</v>
      </c>
      <c r="G2002" s="388"/>
      <c r="H2002" s="274" t="s">
        <v>49</v>
      </c>
      <c r="I2002" s="277">
        <v>1</v>
      </c>
      <c r="J2002" s="276">
        <v>24.28</v>
      </c>
      <c r="K2002" s="276">
        <v>24.28</v>
      </c>
      <c r="M2002" s="46"/>
      <c r="N2002" s="46"/>
      <c r="O2002" s="46"/>
      <c r="P2002" s="46"/>
      <c r="Q2002" s="46"/>
      <c r="R2002" s="46"/>
      <c r="S2002" s="46"/>
      <c r="T2002" s="46"/>
      <c r="U2002" s="46"/>
      <c r="V2002" s="46"/>
      <c r="W2002" s="46"/>
      <c r="X2002" s="46"/>
    </row>
    <row r="2003" spans="1:24" ht="15" customHeight="1" x14ac:dyDescent="0.2">
      <c r="A2003" s="46"/>
      <c r="B2003" s="261" t="s">
        <v>953</v>
      </c>
      <c r="C2003" s="280" t="s">
        <v>954</v>
      </c>
      <c r="D2003" s="261" t="s">
        <v>47</v>
      </c>
      <c r="E2003" s="261" t="s">
        <v>955</v>
      </c>
      <c r="F2003" s="385" t="s">
        <v>3970</v>
      </c>
      <c r="G2003" s="385"/>
      <c r="H2003" s="279" t="s">
        <v>950</v>
      </c>
      <c r="I2003" s="282">
        <v>7.3499999999999996E-2</v>
      </c>
      <c r="J2003" s="281">
        <v>34.46</v>
      </c>
      <c r="K2003" s="281">
        <v>2.5299999999999998</v>
      </c>
      <c r="M2003" s="46"/>
      <c r="N2003" s="46"/>
      <c r="O2003" s="46"/>
      <c r="P2003" s="46"/>
      <c r="Q2003" s="46"/>
      <c r="R2003" s="46"/>
      <c r="S2003" s="46"/>
      <c r="T2003" s="46"/>
      <c r="U2003" s="46"/>
      <c r="V2003" s="46"/>
      <c r="W2003" s="46"/>
      <c r="X2003" s="46"/>
    </row>
    <row r="2004" spans="1:24" ht="15" customHeight="1" x14ac:dyDescent="0.2">
      <c r="A2004" s="46"/>
      <c r="B2004" s="261" t="s">
        <v>953</v>
      </c>
      <c r="C2004" s="280" t="s">
        <v>957</v>
      </c>
      <c r="D2004" s="261" t="s">
        <v>47</v>
      </c>
      <c r="E2004" s="261" t="s">
        <v>958</v>
      </c>
      <c r="F2004" s="385" t="s">
        <v>3970</v>
      </c>
      <c r="G2004" s="385"/>
      <c r="H2004" s="279" t="s">
        <v>950</v>
      </c>
      <c r="I2004" s="282">
        <v>7.3499999999999996E-2</v>
      </c>
      <c r="J2004" s="281">
        <v>26.08</v>
      </c>
      <c r="K2004" s="281">
        <v>1.91</v>
      </c>
      <c r="M2004" s="46"/>
      <c r="N2004" s="46"/>
      <c r="O2004" s="46"/>
      <c r="P2004" s="46"/>
      <c r="Q2004" s="46"/>
      <c r="R2004" s="46"/>
      <c r="S2004" s="46"/>
      <c r="T2004" s="46"/>
      <c r="U2004" s="46"/>
      <c r="V2004" s="46"/>
      <c r="W2004" s="46"/>
      <c r="X2004" s="46"/>
    </row>
    <row r="2005" spans="1:24" ht="15" customHeight="1" x14ac:dyDescent="0.2">
      <c r="A2005" s="46"/>
      <c r="B2005" s="262" t="s">
        <v>919</v>
      </c>
      <c r="C2005" s="284" t="s">
        <v>1492</v>
      </c>
      <c r="D2005" s="262" t="s">
        <v>47</v>
      </c>
      <c r="E2005" s="262" t="s">
        <v>1493</v>
      </c>
      <c r="F2005" s="389" t="s">
        <v>923</v>
      </c>
      <c r="G2005" s="389"/>
      <c r="H2005" s="283" t="s">
        <v>49</v>
      </c>
      <c r="I2005" s="286">
        <v>1.6500000000000001E-2</v>
      </c>
      <c r="J2005" s="285">
        <v>89.35</v>
      </c>
      <c r="K2005" s="285">
        <v>1.47</v>
      </c>
      <c r="M2005" s="46"/>
      <c r="N2005" s="46"/>
      <c r="O2005" s="46"/>
      <c r="P2005" s="46"/>
      <c r="Q2005" s="46"/>
      <c r="R2005" s="46"/>
      <c r="S2005" s="46"/>
      <c r="T2005" s="46"/>
      <c r="U2005" s="46"/>
      <c r="V2005" s="46"/>
      <c r="W2005" s="46"/>
      <c r="X2005" s="46"/>
    </row>
    <row r="2006" spans="1:24" ht="15" customHeight="1" x14ac:dyDescent="0.2">
      <c r="A2006" s="46"/>
      <c r="B2006" s="262" t="s">
        <v>919</v>
      </c>
      <c r="C2006" s="284" t="s">
        <v>1489</v>
      </c>
      <c r="D2006" s="262" t="s">
        <v>47</v>
      </c>
      <c r="E2006" s="262" t="s">
        <v>2706</v>
      </c>
      <c r="F2006" s="389" t="s">
        <v>923</v>
      </c>
      <c r="G2006" s="389"/>
      <c r="H2006" s="283" t="s">
        <v>49</v>
      </c>
      <c r="I2006" s="286">
        <v>1.61E-2</v>
      </c>
      <c r="J2006" s="285">
        <v>2.08</v>
      </c>
      <c r="K2006" s="285">
        <v>0.03</v>
      </c>
      <c r="M2006" s="46"/>
      <c r="N2006" s="46"/>
      <c r="O2006" s="46"/>
      <c r="P2006" s="46"/>
      <c r="Q2006" s="46"/>
      <c r="R2006" s="46"/>
      <c r="S2006" s="46"/>
      <c r="T2006" s="46"/>
      <c r="U2006" s="46"/>
      <c r="V2006" s="46"/>
      <c r="W2006" s="46"/>
      <c r="X2006" s="46"/>
    </row>
    <row r="2007" spans="1:24" ht="15" customHeight="1" x14ac:dyDescent="0.2">
      <c r="A2007" s="46"/>
      <c r="B2007" s="262" t="s">
        <v>919</v>
      </c>
      <c r="C2007" s="284" t="s">
        <v>1500</v>
      </c>
      <c r="D2007" s="262" t="s">
        <v>47</v>
      </c>
      <c r="E2007" s="262" t="s">
        <v>1501</v>
      </c>
      <c r="F2007" s="389" t="s">
        <v>923</v>
      </c>
      <c r="G2007" s="389"/>
      <c r="H2007" s="283" t="s">
        <v>49</v>
      </c>
      <c r="I2007" s="286">
        <v>1.29E-2</v>
      </c>
      <c r="J2007" s="285">
        <v>78.86</v>
      </c>
      <c r="K2007" s="285">
        <v>1.01</v>
      </c>
      <c r="M2007" s="46"/>
      <c r="N2007" s="46"/>
      <c r="O2007" s="46"/>
      <c r="P2007" s="46"/>
      <c r="Q2007" s="46"/>
      <c r="R2007" s="46"/>
      <c r="S2007" s="46"/>
      <c r="T2007" s="46"/>
      <c r="U2007" s="46"/>
      <c r="V2007" s="46"/>
      <c r="W2007" s="46"/>
      <c r="X2007" s="46"/>
    </row>
    <row r="2008" spans="1:24" ht="15" customHeight="1" x14ac:dyDescent="0.2">
      <c r="A2008" s="46"/>
      <c r="B2008" s="262" t="s">
        <v>919</v>
      </c>
      <c r="C2008" s="284" t="s">
        <v>3650</v>
      </c>
      <c r="D2008" s="262" t="s">
        <v>47</v>
      </c>
      <c r="E2008" s="262" t="s">
        <v>3651</v>
      </c>
      <c r="F2008" s="389" t="s">
        <v>923</v>
      </c>
      <c r="G2008" s="389"/>
      <c r="H2008" s="283" t="s">
        <v>49</v>
      </c>
      <c r="I2008" s="286">
        <v>1</v>
      </c>
      <c r="J2008" s="285">
        <v>17.329999999999998</v>
      </c>
      <c r="K2008" s="285">
        <v>17.329999999999998</v>
      </c>
      <c r="M2008" s="46"/>
      <c r="N2008" s="46"/>
      <c r="O2008" s="46"/>
      <c r="P2008" s="46"/>
      <c r="Q2008" s="46"/>
      <c r="R2008" s="46"/>
      <c r="S2008" s="46"/>
      <c r="T2008" s="46"/>
      <c r="U2008" s="46"/>
      <c r="V2008" s="46"/>
      <c r="W2008" s="46"/>
      <c r="X2008" s="46"/>
    </row>
    <row r="2009" spans="1:24" ht="15" customHeight="1" x14ac:dyDescent="0.2">
      <c r="A2009" s="46"/>
      <c r="B2009" s="263"/>
      <c r="C2009" s="263"/>
      <c r="D2009" s="263"/>
      <c r="E2009" s="263"/>
      <c r="F2009" s="263" t="s">
        <v>924</v>
      </c>
      <c r="G2009" s="289">
        <v>3.92</v>
      </c>
      <c r="H2009" s="263" t="s">
        <v>925</v>
      </c>
      <c r="I2009" s="289">
        <v>0</v>
      </c>
      <c r="J2009" s="263" t="s">
        <v>926</v>
      </c>
      <c r="K2009" s="289">
        <v>3.92</v>
      </c>
      <c r="M2009" s="46"/>
      <c r="N2009" s="46"/>
      <c r="O2009" s="46"/>
      <c r="P2009" s="46"/>
      <c r="Q2009" s="46"/>
      <c r="R2009" s="46"/>
      <c r="S2009" s="46"/>
      <c r="T2009" s="46"/>
      <c r="U2009" s="46"/>
      <c r="V2009" s="46"/>
      <c r="W2009" s="46"/>
      <c r="X2009" s="46"/>
    </row>
    <row r="2010" spans="1:24" ht="15" customHeight="1" x14ac:dyDescent="0.2">
      <c r="A2010" s="46"/>
      <c r="B2010" s="263"/>
      <c r="C2010" s="263"/>
      <c r="D2010" s="263"/>
      <c r="E2010" s="263"/>
      <c r="F2010" s="263" t="s">
        <v>927</v>
      </c>
      <c r="G2010" s="289">
        <v>5.05</v>
      </c>
      <c r="H2010" s="263"/>
      <c r="I2010" s="386" t="s">
        <v>928</v>
      </c>
      <c r="J2010" s="386"/>
      <c r="K2010" s="289">
        <v>29.33</v>
      </c>
      <c r="M2010" s="46"/>
      <c r="N2010" s="46"/>
      <c r="O2010" s="46"/>
      <c r="P2010" s="46"/>
      <c r="Q2010" s="46"/>
      <c r="R2010" s="46"/>
      <c r="S2010" s="46"/>
      <c r="T2010" s="46"/>
      <c r="U2010" s="46"/>
      <c r="V2010" s="46"/>
      <c r="W2010" s="46"/>
      <c r="X2010" s="46"/>
    </row>
    <row r="2011" spans="1:24" ht="15" customHeight="1" thickBot="1" x14ac:dyDescent="0.25">
      <c r="A2011" s="46"/>
      <c r="B2011" s="264"/>
      <c r="C2011" s="264"/>
      <c r="D2011" s="264"/>
      <c r="E2011" s="264"/>
      <c r="F2011" s="264"/>
      <c r="G2011" s="264"/>
      <c r="H2011" s="264" t="s">
        <v>929</v>
      </c>
      <c r="I2011" s="287" t="s">
        <v>1064</v>
      </c>
      <c r="J2011" s="264" t="s">
        <v>931</v>
      </c>
      <c r="K2011" s="265">
        <v>58.66</v>
      </c>
      <c r="M2011" s="46"/>
      <c r="N2011" s="46"/>
      <c r="O2011" s="46"/>
      <c r="P2011" s="46"/>
      <c r="Q2011" s="46"/>
      <c r="R2011" s="46"/>
      <c r="S2011" s="46"/>
      <c r="T2011" s="46"/>
      <c r="U2011" s="46"/>
      <c r="V2011" s="46"/>
      <c r="W2011" s="46"/>
      <c r="X2011" s="46"/>
    </row>
    <row r="2012" spans="1:24" ht="15" customHeight="1" thickTop="1" x14ac:dyDescent="0.2">
      <c r="A2012" s="46"/>
      <c r="B2012" s="278"/>
      <c r="C2012" s="278"/>
      <c r="D2012" s="278"/>
      <c r="E2012" s="278"/>
      <c r="F2012" s="278"/>
      <c r="G2012" s="278"/>
      <c r="H2012" s="278"/>
      <c r="I2012" s="278"/>
      <c r="J2012" s="278"/>
      <c r="K2012" s="278"/>
      <c r="M2012" s="46"/>
      <c r="N2012" s="46"/>
      <c r="O2012" s="46"/>
      <c r="P2012" s="46"/>
      <c r="Q2012" s="46"/>
      <c r="R2012" s="46"/>
      <c r="S2012" s="46"/>
      <c r="T2012" s="46"/>
      <c r="U2012" s="46"/>
      <c r="V2012" s="46"/>
      <c r="W2012" s="46"/>
      <c r="X2012" s="46"/>
    </row>
    <row r="2013" spans="1:24" ht="15" customHeight="1" x14ac:dyDescent="0.2">
      <c r="A2013" s="46"/>
      <c r="B2013" s="259" t="s">
        <v>489</v>
      </c>
      <c r="C2013" s="267" t="s">
        <v>24</v>
      </c>
      <c r="D2013" s="259" t="s">
        <v>25</v>
      </c>
      <c r="E2013" s="259" t="s">
        <v>26</v>
      </c>
      <c r="F2013" s="387" t="s">
        <v>917</v>
      </c>
      <c r="G2013" s="387"/>
      <c r="H2013" s="271" t="s">
        <v>27</v>
      </c>
      <c r="I2013" s="267" t="s">
        <v>28</v>
      </c>
      <c r="J2013" s="267" t="s">
        <v>29</v>
      </c>
      <c r="K2013" s="267" t="s">
        <v>30</v>
      </c>
      <c r="M2013" s="46"/>
      <c r="N2013" s="46"/>
      <c r="O2013" s="46"/>
      <c r="P2013" s="46"/>
      <c r="Q2013" s="46"/>
      <c r="R2013" s="46"/>
      <c r="S2013" s="46"/>
      <c r="T2013" s="46"/>
      <c r="U2013" s="46"/>
      <c r="V2013" s="46"/>
      <c r="W2013" s="46"/>
      <c r="X2013" s="46"/>
    </row>
    <row r="2014" spans="1:24" ht="15" customHeight="1" x14ac:dyDescent="0.2">
      <c r="A2014" s="46"/>
      <c r="B2014" s="260" t="s">
        <v>918</v>
      </c>
      <c r="C2014" s="275" t="s">
        <v>477</v>
      </c>
      <c r="D2014" s="260" t="s">
        <v>47</v>
      </c>
      <c r="E2014" s="260" t="s">
        <v>2528</v>
      </c>
      <c r="F2014" s="388" t="s">
        <v>4017</v>
      </c>
      <c r="G2014" s="388"/>
      <c r="H2014" s="274" t="s">
        <v>49</v>
      </c>
      <c r="I2014" s="277">
        <v>1</v>
      </c>
      <c r="J2014" s="276">
        <v>3.87</v>
      </c>
      <c r="K2014" s="276">
        <v>3.87</v>
      </c>
      <c r="M2014" s="46"/>
      <c r="N2014" s="46"/>
      <c r="O2014" s="46"/>
      <c r="P2014" s="46"/>
      <c r="Q2014" s="46"/>
      <c r="R2014" s="46"/>
      <c r="S2014" s="46"/>
      <c r="T2014" s="46"/>
      <c r="U2014" s="46"/>
      <c r="V2014" s="46"/>
      <c r="W2014" s="46"/>
      <c r="X2014" s="46"/>
    </row>
    <row r="2015" spans="1:24" ht="15" customHeight="1" x14ac:dyDescent="0.2">
      <c r="A2015" s="46"/>
      <c r="B2015" s="261" t="s">
        <v>953</v>
      </c>
      <c r="C2015" s="280" t="s">
        <v>957</v>
      </c>
      <c r="D2015" s="261" t="s">
        <v>47</v>
      </c>
      <c r="E2015" s="261" t="s">
        <v>958</v>
      </c>
      <c r="F2015" s="385" t="s">
        <v>3970</v>
      </c>
      <c r="G2015" s="385"/>
      <c r="H2015" s="279" t="s">
        <v>950</v>
      </c>
      <c r="I2015" s="282">
        <v>3.8399999999999997E-2</v>
      </c>
      <c r="J2015" s="281">
        <v>26.08</v>
      </c>
      <c r="K2015" s="281">
        <v>1</v>
      </c>
      <c r="M2015" s="46"/>
      <c r="N2015" s="46"/>
      <c r="O2015" s="46"/>
      <c r="P2015" s="46"/>
      <c r="Q2015" s="46"/>
      <c r="R2015" s="46"/>
      <c r="S2015" s="46"/>
      <c r="T2015" s="46"/>
      <c r="U2015" s="46"/>
      <c r="V2015" s="46"/>
      <c r="W2015" s="46"/>
      <c r="X2015" s="46"/>
    </row>
    <row r="2016" spans="1:24" ht="15" customHeight="1" x14ac:dyDescent="0.2">
      <c r="A2016" s="46"/>
      <c r="B2016" s="261" t="s">
        <v>953</v>
      </c>
      <c r="C2016" s="280" t="s">
        <v>954</v>
      </c>
      <c r="D2016" s="261" t="s">
        <v>47</v>
      </c>
      <c r="E2016" s="261" t="s">
        <v>955</v>
      </c>
      <c r="F2016" s="385" t="s">
        <v>3970</v>
      </c>
      <c r="G2016" s="385"/>
      <c r="H2016" s="279" t="s">
        <v>950</v>
      </c>
      <c r="I2016" s="282">
        <v>3.8399999999999997E-2</v>
      </c>
      <c r="J2016" s="281">
        <v>34.46</v>
      </c>
      <c r="K2016" s="281">
        <v>1.32</v>
      </c>
      <c r="M2016" s="46"/>
      <c r="N2016" s="46"/>
      <c r="O2016" s="46"/>
      <c r="P2016" s="46"/>
      <c r="Q2016" s="46"/>
      <c r="R2016" s="46"/>
      <c r="S2016" s="46"/>
      <c r="T2016" s="46"/>
      <c r="U2016" s="46"/>
      <c r="V2016" s="46"/>
      <c r="W2016" s="46"/>
      <c r="X2016" s="46"/>
    </row>
    <row r="2017" spans="1:24" ht="15" customHeight="1" x14ac:dyDescent="0.2">
      <c r="A2017" s="46"/>
      <c r="B2017" s="262" t="s">
        <v>919</v>
      </c>
      <c r="C2017" s="284" t="s">
        <v>1492</v>
      </c>
      <c r="D2017" s="262" t="s">
        <v>47</v>
      </c>
      <c r="E2017" s="262" t="s">
        <v>1493</v>
      </c>
      <c r="F2017" s="389" t="s">
        <v>923</v>
      </c>
      <c r="G2017" s="389"/>
      <c r="H2017" s="283" t="s">
        <v>49</v>
      </c>
      <c r="I2017" s="286">
        <v>4.0000000000000001E-3</v>
      </c>
      <c r="J2017" s="285">
        <v>89.35</v>
      </c>
      <c r="K2017" s="285">
        <v>0.35</v>
      </c>
      <c r="M2017" s="46"/>
      <c r="N2017" s="46"/>
      <c r="O2017" s="46"/>
      <c r="P2017" s="46"/>
      <c r="Q2017" s="46"/>
      <c r="R2017" s="46"/>
      <c r="S2017" s="46"/>
      <c r="T2017" s="46"/>
      <c r="U2017" s="46"/>
      <c r="V2017" s="46"/>
      <c r="W2017" s="46"/>
      <c r="X2017" s="46"/>
    </row>
    <row r="2018" spans="1:24" ht="15" customHeight="1" x14ac:dyDescent="0.2">
      <c r="A2018" s="46"/>
      <c r="B2018" s="262" t="s">
        <v>919</v>
      </c>
      <c r="C2018" s="284" t="s">
        <v>964</v>
      </c>
      <c r="D2018" s="262" t="s">
        <v>47</v>
      </c>
      <c r="E2018" s="262" t="s">
        <v>2633</v>
      </c>
      <c r="F2018" s="389" t="s">
        <v>923</v>
      </c>
      <c r="G2018" s="389"/>
      <c r="H2018" s="283" t="s">
        <v>49</v>
      </c>
      <c r="I2018" s="286">
        <v>5.3E-3</v>
      </c>
      <c r="J2018" s="285">
        <v>17.149999999999999</v>
      </c>
      <c r="K2018" s="285">
        <v>0.09</v>
      </c>
      <c r="M2018" s="46"/>
      <c r="N2018" s="46"/>
      <c r="O2018" s="46"/>
      <c r="P2018" s="46"/>
      <c r="Q2018" s="46"/>
      <c r="R2018" s="46"/>
      <c r="S2018" s="46"/>
      <c r="T2018" s="46"/>
      <c r="U2018" s="46"/>
      <c r="V2018" s="46"/>
      <c r="W2018" s="46"/>
      <c r="X2018" s="46"/>
    </row>
    <row r="2019" spans="1:24" ht="15" customHeight="1" x14ac:dyDescent="0.2">
      <c r="A2019" s="46"/>
      <c r="B2019" s="262" t="s">
        <v>919</v>
      </c>
      <c r="C2019" s="284" t="s">
        <v>1500</v>
      </c>
      <c r="D2019" s="262" t="s">
        <v>47</v>
      </c>
      <c r="E2019" s="262" t="s">
        <v>1501</v>
      </c>
      <c r="F2019" s="389" t="s">
        <v>923</v>
      </c>
      <c r="G2019" s="389"/>
      <c r="H2019" s="283" t="s">
        <v>49</v>
      </c>
      <c r="I2019" s="286">
        <v>3.5000000000000001E-3</v>
      </c>
      <c r="J2019" s="285">
        <v>78.86</v>
      </c>
      <c r="K2019" s="285">
        <v>0.27</v>
      </c>
      <c r="M2019" s="46"/>
      <c r="N2019" s="46"/>
      <c r="O2019" s="46"/>
      <c r="P2019" s="46"/>
      <c r="Q2019" s="46"/>
      <c r="R2019" s="46"/>
      <c r="S2019" s="46"/>
      <c r="T2019" s="46"/>
      <c r="U2019" s="46"/>
      <c r="V2019" s="46"/>
      <c r="W2019" s="46"/>
      <c r="X2019" s="46"/>
    </row>
    <row r="2020" spans="1:24" ht="15" customHeight="1" x14ac:dyDescent="0.2">
      <c r="A2020" s="46"/>
      <c r="B2020" s="262" t="s">
        <v>919</v>
      </c>
      <c r="C2020" s="284" t="s">
        <v>1512</v>
      </c>
      <c r="D2020" s="262" t="s">
        <v>47</v>
      </c>
      <c r="E2020" s="262" t="s">
        <v>1513</v>
      </c>
      <c r="F2020" s="389" t="s">
        <v>923</v>
      </c>
      <c r="G2020" s="389"/>
      <c r="H2020" s="283" t="s">
        <v>49</v>
      </c>
      <c r="I2020" s="286">
        <v>1</v>
      </c>
      <c r="J2020" s="285">
        <v>0.84</v>
      </c>
      <c r="K2020" s="285">
        <v>0.84</v>
      </c>
      <c r="M2020" s="46"/>
      <c r="N2020" s="46"/>
      <c r="O2020" s="46"/>
      <c r="P2020" s="46"/>
      <c r="Q2020" s="46"/>
      <c r="R2020" s="46"/>
      <c r="S2020" s="46"/>
      <c r="T2020" s="46"/>
      <c r="U2020" s="46"/>
      <c r="V2020" s="46"/>
      <c r="W2020" s="46"/>
      <c r="X2020" s="46"/>
    </row>
    <row r="2021" spans="1:24" ht="15" customHeight="1" x14ac:dyDescent="0.2">
      <c r="A2021" s="46"/>
      <c r="B2021" s="263"/>
      <c r="C2021" s="263"/>
      <c r="D2021" s="263"/>
      <c r="E2021" s="263"/>
      <c r="F2021" s="263" t="s">
        <v>924</v>
      </c>
      <c r="G2021" s="289">
        <v>2.04</v>
      </c>
      <c r="H2021" s="263" t="s">
        <v>925</v>
      </c>
      <c r="I2021" s="289">
        <v>0</v>
      </c>
      <c r="J2021" s="263" t="s">
        <v>926</v>
      </c>
      <c r="K2021" s="289">
        <v>2.04</v>
      </c>
      <c r="M2021" s="46"/>
      <c r="N2021" s="46"/>
      <c r="O2021" s="46"/>
      <c r="P2021" s="46"/>
      <c r="Q2021" s="46"/>
      <c r="R2021" s="46"/>
      <c r="S2021" s="46"/>
      <c r="T2021" s="46"/>
      <c r="U2021" s="46"/>
      <c r="V2021" s="46"/>
      <c r="W2021" s="46"/>
      <c r="X2021" s="46"/>
    </row>
    <row r="2022" spans="1:24" ht="15" customHeight="1" x14ac:dyDescent="0.2">
      <c r="A2022" s="46"/>
      <c r="B2022" s="263"/>
      <c r="C2022" s="263"/>
      <c r="D2022" s="263"/>
      <c r="E2022" s="263"/>
      <c r="F2022" s="263" t="s">
        <v>927</v>
      </c>
      <c r="G2022" s="289">
        <v>0.8</v>
      </c>
      <c r="H2022" s="263"/>
      <c r="I2022" s="386" t="s">
        <v>928</v>
      </c>
      <c r="J2022" s="386"/>
      <c r="K2022" s="289">
        <v>4.67</v>
      </c>
      <c r="M2022" s="46"/>
      <c r="N2022" s="46"/>
      <c r="O2022" s="46"/>
      <c r="P2022" s="46"/>
      <c r="Q2022" s="46"/>
      <c r="R2022" s="46"/>
      <c r="S2022" s="46"/>
      <c r="T2022" s="46"/>
      <c r="U2022" s="46"/>
      <c r="V2022" s="46"/>
      <c r="W2022" s="46"/>
      <c r="X2022" s="46"/>
    </row>
    <row r="2023" spans="1:24" ht="15" customHeight="1" thickBot="1" x14ac:dyDescent="0.25">
      <c r="A2023" s="46"/>
      <c r="B2023" s="264"/>
      <c r="C2023" s="264"/>
      <c r="D2023" s="264"/>
      <c r="E2023" s="264"/>
      <c r="F2023" s="264"/>
      <c r="G2023" s="264"/>
      <c r="H2023" s="264" t="s">
        <v>929</v>
      </c>
      <c r="I2023" s="287" t="s">
        <v>3652</v>
      </c>
      <c r="J2023" s="264" t="s">
        <v>931</v>
      </c>
      <c r="K2023" s="265">
        <v>401.62</v>
      </c>
      <c r="M2023" s="46"/>
      <c r="N2023" s="46"/>
      <c r="O2023" s="46"/>
      <c r="P2023" s="46"/>
      <c r="Q2023" s="46"/>
      <c r="R2023" s="46"/>
      <c r="S2023" s="46"/>
      <c r="T2023" s="46"/>
      <c r="U2023" s="46"/>
      <c r="V2023" s="46"/>
      <c r="W2023" s="46"/>
      <c r="X2023" s="46"/>
    </row>
    <row r="2024" spans="1:24" ht="15" customHeight="1" thickTop="1" x14ac:dyDescent="0.2">
      <c r="A2024" s="46"/>
      <c r="B2024" s="278"/>
      <c r="C2024" s="278"/>
      <c r="D2024" s="278"/>
      <c r="E2024" s="278"/>
      <c r="F2024" s="278"/>
      <c r="G2024" s="278"/>
      <c r="H2024" s="278"/>
      <c r="I2024" s="278"/>
      <c r="J2024" s="278"/>
      <c r="K2024" s="278"/>
      <c r="M2024" s="46"/>
      <c r="N2024" s="46"/>
      <c r="O2024" s="46"/>
      <c r="P2024" s="46"/>
      <c r="Q2024" s="46"/>
      <c r="R2024" s="46"/>
      <c r="S2024" s="46"/>
      <c r="T2024" s="46"/>
      <c r="U2024" s="46"/>
      <c r="V2024" s="46"/>
      <c r="W2024" s="46"/>
      <c r="X2024" s="46"/>
    </row>
    <row r="2025" spans="1:24" ht="15" customHeight="1" x14ac:dyDescent="0.2">
      <c r="A2025" s="46"/>
      <c r="B2025" s="259" t="s">
        <v>492</v>
      </c>
      <c r="C2025" s="267" t="s">
        <v>24</v>
      </c>
      <c r="D2025" s="259" t="s">
        <v>25</v>
      </c>
      <c r="E2025" s="259" t="s">
        <v>26</v>
      </c>
      <c r="F2025" s="387" t="s">
        <v>917</v>
      </c>
      <c r="G2025" s="387"/>
      <c r="H2025" s="271" t="s">
        <v>27</v>
      </c>
      <c r="I2025" s="267" t="s">
        <v>28</v>
      </c>
      <c r="J2025" s="267" t="s">
        <v>29</v>
      </c>
      <c r="K2025" s="267" t="s">
        <v>30</v>
      </c>
      <c r="M2025" s="46"/>
      <c r="N2025" s="46"/>
      <c r="O2025" s="46"/>
      <c r="P2025" s="46"/>
      <c r="Q2025" s="46"/>
      <c r="R2025" s="46"/>
      <c r="S2025" s="46"/>
      <c r="T2025" s="46"/>
      <c r="U2025" s="46"/>
      <c r="V2025" s="46"/>
      <c r="W2025" s="46"/>
      <c r="X2025" s="46"/>
    </row>
    <row r="2026" spans="1:24" ht="15" customHeight="1" x14ac:dyDescent="0.2">
      <c r="A2026" s="46"/>
      <c r="B2026" s="260" t="s">
        <v>918</v>
      </c>
      <c r="C2026" s="275" t="s">
        <v>479</v>
      </c>
      <c r="D2026" s="260" t="s">
        <v>47</v>
      </c>
      <c r="E2026" s="260" t="s">
        <v>480</v>
      </c>
      <c r="F2026" s="388" t="s">
        <v>4018</v>
      </c>
      <c r="G2026" s="388"/>
      <c r="H2026" s="274" t="s">
        <v>49</v>
      </c>
      <c r="I2026" s="277">
        <v>1</v>
      </c>
      <c r="J2026" s="276">
        <v>18.46</v>
      </c>
      <c r="K2026" s="276">
        <v>18.46</v>
      </c>
      <c r="M2026" s="46"/>
      <c r="N2026" s="46"/>
      <c r="O2026" s="46"/>
      <c r="P2026" s="46"/>
      <c r="Q2026" s="46"/>
      <c r="R2026" s="46"/>
      <c r="S2026" s="46"/>
      <c r="T2026" s="46"/>
      <c r="U2026" s="46"/>
      <c r="V2026" s="46"/>
      <c r="W2026" s="46"/>
      <c r="X2026" s="46"/>
    </row>
    <row r="2027" spans="1:24" ht="15" customHeight="1" x14ac:dyDescent="0.2">
      <c r="A2027" s="46"/>
      <c r="B2027" s="261" t="s">
        <v>953</v>
      </c>
      <c r="C2027" s="280" t="s">
        <v>954</v>
      </c>
      <c r="D2027" s="261" t="s">
        <v>47</v>
      </c>
      <c r="E2027" s="261" t="s">
        <v>955</v>
      </c>
      <c r="F2027" s="385" t="s">
        <v>3970</v>
      </c>
      <c r="G2027" s="385"/>
      <c r="H2027" s="279" t="s">
        <v>950</v>
      </c>
      <c r="I2027" s="282">
        <v>0.13059999999999999</v>
      </c>
      <c r="J2027" s="281">
        <v>34.46</v>
      </c>
      <c r="K2027" s="281">
        <v>4.5</v>
      </c>
      <c r="M2027" s="46"/>
      <c r="N2027" s="46"/>
      <c r="O2027" s="46"/>
      <c r="P2027" s="46"/>
      <c r="Q2027" s="46"/>
      <c r="R2027" s="46"/>
      <c r="S2027" s="46"/>
      <c r="T2027" s="46"/>
      <c r="U2027" s="46"/>
      <c r="V2027" s="46"/>
      <c r="W2027" s="46"/>
      <c r="X2027" s="46"/>
    </row>
    <row r="2028" spans="1:24" ht="15" customHeight="1" x14ac:dyDescent="0.2">
      <c r="A2028" s="46"/>
      <c r="B2028" s="261" t="s">
        <v>953</v>
      </c>
      <c r="C2028" s="280" t="s">
        <v>957</v>
      </c>
      <c r="D2028" s="261" t="s">
        <v>47</v>
      </c>
      <c r="E2028" s="261" t="s">
        <v>958</v>
      </c>
      <c r="F2028" s="385" t="s">
        <v>3970</v>
      </c>
      <c r="G2028" s="385"/>
      <c r="H2028" s="279" t="s">
        <v>950</v>
      </c>
      <c r="I2028" s="282">
        <v>0.13059999999999999</v>
      </c>
      <c r="J2028" s="281">
        <v>26.08</v>
      </c>
      <c r="K2028" s="281">
        <v>3.4</v>
      </c>
      <c r="M2028" s="46"/>
      <c r="N2028" s="46"/>
      <c r="O2028" s="46"/>
      <c r="P2028" s="46"/>
      <c r="Q2028" s="46"/>
      <c r="R2028" s="46"/>
      <c r="S2028" s="46"/>
      <c r="T2028" s="46"/>
      <c r="U2028" s="46"/>
      <c r="V2028" s="46"/>
      <c r="W2028" s="46"/>
      <c r="X2028" s="46"/>
    </row>
    <row r="2029" spans="1:24" ht="15" customHeight="1" x14ac:dyDescent="0.2">
      <c r="A2029" s="46"/>
      <c r="B2029" s="262" t="s">
        <v>919</v>
      </c>
      <c r="C2029" s="284" t="s">
        <v>1489</v>
      </c>
      <c r="D2029" s="262" t="s">
        <v>47</v>
      </c>
      <c r="E2029" s="262" t="s">
        <v>2706</v>
      </c>
      <c r="F2029" s="389" t="s">
        <v>923</v>
      </c>
      <c r="G2029" s="389"/>
      <c r="H2029" s="283" t="s">
        <v>49</v>
      </c>
      <c r="I2029" s="286">
        <v>4.3499999999999997E-2</v>
      </c>
      <c r="J2029" s="285">
        <v>2.08</v>
      </c>
      <c r="K2029" s="285">
        <v>0.09</v>
      </c>
      <c r="M2029" s="46"/>
      <c r="N2029" s="46"/>
      <c r="O2029" s="46"/>
      <c r="P2029" s="46"/>
      <c r="Q2029" s="46"/>
      <c r="R2029" s="46"/>
      <c r="S2029" s="46"/>
      <c r="T2029" s="46"/>
      <c r="U2029" s="46"/>
      <c r="V2029" s="46"/>
      <c r="W2029" s="46"/>
      <c r="X2029" s="46"/>
    </row>
    <row r="2030" spans="1:24" ht="15" customHeight="1" x14ac:dyDescent="0.2">
      <c r="A2030" s="46"/>
      <c r="B2030" s="262" t="s">
        <v>919</v>
      </c>
      <c r="C2030" s="284" t="s">
        <v>1515</v>
      </c>
      <c r="D2030" s="262" t="s">
        <v>47</v>
      </c>
      <c r="E2030" s="262" t="s">
        <v>1516</v>
      </c>
      <c r="F2030" s="389" t="s">
        <v>923</v>
      </c>
      <c r="G2030" s="389"/>
      <c r="H2030" s="283" t="s">
        <v>49</v>
      </c>
      <c r="I2030" s="286">
        <v>1</v>
      </c>
      <c r="J2030" s="285">
        <v>7.99</v>
      </c>
      <c r="K2030" s="285">
        <v>7.99</v>
      </c>
      <c r="M2030" s="46"/>
      <c r="N2030" s="46"/>
      <c r="O2030" s="46"/>
      <c r="P2030" s="46"/>
      <c r="Q2030" s="46"/>
      <c r="R2030" s="46"/>
      <c r="S2030" s="46"/>
      <c r="T2030" s="46"/>
      <c r="U2030" s="46"/>
      <c r="V2030" s="46"/>
      <c r="W2030" s="46"/>
      <c r="X2030" s="46"/>
    </row>
    <row r="2031" spans="1:24" ht="15" customHeight="1" x14ac:dyDescent="0.2">
      <c r="A2031" s="46"/>
      <c r="B2031" s="262" t="s">
        <v>919</v>
      </c>
      <c r="C2031" s="284" t="s">
        <v>1492</v>
      </c>
      <c r="D2031" s="262" t="s">
        <v>47</v>
      </c>
      <c r="E2031" s="262" t="s">
        <v>1493</v>
      </c>
      <c r="F2031" s="389" t="s">
        <v>923</v>
      </c>
      <c r="G2031" s="389"/>
      <c r="H2031" s="283" t="s">
        <v>49</v>
      </c>
      <c r="I2031" s="286">
        <v>1.6500000000000001E-2</v>
      </c>
      <c r="J2031" s="285">
        <v>89.35</v>
      </c>
      <c r="K2031" s="285">
        <v>1.47</v>
      </c>
      <c r="M2031" s="46"/>
      <c r="N2031" s="46"/>
      <c r="O2031" s="46"/>
      <c r="P2031" s="46"/>
      <c r="Q2031" s="46"/>
      <c r="R2031" s="46"/>
      <c r="S2031" s="46"/>
      <c r="T2031" s="46"/>
      <c r="U2031" s="46"/>
      <c r="V2031" s="46"/>
      <c r="W2031" s="46"/>
      <c r="X2031" s="46"/>
    </row>
    <row r="2032" spans="1:24" ht="15" customHeight="1" x14ac:dyDescent="0.2">
      <c r="A2032" s="46"/>
      <c r="B2032" s="262" t="s">
        <v>919</v>
      </c>
      <c r="C2032" s="284" t="s">
        <v>1500</v>
      </c>
      <c r="D2032" s="262" t="s">
        <v>47</v>
      </c>
      <c r="E2032" s="262" t="s">
        <v>1501</v>
      </c>
      <c r="F2032" s="389" t="s">
        <v>923</v>
      </c>
      <c r="G2032" s="389"/>
      <c r="H2032" s="283" t="s">
        <v>49</v>
      </c>
      <c r="I2032" s="286">
        <v>1.29E-2</v>
      </c>
      <c r="J2032" s="285">
        <v>78.86</v>
      </c>
      <c r="K2032" s="285">
        <v>1.01</v>
      </c>
      <c r="M2032" s="46"/>
      <c r="N2032" s="46"/>
      <c r="O2032" s="46"/>
      <c r="P2032" s="46"/>
      <c r="Q2032" s="46"/>
      <c r="R2032" s="46"/>
      <c r="S2032" s="46"/>
      <c r="T2032" s="46"/>
      <c r="U2032" s="46"/>
      <c r="V2032" s="46"/>
      <c r="W2032" s="46"/>
      <c r="X2032" s="46"/>
    </row>
    <row r="2033" spans="1:24" ht="15" customHeight="1" x14ac:dyDescent="0.2">
      <c r="A2033" s="46"/>
      <c r="B2033" s="263"/>
      <c r="C2033" s="263"/>
      <c r="D2033" s="263"/>
      <c r="E2033" s="263"/>
      <c r="F2033" s="263" t="s">
        <v>924</v>
      </c>
      <c r="G2033" s="289">
        <v>6.96</v>
      </c>
      <c r="H2033" s="263" t="s">
        <v>925</v>
      </c>
      <c r="I2033" s="289">
        <v>0</v>
      </c>
      <c r="J2033" s="263" t="s">
        <v>926</v>
      </c>
      <c r="K2033" s="289">
        <v>6.96</v>
      </c>
      <c r="M2033" s="46"/>
      <c r="N2033" s="46"/>
      <c r="O2033" s="46"/>
      <c r="P2033" s="46"/>
      <c r="Q2033" s="46"/>
      <c r="R2033" s="46"/>
      <c r="S2033" s="46"/>
      <c r="T2033" s="46"/>
      <c r="U2033" s="46"/>
      <c r="V2033" s="46"/>
      <c r="W2033" s="46"/>
      <c r="X2033" s="46"/>
    </row>
    <row r="2034" spans="1:24" ht="15" customHeight="1" x14ac:dyDescent="0.2">
      <c r="A2034" s="46"/>
      <c r="B2034" s="263"/>
      <c r="C2034" s="263"/>
      <c r="D2034" s="263"/>
      <c r="E2034" s="263"/>
      <c r="F2034" s="263" t="s">
        <v>927</v>
      </c>
      <c r="G2034" s="289">
        <v>3.84</v>
      </c>
      <c r="H2034" s="263"/>
      <c r="I2034" s="386" t="s">
        <v>928</v>
      </c>
      <c r="J2034" s="386"/>
      <c r="K2034" s="289">
        <v>22.3</v>
      </c>
      <c r="M2034" s="46"/>
      <c r="N2034" s="46"/>
      <c r="O2034" s="46"/>
      <c r="P2034" s="46"/>
      <c r="Q2034" s="46"/>
      <c r="R2034" s="46"/>
      <c r="S2034" s="46"/>
      <c r="T2034" s="46"/>
      <c r="U2034" s="46"/>
      <c r="V2034" s="46"/>
      <c r="W2034" s="46"/>
      <c r="X2034" s="46"/>
    </row>
    <row r="2035" spans="1:24" ht="15" customHeight="1" thickBot="1" x14ac:dyDescent="0.25">
      <c r="A2035" s="46"/>
      <c r="B2035" s="264"/>
      <c r="C2035" s="264"/>
      <c r="D2035" s="264"/>
      <c r="E2035" s="264"/>
      <c r="F2035" s="264"/>
      <c r="G2035" s="264"/>
      <c r="H2035" s="264" t="s">
        <v>929</v>
      </c>
      <c r="I2035" s="287" t="s">
        <v>975</v>
      </c>
      <c r="J2035" s="264" t="s">
        <v>931</v>
      </c>
      <c r="K2035" s="265">
        <v>22.3</v>
      </c>
      <c r="M2035" s="46"/>
      <c r="N2035" s="46"/>
      <c r="O2035" s="46"/>
      <c r="P2035" s="46"/>
      <c r="Q2035" s="46"/>
      <c r="R2035" s="46"/>
      <c r="S2035" s="46"/>
      <c r="T2035" s="46"/>
      <c r="U2035" s="46"/>
      <c r="V2035" s="46"/>
      <c r="W2035" s="46"/>
      <c r="X2035" s="46"/>
    </row>
    <row r="2036" spans="1:24" ht="15" customHeight="1" thickTop="1" x14ac:dyDescent="0.2">
      <c r="A2036" s="46"/>
      <c r="B2036" s="278"/>
      <c r="C2036" s="278"/>
      <c r="D2036" s="278"/>
      <c r="E2036" s="278"/>
      <c r="F2036" s="278"/>
      <c r="G2036" s="278"/>
      <c r="H2036" s="278"/>
      <c r="I2036" s="278"/>
      <c r="J2036" s="278"/>
      <c r="K2036" s="278"/>
      <c r="M2036" s="46"/>
      <c r="N2036" s="46"/>
      <c r="O2036" s="46"/>
      <c r="P2036" s="46"/>
      <c r="Q2036" s="46"/>
      <c r="R2036" s="46"/>
      <c r="S2036" s="46"/>
      <c r="T2036" s="46"/>
      <c r="U2036" s="46"/>
      <c r="V2036" s="46"/>
      <c r="W2036" s="46"/>
      <c r="X2036" s="46"/>
    </row>
    <row r="2037" spans="1:24" ht="15" customHeight="1" x14ac:dyDescent="0.2">
      <c r="A2037" s="46"/>
      <c r="B2037" s="259" t="s">
        <v>494</v>
      </c>
      <c r="C2037" s="267" t="s">
        <v>24</v>
      </c>
      <c r="D2037" s="259" t="s">
        <v>25</v>
      </c>
      <c r="E2037" s="259" t="s">
        <v>26</v>
      </c>
      <c r="F2037" s="387" t="s">
        <v>917</v>
      </c>
      <c r="G2037" s="387"/>
      <c r="H2037" s="271" t="s">
        <v>27</v>
      </c>
      <c r="I2037" s="267" t="s">
        <v>28</v>
      </c>
      <c r="J2037" s="267" t="s">
        <v>29</v>
      </c>
      <c r="K2037" s="267" t="s">
        <v>30</v>
      </c>
      <c r="M2037" s="46"/>
      <c r="N2037" s="46"/>
      <c r="O2037" s="46"/>
      <c r="P2037" s="46"/>
      <c r="Q2037" s="46"/>
      <c r="R2037" s="46"/>
      <c r="S2037" s="46"/>
      <c r="T2037" s="46"/>
      <c r="U2037" s="46"/>
      <c r="V2037" s="46"/>
      <c r="W2037" s="46"/>
      <c r="X2037" s="46"/>
    </row>
    <row r="2038" spans="1:24" ht="15" customHeight="1" x14ac:dyDescent="0.2">
      <c r="A2038" s="46"/>
      <c r="B2038" s="260" t="s">
        <v>918</v>
      </c>
      <c r="C2038" s="275" t="s">
        <v>485</v>
      </c>
      <c r="D2038" s="260" t="s">
        <v>47</v>
      </c>
      <c r="E2038" s="260" t="s">
        <v>486</v>
      </c>
      <c r="F2038" s="388" t="s">
        <v>4018</v>
      </c>
      <c r="G2038" s="388"/>
      <c r="H2038" s="274" t="s">
        <v>49</v>
      </c>
      <c r="I2038" s="277">
        <v>1</v>
      </c>
      <c r="J2038" s="276">
        <v>10.3</v>
      </c>
      <c r="K2038" s="276">
        <v>10.3</v>
      </c>
      <c r="M2038" s="46"/>
      <c r="N2038" s="46"/>
      <c r="O2038" s="46"/>
      <c r="P2038" s="46"/>
      <c r="Q2038" s="46"/>
      <c r="R2038" s="46"/>
      <c r="S2038" s="46"/>
      <c r="T2038" s="46"/>
      <c r="U2038" s="46"/>
      <c r="V2038" s="46"/>
      <c r="W2038" s="46"/>
      <c r="X2038" s="46"/>
    </row>
    <row r="2039" spans="1:24" ht="15" customHeight="1" x14ac:dyDescent="0.2">
      <c r="A2039" s="46"/>
      <c r="B2039" s="261" t="s">
        <v>953</v>
      </c>
      <c r="C2039" s="280" t="s">
        <v>954</v>
      </c>
      <c r="D2039" s="261" t="s">
        <v>47</v>
      </c>
      <c r="E2039" s="261" t="s">
        <v>955</v>
      </c>
      <c r="F2039" s="385" t="s">
        <v>3970</v>
      </c>
      <c r="G2039" s="385"/>
      <c r="H2039" s="279" t="s">
        <v>950</v>
      </c>
      <c r="I2039" s="282">
        <v>6.59E-2</v>
      </c>
      <c r="J2039" s="281">
        <v>34.46</v>
      </c>
      <c r="K2039" s="281">
        <v>2.27</v>
      </c>
      <c r="M2039" s="46"/>
      <c r="N2039" s="46"/>
      <c r="O2039" s="46"/>
      <c r="P2039" s="46"/>
      <c r="Q2039" s="46"/>
      <c r="R2039" s="46"/>
      <c r="S2039" s="46"/>
      <c r="T2039" s="46"/>
      <c r="U2039" s="46"/>
      <c r="V2039" s="46"/>
      <c r="W2039" s="46"/>
      <c r="X2039" s="46"/>
    </row>
    <row r="2040" spans="1:24" ht="15" customHeight="1" x14ac:dyDescent="0.2">
      <c r="A2040" s="46"/>
      <c r="B2040" s="261" t="s">
        <v>953</v>
      </c>
      <c r="C2040" s="280" t="s">
        <v>957</v>
      </c>
      <c r="D2040" s="261" t="s">
        <v>47</v>
      </c>
      <c r="E2040" s="261" t="s">
        <v>958</v>
      </c>
      <c r="F2040" s="385" t="s">
        <v>3970</v>
      </c>
      <c r="G2040" s="385"/>
      <c r="H2040" s="279" t="s">
        <v>950</v>
      </c>
      <c r="I2040" s="282">
        <v>6.59E-2</v>
      </c>
      <c r="J2040" s="281">
        <v>26.08</v>
      </c>
      <c r="K2040" s="281">
        <v>1.71</v>
      </c>
      <c r="M2040" s="46"/>
      <c r="N2040" s="46"/>
      <c r="O2040" s="46"/>
      <c r="P2040" s="46"/>
      <c r="Q2040" s="46"/>
      <c r="R2040" s="46"/>
      <c r="S2040" s="46"/>
      <c r="T2040" s="46"/>
      <c r="U2040" s="46"/>
      <c r="V2040" s="46"/>
      <c r="W2040" s="46"/>
      <c r="X2040" s="46"/>
    </row>
    <row r="2041" spans="1:24" ht="15" customHeight="1" x14ac:dyDescent="0.2">
      <c r="A2041" s="46"/>
      <c r="B2041" s="262" t="s">
        <v>919</v>
      </c>
      <c r="C2041" s="284" t="s">
        <v>1489</v>
      </c>
      <c r="D2041" s="262" t="s">
        <v>47</v>
      </c>
      <c r="E2041" s="262" t="s">
        <v>2706</v>
      </c>
      <c r="F2041" s="389" t="s">
        <v>923</v>
      </c>
      <c r="G2041" s="389"/>
      <c r="H2041" s="283" t="s">
        <v>49</v>
      </c>
      <c r="I2041" s="286">
        <v>1.49E-2</v>
      </c>
      <c r="J2041" s="285">
        <v>2.08</v>
      </c>
      <c r="K2041" s="285">
        <v>0.03</v>
      </c>
      <c r="M2041" s="46"/>
      <c r="N2041" s="46"/>
      <c r="O2041" s="46"/>
      <c r="P2041" s="46"/>
      <c r="Q2041" s="46"/>
      <c r="R2041" s="46"/>
      <c r="S2041" s="46"/>
      <c r="T2041" s="46"/>
      <c r="U2041" s="46"/>
      <c r="V2041" s="46"/>
      <c r="W2041" s="46"/>
      <c r="X2041" s="46"/>
    </row>
    <row r="2042" spans="1:24" ht="15" customHeight="1" x14ac:dyDescent="0.2">
      <c r="A2042" s="46"/>
      <c r="B2042" s="262" t="s">
        <v>919</v>
      </c>
      <c r="C2042" s="284" t="s">
        <v>1492</v>
      </c>
      <c r="D2042" s="262" t="s">
        <v>47</v>
      </c>
      <c r="E2042" s="262" t="s">
        <v>1493</v>
      </c>
      <c r="F2042" s="389" t="s">
        <v>923</v>
      </c>
      <c r="G2042" s="389"/>
      <c r="H2042" s="283" t="s">
        <v>49</v>
      </c>
      <c r="I2042" s="286">
        <v>1.4999999999999999E-2</v>
      </c>
      <c r="J2042" s="285">
        <v>89.35</v>
      </c>
      <c r="K2042" s="285">
        <v>1.34</v>
      </c>
      <c r="M2042" s="46"/>
      <c r="N2042" s="46"/>
      <c r="O2042" s="46"/>
      <c r="P2042" s="46"/>
      <c r="Q2042" s="46"/>
      <c r="R2042" s="46"/>
      <c r="S2042" s="46"/>
      <c r="T2042" s="46"/>
      <c r="U2042" s="46"/>
      <c r="V2042" s="46"/>
      <c r="W2042" s="46"/>
      <c r="X2042" s="46"/>
    </row>
    <row r="2043" spans="1:24" ht="15" customHeight="1" x14ac:dyDescent="0.2">
      <c r="A2043" s="46"/>
      <c r="B2043" s="262" t="s">
        <v>919</v>
      </c>
      <c r="C2043" s="284" t="s">
        <v>1519</v>
      </c>
      <c r="D2043" s="262" t="s">
        <v>47</v>
      </c>
      <c r="E2043" s="262" t="s">
        <v>1520</v>
      </c>
      <c r="F2043" s="389" t="s">
        <v>923</v>
      </c>
      <c r="G2043" s="389"/>
      <c r="H2043" s="283" t="s">
        <v>49</v>
      </c>
      <c r="I2043" s="286">
        <v>1</v>
      </c>
      <c r="J2043" s="285">
        <v>4.0199999999999996</v>
      </c>
      <c r="K2043" s="285">
        <v>4.0199999999999996</v>
      </c>
      <c r="M2043" s="46"/>
      <c r="N2043" s="46"/>
      <c r="O2043" s="46"/>
      <c r="P2043" s="46"/>
      <c r="Q2043" s="46"/>
      <c r="R2043" s="46"/>
      <c r="S2043" s="46"/>
      <c r="T2043" s="46"/>
      <c r="U2043" s="46"/>
      <c r="V2043" s="46"/>
      <c r="W2043" s="46"/>
      <c r="X2043" s="46"/>
    </row>
    <row r="2044" spans="1:24" ht="15" customHeight="1" x14ac:dyDescent="0.2">
      <c r="A2044" s="46"/>
      <c r="B2044" s="262" t="s">
        <v>919</v>
      </c>
      <c r="C2044" s="284" t="s">
        <v>1500</v>
      </c>
      <c r="D2044" s="262" t="s">
        <v>47</v>
      </c>
      <c r="E2044" s="262" t="s">
        <v>1501</v>
      </c>
      <c r="F2044" s="389" t="s">
        <v>923</v>
      </c>
      <c r="G2044" s="389"/>
      <c r="H2044" s="283" t="s">
        <v>49</v>
      </c>
      <c r="I2044" s="286">
        <v>1.18E-2</v>
      </c>
      <c r="J2044" s="285">
        <v>78.86</v>
      </c>
      <c r="K2044" s="285">
        <v>0.93</v>
      </c>
      <c r="M2044" s="46"/>
      <c r="N2044" s="46"/>
      <c r="O2044" s="46"/>
      <c r="P2044" s="46"/>
      <c r="Q2044" s="46"/>
      <c r="R2044" s="46"/>
      <c r="S2044" s="46"/>
      <c r="T2044" s="46"/>
      <c r="U2044" s="46"/>
      <c r="V2044" s="46"/>
      <c r="W2044" s="46"/>
      <c r="X2044" s="46"/>
    </row>
    <row r="2045" spans="1:24" ht="15" customHeight="1" x14ac:dyDescent="0.2">
      <c r="A2045" s="46"/>
      <c r="B2045" s="263"/>
      <c r="C2045" s="263"/>
      <c r="D2045" s="263"/>
      <c r="E2045" s="263"/>
      <c r="F2045" s="263" t="s">
        <v>924</v>
      </c>
      <c r="G2045" s="289">
        <v>3.51</v>
      </c>
      <c r="H2045" s="263" t="s">
        <v>925</v>
      </c>
      <c r="I2045" s="289">
        <v>0</v>
      </c>
      <c r="J2045" s="263" t="s">
        <v>926</v>
      </c>
      <c r="K2045" s="289">
        <v>3.51</v>
      </c>
      <c r="M2045" s="46"/>
      <c r="N2045" s="46"/>
      <c r="O2045" s="46"/>
      <c r="P2045" s="46"/>
      <c r="Q2045" s="46"/>
      <c r="R2045" s="46"/>
      <c r="S2045" s="46"/>
      <c r="T2045" s="46"/>
      <c r="U2045" s="46"/>
      <c r="V2045" s="46"/>
      <c r="W2045" s="46"/>
      <c r="X2045" s="46"/>
    </row>
    <row r="2046" spans="1:24" ht="15" customHeight="1" x14ac:dyDescent="0.2">
      <c r="A2046" s="46"/>
      <c r="B2046" s="263"/>
      <c r="C2046" s="263"/>
      <c r="D2046" s="263"/>
      <c r="E2046" s="263"/>
      <c r="F2046" s="263" t="s">
        <v>927</v>
      </c>
      <c r="G2046" s="289">
        <v>2.14</v>
      </c>
      <c r="H2046" s="263"/>
      <c r="I2046" s="386" t="s">
        <v>928</v>
      </c>
      <c r="J2046" s="386"/>
      <c r="K2046" s="289">
        <v>12.44</v>
      </c>
      <c r="M2046" s="46"/>
      <c r="N2046" s="46"/>
      <c r="O2046" s="46"/>
      <c r="P2046" s="46"/>
      <c r="Q2046" s="46"/>
      <c r="R2046" s="46"/>
      <c r="S2046" s="46"/>
      <c r="T2046" s="46"/>
      <c r="U2046" s="46"/>
      <c r="V2046" s="46"/>
      <c r="W2046" s="46"/>
      <c r="X2046" s="46"/>
    </row>
    <row r="2047" spans="1:24" ht="15" customHeight="1" thickBot="1" x14ac:dyDescent="0.25">
      <c r="A2047" s="46"/>
      <c r="B2047" s="264"/>
      <c r="C2047" s="264"/>
      <c r="D2047" s="264"/>
      <c r="E2047" s="264"/>
      <c r="F2047" s="264"/>
      <c r="G2047" s="264"/>
      <c r="H2047" s="264" t="s">
        <v>929</v>
      </c>
      <c r="I2047" s="287" t="s">
        <v>1448</v>
      </c>
      <c r="J2047" s="264" t="s">
        <v>931</v>
      </c>
      <c r="K2047" s="265">
        <v>37.32</v>
      </c>
      <c r="M2047" s="46"/>
      <c r="N2047" s="46"/>
      <c r="O2047" s="46"/>
      <c r="P2047" s="46"/>
      <c r="Q2047" s="46"/>
      <c r="R2047" s="46"/>
      <c r="S2047" s="46"/>
      <c r="T2047" s="46"/>
      <c r="U2047" s="46"/>
      <c r="V2047" s="46"/>
      <c r="W2047" s="46"/>
      <c r="X2047" s="46"/>
    </row>
    <row r="2048" spans="1:24" ht="15" customHeight="1" thickTop="1" x14ac:dyDescent="0.2">
      <c r="A2048" s="46"/>
      <c r="B2048" s="278"/>
      <c r="C2048" s="278"/>
      <c r="D2048" s="278"/>
      <c r="E2048" s="278"/>
      <c r="F2048" s="278"/>
      <c r="G2048" s="278"/>
      <c r="H2048" s="278"/>
      <c r="I2048" s="278"/>
      <c r="J2048" s="278"/>
      <c r="K2048" s="278"/>
      <c r="M2048" s="46"/>
      <c r="N2048" s="46"/>
      <c r="O2048" s="46"/>
      <c r="P2048" s="46"/>
      <c r="Q2048" s="46"/>
      <c r="R2048" s="46"/>
      <c r="S2048" s="46"/>
      <c r="T2048" s="46"/>
      <c r="U2048" s="46"/>
      <c r="V2048" s="46"/>
      <c r="W2048" s="46"/>
      <c r="X2048" s="46"/>
    </row>
    <row r="2049" spans="1:24" ht="15" customHeight="1" x14ac:dyDescent="0.2">
      <c r="A2049" s="46"/>
      <c r="B2049" s="259" t="s">
        <v>497</v>
      </c>
      <c r="C2049" s="267" t="s">
        <v>24</v>
      </c>
      <c r="D2049" s="259" t="s">
        <v>25</v>
      </c>
      <c r="E2049" s="259" t="s">
        <v>26</v>
      </c>
      <c r="F2049" s="387" t="s">
        <v>917</v>
      </c>
      <c r="G2049" s="387"/>
      <c r="H2049" s="271" t="s">
        <v>27</v>
      </c>
      <c r="I2049" s="267" t="s">
        <v>28</v>
      </c>
      <c r="J2049" s="267" t="s">
        <v>29</v>
      </c>
      <c r="K2049" s="267" t="s">
        <v>30</v>
      </c>
      <c r="M2049" s="46"/>
      <c r="N2049" s="46"/>
      <c r="O2049" s="46"/>
      <c r="P2049" s="46"/>
      <c r="Q2049" s="46"/>
      <c r="R2049" s="46"/>
      <c r="S2049" s="46"/>
      <c r="T2049" s="46"/>
      <c r="U2049" s="46"/>
      <c r="V2049" s="46"/>
      <c r="W2049" s="46"/>
      <c r="X2049" s="46"/>
    </row>
    <row r="2050" spans="1:24" ht="15" customHeight="1" x14ac:dyDescent="0.2">
      <c r="A2050" s="46"/>
      <c r="B2050" s="260" t="s">
        <v>918</v>
      </c>
      <c r="C2050" s="275" t="s">
        <v>490</v>
      </c>
      <c r="D2050" s="260" t="s">
        <v>47</v>
      </c>
      <c r="E2050" s="260" t="s">
        <v>491</v>
      </c>
      <c r="F2050" s="388" t="s">
        <v>4018</v>
      </c>
      <c r="G2050" s="388"/>
      <c r="H2050" s="274" t="s">
        <v>49</v>
      </c>
      <c r="I2050" s="277">
        <v>1</v>
      </c>
      <c r="J2050" s="276">
        <v>8.3800000000000008</v>
      </c>
      <c r="K2050" s="276">
        <v>8.3800000000000008</v>
      </c>
      <c r="M2050" s="46"/>
      <c r="N2050" s="46"/>
      <c r="O2050" s="46"/>
      <c r="P2050" s="46"/>
      <c r="Q2050" s="46"/>
      <c r="R2050" s="46"/>
      <c r="S2050" s="46"/>
      <c r="T2050" s="46"/>
      <c r="U2050" s="46"/>
      <c r="V2050" s="46"/>
      <c r="W2050" s="46"/>
      <c r="X2050" s="46"/>
    </row>
    <row r="2051" spans="1:24" ht="15" customHeight="1" x14ac:dyDescent="0.2">
      <c r="A2051" s="46"/>
      <c r="B2051" s="261" t="s">
        <v>953</v>
      </c>
      <c r="C2051" s="280" t="s">
        <v>957</v>
      </c>
      <c r="D2051" s="261" t="s">
        <v>47</v>
      </c>
      <c r="E2051" s="261" t="s">
        <v>958</v>
      </c>
      <c r="F2051" s="385" t="s">
        <v>3970</v>
      </c>
      <c r="G2051" s="385"/>
      <c r="H2051" s="279" t="s">
        <v>950</v>
      </c>
      <c r="I2051" s="282">
        <v>7.0599999999999996E-2</v>
      </c>
      <c r="J2051" s="281">
        <v>26.08</v>
      </c>
      <c r="K2051" s="281">
        <v>1.84</v>
      </c>
      <c r="M2051" s="46"/>
      <c r="N2051" s="46"/>
      <c r="O2051" s="46"/>
      <c r="P2051" s="46"/>
      <c r="Q2051" s="46"/>
      <c r="R2051" s="46"/>
      <c r="S2051" s="46"/>
      <c r="T2051" s="46"/>
      <c r="U2051" s="46"/>
      <c r="V2051" s="46"/>
      <c r="W2051" s="46"/>
      <c r="X2051" s="46"/>
    </row>
    <row r="2052" spans="1:24" ht="15" customHeight="1" x14ac:dyDescent="0.2">
      <c r="A2052" s="46"/>
      <c r="B2052" s="261" t="s">
        <v>953</v>
      </c>
      <c r="C2052" s="280" t="s">
        <v>954</v>
      </c>
      <c r="D2052" s="261" t="s">
        <v>47</v>
      </c>
      <c r="E2052" s="261" t="s">
        <v>955</v>
      </c>
      <c r="F2052" s="385" t="s">
        <v>3970</v>
      </c>
      <c r="G2052" s="385"/>
      <c r="H2052" s="279" t="s">
        <v>950</v>
      </c>
      <c r="I2052" s="282">
        <v>7.0599999999999996E-2</v>
      </c>
      <c r="J2052" s="281">
        <v>34.46</v>
      </c>
      <c r="K2052" s="281">
        <v>2.4300000000000002</v>
      </c>
      <c r="M2052" s="46"/>
      <c r="N2052" s="46"/>
      <c r="O2052" s="46"/>
      <c r="P2052" s="46"/>
      <c r="Q2052" s="46"/>
      <c r="R2052" s="46"/>
      <c r="S2052" s="46"/>
      <c r="T2052" s="46"/>
      <c r="U2052" s="46"/>
      <c r="V2052" s="46"/>
      <c r="W2052" s="46"/>
      <c r="X2052" s="46"/>
    </row>
    <row r="2053" spans="1:24" ht="15" customHeight="1" x14ac:dyDescent="0.2">
      <c r="A2053" s="46"/>
      <c r="B2053" s="262" t="s">
        <v>919</v>
      </c>
      <c r="C2053" s="284" t="s">
        <v>1521</v>
      </c>
      <c r="D2053" s="262" t="s">
        <v>47</v>
      </c>
      <c r="E2053" s="262" t="s">
        <v>1522</v>
      </c>
      <c r="F2053" s="389" t="s">
        <v>923</v>
      </c>
      <c r="G2053" s="389"/>
      <c r="H2053" s="283" t="s">
        <v>49</v>
      </c>
      <c r="I2053" s="286">
        <v>1</v>
      </c>
      <c r="J2053" s="285">
        <v>2.83</v>
      </c>
      <c r="K2053" s="285">
        <v>2.83</v>
      </c>
      <c r="M2053" s="46"/>
      <c r="N2053" s="46"/>
      <c r="O2053" s="46"/>
      <c r="P2053" s="46"/>
      <c r="Q2053" s="46"/>
      <c r="R2053" s="46"/>
      <c r="S2053" s="46"/>
      <c r="T2053" s="46"/>
      <c r="U2053" s="46"/>
      <c r="V2053" s="46"/>
      <c r="W2053" s="46"/>
      <c r="X2053" s="46"/>
    </row>
    <row r="2054" spans="1:24" ht="15" customHeight="1" x14ac:dyDescent="0.2">
      <c r="A2054" s="46"/>
      <c r="B2054" s="262" t="s">
        <v>919</v>
      </c>
      <c r="C2054" s="284" t="s">
        <v>1489</v>
      </c>
      <c r="D2054" s="262" t="s">
        <v>47</v>
      </c>
      <c r="E2054" s="262" t="s">
        <v>2706</v>
      </c>
      <c r="F2054" s="389" t="s">
        <v>923</v>
      </c>
      <c r="G2054" s="389"/>
      <c r="H2054" s="283" t="s">
        <v>49</v>
      </c>
      <c r="I2054" s="286">
        <v>1.0800000000000001E-2</v>
      </c>
      <c r="J2054" s="285">
        <v>2.08</v>
      </c>
      <c r="K2054" s="285">
        <v>0.02</v>
      </c>
      <c r="M2054" s="46"/>
      <c r="N2054" s="46"/>
      <c r="O2054" s="46"/>
      <c r="P2054" s="46"/>
      <c r="Q2054" s="46"/>
      <c r="R2054" s="46"/>
      <c r="S2054" s="46"/>
      <c r="T2054" s="46"/>
      <c r="U2054" s="46"/>
      <c r="V2054" s="46"/>
      <c r="W2054" s="46"/>
      <c r="X2054" s="46"/>
    </row>
    <row r="2055" spans="1:24" ht="15" customHeight="1" x14ac:dyDescent="0.2">
      <c r="A2055" s="46"/>
      <c r="B2055" s="262" t="s">
        <v>919</v>
      </c>
      <c r="C2055" s="284" t="s">
        <v>1500</v>
      </c>
      <c r="D2055" s="262" t="s">
        <v>47</v>
      </c>
      <c r="E2055" s="262" t="s">
        <v>1501</v>
      </c>
      <c r="F2055" s="389" t="s">
        <v>923</v>
      </c>
      <c r="G2055" s="389"/>
      <c r="H2055" s="283" t="s">
        <v>49</v>
      </c>
      <c r="I2055" s="286">
        <v>7.1000000000000004E-3</v>
      </c>
      <c r="J2055" s="285">
        <v>78.86</v>
      </c>
      <c r="K2055" s="285">
        <v>0.55000000000000004</v>
      </c>
      <c r="M2055" s="46"/>
      <c r="N2055" s="46"/>
      <c r="O2055" s="46"/>
      <c r="P2055" s="46"/>
      <c r="Q2055" s="46"/>
      <c r="R2055" s="46"/>
      <c r="S2055" s="46"/>
      <c r="T2055" s="46"/>
      <c r="U2055" s="46"/>
      <c r="V2055" s="46"/>
      <c r="W2055" s="46"/>
      <c r="X2055" s="46"/>
    </row>
    <row r="2056" spans="1:24" ht="15" customHeight="1" x14ac:dyDescent="0.2">
      <c r="A2056" s="46"/>
      <c r="B2056" s="262" t="s">
        <v>919</v>
      </c>
      <c r="C2056" s="284" t="s">
        <v>1492</v>
      </c>
      <c r="D2056" s="262" t="s">
        <v>47</v>
      </c>
      <c r="E2056" s="262" t="s">
        <v>1493</v>
      </c>
      <c r="F2056" s="389" t="s">
        <v>923</v>
      </c>
      <c r="G2056" s="389"/>
      <c r="H2056" s="283" t="s">
        <v>49</v>
      </c>
      <c r="I2056" s="286">
        <v>8.0000000000000002E-3</v>
      </c>
      <c r="J2056" s="285">
        <v>89.35</v>
      </c>
      <c r="K2056" s="285">
        <v>0.71</v>
      </c>
      <c r="M2056" s="46"/>
      <c r="N2056" s="46"/>
      <c r="O2056" s="46"/>
      <c r="P2056" s="46"/>
      <c r="Q2056" s="46"/>
      <c r="R2056" s="46"/>
      <c r="S2056" s="46"/>
      <c r="T2056" s="46"/>
      <c r="U2056" s="46"/>
      <c r="V2056" s="46"/>
      <c r="W2056" s="46"/>
      <c r="X2056" s="46"/>
    </row>
    <row r="2057" spans="1:24" ht="15" customHeight="1" x14ac:dyDescent="0.2">
      <c r="A2057" s="46"/>
      <c r="B2057" s="263"/>
      <c r="C2057" s="263"/>
      <c r="D2057" s="263"/>
      <c r="E2057" s="263"/>
      <c r="F2057" s="263" t="s">
        <v>924</v>
      </c>
      <c r="G2057" s="289">
        <v>3.76</v>
      </c>
      <c r="H2057" s="263" t="s">
        <v>925</v>
      </c>
      <c r="I2057" s="289">
        <v>0</v>
      </c>
      <c r="J2057" s="263" t="s">
        <v>926</v>
      </c>
      <c r="K2057" s="289">
        <v>3.76</v>
      </c>
      <c r="M2057" s="46"/>
      <c r="N2057" s="46"/>
      <c r="O2057" s="46"/>
      <c r="P2057" s="46"/>
      <c r="Q2057" s="46"/>
      <c r="R2057" s="46"/>
      <c r="S2057" s="46"/>
      <c r="T2057" s="46"/>
      <c r="U2057" s="46"/>
      <c r="V2057" s="46"/>
      <c r="W2057" s="46"/>
      <c r="X2057" s="46"/>
    </row>
    <row r="2058" spans="1:24" ht="15" customHeight="1" x14ac:dyDescent="0.2">
      <c r="A2058" s="46"/>
      <c r="B2058" s="263"/>
      <c r="C2058" s="263"/>
      <c r="D2058" s="263"/>
      <c r="E2058" s="263"/>
      <c r="F2058" s="263" t="s">
        <v>927</v>
      </c>
      <c r="G2058" s="289">
        <v>1.74</v>
      </c>
      <c r="H2058" s="263"/>
      <c r="I2058" s="386" t="s">
        <v>928</v>
      </c>
      <c r="J2058" s="386"/>
      <c r="K2058" s="289">
        <v>10.119999999999999</v>
      </c>
      <c r="M2058" s="46"/>
      <c r="N2058" s="46"/>
      <c r="O2058" s="46"/>
      <c r="P2058" s="46"/>
      <c r="Q2058" s="46"/>
      <c r="R2058" s="46"/>
      <c r="S2058" s="46"/>
      <c r="T2058" s="46"/>
      <c r="U2058" s="46"/>
      <c r="V2058" s="46"/>
      <c r="W2058" s="46"/>
      <c r="X2058" s="46"/>
    </row>
    <row r="2059" spans="1:24" ht="15" customHeight="1" thickBot="1" x14ac:dyDescent="0.25">
      <c r="A2059" s="46"/>
      <c r="B2059" s="264"/>
      <c r="C2059" s="264"/>
      <c r="D2059" s="264"/>
      <c r="E2059" s="264"/>
      <c r="F2059" s="264"/>
      <c r="G2059" s="264"/>
      <c r="H2059" s="264" t="s">
        <v>929</v>
      </c>
      <c r="I2059" s="287" t="s">
        <v>3653</v>
      </c>
      <c r="J2059" s="264" t="s">
        <v>931</v>
      </c>
      <c r="K2059" s="265">
        <v>1598.96</v>
      </c>
      <c r="M2059" s="46"/>
      <c r="N2059" s="46"/>
      <c r="O2059" s="46"/>
      <c r="P2059" s="46"/>
      <c r="Q2059" s="46"/>
      <c r="R2059" s="46"/>
      <c r="S2059" s="46"/>
      <c r="T2059" s="46"/>
      <c r="U2059" s="46"/>
      <c r="V2059" s="46"/>
      <c r="W2059" s="46"/>
      <c r="X2059" s="46"/>
    </row>
    <row r="2060" spans="1:24" ht="15" customHeight="1" thickTop="1" x14ac:dyDescent="0.2">
      <c r="A2060" s="46"/>
      <c r="B2060" s="278"/>
      <c r="C2060" s="278"/>
      <c r="D2060" s="278"/>
      <c r="E2060" s="278"/>
      <c r="F2060" s="278"/>
      <c r="G2060" s="278"/>
      <c r="H2060" s="278"/>
      <c r="I2060" s="278"/>
      <c r="J2060" s="278"/>
      <c r="K2060" s="278"/>
      <c r="M2060" s="46"/>
      <c r="N2060" s="46"/>
      <c r="O2060" s="46"/>
      <c r="P2060" s="46"/>
      <c r="Q2060" s="46"/>
      <c r="R2060" s="46"/>
      <c r="S2060" s="46"/>
      <c r="T2060" s="46"/>
      <c r="U2060" s="46"/>
      <c r="V2060" s="46"/>
      <c r="W2060" s="46"/>
      <c r="X2060" s="46"/>
    </row>
    <row r="2061" spans="1:24" ht="15" customHeight="1" x14ac:dyDescent="0.2">
      <c r="A2061" s="46"/>
      <c r="B2061" s="259" t="s">
        <v>500</v>
      </c>
      <c r="C2061" s="267" t="s">
        <v>24</v>
      </c>
      <c r="D2061" s="259" t="s">
        <v>25</v>
      </c>
      <c r="E2061" s="259" t="s">
        <v>26</v>
      </c>
      <c r="F2061" s="387" t="s">
        <v>917</v>
      </c>
      <c r="G2061" s="387"/>
      <c r="H2061" s="271" t="s">
        <v>27</v>
      </c>
      <c r="I2061" s="267" t="s">
        <v>28</v>
      </c>
      <c r="J2061" s="267" t="s">
        <v>29</v>
      </c>
      <c r="K2061" s="267" t="s">
        <v>30</v>
      </c>
      <c r="M2061" s="46"/>
      <c r="N2061" s="46"/>
      <c r="O2061" s="46"/>
      <c r="P2061" s="46"/>
      <c r="Q2061" s="46"/>
      <c r="R2061" s="46"/>
      <c r="S2061" s="46"/>
      <c r="T2061" s="46"/>
      <c r="U2061" s="46"/>
      <c r="V2061" s="46"/>
      <c r="W2061" s="46"/>
      <c r="X2061" s="46"/>
    </row>
    <row r="2062" spans="1:24" ht="15" customHeight="1" x14ac:dyDescent="0.2">
      <c r="A2062" s="46"/>
      <c r="B2062" s="260" t="s">
        <v>918</v>
      </c>
      <c r="C2062" s="275" t="s">
        <v>495</v>
      </c>
      <c r="D2062" s="260" t="s">
        <v>47</v>
      </c>
      <c r="E2062" s="260" t="s">
        <v>496</v>
      </c>
      <c r="F2062" s="388" t="s">
        <v>4018</v>
      </c>
      <c r="G2062" s="388"/>
      <c r="H2062" s="274" t="s">
        <v>49</v>
      </c>
      <c r="I2062" s="277">
        <v>1</v>
      </c>
      <c r="J2062" s="276">
        <v>15.83</v>
      </c>
      <c r="K2062" s="276">
        <v>15.83</v>
      </c>
      <c r="M2062" s="46"/>
      <c r="N2062" s="46"/>
      <c r="O2062" s="46"/>
      <c r="P2062" s="46"/>
      <c r="Q2062" s="46"/>
      <c r="R2062" s="46"/>
      <c r="S2062" s="46"/>
      <c r="T2062" s="46"/>
      <c r="U2062" s="46"/>
      <c r="V2062" s="46"/>
      <c r="W2062" s="46"/>
      <c r="X2062" s="46"/>
    </row>
    <row r="2063" spans="1:24" ht="15" customHeight="1" x14ac:dyDescent="0.2">
      <c r="A2063" s="46"/>
      <c r="B2063" s="261" t="s">
        <v>953</v>
      </c>
      <c r="C2063" s="280" t="s">
        <v>957</v>
      </c>
      <c r="D2063" s="261" t="s">
        <v>47</v>
      </c>
      <c r="E2063" s="261" t="s">
        <v>958</v>
      </c>
      <c r="F2063" s="385" t="s">
        <v>3970</v>
      </c>
      <c r="G2063" s="385"/>
      <c r="H2063" s="279" t="s">
        <v>950</v>
      </c>
      <c r="I2063" s="282">
        <v>4.7100000000000003E-2</v>
      </c>
      <c r="J2063" s="281">
        <v>26.08</v>
      </c>
      <c r="K2063" s="281">
        <v>1.22</v>
      </c>
      <c r="M2063" s="46"/>
      <c r="N2063" s="46"/>
      <c r="O2063" s="46"/>
      <c r="P2063" s="46"/>
      <c r="Q2063" s="46"/>
      <c r="R2063" s="46"/>
      <c r="S2063" s="46"/>
      <c r="T2063" s="46"/>
      <c r="U2063" s="46"/>
      <c r="V2063" s="46"/>
      <c r="W2063" s="46"/>
      <c r="X2063" s="46"/>
    </row>
    <row r="2064" spans="1:24" ht="15" customHeight="1" x14ac:dyDescent="0.2">
      <c r="A2064" s="46"/>
      <c r="B2064" s="261" t="s">
        <v>953</v>
      </c>
      <c r="C2064" s="280" t="s">
        <v>954</v>
      </c>
      <c r="D2064" s="261" t="s">
        <v>47</v>
      </c>
      <c r="E2064" s="261" t="s">
        <v>955</v>
      </c>
      <c r="F2064" s="385" t="s">
        <v>3970</v>
      </c>
      <c r="G2064" s="385"/>
      <c r="H2064" s="279" t="s">
        <v>950</v>
      </c>
      <c r="I2064" s="282">
        <v>4.7100000000000003E-2</v>
      </c>
      <c r="J2064" s="281">
        <v>34.46</v>
      </c>
      <c r="K2064" s="281">
        <v>1.62</v>
      </c>
      <c r="M2064" s="46"/>
      <c r="N2064" s="46"/>
      <c r="O2064" s="46"/>
      <c r="P2064" s="46"/>
      <c r="Q2064" s="46"/>
      <c r="R2064" s="46"/>
      <c r="S2064" s="46"/>
      <c r="T2064" s="46"/>
      <c r="U2064" s="46"/>
      <c r="V2064" s="46"/>
      <c r="W2064" s="46"/>
      <c r="X2064" s="46"/>
    </row>
    <row r="2065" spans="1:24" ht="15" customHeight="1" x14ac:dyDescent="0.2">
      <c r="A2065" s="46"/>
      <c r="B2065" s="262" t="s">
        <v>919</v>
      </c>
      <c r="C2065" s="284" t="s">
        <v>1525</v>
      </c>
      <c r="D2065" s="262" t="s">
        <v>47</v>
      </c>
      <c r="E2065" s="262" t="s">
        <v>1526</v>
      </c>
      <c r="F2065" s="389" t="s">
        <v>923</v>
      </c>
      <c r="G2065" s="389"/>
      <c r="H2065" s="283" t="s">
        <v>49</v>
      </c>
      <c r="I2065" s="286">
        <v>1</v>
      </c>
      <c r="J2065" s="285">
        <v>11.71</v>
      </c>
      <c r="K2065" s="285">
        <v>11.71</v>
      </c>
      <c r="M2065" s="46"/>
      <c r="N2065" s="46"/>
      <c r="O2065" s="46"/>
      <c r="P2065" s="46"/>
      <c r="Q2065" s="46"/>
      <c r="R2065" s="46"/>
      <c r="S2065" s="46"/>
      <c r="T2065" s="46"/>
      <c r="U2065" s="46"/>
      <c r="V2065" s="46"/>
      <c r="W2065" s="46"/>
      <c r="X2065" s="46"/>
    </row>
    <row r="2066" spans="1:24" ht="15" customHeight="1" x14ac:dyDescent="0.2">
      <c r="A2066" s="46"/>
      <c r="B2066" s="262" t="s">
        <v>919</v>
      </c>
      <c r="C2066" s="284" t="s">
        <v>1492</v>
      </c>
      <c r="D2066" s="262" t="s">
        <v>47</v>
      </c>
      <c r="E2066" s="262" t="s">
        <v>1493</v>
      </c>
      <c r="F2066" s="389" t="s">
        <v>923</v>
      </c>
      <c r="G2066" s="389"/>
      <c r="H2066" s="283" t="s">
        <v>49</v>
      </c>
      <c r="I2066" s="286">
        <v>8.0000000000000002E-3</v>
      </c>
      <c r="J2066" s="285">
        <v>89.35</v>
      </c>
      <c r="K2066" s="285">
        <v>0.71</v>
      </c>
      <c r="M2066" s="46"/>
      <c r="N2066" s="46"/>
      <c r="O2066" s="46"/>
      <c r="P2066" s="46"/>
      <c r="Q2066" s="46"/>
      <c r="R2066" s="46"/>
      <c r="S2066" s="46"/>
      <c r="T2066" s="46"/>
      <c r="U2066" s="46"/>
      <c r="V2066" s="46"/>
      <c r="W2066" s="46"/>
      <c r="X2066" s="46"/>
    </row>
    <row r="2067" spans="1:24" ht="15" customHeight="1" x14ac:dyDescent="0.2">
      <c r="A2067" s="46"/>
      <c r="B2067" s="262" t="s">
        <v>919</v>
      </c>
      <c r="C2067" s="284" t="s">
        <v>1500</v>
      </c>
      <c r="D2067" s="262" t="s">
        <v>47</v>
      </c>
      <c r="E2067" s="262" t="s">
        <v>1501</v>
      </c>
      <c r="F2067" s="389" t="s">
        <v>923</v>
      </c>
      <c r="G2067" s="389"/>
      <c r="H2067" s="283" t="s">
        <v>49</v>
      </c>
      <c r="I2067" s="286">
        <v>7.1000000000000004E-3</v>
      </c>
      <c r="J2067" s="285">
        <v>78.86</v>
      </c>
      <c r="K2067" s="285">
        <v>0.55000000000000004</v>
      </c>
      <c r="M2067" s="46"/>
      <c r="N2067" s="46"/>
      <c r="O2067" s="46"/>
      <c r="P2067" s="46"/>
      <c r="Q2067" s="46"/>
      <c r="R2067" s="46"/>
      <c r="S2067" s="46"/>
      <c r="T2067" s="46"/>
      <c r="U2067" s="46"/>
      <c r="V2067" s="46"/>
      <c r="W2067" s="46"/>
      <c r="X2067" s="46"/>
    </row>
    <row r="2068" spans="1:24" ht="15" customHeight="1" x14ac:dyDescent="0.2">
      <c r="A2068" s="46"/>
      <c r="B2068" s="262" t="s">
        <v>919</v>
      </c>
      <c r="C2068" s="284" t="s">
        <v>1489</v>
      </c>
      <c r="D2068" s="262" t="s">
        <v>47</v>
      </c>
      <c r="E2068" s="262" t="s">
        <v>2706</v>
      </c>
      <c r="F2068" s="389" t="s">
        <v>923</v>
      </c>
      <c r="G2068" s="389"/>
      <c r="H2068" s="283" t="s">
        <v>49</v>
      </c>
      <c r="I2068" s="286">
        <v>1.0800000000000001E-2</v>
      </c>
      <c r="J2068" s="285">
        <v>2.08</v>
      </c>
      <c r="K2068" s="285">
        <v>0.02</v>
      </c>
      <c r="M2068" s="46"/>
      <c r="N2068" s="46"/>
      <c r="O2068" s="46"/>
      <c r="P2068" s="46"/>
      <c r="Q2068" s="46"/>
      <c r="R2068" s="46"/>
      <c r="S2068" s="46"/>
      <c r="T2068" s="46"/>
      <c r="U2068" s="46"/>
      <c r="V2068" s="46"/>
      <c r="W2068" s="46"/>
      <c r="X2068" s="46"/>
    </row>
    <row r="2069" spans="1:24" ht="15" customHeight="1" x14ac:dyDescent="0.2">
      <c r="A2069" s="46"/>
      <c r="B2069" s="263"/>
      <c r="C2069" s="263"/>
      <c r="D2069" s="263"/>
      <c r="E2069" s="263"/>
      <c r="F2069" s="263" t="s">
        <v>924</v>
      </c>
      <c r="G2069" s="289">
        <v>2.5099999999999998</v>
      </c>
      <c r="H2069" s="263" t="s">
        <v>925</v>
      </c>
      <c r="I2069" s="289">
        <v>0</v>
      </c>
      <c r="J2069" s="263" t="s">
        <v>926</v>
      </c>
      <c r="K2069" s="289">
        <v>2.5099999999999998</v>
      </c>
      <c r="M2069" s="46"/>
      <c r="N2069" s="46"/>
      <c r="O2069" s="46"/>
      <c r="P2069" s="46"/>
      <c r="Q2069" s="46"/>
      <c r="R2069" s="46"/>
      <c r="S2069" s="46"/>
      <c r="T2069" s="46"/>
      <c r="U2069" s="46"/>
      <c r="V2069" s="46"/>
      <c r="W2069" s="46"/>
      <c r="X2069" s="46"/>
    </row>
    <row r="2070" spans="1:24" ht="15" customHeight="1" x14ac:dyDescent="0.2">
      <c r="A2070" s="46"/>
      <c r="B2070" s="263"/>
      <c r="C2070" s="263"/>
      <c r="D2070" s="263"/>
      <c r="E2070" s="263"/>
      <c r="F2070" s="263" t="s">
        <v>927</v>
      </c>
      <c r="G2070" s="289">
        <v>3.29</v>
      </c>
      <c r="H2070" s="263"/>
      <c r="I2070" s="386" t="s">
        <v>928</v>
      </c>
      <c r="J2070" s="386"/>
      <c r="K2070" s="289">
        <v>19.12</v>
      </c>
      <c r="M2070" s="46"/>
      <c r="N2070" s="46"/>
      <c r="O2070" s="46"/>
      <c r="P2070" s="46"/>
      <c r="Q2070" s="46"/>
      <c r="R2070" s="46"/>
      <c r="S2070" s="46"/>
      <c r="T2070" s="46"/>
      <c r="U2070" s="46"/>
      <c r="V2070" s="46"/>
      <c r="W2070" s="46"/>
      <c r="X2070" s="46"/>
    </row>
    <row r="2071" spans="1:24" ht="15" customHeight="1" thickBot="1" x14ac:dyDescent="0.25">
      <c r="A2071" s="46"/>
      <c r="B2071" s="264"/>
      <c r="C2071" s="264"/>
      <c r="D2071" s="264"/>
      <c r="E2071" s="264"/>
      <c r="F2071" s="264"/>
      <c r="G2071" s="264"/>
      <c r="H2071" s="264" t="s">
        <v>929</v>
      </c>
      <c r="I2071" s="287" t="s">
        <v>3647</v>
      </c>
      <c r="J2071" s="264" t="s">
        <v>931</v>
      </c>
      <c r="K2071" s="265">
        <v>764.8</v>
      </c>
      <c r="M2071" s="46"/>
      <c r="N2071" s="46"/>
      <c r="O2071" s="46"/>
      <c r="P2071" s="46"/>
      <c r="Q2071" s="46"/>
      <c r="R2071" s="46"/>
      <c r="S2071" s="46"/>
      <c r="T2071" s="46"/>
      <c r="U2071" s="46"/>
      <c r="V2071" s="46"/>
      <c r="W2071" s="46"/>
      <c r="X2071" s="46"/>
    </row>
    <row r="2072" spans="1:24" ht="15" customHeight="1" thickTop="1" x14ac:dyDescent="0.2">
      <c r="A2072" s="46"/>
      <c r="B2072" s="278"/>
      <c r="C2072" s="278"/>
      <c r="D2072" s="278"/>
      <c r="E2072" s="278"/>
      <c r="F2072" s="278"/>
      <c r="G2072" s="278"/>
      <c r="H2072" s="278"/>
      <c r="I2072" s="278"/>
      <c r="J2072" s="278"/>
      <c r="K2072" s="278"/>
      <c r="M2072" s="46"/>
      <c r="N2072" s="46"/>
      <c r="O2072" s="46"/>
      <c r="P2072" s="46"/>
      <c r="Q2072" s="46"/>
      <c r="R2072" s="46"/>
      <c r="S2072" s="46"/>
      <c r="T2072" s="46"/>
      <c r="U2072" s="46"/>
      <c r="V2072" s="46"/>
      <c r="W2072" s="46"/>
      <c r="X2072" s="46"/>
    </row>
    <row r="2073" spans="1:24" ht="15" customHeight="1" x14ac:dyDescent="0.2">
      <c r="A2073" s="46"/>
      <c r="B2073" s="259" t="s">
        <v>502</v>
      </c>
      <c r="C2073" s="267" t="s">
        <v>24</v>
      </c>
      <c r="D2073" s="259" t="s">
        <v>25</v>
      </c>
      <c r="E2073" s="259" t="s">
        <v>26</v>
      </c>
      <c r="F2073" s="387" t="s">
        <v>917</v>
      </c>
      <c r="G2073" s="387"/>
      <c r="H2073" s="271" t="s">
        <v>27</v>
      </c>
      <c r="I2073" s="267" t="s">
        <v>28</v>
      </c>
      <c r="J2073" s="267" t="s">
        <v>29</v>
      </c>
      <c r="K2073" s="267" t="s">
        <v>30</v>
      </c>
      <c r="M2073" s="46"/>
      <c r="N2073" s="46"/>
      <c r="O2073" s="46"/>
      <c r="P2073" s="46"/>
      <c r="Q2073" s="46"/>
      <c r="R2073" s="46"/>
      <c r="S2073" s="46"/>
      <c r="T2073" s="46"/>
      <c r="U2073" s="46"/>
      <c r="V2073" s="46"/>
      <c r="W2073" s="46"/>
      <c r="X2073" s="46"/>
    </row>
    <row r="2074" spans="1:24" ht="15" customHeight="1" x14ac:dyDescent="0.2">
      <c r="A2074" s="46"/>
      <c r="B2074" s="260" t="s">
        <v>918</v>
      </c>
      <c r="C2074" s="275" t="s">
        <v>498</v>
      </c>
      <c r="D2074" s="260" t="s">
        <v>47</v>
      </c>
      <c r="E2074" s="260" t="s">
        <v>499</v>
      </c>
      <c r="F2074" s="388" t="s">
        <v>4018</v>
      </c>
      <c r="G2074" s="388"/>
      <c r="H2074" s="274" t="s">
        <v>49</v>
      </c>
      <c r="I2074" s="277">
        <v>1</v>
      </c>
      <c r="J2074" s="276">
        <v>35.49</v>
      </c>
      <c r="K2074" s="276">
        <v>35.49</v>
      </c>
      <c r="M2074" s="46"/>
      <c r="N2074" s="46"/>
      <c r="O2074" s="46"/>
      <c r="P2074" s="46"/>
      <c r="Q2074" s="46"/>
      <c r="R2074" s="46"/>
      <c r="S2074" s="46"/>
      <c r="T2074" s="46"/>
      <c r="U2074" s="46"/>
      <c r="V2074" s="46"/>
      <c r="W2074" s="46"/>
      <c r="X2074" s="46"/>
    </row>
    <row r="2075" spans="1:24" ht="15" customHeight="1" x14ac:dyDescent="0.2">
      <c r="A2075" s="46"/>
      <c r="B2075" s="261" t="s">
        <v>953</v>
      </c>
      <c r="C2075" s="280" t="s">
        <v>957</v>
      </c>
      <c r="D2075" s="261" t="s">
        <v>47</v>
      </c>
      <c r="E2075" s="261" t="s">
        <v>958</v>
      </c>
      <c r="F2075" s="385" t="s">
        <v>3970</v>
      </c>
      <c r="G2075" s="385"/>
      <c r="H2075" s="279" t="s">
        <v>950</v>
      </c>
      <c r="I2075" s="282">
        <v>8.4699999999999998E-2</v>
      </c>
      <c r="J2075" s="281">
        <v>26.08</v>
      </c>
      <c r="K2075" s="281">
        <v>2.2000000000000002</v>
      </c>
      <c r="M2075" s="46"/>
      <c r="N2075" s="46"/>
      <c r="O2075" s="46"/>
      <c r="P2075" s="46"/>
      <c r="Q2075" s="46"/>
      <c r="R2075" s="46"/>
      <c r="S2075" s="46"/>
      <c r="T2075" s="46"/>
      <c r="U2075" s="46"/>
      <c r="V2075" s="46"/>
      <c r="W2075" s="46"/>
      <c r="X2075" s="46"/>
    </row>
    <row r="2076" spans="1:24" ht="15" customHeight="1" x14ac:dyDescent="0.2">
      <c r="A2076" s="46"/>
      <c r="B2076" s="261" t="s">
        <v>953</v>
      </c>
      <c r="C2076" s="280" t="s">
        <v>954</v>
      </c>
      <c r="D2076" s="261" t="s">
        <v>47</v>
      </c>
      <c r="E2076" s="261" t="s">
        <v>955</v>
      </c>
      <c r="F2076" s="385" t="s">
        <v>3970</v>
      </c>
      <c r="G2076" s="385"/>
      <c r="H2076" s="279" t="s">
        <v>950</v>
      </c>
      <c r="I2076" s="282">
        <v>8.4699999999999998E-2</v>
      </c>
      <c r="J2076" s="281">
        <v>34.46</v>
      </c>
      <c r="K2076" s="281">
        <v>2.91</v>
      </c>
      <c r="M2076" s="46"/>
      <c r="N2076" s="46"/>
      <c r="O2076" s="46"/>
      <c r="P2076" s="46"/>
      <c r="Q2076" s="46"/>
      <c r="R2076" s="46"/>
      <c r="S2076" s="46"/>
      <c r="T2076" s="46"/>
      <c r="U2076" s="46"/>
      <c r="V2076" s="46"/>
      <c r="W2076" s="46"/>
      <c r="X2076" s="46"/>
    </row>
    <row r="2077" spans="1:24" ht="15" customHeight="1" x14ac:dyDescent="0.2">
      <c r="A2077" s="46"/>
      <c r="B2077" s="262" t="s">
        <v>919</v>
      </c>
      <c r="C2077" s="284" t="s">
        <v>1492</v>
      </c>
      <c r="D2077" s="262" t="s">
        <v>47</v>
      </c>
      <c r="E2077" s="262" t="s">
        <v>1493</v>
      </c>
      <c r="F2077" s="389" t="s">
        <v>923</v>
      </c>
      <c r="G2077" s="389"/>
      <c r="H2077" s="283" t="s">
        <v>49</v>
      </c>
      <c r="I2077" s="286">
        <v>2.1999999999999999E-2</v>
      </c>
      <c r="J2077" s="285">
        <v>89.35</v>
      </c>
      <c r="K2077" s="285">
        <v>1.96</v>
      </c>
      <c r="M2077" s="46"/>
      <c r="N2077" s="46"/>
      <c r="O2077" s="46"/>
      <c r="P2077" s="46"/>
      <c r="Q2077" s="46"/>
      <c r="R2077" s="46"/>
      <c r="S2077" s="46"/>
      <c r="T2077" s="46"/>
      <c r="U2077" s="46"/>
      <c r="V2077" s="46"/>
      <c r="W2077" s="46"/>
      <c r="X2077" s="46"/>
    </row>
    <row r="2078" spans="1:24" ht="15" customHeight="1" x14ac:dyDescent="0.2">
      <c r="A2078" s="46"/>
      <c r="B2078" s="262" t="s">
        <v>919</v>
      </c>
      <c r="C2078" s="284" t="s">
        <v>1500</v>
      </c>
      <c r="D2078" s="262" t="s">
        <v>47</v>
      </c>
      <c r="E2078" s="262" t="s">
        <v>1501</v>
      </c>
      <c r="F2078" s="389" t="s">
        <v>923</v>
      </c>
      <c r="G2078" s="389"/>
      <c r="H2078" s="283" t="s">
        <v>49</v>
      </c>
      <c r="I2078" s="286">
        <v>1.6500000000000001E-2</v>
      </c>
      <c r="J2078" s="285">
        <v>78.86</v>
      </c>
      <c r="K2078" s="285">
        <v>1.3</v>
      </c>
      <c r="M2078" s="46"/>
      <c r="N2078" s="46"/>
      <c r="O2078" s="46"/>
      <c r="P2078" s="46"/>
      <c r="Q2078" s="46"/>
      <c r="R2078" s="46"/>
      <c r="S2078" s="46"/>
      <c r="T2078" s="46"/>
      <c r="U2078" s="46"/>
      <c r="V2078" s="46"/>
      <c r="W2078" s="46"/>
      <c r="X2078" s="46"/>
    </row>
    <row r="2079" spans="1:24" ht="15" customHeight="1" x14ac:dyDescent="0.2">
      <c r="A2079" s="46"/>
      <c r="B2079" s="262" t="s">
        <v>919</v>
      </c>
      <c r="C2079" s="284" t="s">
        <v>1489</v>
      </c>
      <c r="D2079" s="262" t="s">
        <v>47</v>
      </c>
      <c r="E2079" s="262" t="s">
        <v>2706</v>
      </c>
      <c r="F2079" s="389" t="s">
        <v>923</v>
      </c>
      <c r="G2079" s="389"/>
      <c r="H2079" s="283" t="s">
        <v>49</v>
      </c>
      <c r="I2079" s="286">
        <v>1.9E-2</v>
      </c>
      <c r="J2079" s="285">
        <v>2.08</v>
      </c>
      <c r="K2079" s="285">
        <v>0.03</v>
      </c>
      <c r="M2079" s="46"/>
      <c r="N2079" s="46"/>
      <c r="O2079" s="46"/>
      <c r="P2079" s="46"/>
      <c r="Q2079" s="46"/>
      <c r="R2079" s="46"/>
      <c r="S2079" s="46"/>
      <c r="T2079" s="46"/>
      <c r="U2079" s="46"/>
      <c r="V2079" s="46"/>
      <c r="W2079" s="46"/>
      <c r="X2079" s="46"/>
    </row>
    <row r="2080" spans="1:24" ht="15" customHeight="1" x14ac:dyDescent="0.2">
      <c r="A2080" s="46"/>
      <c r="B2080" s="262" t="s">
        <v>919</v>
      </c>
      <c r="C2080" s="284" t="s">
        <v>1528</v>
      </c>
      <c r="D2080" s="262" t="s">
        <v>47</v>
      </c>
      <c r="E2080" s="262" t="s">
        <v>1529</v>
      </c>
      <c r="F2080" s="389" t="s">
        <v>923</v>
      </c>
      <c r="G2080" s="389"/>
      <c r="H2080" s="283" t="s">
        <v>49</v>
      </c>
      <c r="I2080" s="286">
        <v>1</v>
      </c>
      <c r="J2080" s="285">
        <v>27.09</v>
      </c>
      <c r="K2080" s="285">
        <v>27.09</v>
      </c>
      <c r="M2080" s="46"/>
      <c r="N2080" s="46"/>
      <c r="O2080" s="46"/>
      <c r="P2080" s="46"/>
      <c r="Q2080" s="46"/>
      <c r="R2080" s="46"/>
      <c r="S2080" s="46"/>
      <c r="T2080" s="46"/>
      <c r="U2080" s="46"/>
      <c r="V2080" s="46"/>
      <c r="W2080" s="46"/>
      <c r="X2080" s="46"/>
    </row>
    <row r="2081" spans="1:24" ht="15" customHeight="1" x14ac:dyDescent="0.2">
      <c r="A2081" s="46"/>
      <c r="B2081" s="263"/>
      <c r="C2081" s="263"/>
      <c r="D2081" s="263"/>
      <c r="E2081" s="263"/>
      <c r="F2081" s="263" t="s">
        <v>924</v>
      </c>
      <c r="G2081" s="289">
        <v>4.51</v>
      </c>
      <c r="H2081" s="263" t="s">
        <v>925</v>
      </c>
      <c r="I2081" s="289">
        <v>0</v>
      </c>
      <c r="J2081" s="263" t="s">
        <v>926</v>
      </c>
      <c r="K2081" s="289">
        <v>4.51</v>
      </c>
      <c r="M2081" s="46"/>
      <c r="N2081" s="46"/>
      <c r="O2081" s="46"/>
      <c r="P2081" s="46"/>
      <c r="Q2081" s="46"/>
      <c r="R2081" s="46"/>
      <c r="S2081" s="46"/>
      <c r="T2081" s="46"/>
      <c r="U2081" s="46"/>
      <c r="V2081" s="46"/>
      <c r="W2081" s="46"/>
      <c r="X2081" s="46"/>
    </row>
    <row r="2082" spans="1:24" ht="15" customHeight="1" x14ac:dyDescent="0.2">
      <c r="A2082" s="46"/>
      <c r="B2082" s="263"/>
      <c r="C2082" s="263"/>
      <c r="D2082" s="263"/>
      <c r="E2082" s="263"/>
      <c r="F2082" s="263" t="s">
        <v>927</v>
      </c>
      <c r="G2082" s="289">
        <v>7.38</v>
      </c>
      <c r="H2082" s="263"/>
      <c r="I2082" s="386" t="s">
        <v>928</v>
      </c>
      <c r="J2082" s="386"/>
      <c r="K2082" s="289">
        <v>42.87</v>
      </c>
      <c r="M2082" s="46"/>
      <c r="N2082" s="46"/>
      <c r="O2082" s="46"/>
      <c r="P2082" s="46"/>
      <c r="Q2082" s="46"/>
      <c r="R2082" s="46"/>
      <c r="S2082" s="46"/>
      <c r="T2082" s="46"/>
      <c r="U2082" s="46"/>
      <c r="V2082" s="46"/>
      <c r="W2082" s="46"/>
      <c r="X2082" s="46"/>
    </row>
    <row r="2083" spans="1:24" ht="15" customHeight="1" thickBot="1" x14ac:dyDescent="0.25">
      <c r="A2083" s="46"/>
      <c r="B2083" s="264"/>
      <c r="C2083" s="264"/>
      <c r="D2083" s="264"/>
      <c r="E2083" s="264"/>
      <c r="F2083" s="264"/>
      <c r="G2083" s="264"/>
      <c r="H2083" s="264" t="s">
        <v>929</v>
      </c>
      <c r="I2083" s="287" t="s">
        <v>975</v>
      </c>
      <c r="J2083" s="264" t="s">
        <v>931</v>
      </c>
      <c r="K2083" s="265">
        <v>42.87</v>
      </c>
      <c r="M2083" s="46"/>
      <c r="N2083" s="46"/>
      <c r="O2083" s="46"/>
      <c r="P2083" s="46"/>
      <c r="Q2083" s="46"/>
      <c r="R2083" s="46"/>
      <c r="S2083" s="46"/>
      <c r="T2083" s="46"/>
      <c r="U2083" s="46"/>
      <c r="V2083" s="46"/>
      <c r="W2083" s="46"/>
      <c r="X2083" s="46"/>
    </row>
    <row r="2084" spans="1:24" ht="15" customHeight="1" thickTop="1" x14ac:dyDescent="0.2">
      <c r="A2084" s="46"/>
      <c r="B2084" s="278"/>
      <c r="C2084" s="278"/>
      <c r="D2084" s="278"/>
      <c r="E2084" s="278"/>
      <c r="F2084" s="278"/>
      <c r="G2084" s="278"/>
      <c r="H2084" s="278"/>
      <c r="I2084" s="278"/>
      <c r="J2084" s="278"/>
      <c r="K2084" s="278"/>
      <c r="M2084" s="46"/>
      <c r="N2084" s="46"/>
      <c r="O2084" s="46"/>
      <c r="P2084" s="46"/>
      <c r="Q2084" s="46"/>
      <c r="R2084" s="46"/>
      <c r="S2084" s="46"/>
      <c r="T2084" s="46"/>
      <c r="U2084" s="46"/>
      <c r="V2084" s="46"/>
      <c r="W2084" s="46"/>
      <c r="X2084" s="46"/>
    </row>
    <row r="2085" spans="1:24" ht="15" customHeight="1" x14ac:dyDescent="0.2">
      <c r="A2085" s="46"/>
      <c r="B2085" s="259" t="s">
        <v>504</v>
      </c>
      <c r="C2085" s="267" t="s">
        <v>24</v>
      </c>
      <c r="D2085" s="259" t="s">
        <v>25</v>
      </c>
      <c r="E2085" s="259" t="s">
        <v>26</v>
      </c>
      <c r="F2085" s="387" t="s">
        <v>917</v>
      </c>
      <c r="G2085" s="387"/>
      <c r="H2085" s="271" t="s">
        <v>27</v>
      </c>
      <c r="I2085" s="267" t="s">
        <v>28</v>
      </c>
      <c r="J2085" s="267" t="s">
        <v>29</v>
      </c>
      <c r="K2085" s="267" t="s">
        <v>30</v>
      </c>
      <c r="M2085" s="46"/>
      <c r="N2085" s="46"/>
      <c r="O2085" s="46"/>
      <c r="P2085" s="46"/>
      <c r="Q2085" s="46"/>
      <c r="R2085" s="46"/>
      <c r="S2085" s="46"/>
      <c r="T2085" s="46"/>
      <c r="U2085" s="46"/>
      <c r="V2085" s="46"/>
      <c r="W2085" s="46"/>
      <c r="X2085" s="46"/>
    </row>
    <row r="2086" spans="1:24" ht="15" customHeight="1" x14ac:dyDescent="0.2">
      <c r="A2086" s="46"/>
      <c r="B2086" s="260" t="s">
        <v>918</v>
      </c>
      <c r="C2086" s="275" t="s">
        <v>501</v>
      </c>
      <c r="D2086" s="260" t="s">
        <v>47</v>
      </c>
      <c r="E2086" s="260" t="s">
        <v>2435</v>
      </c>
      <c r="F2086" s="388" t="s">
        <v>4018</v>
      </c>
      <c r="G2086" s="388"/>
      <c r="H2086" s="274" t="s">
        <v>83</v>
      </c>
      <c r="I2086" s="277">
        <v>1</v>
      </c>
      <c r="J2086" s="276">
        <v>27.31</v>
      </c>
      <c r="K2086" s="276">
        <v>27.31</v>
      </c>
      <c r="M2086" s="46"/>
      <c r="N2086" s="46"/>
      <c r="O2086" s="46"/>
      <c r="P2086" s="46"/>
      <c r="Q2086" s="46"/>
      <c r="R2086" s="46"/>
      <c r="S2086" s="46"/>
      <c r="T2086" s="46"/>
      <c r="U2086" s="46"/>
      <c r="V2086" s="46"/>
      <c r="W2086" s="46"/>
      <c r="X2086" s="46"/>
    </row>
    <row r="2087" spans="1:24" ht="15" customHeight="1" x14ac:dyDescent="0.2">
      <c r="A2087" s="46"/>
      <c r="B2087" s="261" t="s">
        <v>953</v>
      </c>
      <c r="C2087" s="280" t="s">
        <v>954</v>
      </c>
      <c r="D2087" s="261" t="s">
        <v>47</v>
      </c>
      <c r="E2087" s="261" t="s">
        <v>955</v>
      </c>
      <c r="F2087" s="385" t="s">
        <v>3970</v>
      </c>
      <c r="G2087" s="385"/>
      <c r="H2087" s="279" t="s">
        <v>950</v>
      </c>
      <c r="I2087" s="282">
        <v>0.38</v>
      </c>
      <c r="J2087" s="281">
        <v>34.46</v>
      </c>
      <c r="K2087" s="281">
        <v>13.09</v>
      </c>
      <c r="M2087" s="46"/>
      <c r="N2087" s="46"/>
      <c r="O2087" s="46"/>
      <c r="P2087" s="46"/>
      <c r="Q2087" s="46"/>
      <c r="R2087" s="46"/>
      <c r="S2087" s="46"/>
      <c r="T2087" s="46"/>
      <c r="U2087" s="46"/>
      <c r="V2087" s="46"/>
      <c r="W2087" s="46"/>
      <c r="X2087" s="46"/>
    </row>
    <row r="2088" spans="1:24" ht="15" customHeight="1" x14ac:dyDescent="0.2">
      <c r="A2088" s="46"/>
      <c r="B2088" s="261" t="s">
        <v>953</v>
      </c>
      <c r="C2088" s="280" t="s">
        <v>957</v>
      </c>
      <c r="D2088" s="261" t="s">
        <v>47</v>
      </c>
      <c r="E2088" s="261" t="s">
        <v>958</v>
      </c>
      <c r="F2088" s="385" t="s">
        <v>3970</v>
      </c>
      <c r="G2088" s="385"/>
      <c r="H2088" s="279" t="s">
        <v>950</v>
      </c>
      <c r="I2088" s="282">
        <v>0.38</v>
      </c>
      <c r="J2088" s="281">
        <v>26.08</v>
      </c>
      <c r="K2088" s="281">
        <v>9.91</v>
      </c>
      <c r="M2088" s="46"/>
      <c r="N2088" s="46"/>
      <c r="O2088" s="46"/>
      <c r="P2088" s="46"/>
      <c r="Q2088" s="46"/>
      <c r="R2088" s="46"/>
      <c r="S2088" s="46"/>
      <c r="T2088" s="46"/>
      <c r="U2088" s="46"/>
      <c r="V2088" s="46"/>
      <c r="W2088" s="46"/>
      <c r="X2088" s="46"/>
    </row>
    <row r="2089" spans="1:24" ht="15" customHeight="1" x14ac:dyDescent="0.2">
      <c r="A2089" s="46"/>
      <c r="B2089" s="262" t="s">
        <v>919</v>
      </c>
      <c r="C2089" s="284" t="s">
        <v>1530</v>
      </c>
      <c r="D2089" s="262" t="s">
        <v>47</v>
      </c>
      <c r="E2089" s="262" t="s">
        <v>1531</v>
      </c>
      <c r="F2089" s="389" t="s">
        <v>923</v>
      </c>
      <c r="G2089" s="389"/>
      <c r="H2089" s="283" t="s">
        <v>83</v>
      </c>
      <c r="I2089" s="286">
        <v>1.0492999999999999</v>
      </c>
      <c r="J2089" s="285">
        <v>3.94</v>
      </c>
      <c r="K2089" s="285">
        <v>4.13</v>
      </c>
      <c r="M2089" s="46"/>
      <c r="N2089" s="46"/>
      <c r="O2089" s="46"/>
      <c r="P2089" s="46"/>
      <c r="Q2089" s="46"/>
      <c r="R2089" s="46"/>
      <c r="S2089" s="46"/>
      <c r="T2089" s="46"/>
      <c r="U2089" s="46"/>
      <c r="V2089" s="46"/>
      <c r="W2089" s="46"/>
      <c r="X2089" s="46"/>
    </row>
    <row r="2090" spans="1:24" ht="15" customHeight="1" x14ac:dyDescent="0.2">
      <c r="A2090" s="46"/>
      <c r="B2090" s="262" t="s">
        <v>919</v>
      </c>
      <c r="C2090" s="284" t="s">
        <v>1489</v>
      </c>
      <c r="D2090" s="262" t="s">
        <v>47</v>
      </c>
      <c r="E2090" s="262" t="s">
        <v>2706</v>
      </c>
      <c r="F2090" s="389" t="s">
        <v>923</v>
      </c>
      <c r="G2090" s="389"/>
      <c r="H2090" s="283" t="s">
        <v>49</v>
      </c>
      <c r="I2090" s="286">
        <v>8.8599999999999998E-2</v>
      </c>
      <c r="J2090" s="285">
        <v>2.08</v>
      </c>
      <c r="K2090" s="285">
        <v>0.18</v>
      </c>
      <c r="M2090" s="46"/>
      <c r="N2090" s="46"/>
      <c r="O2090" s="46"/>
      <c r="P2090" s="46"/>
      <c r="Q2090" s="46"/>
      <c r="R2090" s="46"/>
      <c r="S2090" s="46"/>
      <c r="T2090" s="46"/>
      <c r="U2090" s="46"/>
      <c r="V2090" s="46"/>
      <c r="W2090" s="46"/>
      <c r="X2090" s="46"/>
    </row>
    <row r="2091" spans="1:24" ht="15" customHeight="1" x14ac:dyDescent="0.2">
      <c r="A2091" s="46"/>
      <c r="B2091" s="263"/>
      <c r="C2091" s="263"/>
      <c r="D2091" s="263"/>
      <c r="E2091" s="263"/>
      <c r="F2091" s="263" t="s">
        <v>924</v>
      </c>
      <c r="G2091" s="289">
        <v>20.28</v>
      </c>
      <c r="H2091" s="263" t="s">
        <v>925</v>
      </c>
      <c r="I2091" s="289">
        <v>0</v>
      </c>
      <c r="J2091" s="263" t="s">
        <v>926</v>
      </c>
      <c r="K2091" s="289">
        <v>20.28</v>
      </c>
      <c r="M2091" s="46"/>
      <c r="N2091" s="46"/>
      <c r="O2091" s="46"/>
      <c r="P2091" s="46"/>
      <c r="Q2091" s="46"/>
      <c r="R2091" s="46"/>
      <c r="S2091" s="46"/>
      <c r="T2091" s="46"/>
      <c r="U2091" s="46"/>
      <c r="V2091" s="46"/>
      <c r="W2091" s="46"/>
      <c r="X2091" s="46"/>
    </row>
    <row r="2092" spans="1:24" ht="15" customHeight="1" x14ac:dyDescent="0.2">
      <c r="A2092" s="46"/>
      <c r="B2092" s="263"/>
      <c r="C2092" s="263"/>
      <c r="D2092" s="263"/>
      <c r="E2092" s="263"/>
      <c r="F2092" s="263" t="s">
        <v>927</v>
      </c>
      <c r="G2092" s="289">
        <v>5.68</v>
      </c>
      <c r="H2092" s="263"/>
      <c r="I2092" s="386" t="s">
        <v>928</v>
      </c>
      <c r="J2092" s="386"/>
      <c r="K2092" s="289">
        <v>32.99</v>
      </c>
      <c r="M2092" s="46"/>
      <c r="N2092" s="46"/>
      <c r="O2092" s="46"/>
      <c r="P2092" s="46"/>
      <c r="Q2092" s="46"/>
      <c r="R2092" s="46"/>
      <c r="S2092" s="46"/>
      <c r="T2092" s="46"/>
      <c r="U2092" s="46"/>
      <c r="V2092" s="46"/>
      <c r="W2092" s="46"/>
      <c r="X2092" s="46"/>
    </row>
    <row r="2093" spans="1:24" ht="15" customHeight="1" thickBot="1" x14ac:dyDescent="0.25">
      <c r="A2093" s="46"/>
      <c r="B2093" s="264"/>
      <c r="C2093" s="264"/>
      <c r="D2093" s="264"/>
      <c r="E2093" s="264"/>
      <c r="F2093" s="264"/>
      <c r="G2093" s="264"/>
      <c r="H2093" s="264" t="s">
        <v>929</v>
      </c>
      <c r="I2093" s="287" t="s">
        <v>3654</v>
      </c>
      <c r="J2093" s="264" t="s">
        <v>931</v>
      </c>
      <c r="K2093" s="265">
        <v>11975.37</v>
      </c>
      <c r="M2093" s="46"/>
      <c r="N2093" s="46"/>
      <c r="O2093" s="46"/>
      <c r="P2093" s="46"/>
      <c r="Q2093" s="46"/>
      <c r="R2093" s="46"/>
      <c r="S2093" s="46"/>
      <c r="T2093" s="46"/>
      <c r="U2093" s="46"/>
      <c r="V2093" s="46"/>
      <c r="W2093" s="46"/>
      <c r="X2093" s="46"/>
    </row>
    <row r="2094" spans="1:24" ht="15" customHeight="1" thickTop="1" x14ac:dyDescent="0.2">
      <c r="A2094" s="46"/>
      <c r="B2094" s="278"/>
      <c r="C2094" s="278"/>
      <c r="D2094" s="278"/>
      <c r="E2094" s="278"/>
      <c r="F2094" s="278"/>
      <c r="G2094" s="278"/>
      <c r="H2094" s="278"/>
      <c r="I2094" s="278"/>
      <c r="J2094" s="278"/>
      <c r="K2094" s="278"/>
      <c r="M2094" s="46"/>
      <c r="N2094" s="46"/>
      <c r="O2094" s="46"/>
      <c r="P2094" s="46"/>
      <c r="Q2094" s="46"/>
      <c r="R2094" s="46"/>
      <c r="S2094" s="46"/>
      <c r="T2094" s="46"/>
      <c r="U2094" s="46"/>
      <c r="V2094" s="46"/>
      <c r="W2094" s="46"/>
      <c r="X2094" s="46"/>
    </row>
    <row r="2095" spans="1:24" ht="15" customHeight="1" x14ac:dyDescent="0.2">
      <c r="A2095" s="46"/>
      <c r="B2095" s="259" t="s">
        <v>505</v>
      </c>
      <c r="C2095" s="267" t="s">
        <v>24</v>
      </c>
      <c r="D2095" s="259" t="s">
        <v>25</v>
      </c>
      <c r="E2095" s="259" t="s">
        <v>26</v>
      </c>
      <c r="F2095" s="387" t="s">
        <v>917</v>
      </c>
      <c r="G2095" s="387"/>
      <c r="H2095" s="271" t="s">
        <v>27</v>
      </c>
      <c r="I2095" s="267" t="s">
        <v>28</v>
      </c>
      <c r="J2095" s="267" t="s">
        <v>29</v>
      </c>
      <c r="K2095" s="267" t="s">
        <v>30</v>
      </c>
      <c r="M2095" s="46"/>
      <c r="N2095" s="46"/>
      <c r="O2095" s="46"/>
      <c r="P2095" s="46"/>
      <c r="Q2095" s="46"/>
      <c r="R2095" s="46"/>
      <c r="S2095" s="46"/>
      <c r="T2095" s="46"/>
      <c r="U2095" s="46"/>
      <c r="V2095" s="46"/>
      <c r="W2095" s="46"/>
      <c r="X2095" s="46"/>
    </row>
    <row r="2096" spans="1:24" ht="15" customHeight="1" x14ac:dyDescent="0.2">
      <c r="A2096" s="46"/>
      <c r="B2096" s="260" t="s">
        <v>918</v>
      </c>
      <c r="C2096" s="275" t="s">
        <v>3199</v>
      </c>
      <c r="D2096" s="260" t="s">
        <v>47</v>
      </c>
      <c r="E2096" s="260" t="s">
        <v>3200</v>
      </c>
      <c r="F2096" s="388" t="s">
        <v>4018</v>
      </c>
      <c r="G2096" s="388"/>
      <c r="H2096" s="274" t="s">
        <v>83</v>
      </c>
      <c r="I2096" s="277">
        <v>1</v>
      </c>
      <c r="J2096" s="276">
        <v>15.71</v>
      </c>
      <c r="K2096" s="276">
        <v>15.71</v>
      </c>
      <c r="M2096" s="46"/>
      <c r="N2096" s="46"/>
      <c r="O2096" s="46"/>
      <c r="P2096" s="46"/>
      <c r="Q2096" s="46"/>
      <c r="R2096" s="46"/>
      <c r="S2096" s="46"/>
      <c r="T2096" s="46"/>
      <c r="U2096" s="46"/>
      <c r="V2096" s="46"/>
      <c r="W2096" s="46"/>
      <c r="X2096" s="46"/>
    </row>
    <row r="2097" spans="1:24" ht="15" customHeight="1" x14ac:dyDescent="0.2">
      <c r="A2097" s="46"/>
      <c r="B2097" s="261" t="s">
        <v>953</v>
      </c>
      <c r="C2097" s="280" t="s">
        <v>957</v>
      </c>
      <c r="D2097" s="261" t="s">
        <v>47</v>
      </c>
      <c r="E2097" s="261" t="s">
        <v>958</v>
      </c>
      <c r="F2097" s="385" t="s">
        <v>3970</v>
      </c>
      <c r="G2097" s="385"/>
      <c r="H2097" s="279" t="s">
        <v>950</v>
      </c>
      <c r="I2097" s="282">
        <v>2.8199999999999999E-2</v>
      </c>
      <c r="J2097" s="281">
        <v>26.08</v>
      </c>
      <c r="K2097" s="281">
        <v>0.73</v>
      </c>
      <c r="M2097" s="46"/>
      <c r="N2097" s="46"/>
      <c r="O2097" s="46"/>
      <c r="P2097" s="46"/>
      <c r="Q2097" s="46"/>
      <c r="R2097" s="46"/>
      <c r="S2097" s="46"/>
      <c r="T2097" s="46"/>
      <c r="U2097" s="46"/>
      <c r="V2097" s="46"/>
      <c r="W2097" s="46"/>
      <c r="X2097" s="46"/>
    </row>
    <row r="2098" spans="1:24" ht="15" customHeight="1" x14ac:dyDescent="0.2">
      <c r="A2098" s="46"/>
      <c r="B2098" s="261" t="s">
        <v>953</v>
      </c>
      <c r="C2098" s="280" t="s">
        <v>954</v>
      </c>
      <c r="D2098" s="261" t="s">
        <v>47</v>
      </c>
      <c r="E2098" s="261" t="s">
        <v>955</v>
      </c>
      <c r="F2098" s="385" t="s">
        <v>3970</v>
      </c>
      <c r="G2098" s="385"/>
      <c r="H2098" s="279" t="s">
        <v>950</v>
      </c>
      <c r="I2098" s="282">
        <v>2.8199999999999999E-2</v>
      </c>
      <c r="J2098" s="281">
        <v>34.46</v>
      </c>
      <c r="K2098" s="281">
        <v>0.97</v>
      </c>
      <c r="M2098" s="46"/>
      <c r="N2098" s="46"/>
      <c r="O2098" s="46"/>
      <c r="P2098" s="46"/>
      <c r="Q2098" s="46"/>
      <c r="R2098" s="46"/>
      <c r="S2098" s="46"/>
      <c r="T2098" s="46"/>
      <c r="U2098" s="46"/>
      <c r="V2098" s="46"/>
      <c r="W2098" s="46"/>
      <c r="X2098" s="46"/>
    </row>
    <row r="2099" spans="1:24" ht="15" customHeight="1" x14ac:dyDescent="0.2">
      <c r="A2099" s="46"/>
      <c r="B2099" s="262" t="s">
        <v>919</v>
      </c>
      <c r="C2099" s="284" t="s">
        <v>3300</v>
      </c>
      <c r="D2099" s="262" t="s">
        <v>47</v>
      </c>
      <c r="E2099" s="262" t="s">
        <v>3301</v>
      </c>
      <c r="F2099" s="389" t="s">
        <v>923</v>
      </c>
      <c r="G2099" s="389"/>
      <c r="H2099" s="283" t="s">
        <v>83</v>
      </c>
      <c r="I2099" s="286">
        <v>1.0492999999999999</v>
      </c>
      <c r="J2099" s="285">
        <v>13.35</v>
      </c>
      <c r="K2099" s="285">
        <v>14</v>
      </c>
      <c r="M2099" s="46"/>
      <c r="N2099" s="46"/>
      <c r="O2099" s="46"/>
      <c r="P2099" s="46"/>
      <c r="Q2099" s="46"/>
      <c r="R2099" s="46"/>
      <c r="S2099" s="46"/>
      <c r="T2099" s="46"/>
      <c r="U2099" s="46"/>
      <c r="V2099" s="46"/>
      <c r="W2099" s="46"/>
      <c r="X2099" s="46"/>
    </row>
    <row r="2100" spans="1:24" ht="15" customHeight="1" x14ac:dyDescent="0.2">
      <c r="A2100" s="46"/>
      <c r="B2100" s="262" t="s">
        <v>919</v>
      </c>
      <c r="C2100" s="284" t="s">
        <v>1489</v>
      </c>
      <c r="D2100" s="262" t="s">
        <v>47</v>
      </c>
      <c r="E2100" s="262" t="s">
        <v>2706</v>
      </c>
      <c r="F2100" s="389" t="s">
        <v>923</v>
      </c>
      <c r="G2100" s="389"/>
      <c r="H2100" s="283" t="s">
        <v>49</v>
      </c>
      <c r="I2100" s="286">
        <v>6.6E-3</v>
      </c>
      <c r="J2100" s="285">
        <v>2.08</v>
      </c>
      <c r="K2100" s="285">
        <v>0.01</v>
      </c>
      <c r="M2100" s="46"/>
      <c r="N2100" s="46"/>
      <c r="O2100" s="46"/>
      <c r="P2100" s="46"/>
      <c r="Q2100" s="46"/>
      <c r="R2100" s="46"/>
      <c r="S2100" s="46"/>
      <c r="T2100" s="46"/>
      <c r="U2100" s="46"/>
      <c r="V2100" s="46"/>
      <c r="W2100" s="46"/>
      <c r="X2100" s="46"/>
    </row>
    <row r="2101" spans="1:24" ht="15" customHeight="1" x14ac:dyDescent="0.2">
      <c r="A2101" s="46"/>
      <c r="B2101" s="263"/>
      <c r="C2101" s="263"/>
      <c r="D2101" s="263"/>
      <c r="E2101" s="263"/>
      <c r="F2101" s="263" t="s">
        <v>924</v>
      </c>
      <c r="G2101" s="289">
        <v>1.5</v>
      </c>
      <c r="H2101" s="263" t="s">
        <v>925</v>
      </c>
      <c r="I2101" s="289">
        <v>0</v>
      </c>
      <c r="J2101" s="263" t="s">
        <v>926</v>
      </c>
      <c r="K2101" s="289">
        <v>1.5</v>
      </c>
      <c r="M2101" s="46"/>
      <c r="N2101" s="46"/>
      <c r="O2101" s="46"/>
      <c r="P2101" s="46"/>
      <c r="Q2101" s="46"/>
      <c r="R2101" s="46"/>
      <c r="S2101" s="46"/>
      <c r="T2101" s="46"/>
      <c r="U2101" s="46"/>
      <c r="V2101" s="46"/>
      <c r="W2101" s="46"/>
      <c r="X2101" s="46"/>
    </row>
    <row r="2102" spans="1:24" ht="15" customHeight="1" x14ac:dyDescent="0.2">
      <c r="A2102" s="46"/>
      <c r="B2102" s="263"/>
      <c r="C2102" s="263"/>
      <c r="D2102" s="263"/>
      <c r="E2102" s="263"/>
      <c r="F2102" s="263" t="s">
        <v>927</v>
      </c>
      <c r="G2102" s="289">
        <v>3.26</v>
      </c>
      <c r="H2102" s="263"/>
      <c r="I2102" s="386" t="s">
        <v>928</v>
      </c>
      <c r="J2102" s="386"/>
      <c r="K2102" s="289">
        <v>18.97</v>
      </c>
      <c r="M2102" s="46"/>
      <c r="N2102" s="46"/>
      <c r="O2102" s="46"/>
      <c r="P2102" s="46"/>
      <c r="Q2102" s="46"/>
      <c r="R2102" s="46"/>
      <c r="S2102" s="46"/>
      <c r="T2102" s="46"/>
      <c r="U2102" s="46"/>
      <c r="V2102" s="46"/>
      <c r="W2102" s="46"/>
      <c r="X2102" s="46"/>
    </row>
    <row r="2103" spans="1:24" ht="15" customHeight="1" thickBot="1" x14ac:dyDescent="0.25">
      <c r="A2103" s="46"/>
      <c r="B2103" s="264"/>
      <c r="C2103" s="264"/>
      <c r="D2103" s="264"/>
      <c r="E2103" s="264"/>
      <c r="F2103" s="264"/>
      <c r="G2103" s="264"/>
      <c r="H2103" s="264" t="s">
        <v>929</v>
      </c>
      <c r="I2103" s="287" t="s">
        <v>1198</v>
      </c>
      <c r="J2103" s="264" t="s">
        <v>931</v>
      </c>
      <c r="K2103" s="265">
        <v>1.89</v>
      </c>
      <c r="M2103" s="46"/>
      <c r="N2103" s="46"/>
      <c r="O2103" s="46"/>
      <c r="P2103" s="46"/>
      <c r="Q2103" s="46"/>
      <c r="R2103" s="46"/>
      <c r="S2103" s="46"/>
      <c r="T2103" s="46"/>
      <c r="U2103" s="46"/>
      <c r="V2103" s="46"/>
      <c r="W2103" s="46"/>
      <c r="X2103" s="46"/>
    </row>
    <row r="2104" spans="1:24" ht="15" customHeight="1" thickTop="1" x14ac:dyDescent="0.2">
      <c r="A2104" s="46"/>
      <c r="B2104" s="278"/>
      <c r="C2104" s="278"/>
      <c r="D2104" s="278"/>
      <c r="E2104" s="278"/>
      <c r="F2104" s="278"/>
      <c r="G2104" s="278"/>
      <c r="H2104" s="278"/>
      <c r="I2104" s="278"/>
      <c r="J2104" s="278"/>
      <c r="K2104" s="278"/>
      <c r="M2104" s="46"/>
      <c r="N2104" s="46"/>
      <c r="O2104" s="46"/>
      <c r="P2104" s="46"/>
      <c r="Q2104" s="46"/>
      <c r="R2104" s="46"/>
      <c r="S2104" s="46"/>
      <c r="T2104" s="46"/>
      <c r="U2104" s="46"/>
      <c r="V2104" s="46"/>
      <c r="W2104" s="46"/>
      <c r="X2104" s="46"/>
    </row>
    <row r="2105" spans="1:24" ht="15" customHeight="1" x14ac:dyDescent="0.2">
      <c r="A2105" s="46"/>
      <c r="B2105" s="259" t="s">
        <v>508</v>
      </c>
      <c r="C2105" s="267" t="s">
        <v>24</v>
      </c>
      <c r="D2105" s="259" t="s">
        <v>25</v>
      </c>
      <c r="E2105" s="259" t="s">
        <v>26</v>
      </c>
      <c r="F2105" s="387" t="s">
        <v>917</v>
      </c>
      <c r="G2105" s="387"/>
      <c r="H2105" s="271" t="s">
        <v>27</v>
      </c>
      <c r="I2105" s="267" t="s">
        <v>28</v>
      </c>
      <c r="J2105" s="267" t="s">
        <v>29</v>
      </c>
      <c r="K2105" s="267" t="s">
        <v>30</v>
      </c>
      <c r="M2105" s="46"/>
      <c r="N2105" s="46"/>
      <c r="O2105" s="46"/>
      <c r="P2105" s="46"/>
      <c r="Q2105" s="46"/>
      <c r="R2105" s="46"/>
      <c r="S2105" s="46"/>
      <c r="T2105" s="46"/>
      <c r="U2105" s="46"/>
      <c r="V2105" s="46"/>
      <c r="W2105" s="46"/>
      <c r="X2105" s="46"/>
    </row>
    <row r="2106" spans="1:24" ht="15" customHeight="1" x14ac:dyDescent="0.2">
      <c r="A2106" s="46"/>
      <c r="B2106" s="260" t="s">
        <v>918</v>
      </c>
      <c r="C2106" s="275" t="s">
        <v>506</v>
      </c>
      <c r="D2106" s="260" t="s">
        <v>47</v>
      </c>
      <c r="E2106" s="260" t="s">
        <v>507</v>
      </c>
      <c r="F2106" s="388" t="s">
        <v>4021</v>
      </c>
      <c r="G2106" s="388"/>
      <c r="H2106" s="274" t="s">
        <v>49</v>
      </c>
      <c r="I2106" s="277">
        <v>1</v>
      </c>
      <c r="J2106" s="276">
        <v>11.96</v>
      </c>
      <c r="K2106" s="276">
        <v>11.96</v>
      </c>
      <c r="M2106" s="46"/>
      <c r="N2106" s="46"/>
      <c r="O2106" s="46"/>
      <c r="P2106" s="46"/>
      <c r="Q2106" s="46"/>
      <c r="R2106" s="46"/>
      <c r="S2106" s="46"/>
      <c r="T2106" s="46"/>
      <c r="U2106" s="46"/>
      <c r="V2106" s="46"/>
      <c r="W2106" s="46"/>
      <c r="X2106" s="46"/>
    </row>
    <row r="2107" spans="1:24" ht="15" customHeight="1" x14ac:dyDescent="0.2">
      <c r="A2107" s="46"/>
      <c r="B2107" s="261" t="s">
        <v>953</v>
      </c>
      <c r="C2107" s="280" t="s">
        <v>957</v>
      </c>
      <c r="D2107" s="261" t="s">
        <v>47</v>
      </c>
      <c r="E2107" s="261" t="s">
        <v>958</v>
      </c>
      <c r="F2107" s="385" t="s">
        <v>3970</v>
      </c>
      <c r="G2107" s="385"/>
      <c r="H2107" s="279" t="s">
        <v>950</v>
      </c>
      <c r="I2107" s="282">
        <v>0.1474</v>
      </c>
      <c r="J2107" s="281">
        <v>26.08</v>
      </c>
      <c r="K2107" s="281">
        <v>3.84</v>
      </c>
      <c r="M2107" s="46"/>
      <c r="N2107" s="46"/>
      <c r="O2107" s="46"/>
      <c r="P2107" s="46"/>
      <c r="Q2107" s="46"/>
      <c r="R2107" s="46"/>
      <c r="S2107" s="46"/>
      <c r="T2107" s="46"/>
      <c r="U2107" s="46"/>
      <c r="V2107" s="46"/>
      <c r="W2107" s="46"/>
      <c r="X2107" s="46"/>
    </row>
    <row r="2108" spans="1:24" ht="15" customHeight="1" x14ac:dyDescent="0.2">
      <c r="A2108" s="46"/>
      <c r="B2108" s="261" t="s">
        <v>953</v>
      </c>
      <c r="C2108" s="280" t="s">
        <v>954</v>
      </c>
      <c r="D2108" s="261" t="s">
        <v>47</v>
      </c>
      <c r="E2108" s="261" t="s">
        <v>955</v>
      </c>
      <c r="F2108" s="385" t="s">
        <v>3970</v>
      </c>
      <c r="G2108" s="385"/>
      <c r="H2108" s="279" t="s">
        <v>950</v>
      </c>
      <c r="I2108" s="282">
        <v>0.1474</v>
      </c>
      <c r="J2108" s="281">
        <v>34.46</v>
      </c>
      <c r="K2108" s="281">
        <v>5.07</v>
      </c>
      <c r="M2108" s="46"/>
      <c r="N2108" s="46"/>
      <c r="O2108" s="46"/>
      <c r="P2108" s="46"/>
      <c r="Q2108" s="46"/>
      <c r="R2108" s="46"/>
      <c r="S2108" s="46"/>
      <c r="T2108" s="46"/>
      <c r="U2108" s="46"/>
      <c r="V2108" s="46"/>
      <c r="W2108" s="46"/>
      <c r="X2108" s="46"/>
    </row>
    <row r="2109" spans="1:24" ht="15" customHeight="1" x14ac:dyDescent="0.2">
      <c r="A2109" s="46"/>
      <c r="B2109" s="262" t="s">
        <v>919</v>
      </c>
      <c r="C2109" s="284" t="s">
        <v>1489</v>
      </c>
      <c r="D2109" s="262" t="s">
        <v>47</v>
      </c>
      <c r="E2109" s="262" t="s">
        <v>2706</v>
      </c>
      <c r="F2109" s="389" t="s">
        <v>923</v>
      </c>
      <c r="G2109" s="389"/>
      <c r="H2109" s="283" t="s">
        <v>49</v>
      </c>
      <c r="I2109" s="286">
        <v>9.1999999999999998E-3</v>
      </c>
      <c r="J2109" s="285">
        <v>2.08</v>
      </c>
      <c r="K2109" s="285">
        <v>0.01</v>
      </c>
      <c r="M2109" s="46"/>
      <c r="N2109" s="46"/>
      <c r="O2109" s="46"/>
      <c r="P2109" s="46"/>
      <c r="Q2109" s="46"/>
      <c r="R2109" s="46"/>
      <c r="S2109" s="46"/>
      <c r="T2109" s="46"/>
      <c r="U2109" s="46"/>
      <c r="V2109" s="46"/>
      <c r="W2109" s="46"/>
      <c r="X2109" s="46"/>
    </row>
    <row r="2110" spans="1:24" ht="15" customHeight="1" x14ac:dyDescent="0.2">
      <c r="A2110" s="46"/>
      <c r="B2110" s="262" t="s">
        <v>919</v>
      </c>
      <c r="C2110" s="284" t="s">
        <v>1534</v>
      </c>
      <c r="D2110" s="262" t="s">
        <v>47</v>
      </c>
      <c r="E2110" s="262" t="s">
        <v>1535</v>
      </c>
      <c r="F2110" s="389" t="s">
        <v>923</v>
      </c>
      <c r="G2110" s="389"/>
      <c r="H2110" s="283" t="s">
        <v>49</v>
      </c>
      <c r="I2110" s="286">
        <v>1</v>
      </c>
      <c r="J2110" s="285">
        <v>1.1399999999999999</v>
      </c>
      <c r="K2110" s="285">
        <v>1.1399999999999999</v>
      </c>
      <c r="M2110" s="46"/>
      <c r="N2110" s="46"/>
      <c r="O2110" s="46"/>
      <c r="P2110" s="46"/>
      <c r="Q2110" s="46"/>
      <c r="R2110" s="46"/>
      <c r="S2110" s="46"/>
      <c r="T2110" s="46"/>
      <c r="U2110" s="46"/>
      <c r="V2110" s="46"/>
      <c r="W2110" s="46"/>
      <c r="X2110" s="46"/>
    </row>
    <row r="2111" spans="1:24" ht="15" customHeight="1" x14ac:dyDescent="0.2">
      <c r="A2111" s="46"/>
      <c r="B2111" s="262" t="s">
        <v>919</v>
      </c>
      <c r="C2111" s="284" t="s">
        <v>1500</v>
      </c>
      <c r="D2111" s="262" t="s">
        <v>47</v>
      </c>
      <c r="E2111" s="262" t="s">
        <v>1501</v>
      </c>
      <c r="F2111" s="389" t="s">
        <v>923</v>
      </c>
      <c r="G2111" s="389"/>
      <c r="H2111" s="283" t="s">
        <v>49</v>
      </c>
      <c r="I2111" s="286">
        <v>1.06E-2</v>
      </c>
      <c r="J2111" s="285">
        <v>78.86</v>
      </c>
      <c r="K2111" s="285">
        <v>0.83</v>
      </c>
      <c r="M2111" s="46"/>
      <c r="N2111" s="46"/>
      <c r="O2111" s="46"/>
      <c r="P2111" s="46"/>
      <c r="Q2111" s="46"/>
      <c r="R2111" s="46"/>
      <c r="S2111" s="46"/>
      <c r="T2111" s="46"/>
      <c r="U2111" s="46"/>
      <c r="V2111" s="46"/>
      <c r="W2111" s="46"/>
      <c r="X2111" s="46"/>
    </row>
    <row r="2112" spans="1:24" ht="15" customHeight="1" x14ac:dyDescent="0.2">
      <c r="A2112" s="46"/>
      <c r="B2112" s="262" t="s">
        <v>919</v>
      </c>
      <c r="C2112" s="284" t="s">
        <v>1492</v>
      </c>
      <c r="D2112" s="262" t="s">
        <v>47</v>
      </c>
      <c r="E2112" s="262" t="s">
        <v>1493</v>
      </c>
      <c r="F2112" s="389" t="s">
        <v>923</v>
      </c>
      <c r="G2112" s="389"/>
      <c r="H2112" s="283" t="s">
        <v>49</v>
      </c>
      <c r="I2112" s="286">
        <v>1.2E-2</v>
      </c>
      <c r="J2112" s="285">
        <v>89.35</v>
      </c>
      <c r="K2112" s="285">
        <v>1.07</v>
      </c>
      <c r="M2112" s="46"/>
      <c r="N2112" s="46"/>
      <c r="O2112" s="46"/>
      <c r="P2112" s="46"/>
      <c r="Q2112" s="46"/>
      <c r="R2112" s="46"/>
      <c r="S2112" s="46"/>
      <c r="T2112" s="46"/>
      <c r="U2112" s="46"/>
      <c r="V2112" s="46"/>
      <c r="W2112" s="46"/>
      <c r="X2112" s="46"/>
    </row>
    <row r="2113" spans="1:24" ht="15" customHeight="1" x14ac:dyDescent="0.2">
      <c r="A2113" s="46"/>
      <c r="B2113" s="263"/>
      <c r="C2113" s="263"/>
      <c r="D2113" s="263"/>
      <c r="E2113" s="263"/>
      <c r="F2113" s="263" t="s">
        <v>924</v>
      </c>
      <c r="G2113" s="289">
        <v>7.86</v>
      </c>
      <c r="H2113" s="263" t="s">
        <v>925</v>
      </c>
      <c r="I2113" s="289">
        <v>0</v>
      </c>
      <c r="J2113" s="263" t="s">
        <v>926</v>
      </c>
      <c r="K2113" s="289">
        <v>7.86</v>
      </c>
      <c r="M2113" s="46"/>
      <c r="N2113" s="46"/>
      <c r="O2113" s="46"/>
      <c r="P2113" s="46"/>
      <c r="Q2113" s="46"/>
      <c r="R2113" s="46"/>
      <c r="S2113" s="46"/>
      <c r="T2113" s="46"/>
      <c r="U2113" s="46"/>
      <c r="V2113" s="46"/>
      <c r="W2113" s="46"/>
      <c r="X2113" s="46"/>
    </row>
    <row r="2114" spans="1:24" ht="15" customHeight="1" x14ac:dyDescent="0.2">
      <c r="A2114" s="46"/>
      <c r="B2114" s="263"/>
      <c r="C2114" s="263"/>
      <c r="D2114" s="263"/>
      <c r="E2114" s="263"/>
      <c r="F2114" s="263" t="s">
        <v>927</v>
      </c>
      <c r="G2114" s="289">
        <v>2.48</v>
      </c>
      <c r="H2114" s="263"/>
      <c r="I2114" s="386" t="s">
        <v>928</v>
      </c>
      <c r="J2114" s="386"/>
      <c r="K2114" s="289">
        <v>14.44</v>
      </c>
      <c r="M2114" s="46"/>
      <c r="N2114" s="46"/>
      <c r="O2114" s="46"/>
      <c r="P2114" s="46"/>
      <c r="Q2114" s="46"/>
      <c r="R2114" s="46"/>
      <c r="S2114" s="46"/>
      <c r="T2114" s="46"/>
      <c r="U2114" s="46"/>
      <c r="V2114" s="46"/>
      <c r="W2114" s="46"/>
      <c r="X2114" s="46"/>
    </row>
    <row r="2115" spans="1:24" ht="15" customHeight="1" thickBot="1" x14ac:dyDescent="0.25">
      <c r="A2115" s="46"/>
      <c r="B2115" s="264"/>
      <c r="C2115" s="264"/>
      <c r="D2115" s="264"/>
      <c r="E2115" s="264"/>
      <c r="F2115" s="264"/>
      <c r="G2115" s="264"/>
      <c r="H2115" s="264" t="s">
        <v>929</v>
      </c>
      <c r="I2115" s="287" t="s">
        <v>3655</v>
      </c>
      <c r="J2115" s="264" t="s">
        <v>931</v>
      </c>
      <c r="K2115" s="265">
        <v>823.08</v>
      </c>
      <c r="M2115" s="46"/>
      <c r="N2115" s="46"/>
      <c r="O2115" s="46"/>
      <c r="P2115" s="46"/>
      <c r="Q2115" s="46"/>
      <c r="R2115" s="46"/>
      <c r="S2115" s="46"/>
      <c r="T2115" s="46"/>
      <c r="U2115" s="46"/>
      <c r="V2115" s="46"/>
      <c r="W2115" s="46"/>
      <c r="X2115" s="46"/>
    </row>
    <row r="2116" spans="1:24" ht="15" customHeight="1" thickTop="1" x14ac:dyDescent="0.2">
      <c r="A2116" s="46"/>
      <c r="B2116" s="278"/>
      <c r="C2116" s="278"/>
      <c r="D2116" s="278"/>
      <c r="E2116" s="278"/>
      <c r="F2116" s="278"/>
      <c r="G2116" s="278"/>
      <c r="H2116" s="278"/>
      <c r="I2116" s="278"/>
      <c r="J2116" s="278"/>
      <c r="K2116" s="278"/>
      <c r="M2116" s="46"/>
      <c r="N2116" s="46"/>
      <c r="O2116" s="46"/>
      <c r="P2116" s="46"/>
      <c r="Q2116" s="46"/>
      <c r="R2116" s="46"/>
      <c r="S2116" s="46"/>
      <c r="T2116" s="46"/>
      <c r="U2116" s="46"/>
      <c r="V2116" s="46"/>
      <c r="W2116" s="46"/>
      <c r="X2116" s="46"/>
    </row>
    <row r="2117" spans="1:24" ht="15" customHeight="1" x14ac:dyDescent="0.2">
      <c r="A2117" s="46"/>
      <c r="B2117" s="259" t="s">
        <v>509</v>
      </c>
      <c r="C2117" s="267" t="s">
        <v>24</v>
      </c>
      <c r="D2117" s="259" t="s">
        <v>25</v>
      </c>
      <c r="E2117" s="259" t="s">
        <v>26</v>
      </c>
      <c r="F2117" s="387" t="s">
        <v>917</v>
      </c>
      <c r="G2117" s="387"/>
      <c r="H2117" s="271" t="s">
        <v>27</v>
      </c>
      <c r="I2117" s="267" t="s">
        <v>28</v>
      </c>
      <c r="J2117" s="267" t="s">
        <v>29</v>
      </c>
      <c r="K2117" s="267" t="s">
        <v>30</v>
      </c>
      <c r="M2117" s="46"/>
      <c r="N2117" s="46"/>
      <c r="O2117" s="46"/>
      <c r="P2117" s="46"/>
      <c r="Q2117" s="46"/>
      <c r="R2117" s="46"/>
      <c r="S2117" s="46"/>
      <c r="T2117" s="46"/>
      <c r="U2117" s="46"/>
      <c r="V2117" s="46"/>
      <c r="W2117" s="46"/>
      <c r="X2117" s="46"/>
    </row>
    <row r="2118" spans="1:24" ht="15" customHeight="1" x14ac:dyDescent="0.2">
      <c r="A2118" s="46"/>
      <c r="B2118" s="260" t="s">
        <v>918</v>
      </c>
      <c r="C2118" s="275" t="s">
        <v>516</v>
      </c>
      <c r="D2118" s="260" t="s">
        <v>47</v>
      </c>
      <c r="E2118" s="260" t="s">
        <v>517</v>
      </c>
      <c r="F2118" s="388" t="s">
        <v>4018</v>
      </c>
      <c r="G2118" s="388"/>
      <c r="H2118" s="274" t="s">
        <v>49</v>
      </c>
      <c r="I2118" s="277">
        <v>1</v>
      </c>
      <c r="J2118" s="276">
        <v>21.07</v>
      </c>
      <c r="K2118" s="276">
        <v>21.07</v>
      </c>
      <c r="M2118" s="46"/>
      <c r="N2118" s="46"/>
      <c r="O2118" s="46"/>
      <c r="P2118" s="46"/>
      <c r="Q2118" s="46"/>
      <c r="R2118" s="46"/>
      <c r="S2118" s="46"/>
      <c r="T2118" s="46"/>
      <c r="U2118" s="46"/>
      <c r="V2118" s="46"/>
      <c r="W2118" s="46"/>
      <c r="X2118" s="46"/>
    </row>
    <row r="2119" spans="1:24" ht="15" customHeight="1" x14ac:dyDescent="0.2">
      <c r="A2119" s="46"/>
      <c r="B2119" s="261" t="s">
        <v>953</v>
      </c>
      <c r="C2119" s="280" t="s">
        <v>954</v>
      </c>
      <c r="D2119" s="261" t="s">
        <v>47</v>
      </c>
      <c r="E2119" s="261" t="s">
        <v>955</v>
      </c>
      <c r="F2119" s="385" t="s">
        <v>3970</v>
      </c>
      <c r="G2119" s="385"/>
      <c r="H2119" s="279" t="s">
        <v>950</v>
      </c>
      <c r="I2119" s="282">
        <v>0.1318</v>
      </c>
      <c r="J2119" s="281">
        <v>34.46</v>
      </c>
      <c r="K2119" s="281">
        <v>4.54</v>
      </c>
      <c r="M2119" s="46"/>
      <c r="N2119" s="46"/>
      <c r="O2119" s="46"/>
      <c r="P2119" s="46"/>
      <c r="Q2119" s="46"/>
      <c r="R2119" s="46"/>
      <c r="S2119" s="46"/>
      <c r="T2119" s="46"/>
      <c r="U2119" s="46"/>
      <c r="V2119" s="46"/>
      <c r="W2119" s="46"/>
      <c r="X2119" s="46"/>
    </row>
    <row r="2120" spans="1:24" ht="15" customHeight="1" x14ac:dyDescent="0.2">
      <c r="A2120" s="46"/>
      <c r="B2120" s="261" t="s">
        <v>953</v>
      </c>
      <c r="C2120" s="280" t="s">
        <v>957</v>
      </c>
      <c r="D2120" s="261" t="s">
        <v>47</v>
      </c>
      <c r="E2120" s="261" t="s">
        <v>958</v>
      </c>
      <c r="F2120" s="385" t="s">
        <v>3970</v>
      </c>
      <c r="G2120" s="385"/>
      <c r="H2120" s="279" t="s">
        <v>950</v>
      </c>
      <c r="I2120" s="282">
        <v>0.1318</v>
      </c>
      <c r="J2120" s="281">
        <v>26.08</v>
      </c>
      <c r="K2120" s="281">
        <v>3.43</v>
      </c>
      <c r="M2120" s="46"/>
      <c r="N2120" s="46"/>
      <c r="O2120" s="46"/>
      <c r="P2120" s="46"/>
      <c r="Q2120" s="46"/>
      <c r="R2120" s="46"/>
      <c r="S2120" s="46"/>
      <c r="T2120" s="46"/>
      <c r="U2120" s="46"/>
      <c r="V2120" s="46"/>
      <c r="W2120" s="46"/>
      <c r="X2120" s="46"/>
    </row>
    <row r="2121" spans="1:24" ht="15" customHeight="1" x14ac:dyDescent="0.2">
      <c r="A2121" s="46"/>
      <c r="B2121" s="262" t="s">
        <v>919</v>
      </c>
      <c r="C2121" s="284" t="s">
        <v>1489</v>
      </c>
      <c r="D2121" s="262" t="s">
        <v>47</v>
      </c>
      <c r="E2121" s="262" t="s">
        <v>2706</v>
      </c>
      <c r="F2121" s="389" t="s">
        <v>923</v>
      </c>
      <c r="G2121" s="389"/>
      <c r="H2121" s="283" t="s">
        <v>49</v>
      </c>
      <c r="I2121" s="286">
        <v>2.4400000000000002E-2</v>
      </c>
      <c r="J2121" s="285">
        <v>2.08</v>
      </c>
      <c r="K2121" s="285">
        <v>0.05</v>
      </c>
      <c r="M2121" s="46"/>
      <c r="N2121" s="46"/>
      <c r="O2121" s="46"/>
      <c r="P2121" s="46"/>
      <c r="Q2121" s="46"/>
      <c r="R2121" s="46"/>
      <c r="S2121" s="46"/>
      <c r="T2121" s="46"/>
      <c r="U2121" s="46"/>
      <c r="V2121" s="46"/>
      <c r="W2121" s="46"/>
      <c r="X2121" s="46"/>
    </row>
    <row r="2122" spans="1:24" ht="15" customHeight="1" x14ac:dyDescent="0.2">
      <c r="A2122" s="46"/>
      <c r="B2122" s="262" t="s">
        <v>919</v>
      </c>
      <c r="C2122" s="284" t="s">
        <v>1541</v>
      </c>
      <c r="D2122" s="262" t="s">
        <v>47</v>
      </c>
      <c r="E2122" s="262" t="s">
        <v>1542</v>
      </c>
      <c r="F2122" s="389" t="s">
        <v>923</v>
      </c>
      <c r="G2122" s="389"/>
      <c r="H2122" s="283" t="s">
        <v>49</v>
      </c>
      <c r="I2122" s="286">
        <v>1</v>
      </c>
      <c r="J2122" s="285">
        <v>9.66</v>
      </c>
      <c r="K2122" s="285">
        <v>9.66</v>
      </c>
      <c r="M2122" s="46"/>
      <c r="N2122" s="46"/>
      <c r="O2122" s="46"/>
      <c r="P2122" s="46"/>
      <c r="Q2122" s="46"/>
      <c r="R2122" s="46"/>
      <c r="S2122" s="46"/>
      <c r="T2122" s="46"/>
      <c r="U2122" s="46"/>
      <c r="V2122" s="46"/>
      <c r="W2122" s="46"/>
      <c r="X2122" s="46"/>
    </row>
    <row r="2123" spans="1:24" ht="15" customHeight="1" x14ac:dyDescent="0.2">
      <c r="A2123" s="46"/>
      <c r="B2123" s="262" t="s">
        <v>919</v>
      </c>
      <c r="C2123" s="284" t="s">
        <v>1500</v>
      </c>
      <c r="D2123" s="262" t="s">
        <v>47</v>
      </c>
      <c r="E2123" s="262" t="s">
        <v>1501</v>
      </c>
      <c r="F2123" s="389" t="s">
        <v>923</v>
      </c>
      <c r="G2123" s="389"/>
      <c r="H2123" s="283" t="s">
        <v>49</v>
      </c>
      <c r="I2123" s="286">
        <v>1.7600000000000001E-2</v>
      </c>
      <c r="J2123" s="285">
        <v>78.86</v>
      </c>
      <c r="K2123" s="285">
        <v>1.38</v>
      </c>
      <c r="M2123" s="46"/>
      <c r="N2123" s="46"/>
      <c r="O2123" s="46"/>
      <c r="P2123" s="46"/>
      <c r="Q2123" s="46"/>
      <c r="R2123" s="46"/>
      <c r="S2123" s="46"/>
      <c r="T2123" s="46"/>
      <c r="U2123" s="46"/>
      <c r="V2123" s="46"/>
      <c r="W2123" s="46"/>
      <c r="X2123" s="46"/>
    </row>
    <row r="2124" spans="1:24" ht="15" customHeight="1" x14ac:dyDescent="0.2">
      <c r="A2124" s="46"/>
      <c r="B2124" s="262" t="s">
        <v>919</v>
      </c>
      <c r="C2124" s="284" t="s">
        <v>1492</v>
      </c>
      <c r="D2124" s="262" t="s">
        <v>47</v>
      </c>
      <c r="E2124" s="262" t="s">
        <v>1493</v>
      </c>
      <c r="F2124" s="389" t="s">
        <v>923</v>
      </c>
      <c r="G2124" s="389"/>
      <c r="H2124" s="283" t="s">
        <v>49</v>
      </c>
      <c r="I2124" s="286">
        <v>2.2499999999999999E-2</v>
      </c>
      <c r="J2124" s="285">
        <v>89.35</v>
      </c>
      <c r="K2124" s="285">
        <v>2.0099999999999998</v>
      </c>
      <c r="M2124" s="46"/>
      <c r="N2124" s="46"/>
      <c r="O2124" s="46"/>
      <c r="P2124" s="46"/>
      <c r="Q2124" s="46"/>
      <c r="R2124" s="46"/>
      <c r="S2124" s="46"/>
      <c r="T2124" s="46"/>
      <c r="U2124" s="46"/>
      <c r="V2124" s="46"/>
      <c r="W2124" s="46"/>
      <c r="X2124" s="46"/>
    </row>
    <row r="2125" spans="1:24" ht="15" customHeight="1" x14ac:dyDescent="0.2">
      <c r="A2125" s="46"/>
      <c r="B2125" s="263"/>
      <c r="C2125" s="263"/>
      <c r="D2125" s="263"/>
      <c r="E2125" s="263"/>
      <c r="F2125" s="263" t="s">
        <v>924</v>
      </c>
      <c r="G2125" s="289">
        <v>7.03</v>
      </c>
      <c r="H2125" s="263" t="s">
        <v>925</v>
      </c>
      <c r="I2125" s="289">
        <v>0</v>
      </c>
      <c r="J2125" s="263" t="s">
        <v>926</v>
      </c>
      <c r="K2125" s="289">
        <v>7.03</v>
      </c>
      <c r="M2125" s="46"/>
      <c r="N2125" s="46"/>
      <c r="O2125" s="46"/>
      <c r="P2125" s="46"/>
      <c r="Q2125" s="46"/>
      <c r="R2125" s="46"/>
      <c r="S2125" s="46"/>
      <c r="T2125" s="46"/>
      <c r="U2125" s="46"/>
      <c r="V2125" s="46"/>
      <c r="W2125" s="46"/>
      <c r="X2125" s="46"/>
    </row>
    <row r="2126" spans="1:24" ht="15" customHeight="1" x14ac:dyDescent="0.2">
      <c r="A2126" s="46"/>
      <c r="B2126" s="263"/>
      <c r="C2126" s="263"/>
      <c r="D2126" s="263"/>
      <c r="E2126" s="263"/>
      <c r="F2126" s="263" t="s">
        <v>927</v>
      </c>
      <c r="G2126" s="289">
        <v>4.38</v>
      </c>
      <c r="H2126" s="263"/>
      <c r="I2126" s="386" t="s">
        <v>928</v>
      </c>
      <c r="J2126" s="386"/>
      <c r="K2126" s="289">
        <v>25.45</v>
      </c>
      <c r="M2126" s="46"/>
      <c r="N2126" s="46"/>
      <c r="O2126" s="46"/>
      <c r="P2126" s="46"/>
      <c r="Q2126" s="46"/>
      <c r="R2126" s="46"/>
      <c r="S2126" s="46"/>
      <c r="T2126" s="46"/>
      <c r="U2126" s="46"/>
      <c r="V2126" s="46"/>
      <c r="W2126" s="46"/>
      <c r="X2126" s="46"/>
    </row>
    <row r="2127" spans="1:24" ht="15" customHeight="1" thickBot="1" x14ac:dyDescent="0.25">
      <c r="A2127" s="46"/>
      <c r="B2127" s="264"/>
      <c r="C2127" s="264"/>
      <c r="D2127" s="264"/>
      <c r="E2127" s="264"/>
      <c r="F2127" s="264"/>
      <c r="G2127" s="264"/>
      <c r="H2127" s="264" t="s">
        <v>929</v>
      </c>
      <c r="I2127" s="287" t="s">
        <v>3656</v>
      </c>
      <c r="J2127" s="264" t="s">
        <v>931</v>
      </c>
      <c r="K2127" s="265">
        <v>687.15</v>
      </c>
      <c r="M2127" s="46"/>
      <c r="N2127" s="46"/>
      <c r="O2127" s="46"/>
      <c r="P2127" s="46"/>
      <c r="Q2127" s="46"/>
      <c r="R2127" s="46"/>
      <c r="S2127" s="46"/>
      <c r="T2127" s="46"/>
      <c r="U2127" s="46"/>
      <c r="V2127" s="46"/>
      <c r="W2127" s="46"/>
      <c r="X2127" s="46"/>
    </row>
    <row r="2128" spans="1:24" ht="15" customHeight="1" thickTop="1" x14ac:dyDescent="0.2">
      <c r="A2128" s="46"/>
      <c r="B2128" s="278"/>
      <c r="C2128" s="278"/>
      <c r="D2128" s="278"/>
      <c r="E2128" s="278"/>
      <c r="F2128" s="278"/>
      <c r="G2128" s="278"/>
      <c r="H2128" s="278"/>
      <c r="I2128" s="278"/>
      <c r="J2128" s="278"/>
      <c r="K2128" s="278"/>
      <c r="M2128" s="46"/>
      <c r="N2128" s="46"/>
      <c r="O2128" s="46"/>
      <c r="P2128" s="46"/>
      <c r="Q2128" s="46"/>
      <c r="R2128" s="46"/>
      <c r="S2128" s="46"/>
      <c r="T2128" s="46"/>
      <c r="U2128" s="46"/>
      <c r="V2128" s="46"/>
      <c r="W2128" s="46"/>
      <c r="X2128" s="46"/>
    </row>
    <row r="2129" spans="1:24" ht="15" customHeight="1" x14ac:dyDescent="0.2">
      <c r="A2129" s="46"/>
      <c r="B2129" s="259" t="s">
        <v>512</v>
      </c>
      <c r="C2129" s="267" t="s">
        <v>24</v>
      </c>
      <c r="D2129" s="259" t="s">
        <v>25</v>
      </c>
      <c r="E2129" s="259" t="s">
        <v>26</v>
      </c>
      <c r="F2129" s="387" t="s">
        <v>917</v>
      </c>
      <c r="G2129" s="387"/>
      <c r="H2129" s="271" t="s">
        <v>27</v>
      </c>
      <c r="I2129" s="267" t="s">
        <v>28</v>
      </c>
      <c r="J2129" s="267" t="s">
        <v>29</v>
      </c>
      <c r="K2129" s="267" t="s">
        <v>30</v>
      </c>
      <c r="M2129" s="46"/>
      <c r="N2129" s="46"/>
      <c r="O2129" s="46"/>
      <c r="P2129" s="46"/>
      <c r="Q2129" s="46"/>
      <c r="R2129" s="46"/>
      <c r="S2129" s="46"/>
      <c r="T2129" s="46"/>
      <c r="U2129" s="46"/>
      <c r="V2129" s="46"/>
      <c r="W2129" s="46"/>
      <c r="X2129" s="46"/>
    </row>
    <row r="2130" spans="1:24" ht="15" customHeight="1" x14ac:dyDescent="0.2">
      <c r="A2130" s="46"/>
      <c r="B2130" s="260" t="s">
        <v>918</v>
      </c>
      <c r="C2130" s="275" t="s">
        <v>519</v>
      </c>
      <c r="D2130" s="260" t="s">
        <v>47</v>
      </c>
      <c r="E2130" s="260" t="s">
        <v>2597</v>
      </c>
      <c r="F2130" s="388" t="s">
        <v>4018</v>
      </c>
      <c r="G2130" s="388"/>
      <c r="H2130" s="274" t="s">
        <v>49</v>
      </c>
      <c r="I2130" s="277">
        <v>1</v>
      </c>
      <c r="J2130" s="276">
        <v>17.36</v>
      </c>
      <c r="K2130" s="276">
        <v>17.36</v>
      </c>
      <c r="M2130" s="46"/>
      <c r="N2130" s="46"/>
      <c r="O2130" s="46"/>
      <c r="P2130" s="46"/>
      <c r="Q2130" s="46"/>
      <c r="R2130" s="46"/>
      <c r="S2130" s="46"/>
      <c r="T2130" s="46"/>
      <c r="U2130" s="46"/>
      <c r="V2130" s="46"/>
      <c r="W2130" s="46"/>
      <c r="X2130" s="46"/>
    </row>
    <row r="2131" spans="1:24" ht="15" customHeight="1" x14ac:dyDescent="0.2">
      <c r="A2131" s="46"/>
      <c r="B2131" s="261" t="s">
        <v>953</v>
      </c>
      <c r="C2131" s="280" t="s">
        <v>954</v>
      </c>
      <c r="D2131" s="261" t="s">
        <v>47</v>
      </c>
      <c r="E2131" s="261" t="s">
        <v>955</v>
      </c>
      <c r="F2131" s="385" t="s">
        <v>3970</v>
      </c>
      <c r="G2131" s="385"/>
      <c r="H2131" s="279" t="s">
        <v>950</v>
      </c>
      <c r="I2131" s="282">
        <v>0.1416</v>
      </c>
      <c r="J2131" s="281">
        <v>34.46</v>
      </c>
      <c r="K2131" s="281">
        <v>4.87</v>
      </c>
      <c r="M2131" s="46"/>
      <c r="N2131" s="46"/>
      <c r="O2131" s="46"/>
      <c r="P2131" s="46"/>
      <c r="Q2131" s="46"/>
      <c r="R2131" s="46"/>
      <c r="S2131" s="46"/>
      <c r="T2131" s="46"/>
      <c r="U2131" s="46"/>
      <c r="V2131" s="46"/>
      <c r="W2131" s="46"/>
      <c r="X2131" s="46"/>
    </row>
    <row r="2132" spans="1:24" ht="15" customHeight="1" x14ac:dyDescent="0.2">
      <c r="A2132" s="46"/>
      <c r="B2132" s="261" t="s">
        <v>953</v>
      </c>
      <c r="C2132" s="280" t="s">
        <v>957</v>
      </c>
      <c r="D2132" s="261" t="s">
        <v>47</v>
      </c>
      <c r="E2132" s="261" t="s">
        <v>958</v>
      </c>
      <c r="F2132" s="385" t="s">
        <v>3970</v>
      </c>
      <c r="G2132" s="385"/>
      <c r="H2132" s="279" t="s">
        <v>950</v>
      </c>
      <c r="I2132" s="282">
        <v>0.1416</v>
      </c>
      <c r="J2132" s="281">
        <v>26.08</v>
      </c>
      <c r="K2132" s="281">
        <v>3.69</v>
      </c>
      <c r="M2132" s="46"/>
      <c r="N2132" s="46"/>
      <c r="O2132" s="46"/>
      <c r="P2132" s="46"/>
      <c r="Q2132" s="46"/>
      <c r="R2132" s="46"/>
      <c r="S2132" s="46"/>
      <c r="T2132" s="46"/>
      <c r="U2132" s="46"/>
      <c r="V2132" s="46"/>
      <c r="W2132" s="46"/>
      <c r="X2132" s="46"/>
    </row>
    <row r="2133" spans="1:24" ht="15" customHeight="1" x14ac:dyDescent="0.2">
      <c r="A2133" s="46"/>
      <c r="B2133" s="262" t="s">
        <v>919</v>
      </c>
      <c r="C2133" s="284" t="s">
        <v>1500</v>
      </c>
      <c r="D2133" s="262" t="s">
        <v>47</v>
      </c>
      <c r="E2133" s="262" t="s">
        <v>1501</v>
      </c>
      <c r="F2133" s="389" t="s">
        <v>923</v>
      </c>
      <c r="G2133" s="389"/>
      <c r="H2133" s="283" t="s">
        <v>49</v>
      </c>
      <c r="I2133" s="286">
        <v>5.8999999999999999E-3</v>
      </c>
      <c r="J2133" s="285">
        <v>78.86</v>
      </c>
      <c r="K2133" s="285">
        <v>0.46</v>
      </c>
      <c r="M2133" s="46"/>
      <c r="N2133" s="46"/>
      <c r="O2133" s="46"/>
      <c r="P2133" s="46"/>
      <c r="Q2133" s="46"/>
      <c r="R2133" s="46"/>
      <c r="S2133" s="46"/>
      <c r="T2133" s="46"/>
      <c r="U2133" s="46"/>
      <c r="V2133" s="46"/>
      <c r="W2133" s="46"/>
      <c r="X2133" s="46"/>
    </row>
    <row r="2134" spans="1:24" ht="15" customHeight="1" x14ac:dyDescent="0.2">
      <c r="A2134" s="46"/>
      <c r="B2134" s="262" t="s">
        <v>919</v>
      </c>
      <c r="C2134" s="284" t="s">
        <v>1543</v>
      </c>
      <c r="D2134" s="262" t="s">
        <v>47</v>
      </c>
      <c r="E2134" s="262" t="s">
        <v>1544</v>
      </c>
      <c r="F2134" s="389" t="s">
        <v>923</v>
      </c>
      <c r="G2134" s="389"/>
      <c r="H2134" s="283" t="s">
        <v>49</v>
      </c>
      <c r="I2134" s="286">
        <v>1</v>
      </c>
      <c r="J2134" s="285">
        <v>7.65</v>
      </c>
      <c r="K2134" s="285">
        <v>7.65</v>
      </c>
      <c r="M2134" s="46"/>
      <c r="N2134" s="46"/>
      <c r="O2134" s="46"/>
      <c r="P2134" s="46"/>
      <c r="Q2134" s="46"/>
      <c r="R2134" s="46"/>
      <c r="S2134" s="46"/>
      <c r="T2134" s="46"/>
      <c r="U2134" s="46"/>
      <c r="V2134" s="46"/>
      <c r="W2134" s="46"/>
      <c r="X2134" s="46"/>
    </row>
    <row r="2135" spans="1:24" ht="15" customHeight="1" x14ac:dyDescent="0.2">
      <c r="A2135" s="46"/>
      <c r="B2135" s="262" t="s">
        <v>919</v>
      </c>
      <c r="C2135" s="284" t="s">
        <v>1489</v>
      </c>
      <c r="D2135" s="262" t="s">
        <v>47</v>
      </c>
      <c r="E2135" s="262" t="s">
        <v>2706</v>
      </c>
      <c r="F2135" s="389" t="s">
        <v>923</v>
      </c>
      <c r="G2135" s="389"/>
      <c r="H2135" s="283" t="s">
        <v>49</v>
      </c>
      <c r="I2135" s="286">
        <v>3.3799999999999997E-2</v>
      </c>
      <c r="J2135" s="285">
        <v>2.08</v>
      </c>
      <c r="K2135" s="285">
        <v>7.0000000000000007E-2</v>
      </c>
      <c r="M2135" s="46"/>
      <c r="N2135" s="46"/>
      <c r="O2135" s="46"/>
      <c r="P2135" s="46"/>
      <c r="Q2135" s="46"/>
      <c r="R2135" s="46"/>
      <c r="S2135" s="46"/>
      <c r="T2135" s="46"/>
      <c r="U2135" s="46"/>
      <c r="V2135" s="46"/>
      <c r="W2135" s="46"/>
      <c r="X2135" s="46"/>
    </row>
    <row r="2136" spans="1:24" ht="15" customHeight="1" x14ac:dyDescent="0.2">
      <c r="A2136" s="46"/>
      <c r="B2136" s="262" t="s">
        <v>919</v>
      </c>
      <c r="C2136" s="284" t="s">
        <v>1492</v>
      </c>
      <c r="D2136" s="262" t="s">
        <v>47</v>
      </c>
      <c r="E2136" s="262" t="s">
        <v>1493</v>
      </c>
      <c r="F2136" s="389" t="s">
        <v>923</v>
      </c>
      <c r="G2136" s="389"/>
      <c r="H2136" s="283" t="s">
        <v>49</v>
      </c>
      <c r="I2136" s="286">
        <v>7.0000000000000001E-3</v>
      </c>
      <c r="J2136" s="285">
        <v>89.35</v>
      </c>
      <c r="K2136" s="285">
        <v>0.62</v>
      </c>
      <c r="M2136" s="46"/>
      <c r="N2136" s="46"/>
      <c r="O2136" s="46"/>
      <c r="P2136" s="46"/>
      <c r="Q2136" s="46"/>
      <c r="R2136" s="46"/>
      <c r="S2136" s="46"/>
      <c r="T2136" s="46"/>
      <c r="U2136" s="46"/>
      <c r="V2136" s="46"/>
      <c r="W2136" s="46"/>
      <c r="X2136" s="46"/>
    </row>
    <row r="2137" spans="1:24" ht="15" customHeight="1" x14ac:dyDescent="0.2">
      <c r="A2137" s="46"/>
      <c r="B2137" s="263"/>
      <c r="C2137" s="263"/>
      <c r="D2137" s="263"/>
      <c r="E2137" s="263"/>
      <c r="F2137" s="263" t="s">
        <v>924</v>
      </c>
      <c r="G2137" s="289">
        <v>7.55</v>
      </c>
      <c r="H2137" s="263" t="s">
        <v>925</v>
      </c>
      <c r="I2137" s="289">
        <v>0</v>
      </c>
      <c r="J2137" s="263" t="s">
        <v>926</v>
      </c>
      <c r="K2137" s="289">
        <v>7.55</v>
      </c>
      <c r="M2137" s="46"/>
      <c r="N2137" s="46"/>
      <c r="O2137" s="46"/>
      <c r="P2137" s="46"/>
      <c r="Q2137" s="46"/>
      <c r="R2137" s="46"/>
      <c r="S2137" s="46"/>
      <c r="T2137" s="46"/>
      <c r="U2137" s="46"/>
      <c r="V2137" s="46"/>
      <c r="W2137" s="46"/>
      <c r="X2137" s="46"/>
    </row>
    <row r="2138" spans="1:24" ht="15" customHeight="1" x14ac:dyDescent="0.2">
      <c r="A2138" s="46"/>
      <c r="B2138" s="263"/>
      <c r="C2138" s="263"/>
      <c r="D2138" s="263"/>
      <c r="E2138" s="263"/>
      <c r="F2138" s="263" t="s">
        <v>927</v>
      </c>
      <c r="G2138" s="289">
        <v>3.61</v>
      </c>
      <c r="H2138" s="263"/>
      <c r="I2138" s="386" t="s">
        <v>928</v>
      </c>
      <c r="J2138" s="386"/>
      <c r="K2138" s="289">
        <v>20.97</v>
      </c>
      <c r="M2138" s="46"/>
      <c r="N2138" s="46"/>
      <c r="O2138" s="46"/>
      <c r="P2138" s="46"/>
      <c r="Q2138" s="46"/>
      <c r="R2138" s="46"/>
      <c r="S2138" s="46"/>
      <c r="T2138" s="46"/>
      <c r="U2138" s="46"/>
      <c r="V2138" s="46"/>
      <c r="W2138" s="46"/>
      <c r="X2138" s="46"/>
    </row>
    <row r="2139" spans="1:24" ht="15" customHeight="1" thickBot="1" x14ac:dyDescent="0.25">
      <c r="A2139" s="46"/>
      <c r="B2139" s="264"/>
      <c r="C2139" s="264"/>
      <c r="D2139" s="264"/>
      <c r="E2139" s="264"/>
      <c r="F2139" s="264"/>
      <c r="G2139" s="264"/>
      <c r="H2139" s="264" t="s">
        <v>929</v>
      </c>
      <c r="I2139" s="287" t="s">
        <v>948</v>
      </c>
      <c r="J2139" s="264" t="s">
        <v>931</v>
      </c>
      <c r="K2139" s="265">
        <v>377.46</v>
      </c>
      <c r="M2139" s="46"/>
      <c r="N2139" s="46"/>
      <c r="O2139" s="46"/>
      <c r="P2139" s="46"/>
      <c r="Q2139" s="46"/>
      <c r="R2139" s="46"/>
      <c r="S2139" s="46"/>
      <c r="T2139" s="46"/>
      <c r="U2139" s="46"/>
      <c r="V2139" s="46"/>
      <c r="W2139" s="46"/>
      <c r="X2139" s="46"/>
    </row>
    <row r="2140" spans="1:24" ht="15" customHeight="1" thickTop="1" x14ac:dyDescent="0.2">
      <c r="A2140" s="46"/>
      <c r="B2140" s="278"/>
      <c r="C2140" s="278"/>
      <c r="D2140" s="278"/>
      <c r="E2140" s="278"/>
      <c r="F2140" s="278"/>
      <c r="G2140" s="278"/>
      <c r="H2140" s="278"/>
      <c r="I2140" s="278"/>
      <c r="J2140" s="278"/>
      <c r="K2140" s="278"/>
      <c r="M2140" s="46"/>
      <c r="N2140" s="46"/>
      <c r="O2140" s="46"/>
      <c r="P2140" s="46"/>
      <c r="Q2140" s="46"/>
      <c r="R2140" s="46"/>
      <c r="S2140" s="46"/>
      <c r="T2140" s="46"/>
      <c r="U2140" s="46"/>
      <c r="V2140" s="46"/>
      <c r="W2140" s="46"/>
      <c r="X2140" s="46"/>
    </row>
    <row r="2141" spans="1:24" ht="15" customHeight="1" x14ac:dyDescent="0.2">
      <c r="A2141" s="46"/>
      <c r="B2141" s="259" t="s">
        <v>515</v>
      </c>
      <c r="C2141" s="267" t="s">
        <v>24</v>
      </c>
      <c r="D2141" s="259" t="s">
        <v>25</v>
      </c>
      <c r="E2141" s="259" t="s">
        <v>26</v>
      </c>
      <c r="F2141" s="387" t="s">
        <v>917</v>
      </c>
      <c r="G2141" s="387"/>
      <c r="H2141" s="271" t="s">
        <v>27</v>
      </c>
      <c r="I2141" s="267" t="s">
        <v>28</v>
      </c>
      <c r="J2141" s="267" t="s">
        <v>29</v>
      </c>
      <c r="K2141" s="267" t="s">
        <v>30</v>
      </c>
      <c r="M2141" s="46"/>
      <c r="N2141" s="46"/>
      <c r="O2141" s="46"/>
      <c r="P2141" s="46"/>
      <c r="Q2141" s="46"/>
      <c r="R2141" s="46"/>
      <c r="S2141" s="46"/>
      <c r="T2141" s="46"/>
      <c r="U2141" s="46"/>
      <c r="V2141" s="46"/>
      <c r="W2141" s="46"/>
      <c r="X2141" s="46"/>
    </row>
    <row r="2142" spans="1:24" ht="15" customHeight="1" x14ac:dyDescent="0.2">
      <c r="A2142" s="46"/>
      <c r="B2142" s="260" t="s">
        <v>918</v>
      </c>
      <c r="C2142" s="275" t="s">
        <v>521</v>
      </c>
      <c r="D2142" s="260" t="s">
        <v>47</v>
      </c>
      <c r="E2142" s="260" t="s">
        <v>2515</v>
      </c>
      <c r="F2142" s="388" t="s">
        <v>4018</v>
      </c>
      <c r="G2142" s="388"/>
      <c r="H2142" s="274" t="s">
        <v>49</v>
      </c>
      <c r="I2142" s="277">
        <v>1</v>
      </c>
      <c r="J2142" s="276">
        <v>14.16</v>
      </c>
      <c r="K2142" s="276">
        <v>14.16</v>
      </c>
      <c r="M2142" s="46"/>
      <c r="N2142" s="46"/>
      <c r="O2142" s="46"/>
      <c r="P2142" s="46"/>
      <c r="Q2142" s="46"/>
      <c r="R2142" s="46"/>
      <c r="S2142" s="46"/>
      <c r="T2142" s="46"/>
      <c r="U2142" s="46"/>
      <c r="V2142" s="46"/>
      <c r="W2142" s="46"/>
      <c r="X2142" s="46"/>
    </row>
    <row r="2143" spans="1:24" ht="15" customHeight="1" x14ac:dyDescent="0.2">
      <c r="A2143" s="46"/>
      <c r="B2143" s="261" t="s">
        <v>953</v>
      </c>
      <c r="C2143" s="280" t="s">
        <v>957</v>
      </c>
      <c r="D2143" s="261" t="s">
        <v>47</v>
      </c>
      <c r="E2143" s="261" t="s">
        <v>958</v>
      </c>
      <c r="F2143" s="385" t="s">
        <v>3970</v>
      </c>
      <c r="G2143" s="385"/>
      <c r="H2143" s="279" t="s">
        <v>950</v>
      </c>
      <c r="I2143" s="282">
        <v>0.13120000000000001</v>
      </c>
      <c r="J2143" s="281">
        <v>26.08</v>
      </c>
      <c r="K2143" s="281">
        <v>3.42</v>
      </c>
      <c r="M2143" s="46"/>
      <c r="N2143" s="46"/>
      <c r="O2143" s="46"/>
      <c r="P2143" s="46"/>
      <c r="Q2143" s="46"/>
      <c r="R2143" s="46"/>
      <c r="S2143" s="46"/>
      <c r="T2143" s="46"/>
      <c r="U2143" s="46"/>
      <c r="V2143" s="46"/>
      <c r="W2143" s="46"/>
      <c r="X2143" s="46"/>
    </row>
    <row r="2144" spans="1:24" ht="15" customHeight="1" x14ac:dyDescent="0.2">
      <c r="A2144" s="46"/>
      <c r="B2144" s="261" t="s">
        <v>953</v>
      </c>
      <c r="C2144" s="280" t="s">
        <v>954</v>
      </c>
      <c r="D2144" s="261" t="s">
        <v>47</v>
      </c>
      <c r="E2144" s="261" t="s">
        <v>955</v>
      </c>
      <c r="F2144" s="385" t="s">
        <v>3970</v>
      </c>
      <c r="G2144" s="385"/>
      <c r="H2144" s="279" t="s">
        <v>950</v>
      </c>
      <c r="I2144" s="282">
        <v>0.13120000000000001</v>
      </c>
      <c r="J2144" s="281">
        <v>34.46</v>
      </c>
      <c r="K2144" s="281">
        <v>4.5199999999999996</v>
      </c>
      <c r="M2144" s="46"/>
      <c r="N2144" s="46"/>
      <c r="O2144" s="46"/>
      <c r="P2144" s="46"/>
      <c r="Q2144" s="46"/>
      <c r="R2144" s="46"/>
      <c r="S2144" s="46"/>
      <c r="T2144" s="46"/>
      <c r="U2144" s="46"/>
      <c r="V2144" s="46"/>
      <c r="W2144" s="46"/>
      <c r="X2144" s="46"/>
    </row>
    <row r="2145" spans="1:24" ht="15" customHeight="1" x14ac:dyDescent="0.2">
      <c r="A2145" s="46"/>
      <c r="B2145" s="262" t="s">
        <v>919</v>
      </c>
      <c r="C2145" s="284" t="s">
        <v>1489</v>
      </c>
      <c r="D2145" s="262" t="s">
        <v>47</v>
      </c>
      <c r="E2145" s="262" t="s">
        <v>2706</v>
      </c>
      <c r="F2145" s="389" t="s">
        <v>923</v>
      </c>
      <c r="G2145" s="389"/>
      <c r="H2145" s="283" t="s">
        <v>49</v>
      </c>
      <c r="I2145" s="286">
        <v>3.15E-2</v>
      </c>
      <c r="J2145" s="285">
        <v>2.08</v>
      </c>
      <c r="K2145" s="285">
        <v>0.06</v>
      </c>
      <c r="M2145" s="46"/>
      <c r="N2145" s="46"/>
      <c r="O2145" s="46"/>
      <c r="P2145" s="46"/>
      <c r="Q2145" s="46"/>
      <c r="R2145" s="46"/>
      <c r="S2145" s="46"/>
      <c r="T2145" s="46"/>
      <c r="U2145" s="46"/>
      <c r="V2145" s="46"/>
      <c r="W2145" s="46"/>
      <c r="X2145" s="46"/>
    </row>
    <row r="2146" spans="1:24" ht="15" customHeight="1" x14ac:dyDescent="0.2">
      <c r="A2146" s="46"/>
      <c r="B2146" s="262" t="s">
        <v>919</v>
      </c>
      <c r="C2146" s="284" t="s">
        <v>1545</v>
      </c>
      <c r="D2146" s="262" t="s">
        <v>47</v>
      </c>
      <c r="E2146" s="262" t="s">
        <v>1546</v>
      </c>
      <c r="F2146" s="389" t="s">
        <v>923</v>
      </c>
      <c r="G2146" s="389"/>
      <c r="H2146" s="283" t="s">
        <v>49</v>
      </c>
      <c r="I2146" s="286">
        <v>1</v>
      </c>
      <c r="J2146" s="285">
        <v>5.08</v>
      </c>
      <c r="K2146" s="285">
        <v>5.08</v>
      </c>
      <c r="M2146" s="46"/>
      <c r="N2146" s="46"/>
      <c r="O2146" s="46"/>
      <c r="P2146" s="46"/>
      <c r="Q2146" s="46"/>
      <c r="R2146" s="46"/>
      <c r="S2146" s="46"/>
      <c r="T2146" s="46"/>
      <c r="U2146" s="46"/>
      <c r="V2146" s="46"/>
      <c r="W2146" s="46"/>
      <c r="X2146" s="46"/>
    </row>
    <row r="2147" spans="1:24" ht="15" customHeight="1" x14ac:dyDescent="0.2">
      <c r="A2147" s="46"/>
      <c r="B2147" s="262" t="s">
        <v>919</v>
      </c>
      <c r="C2147" s="284" t="s">
        <v>1492</v>
      </c>
      <c r="D2147" s="262" t="s">
        <v>47</v>
      </c>
      <c r="E2147" s="262" t="s">
        <v>1493</v>
      </c>
      <c r="F2147" s="389" t="s">
        <v>923</v>
      </c>
      <c r="G2147" s="389"/>
      <c r="H2147" s="283" t="s">
        <v>49</v>
      </c>
      <c r="I2147" s="286">
        <v>7.0000000000000001E-3</v>
      </c>
      <c r="J2147" s="285">
        <v>89.35</v>
      </c>
      <c r="K2147" s="285">
        <v>0.62</v>
      </c>
      <c r="M2147" s="46"/>
      <c r="N2147" s="46"/>
      <c r="O2147" s="46"/>
      <c r="P2147" s="46"/>
      <c r="Q2147" s="46"/>
      <c r="R2147" s="46"/>
      <c r="S2147" s="46"/>
      <c r="T2147" s="46"/>
      <c r="U2147" s="46"/>
      <c r="V2147" s="46"/>
      <c r="W2147" s="46"/>
      <c r="X2147" s="46"/>
    </row>
    <row r="2148" spans="1:24" ht="15" customHeight="1" x14ac:dyDescent="0.2">
      <c r="A2148" s="46"/>
      <c r="B2148" s="262" t="s">
        <v>919</v>
      </c>
      <c r="C2148" s="284" t="s">
        <v>1500</v>
      </c>
      <c r="D2148" s="262" t="s">
        <v>47</v>
      </c>
      <c r="E2148" s="262" t="s">
        <v>1501</v>
      </c>
      <c r="F2148" s="389" t="s">
        <v>923</v>
      </c>
      <c r="G2148" s="389"/>
      <c r="H2148" s="283" t="s">
        <v>49</v>
      </c>
      <c r="I2148" s="286">
        <v>5.8999999999999999E-3</v>
      </c>
      <c r="J2148" s="285">
        <v>78.86</v>
      </c>
      <c r="K2148" s="285">
        <v>0.46</v>
      </c>
      <c r="M2148" s="46"/>
      <c r="N2148" s="46"/>
      <c r="O2148" s="46"/>
      <c r="P2148" s="46"/>
      <c r="Q2148" s="46"/>
      <c r="R2148" s="46"/>
      <c r="S2148" s="46"/>
      <c r="T2148" s="46"/>
      <c r="U2148" s="46"/>
      <c r="V2148" s="46"/>
      <c r="W2148" s="46"/>
      <c r="X2148" s="46"/>
    </row>
    <row r="2149" spans="1:24" ht="15" customHeight="1" x14ac:dyDescent="0.2">
      <c r="A2149" s="46"/>
      <c r="B2149" s="263"/>
      <c r="C2149" s="263"/>
      <c r="D2149" s="263"/>
      <c r="E2149" s="263"/>
      <c r="F2149" s="263" t="s">
        <v>924</v>
      </c>
      <c r="G2149" s="289">
        <v>7</v>
      </c>
      <c r="H2149" s="263" t="s">
        <v>925</v>
      </c>
      <c r="I2149" s="289">
        <v>0</v>
      </c>
      <c r="J2149" s="263" t="s">
        <v>926</v>
      </c>
      <c r="K2149" s="289">
        <v>7</v>
      </c>
      <c r="M2149" s="46"/>
      <c r="N2149" s="46"/>
      <c r="O2149" s="46"/>
      <c r="P2149" s="46"/>
      <c r="Q2149" s="46"/>
      <c r="R2149" s="46"/>
      <c r="S2149" s="46"/>
      <c r="T2149" s="46"/>
      <c r="U2149" s="46"/>
      <c r="V2149" s="46"/>
      <c r="W2149" s="46"/>
      <c r="X2149" s="46"/>
    </row>
    <row r="2150" spans="1:24" ht="15" customHeight="1" x14ac:dyDescent="0.2">
      <c r="A2150" s="46"/>
      <c r="B2150" s="263"/>
      <c r="C2150" s="263"/>
      <c r="D2150" s="263"/>
      <c r="E2150" s="263"/>
      <c r="F2150" s="263" t="s">
        <v>927</v>
      </c>
      <c r="G2150" s="289">
        <v>2.94</v>
      </c>
      <c r="H2150" s="263"/>
      <c r="I2150" s="386" t="s">
        <v>928</v>
      </c>
      <c r="J2150" s="386"/>
      <c r="K2150" s="289">
        <v>17.100000000000001</v>
      </c>
      <c r="M2150" s="46"/>
      <c r="N2150" s="46"/>
      <c r="O2150" s="46"/>
      <c r="P2150" s="46"/>
      <c r="Q2150" s="46"/>
      <c r="R2150" s="46"/>
      <c r="S2150" s="46"/>
      <c r="T2150" s="46"/>
      <c r="U2150" s="46"/>
      <c r="V2150" s="46"/>
      <c r="W2150" s="46"/>
      <c r="X2150" s="46"/>
    </row>
    <row r="2151" spans="1:24" ht="15" customHeight="1" thickBot="1" x14ac:dyDescent="0.25">
      <c r="A2151" s="46"/>
      <c r="B2151" s="264"/>
      <c r="C2151" s="264"/>
      <c r="D2151" s="264"/>
      <c r="E2151" s="264"/>
      <c r="F2151" s="264"/>
      <c r="G2151" s="264"/>
      <c r="H2151" s="264" t="s">
        <v>929</v>
      </c>
      <c r="I2151" s="287" t="s">
        <v>3168</v>
      </c>
      <c r="J2151" s="264" t="s">
        <v>931</v>
      </c>
      <c r="K2151" s="265">
        <v>1214.0999999999999</v>
      </c>
      <c r="M2151" s="46"/>
      <c r="N2151" s="46"/>
      <c r="O2151" s="46"/>
      <c r="P2151" s="46"/>
      <c r="Q2151" s="46"/>
      <c r="R2151" s="46"/>
      <c r="S2151" s="46"/>
      <c r="T2151" s="46"/>
      <c r="U2151" s="46"/>
      <c r="V2151" s="46"/>
      <c r="W2151" s="46"/>
      <c r="X2151" s="46"/>
    </row>
    <row r="2152" spans="1:24" ht="15" customHeight="1" thickTop="1" x14ac:dyDescent="0.2">
      <c r="A2152" s="46"/>
      <c r="B2152" s="278"/>
      <c r="C2152" s="278"/>
      <c r="D2152" s="278"/>
      <c r="E2152" s="278"/>
      <c r="F2152" s="278"/>
      <c r="G2152" s="278"/>
      <c r="H2152" s="278"/>
      <c r="I2152" s="278"/>
      <c r="J2152" s="278"/>
      <c r="K2152" s="278"/>
      <c r="M2152" s="46"/>
      <c r="N2152" s="46"/>
      <c r="O2152" s="46"/>
      <c r="P2152" s="46"/>
      <c r="Q2152" s="46"/>
      <c r="R2152" s="46"/>
      <c r="S2152" s="46"/>
      <c r="T2152" s="46"/>
      <c r="U2152" s="46"/>
      <c r="V2152" s="46"/>
      <c r="W2152" s="46"/>
      <c r="X2152" s="46"/>
    </row>
    <row r="2153" spans="1:24" ht="15" customHeight="1" x14ac:dyDescent="0.2">
      <c r="A2153" s="46"/>
      <c r="B2153" s="259" t="s">
        <v>518</v>
      </c>
      <c r="C2153" s="267" t="s">
        <v>24</v>
      </c>
      <c r="D2153" s="259" t="s">
        <v>25</v>
      </c>
      <c r="E2153" s="259" t="s">
        <v>26</v>
      </c>
      <c r="F2153" s="387" t="s">
        <v>917</v>
      </c>
      <c r="G2153" s="387"/>
      <c r="H2153" s="271" t="s">
        <v>27</v>
      </c>
      <c r="I2153" s="267" t="s">
        <v>28</v>
      </c>
      <c r="J2153" s="267" t="s">
        <v>29</v>
      </c>
      <c r="K2153" s="267" t="s">
        <v>30</v>
      </c>
      <c r="M2153" s="46"/>
      <c r="N2153" s="46"/>
      <c r="O2153" s="46"/>
      <c r="P2153" s="46"/>
      <c r="Q2153" s="46"/>
      <c r="R2153" s="46"/>
      <c r="S2153" s="46"/>
      <c r="T2153" s="46"/>
      <c r="U2153" s="46"/>
      <c r="V2153" s="46"/>
      <c r="W2153" s="46"/>
      <c r="X2153" s="46"/>
    </row>
    <row r="2154" spans="1:24" ht="15" customHeight="1" x14ac:dyDescent="0.2">
      <c r="A2154" s="46"/>
      <c r="B2154" s="260" t="s">
        <v>918</v>
      </c>
      <c r="C2154" s="275" t="s">
        <v>3421</v>
      </c>
      <c r="D2154" s="260" t="s">
        <v>73</v>
      </c>
      <c r="E2154" s="260" t="s">
        <v>3422</v>
      </c>
      <c r="F2154" s="388" t="s">
        <v>1065</v>
      </c>
      <c r="G2154" s="388"/>
      <c r="H2154" s="274" t="s">
        <v>49</v>
      </c>
      <c r="I2154" s="277">
        <v>1</v>
      </c>
      <c r="J2154" s="276">
        <v>14410.56</v>
      </c>
      <c r="K2154" s="276">
        <v>14410.56</v>
      </c>
      <c r="M2154" s="46"/>
      <c r="N2154" s="46"/>
      <c r="O2154" s="46"/>
      <c r="P2154" s="46"/>
      <c r="Q2154" s="46"/>
      <c r="R2154" s="46"/>
      <c r="S2154" s="46"/>
      <c r="T2154" s="46"/>
      <c r="U2154" s="46"/>
      <c r="V2154" s="46"/>
      <c r="W2154" s="46"/>
      <c r="X2154" s="46"/>
    </row>
    <row r="2155" spans="1:24" ht="15" customHeight="1" x14ac:dyDescent="0.2">
      <c r="A2155" s="46"/>
      <c r="B2155" s="261" t="s">
        <v>953</v>
      </c>
      <c r="C2155" s="280" t="s">
        <v>957</v>
      </c>
      <c r="D2155" s="261" t="s">
        <v>47</v>
      </c>
      <c r="E2155" s="261" t="s">
        <v>958</v>
      </c>
      <c r="F2155" s="385" t="s">
        <v>3970</v>
      </c>
      <c r="G2155" s="385"/>
      <c r="H2155" s="279" t="s">
        <v>950</v>
      </c>
      <c r="I2155" s="282">
        <v>5.26</v>
      </c>
      <c r="J2155" s="281">
        <v>26.08</v>
      </c>
      <c r="K2155" s="281">
        <v>137.18</v>
      </c>
      <c r="M2155" s="46"/>
      <c r="N2155" s="46"/>
      <c r="O2155" s="46"/>
      <c r="P2155" s="46"/>
      <c r="Q2155" s="46"/>
      <c r="R2155" s="46"/>
      <c r="S2155" s="46"/>
      <c r="T2155" s="46"/>
      <c r="U2155" s="46"/>
      <c r="V2155" s="46"/>
      <c r="W2155" s="46"/>
      <c r="X2155" s="46"/>
    </row>
    <row r="2156" spans="1:24" ht="15" customHeight="1" x14ac:dyDescent="0.2">
      <c r="A2156" s="46"/>
      <c r="B2156" s="261" t="s">
        <v>953</v>
      </c>
      <c r="C2156" s="280" t="s">
        <v>954</v>
      </c>
      <c r="D2156" s="261" t="s">
        <v>47</v>
      </c>
      <c r="E2156" s="261" t="s">
        <v>955</v>
      </c>
      <c r="F2156" s="385" t="s">
        <v>3970</v>
      </c>
      <c r="G2156" s="385"/>
      <c r="H2156" s="279" t="s">
        <v>950</v>
      </c>
      <c r="I2156" s="282">
        <v>3.5059999999999998</v>
      </c>
      <c r="J2156" s="281">
        <v>34.46</v>
      </c>
      <c r="K2156" s="281">
        <v>120.81</v>
      </c>
      <c r="M2156" s="46"/>
      <c r="N2156" s="46"/>
      <c r="O2156" s="46"/>
      <c r="P2156" s="46"/>
      <c r="Q2156" s="46"/>
      <c r="R2156" s="46"/>
      <c r="S2156" s="46"/>
      <c r="T2156" s="46"/>
      <c r="U2156" s="46"/>
      <c r="V2156" s="46"/>
      <c r="W2156" s="46"/>
      <c r="X2156" s="46"/>
    </row>
    <row r="2157" spans="1:24" ht="15" customHeight="1" x14ac:dyDescent="0.2">
      <c r="A2157" s="46"/>
      <c r="B2157" s="262" t="s">
        <v>919</v>
      </c>
      <c r="C2157" s="284" t="s">
        <v>3657</v>
      </c>
      <c r="D2157" s="262" t="s">
        <v>73</v>
      </c>
      <c r="E2157" s="262" t="s">
        <v>3422</v>
      </c>
      <c r="F2157" s="389" t="s">
        <v>923</v>
      </c>
      <c r="G2157" s="389"/>
      <c r="H2157" s="283" t="s">
        <v>49</v>
      </c>
      <c r="I2157" s="286">
        <v>1</v>
      </c>
      <c r="J2157" s="285">
        <v>14152.57</v>
      </c>
      <c r="K2157" s="285">
        <v>14152.57</v>
      </c>
      <c r="M2157" s="46"/>
      <c r="N2157" s="46"/>
      <c r="O2157" s="46"/>
      <c r="P2157" s="46"/>
      <c r="Q2157" s="46"/>
      <c r="R2157" s="46"/>
      <c r="S2157" s="46"/>
      <c r="T2157" s="46"/>
      <c r="U2157" s="46"/>
      <c r="V2157" s="46"/>
      <c r="W2157" s="46"/>
      <c r="X2157" s="46"/>
    </row>
    <row r="2158" spans="1:24" ht="15" customHeight="1" x14ac:dyDescent="0.2">
      <c r="A2158" s="46"/>
      <c r="B2158" s="263"/>
      <c r="C2158" s="263"/>
      <c r="D2158" s="263"/>
      <c r="E2158" s="263"/>
      <c r="F2158" s="263" t="s">
        <v>924</v>
      </c>
      <c r="G2158" s="289">
        <v>226.7</v>
      </c>
      <c r="H2158" s="263" t="s">
        <v>925</v>
      </c>
      <c r="I2158" s="289">
        <v>0</v>
      </c>
      <c r="J2158" s="263" t="s">
        <v>926</v>
      </c>
      <c r="K2158" s="289">
        <v>226.7</v>
      </c>
      <c r="M2158" s="46"/>
      <c r="N2158" s="46"/>
      <c r="O2158" s="46"/>
      <c r="P2158" s="46"/>
      <c r="Q2158" s="46"/>
      <c r="R2158" s="46"/>
      <c r="S2158" s="46"/>
      <c r="T2158" s="46"/>
      <c r="U2158" s="46"/>
      <c r="V2158" s="46"/>
      <c r="W2158" s="46"/>
      <c r="X2158" s="46"/>
    </row>
    <row r="2159" spans="1:24" ht="15" customHeight="1" x14ac:dyDescent="0.2">
      <c r="A2159" s="46"/>
      <c r="B2159" s="263"/>
      <c r="C2159" s="263"/>
      <c r="D2159" s="263"/>
      <c r="E2159" s="263"/>
      <c r="F2159" s="263" t="s">
        <v>927</v>
      </c>
      <c r="G2159" s="289">
        <v>2998.83</v>
      </c>
      <c r="H2159" s="263"/>
      <c r="I2159" s="386" t="s">
        <v>928</v>
      </c>
      <c r="J2159" s="386"/>
      <c r="K2159" s="289">
        <v>17409.39</v>
      </c>
      <c r="M2159" s="46"/>
      <c r="N2159" s="46"/>
      <c r="O2159" s="46"/>
      <c r="P2159" s="46"/>
      <c r="Q2159" s="46"/>
      <c r="R2159" s="46"/>
      <c r="S2159" s="46"/>
      <c r="T2159" s="46"/>
      <c r="U2159" s="46"/>
      <c r="V2159" s="46"/>
      <c r="W2159" s="46"/>
      <c r="X2159" s="46"/>
    </row>
    <row r="2160" spans="1:24" ht="15" customHeight="1" thickBot="1" x14ac:dyDescent="0.25">
      <c r="A2160" s="46"/>
      <c r="B2160" s="264"/>
      <c r="C2160" s="264"/>
      <c r="D2160" s="264"/>
      <c r="E2160" s="264"/>
      <c r="F2160" s="264"/>
      <c r="G2160" s="264"/>
      <c r="H2160" s="264" t="s">
        <v>929</v>
      </c>
      <c r="I2160" s="287" t="s">
        <v>975</v>
      </c>
      <c r="J2160" s="264" t="s">
        <v>931</v>
      </c>
      <c r="K2160" s="265">
        <v>17409.39</v>
      </c>
      <c r="M2160" s="46"/>
      <c r="N2160" s="46"/>
      <c r="O2160" s="46"/>
      <c r="P2160" s="46"/>
      <c r="Q2160" s="46"/>
      <c r="R2160" s="46"/>
      <c r="S2160" s="46"/>
      <c r="T2160" s="46"/>
      <c r="U2160" s="46"/>
      <c r="V2160" s="46"/>
      <c r="W2160" s="46"/>
      <c r="X2160" s="46"/>
    </row>
    <row r="2161" spans="1:24" ht="15" customHeight="1" thickTop="1" x14ac:dyDescent="0.2">
      <c r="A2161" s="46"/>
      <c r="B2161" s="278"/>
      <c r="C2161" s="278"/>
      <c r="D2161" s="278"/>
      <c r="E2161" s="278"/>
      <c r="F2161" s="278"/>
      <c r="G2161" s="278"/>
      <c r="H2161" s="278"/>
      <c r="I2161" s="278"/>
      <c r="J2161" s="278"/>
      <c r="K2161" s="278"/>
      <c r="M2161" s="46"/>
      <c r="N2161" s="46"/>
      <c r="O2161" s="46"/>
      <c r="P2161" s="46"/>
      <c r="Q2161" s="46"/>
      <c r="R2161" s="46"/>
      <c r="S2161" s="46"/>
      <c r="T2161" s="46"/>
      <c r="U2161" s="46"/>
      <c r="V2161" s="46"/>
      <c r="W2161" s="46"/>
      <c r="X2161" s="46"/>
    </row>
    <row r="2162" spans="1:24" ht="15" customHeight="1" x14ac:dyDescent="0.2">
      <c r="A2162" s="46"/>
      <c r="B2162" s="259" t="s">
        <v>520</v>
      </c>
      <c r="C2162" s="267" t="s">
        <v>24</v>
      </c>
      <c r="D2162" s="259" t="s">
        <v>25</v>
      </c>
      <c r="E2162" s="259" t="s">
        <v>26</v>
      </c>
      <c r="F2162" s="387" t="s">
        <v>917</v>
      </c>
      <c r="G2162" s="387"/>
      <c r="H2162" s="271" t="s">
        <v>27</v>
      </c>
      <c r="I2162" s="267" t="s">
        <v>28</v>
      </c>
      <c r="J2162" s="267" t="s">
        <v>29</v>
      </c>
      <c r="K2162" s="267" t="s">
        <v>30</v>
      </c>
      <c r="M2162" s="46"/>
      <c r="N2162" s="46"/>
      <c r="O2162" s="46"/>
      <c r="P2162" s="46"/>
      <c r="Q2162" s="46"/>
      <c r="R2162" s="46"/>
      <c r="S2162" s="46"/>
      <c r="T2162" s="46"/>
      <c r="U2162" s="46"/>
      <c r="V2162" s="46"/>
      <c r="W2162" s="46"/>
      <c r="X2162" s="46"/>
    </row>
    <row r="2163" spans="1:24" ht="15" customHeight="1" x14ac:dyDescent="0.2">
      <c r="A2163" s="46"/>
      <c r="B2163" s="260" t="s">
        <v>918</v>
      </c>
      <c r="C2163" s="275" t="s">
        <v>3423</v>
      </c>
      <c r="D2163" s="260" t="s">
        <v>73</v>
      </c>
      <c r="E2163" s="260" t="s">
        <v>3424</v>
      </c>
      <c r="F2163" s="388" t="s">
        <v>952</v>
      </c>
      <c r="G2163" s="388"/>
      <c r="H2163" s="274" t="s">
        <v>49</v>
      </c>
      <c r="I2163" s="277">
        <v>1</v>
      </c>
      <c r="J2163" s="276">
        <v>20845.72</v>
      </c>
      <c r="K2163" s="276">
        <v>20845.72</v>
      </c>
      <c r="M2163" s="46"/>
      <c r="N2163" s="46"/>
      <c r="O2163" s="46"/>
      <c r="P2163" s="46"/>
      <c r="Q2163" s="46"/>
      <c r="R2163" s="46"/>
      <c r="S2163" s="46"/>
      <c r="T2163" s="46"/>
      <c r="U2163" s="46"/>
      <c r="V2163" s="46"/>
      <c r="W2163" s="46"/>
      <c r="X2163" s="46"/>
    </row>
    <row r="2164" spans="1:24" ht="15" customHeight="1" x14ac:dyDescent="0.2">
      <c r="A2164" s="46"/>
      <c r="B2164" s="262" t="s">
        <v>919</v>
      </c>
      <c r="C2164" s="284" t="s">
        <v>3658</v>
      </c>
      <c r="D2164" s="262" t="s">
        <v>39</v>
      </c>
      <c r="E2164" s="262" t="s">
        <v>3659</v>
      </c>
      <c r="F2164" s="389" t="s">
        <v>923</v>
      </c>
      <c r="G2164" s="389"/>
      <c r="H2164" s="283" t="s">
        <v>304</v>
      </c>
      <c r="I2164" s="286">
        <v>1</v>
      </c>
      <c r="J2164" s="285">
        <v>20845.72</v>
      </c>
      <c r="K2164" s="285">
        <v>20845.72</v>
      </c>
      <c r="M2164" s="46"/>
      <c r="N2164" s="46"/>
      <c r="O2164" s="46"/>
      <c r="P2164" s="46"/>
      <c r="Q2164" s="46"/>
      <c r="R2164" s="46"/>
      <c r="S2164" s="46"/>
      <c r="T2164" s="46"/>
      <c r="U2164" s="46"/>
      <c r="V2164" s="46"/>
      <c r="W2164" s="46"/>
      <c r="X2164" s="46"/>
    </row>
    <row r="2165" spans="1:24" ht="15" customHeight="1" x14ac:dyDescent="0.2">
      <c r="A2165" s="46"/>
      <c r="B2165" s="263"/>
      <c r="C2165" s="263"/>
      <c r="D2165" s="263"/>
      <c r="E2165" s="263"/>
      <c r="F2165" s="263" t="s">
        <v>924</v>
      </c>
      <c r="G2165" s="289">
        <v>0</v>
      </c>
      <c r="H2165" s="263" t="s">
        <v>925</v>
      </c>
      <c r="I2165" s="289">
        <v>0</v>
      </c>
      <c r="J2165" s="263" t="s">
        <v>926</v>
      </c>
      <c r="K2165" s="289">
        <v>0</v>
      </c>
      <c r="M2165" s="46"/>
      <c r="N2165" s="46"/>
      <c r="O2165" s="46"/>
      <c r="P2165" s="46"/>
      <c r="Q2165" s="46"/>
      <c r="R2165" s="46"/>
      <c r="S2165" s="46"/>
      <c r="T2165" s="46"/>
      <c r="U2165" s="46"/>
      <c r="V2165" s="46"/>
      <c r="W2165" s="46"/>
      <c r="X2165" s="46"/>
    </row>
    <row r="2166" spans="1:24" ht="15" customHeight="1" x14ac:dyDescent="0.2">
      <c r="A2166" s="46"/>
      <c r="B2166" s="263"/>
      <c r="C2166" s="263"/>
      <c r="D2166" s="263"/>
      <c r="E2166" s="263"/>
      <c r="F2166" s="263" t="s">
        <v>927</v>
      </c>
      <c r="G2166" s="289">
        <v>2816.25</v>
      </c>
      <c r="H2166" s="263"/>
      <c r="I2166" s="386" t="s">
        <v>928</v>
      </c>
      <c r="J2166" s="386"/>
      <c r="K2166" s="289">
        <v>23661.97</v>
      </c>
      <c r="M2166" s="46"/>
      <c r="N2166" s="46"/>
      <c r="O2166" s="46"/>
      <c r="P2166" s="46"/>
      <c r="Q2166" s="46"/>
      <c r="R2166" s="46"/>
      <c r="S2166" s="46"/>
      <c r="T2166" s="46"/>
      <c r="U2166" s="46"/>
      <c r="V2166" s="46"/>
      <c r="W2166" s="46"/>
      <c r="X2166" s="46"/>
    </row>
    <row r="2167" spans="1:24" ht="15" customHeight="1" thickBot="1" x14ac:dyDescent="0.25">
      <c r="A2167" s="46"/>
      <c r="B2167" s="264"/>
      <c r="C2167" s="264"/>
      <c r="D2167" s="264"/>
      <c r="E2167" s="264"/>
      <c r="F2167" s="264"/>
      <c r="G2167" s="264"/>
      <c r="H2167" s="264" t="s">
        <v>929</v>
      </c>
      <c r="I2167" s="287" t="s">
        <v>975</v>
      </c>
      <c r="J2167" s="264" t="s">
        <v>931</v>
      </c>
      <c r="K2167" s="265">
        <v>23661.97</v>
      </c>
      <c r="M2167" s="46"/>
      <c r="N2167" s="46"/>
      <c r="O2167" s="46"/>
      <c r="P2167" s="46"/>
      <c r="Q2167" s="46"/>
      <c r="R2167" s="46"/>
      <c r="S2167" s="46"/>
      <c r="T2167" s="46"/>
      <c r="U2167" s="46"/>
      <c r="V2167" s="46"/>
      <c r="W2167" s="46"/>
      <c r="X2167" s="46"/>
    </row>
    <row r="2168" spans="1:24" ht="15" customHeight="1" thickTop="1" x14ac:dyDescent="0.2">
      <c r="A2168" s="46"/>
      <c r="B2168" s="278"/>
      <c r="C2168" s="278"/>
      <c r="D2168" s="278"/>
      <c r="E2168" s="278"/>
      <c r="F2168" s="278"/>
      <c r="G2168" s="278"/>
      <c r="H2168" s="278"/>
      <c r="I2168" s="278"/>
      <c r="J2168" s="278"/>
      <c r="K2168" s="278"/>
      <c r="M2168" s="46"/>
      <c r="N2168" s="46"/>
      <c r="O2168" s="46"/>
      <c r="P2168" s="46"/>
      <c r="Q2168" s="46"/>
      <c r="R2168" s="46"/>
      <c r="S2168" s="46"/>
      <c r="T2168" s="46"/>
      <c r="U2168" s="46"/>
      <c r="V2168" s="46"/>
      <c r="W2168" s="46"/>
      <c r="X2168" s="46"/>
    </row>
    <row r="2169" spans="1:24" ht="15" customHeight="1" x14ac:dyDescent="0.2">
      <c r="A2169" s="46"/>
      <c r="B2169" s="259" t="s">
        <v>522</v>
      </c>
      <c r="C2169" s="267" t="s">
        <v>24</v>
      </c>
      <c r="D2169" s="259" t="s">
        <v>25</v>
      </c>
      <c r="E2169" s="259" t="s">
        <v>26</v>
      </c>
      <c r="F2169" s="387" t="s">
        <v>917</v>
      </c>
      <c r="G2169" s="387"/>
      <c r="H2169" s="271" t="s">
        <v>27</v>
      </c>
      <c r="I2169" s="267" t="s">
        <v>28</v>
      </c>
      <c r="J2169" s="267" t="s">
        <v>29</v>
      </c>
      <c r="K2169" s="267" t="s">
        <v>30</v>
      </c>
      <c r="M2169" s="46"/>
      <c r="N2169" s="46"/>
      <c r="O2169" s="46"/>
      <c r="P2169" s="46"/>
      <c r="Q2169" s="46"/>
      <c r="R2169" s="46"/>
      <c r="S2169" s="46"/>
      <c r="T2169" s="46"/>
      <c r="U2169" s="46"/>
      <c r="V2169" s="46"/>
      <c r="W2169" s="46"/>
      <c r="X2169" s="46"/>
    </row>
    <row r="2170" spans="1:24" ht="15" customHeight="1" x14ac:dyDescent="0.2">
      <c r="A2170" s="46"/>
      <c r="B2170" s="260" t="s">
        <v>918</v>
      </c>
      <c r="C2170" s="275" t="s">
        <v>3001</v>
      </c>
      <c r="D2170" s="260" t="s">
        <v>47</v>
      </c>
      <c r="E2170" s="260" t="s">
        <v>3002</v>
      </c>
      <c r="F2170" s="388" t="s">
        <v>4016</v>
      </c>
      <c r="G2170" s="388"/>
      <c r="H2170" s="274" t="s">
        <v>49</v>
      </c>
      <c r="I2170" s="277">
        <v>1</v>
      </c>
      <c r="J2170" s="276">
        <v>46.23</v>
      </c>
      <c r="K2170" s="276">
        <v>46.23</v>
      </c>
      <c r="M2170" s="46"/>
      <c r="N2170" s="46"/>
      <c r="O2170" s="46"/>
      <c r="P2170" s="46"/>
      <c r="Q2170" s="46"/>
      <c r="R2170" s="46"/>
      <c r="S2170" s="46"/>
      <c r="T2170" s="46"/>
      <c r="U2170" s="46"/>
      <c r="V2170" s="46"/>
      <c r="W2170" s="46"/>
      <c r="X2170" s="46"/>
    </row>
    <row r="2171" spans="1:24" ht="15" customHeight="1" x14ac:dyDescent="0.2">
      <c r="A2171" s="46"/>
      <c r="B2171" s="261" t="s">
        <v>953</v>
      </c>
      <c r="C2171" s="280" t="s">
        <v>957</v>
      </c>
      <c r="D2171" s="261" t="s">
        <v>47</v>
      </c>
      <c r="E2171" s="261" t="s">
        <v>958</v>
      </c>
      <c r="F2171" s="385" t="s">
        <v>3970</v>
      </c>
      <c r="G2171" s="385"/>
      <c r="H2171" s="279" t="s">
        <v>950</v>
      </c>
      <c r="I2171" s="282">
        <v>7.9500000000000001E-2</v>
      </c>
      <c r="J2171" s="281">
        <v>26.08</v>
      </c>
      <c r="K2171" s="281">
        <v>2.0699999999999998</v>
      </c>
      <c r="M2171" s="46"/>
      <c r="N2171" s="46"/>
      <c r="O2171" s="46"/>
      <c r="P2171" s="46"/>
      <c r="Q2171" s="46"/>
      <c r="R2171" s="46"/>
      <c r="S2171" s="46"/>
      <c r="T2171" s="46"/>
      <c r="U2171" s="46"/>
      <c r="V2171" s="46"/>
      <c r="W2171" s="46"/>
      <c r="X2171" s="46"/>
    </row>
    <row r="2172" spans="1:24" ht="15" customHeight="1" x14ac:dyDescent="0.2">
      <c r="A2172" s="46"/>
      <c r="B2172" s="261" t="s">
        <v>953</v>
      </c>
      <c r="C2172" s="280" t="s">
        <v>954</v>
      </c>
      <c r="D2172" s="261" t="s">
        <v>47</v>
      </c>
      <c r="E2172" s="261" t="s">
        <v>955</v>
      </c>
      <c r="F2172" s="385" t="s">
        <v>3970</v>
      </c>
      <c r="G2172" s="385"/>
      <c r="H2172" s="279" t="s">
        <v>950</v>
      </c>
      <c r="I2172" s="282">
        <v>7.9500000000000001E-2</v>
      </c>
      <c r="J2172" s="281">
        <v>34.46</v>
      </c>
      <c r="K2172" s="281">
        <v>2.73</v>
      </c>
      <c r="M2172" s="46"/>
      <c r="N2172" s="46"/>
      <c r="O2172" s="46"/>
      <c r="P2172" s="46"/>
      <c r="Q2172" s="46"/>
      <c r="R2172" s="46"/>
      <c r="S2172" s="46"/>
      <c r="T2172" s="46"/>
      <c r="U2172" s="46"/>
      <c r="V2172" s="46"/>
      <c r="W2172" s="46"/>
      <c r="X2172" s="46"/>
    </row>
    <row r="2173" spans="1:24" ht="15" customHeight="1" x14ac:dyDescent="0.2">
      <c r="A2173" s="46"/>
      <c r="B2173" s="262" t="s">
        <v>919</v>
      </c>
      <c r="C2173" s="284" t="s">
        <v>3081</v>
      </c>
      <c r="D2173" s="262" t="s">
        <v>47</v>
      </c>
      <c r="E2173" s="262" t="s">
        <v>3082</v>
      </c>
      <c r="F2173" s="389" t="s">
        <v>923</v>
      </c>
      <c r="G2173" s="389"/>
      <c r="H2173" s="283" t="s">
        <v>49</v>
      </c>
      <c r="I2173" s="286">
        <v>1</v>
      </c>
      <c r="J2173" s="285">
        <v>39.56</v>
      </c>
      <c r="K2173" s="285">
        <v>39.56</v>
      </c>
      <c r="M2173" s="46"/>
      <c r="N2173" s="46"/>
      <c r="O2173" s="46"/>
      <c r="P2173" s="46"/>
      <c r="Q2173" s="46"/>
      <c r="R2173" s="46"/>
      <c r="S2173" s="46"/>
      <c r="T2173" s="46"/>
      <c r="U2173" s="46"/>
      <c r="V2173" s="46"/>
      <c r="W2173" s="46"/>
      <c r="X2173" s="46"/>
    </row>
    <row r="2174" spans="1:24" ht="15" customHeight="1" x14ac:dyDescent="0.2">
      <c r="A2174" s="46"/>
      <c r="B2174" s="262" t="s">
        <v>919</v>
      </c>
      <c r="C2174" s="284" t="s">
        <v>1492</v>
      </c>
      <c r="D2174" s="262" t="s">
        <v>47</v>
      </c>
      <c r="E2174" s="262" t="s">
        <v>1493</v>
      </c>
      <c r="F2174" s="389" t="s">
        <v>923</v>
      </c>
      <c r="G2174" s="389"/>
      <c r="H2174" s="283" t="s">
        <v>49</v>
      </c>
      <c r="I2174" s="286">
        <v>9.4999999999999998E-3</v>
      </c>
      <c r="J2174" s="285">
        <v>89.35</v>
      </c>
      <c r="K2174" s="285">
        <v>0.84</v>
      </c>
      <c r="M2174" s="46"/>
      <c r="N2174" s="46"/>
      <c r="O2174" s="46"/>
      <c r="P2174" s="46"/>
      <c r="Q2174" s="46"/>
      <c r="R2174" s="46"/>
      <c r="S2174" s="46"/>
      <c r="T2174" s="46"/>
      <c r="U2174" s="46"/>
      <c r="V2174" s="46"/>
      <c r="W2174" s="46"/>
      <c r="X2174" s="46"/>
    </row>
    <row r="2175" spans="1:24" ht="15" customHeight="1" x14ac:dyDescent="0.2">
      <c r="A2175" s="46"/>
      <c r="B2175" s="262" t="s">
        <v>919</v>
      </c>
      <c r="C2175" s="284" t="s">
        <v>1490</v>
      </c>
      <c r="D2175" s="262" t="s">
        <v>47</v>
      </c>
      <c r="E2175" s="262" t="s">
        <v>1491</v>
      </c>
      <c r="F2175" s="389" t="s">
        <v>923</v>
      </c>
      <c r="G2175" s="389"/>
      <c r="H2175" s="283" t="s">
        <v>49</v>
      </c>
      <c r="I2175" s="286">
        <v>0.04</v>
      </c>
      <c r="J2175" s="285">
        <v>25.74</v>
      </c>
      <c r="K2175" s="285">
        <v>1.02</v>
      </c>
      <c r="M2175" s="46"/>
      <c r="N2175" s="46"/>
      <c r="O2175" s="46"/>
      <c r="P2175" s="46"/>
      <c r="Q2175" s="46"/>
      <c r="R2175" s="46"/>
      <c r="S2175" s="46"/>
      <c r="T2175" s="46"/>
      <c r="U2175" s="46"/>
      <c r="V2175" s="46"/>
      <c r="W2175" s="46"/>
      <c r="X2175" s="46"/>
    </row>
    <row r="2176" spans="1:24" ht="15" customHeight="1" x14ac:dyDescent="0.2">
      <c r="A2176" s="46"/>
      <c r="B2176" s="262" t="s">
        <v>919</v>
      </c>
      <c r="C2176" s="284" t="s">
        <v>1489</v>
      </c>
      <c r="D2176" s="262" t="s">
        <v>47</v>
      </c>
      <c r="E2176" s="262" t="s">
        <v>2706</v>
      </c>
      <c r="F2176" s="389" t="s">
        <v>923</v>
      </c>
      <c r="G2176" s="389"/>
      <c r="H2176" s="283" t="s">
        <v>49</v>
      </c>
      <c r="I2176" s="286">
        <v>8.0000000000000002E-3</v>
      </c>
      <c r="J2176" s="285">
        <v>2.08</v>
      </c>
      <c r="K2176" s="285">
        <v>0.01</v>
      </c>
      <c r="M2176" s="46"/>
      <c r="N2176" s="46"/>
      <c r="O2176" s="46"/>
      <c r="P2176" s="46"/>
      <c r="Q2176" s="46"/>
      <c r="R2176" s="46"/>
      <c r="S2176" s="46"/>
      <c r="T2176" s="46"/>
      <c r="U2176" s="46"/>
      <c r="V2176" s="46"/>
      <c r="W2176" s="46"/>
      <c r="X2176" s="46"/>
    </row>
    <row r="2177" spans="1:24" ht="15" customHeight="1" x14ac:dyDescent="0.2">
      <c r="A2177" s="46"/>
      <c r="B2177" s="263"/>
      <c r="C2177" s="263"/>
      <c r="D2177" s="263"/>
      <c r="E2177" s="263"/>
      <c r="F2177" s="263" t="s">
        <v>924</v>
      </c>
      <c r="G2177" s="289">
        <v>4.2300000000000004</v>
      </c>
      <c r="H2177" s="263" t="s">
        <v>925</v>
      </c>
      <c r="I2177" s="289">
        <v>0</v>
      </c>
      <c r="J2177" s="263" t="s">
        <v>926</v>
      </c>
      <c r="K2177" s="289">
        <v>4.2300000000000004</v>
      </c>
      <c r="M2177" s="46"/>
      <c r="N2177" s="46"/>
      <c r="O2177" s="46"/>
      <c r="P2177" s="46"/>
      <c r="Q2177" s="46"/>
      <c r="R2177" s="46"/>
      <c r="S2177" s="46"/>
      <c r="T2177" s="46"/>
      <c r="U2177" s="46"/>
      <c r="V2177" s="46"/>
      <c r="W2177" s="46"/>
      <c r="X2177" s="46"/>
    </row>
    <row r="2178" spans="1:24" ht="15" customHeight="1" x14ac:dyDescent="0.2">
      <c r="A2178" s="46"/>
      <c r="B2178" s="263"/>
      <c r="C2178" s="263"/>
      <c r="D2178" s="263"/>
      <c r="E2178" s="263"/>
      <c r="F2178" s="263" t="s">
        <v>927</v>
      </c>
      <c r="G2178" s="289">
        <v>9.6199999999999992</v>
      </c>
      <c r="H2178" s="263"/>
      <c r="I2178" s="386" t="s">
        <v>928</v>
      </c>
      <c r="J2178" s="386"/>
      <c r="K2178" s="289">
        <v>55.85</v>
      </c>
      <c r="M2178" s="46"/>
      <c r="N2178" s="46"/>
      <c r="O2178" s="46"/>
      <c r="P2178" s="46"/>
      <c r="Q2178" s="46"/>
      <c r="R2178" s="46"/>
      <c r="S2178" s="46"/>
      <c r="T2178" s="46"/>
      <c r="U2178" s="46"/>
      <c r="V2178" s="46"/>
      <c r="W2178" s="46"/>
      <c r="X2178" s="46"/>
    </row>
    <row r="2179" spans="1:24" ht="15" customHeight="1" thickBot="1" x14ac:dyDescent="0.25">
      <c r="A2179" s="46"/>
      <c r="B2179" s="264"/>
      <c r="C2179" s="264"/>
      <c r="D2179" s="264"/>
      <c r="E2179" s="264"/>
      <c r="F2179" s="264"/>
      <c r="G2179" s="264"/>
      <c r="H2179" s="264" t="s">
        <v>929</v>
      </c>
      <c r="I2179" s="287" t="s">
        <v>1064</v>
      </c>
      <c r="J2179" s="264" t="s">
        <v>931</v>
      </c>
      <c r="K2179" s="265">
        <v>111.7</v>
      </c>
      <c r="M2179" s="46"/>
      <c r="N2179" s="46"/>
      <c r="O2179" s="46"/>
      <c r="P2179" s="46"/>
      <c r="Q2179" s="46"/>
      <c r="R2179" s="46"/>
      <c r="S2179" s="46"/>
      <c r="T2179" s="46"/>
      <c r="U2179" s="46"/>
      <c r="V2179" s="46"/>
      <c r="W2179" s="46"/>
      <c r="X2179" s="46"/>
    </row>
    <row r="2180" spans="1:24" ht="15" customHeight="1" thickTop="1" x14ac:dyDescent="0.2">
      <c r="A2180" s="46"/>
      <c r="B2180" s="278"/>
      <c r="C2180" s="278"/>
      <c r="D2180" s="278"/>
      <c r="E2180" s="278"/>
      <c r="F2180" s="278"/>
      <c r="G2180" s="278"/>
      <c r="H2180" s="278"/>
      <c r="I2180" s="278"/>
      <c r="J2180" s="278"/>
      <c r="K2180" s="278"/>
      <c r="M2180" s="46"/>
      <c r="N2180" s="46"/>
      <c r="O2180" s="46"/>
      <c r="P2180" s="46"/>
      <c r="Q2180" s="46"/>
      <c r="R2180" s="46"/>
      <c r="S2180" s="46"/>
      <c r="T2180" s="46"/>
      <c r="U2180" s="46"/>
      <c r="V2180" s="46"/>
      <c r="W2180" s="46"/>
      <c r="X2180" s="46"/>
    </row>
    <row r="2181" spans="1:24" ht="15" customHeight="1" x14ac:dyDescent="0.2">
      <c r="A2181" s="46"/>
      <c r="B2181" s="259" t="s">
        <v>523</v>
      </c>
      <c r="C2181" s="267" t="s">
        <v>24</v>
      </c>
      <c r="D2181" s="259" t="s">
        <v>25</v>
      </c>
      <c r="E2181" s="259" t="s">
        <v>26</v>
      </c>
      <c r="F2181" s="387" t="s">
        <v>917</v>
      </c>
      <c r="G2181" s="387"/>
      <c r="H2181" s="271" t="s">
        <v>27</v>
      </c>
      <c r="I2181" s="267" t="s">
        <v>28</v>
      </c>
      <c r="J2181" s="267" t="s">
        <v>29</v>
      </c>
      <c r="K2181" s="267" t="s">
        <v>30</v>
      </c>
      <c r="M2181" s="46"/>
      <c r="N2181" s="46"/>
      <c r="O2181" s="46"/>
      <c r="P2181" s="46"/>
      <c r="Q2181" s="46"/>
      <c r="R2181" s="46"/>
      <c r="S2181" s="46"/>
      <c r="T2181" s="46"/>
      <c r="U2181" s="46"/>
      <c r="V2181" s="46"/>
      <c r="W2181" s="46"/>
      <c r="X2181" s="46"/>
    </row>
    <row r="2182" spans="1:24" ht="15" customHeight="1" x14ac:dyDescent="0.2">
      <c r="A2182" s="46"/>
      <c r="B2182" s="260" t="s">
        <v>918</v>
      </c>
      <c r="C2182" s="275" t="s">
        <v>3425</v>
      </c>
      <c r="D2182" s="260" t="s">
        <v>73</v>
      </c>
      <c r="E2182" s="260" t="s">
        <v>3426</v>
      </c>
      <c r="F2182" s="388" t="s">
        <v>952</v>
      </c>
      <c r="G2182" s="388"/>
      <c r="H2182" s="274" t="s">
        <v>49</v>
      </c>
      <c r="I2182" s="277">
        <v>1</v>
      </c>
      <c r="J2182" s="276">
        <v>129.26</v>
      </c>
      <c r="K2182" s="276">
        <v>129.26</v>
      </c>
      <c r="M2182" s="46"/>
      <c r="N2182" s="46"/>
      <c r="O2182" s="46"/>
      <c r="P2182" s="46"/>
      <c r="Q2182" s="46"/>
      <c r="R2182" s="46"/>
      <c r="S2182" s="46"/>
      <c r="T2182" s="46"/>
      <c r="U2182" s="46"/>
      <c r="V2182" s="46"/>
      <c r="W2182" s="46"/>
      <c r="X2182" s="46"/>
    </row>
    <row r="2183" spans="1:24" ht="15" customHeight="1" x14ac:dyDescent="0.2">
      <c r="A2183" s="46"/>
      <c r="B2183" s="261" t="s">
        <v>953</v>
      </c>
      <c r="C2183" s="280" t="s">
        <v>954</v>
      </c>
      <c r="D2183" s="261" t="s">
        <v>47</v>
      </c>
      <c r="E2183" s="261" t="s">
        <v>955</v>
      </c>
      <c r="F2183" s="385" t="s">
        <v>3970</v>
      </c>
      <c r="G2183" s="385"/>
      <c r="H2183" s="279" t="s">
        <v>950</v>
      </c>
      <c r="I2183" s="282">
        <v>0.45</v>
      </c>
      <c r="J2183" s="281">
        <v>34.46</v>
      </c>
      <c r="K2183" s="281">
        <v>15.5</v>
      </c>
      <c r="M2183" s="46"/>
      <c r="N2183" s="46"/>
      <c r="O2183" s="46"/>
      <c r="P2183" s="46"/>
      <c r="Q2183" s="46"/>
      <c r="R2183" s="46"/>
      <c r="S2183" s="46"/>
      <c r="T2183" s="46"/>
      <c r="U2183" s="46"/>
      <c r="V2183" s="46"/>
      <c r="W2183" s="46"/>
      <c r="X2183" s="46"/>
    </row>
    <row r="2184" spans="1:24" ht="15" customHeight="1" x14ac:dyDescent="0.2">
      <c r="A2184" s="46"/>
      <c r="B2184" s="261" t="s">
        <v>953</v>
      </c>
      <c r="C2184" s="280" t="s">
        <v>957</v>
      </c>
      <c r="D2184" s="261" t="s">
        <v>47</v>
      </c>
      <c r="E2184" s="261" t="s">
        <v>958</v>
      </c>
      <c r="F2184" s="385" t="s">
        <v>3970</v>
      </c>
      <c r="G2184" s="385"/>
      <c r="H2184" s="279" t="s">
        <v>950</v>
      </c>
      <c r="I2184" s="282">
        <v>0.45</v>
      </c>
      <c r="J2184" s="281">
        <v>26.08</v>
      </c>
      <c r="K2184" s="281">
        <v>11.73</v>
      </c>
      <c r="M2184" s="46"/>
      <c r="N2184" s="46"/>
      <c r="O2184" s="46"/>
      <c r="P2184" s="46"/>
      <c r="Q2184" s="46"/>
      <c r="R2184" s="46"/>
      <c r="S2184" s="46"/>
      <c r="T2184" s="46"/>
      <c r="U2184" s="46"/>
      <c r="V2184" s="46"/>
      <c r="W2184" s="46"/>
      <c r="X2184" s="46"/>
    </row>
    <row r="2185" spans="1:24" ht="15" customHeight="1" x14ac:dyDescent="0.2">
      <c r="A2185" s="46"/>
      <c r="B2185" s="262" t="s">
        <v>919</v>
      </c>
      <c r="C2185" s="284" t="s">
        <v>1461</v>
      </c>
      <c r="D2185" s="262" t="s">
        <v>36</v>
      </c>
      <c r="E2185" s="262" t="s">
        <v>1462</v>
      </c>
      <c r="F2185" s="389" t="s">
        <v>923</v>
      </c>
      <c r="G2185" s="389"/>
      <c r="H2185" s="283" t="s">
        <v>345</v>
      </c>
      <c r="I2185" s="286">
        <v>0.48</v>
      </c>
      <c r="J2185" s="285">
        <v>0.19</v>
      </c>
      <c r="K2185" s="285">
        <v>0.09</v>
      </c>
      <c r="M2185" s="46"/>
      <c r="N2185" s="46"/>
      <c r="O2185" s="46"/>
      <c r="P2185" s="46"/>
      <c r="Q2185" s="46"/>
      <c r="R2185" s="46"/>
      <c r="S2185" s="46"/>
      <c r="T2185" s="46"/>
      <c r="U2185" s="46"/>
      <c r="V2185" s="46"/>
      <c r="W2185" s="46"/>
      <c r="X2185" s="46"/>
    </row>
    <row r="2186" spans="1:24" ht="15" customHeight="1" x14ac:dyDescent="0.2">
      <c r="A2186" s="46"/>
      <c r="B2186" s="262" t="s">
        <v>919</v>
      </c>
      <c r="C2186" s="284" t="s">
        <v>3660</v>
      </c>
      <c r="D2186" s="262" t="s">
        <v>36</v>
      </c>
      <c r="E2186" s="262" t="s">
        <v>3661</v>
      </c>
      <c r="F2186" s="389" t="s">
        <v>923</v>
      </c>
      <c r="G2186" s="389"/>
      <c r="H2186" s="283" t="s">
        <v>304</v>
      </c>
      <c r="I2186" s="286">
        <v>1</v>
      </c>
      <c r="J2186" s="285">
        <v>101.94</v>
      </c>
      <c r="K2186" s="285">
        <v>101.94</v>
      </c>
      <c r="M2186" s="46"/>
      <c r="N2186" s="46"/>
      <c r="O2186" s="46"/>
      <c r="P2186" s="46"/>
      <c r="Q2186" s="46"/>
      <c r="R2186" s="46"/>
      <c r="S2186" s="46"/>
      <c r="T2186" s="46"/>
      <c r="U2186" s="46"/>
      <c r="V2186" s="46"/>
      <c r="W2186" s="46"/>
      <c r="X2186" s="46"/>
    </row>
    <row r="2187" spans="1:24" ht="15" customHeight="1" x14ac:dyDescent="0.2">
      <c r="A2187" s="46"/>
      <c r="B2187" s="263"/>
      <c r="C2187" s="263"/>
      <c r="D2187" s="263"/>
      <c r="E2187" s="263"/>
      <c r="F2187" s="263" t="s">
        <v>924</v>
      </c>
      <c r="G2187" s="289">
        <v>24.02</v>
      </c>
      <c r="H2187" s="263" t="s">
        <v>925</v>
      </c>
      <c r="I2187" s="289">
        <v>0</v>
      </c>
      <c r="J2187" s="263" t="s">
        <v>926</v>
      </c>
      <c r="K2187" s="289">
        <v>24.02</v>
      </c>
      <c r="M2187" s="46"/>
      <c r="N2187" s="46"/>
      <c r="O2187" s="46"/>
      <c r="P2187" s="46"/>
      <c r="Q2187" s="46"/>
      <c r="R2187" s="46"/>
      <c r="S2187" s="46"/>
      <c r="T2187" s="46"/>
      <c r="U2187" s="46"/>
      <c r="V2187" s="46"/>
      <c r="W2187" s="46"/>
      <c r="X2187" s="46"/>
    </row>
    <row r="2188" spans="1:24" ht="15" customHeight="1" x14ac:dyDescent="0.2">
      <c r="A2188" s="46"/>
      <c r="B2188" s="263"/>
      <c r="C2188" s="263"/>
      <c r="D2188" s="263"/>
      <c r="E2188" s="263"/>
      <c r="F2188" s="263" t="s">
        <v>927</v>
      </c>
      <c r="G2188" s="289">
        <v>26.89</v>
      </c>
      <c r="H2188" s="263"/>
      <c r="I2188" s="386" t="s">
        <v>928</v>
      </c>
      <c r="J2188" s="386"/>
      <c r="K2188" s="289">
        <v>156.15</v>
      </c>
      <c r="M2188" s="46"/>
      <c r="N2188" s="46"/>
      <c r="O2188" s="46"/>
      <c r="P2188" s="46"/>
      <c r="Q2188" s="46"/>
      <c r="R2188" s="46"/>
      <c r="S2188" s="46"/>
      <c r="T2188" s="46"/>
      <c r="U2188" s="46"/>
      <c r="V2188" s="46"/>
      <c r="W2188" s="46"/>
      <c r="X2188" s="46"/>
    </row>
    <row r="2189" spans="1:24" ht="15" customHeight="1" thickBot="1" x14ac:dyDescent="0.25">
      <c r="A2189" s="46"/>
      <c r="B2189" s="264"/>
      <c r="C2189" s="264"/>
      <c r="D2189" s="264"/>
      <c r="E2189" s="264"/>
      <c r="F2189" s="264"/>
      <c r="G2189" s="264"/>
      <c r="H2189" s="264" t="s">
        <v>929</v>
      </c>
      <c r="I2189" s="287" t="s">
        <v>975</v>
      </c>
      <c r="J2189" s="264" t="s">
        <v>931</v>
      </c>
      <c r="K2189" s="265">
        <v>156.15</v>
      </c>
      <c r="M2189" s="46"/>
      <c r="N2189" s="46"/>
      <c r="O2189" s="46"/>
      <c r="P2189" s="46"/>
      <c r="Q2189" s="46"/>
      <c r="R2189" s="46"/>
      <c r="S2189" s="46"/>
      <c r="T2189" s="46"/>
      <c r="U2189" s="46"/>
      <c r="V2189" s="46"/>
      <c r="W2189" s="46"/>
      <c r="X2189" s="46"/>
    </row>
    <row r="2190" spans="1:24" ht="15" customHeight="1" thickTop="1" x14ac:dyDescent="0.2">
      <c r="A2190" s="46"/>
      <c r="B2190" s="278"/>
      <c r="C2190" s="278"/>
      <c r="D2190" s="278"/>
      <c r="E2190" s="278"/>
      <c r="F2190" s="278"/>
      <c r="G2190" s="278"/>
      <c r="H2190" s="278"/>
      <c r="I2190" s="278"/>
      <c r="J2190" s="278"/>
      <c r="K2190" s="278"/>
      <c r="M2190" s="46"/>
      <c r="N2190" s="46"/>
      <c r="O2190" s="46"/>
      <c r="P2190" s="46"/>
      <c r="Q2190" s="46"/>
      <c r="R2190" s="46"/>
      <c r="S2190" s="46"/>
      <c r="T2190" s="46"/>
      <c r="U2190" s="46"/>
      <c r="V2190" s="46"/>
      <c r="W2190" s="46"/>
      <c r="X2190" s="46"/>
    </row>
    <row r="2191" spans="1:24" ht="15" customHeight="1" x14ac:dyDescent="0.2">
      <c r="A2191" s="46"/>
      <c r="B2191" s="259" t="s">
        <v>524</v>
      </c>
      <c r="C2191" s="267" t="s">
        <v>24</v>
      </c>
      <c r="D2191" s="259" t="s">
        <v>25</v>
      </c>
      <c r="E2191" s="259" t="s">
        <v>26</v>
      </c>
      <c r="F2191" s="387" t="s">
        <v>917</v>
      </c>
      <c r="G2191" s="387"/>
      <c r="H2191" s="271" t="s">
        <v>27</v>
      </c>
      <c r="I2191" s="267" t="s">
        <v>28</v>
      </c>
      <c r="J2191" s="267" t="s">
        <v>29</v>
      </c>
      <c r="K2191" s="267" t="s">
        <v>30</v>
      </c>
      <c r="M2191" s="46"/>
      <c r="N2191" s="46"/>
      <c r="O2191" s="46"/>
      <c r="P2191" s="46"/>
      <c r="Q2191" s="46"/>
      <c r="R2191" s="46"/>
      <c r="S2191" s="46"/>
      <c r="T2191" s="46"/>
      <c r="U2191" s="46"/>
      <c r="V2191" s="46"/>
      <c r="W2191" s="46"/>
      <c r="X2191" s="46"/>
    </row>
    <row r="2192" spans="1:24" ht="15" customHeight="1" x14ac:dyDescent="0.2">
      <c r="A2192" s="46"/>
      <c r="B2192" s="260" t="s">
        <v>918</v>
      </c>
      <c r="C2192" s="275" t="s">
        <v>3003</v>
      </c>
      <c r="D2192" s="260" t="s">
        <v>47</v>
      </c>
      <c r="E2192" s="260" t="s">
        <v>3004</v>
      </c>
      <c r="F2192" s="388" t="s">
        <v>4018</v>
      </c>
      <c r="G2192" s="388"/>
      <c r="H2192" s="274" t="s">
        <v>49</v>
      </c>
      <c r="I2192" s="277">
        <v>1</v>
      </c>
      <c r="J2192" s="276">
        <v>9.25</v>
      </c>
      <c r="K2192" s="276">
        <v>9.25</v>
      </c>
      <c r="M2192" s="46"/>
      <c r="N2192" s="46"/>
      <c r="O2192" s="46"/>
      <c r="P2192" s="46"/>
      <c r="Q2192" s="46"/>
      <c r="R2192" s="46"/>
      <c r="S2192" s="46"/>
      <c r="T2192" s="46"/>
      <c r="U2192" s="46"/>
      <c r="V2192" s="46"/>
      <c r="W2192" s="46"/>
      <c r="X2192" s="46"/>
    </row>
    <row r="2193" spans="1:24" ht="15" customHeight="1" x14ac:dyDescent="0.2">
      <c r="A2193" s="46"/>
      <c r="B2193" s="261" t="s">
        <v>953</v>
      </c>
      <c r="C2193" s="280" t="s">
        <v>957</v>
      </c>
      <c r="D2193" s="261" t="s">
        <v>47</v>
      </c>
      <c r="E2193" s="261" t="s">
        <v>958</v>
      </c>
      <c r="F2193" s="385" t="s">
        <v>3970</v>
      </c>
      <c r="G2193" s="385"/>
      <c r="H2193" s="279" t="s">
        <v>950</v>
      </c>
      <c r="I2193" s="282">
        <v>9.9400000000000002E-2</v>
      </c>
      <c r="J2193" s="281">
        <v>26.08</v>
      </c>
      <c r="K2193" s="281">
        <v>2.59</v>
      </c>
      <c r="M2193" s="46"/>
      <c r="N2193" s="46"/>
      <c r="O2193" s="46"/>
      <c r="P2193" s="46"/>
      <c r="Q2193" s="46"/>
      <c r="R2193" s="46"/>
      <c r="S2193" s="46"/>
      <c r="T2193" s="46"/>
      <c r="U2193" s="46"/>
      <c r="V2193" s="46"/>
      <c r="W2193" s="46"/>
      <c r="X2193" s="46"/>
    </row>
    <row r="2194" spans="1:24" ht="15" customHeight="1" x14ac:dyDescent="0.2">
      <c r="A2194" s="46"/>
      <c r="B2194" s="261" t="s">
        <v>953</v>
      </c>
      <c r="C2194" s="280" t="s">
        <v>954</v>
      </c>
      <c r="D2194" s="261" t="s">
        <v>47</v>
      </c>
      <c r="E2194" s="261" t="s">
        <v>955</v>
      </c>
      <c r="F2194" s="385" t="s">
        <v>3970</v>
      </c>
      <c r="G2194" s="385"/>
      <c r="H2194" s="279" t="s">
        <v>950</v>
      </c>
      <c r="I2194" s="282">
        <v>9.9400000000000002E-2</v>
      </c>
      <c r="J2194" s="281">
        <v>34.46</v>
      </c>
      <c r="K2194" s="281">
        <v>3.42</v>
      </c>
      <c r="M2194" s="46"/>
      <c r="N2194" s="46"/>
      <c r="O2194" s="46"/>
      <c r="P2194" s="46"/>
      <c r="Q2194" s="46"/>
      <c r="R2194" s="46"/>
      <c r="S2194" s="46"/>
      <c r="T2194" s="46"/>
      <c r="U2194" s="46"/>
      <c r="V2194" s="46"/>
      <c r="W2194" s="46"/>
      <c r="X2194" s="46"/>
    </row>
    <row r="2195" spans="1:24" ht="15" customHeight="1" x14ac:dyDescent="0.2">
      <c r="A2195" s="46"/>
      <c r="B2195" s="262" t="s">
        <v>919</v>
      </c>
      <c r="C2195" s="284" t="s">
        <v>1492</v>
      </c>
      <c r="D2195" s="262" t="s">
        <v>47</v>
      </c>
      <c r="E2195" s="262" t="s">
        <v>1493</v>
      </c>
      <c r="F2195" s="389" t="s">
        <v>923</v>
      </c>
      <c r="G2195" s="389"/>
      <c r="H2195" s="283" t="s">
        <v>49</v>
      </c>
      <c r="I2195" s="286">
        <v>9.4999999999999998E-3</v>
      </c>
      <c r="J2195" s="285">
        <v>89.35</v>
      </c>
      <c r="K2195" s="285">
        <v>0.84</v>
      </c>
      <c r="M2195" s="46"/>
      <c r="N2195" s="46"/>
      <c r="O2195" s="46"/>
      <c r="P2195" s="46"/>
      <c r="Q2195" s="46"/>
      <c r="R2195" s="46"/>
      <c r="S2195" s="46"/>
      <c r="T2195" s="46"/>
      <c r="U2195" s="46"/>
      <c r="V2195" s="46"/>
      <c r="W2195" s="46"/>
      <c r="X2195" s="46"/>
    </row>
    <row r="2196" spans="1:24" ht="15" customHeight="1" x14ac:dyDescent="0.2">
      <c r="A2196" s="46"/>
      <c r="B2196" s="262" t="s">
        <v>919</v>
      </c>
      <c r="C2196" s="284" t="s">
        <v>1500</v>
      </c>
      <c r="D2196" s="262" t="s">
        <v>47</v>
      </c>
      <c r="E2196" s="262" t="s">
        <v>1501</v>
      </c>
      <c r="F2196" s="389" t="s">
        <v>923</v>
      </c>
      <c r="G2196" s="389"/>
      <c r="H2196" s="283" t="s">
        <v>49</v>
      </c>
      <c r="I2196" s="286">
        <v>8.2000000000000007E-3</v>
      </c>
      <c r="J2196" s="285">
        <v>78.86</v>
      </c>
      <c r="K2196" s="285">
        <v>0.64</v>
      </c>
      <c r="M2196" s="46"/>
      <c r="N2196" s="46"/>
      <c r="O2196" s="46"/>
      <c r="P2196" s="46"/>
      <c r="Q2196" s="46"/>
      <c r="R2196" s="46"/>
      <c r="S2196" s="46"/>
      <c r="T2196" s="46"/>
      <c r="U2196" s="46"/>
      <c r="V2196" s="46"/>
      <c r="W2196" s="46"/>
      <c r="X2196" s="46"/>
    </row>
    <row r="2197" spans="1:24" ht="15" customHeight="1" x14ac:dyDescent="0.2">
      <c r="A2197" s="46"/>
      <c r="B2197" s="262" t="s">
        <v>919</v>
      </c>
      <c r="C2197" s="284" t="s">
        <v>1489</v>
      </c>
      <c r="D2197" s="262" t="s">
        <v>47</v>
      </c>
      <c r="E2197" s="262" t="s">
        <v>2706</v>
      </c>
      <c r="F2197" s="389" t="s">
        <v>923</v>
      </c>
      <c r="G2197" s="389"/>
      <c r="H2197" s="283" t="s">
        <v>49</v>
      </c>
      <c r="I2197" s="286">
        <v>3.3099999999999997E-2</v>
      </c>
      <c r="J2197" s="285">
        <v>2.08</v>
      </c>
      <c r="K2197" s="285">
        <v>0.06</v>
      </c>
      <c r="M2197" s="46"/>
      <c r="N2197" s="46"/>
      <c r="O2197" s="46"/>
      <c r="P2197" s="46"/>
      <c r="Q2197" s="46"/>
      <c r="R2197" s="46"/>
      <c r="S2197" s="46"/>
      <c r="T2197" s="46"/>
      <c r="U2197" s="46"/>
      <c r="V2197" s="46"/>
      <c r="W2197" s="46"/>
      <c r="X2197" s="46"/>
    </row>
    <row r="2198" spans="1:24" ht="15" customHeight="1" x14ac:dyDescent="0.2">
      <c r="A2198" s="46"/>
      <c r="B2198" s="262" t="s">
        <v>919</v>
      </c>
      <c r="C2198" s="284" t="s">
        <v>3083</v>
      </c>
      <c r="D2198" s="262" t="s">
        <v>47</v>
      </c>
      <c r="E2198" s="262" t="s">
        <v>3084</v>
      </c>
      <c r="F2198" s="389" t="s">
        <v>923</v>
      </c>
      <c r="G2198" s="389"/>
      <c r="H2198" s="283" t="s">
        <v>49</v>
      </c>
      <c r="I2198" s="286">
        <v>1</v>
      </c>
      <c r="J2198" s="285">
        <v>1.7</v>
      </c>
      <c r="K2198" s="285">
        <v>1.7</v>
      </c>
      <c r="M2198" s="46"/>
      <c r="N2198" s="46"/>
      <c r="O2198" s="46"/>
      <c r="P2198" s="46"/>
      <c r="Q2198" s="46"/>
      <c r="R2198" s="46"/>
      <c r="S2198" s="46"/>
      <c r="T2198" s="46"/>
      <c r="U2198" s="46"/>
      <c r="V2198" s="46"/>
      <c r="W2198" s="46"/>
      <c r="X2198" s="46"/>
    </row>
    <row r="2199" spans="1:24" ht="15" customHeight="1" x14ac:dyDescent="0.2">
      <c r="A2199" s="46"/>
      <c r="B2199" s="263"/>
      <c r="C2199" s="263"/>
      <c r="D2199" s="263"/>
      <c r="E2199" s="263"/>
      <c r="F2199" s="263" t="s">
        <v>924</v>
      </c>
      <c r="G2199" s="289">
        <v>5.3</v>
      </c>
      <c r="H2199" s="263" t="s">
        <v>925</v>
      </c>
      <c r="I2199" s="289">
        <v>0</v>
      </c>
      <c r="J2199" s="263" t="s">
        <v>926</v>
      </c>
      <c r="K2199" s="289">
        <v>5.3</v>
      </c>
      <c r="M2199" s="46"/>
      <c r="N2199" s="46"/>
      <c r="O2199" s="46"/>
      <c r="P2199" s="46"/>
      <c r="Q2199" s="46"/>
      <c r="R2199" s="46"/>
      <c r="S2199" s="46"/>
      <c r="T2199" s="46"/>
      <c r="U2199" s="46"/>
      <c r="V2199" s="46"/>
      <c r="W2199" s="46"/>
      <c r="X2199" s="46"/>
    </row>
    <row r="2200" spans="1:24" ht="15" customHeight="1" x14ac:dyDescent="0.2">
      <c r="A2200" s="46"/>
      <c r="B2200" s="263"/>
      <c r="C2200" s="263"/>
      <c r="D2200" s="263"/>
      <c r="E2200" s="263"/>
      <c r="F2200" s="263" t="s">
        <v>927</v>
      </c>
      <c r="G2200" s="289">
        <v>1.92</v>
      </c>
      <c r="H2200" s="263"/>
      <c r="I2200" s="386" t="s">
        <v>928</v>
      </c>
      <c r="J2200" s="386"/>
      <c r="K2200" s="289">
        <v>11.17</v>
      </c>
      <c r="M2200" s="46"/>
      <c r="N2200" s="46"/>
      <c r="O2200" s="46"/>
      <c r="P2200" s="46"/>
      <c r="Q2200" s="46"/>
      <c r="R2200" s="46"/>
      <c r="S2200" s="46"/>
      <c r="T2200" s="46"/>
      <c r="U2200" s="46"/>
      <c r="V2200" s="46"/>
      <c r="W2200" s="46"/>
      <c r="X2200" s="46"/>
    </row>
    <row r="2201" spans="1:24" ht="15" customHeight="1" thickBot="1" x14ac:dyDescent="0.25">
      <c r="A2201" s="46"/>
      <c r="B2201" s="264"/>
      <c r="C2201" s="264"/>
      <c r="D2201" s="264"/>
      <c r="E2201" s="264"/>
      <c r="F2201" s="264"/>
      <c r="G2201" s="264"/>
      <c r="H2201" s="264" t="s">
        <v>929</v>
      </c>
      <c r="I2201" s="287" t="s">
        <v>1064</v>
      </c>
      <c r="J2201" s="264" t="s">
        <v>931</v>
      </c>
      <c r="K2201" s="265">
        <v>22.34</v>
      </c>
      <c r="M2201" s="46"/>
      <c r="N2201" s="46"/>
      <c r="O2201" s="46"/>
      <c r="P2201" s="46"/>
      <c r="Q2201" s="46"/>
      <c r="R2201" s="46"/>
      <c r="S2201" s="46"/>
      <c r="T2201" s="46"/>
      <c r="U2201" s="46"/>
      <c r="V2201" s="46"/>
      <c r="W2201" s="46"/>
      <c r="X2201" s="46"/>
    </row>
    <row r="2202" spans="1:24" ht="15" customHeight="1" thickTop="1" x14ac:dyDescent="0.2">
      <c r="A2202" s="46"/>
      <c r="B2202" s="278"/>
      <c r="C2202" s="278"/>
      <c r="D2202" s="278"/>
      <c r="E2202" s="278"/>
      <c r="F2202" s="278"/>
      <c r="G2202" s="278"/>
      <c r="H2202" s="278"/>
      <c r="I2202" s="278"/>
      <c r="J2202" s="278"/>
      <c r="K2202" s="278"/>
      <c r="M2202" s="46"/>
      <c r="N2202" s="46"/>
      <c r="O2202" s="46"/>
      <c r="P2202" s="46"/>
      <c r="Q2202" s="46"/>
      <c r="R2202" s="46"/>
      <c r="S2202" s="46"/>
      <c r="T2202" s="46"/>
      <c r="U2202" s="46"/>
      <c r="V2202" s="46"/>
      <c r="W2202" s="46"/>
      <c r="X2202" s="46"/>
    </row>
    <row r="2203" spans="1:24" ht="15" customHeight="1" x14ac:dyDescent="0.2">
      <c r="A2203" s="46"/>
      <c r="B2203" s="259" t="s">
        <v>527</v>
      </c>
      <c r="C2203" s="267" t="s">
        <v>24</v>
      </c>
      <c r="D2203" s="259" t="s">
        <v>25</v>
      </c>
      <c r="E2203" s="259" t="s">
        <v>26</v>
      </c>
      <c r="F2203" s="387" t="s">
        <v>917</v>
      </c>
      <c r="G2203" s="387"/>
      <c r="H2203" s="271" t="s">
        <v>27</v>
      </c>
      <c r="I2203" s="267" t="s">
        <v>28</v>
      </c>
      <c r="J2203" s="267" t="s">
        <v>29</v>
      </c>
      <c r="K2203" s="267" t="s">
        <v>30</v>
      </c>
      <c r="M2203" s="46"/>
      <c r="N2203" s="46"/>
      <c r="O2203" s="46"/>
      <c r="P2203" s="46"/>
      <c r="Q2203" s="46"/>
      <c r="R2203" s="46"/>
      <c r="S2203" s="46"/>
      <c r="T2203" s="46"/>
      <c r="U2203" s="46"/>
      <c r="V2203" s="46"/>
      <c r="W2203" s="46"/>
      <c r="X2203" s="46"/>
    </row>
    <row r="2204" spans="1:24" ht="15" customHeight="1" x14ac:dyDescent="0.2">
      <c r="A2204" s="46"/>
      <c r="B2204" s="260" t="s">
        <v>918</v>
      </c>
      <c r="C2204" s="275" t="s">
        <v>482</v>
      </c>
      <c r="D2204" s="260" t="s">
        <v>47</v>
      </c>
      <c r="E2204" s="260" t="s">
        <v>483</v>
      </c>
      <c r="F2204" s="388" t="s">
        <v>4018</v>
      </c>
      <c r="G2204" s="388"/>
      <c r="H2204" s="274" t="s">
        <v>49</v>
      </c>
      <c r="I2204" s="277">
        <v>1</v>
      </c>
      <c r="J2204" s="276">
        <v>9.16</v>
      </c>
      <c r="K2204" s="276">
        <v>9.16</v>
      </c>
      <c r="M2204" s="46"/>
      <c r="N2204" s="46"/>
      <c r="O2204" s="46"/>
      <c r="P2204" s="46"/>
      <c r="Q2204" s="46"/>
      <c r="R2204" s="46"/>
      <c r="S2204" s="46"/>
      <c r="T2204" s="46"/>
      <c r="U2204" s="46"/>
      <c r="V2204" s="46"/>
      <c r="W2204" s="46"/>
      <c r="X2204" s="46"/>
    </row>
    <row r="2205" spans="1:24" ht="15" customHeight="1" x14ac:dyDescent="0.2">
      <c r="A2205" s="46"/>
      <c r="B2205" s="261" t="s">
        <v>953</v>
      </c>
      <c r="C2205" s="280" t="s">
        <v>954</v>
      </c>
      <c r="D2205" s="261" t="s">
        <v>47</v>
      </c>
      <c r="E2205" s="261" t="s">
        <v>955</v>
      </c>
      <c r="F2205" s="385" t="s">
        <v>3970</v>
      </c>
      <c r="G2205" s="385"/>
      <c r="H2205" s="279" t="s">
        <v>950</v>
      </c>
      <c r="I2205" s="282">
        <v>0.1111</v>
      </c>
      <c r="J2205" s="281">
        <v>34.46</v>
      </c>
      <c r="K2205" s="281">
        <v>3.82</v>
      </c>
      <c r="M2205" s="46"/>
      <c r="N2205" s="46"/>
      <c r="O2205" s="46"/>
      <c r="P2205" s="46"/>
      <c r="Q2205" s="46"/>
      <c r="R2205" s="46"/>
      <c r="S2205" s="46"/>
      <c r="T2205" s="46"/>
      <c r="U2205" s="46"/>
      <c r="V2205" s="46"/>
      <c r="W2205" s="46"/>
      <c r="X2205" s="46"/>
    </row>
    <row r="2206" spans="1:24" ht="15" customHeight="1" x14ac:dyDescent="0.2">
      <c r="A2206" s="46"/>
      <c r="B2206" s="261" t="s">
        <v>953</v>
      </c>
      <c r="C2206" s="280" t="s">
        <v>957</v>
      </c>
      <c r="D2206" s="261" t="s">
        <v>47</v>
      </c>
      <c r="E2206" s="261" t="s">
        <v>958</v>
      </c>
      <c r="F2206" s="385" t="s">
        <v>3970</v>
      </c>
      <c r="G2206" s="385"/>
      <c r="H2206" s="279" t="s">
        <v>950</v>
      </c>
      <c r="I2206" s="282">
        <v>0.1111</v>
      </c>
      <c r="J2206" s="281">
        <v>26.08</v>
      </c>
      <c r="K2206" s="281">
        <v>2.89</v>
      </c>
      <c r="M2206" s="46"/>
      <c r="N2206" s="46"/>
      <c r="O2206" s="46"/>
      <c r="P2206" s="46"/>
      <c r="Q2206" s="46"/>
      <c r="R2206" s="46"/>
      <c r="S2206" s="46"/>
      <c r="T2206" s="46"/>
      <c r="U2206" s="46"/>
      <c r="V2206" s="46"/>
      <c r="W2206" s="46"/>
      <c r="X2206" s="46"/>
    </row>
    <row r="2207" spans="1:24" ht="15" customHeight="1" x14ac:dyDescent="0.2">
      <c r="A2207" s="46"/>
      <c r="B2207" s="262" t="s">
        <v>919</v>
      </c>
      <c r="C2207" s="284" t="s">
        <v>1517</v>
      </c>
      <c r="D2207" s="262" t="s">
        <v>47</v>
      </c>
      <c r="E2207" s="262" t="s">
        <v>1518</v>
      </c>
      <c r="F2207" s="389" t="s">
        <v>923</v>
      </c>
      <c r="G2207" s="389"/>
      <c r="H2207" s="283" t="s">
        <v>49</v>
      </c>
      <c r="I2207" s="286">
        <v>1</v>
      </c>
      <c r="J2207" s="285">
        <v>0.9</v>
      </c>
      <c r="K2207" s="285">
        <v>0.9</v>
      </c>
      <c r="M2207" s="46"/>
      <c r="N2207" s="46"/>
      <c r="O2207" s="46"/>
      <c r="P2207" s="46"/>
      <c r="Q2207" s="46"/>
      <c r="R2207" s="46"/>
      <c r="S2207" s="46"/>
      <c r="T2207" s="46"/>
      <c r="U2207" s="46"/>
      <c r="V2207" s="46"/>
      <c r="W2207" s="46"/>
      <c r="X2207" s="46"/>
    </row>
    <row r="2208" spans="1:24" ht="15" customHeight="1" x14ac:dyDescent="0.2">
      <c r="A2208" s="46"/>
      <c r="B2208" s="262" t="s">
        <v>919</v>
      </c>
      <c r="C2208" s="284" t="s">
        <v>1500</v>
      </c>
      <c r="D2208" s="262" t="s">
        <v>47</v>
      </c>
      <c r="E2208" s="262" t="s">
        <v>1501</v>
      </c>
      <c r="F2208" s="389" t="s">
        <v>923</v>
      </c>
      <c r="G2208" s="389"/>
      <c r="H2208" s="283" t="s">
        <v>49</v>
      </c>
      <c r="I2208" s="286">
        <v>8.2000000000000007E-3</v>
      </c>
      <c r="J2208" s="285">
        <v>78.86</v>
      </c>
      <c r="K2208" s="285">
        <v>0.64</v>
      </c>
      <c r="M2208" s="46"/>
      <c r="N2208" s="46"/>
      <c r="O2208" s="46"/>
      <c r="P2208" s="46"/>
      <c r="Q2208" s="46"/>
      <c r="R2208" s="46"/>
      <c r="S2208" s="46"/>
      <c r="T2208" s="46"/>
      <c r="U2208" s="46"/>
      <c r="V2208" s="46"/>
      <c r="W2208" s="46"/>
      <c r="X2208" s="46"/>
    </row>
    <row r="2209" spans="1:24" ht="15" customHeight="1" x14ac:dyDescent="0.2">
      <c r="A2209" s="46"/>
      <c r="B2209" s="262" t="s">
        <v>919</v>
      </c>
      <c r="C2209" s="284" t="s">
        <v>1489</v>
      </c>
      <c r="D2209" s="262" t="s">
        <v>47</v>
      </c>
      <c r="E2209" s="262" t="s">
        <v>2706</v>
      </c>
      <c r="F2209" s="389" t="s">
        <v>923</v>
      </c>
      <c r="G2209" s="389"/>
      <c r="H2209" s="283" t="s">
        <v>49</v>
      </c>
      <c r="I2209" s="286">
        <v>3.7100000000000001E-2</v>
      </c>
      <c r="J2209" s="285">
        <v>2.08</v>
      </c>
      <c r="K2209" s="285">
        <v>7.0000000000000007E-2</v>
      </c>
      <c r="M2209" s="46"/>
      <c r="N2209" s="46"/>
      <c r="O2209" s="46"/>
      <c r="P2209" s="46"/>
      <c r="Q2209" s="46"/>
      <c r="R2209" s="46"/>
      <c r="S2209" s="46"/>
      <c r="T2209" s="46"/>
      <c r="U2209" s="46"/>
      <c r="V2209" s="46"/>
      <c r="W2209" s="46"/>
      <c r="X2209" s="46"/>
    </row>
    <row r="2210" spans="1:24" ht="15" customHeight="1" x14ac:dyDescent="0.2">
      <c r="A2210" s="46"/>
      <c r="B2210" s="262" t="s">
        <v>919</v>
      </c>
      <c r="C2210" s="284" t="s">
        <v>1492</v>
      </c>
      <c r="D2210" s="262" t="s">
        <v>47</v>
      </c>
      <c r="E2210" s="262" t="s">
        <v>1493</v>
      </c>
      <c r="F2210" s="389" t="s">
        <v>923</v>
      </c>
      <c r="G2210" s="389"/>
      <c r="H2210" s="283" t="s">
        <v>49</v>
      </c>
      <c r="I2210" s="286">
        <v>9.4999999999999998E-3</v>
      </c>
      <c r="J2210" s="285">
        <v>89.35</v>
      </c>
      <c r="K2210" s="285">
        <v>0.84</v>
      </c>
      <c r="M2210" s="46"/>
      <c r="N2210" s="46"/>
      <c r="O2210" s="46"/>
      <c r="P2210" s="46"/>
      <c r="Q2210" s="46"/>
      <c r="R2210" s="46"/>
      <c r="S2210" s="46"/>
      <c r="T2210" s="46"/>
      <c r="U2210" s="46"/>
      <c r="V2210" s="46"/>
      <c r="W2210" s="46"/>
      <c r="X2210" s="46"/>
    </row>
    <row r="2211" spans="1:24" ht="15" customHeight="1" x14ac:dyDescent="0.2">
      <c r="A2211" s="46"/>
      <c r="B2211" s="263"/>
      <c r="C2211" s="263"/>
      <c r="D2211" s="263"/>
      <c r="E2211" s="263"/>
      <c r="F2211" s="263" t="s">
        <v>924</v>
      </c>
      <c r="G2211" s="289">
        <v>5.93</v>
      </c>
      <c r="H2211" s="263" t="s">
        <v>925</v>
      </c>
      <c r="I2211" s="289">
        <v>0</v>
      </c>
      <c r="J2211" s="263" t="s">
        <v>926</v>
      </c>
      <c r="K2211" s="289">
        <v>5.93</v>
      </c>
      <c r="M2211" s="46"/>
      <c r="N2211" s="46"/>
      <c r="O2211" s="46"/>
      <c r="P2211" s="46"/>
      <c r="Q2211" s="46"/>
      <c r="R2211" s="46"/>
      <c r="S2211" s="46"/>
      <c r="T2211" s="46"/>
      <c r="U2211" s="46"/>
      <c r="V2211" s="46"/>
      <c r="W2211" s="46"/>
      <c r="X2211" s="46"/>
    </row>
    <row r="2212" spans="1:24" ht="15" customHeight="1" x14ac:dyDescent="0.2">
      <c r="A2212" s="46"/>
      <c r="B2212" s="263"/>
      <c r="C2212" s="263"/>
      <c r="D2212" s="263"/>
      <c r="E2212" s="263"/>
      <c r="F2212" s="263" t="s">
        <v>927</v>
      </c>
      <c r="G2212" s="289">
        <v>1.9</v>
      </c>
      <c r="H2212" s="263"/>
      <c r="I2212" s="386" t="s">
        <v>928</v>
      </c>
      <c r="J2212" s="386"/>
      <c r="K2212" s="289">
        <v>11.06</v>
      </c>
      <c r="M2212" s="46"/>
      <c r="N2212" s="46"/>
      <c r="O2212" s="46"/>
      <c r="P2212" s="46"/>
      <c r="Q2212" s="46"/>
      <c r="R2212" s="46"/>
      <c r="S2212" s="46"/>
      <c r="T2212" s="46"/>
      <c r="U2212" s="46"/>
      <c r="V2212" s="46"/>
      <c r="W2212" s="46"/>
      <c r="X2212" s="46"/>
    </row>
    <row r="2213" spans="1:24" ht="15" customHeight="1" thickBot="1" x14ac:dyDescent="0.25">
      <c r="A2213" s="46"/>
      <c r="B2213" s="264"/>
      <c r="C2213" s="264"/>
      <c r="D2213" s="264"/>
      <c r="E2213" s="264"/>
      <c r="F2213" s="264"/>
      <c r="G2213" s="264"/>
      <c r="H2213" s="264" t="s">
        <v>929</v>
      </c>
      <c r="I2213" s="287" t="s">
        <v>975</v>
      </c>
      <c r="J2213" s="264" t="s">
        <v>931</v>
      </c>
      <c r="K2213" s="265">
        <v>11.06</v>
      </c>
      <c r="M2213" s="46"/>
      <c r="N2213" s="46"/>
      <c r="O2213" s="46"/>
      <c r="P2213" s="46"/>
      <c r="Q2213" s="46"/>
      <c r="R2213" s="46"/>
      <c r="S2213" s="46"/>
      <c r="T2213" s="46"/>
      <c r="U2213" s="46"/>
      <c r="V2213" s="46"/>
      <c r="W2213" s="46"/>
      <c r="X2213" s="46"/>
    </row>
    <row r="2214" spans="1:24" ht="15" customHeight="1" thickTop="1" x14ac:dyDescent="0.2">
      <c r="A2214" s="46"/>
      <c r="B2214" s="278"/>
      <c r="C2214" s="278"/>
      <c r="D2214" s="278"/>
      <c r="E2214" s="278"/>
      <c r="F2214" s="278"/>
      <c r="G2214" s="278"/>
      <c r="H2214" s="278"/>
      <c r="I2214" s="278"/>
      <c r="J2214" s="278"/>
      <c r="K2214" s="278"/>
      <c r="M2214" s="46"/>
      <c r="N2214" s="46"/>
      <c r="O2214" s="46"/>
      <c r="P2214" s="46"/>
      <c r="Q2214" s="46"/>
      <c r="R2214" s="46"/>
      <c r="S2214" s="46"/>
      <c r="T2214" s="46"/>
      <c r="U2214" s="46"/>
      <c r="V2214" s="46"/>
      <c r="W2214" s="46"/>
      <c r="X2214" s="46"/>
    </row>
    <row r="2215" spans="1:24" ht="15" customHeight="1" x14ac:dyDescent="0.2">
      <c r="A2215" s="46"/>
      <c r="B2215" s="259" t="s">
        <v>3427</v>
      </c>
      <c r="C2215" s="267" t="s">
        <v>24</v>
      </c>
      <c r="D2215" s="259" t="s">
        <v>25</v>
      </c>
      <c r="E2215" s="259" t="s">
        <v>26</v>
      </c>
      <c r="F2215" s="387" t="s">
        <v>917</v>
      </c>
      <c r="G2215" s="387"/>
      <c r="H2215" s="271" t="s">
        <v>27</v>
      </c>
      <c r="I2215" s="267" t="s">
        <v>28</v>
      </c>
      <c r="J2215" s="267" t="s">
        <v>29</v>
      </c>
      <c r="K2215" s="267" t="s">
        <v>30</v>
      </c>
      <c r="M2215" s="46"/>
      <c r="N2215" s="46"/>
      <c r="O2215" s="46"/>
      <c r="P2215" s="46"/>
      <c r="Q2215" s="46"/>
      <c r="R2215" s="46"/>
      <c r="S2215" s="46"/>
      <c r="T2215" s="46"/>
      <c r="U2215" s="46"/>
      <c r="V2215" s="46"/>
      <c r="W2215" s="46"/>
      <c r="X2215" s="46"/>
    </row>
    <row r="2216" spans="1:24" ht="15" customHeight="1" x14ac:dyDescent="0.2">
      <c r="A2216" s="46"/>
      <c r="B2216" s="260" t="s">
        <v>918</v>
      </c>
      <c r="C2216" s="275" t="s">
        <v>525</v>
      </c>
      <c r="D2216" s="260" t="s">
        <v>47</v>
      </c>
      <c r="E2216" s="260" t="s">
        <v>526</v>
      </c>
      <c r="F2216" s="388" t="s">
        <v>4018</v>
      </c>
      <c r="G2216" s="388"/>
      <c r="H2216" s="274" t="s">
        <v>49</v>
      </c>
      <c r="I2216" s="277">
        <v>1</v>
      </c>
      <c r="J2216" s="276">
        <v>17.71</v>
      </c>
      <c r="K2216" s="276">
        <v>17.71</v>
      </c>
      <c r="M2216" s="46"/>
      <c r="N2216" s="46"/>
      <c r="O2216" s="46"/>
      <c r="P2216" s="46"/>
      <c r="Q2216" s="46"/>
      <c r="R2216" s="46"/>
      <c r="S2216" s="46"/>
      <c r="T2216" s="46"/>
      <c r="U2216" s="46"/>
      <c r="V2216" s="46"/>
      <c r="W2216" s="46"/>
      <c r="X2216" s="46"/>
    </row>
    <row r="2217" spans="1:24" ht="15" customHeight="1" x14ac:dyDescent="0.2">
      <c r="A2217" s="46"/>
      <c r="B2217" s="261" t="s">
        <v>953</v>
      </c>
      <c r="C2217" s="280" t="s">
        <v>957</v>
      </c>
      <c r="D2217" s="261" t="s">
        <v>47</v>
      </c>
      <c r="E2217" s="261" t="s">
        <v>958</v>
      </c>
      <c r="F2217" s="385" t="s">
        <v>3970</v>
      </c>
      <c r="G2217" s="385"/>
      <c r="H2217" s="279" t="s">
        <v>950</v>
      </c>
      <c r="I2217" s="282">
        <v>0.16209999999999999</v>
      </c>
      <c r="J2217" s="281">
        <v>26.08</v>
      </c>
      <c r="K2217" s="281">
        <v>4.22</v>
      </c>
      <c r="M2217" s="46"/>
      <c r="N2217" s="46"/>
      <c r="O2217" s="46"/>
      <c r="P2217" s="46"/>
      <c r="Q2217" s="46"/>
      <c r="R2217" s="46"/>
      <c r="S2217" s="46"/>
      <c r="T2217" s="46"/>
      <c r="U2217" s="46"/>
      <c r="V2217" s="46"/>
      <c r="W2217" s="46"/>
      <c r="X2217" s="46"/>
    </row>
    <row r="2218" spans="1:24" ht="15" customHeight="1" x14ac:dyDescent="0.2">
      <c r="A2218" s="46"/>
      <c r="B2218" s="261" t="s">
        <v>953</v>
      </c>
      <c r="C2218" s="280" t="s">
        <v>954</v>
      </c>
      <c r="D2218" s="261" t="s">
        <v>47</v>
      </c>
      <c r="E2218" s="261" t="s">
        <v>955</v>
      </c>
      <c r="F2218" s="385" t="s">
        <v>3970</v>
      </c>
      <c r="G2218" s="385"/>
      <c r="H2218" s="279" t="s">
        <v>950</v>
      </c>
      <c r="I2218" s="282">
        <v>0.16209999999999999</v>
      </c>
      <c r="J2218" s="281">
        <v>34.46</v>
      </c>
      <c r="K2218" s="281">
        <v>5.58</v>
      </c>
      <c r="M2218" s="46"/>
      <c r="N2218" s="46"/>
      <c r="O2218" s="46"/>
      <c r="P2218" s="46"/>
      <c r="Q2218" s="46"/>
      <c r="R2218" s="46"/>
      <c r="S2218" s="46"/>
      <c r="T2218" s="46"/>
      <c r="U2218" s="46"/>
      <c r="V2218" s="46"/>
      <c r="W2218" s="46"/>
      <c r="X2218" s="46"/>
    </row>
    <row r="2219" spans="1:24" ht="15" customHeight="1" x14ac:dyDescent="0.2">
      <c r="A2219" s="46"/>
      <c r="B2219" s="262" t="s">
        <v>919</v>
      </c>
      <c r="C2219" s="284" t="s">
        <v>1489</v>
      </c>
      <c r="D2219" s="262" t="s">
        <v>47</v>
      </c>
      <c r="E2219" s="262" t="s">
        <v>2706</v>
      </c>
      <c r="F2219" s="389" t="s">
        <v>923</v>
      </c>
      <c r="G2219" s="389"/>
      <c r="H2219" s="283" t="s">
        <v>49</v>
      </c>
      <c r="I2219" s="286">
        <v>3.5999999999999997E-2</v>
      </c>
      <c r="J2219" s="285">
        <v>2.08</v>
      </c>
      <c r="K2219" s="285">
        <v>7.0000000000000007E-2</v>
      </c>
      <c r="M2219" s="46"/>
      <c r="N2219" s="46"/>
      <c r="O2219" s="46"/>
      <c r="P2219" s="46"/>
      <c r="Q2219" s="46"/>
      <c r="R2219" s="46"/>
      <c r="S2219" s="46"/>
      <c r="T2219" s="46"/>
      <c r="U2219" s="46"/>
      <c r="V2219" s="46"/>
      <c r="W2219" s="46"/>
      <c r="X2219" s="46"/>
    </row>
    <row r="2220" spans="1:24" ht="15" customHeight="1" x14ac:dyDescent="0.2">
      <c r="A2220" s="46"/>
      <c r="B2220" s="262" t="s">
        <v>919</v>
      </c>
      <c r="C2220" s="284" t="s">
        <v>1500</v>
      </c>
      <c r="D2220" s="262" t="s">
        <v>47</v>
      </c>
      <c r="E2220" s="262" t="s">
        <v>1501</v>
      </c>
      <c r="F2220" s="389" t="s">
        <v>923</v>
      </c>
      <c r="G2220" s="389"/>
      <c r="H2220" s="283" t="s">
        <v>49</v>
      </c>
      <c r="I2220" s="286">
        <v>9.4000000000000004E-3</v>
      </c>
      <c r="J2220" s="285">
        <v>78.86</v>
      </c>
      <c r="K2220" s="285">
        <v>0.74</v>
      </c>
      <c r="M2220" s="46"/>
      <c r="N2220" s="46"/>
      <c r="O2220" s="46"/>
      <c r="P2220" s="46"/>
      <c r="Q2220" s="46"/>
      <c r="R2220" s="46"/>
      <c r="S2220" s="46"/>
      <c r="T2220" s="46"/>
      <c r="U2220" s="46"/>
      <c r="V2220" s="46"/>
      <c r="W2220" s="46"/>
      <c r="X2220" s="46"/>
    </row>
    <row r="2221" spans="1:24" ht="15" customHeight="1" x14ac:dyDescent="0.2">
      <c r="A2221" s="46"/>
      <c r="B2221" s="262" t="s">
        <v>919</v>
      </c>
      <c r="C2221" s="284" t="s">
        <v>1492</v>
      </c>
      <c r="D2221" s="262" t="s">
        <v>47</v>
      </c>
      <c r="E2221" s="262" t="s">
        <v>1493</v>
      </c>
      <c r="F2221" s="389" t="s">
        <v>923</v>
      </c>
      <c r="G2221" s="389"/>
      <c r="H2221" s="283" t="s">
        <v>49</v>
      </c>
      <c r="I2221" s="286">
        <v>1.0999999999999999E-2</v>
      </c>
      <c r="J2221" s="285">
        <v>89.35</v>
      </c>
      <c r="K2221" s="285">
        <v>0.98</v>
      </c>
      <c r="M2221" s="46"/>
      <c r="N2221" s="46"/>
      <c r="O2221" s="46"/>
      <c r="P2221" s="46"/>
      <c r="Q2221" s="46"/>
      <c r="R2221" s="46"/>
      <c r="S2221" s="46"/>
      <c r="T2221" s="46"/>
      <c r="U2221" s="46"/>
      <c r="V2221" s="46"/>
      <c r="W2221" s="46"/>
      <c r="X2221" s="46"/>
    </row>
    <row r="2222" spans="1:24" ht="15" customHeight="1" x14ac:dyDescent="0.2">
      <c r="A2222" s="46"/>
      <c r="B2222" s="262" t="s">
        <v>919</v>
      </c>
      <c r="C2222" s="284" t="s">
        <v>1547</v>
      </c>
      <c r="D2222" s="262" t="s">
        <v>47</v>
      </c>
      <c r="E2222" s="262" t="s">
        <v>1548</v>
      </c>
      <c r="F2222" s="389" t="s">
        <v>923</v>
      </c>
      <c r="G2222" s="389"/>
      <c r="H2222" s="283" t="s">
        <v>49</v>
      </c>
      <c r="I2222" s="286">
        <v>1</v>
      </c>
      <c r="J2222" s="285">
        <v>6.12</v>
      </c>
      <c r="K2222" s="285">
        <v>6.12</v>
      </c>
      <c r="M2222" s="46"/>
      <c r="N2222" s="46"/>
      <c r="O2222" s="46"/>
      <c r="P2222" s="46"/>
      <c r="Q2222" s="46"/>
      <c r="R2222" s="46"/>
      <c r="S2222" s="46"/>
      <c r="T2222" s="46"/>
      <c r="U2222" s="46"/>
      <c r="V2222" s="46"/>
      <c r="W2222" s="46"/>
      <c r="X2222" s="46"/>
    </row>
    <row r="2223" spans="1:24" ht="15" customHeight="1" x14ac:dyDescent="0.2">
      <c r="A2223" s="46"/>
      <c r="B2223" s="263"/>
      <c r="C2223" s="263"/>
      <c r="D2223" s="263"/>
      <c r="E2223" s="263"/>
      <c r="F2223" s="263" t="s">
        <v>924</v>
      </c>
      <c r="G2223" s="289">
        <v>8.64</v>
      </c>
      <c r="H2223" s="263" t="s">
        <v>925</v>
      </c>
      <c r="I2223" s="289">
        <v>0</v>
      </c>
      <c r="J2223" s="263" t="s">
        <v>926</v>
      </c>
      <c r="K2223" s="289">
        <v>8.64</v>
      </c>
      <c r="M2223" s="46"/>
      <c r="N2223" s="46"/>
      <c r="O2223" s="46"/>
      <c r="P2223" s="46"/>
      <c r="Q2223" s="46"/>
      <c r="R2223" s="46"/>
      <c r="S2223" s="46"/>
      <c r="T2223" s="46"/>
      <c r="U2223" s="46"/>
      <c r="V2223" s="46"/>
      <c r="W2223" s="46"/>
      <c r="X2223" s="46"/>
    </row>
    <row r="2224" spans="1:24" ht="15" customHeight="1" x14ac:dyDescent="0.2">
      <c r="A2224" s="46"/>
      <c r="B2224" s="263"/>
      <c r="C2224" s="263"/>
      <c r="D2224" s="263"/>
      <c r="E2224" s="263"/>
      <c r="F2224" s="263" t="s">
        <v>927</v>
      </c>
      <c r="G2224" s="289">
        <v>3.68</v>
      </c>
      <c r="H2224" s="263"/>
      <c r="I2224" s="386" t="s">
        <v>928</v>
      </c>
      <c r="J2224" s="386"/>
      <c r="K2224" s="289">
        <v>21.39</v>
      </c>
      <c r="M2224" s="46"/>
      <c r="N2224" s="46"/>
      <c r="O2224" s="46"/>
      <c r="P2224" s="46"/>
      <c r="Q2224" s="46"/>
      <c r="R2224" s="46"/>
      <c r="S2224" s="46"/>
      <c r="T2224" s="46"/>
      <c r="U2224" s="46"/>
      <c r="V2224" s="46"/>
      <c r="W2224" s="46"/>
      <c r="X2224" s="46"/>
    </row>
    <row r="2225" spans="1:24" ht="15" customHeight="1" thickBot="1" x14ac:dyDescent="0.25">
      <c r="A2225" s="46"/>
      <c r="B2225" s="264"/>
      <c r="C2225" s="264"/>
      <c r="D2225" s="264"/>
      <c r="E2225" s="264"/>
      <c r="F2225" s="264"/>
      <c r="G2225" s="264"/>
      <c r="H2225" s="264" t="s">
        <v>929</v>
      </c>
      <c r="I2225" s="287" t="s">
        <v>937</v>
      </c>
      <c r="J2225" s="264" t="s">
        <v>931</v>
      </c>
      <c r="K2225" s="265">
        <v>106.95</v>
      </c>
      <c r="M2225" s="46"/>
      <c r="N2225" s="46"/>
      <c r="O2225" s="46"/>
      <c r="P2225" s="46"/>
      <c r="Q2225" s="46"/>
      <c r="R2225" s="46"/>
      <c r="S2225" s="46"/>
      <c r="T2225" s="46"/>
      <c r="U2225" s="46"/>
      <c r="V2225" s="46"/>
      <c r="W2225" s="46"/>
      <c r="X2225" s="46"/>
    </row>
    <row r="2226" spans="1:24" ht="15" customHeight="1" thickTop="1" x14ac:dyDescent="0.2">
      <c r="A2226" s="46"/>
      <c r="B2226" s="278"/>
      <c r="C2226" s="278"/>
      <c r="D2226" s="278"/>
      <c r="E2226" s="278"/>
      <c r="F2226" s="278"/>
      <c r="G2226" s="278"/>
      <c r="H2226" s="278"/>
      <c r="I2226" s="278"/>
      <c r="J2226" s="278"/>
      <c r="K2226" s="278"/>
      <c r="M2226" s="46"/>
      <c r="N2226" s="46"/>
      <c r="O2226" s="46"/>
      <c r="P2226" s="46"/>
      <c r="Q2226" s="46"/>
      <c r="R2226" s="46"/>
      <c r="S2226" s="46"/>
      <c r="T2226" s="46"/>
      <c r="U2226" s="46"/>
      <c r="V2226" s="46"/>
      <c r="W2226" s="46"/>
      <c r="X2226" s="46"/>
    </row>
    <row r="2227" spans="1:24" ht="15" customHeight="1" x14ac:dyDescent="0.2">
      <c r="A2227" s="46"/>
      <c r="B2227" s="259" t="s">
        <v>3428</v>
      </c>
      <c r="C2227" s="267" t="s">
        <v>24</v>
      </c>
      <c r="D2227" s="259" t="s">
        <v>25</v>
      </c>
      <c r="E2227" s="259" t="s">
        <v>26</v>
      </c>
      <c r="F2227" s="387" t="s">
        <v>917</v>
      </c>
      <c r="G2227" s="387"/>
      <c r="H2227" s="271" t="s">
        <v>27</v>
      </c>
      <c r="I2227" s="267" t="s">
        <v>28</v>
      </c>
      <c r="J2227" s="267" t="s">
        <v>29</v>
      </c>
      <c r="K2227" s="267" t="s">
        <v>30</v>
      </c>
      <c r="M2227" s="46"/>
      <c r="N2227" s="46"/>
      <c r="O2227" s="46"/>
      <c r="P2227" s="46"/>
      <c r="Q2227" s="46"/>
      <c r="R2227" s="46"/>
      <c r="S2227" s="46"/>
      <c r="T2227" s="46"/>
      <c r="U2227" s="46"/>
      <c r="V2227" s="46"/>
      <c r="W2227" s="46"/>
      <c r="X2227" s="46"/>
    </row>
    <row r="2228" spans="1:24" ht="15" customHeight="1" x14ac:dyDescent="0.2">
      <c r="A2228" s="46"/>
      <c r="B2228" s="260" t="s">
        <v>918</v>
      </c>
      <c r="C2228" s="275" t="s">
        <v>3201</v>
      </c>
      <c r="D2228" s="260" t="s">
        <v>47</v>
      </c>
      <c r="E2228" s="260" t="s">
        <v>3202</v>
      </c>
      <c r="F2228" s="388" t="s">
        <v>4021</v>
      </c>
      <c r="G2228" s="388"/>
      <c r="H2228" s="274" t="s">
        <v>49</v>
      </c>
      <c r="I2228" s="277">
        <v>1</v>
      </c>
      <c r="J2228" s="276">
        <v>11.18</v>
      </c>
      <c r="K2228" s="276">
        <v>11.18</v>
      </c>
      <c r="M2228" s="46"/>
      <c r="N2228" s="46"/>
      <c r="O2228" s="46"/>
      <c r="P2228" s="46"/>
      <c r="Q2228" s="46"/>
      <c r="R2228" s="46"/>
      <c r="S2228" s="46"/>
      <c r="T2228" s="46"/>
      <c r="U2228" s="46"/>
      <c r="V2228" s="46"/>
      <c r="W2228" s="46"/>
      <c r="X2228" s="46"/>
    </row>
    <row r="2229" spans="1:24" ht="15" customHeight="1" x14ac:dyDescent="0.2">
      <c r="A2229" s="46"/>
      <c r="B2229" s="261" t="s">
        <v>953</v>
      </c>
      <c r="C2229" s="280" t="s">
        <v>957</v>
      </c>
      <c r="D2229" s="261" t="s">
        <v>47</v>
      </c>
      <c r="E2229" s="261" t="s">
        <v>958</v>
      </c>
      <c r="F2229" s="385" t="s">
        <v>3970</v>
      </c>
      <c r="G2229" s="385"/>
      <c r="H2229" s="279" t="s">
        <v>950</v>
      </c>
      <c r="I2229" s="282">
        <v>0.1182</v>
      </c>
      <c r="J2229" s="281">
        <v>26.08</v>
      </c>
      <c r="K2229" s="281">
        <v>3.08</v>
      </c>
      <c r="M2229" s="46"/>
      <c r="N2229" s="46"/>
      <c r="O2229" s="46"/>
      <c r="P2229" s="46"/>
      <c r="Q2229" s="46"/>
      <c r="R2229" s="46"/>
      <c r="S2229" s="46"/>
      <c r="T2229" s="46"/>
      <c r="U2229" s="46"/>
      <c r="V2229" s="46"/>
      <c r="W2229" s="46"/>
      <c r="X2229" s="46"/>
    </row>
    <row r="2230" spans="1:24" ht="15" customHeight="1" x14ac:dyDescent="0.2">
      <c r="A2230" s="46"/>
      <c r="B2230" s="261" t="s">
        <v>953</v>
      </c>
      <c r="C2230" s="280" t="s">
        <v>954</v>
      </c>
      <c r="D2230" s="261" t="s">
        <v>47</v>
      </c>
      <c r="E2230" s="261" t="s">
        <v>955</v>
      </c>
      <c r="F2230" s="385" t="s">
        <v>3970</v>
      </c>
      <c r="G2230" s="385"/>
      <c r="H2230" s="279" t="s">
        <v>950</v>
      </c>
      <c r="I2230" s="282">
        <v>0.1182</v>
      </c>
      <c r="J2230" s="281">
        <v>34.46</v>
      </c>
      <c r="K2230" s="281">
        <v>4.07</v>
      </c>
      <c r="M2230" s="46"/>
      <c r="N2230" s="46"/>
      <c r="O2230" s="46"/>
      <c r="P2230" s="46"/>
      <c r="Q2230" s="46"/>
      <c r="R2230" s="46"/>
      <c r="S2230" s="46"/>
      <c r="T2230" s="46"/>
      <c r="U2230" s="46"/>
      <c r="V2230" s="46"/>
      <c r="W2230" s="46"/>
      <c r="X2230" s="46"/>
    </row>
    <row r="2231" spans="1:24" ht="15" customHeight="1" x14ac:dyDescent="0.2">
      <c r="A2231" s="46"/>
      <c r="B2231" s="262" t="s">
        <v>919</v>
      </c>
      <c r="C2231" s="284" t="s">
        <v>1500</v>
      </c>
      <c r="D2231" s="262" t="s">
        <v>47</v>
      </c>
      <c r="E2231" s="262" t="s">
        <v>1501</v>
      </c>
      <c r="F2231" s="389" t="s">
        <v>923</v>
      </c>
      <c r="G2231" s="389"/>
      <c r="H2231" s="283" t="s">
        <v>49</v>
      </c>
      <c r="I2231" s="286">
        <v>9.4000000000000004E-3</v>
      </c>
      <c r="J2231" s="285">
        <v>78.86</v>
      </c>
      <c r="K2231" s="285">
        <v>0.74</v>
      </c>
      <c r="M2231" s="46"/>
      <c r="N2231" s="46"/>
      <c r="O2231" s="46"/>
      <c r="P2231" s="46"/>
      <c r="Q2231" s="46"/>
      <c r="R2231" s="46"/>
      <c r="S2231" s="46"/>
      <c r="T2231" s="46"/>
      <c r="U2231" s="46"/>
      <c r="V2231" s="46"/>
      <c r="W2231" s="46"/>
      <c r="X2231" s="46"/>
    </row>
    <row r="2232" spans="1:24" ht="15" customHeight="1" x14ac:dyDescent="0.2">
      <c r="A2232" s="46"/>
      <c r="B2232" s="262" t="s">
        <v>919</v>
      </c>
      <c r="C2232" s="284" t="s">
        <v>3302</v>
      </c>
      <c r="D2232" s="262" t="s">
        <v>47</v>
      </c>
      <c r="E2232" s="262" t="s">
        <v>3303</v>
      </c>
      <c r="F2232" s="389" t="s">
        <v>923</v>
      </c>
      <c r="G2232" s="389"/>
      <c r="H2232" s="283" t="s">
        <v>49</v>
      </c>
      <c r="I2232" s="286">
        <v>1</v>
      </c>
      <c r="J2232" s="285">
        <v>2.2999999999999998</v>
      </c>
      <c r="K2232" s="285">
        <v>2.2999999999999998</v>
      </c>
      <c r="M2232" s="46"/>
      <c r="N2232" s="46"/>
      <c r="O2232" s="46"/>
      <c r="P2232" s="46"/>
      <c r="Q2232" s="46"/>
      <c r="R2232" s="46"/>
      <c r="S2232" s="46"/>
      <c r="T2232" s="46"/>
      <c r="U2232" s="46"/>
      <c r="V2232" s="46"/>
      <c r="W2232" s="46"/>
      <c r="X2232" s="46"/>
    </row>
    <row r="2233" spans="1:24" ht="15" customHeight="1" x14ac:dyDescent="0.2">
      <c r="A2233" s="46"/>
      <c r="B2233" s="262" t="s">
        <v>919</v>
      </c>
      <c r="C2233" s="284" t="s">
        <v>1489</v>
      </c>
      <c r="D2233" s="262" t="s">
        <v>47</v>
      </c>
      <c r="E2233" s="262" t="s">
        <v>2706</v>
      </c>
      <c r="F2233" s="389" t="s">
        <v>923</v>
      </c>
      <c r="G2233" s="389"/>
      <c r="H2233" s="283" t="s">
        <v>49</v>
      </c>
      <c r="I2233" s="286">
        <v>6.6E-3</v>
      </c>
      <c r="J2233" s="285">
        <v>2.08</v>
      </c>
      <c r="K2233" s="285">
        <v>0.01</v>
      </c>
      <c r="M2233" s="46"/>
      <c r="N2233" s="46"/>
      <c r="O2233" s="46"/>
      <c r="P2233" s="46"/>
      <c r="Q2233" s="46"/>
      <c r="R2233" s="46"/>
      <c r="S2233" s="46"/>
      <c r="T2233" s="46"/>
      <c r="U2233" s="46"/>
      <c r="V2233" s="46"/>
      <c r="W2233" s="46"/>
      <c r="X2233" s="46"/>
    </row>
    <row r="2234" spans="1:24" ht="15" customHeight="1" x14ac:dyDescent="0.2">
      <c r="A2234" s="46"/>
      <c r="B2234" s="262" t="s">
        <v>919</v>
      </c>
      <c r="C2234" s="284" t="s">
        <v>1492</v>
      </c>
      <c r="D2234" s="262" t="s">
        <v>47</v>
      </c>
      <c r="E2234" s="262" t="s">
        <v>1493</v>
      </c>
      <c r="F2234" s="389" t="s">
        <v>923</v>
      </c>
      <c r="G2234" s="389"/>
      <c r="H2234" s="283" t="s">
        <v>49</v>
      </c>
      <c r="I2234" s="286">
        <v>1.0999999999999999E-2</v>
      </c>
      <c r="J2234" s="285">
        <v>89.35</v>
      </c>
      <c r="K2234" s="285">
        <v>0.98</v>
      </c>
      <c r="M2234" s="46"/>
      <c r="N2234" s="46"/>
      <c r="O2234" s="46"/>
      <c r="P2234" s="46"/>
      <c r="Q2234" s="46"/>
      <c r="R2234" s="46"/>
      <c r="S2234" s="46"/>
      <c r="T2234" s="46"/>
      <c r="U2234" s="46"/>
      <c r="V2234" s="46"/>
      <c r="W2234" s="46"/>
      <c r="X2234" s="46"/>
    </row>
    <row r="2235" spans="1:24" ht="15" customHeight="1" x14ac:dyDescent="0.2">
      <c r="A2235" s="46"/>
      <c r="B2235" s="263"/>
      <c r="C2235" s="263"/>
      <c r="D2235" s="263"/>
      <c r="E2235" s="263"/>
      <c r="F2235" s="263" t="s">
        <v>924</v>
      </c>
      <c r="G2235" s="289">
        <v>6.31</v>
      </c>
      <c r="H2235" s="263" t="s">
        <v>925</v>
      </c>
      <c r="I2235" s="289">
        <v>0</v>
      </c>
      <c r="J2235" s="263" t="s">
        <v>926</v>
      </c>
      <c r="K2235" s="289">
        <v>6.31</v>
      </c>
      <c r="M2235" s="46"/>
      <c r="N2235" s="46"/>
      <c r="O2235" s="46"/>
      <c r="P2235" s="46"/>
      <c r="Q2235" s="46"/>
      <c r="R2235" s="46"/>
      <c r="S2235" s="46"/>
      <c r="T2235" s="46"/>
      <c r="U2235" s="46"/>
      <c r="V2235" s="46"/>
      <c r="W2235" s="46"/>
      <c r="X2235" s="46"/>
    </row>
    <row r="2236" spans="1:24" ht="15" customHeight="1" x14ac:dyDescent="0.2">
      <c r="A2236" s="46"/>
      <c r="B2236" s="263"/>
      <c r="C2236" s="263"/>
      <c r="D2236" s="263"/>
      <c r="E2236" s="263"/>
      <c r="F2236" s="263" t="s">
        <v>927</v>
      </c>
      <c r="G2236" s="289">
        <v>2.3199999999999998</v>
      </c>
      <c r="H2236" s="263"/>
      <c r="I2236" s="386" t="s">
        <v>928</v>
      </c>
      <c r="J2236" s="386"/>
      <c r="K2236" s="289">
        <v>13.5</v>
      </c>
      <c r="M2236" s="46"/>
      <c r="N2236" s="46"/>
      <c r="O2236" s="46"/>
      <c r="P2236" s="46"/>
      <c r="Q2236" s="46"/>
      <c r="R2236" s="46"/>
      <c r="S2236" s="46"/>
      <c r="T2236" s="46"/>
      <c r="U2236" s="46"/>
      <c r="V2236" s="46"/>
      <c r="W2236" s="46"/>
      <c r="X2236" s="46"/>
    </row>
    <row r="2237" spans="1:24" ht="15" customHeight="1" thickBot="1" x14ac:dyDescent="0.25">
      <c r="A2237" s="46"/>
      <c r="B2237" s="264"/>
      <c r="C2237" s="264"/>
      <c r="D2237" s="264"/>
      <c r="E2237" s="264"/>
      <c r="F2237" s="264"/>
      <c r="G2237" s="264"/>
      <c r="H2237" s="264" t="s">
        <v>929</v>
      </c>
      <c r="I2237" s="287" t="s">
        <v>1064</v>
      </c>
      <c r="J2237" s="264" t="s">
        <v>931</v>
      </c>
      <c r="K2237" s="265">
        <v>27</v>
      </c>
      <c r="M2237" s="46"/>
      <c r="N2237" s="46"/>
      <c r="O2237" s="46"/>
      <c r="P2237" s="46"/>
      <c r="Q2237" s="46"/>
      <c r="R2237" s="46"/>
      <c r="S2237" s="46"/>
      <c r="T2237" s="46"/>
      <c r="U2237" s="46"/>
      <c r="V2237" s="46"/>
      <c r="W2237" s="46"/>
      <c r="X2237" s="46"/>
    </row>
    <row r="2238" spans="1:24" ht="15" customHeight="1" thickTop="1" x14ac:dyDescent="0.2">
      <c r="A2238" s="46"/>
      <c r="B2238" s="278"/>
      <c r="C2238" s="278"/>
      <c r="D2238" s="278"/>
      <c r="E2238" s="278"/>
      <c r="F2238" s="278"/>
      <c r="G2238" s="278"/>
      <c r="H2238" s="278"/>
      <c r="I2238" s="278"/>
      <c r="J2238" s="278"/>
      <c r="K2238" s="278"/>
      <c r="M2238" s="46"/>
      <c r="N2238" s="46"/>
      <c r="O2238" s="46"/>
      <c r="P2238" s="46"/>
      <c r="Q2238" s="46"/>
      <c r="R2238" s="46"/>
      <c r="S2238" s="46"/>
      <c r="T2238" s="46"/>
      <c r="U2238" s="46"/>
      <c r="V2238" s="46"/>
      <c r="W2238" s="46"/>
      <c r="X2238" s="46"/>
    </row>
    <row r="2239" spans="1:24" ht="15" customHeight="1" x14ac:dyDescent="0.2">
      <c r="A2239" s="46"/>
      <c r="B2239" s="259" t="s">
        <v>3429</v>
      </c>
      <c r="C2239" s="267" t="s">
        <v>24</v>
      </c>
      <c r="D2239" s="259" t="s">
        <v>25</v>
      </c>
      <c r="E2239" s="259" t="s">
        <v>26</v>
      </c>
      <c r="F2239" s="387" t="s">
        <v>917</v>
      </c>
      <c r="G2239" s="387"/>
      <c r="H2239" s="271" t="s">
        <v>27</v>
      </c>
      <c r="I2239" s="267" t="s">
        <v>28</v>
      </c>
      <c r="J2239" s="267" t="s">
        <v>29</v>
      </c>
      <c r="K2239" s="267" t="s">
        <v>30</v>
      </c>
      <c r="M2239" s="46"/>
      <c r="N2239" s="46"/>
      <c r="O2239" s="46"/>
      <c r="P2239" s="46"/>
      <c r="Q2239" s="46"/>
      <c r="R2239" s="46"/>
      <c r="S2239" s="46"/>
      <c r="T2239" s="46"/>
      <c r="U2239" s="46"/>
      <c r="V2239" s="46"/>
      <c r="W2239" s="46"/>
      <c r="X2239" s="46"/>
    </row>
    <row r="2240" spans="1:24" ht="15" customHeight="1" x14ac:dyDescent="0.2">
      <c r="A2240" s="46"/>
      <c r="B2240" s="260" t="s">
        <v>918</v>
      </c>
      <c r="C2240" s="275" t="s">
        <v>503</v>
      </c>
      <c r="D2240" s="260" t="s">
        <v>47</v>
      </c>
      <c r="E2240" s="260" t="s">
        <v>2517</v>
      </c>
      <c r="F2240" s="388" t="s">
        <v>4018</v>
      </c>
      <c r="G2240" s="388"/>
      <c r="H2240" s="274" t="s">
        <v>83</v>
      </c>
      <c r="I2240" s="277">
        <v>1</v>
      </c>
      <c r="J2240" s="276">
        <v>36.54</v>
      </c>
      <c r="K2240" s="276">
        <v>36.54</v>
      </c>
      <c r="M2240" s="46"/>
      <c r="N2240" s="46"/>
      <c r="O2240" s="46"/>
      <c r="P2240" s="46"/>
      <c r="Q2240" s="46"/>
      <c r="R2240" s="46"/>
      <c r="S2240" s="46"/>
      <c r="T2240" s="46"/>
      <c r="U2240" s="46"/>
      <c r="V2240" s="46"/>
      <c r="W2240" s="46"/>
      <c r="X2240" s="46"/>
    </row>
    <row r="2241" spans="1:24" ht="15" customHeight="1" x14ac:dyDescent="0.2">
      <c r="A2241" s="46"/>
      <c r="B2241" s="261" t="s">
        <v>953</v>
      </c>
      <c r="C2241" s="280" t="s">
        <v>954</v>
      </c>
      <c r="D2241" s="261" t="s">
        <v>47</v>
      </c>
      <c r="E2241" s="261" t="s">
        <v>955</v>
      </c>
      <c r="F2241" s="385" t="s">
        <v>3970</v>
      </c>
      <c r="G2241" s="385"/>
      <c r="H2241" s="279" t="s">
        <v>950</v>
      </c>
      <c r="I2241" s="282">
        <v>0.45300000000000001</v>
      </c>
      <c r="J2241" s="281">
        <v>34.46</v>
      </c>
      <c r="K2241" s="281">
        <v>15.61</v>
      </c>
      <c r="M2241" s="46"/>
      <c r="N2241" s="46"/>
      <c r="O2241" s="46"/>
      <c r="P2241" s="46"/>
      <c r="Q2241" s="46"/>
      <c r="R2241" s="46"/>
      <c r="S2241" s="46"/>
      <c r="T2241" s="46"/>
      <c r="U2241" s="46"/>
      <c r="V2241" s="46"/>
      <c r="W2241" s="46"/>
      <c r="X2241" s="46"/>
    </row>
    <row r="2242" spans="1:24" ht="15" customHeight="1" x14ac:dyDescent="0.2">
      <c r="A2242" s="46"/>
      <c r="B2242" s="261" t="s">
        <v>953</v>
      </c>
      <c r="C2242" s="280" t="s">
        <v>957</v>
      </c>
      <c r="D2242" s="261" t="s">
        <v>47</v>
      </c>
      <c r="E2242" s="261" t="s">
        <v>958</v>
      </c>
      <c r="F2242" s="385" t="s">
        <v>3970</v>
      </c>
      <c r="G2242" s="385"/>
      <c r="H2242" s="279" t="s">
        <v>950</v>
      </c>
      <c r="I2242" s="282">
        <v>0.45300000000000001</v>
      </c>
      <c r="J2242" s="281">
        <v>26.08</v>
      </c>
      <c r="K2242" s="281">
        <v>11.81</v>
      </c>
      <c r="M2242" s="46"/>
      <c r="N2242" s="46"/>
      <c r="O2242" s="46"/>
      <c r="P2242" s="46"/>
      <c r="Q2242" s="46"/>
      <c r="R2242" s="46"/>
      <c r="S2242" s="46"/>
      <c r="T2242" s="46"/>
      <c r="U2242" s="46"/>
      <c r="V2242" s="46"/>
      <c r="W2242" s="46"/>
      <c r="X2242" s="46"/>
    </row>
    <row r="2243" spans="1:24" ht="15" customHeight="1" x14ac:dyDescent="0.2">
      <c r="A2243" s="46"/>
      <c r="B2243" s="262" t="s">
        <v>919</v>
      </c>
      <c r="C2243" s="284" t="s">
        <v>1532</v>
      </c>
      <c r="D2243" s="262" t="s">
        <v>47</v>
      </c>
      <c r="E2243" s="262" t="s">
        <v>1533</v>
      </c>
      <c r="F2243" s="389" t="s">
        <v>923</v>
      </c>
      <c r="G2243" s="389"/>
      <c r="H2243" s="283" t="s">
        <v>83</v>
      </c>
      <c r="I2243" s="286">
        <v>1.0492999999999999</v>
      </c>
      <c r="J2243" s="285">
        <v>8.5</v>
      </c>
      <c r="K2243" s="285">
        <v>8.91</v>
      </c>
      <c r="M2243" s="46"/>
      <c r="N2243" s="46"/>
      <c r="O2243" s="46"/>
      <c r="P2243" s="46"/>
      <c r="Q2243" s="46"/>
      <c r="R2243" s="46"/>
      <c r="S2243" s="46"/>
      <c r="T2243" s="46"/>
      <c r="U2243" s="46"/>
      <c r="V2243" s="46"/>
      <c r="W2243" s="46"/>
      <c r="X2243" s="46"/>
    </row>
    <row r="2244" spans="1:24" ht="15" customHeight="1" x14ac:dyDescent="0.2">
      <c r="A2244" s="46"/>
      <c r="B2244" s="262" t="s">
        <v>919</v>
      </c>
      <c r="C2244" s="284" t="s">
        <v>1489</v>
      </c>
      <c r="D2244" s="262" t="s">
        <v>47</v>
      </c>
      <c r="E2244" s="262" t="s">
        <v>2706</v>
      </c>
      <c r="F2244" s="389" t="s">
        <v>923</v>
      </c>
      <c r="G2244" s="389"/>
      <c r="H2244" s="283" t="s">
        <v>49</v>
      </c>
      <c r="I2244" s="286">
        <v>0.1056</v>
      </c>
      <c r="J2244" s="285">
        <v>2.08</v>
      </c>
      <c r="K2244" s="285">
        <v>0.21</v>
      </c>
      <c r="M2244" s="46"/>
      <c r="N2244" s="46"/>
      <c r="O2244" s="46"/>
      <c r="P2244" s="46"/>
      <c r="Q2244" s="46"/>
      <c r="R2244" s="46"/>
      <c r="S2244" s="46"/>
      <c r="T2244" s="46"/>
      <c r="U2244" s="46"/>
      <c r="V2244" s="46"/>
      <c r="W2244" s="46"/>
      <c r="X2244" s="46"/>
    </row>
    <row r="2245" spans="1:24" ht="15" customHeight="1" x14ac:dyDescent="0.2">
      <c r="A2245" s="46"/>
      <c r="B2245" s="263"/>
      <c r="C2245" s="263"/>
      <c r="D2245" s="263"/>
      <c r="E2245" s="263"/>
      <c r="F2245" s="263" t="s">
        <v>924</v>
      </c>
      <c r="G2245" s="289">
        <v>24.18</v>
      </c>
      <c r="H2245" s="263" t="s">
        <v>925</v>
      </c>
      <c r="I2245" s="289">
        <v>0</v>
      </c>
      <c r="J2245" s="263" t="s">
        <v>926</v>
      </c>
      <c r="K2245" s="289">
        <v>24.18</v>
      </c>
      <c r="M2245" s="46"/>
      <c r="N2245" s="46"/>
      <c r="O2245" s="46"/>
      <c r="P2245" s="46"/>
      <c r="Q2245" s="46"/>
      <c r="R2245" s="46"/>
      <c r="S2245" s="46"/>
      <c r="T2245" s="46"/>
      <c r="U2245" s="46"/>
      <c r="V2245" s="46"/>
      <c r="W2245" s="46"/>
      <c r="X2245" s="46"/>
    </row>
    <row r="2246" spans="1:24" ht="15" customHeight="1" x14ac:dyDescent="0.2">
      <c r="A2246" s="46"/>
      <c r="B2246" s="263"/>
      <c r="C2246" s="263"/>
      <c r="D2246" s="263"/>
      <c r="E2246" s="263"/>
      <c r="F2246" s="263" t="s">
        <v>927</v>
      </c>
      <c r="G2246" s="289">
        <v>7.6</v>
      </c>
      <c r="H2246" s="263"/>
      <c r="I2246" s="386" t="s">
        <v>928</v>
      </c>
      <c r="J2246" s="386"/>
      <c r="K2246" s="289">
        <v>44.14</v>
      </c>
      <c r="M2246" s="46"/>
      <c r="N2246" s="46"/>
      <c r="O2246" s="46"/>
      <c r="P2246" s="46"/>
      <c r="Q2246" s="46"/>
      <c r="R2246" s="46"/>
      <c r="S2246" s="46"/>
      <c r="T2246" s="46"/>
      <c r="U2246" s="46"/>
      <c r="V2246" s="46"/>
      <c r="W2246" s="46"/>
      <c r="X2246" s="46"/>
    </row>
    <row r="2247" spans="1:24" ht="15" customHeight="1" thickBot="1" x14ac:dyDescent="0.25">
      <c r="A2247" s="46"/>
      <c r="B2247" s="264"/>
      <c r="C2247" s="264"/>
      <c r="D2247" s="264"/>
      <c r="E2247" s="264"/>
      <c r="F2247" s="264"/>
      <c r="G2247" s="264"/>
      <c r="H2247" s="264" t="s">
        <v>929</v>
      </c>
      <c r="I2247" s="287" t="s">
        <v>3662</v>
      </c>
      <c r="J2247" s="264" t="s">
        <v>931</v>
      </c>
      <c r="K2247" s="265">
        <v>684.17</v>
      </c>
      <c r="M2247" s="46"/>
      <c r="N2247" s="46"/>
      <c r="O2247" s="46"/>
      <c r="P2247" s="46"/>
      <c r="Q2247" s="46"/>
      <c r="R2247" s="46"/>
      <c r="S2247" s="46"/>
      <c r="T2247" s="46"/>
      <c r="U2247" s="46"/>
      <c r="V2247" s="46"/>
      <c r="W2247" s="46"/>
      <c r="X2247" s="46"/>
    </row>
    <row r="2248" spans="1:24" ht="15" customHeight="1" thickTop="1" x14ac:dyDescent="0.2">
      <c r="A2248" s="46"/>
      <c r="B2248" s="278"/>
      <c r="C2248" s="278"/>
      <c r="D2248" s="278"/>
      <c r="E2248" s="278"/>
      <c r="F2248" s="278"/>
      <c r="G2248" s="278"/>
      <c r="H2248" s="278"/>
      <c r="I2248" s="278"/>
      <c r="J2248" s="278"/>
      <c r="K2248" s="278"/>
      <c r="M2248" s="46"/>
      <c r="N2248" s="46"/>
      <c r="O2248" s="46"/>
      <c r="P2248" s="46"/>
      <c r="Q2248" s="46"/>
      <c r="R2248" s="46"/>
      <c r="S2248" s="46"/>
      <c r="T2248" s="46"/>
      <c r="U2248" s="46"/>
      <c r="V2248" s="46"/>
      <c r="W2248" s="46"/>
      <c r="X2248" s="46"/>
    </row>
    <row r="2249" spans="1:24" ht="15" customHeight="1" x14ac:dyDescent="0.2">
      <c r="A2249" s="46"/>
      <c r="B2249" s="259" t="s">
        <v>3430</v>
      </c>
      <c r="C2249" s="267" t="s">
        <v>24</v>
      </c>
      <c r="D2249" s="259" t="s">
        <v>25</v>
      </c>
      <c r="E2249" s="259" t="s">
        <v>26</v>
      </c>
      <c r="F2249" s="387" t="s">
        <v>917</v>
      </c>
      <c r="G2249" s="387"/>
      <c r="H2249" s="271" t="s">
        <v>27</v>
      </c>
      <c r="I2249" s="267" t="s">
        <v>28</v>
      </c>
      <c r="J2249" s="267" t="s">
        <v>29</v>
      </c>
      <c r="K2249" s="267" t="s">
        <v>30</v>
      </c>
      <c r="M2249" s="46"/>
      <c r="N2249" s="46"/>
      <c r="O2249" s="46"/>
      <c r="P2249" s="46"/>
      <c r="Q2249" s="46"/>
      <c r="R2249" s="46"/>
      <c r="S2249" s="46"/>
      <c r="T2249" s="46"/>
      <c r="U2249" s="46"/>
      <c r="V2249" s="46"/>
      <c r="W2249" s="46"/>
      <c r="X2249" s="46"/>
    </row>
    <row r="2250" spans="1:24" ht="15" customHeight="1" x14ac:dyDescent="0.2">
      <c r="A2250" s="46"/>
      <c r="B2250" s="260" t="s">
        <v>918</v>
      </c>
      <c r="C2250" s="275" t="s">
        <v>513</v>
      </c>
      <c r="D2250" s="260" t="s">
        <v>47</v>
      </c>
      <c r="E2250" s="260" t="s">
        <v>514</v>
      </c>
      <c r="F2250" s="388" t="s">
        <v>4018</v>
      </c>
      <c r="G2250" s="388"/>
      <c r="H2250" s="274" t="s">
        <v>49</v>
      </c>
      <c r="I2250" s="277">
        <v>1</v>
      </c>
      <c r="J2250" s="276">
        <v>22.13</v>
      </c>
      <c r="K2250" s="276">
        <v>22.13</v>
      </c>
      <c r="M2250" s="46"/>
      <c r="N2250" s="46"/>
      <c r="O2250" s="46"/>
      <c r="P2250" s="46"/>
      <c r="Q2250" s="46"/>
      <c r="R2250" s="46"/>
      <c r="S2250" s="46"/>
      <c r="T2250" s="46"/>
      <c r="U2250" s="46"/>
      <c r="V2250" s="46"/>
      <c r="W2250" s="46"/>
      <c r="X2250" s="46"/>
    </row>
    <row r="2251" spans="1:24" ht="15" customHeight="1" x14ac:dyDescent="0.2">
      <c r="A2251" s="46"/>
      <c r="B2251" s="261" t="s">
        <v>953</v>
      </c>
      <c r="C2251" s="280" t="s">
        <v>957</v>
      </c>
      <c r="D2251" s="261" t="s">
        <v>47</v>
      </c>
      <c r="E2251" s="261" t="s">
        <v>958</v>
      </c>
      <c r="F2251" s="385" t="s">
        <v>3970</v>
      </c>
      <c r="G2251" s="385"/>
      <c r="H2251" s="279" t="s">
        <v>950</v>
      </c>
      <c r="I2251" s="282">
        <v>0.22209999999999999</v>
      </c>
      <c r="J2251" s="281">
        <v>26.08</v>
      </c>
      <c r="K2251" s="281">
        <v>5.79</v>
      </c>
      <c r="M2251" s="46"/>
      <c r="N2251" s="46"/>
      <c r="O2251" s="46"/>
      <c r="P2251" s="46"/>
      <c r="Q2251" s="46"/>
      <c r="R2251" s="46"/>
      <c r="S2251" s="46"/>
      <c r="T2251" s="46"/>
      <c r="U2251" s="46"/>
      <c r="V2251" s="46"/>
      <c r="W2251" s="46"/>
      <c r="X2251" s="46"/>
    </row>
    <row r="2252" spans="1:24" ht="15" customHeight="1" x14ac:dyDescent="0.2">
      <c r="A2252" s="46"/>
      <c r="B2252" s="261" t="s">
        <v>953</v>
      </c>
      <c r="C2252" s="280" t="s">
        <v>954</v>
      </c>
      <c r="D2252" s="261" t="s">
        <v>47</v>
      </c>
      <c r="E2252" s="261" t="s">
        <v>955</v>
      </c>
      <c r="F2252" s="385" t="s">
        <v>3970</v>
      </c>
      <c r="G2252" s="385"/>
      <c r="H2252" s="279" t="s">
        <v>950</v>
      </c>
      <c r="I2252" s="282">
        <v>0.22209999999999999</v>
      </c>
      <c r="J2252" s="281">
        <v>34.46</v>
      </c>
      <c r="K2252" s="281">
        <v>7.65</v>
      </c>
      <c r="M2252" s="46"/>
      <c r="N2252" s="46"/>
      <c r="O2252" s="46"/>
      <c r="P2252" s="46"/>
      <c r="Q2252" s="46"/>
      <c r="R2252" s="46"/>
      <c r="S2252" s="46"/>
      <c r="T2252" s="46"/>
      <c r="U2252" s="46"/>
      <c r="V2252" s="46"/>
      <c r="W2252" s="46"/>
      <c r="X2252" s="46"/>
    </row>
    <row r="2253" spans="1:24" ht="15" customHeight="1" x14ac:dyDescent="0.2">
      <c r="A2253" s="46"/>
      <c r="B2253" s="262" t="s">
        <v>919</v>
      </c>
      <c r="C2253" s="284" t="s">
        <v>1500</v>
      </c>
      <c r="D2253" s="262" t="s">
        <v>47</v>
      </c>
      <c r="E2253" s="262" t="s">
        <v>1501</v>
      </c>
      <c r="F2253" s="389" t="s">
        <v>923</v>
      </c>
      <c r="G2253" s="389"/>
      <c r="H2253" s="283" t="s">
        <v>49</v>
      </c>
      <c r="I2253" s="286">
        <v>1.24E-2</v>
      </c>
      <c r="J2253" s="285">
        <v>78.86</v>
      </c>
      <c r="K2253" s="285">
        <v>0.97</v>
      </c>
      <c r="M2253" s="46"/>
      <c r="N2253" s="46"/>
      <c r="O2253" s="46"/>
      <c r="P2253" s="46"/>
      <c r="Q2253" s="46"/>
      <c r="R2253" s="46"/>
      <c r="S2253" s="46"/>
      <c r="T2253" s="46"/>
      <c r="U2253" s="46"/>
      <c r="V2253" s="46"/>
      <c r="W2253" s="46"/>
      <c r="X2253" s="46"/>
    </row>
    <row r="2254" spans="1:24" ht="15" customHeight="1" x14ac:dyDescent="0.2">
      <c r="A2254" s="46"/>
      <c r="B2254" s="262" t="s">
        <v>919</v>
      </c>
      <c r="C2254" s="284" t="s">
        <v>1538</v>
      </c>
      <c r="D2254" s="262" t="s">
        <v>47</v>
      </c>
      <c r="E2254" s="262" t="s">
        <v>1539</v>
      </c>
      <c r="F2254" s="389" t="s">
        <v>923</v>
      </c>
      <c r="G2254" s="389"/>
      <c r="H2254" s="283" t="s">
        <v>49</v>
      </c>
      <c r="I2254" s="286">
        <v>1</v>
      </c>
      <c r="J2254" s="285">
        <v>6.34</v>
      </c>
      <c r="K2254" s="285">
        <v>6.34</v>
      </c>
      <c r="M2254" s="46"/>
      <c r="N2254" s="46"/>
      <c r="O2254" s="46"/>
      <c r="P2254" s="46"/>
      <c r="Q2254" s="46"/>
      <c r="R2254" s="46"/>
      <c r="S2254" s="46"/>
      <c r="T2254" s="46"/>
      <c r="U2254" s="46"/>
      <c r="V2254" s="46"/>
      <c r="W2254" s="46"/>
      <c r="X2254" s="46"/>
    </row>
    <row r="2255" spans="1:24" ht="15" customHeight="1" x14ac:dyDescent="0.2">
      <c r="A2255" s="46"/>
      <c r="B2255" s="262" t="s">
        <v>919</v>
      </c>
      <c r="C2255" s="284" t="s">
        <v>1492</v>
      </c>
      <c r="D2255" s="262" t="s">
        <v>47</v>
      </c>
      <c r="E2255" s="262" t="s">
        <v>1493</v>
      </c>
      <c r="F2255" s="389" t="s">
        <v>923</v>
      </c>
      <c r="G2255" s="389"/>
      <c r="H2255" s="283" t="s">
        <v>49</v>
      </c>
      <c r="I2255" s="286">
        <v>1.43E-2</v>
      </c>
      <c r="J2255" s="285">
        <v>89.35</v>
      </c>
      <c r="K2255" s="285">
        <v>1.27</v>
      </c>
      <c r="M2255" s="46"/>
      <c r="N2255" s="46"/>
      <c r="O2255" s="46"/>
      <c r="P2255" s="46"/>
      <c r="Q2255" s="46"/>
      <c r="R2255" s="46"/>
      <c r="S2255" s="46"/>
      <c r="T2255" s="46"/>
      <c r="U2255" s="46"/>
      <c r="V2255" s="46"/>
      <c r="W2255" s="46"/>
      <c r="X2255" s="46"/>
    </row>
    <row r="2256" spans="1:24" ht="15" customHeight="1" x14ac:dyDescent="0.2">
      <c r="A2256" s="46"/>
      <c r="B2256" s="262" t="s">
        <v>919</v>
      </c>
      <c r="C2256" s="284" t="s">
        <v>1489</v>
      </c>
      <c r="D2256" s="262" t="s">
        <v>47</v>
      </c>
      <c r="E2256" s="262" t="s">
        <v>2706</v>
      </c>
      <c r="F2256" s="389" t="s">
        <v>923</v>
      </c>
      <c r="G2256" s="389"/>
      <c r="H2256" s="283" t="s">
        <v>49</v>
      </c>
      <c r="I2256" s="286">
        <v>5.7200000000000001E-2</v>
      </c>
      <c r="J2256" s="285">
        <v>2.08</v>
      </c>
      <c r="K2256" s="285">
        <v>0.11</v>
      </c>
      <c r="M2256" s="46"/>
      <c r="N2256" s="46"/>
      <c r="O2256" s="46"/>
      <c r="P2256" s="46"/>
      <c r="Q2256" s="46"/>
      <c r="R2256" s="46"/>
      <c r="S2256" s="46"/>
      <c r="T2256" s="46"/>
      <c r="U2256" s="46"/>
      <c r="V2256" s="46"/>
      <c r="W2256" s="46"/>
      <c r="X2256" s="46"/>
    </row>
    <row r="2257" spans="1:24" ht="15" customHeight="1" x14ac:dyDescent="0.2">
      <c r="A2257" s="46"/>
      <c r="B2257" s="263"/>
      <c r="C2257" s="263"/>
      <c r="D2257" s="263"/>
      <c r="E2257" s="263"/>
      <c r="F2257" s="263" t="s">
        <v>924</v>
      </c>
      <c r="G2257" s="289">
        <v>11.85</v>
      </c>
      <c r="H2257" s="263" t="s">
        <v>925</v>
      </c>
      <c r="I2257" s="289">
        <v>0</v>
      </c>
      <c r="J2257" s="263" t="s">
        <v>926</v>
      </c>
      <c r="K2257" s="289">
        <v>11.85</v>
      </c>
      <c r="M2257" s="46"/>
      <c r="N2257" s="46"/>
      <c r="O2257" s="46"/>
      <c r="P2257" s="46"/>
      <c r="Q2257" s="46"/>
      <c r="R2257" s="46"/>
      <c r="S2257" s="46"/>
      <c r="T2257" s="46"/>
      <c r="U2257" s="46"/>
      <c r="V2257" s="46"/>
      <c r="W2257" s="46"/>
      <c r="X2257" s="46"/>
    </row>
    <row r="2258" spans="1:24" ht="15" customHeight="1" x14ac:dyDescent="0.2">
      <c r="A2258" s="46"/>
      <c r="B2258" s="263"/>
      <c r="C2258" s="263"/>
      <c r="D2258" s="263"/>
      <c r="E2258" s="263"/>
      <c r="F2258" s="263" t="s">
        <v>927</v>
      </c>
      <c r="G2258" s="289">
        <v>4.5999999999999996</v>
      </c>
      <c r="H2258" s="263"/>
      <c r="I2258" s="386" t="s">
        <v>928</v>
      </c>
      <c r="J2258" s="386"/>
      <c r="K2258" s="289">
        <v>26.73</v>
      </c>
      <c r="M2258" s="46"/>
      <c r="N2258" s="46"/>
      <c r="O2258" s="46"/>
      <c r="P2258" s="46"/>
      <c r="Q2258" s="46"/>
      <c r="R2258" s="46"/>
      <c r="S2258" s="46"/>
      <c r="T2258" s="46"/>
      <c r="U2258" s="46"/>
      <c r="V2258" s="46"/>
      <c r="W2258" s="46"/>
      <c r="X2258" s="46"/>
    </row>
    <row r="2259" spans="1:24" ht="15" customHeight="1" thickBot="1" x14ac:dyDescent="0.25">
      <c r="A2259" s="46"/>
      <c r="B2259" s="264"/>
      <c r="C2259" s="264"/>
      <c r="D2259" s="264"/>
      <c r="E2259" s="264"/>
      <c r="F2259" s="264"/>
      <c r="G2259" s="264"/>
      <c r="H2259" s="264" t="s">
        <v>929</v>
      </c>
      <c r="I2259" s="287" t="s">
        <v>975</v>
      </c>
      <c r="J2259" s="264" t="s">
        <v>931</v>
      </c>
      <c r="K2259" s="265">
        <v>26.73</v>
      </c>
      <c r="M2259" s="46"/>
      <c r="N2259" s="46"/>
      <c r="O2259" s="46"/>
      <c r="P2259" s="46"/>
      <c r="Q2259" s="46"/>
      <c r="R2259" s="46"/>
      <c r="S2259" s="46"/>
      <c r="T2259" s="46"/>
      <c r="U2259" s="46"/>
      <c r="V2259" s="46"/>
      <c r="W2259" s="46"/>
      <c r="X2259" s="46"/>
    </row>
    <row r="2260" spans="1:24" ht="15" customHeight="1" thickTop="1" x14ac:dyDescent="0.2">
      <c r="A2260" s="46"/>
      <c r="B2260" s="278"/>
      <c r="C2260" s="278"/>
      <c r="D2260" s="278"/>
      <c r="E2260" s="278"/>
      <c r="F2260" s="278"/>
      <c r="G2260" s="278"/>
      <c r="H2260" s="278"/>
      <c r="I2260" s="278"/>
      <c r="J2260" s="278"/>
      <c r="K2260" s="278"/>
      <c r="M2260" s="46"/>
      <c r="N2260" s="46"/>
      <c r="O2260" s="46"/>
      <c r="P2260" s="46"/>
      <c r="Q2260" s="46"/>
      <c r="R2260" s="46"/>
      <c r="S2260" s="46"/>
      <c r="T2260" s="46"/>
      <c r="U2260" s="46"/>
      <c r="V2260" s="46"/>
      <c r="W2260" s="46"/>
      <c r="X2260" s="46"/>
    </row>
    <row r="2261" spans="1:24" ht="15" customHeight="1" x14ac:dyDescent="0.2">
      <c r="A2261" s="46"/>
      <c r="B2261" s="259" t="s">
        <v>3431</v>
      </c>
      <c r="C2261" s="267" t="s">
        <v>24</v>
      </c>
      <c r="D2261" s="259" t="s">
        <v>25</v>
      </c>
      <c r="E2261" s="259" t="s">
        <v>26</v>
      </c>
      <c r="F2261" s="387" t="s">
        <v>917</v>
      </c>
      <c r="G2261" s="387"/>
      <c r="H2261" s="271" t="s">
        <v>27</v>
      </c>
      <c r="I2261" s="267" t="s">
        <v>28</v>
      </c>
      <c r="J2261" s="267" t="s">
        <v>29</v>
      </c>
      <c r="K2261" s="267" t="s">
        <v>30</v>
      </c>
      <c r="M2261" s="46"/>
      <c r="N2261" s="46"/>
      <c r="O2261" s="46"/>
      <c r="P2261" s="46"/>
      <c r="Q2261" s="46"/>
      <c r="R2261" s="46"/>
      <c r="S2261" s="46"/>
      <c r="T2261" s="46"/>
      <c r="U2261" s="46"/>
      <c r="V2261" s="46"/>
      <c r="W2261" s="46"/>
      <c r="X2261" s="46"/>
    </row>
    <row r="2262" spans="1:24" ht="15" customHeight="1" x14ac:dyDescent="0.2">
      <c r="A2262" s="46"/>
      <c r="B2262" s="260" t="s">
        <v>918</v>
      </c>
      <c r="C2262" s="275" t="s">
        <v>3005</v>
      </c>
      <c r="D2262" s="260" t="s">
        <v>73</v>
      </c>
      <c r="E2262" s="260" t="s">
        <v>3006</v>
      </c>
      <c r="F2262" s="388" t="s">
        <v>952</v>
      </c>
      <c r="G2262" s="388"/>
      <c r="H2262" s="274" t="s">
        <v>49</v>
      </c>
      <c r="I2262" s="277">
        <v>1</v>
      </c>
      <c r="J2262" s="276">
        <v>4913.21</v>
      </c>
      <c r="K2262" s="276">
        <v>4913.21</v>
      </c>
      <c r="M2262" s="46"/>
      <c r="N2262" s="46"/>
      <c r="O2262" s="46"/>
      <c r="P2262" s="46"/>
      <c r="Q2262" s="46"/>
      <c r="R2262" s="46"/>
      <c r="S2262" s="46"/>
      <c r="T2262" s="46"/>
      <c r="U2262" s="46"/>
      <c r="V2262" s="46"/>
      <c r="W2262" s="46"/>
      <c r="X2262" s="46"/>
    </row>
    <row r="2263" spans="1:24" ht="15" customHeight="1" x14ac:dyDescent="0.2">
      <c r="A2263" s="46"/>
      <c r="B2263" s="261" t="s">
        <v>953</v>
      </c>
      <c r="C2263" s="280" t="s">
        <v>954</v>
      </c>
      <c r="D2263" s="261" t="s">
        <v>47</v>
      </c>
      <c r="E2263" s="261" t="s">
        <v>955</v>
      </c>
      <c r="F2263" s="385" t="s">
        <v>3970</v>
      </c>
      <c r="G2263" s="385"/>
      <c r="H2263" s="279" t="s">
        <v>950</v>
      </c>
      <c r="I2263" s="282">
        <v>3.5059999999999998</v>
      </c>
      <c r="J2263" s="281">
        <v>34.46</v>
      </c>
      <c r="K2263" s="281">
        <v>120.81</v>
      </c>
      <c r="M2263" s="46"/>
      <c r="N2263" s="46"/>
      <c r="O2263" s="46"/>
      <c r="P2263" s="46"/>
      <c r="Q2263" s="46"/>
      <c r="R2263" s="46"/>
      <c r="S2263" s="46"/>
      <c r="T2263" s="46"/>
      <c r="U2263" s="46"/>
      <c r="V2263" s="46"/>
      <c r="W2263" s="46"/>
      <c r="X2263" s="46"/>
    </row>
    <row r="2264" spans="1:24" ht="15" customHeight="1" x14ac:dyDescent="0.2">
      <c r="A2264" s="46"/>
      <c r="B2264" s="261" t="s">
        <v>953</v>
      </c>
      <c r="C2264" s="280" t="s">
        <v>957</v>
      </c>
      <c r="D2264" s="261" t="s">
        <v>47</v>
      </c>
      <c r="E2264" s="261" t="s">
        <v>958</v>
      </c>
      <c r="F2264" s="385" t="s">
        <v>3970</v>
      </c>
      <c r="G2264" s="385"/>
      <c r="H2264" s="279" t="s">
        <v>950</v>
      </c>
      <c r="I2264" s="282">
        <v>5.26</v>
      </c>
      <c r="J2264" s="281">
        <v>26.08</v>
      </c>
      <c r="K2264" s="281">
        <v>137.18</v>
      </c>
      <c r="M2264" s="46"/>
      <c r="N2264" s="46"/>
      <c r="O2264" s="46"/>
      <c r="P2264" s="46"/>
      <c r="Q2264" s="46"/>
      <c r="R2264" s="46"/>
      <c r="S2264" s="46"/>
      <c r="T2264" s="46"/>
      <c r="U2264" s="46"/>
      <c r="V2264" s="46"/>
      <c r="W2264" s="46"/>
      <c r="X2264" s="46"/>
    </row>
    <row r="2265" spans="1:24" ht="15" customHeight="1" x14ac:dyDescent="0.2">
      <c r="A2265" s="46"/>
      <c r="B2265" s="262" t="s">
        <v>919</v>
      </c>
      <c r="C2265" s="284" t="s">
        <v>3085</v>
      </c>
      <c r="D2265" s="262" t="s">
        <v>73</v>
      </c>
      <c r="E2265" s="262" t="s">
        <v>3006</v>
      </c>
      <c r="F2265" s="389" t="s">
        <v>923</v>
      </c>
      <c r="G2265" s="389"/>
      <c r="H2265" s="283" t="s">
        <v>49</v>
      </c>
      <c r="I2265" s="286">
        <v>1</v>
      </c>
      <c r="J2265" s="285">
        <v>4655.22</v>
      </c>
      <c r="K2265" s="285">
        <v>4655.22</v>
      </c>
      <c r="M2265" s="46"/>
      <c r="N2265" s="46"/>
      <c r="O2265" s="46"/>
      <c r="P2265" s="46"/>
      <c r="Q2265" s="46"/>
      <c r="R2265" s="46"/>
      <c r="S2265" s="46"/>
      <c r="T2265" s="46"/>
      <c r="U2265" s="46"/>
      <c r="V2265" s="46"/>
      <c r="W2265" s="46"/>
      <c r="X2265" s="46"/>
    </row>
    <row r="2266" spans="1:24" ht="15" customHeight="1" x14ac:dyDescent="0.2">
      <c r="A2266" s="46"/>
      <c r="B2266" s="263"/>
      <c r="C2266" s="263"/>
      <c r="D2266" s="263"/>
      <c r="E2266" s="263"/>
      <c r="F2266" s="263" t="s">
        <v>924</v>
      </c>
      <c r="G2266" s="289">
        <v>226.7</v>
      </c>
      <c r="H2266" s="263" t="s">
        <v>925</v>
      </c>
      <c r="I2266" s="289">
        <v>0</v>
      </c>
      <c r="J2266" s="263" t="s">
        <v>926</v>
      </c>
      <c r="K2266" s="289">
        <v>226.7</v>
      </c>
      <c r="M2266" s="46"/>
      <c r="N2266" s="46"/>
      <c r="O2266" s="46"/>
      <c r="P2266" s="46"/>
      <c r="Q2266" s="46"/>
      <c r="R2266" s="46"/>
      <c r="S2266" s="46"/>
      <c r="T2266" s="46"/>
      <c r="U2266" s="46"/>
      <c r="V2266" s="46"/>
      <c r="W2266" s="46"/>
      <c r="X2266" s="46"/>
    </row>
    <row r="2267" spans="1:24" ht="15" customHeight="1" x14ac:dyDescent="0.2">
      <c r="A2267" s="46"/>
      <c r="B2267" s="263"/>
      <c r="C2267" s="263"/>
      <c r="D2267" s="263"/>
      <c r="E2267" s="263"/>
      <c r="F2267" s="263" t="s">
        <v>927</v>
      </c>
      <c r="G2267" s="289">
        <v>1022.43</v>
      </c>
      <c r="H2267" s="263"/>
      <c r="I2267" s="386" t="s">
        <v>928</v>
      </c>
      <c r="J2267" s="386"/>
      <c r="K2267" s="289">
        <v>5935.64</v>
      </c>
      <c r="M2267" s="46"/>
      <c r="N2267" s="46"/>
      <c r="O2267" s="46"/>
      <c r="P2267" s="46"/>
      <c r="Q2267" s="46"/>
      <c r="R2267" s="46"/>
      <c r="S2267" s="46"/>
      <c r="T2267" s="46"/>
      <c r="U2267" s="46"/>
      <c r="V2267" s="46"/>
      <c r="W2267" s="46"/>
      <c r="X2267" s="46"/>
    </row>
    <row r="2268" spans="1:24" ht="15" customHeight="1" thickBot="1" x14ac:dyDescent="0.25">
      <c r="A2268" s="46"/>
      <c r="B2268" s="264"/>
      <c r="C2268" s="264"/>
      <c r="D2268" s="264"/>
      <c r="E2268" s="264"/>
      <c r="F2268" s="264"/>
      <c r="G2268" s="264"/>
      <c r="H2268" s="264" t="s">
        <v>929</v>
      </c>
      <c r="I2268" s="287" t="s">
        <v>975</v>
      </c>
      <c r="J2268" s="264" t="s">
        <v>931</v>
      </c>
      <c r="K2268" s="265">
        <v>5935.64</v>
      </c>
      <c r="M2268" s="46"/>
      <c r="N2268" s="46"/>
      <c r="O2268" s="46"/>
      <c r="P2268" s="46"/>
      <c r="Q2268" s="46"/>
      <c r="R2268" s="46"/>
      <c r="S2268" s="46"/>
      <c r="T2268" s="46"/>
      <c r="U2268" s="46"/>
      <c r="V2268" s="46"/>
      <c r="W2268" s="46"/>
      <c r="X2268" s="46"/>
    </row>
    <row r="2269" spans="1:24" ht="15" customHeight="1" thickTop="1" x14ac:dyDescent="0.2">
      <c r="A2269" s="46"/>
      <c r="B2269" s="278"/>
      <c r="C2269" s="278"/>
      <c r="D2269" s="278"/>
      <c r="E2269" s="278"/>
      <c r="F2269" s="278"/>
      <c r="G2269" s="278"/>
      <c r="H2269" s="278"/>
      <c r="I2269" s="278"/>
      <c r="J2269" s="278"/>
      <c r="K2269" s="278"/>
      <c r="M2269" s="46"/>
      <c r="N2269" s="46"/>
      <c r="O2269" s="46"/>
      <c r="P2269" s="46"/>
      <c r="Q2269" s="46"/>
      <c r="R2269" s="46"/>
      <c r="S2269" s="46"/>
      <c r="T2269" s="46"/>
      <c r="U2269" s="46"/>
      <c r="V2269" s="46"/>
      <c r="W2269" s="46"/>
      <c r="X2269" s="46"/>
    </row>
    <row r="2270" spans="1:24" ht="15" customHeight="1" x14ac:dyDescent="0.2">
      <c r="A2270" s="46"/>
      <c r="B2270" s="259" t="s">
        <v>3432</v>
      </c>
      <c r="C2270" s="267" t="s">
        <v>24</v>
      </c>
      <c r="D2270" s="259" t="s">
        <v>25</v>
      </c>
      <c r="E2270" s="259" t="s">
        <v>26</v>
      </c>
      <c r="F2270" s="387" t="s">
        <v>917</v>
      </c>
      <c r="G2270" s="387"/>
      <c r="H2270" s="271" t="s">
        <v>27</v>
      </c>
      <c r="I2270" s="267" t="s">
        <v>28</v>
      </c>
      <c r="J2270" s="267" t="s">
        <v>29</v>
      </c>
      <c r="K2270" s="267" t="s">
        <v>30</v>
      </c>
      <c r="M2270" s="46"/>
      <c r="N2270" s="46"/>
      <c r="O2270" s="46"/>
      <c r="P2270" s="46"/>
      <c r="Q2270" s="46"/>
      <c r="R2270" s="46"/>
      <c r="S2270" s="46"/>
      <c r="T2270" s="46"/>
      <c r="U2270" s="46"/>
      <c r="V2270" s="46"/>
      <c r="W2270" s="46"/>
      <c r="X2270" s="46"/>
    </row>
    <row r="2271" spans="1:24" ht="15" customHeight="1" x14ac:dyDescent="0.2">
      <c r="A2271" s="46"/>
      <c r="B2271" s="260" t="s">
        <v>918</v>
      </c>
      <c r="C2271" s="275" t="s">
        <v>2475</v>
      </c>
      <c r="D2271" s="260" t="s">
        <v>73</v>
      </c>
      <c r="E2271" s="260" t="s">
        <v>529</v>
      </c>
      <c r="F2271" s="388" t="s">
        <v>952</v>
      </c>
      <c r="G2271" s="388"/>
      <c r="H2271" s="274" t="s">
        <v>668</v>
      </c>
      <c r="I2271" s="277">
        <v>1</v>
      </c>
      <c r="J2271" s="276">
        <v>7113.02</v>
      </c>
      <c r="K2271" s="276">
        <v>7113.02</v>
      </c>
      <c r="M2271" s="46"/>
      <c r="N2271" s="46"/>
      <c r="O2271" s="46"/>
      <c r="P2271" s="46"/>
      <c r="Q2271" s="46"/>
      <c r="R2271" s="46"/>
      <c r="S2271" s="46"/>
      <c r="T2271" s="46"/>
      <c r="U2271" s="46"/>
      <c r="V2271" s="46"/>
      <c r="W2271" s="46"/>
      <c r="X2271" s="46"/>
    </row>
    <row r="2272" spans="1:24" ht="15" customHeight="1" x14ac:dyDescent="0.2">
      <c r="A2272" s="46"/>
      <c r="B2272" s="261" t="s">
        <v>953</v>
      </c>
      <c r="C2272" s="280" t="s">
        <v>957</v>
      </c>
      <c r="D2272" s="261" t="s">
        <v>47</v>
      </c>
      <c r="E2272" s="261" t="s">
        <v>958</v>
      </c>
      <c r="F2272" s="385" t="s">
        <v>3970</v>
      </c>
      <c r="G2272" s="385"/>
      <c r="H2272" s="279" t="s">
        <v>950</v>
      </c>
      <c r="I2272" s="282">
        <v>2.5</v>
      </c>
      <c r="J2272" s="281">
        <v>26.08</v>
      </c>
      <c r="K2272" s="281">
        <v>65.2</v>
      </c>
      <c r="M2272" s="46"/>
      <c r="N2272" s="46"/>
      <c r="O2272" s="46"/>
      <c r="P2272" s="46"/>
      <c r="Q2272" s="46"/>
      <c r="R2272" s="46"/>
      <c r="S2272" s="46"/>
      <c r="T2272" s="46"/>
      <c r="U2272" s="46"/>
      <c r="V2272" s="46"/>
      <c r="W2272" s="46"/>
      <c r="X2272" s="46"/>
    </row>
    <row r="2273" spans="1:24" ht="15" customHeight="1" x14ac:dyDescent="0.2">
      <c r="A2273" s="46"/>
      <c r="B2273" s="261" t="s">
        <v>953</v>
      </c>
      <c r="C2273" s="280" t="s">
        <v>954</v>
      </c>
      <c r="D2273" s="261" t="s">
        <v>47</v>
      </c>
      <c r="E2273" s="261" t="s">
        <v>955</v>
      </c>
      <c r="F2273" s="385" t="s">
        <v>3970</v>
      </c>
      <c r="G2273" s="385"/>
      <c r="H2273" s="279" t="s">
        <v>950</v>
      </c>
      <c r="I2273" s="282">
        <v>1</v>
      </c>
      <c r="J2273" s="281">
        <v>34.46</v>
      </c>
      <c r="K2273" s="281">
        <v>34.46</v>
      </c>
      <c r="M2273" s="46"/>
      <c r="N2273" s="46"/>
      <c r="O2273" s="46"/>
      <c r="P2273" s="46"/>
      <c r="Q2273" s="46"/>
      <c r="R2273" s="46"/>
      <c r="S2273" s="46"/>
      <c r="T2273" s="46"/>
      <c r="U2273" s="46"/>
      <c r="V2273" s="46"/>
      <c r="W2273" s="46"/>
      <c r="X2273" s="46"/>
    </row>
    <row r="2274" spans="1:24" ht="15" customHeight="1" x14ac:dyDescent="0.2">
      <c r="A2274" s="46"/>
      <c r="B2274" s="262" t="s">
        <v>919</v>
      </c>
      <c r="C2274" s="284" t="s">
        <v>1550</v>
      </c>
      <c r="D2274" s="262" t="s">
        <v>36</v>
      </c>
      <c r="E2274" s="262" t="s">
        <v>1551</v>
      </c>
      <c r="F2274" s="389" t="s">
        <v>923</v>
      </c>
      <c r="G2274" s="389"/>
      <c r="H2274" s="283" t="s">
        <v>304</v>
      </c>
      <c r="I2274" s="286">
        <v>1</v>
      </c>
      <c r="J2274" s="285">
        <v>7013.36</v>
      </c>
      <c r="K2274" s="285">
        <v>7013.36</v>
      </c>
      <c r="M2274" s="46"/>
      <c r="N2274" s="46"/>
      <c r="O2274" s="46"/>
      <c r="P2274" s="46"/>
      <c r="Q2274" s="46"/>
      <c r="R2274" s="46"/>
      <c r="S2274" s="46"/>
      <c r="T2274" s="46"/>
      <c r="U2274" s="46"/>
      <c r="V2274" s="46"/>
      <c r="W2274" s="46"/>
      <c r="X2274" s="46"/>
    </row>
    <row r="2275" spans="1:24" ht="15" customHeight="1" x14ac:dyDescent="0.2">
      <c r="A2275" s="46"/>
      <c r="B2275" s="263"/>
      <c r="C2275" s="263"/>
      <c r="D2275" s="263"/>
      <c r="E2275" s="263"/>
      <c r="F2275" s="263" t="s">
        <v>924</v>
      </c>
      <c r="G2275" s="289">
        <v>87.16</v>
      </c>
      <c r="H2275" s="263" t="s">
        <v>925</v>
      </c>
      <c r="I2275" s="289">
        <v>0</v>
      </c>
      <c r="J2275" s="263" t="s">
        <v>926</v>
      </c>
      <c r="K2275" s="289">
        <v>87.16</v>
      </c>
      <c r="M2275" s="46"/>
      <c r="N2275" s="46"/>
      <c r="O2275" s="46"/>
      <c r="P2275" s="46"/>
      <c r="Q2275" s="46"/>
      <c r="R2275" s="46"/>
      <c r="S2275" s="46"/>
      <c r="T2275" s="46"/>
      <c r="U2275" s="46"/>
      <c r="V2275" s="46"/>
      <c r="W2275" s="46"/>
      <c r="X2275" s="46"/>
    </row>
    <row r="2276" spans="1:24" ht="15" customHeight="1" x14ac:dyDescent="0.2">
      <c r="A2276" s="46"/>
      <c r="B2276" s="263"/>
      <c r="C2276" s="263"/>
      <c r="D2276" s="263"/>
      <c r="E2276" s="263"/>
      <c r="F2276" s="263" t="s">
        <v>927</v>
      </c>
      <c r="G2276" s="289">
        <v>1480.21</v>
      </c>
      <c r="H2276" s="263"/>
      <c r="I2276" s="386" t="s">
        <v>928</v>
      </c>
      <c r="J2276" s="386"/>
      <c r="K2276" s="289">
        <v>8593.23</v>
      </c>
      <c r="M2276" s="46"/>
      <c r="N2276" s="46"/>
      <c r="O2276" s="46"/>
      <c r="P2276" s="46"/>
      <c r="Q2276" s="46"/>
      <c r="R2276" s="46"/>
      <c r="S2276" s="46"/>
      <c r="T2276" s="46"/>
      <c r="U2276" s="46"/>
      <c r="V2276" s="46"/>
      <c r="W2276" s="46"/>
      <c r="X2276" s="46"/>
    </row>
    <row r="2277" spans="1:24" ht="15" customHeight="1" thickBot="1" x14ac:dyDescent="0.25">
      <c r="A2277" s="46"/>
      <c r="B2277" s="264"/>
      <c r="C2277" s="264"/>
      <c r="D2277" s="264"/>
      <c r="E2277" s="264"/>
      <c r="F2277" s="264"/>
      <c r="G2277" s="264"/>
      <c r="H2277" s="264" t="s">
        <v>929</v>
      </c>
      <c r="I2277" s="287" t="s">
        <v>975</v>
      </c>
      <c r="J2277" s="264" t="s">
        <v>931</v>
      </c>
      <c r="K2277" s="265">
        <v>8593.23</v>
      </c>
      <c r="M2277" s="46"/>
      <c r="N2277" s="46"/>
      <c r="O2277" s="46"/>
      <c r="P2277" s="46"/>
      <c r="Q2277" s="46"/>
      <c r="R2277" s="46"/>
      <c r="S2277" s="46"/>
      <c r="T2277" s="46"/>
      <c r="U2277" s="46"/>
      <c r="V2277" s="46"/>
      <c r="W2277" s="46"/>
      <c r="X2277" s="46"/>
    </row>
    <row r="2278" spans="1:24" ht="15" customHeight="1" thickTop="1" x14ac:dyDescent="0.2">
      <c r="A2278" s="46"/>
      <c r="B2278" s="278"/>
      <c r="C2278" s="278"/>
      <c r="D2278" s="278"/>
      <c r="E2278" s="278"/>
      <c r="F2278" s="278"/>
      <c r="G2278" s="278"/>
      <c r="H2278" s="278"/>
      <c r="I2278" s="278"/>
      <c r="J2278" s="278"/>
      <c r="K2278" s="278"/>
      <c r="M2278" s="46"/>
      <c r="N2278" s="46"/>
      <c r="O2278" s="46"/>
      <c r="P2278" s="46"/>
      <c r="Q2278" s="46"/>
      <c r="R2278" s="46"/>
      <c r="S2278" s="46"/>
      <c r="T2278" s="46"/>
      <c r="U2278" s="46"/>
      <c r="V2278" s="46"/>
      <c r="W2278" s="46"/>
      <c r="X2278" s="46"/>
    </row>
    <row r="2279" spans="1:24" ht="15" customHeight="1" x14ac:dyDescent="0.2">
      <c r="A2279" s="46"/>
      <c r="B2279" s="258" t="s">
        <v>530</v>
      </c>
      <c r="C2279" s="258"/>
      <c r="D2279" s="258"/>
      <c r="E2279" s="258" t="s">
        <v>531</v>
      </c>
      <c r="F2279" s="258"/>
      <c r="G2279" s="390"/>
      <c r="H2279" s="390"/>
      <c r="I2279" s="272"/>
      <c r="J2279" s="258"/>
      <c r="K2279" s="273">
        <v>74923.179999999993</v>
      </c>
      <c r="M2279" s="46"/>
      <c r="N2279" s="46"/>
      <c r="O2279" s="46"/>
      <c r="P2279" s="46"/>
      <c r="Q2279" s="46"/>
      <c r="R2279" s="46"/>
      <c r="S2279" s="46"/>
      <c r="T2279" s="46"/>
      <c r="U2279" s="46"/>
      <c r="V2279" s="46"/>
      <c r="W2279" s="46"/>
      <c r="X2279" s="46"/>
    </row>
    <row r="2280" spans="1:24" ht="15" customHeight="1" x14ac:dyDescent="0.2">
      <c r="A2280" s="46"/>
      <c r="B2280" s="259" t="s">
        <v>532</v>
      </c>
      <c r="C2280" s="267" t="s">
        <v>24</v>
      </c>
      <c r="D2280" s="259" t="s">
        <v>25</v>
      </c>
      <c r="E2280" s="259" t="s">
        <v>26</v>
      </c>
      <c r="F2280" s="387" t="s">
        <v>917</v>
      </c>
      <c r="G2280" s="387"/>
      <c r="H2280" s="271" t="s">
        <v>27</v>
      </c>
      <c r="I2280" s="267" t="s">
        <v>28</v>
      </c>
      <c r="J2280" s="267" t="s">
        <v>29</v>
      </c>
      <c r="K2280" s="267" t="s">
        <v>30</v>
      </c>
      <c r="M2280" s="46"/>
      <c r="N2280" s="46"/>
      <c r="O2280" s="46"/>
      <c r="P2280" s="46"/>
      <c r="Q2280" s="46"/>
      <c r="R2280" s="46"/>
      <c r="S2280" s="46"/>
      <c r="T2280" s="46"/>
      <c r="U2280" s="46"/>
      <c r="V2280" s="46"/>
      <c r="W2280" s="46"/>
      <c r="X2280" s="46"/>
    </row>
    <row r="2281" spans="1:24" ht="15" customHeight="1" x14ac:dyDescent="0.2">
      <c r="A2281" s="46"/>
      <c r="B2281" s="260" t="s">
        <v>918</v>
      </c>
      <c r="C2281" s="275" t="s">
        <v>3433</v>
      </c>
      <c r="D2281" s="260" t="s">
        <v>47</v>
      </c>
      <c r="E2281" s="260" t="s">
        <v>3434</v>
      </c>
      <c r="F2281" s="388" t="s">
        <v>4022</v>
      </c>
      <c r="G2281" s="388"/>
      <c r="H2281" s="274" t="s">
        <v>49</v>
      </c>
      <c r="I2281" s="277">
        <v>1</v>
      </c>
      <c r="J2281" s="276">
        <v>936.95</v>
      </c>
      <c r="K2281" s="276">
        <v>936.95</v>
      </c>
      <c r="M2281" s="46"/>
      <c r="N2281" s="46"/>
      <c r="O2281" s="46"/>
      <c r="P2281" s="46"/>
      <c r="Q2281" s="46"/>
      <c r="R2281" s="46"/>
      <c r="S2281" s="46"/>
      <c r="T2281" s="46"/>
      <c r="U2281" s="46"/>
      <c r="V2281" s="46"/>
      <c r="W2281" s="46"/>
      <c r="X2281" s="46"/>
    </row>
    <row r="2282" spans="1:24" ht="15" customHeight="1" x14ac:dyDescent="0.2">
      <c r="A2282" s="46"/>
      <c r="B2282" s="261" t="s">
        <v>953</v>
      </c>
      <c r="C2282" s="280" t="s">
        <v>1698</v>
      </c>
      <c r="D2282" s="261" t="s">
        <v>47</v>
      </c>
      <c r="E2282" s="261" t="s">
        <v>1699</v>
      </c>
      <c r="F2282" s="385" t="s">
        <v>3981</v>
      </c>
      <c r="G2282" s="385"/>
      <c r="H2282" s="279" t="s">
        <v>60</v>
      </c>
      <c r="I2282" s="282">
        <v>0.1585</v>
      </c>
      <c r="J2282" s="281">
        <v>809.5</v>
      </c>
      <c r="K2282" s="281">
        <v>128.30000000000001</v>
      </c>
      <c r="M2282" s="46"/>
      <c r="N2282" s="46"/>
      <c r="O2282" s="46"/>
      <c r="P2282" s="46"/>
      <c r="Q2282" s="46"/>
      <c r="R2282" s="46"/>
      <c r="S2282" s="46"/>
      <c r="T2282" s="46"/>
      <c r="U2282" s="46"/>
      <c r="V2282" s="46"/>
      <c r="W2282" s="46"/>
      <c r="X2282" s="46"/>
    </row>
    <row r="2283" spans="1:24" ht="15" customHeight="1" x14ac:dyDescent="0.2">
      <c r="A2283" s="46"/>
      <c r="B2283" s="261" t="s">
        <v>953</v>
      </c>
      <c r="C2283" s="280" t="s">
        <v>1761</v>
      </c>
      <c r="D2283" s="261" t="s">
        <v>47</v>
      </c>
      <c r="E2283" s="261" t="s">
        <v>1762</v>
      </c>
      <c r="F2283" s="385" t="s">
        <v>3986</v>
      </c>
      <c r="G2283" s="385"/>
      <c r="H2283" s="279" t="s">
        <v>60</v>
      </c>
      <c r="I2283" s="282">
        <v>0.1163</v>
      </c>
      <c r="J2283" s="281">
        <v>542.86</v>
      </c>
      <c r="K2283" s="281">
        <v>63.13</v>
      </c>
      <c r="M2283" s="46"/>
      <c r="N2283" s="46"/>
      <c r="O2283" s="46"/>
      <c r="P2283" s="46"/>
      <c r="Q2283" s="46"/>
      <c r="R2283" s="46"/>
      <c r="S2283" s="46"/>
      <c r="T2283" s="46"/>
      <c r="U2283" s="46"/>
      <c r="V2283" s="46"/>
      <c r="W2283" s="46"/>
      <c r="X2283" s="46"/>
    </row>
    <row r="2284" spans="1:24" ht="15" customHeight="1" x14ac:dyDescent="0.2">
      <c r="A2284" s="46"/>
      <c r="B2284" s="261" t="s">
        <v>953</v>
      </c>
      <c r="C2284" s="280" t="s">
        <v>1763</v>
      </c>
      <c r="D2284" s="261" t="s">
        <v>47</v>
      </c>
      <c r="E2284" s="261" t="s">
        <v>1764</v>
      </c>
      <c r="F2284" s="385" t="s">
        <v>4023</v>
      </c>
      <c r="G2284" s="385"/>
      <c r="H2284" s="279" t="s">
        <v>40</v>
      </c>
      <c r="I2284" s="282">
        <v>1.21</v>
      </c>
      <c r="J2284" s="281">
        <v>7.66</v>
      </c>
      <c r="K2284" s="281">
        <v>9.26</v>
      </c>
      <c r="M2284" s="46"/>
      <c r="N2284" s="46"/>
      <c r="O2284" s="46"/>
      <c r="P2284" s="46"/>
      <c r="Q2284" s="46"/>
      <c r="R2284" s="46"/>
      <c r="S2284" s="46"/>
      <c r="T2284" s="46"/>
      <c r="U2284" s="46"/>
      <c r="V2284" s="46"/>
      <c r="W2284" s="46"/>
      <c r="X2284" s="46"/>
    </row>
    <row r="2285" spans="1:24" ht="15" customHeight="1" x14ac:dyDescent="0.2">
      <c r="A2285" s="46"/>
      <c r="B2285" s="261" t="s">
        <v>953</v>
      </c>
      <c r="C2285" s="280" t="s">
        <v>1019</v>
      </c>
      <c r="D2285" s="261" t="s">
        <v>47</v>
      </c>
      <c r="E2285" s="261" t="s">
        <v>1020</v>
      </c>
      <c r="F2285" s="385" t="s">
        <v>3970</v>
      </c>
      <c r="G2285" s="385"/>
      <c r="H2285" s="279" t="s">
        <v>950</v>
      </c>
      <c r="I2285" s="282">
        <v>5.3537999999999997</v>
      </c>
      <c r="J2285" s="281">
        <v>24.73</v>
      </c>
      <c r="K2285" s="281">
        <v>132.38999999999999</v>
      </c>
      <c r="M2285" s="46"/>
      <c r="N2285" s="46"/>
      <c r="O2285" s="46"/>
      <c r="P2285" s="46"/>
      <c r="Q2285" s="46"/>
      <c r="R2285" s="46"/>
      <c r="S2285" s="46"/>
      <c r="T2285" s="46"/>
      <c r="U2285" s="46"/>
      <c r="V2285" s="46"/>
      <c r="W2285" s="46"/>
      <c r="X2285" s="46"/>
    </row>
    <row r="2286" spans="1:24" ht="15" customHeight="1" x14ac:dyDescent="0.2">
      <c r="A2286" s="46"/>
      <c r="B2286" s="261" t="s">
        <v>953</v>
      </c>
      <c r="C2286" s="280" t="s">
        <v>2710</v>
      </c>
      <c r="D2286" s="261" t="s">
        <v>47</v>
      </c>
      <c r="E2286" s="261" t="s">
        <v>2711</v>
      </c>
      <c r="F2286" s="385" t="s">
        <v>4024</v>
      </c>
      <c r="G2286" s="385"/>
      <c r="H2286" s="279" t="s">
        <v>60</v>
      </c>
      <c r="I2286" s="282">
        <v>7.0000000000000007E-2</v>
      </c>
      <c r="J2286" s="281">
        <v>2818.42</v>
      </c>
      <c r="K2286" s="281">
        <v>197.28</v>
      </c>
      <c r="M2286" s="46"/>
      <c r="N2286" s="46"/>
      <c r="O2286" s="46"/>
      <c r="P2286" s="46"/>
      <c r="Q2286" s="46"/>
      <c r="R2286" s="46"/>
      <c r="S2286" s="46"/>
      <c r="T2286" s="46"/>
      <c r="U2286" s="46"/>
      <c r="V2286" s="46"/>
      <c r="W2286" s="46"/>
      <c r="X2286" s="46"/>
    </row>
    <row r="2287" spans="1:24" ht="15" customHeight="1" x14ac:dyDescent="0.2">
      <c r="A2287" s="46"/>
      <c r="B2287" s="261" t="s">
        <v>953</v>
      </c>
      <c r="C2287" s="280" t="s">
        <v>1082</v>
      </c>
      <c r="D2287" s="261" t="s">
        <v>47</v>
      </c>
      <c r="E2287" s="261" t="s">
        <v>1083</v>
      </c>
      <c r="F2287" s="385" t="s">
        <v>3985</v>
      </c>
      <c r="G2287" s="385"/>
      <c r="H2287" s="279" t="s">
        <v>1041</v>
      </c>
      <c r="I2287" s="282">
        <v>2.76E-2</v>
      </c>
      <c r="J2287" s="281">
        <v>66</v>
      </c>
      <c r="K2287" s="281">
        <v>1.82</v>
      </c>
      <c r="M2287" s="46"/>
      <c r="N2287" s="46"/>
      <c r="O2287" s="46"/>
      <c r="P2287" s="46"/>
      <c r="Q2287" s="46"/>
      <c r="R2287" s="46"/>
      <c r="S2287" s="46"/>
      <c r="T2287" s="46"/>
      <c r="U2287" s="46"/>
      <c r="V2287" s="46"/>
      <c r="W2287" s="46"/>
      <c r="X2287" s="46"/>
    </row>
    <row r="2288" spans="1:24" ht="15" customHeight="1" x14ac:dyDescent="0.2">
      <c r="A2288" s="46"/>
      <c r="B2288" s="261" t="s">
        <v>953</v>
      </c>
      <c r="C2288" s="280" t="s">
        <v>1700</v>
      </c>
      <c r="D2288" s="261" t="s">
        <v>47</v>
      </c>
      <c r="E2288" s="261" t="s">
        <v>1701</v>
      </c>
      <c r="F2288" s="385" t="s">
        <v>3981</v>
      </c>
      <c r="G2288" s="385"/>
      <c r="H2288" s="279" t="s">
        <v>60</v>
      </c>
      <c r="I2288" s="282">
        <v>1.9599999999999999E-2</v>
      </c>
      <c r="J2288" s="281">
        <v>582.66999999999996</v>
      </c>
      <c r="K2288" s="281">
        <v>11.42</v>
      </c>
      <c r="M2288" s="46"/>
      <c r="N2288" s="46"/>
      <c r="O2288" s="46"/>
      <c r="P2288" s="46"/>
      <c r="Q2288" s="46"/>
      <c r="R2288" s="46"/>
      <c r="S2288" s="46"/>
      <c r="T2288" s="46"/>
      <c r="U2288" s="46"/>
      <c r="V2288" s="46"/>
      <c r="W2288" s="46"/>
      <c r="X2288" s="46"/>
    </row>
    <row r="2289" spans="1:24" ht="15" customHeight="1" x14ac:dyDescent="0.2">
      <c r="A2289" s="46"/>
      <c r="B2289" s="261" t="s">
        <v>953</v>
      </c>
      <c r="C2289" s="280" t="s">
        <v>1086</v>
      </c>
      <c r="D2289" s="261" t="s">
        <v>47</v>
      </c>
      <c r="E2289" s="261" t="s">
        <v>1087</v>
      </c>
      <c r="F2289" s="385" t="s">
        <v>3970</v>
      </c>
      <c r="G2289" s="385"/>
      <c r="H2289" s="279" t="s">
        <v>950</v>
      </c>
      <c r="I2289" s="282">
        <v>6.8139000000000003</v>
      </c>
      <c r="J2289" s="281">
        <v>35.590000000000003</v>
      </c>
      <c r="K2289" s="281">
        <v>242.5</v>
      </c>
      <c r="M2289" s="46"/>
      <c r="N2289" s="46"/>
      <c r="O2289" s="46"/>
      <c r="P2289" s="46"/>
      <c r="Q2289" s="46"/>
      <c r="R2289" s="46"/>
      <c r="S2289" s="46"/>
      <c r="T2289" s="46"/>
      <c r="U2289" s="46"/>
      <c r="V2289" s="46"/>
      <c r="W2289" s="46"/>
      <c r="X2289" s="46"/>
    </row>
    <row r="2290" spans="1:24" ht="15" customHeight="1" x14ac:dyDescent="0.2">
      <c r="A2290" s="46"/>
      <c r="B2290" s="261" t="s">
        <v>953</v>
      </c>
      <c r="C2290" s="280" t="s">
        <v>1084</v>
      </c>
      <c r="D2290" s="261" t="s">
        <v>47</v>
      </c>
      <c r="E2290" s="261" t="s">
        <v>1085</v>
      </c>
      <c r="F2290" s="385" t="s">
        <v>3985</v>
      </c>
      <c r="G2290" s="385"/>
      <c r="H2290" s="279" t="s">
        <v>1035</v>
      </c>
      <c r="I2290" s="282">
        <v>1.3599999999999999E-2</v>
      </c>
      <c r="J2290" s="281">
        <v>151.57</v>
      </c>
      <c r="K2290" s="281">
        <v>2.06</v>
      </c>
      <c r="M2290" s="46"/>
      <c r="N2290" s="46"/>
      <c r="O2290" s="46"/>
      <c r="P2290" s="46"/>
      <c r="Q2290" s="46"/>
      <c r="R2290" s="46"/>
      <c r="S2290" s="46"/>
      <c r="T2290" s="46"/>
      <c r="U2290" s="46"/>
      <c r="V2290" s="46"/>
      <c r="W2290" s="46"/>
      <c r="X2290" s="46"/>
    </row>
    <row r="2291" spans="1:24" ht="15" customHeight="1" x14ac:dyDescent="0.2">
      <c r="A2291" s="46"/>
      <c r="B2291" s="262" t="s">
        <v>919</v>
      </c>
      <c r="C2291" s="284" t="s">
        <v>1100</v>
      </c>
      <c r="D2291" s="262" t="s">
        <v>47</v>
      </c>
      <c r="E2291" s="262" t="s">
        <v>1101</v>
      </c>
      <c r="F2291" s="389" t="s">
        <v>923</v>
      </c>
      <c r="G2291" s="389"/>
      <c r="H2291" s="283" t="s">
        <v>83</v>
      </c>
      <c r="I2291" s="286">
        <v>0.17599999999999999</v>
      </c>
      <c r="J2291" s="285">
        <v>2.5299999999999998</v>
      </c>
      <c r="K2291" s="285">
        <v>0.44</v>
      </c>
      <c r="M2291" s="46"/>
      <c r="N2291" s="46"/>
      <c r="O2291" s="46"/>
      <c r="P2291" s="46"/>
      <c r="Q2291" s="46"/>
      <c r="R2291" s="46"/>
      <c r="S2291" s="46"/>
      <c r="T2291" s="46"/>
      <c r="U2291" s="46"/>
      <c r="V2291" s="46"/>
      <c r="W2291" s="46"/>
      <c r="X2291" s="46"/>
    </row>
    <row r="2292" spans="1:24" ht="15" customHeight="1" x14ac:dyDescent="0.2">
      <c r="A2292" s="46"/>
      <c r="B2292" s="262" t="s">
        <v>919</v>
      </c>
      <c r="C2292" s="284" t="s">
        <v>1027</v>
      </c>
      <c r="D2292" s="262" t="s">
        <v>47</v>
      </c>
      <c r="E2292" s="262" t="s">
        <v>1028</v>
      </c>
      <c r="F2292" s="389" t="s">
        <v>923</v>
      </c>
      <c r="G2292" s="389"/>
      <c r="H2292" s="283" t="s">
        <v>97</v>
      </c>
      <c r="I2292" s="286">
        <v>1.5599999999999999E-2</v>
      </c>
      <c r="J2292" s="285">
        <v>17.829999999999998</v>
      </c>
      <c r="K2292" s="285">
        <v>0.27</v>
      </c>
      <c r="M2292" s="46"/>
      <c r="N2292" s="46"/>
      <c r="O2292" s="46"/>
      <c r="P2292" s="46"/>
      <c r="Q2292" s="46"/>
      <c r="R2292" s="46"/>
      <c r="S2292" s="46"/>
      <c r="T2292" s="46"/>
      <c r="U2292" s="46"/>
      <c r="V2292" s="46"/>
      <c r="W2292" s="46"/>
      <c r="X2292" s="46"/>
    </row>
    <row r="2293" spans="1:24" ht="15" customHeight="1" x14ac:dyDescent="0.2">
      <c r="A2293" s="46"/>
      <c r="B2293" s="262" t="s">
        <v>919</v>
      </c>
      <c r="C2293" s="284" t="s">
        <v>1208</v>
      </c>
      <c r="D2293" s="262" t="s">
        <v>47</v>
      </c>
      <c r="E2293" s="262" t="s">
        <v>1209</v>
      </c>
      <c r="F2293" s="389" t="s">
        <v>923</v>
      </c>
      <c r="G2293" s="389"/>
      <c r="H2293" s="283" t="s">
        <v>83</v>
      </c>
      <c r="I2293" s="286">
        <v>0.55200000000000005</v>
      </c>
      <c r="J2293" s="285">
        <v>43.81</v>
      </c>
      <c r="K2293" s="285">
        <v>24.18</v>
      </c>
      <c r="M2293" s="46"/>
      <c r="N2293" s="46"/>
      <c r="O2293" s="46"/>
      <c r="P2293" s="46"/>
      <c r="Q2293" s="46"/>
      <c r="R2293" s="46"/>
      <c r="S2293" s="46"/>
      <c r="T2293" s="46"/>
      <c r="U2293" s="46"/>
      <c r="V2293" s="46"/>
      <c r="W2293" s="46"/>
      <c r="X2293" s="46"/>
    </row>
    <row r="2294" spans="1:24" ht="15" customHeight="1" x14ac:dyDescent="0.2">
      <c r="A2294" s="46"/>
      <c r="B2294" s="262" t="s">
        <v>919</v>
      </c>
      <c r="C2294" s="284" t="s">
        <v>1702</v>
      </c>
      <c r="D2294" s="262" t="s">
        <v>47</v>
      </c>
      <c r="E2294" s="262" t="s">
        <v>1703</v>
      </c>
      <c r="F2294" s="389" t="s">
        <v>923</v>
      </c>
      <c r="G2294" s="389"/>
      <c r="H2294" s="283" t="s">
        <v>49</v>
      </c>
      <c r="I2294" s="286">
        <v>168.21899999999999</v>
      </c>
      <c r="J2294" s="285">
        <v>0.73</v>
      </c>
      <c r="K2294" s="285">
        <v>122.79</v>
      </c>
      <c r="M2294" s="46"/>
      <c r="N2294" s="46"/>
      <c r="O2294" s="46"/>
      <c r="P2294" s="46"/>
      <c r="Q2294" s="46"/>
      <c r="R2294" s="46"/>
      <c r="S2294" s="46"/>
      <c r="T2294" s="46"/>
      <c r="U2294" s="46"/>
      <c r="V2294" s="46"/>
      <c r="W2294" s="46"/>
      <c r="X2294" s="46"/>
    </row>
    <row r="2295" spans="1:24" ht="15" customHeight="1" x14ac:dyDescent="0.2">
      <c r="A2295" s="46"/>
      <c r="B2295" s="262" t="s">
        <v>919</v>
      </c>
      <c r="C2295" s="284" t="s">
        <v>1098</v>
      </c>
      <c r="D2295" s="262" t="s">
        <v>47</v>
      </c>
      <c r="E2295" s="262" t="s">
        <v>1099</v>
      </c>
      <c r="F2295" s="389" t="s">
        <v>923</v>
      </c>
      <c r="G2295" s="389"/>
      <c r="H2295" s="283" t="s">
        <v>1075</v>
      </c>
      <c r="I2295" s="286">
        <v>6.7999999999999996E-3</v>
      </c>
      <c r="J2295" s="285">
        <v>6.46</v>
      </c>
      <c r="K2295" s="285">
        <v>0.04</v>
      </c>
      <c r="M2295" s="46"/>
      <c r="N2295" s="46"/>
      <c r="O2295" s="46"/>
      <c r="P2295" s="46"/>
      <c r="Q2295" s="46"/>
      <c r="R2295" s="46"/>
      <c r="S2295" s="46"/>
      <c r="T2295" s="46"/>
      <c r="U2295" s="46"/>
      <c r="V2295" s="46"/>
      <c r="W2295" s="46"/>
      <c r="X2295" s="46"/>
    </row>
    <row r="2296" spans="1:24" ht="15" customHeight="1" x14ac:dyDescent="0.2">
      <c r="A2296" s="46"/>
      <c r="B2296" s="262" t="s">
        <v>919</v>
      </c>
      <c r="C2296" s="284" t="s">
        <v>1050</v>
      </c>
      <c r="D2296" s="262" t="s">
        <v>47</v>
      </c>
      <c r="E2296" s="262" t="s">
        <v>1051</v>
      </c>
      <c r="F2296" s="389" t="s">
        <v>923</v>
      </c>
      <c r="G2296" s="389"/>
      <c r="H2296" s="283" t="s">
        <v>83</v>
      </c>
      <c r="I2296" s="286">
        <v>0.14799999999999999</v>
      </c>
      <c r="J2296" s="285">
        <v>7.23</v>
      </c>
      <c r="K2296" s="285">
        <v>1.07</v>
      </c>
      <c r="M2296" s="46"/>
      <c r="N2296" s="46"/>
      <c r="O2296" s="46"/>
      <c r="P2296" s="46"/>
      <c r="Q2296" s="46"/>
      <c r="R2296" s="46"/>
      <c r="S2296" s="46"/>
      <c r="T2296" s="46"/>
      <c r="U2296" s="46"/>
      <c r="V2296" s="46"/>
      <c r="W2296" s="46"/>
      <c r="X2296" s="46"/>
    </row>
    <row r="2297" spans="1:24" ht="15" customHeight="1" x14ac:dyDescent="0.2">
      <c r="A2297" s="46"/>
      <c r="B2297" s="263"/>
      <c r="C2297" s="263"/>
      <c r="D2297" s="263"/>
      <c r="E2297" s="263"/>
      <c r="F2297" s="263" t="s">
        <v>924</v>
      </c>
      <c r="G2297" s="289">
        <v>472.28</v>
      </c>
      <c r="H2297" s="263" t="s">
        <v>925</v>
      </c>
      <c r="I2297" s="289">
        <v>0</v>
      </c>
      <c r="J2297" s="263" t="s">
        <v>926</v>
      </c>
      <c r="K2297" s="289">
        <v>472.28</v>
      </c>
      <c r="M2297" s="46"/>
      <c r="N2297" s="46"/>
      <c r="O2297" s="46"/>
      <c r="P2297" s="46"/>
      <c r="Q2297" s="46"/>
      <c r="R2297" s="46"/>
      <c r="S2297" s="46"/>
      <c r="T2297" s="46"/>
      <c r="U2297" s="46"/>
      <c r="V2297" s="46"/>
      <c r="W2297" s="46"/>
      <c r="X2297" s="46"/>
    </row>
    <row r="2298" spans="1:24" ht="15" customHeight="1" x14ac:dyDescent="0.2">
      <c r="A2298" s="46"/>
      <c r="B2298" s="263"/>
      <c r="C2298" s="263"/>
      <c r="D2298" s="263"/>
      <c r="E2298" s="263"/>
      <c r="F2298" s="263" t="s">
        <v>927</v>
      </c>
      <c r="G2298" s="289">
        <v>194.97</v>
      </c>
      <c r="H2298" s="263"/>
      <c r="I2298" s="386" t="s">
        <v>928</v>
      </c>
      <c r="J2298" s="386"/>
      <c r="K2298" s="289">
        <v>1131.92</v>
      </c>
      <c r="M2298" s="46"/>
      <c r="N2298" s="46"/>
      <c r="O2298" s="46"/>
      <c r="P2298" s="46"/>
      <c r="Q2298" s="46"/>
      <c r="R2298" s="46"/>
      <c r="S2298" s="46"/>
      <c r="T2298" s="46"/>
      <c r="U2298" s="46"/>
      <c r="V2298" s="46"/>
      <c r="W2298" s="46"/>
      <c r="X2298" s="46"/>
    </row>
    <row r="2299" spans="1:24" ht="15" customHeight="1" thickBot="1" x14ac:dyDescent="0.25">
      <c r="A2299" s="46"/>
      <c r="B2299" s="264"/>
      <c r="C2299" s="264"/>
      <c r="D2299" s="264"/>
      <c r="E2299" s="264"/>
      <c r="F2299" s="264"/>
      <c r="G2299" s="264"/>
      <c r="H2299" s="264" t="s">
        <v>929</v>
      </c>
      <c r="I2299" s="287" t="s">
        <v>951</v>
      </c>
      <c r="J2299" s="264" t="s">
        <v>931</v>
      </c>
      <c r="K2299" s="265">
        <v>6791.52</v>
      </c>
      <c r="M2299" s="46"/>
      <c r="N2299" s="46"/>
      <c r="O2299" s="46"/>
      <c r="P2299" s="46"/>
      <c r="Q2299" s="46"/>
      <c r="R2299" s="46"/>
      <c r="S2299" s="46"/>
      <c r="T2299" s="46"/>
      <c r="U2299" s="46"/>
      <c r="V2299" s="46"/>
      <c r="W2299" s="46"/>
      <c r="X2299" s="46"/>
    </row>
    <row r="2300" spans="1:24" ht="15" customHeight="1" thickTop="1" x14ac:dyDescent="0.2">
      <c r="A2300" s="46"/>
      <c r="B2300" s="278"/>
      <c r="C2300" s="278"/>
      <c r="D2300" s="278"/>
      <c r="E2300" s="278"/>
      <c r="F2300" s="278"/>
      <c r="G2300" s="278"/>
      <c r="H2300" s="278"/>
      <c r="I2300" s="278"/>
      <c r="J2300" s="278"/>
      <c r="K2300" s="278"/>
      <c r="M2300" s="46"/>
      <c r="N2300" s="46"/>
      <c r="O2300" s="46"/>
      <c r="P2300" s="46"/>
      <c r="Q2300" s="46"/>
      <c r="R2300" s="46"/>
      <c r="S2300" s="46"/>
      <c r="T2300" s="46"/>
      <c r="U2300" s="46"/>
      <c r="V2300" s="46"/>
      <c r="W2300" s="46"/>
      <c r="X2300" s="46"/>
    </row>
    <row r="2301" spans="1:24" ht="15" customHeight="1" x14ac:dyDescent="0.2">
      <c r="A2301" s="46"/>
      <c r="B2301" s="259" t="s">
        <v>533</v>
      </c>
      <c r="C2301" s="267" t="s">
        <v>24</v>
      </c>
      <c r="D2301" s="259" t="s">
        <v>25</v>
      </c>
      <c r="E2301" s="259" t="s">
        <v>26</v>
      </c>
      <c r="F2301" s="387" t="s">
        <v>917</v>
      </c>
      <c r="G2301" s="387"/>
      <c r="H2301" s="271" t="s">
        <v>27</v>
      </c>
      <c r="I2301" s="267" t="s">
        <v>28</v>
      </c>
      <c r="J2301" s="267" t="s">
        <v>29</v>
      </c>
      <c r="K2301" s="267" t="s">
        <v>30</v>
      </c>
      <c r="M2301" s="46"/>
      <c r="N2301" s="46"/>
      <c r="O2301" s="46"/>
      <c r="P2301" s="46"/>
      <c r="Q2301" s="46"/>
      <c r="R2301" s="46"/>
      <c r="S2301" s="46"/>
      <c r="T2301" s="46"/>
      <c r="U2301" s="46"/>
      <c r="V2301" s="46"/>
      <c r="W2301" s="46"/>
      <c r="X2301" s="46"/>
    </row>
    <row r="2302" spans="1:24" ht="15" customHeight="1" x14ac:dyDescent="0.2">
      <c r="A2302" s="46"/>
      <c r="B2302" s="260" t="s">
        <v>918</v>
      </c>
      <c r="C2302" s="275" t="s">
        <v>2481</v>
      </c>
      <c r="D2302" s="260" t="s">
        <v>47</v>
      </c>
      <c r="E2302" s="260" t="s">
        <v>2482</v>
      </c>
      <c r="F2302" s="388" t="s">
        <v>4022</v>
      </c>
      <c r="G2302" s="388"/>
      <c r="H2302" s="274" t="s">
        <v>49</v>
      </c>
      <c r="I2302" s="277">
        <v>1</v>
      </c>
      <c r="J2302" s="276">
        <v>658.16</v>
      </c>
      <c r="K2302" s="276">
        <v>658.16</v>
      </c>
      <c r="M2302" s="46"/>
      <c r="N2302" s="46"/>
      <c r="O2302" s="46"/>
      <c r="P2302" s="46"/>
      <c r="Q2302" s="46"/>
      <c r="R2302" s="46"/>
      <c r="S2302" s="46"/>
      <c r="T2302" s="46"/>
      <c r="U2302" s="46"/>
      <c r="V2302" s="46"/>
      <c r="W2302" s="46"/>
      <c r="X2302" s="46"/>
    </row>
    <row r="2303" spans="1:24" ht="15" customHeight="1" x14ac:dyDescent="0.2">
      <c r="A2303" s="46"/>
      <c r="B2303" s="261" t="s">
        <v>953</v>
      </c>
      <c r="C2303" s="280" t="s">
        <v>1761</v>
      </c>
      <c r="D2303" s="261" t="s">
        <v>47</v>
      </c>
      <c r="E2303" s="261" t="s">
        <v>1762</v>
      </c>
      <c r="F2303" s="385" t="s">
        <v>3986</v>
      </c>
      <c r="G2303" s="385"/>
      <c r="H2303" s="279" t="s">
        <v>60</v>
      </c>
      <c r="I2303" s="282">
        <v>7.4399999999999994E-2</v>
      </c>
      <c r="J2303" s="281">
        <v>542.86</v>
      </c>
      <c r="K2303" s="281">
        <v>40.380000000000003</v>
      </c>
      <c r="M2303" s="46"/>
      <c r="N2303" s="46"/>
      <c r="O2303" s="46"/>
      <c r="P2303" s="46"/>
      <c r="Q2303" s="46"/>
      <c r="R2303" s="46"/>
      <c r="S2303" s="46"/>
      <c r="T2303" s="46"/>
      <c r="U2303" s="46"/>
      <c r="V2303" s="46"/>
      <c r="W2303" s="46"/>
      <c r="X2303" s="46"/>
    </row>
    <row r="2304" spans="1:24" ht="15" customHeight="1" x14ac:dyDescent="0.2">
      <c r="A2304" s="46"/>
      <c r="B2304" s="261" t="s">
        <v>953</v>
      </c>
      <c r="C2304" s="280" t="s">
        <v>1019</v>
      </c>
      <c r="D2304" s="261" t="s">
        <v>47</v>
      </c>
      <c r="E2304" s="261" t="s">
        <v>1020</v>
      </c>
      <c r="F2304" s="385" t="s">
        <v>3970</v>
      </c>
      <c r="G2304" s="385"/>
      <c r="H2304" s="279" t="s">
        <v>950</v>
      </c>
      <c r="I2304" s="282">
        <v>4.0027999999999997</v>
      </c>
      <c r="J2304" s="281">
        <v>24.73</v>
      </c>
      <c r="K2304" s="281">
        <v>98.98</v>
      </c>
      <c r="M2304" s="46"/>
      <c r="N2304" s="46"/>
      <c r="O2304" s="46"/>
      <c r="P2304" s="46"/>
      <c r="Q2304" s="46"/>
      <c r="R2304" s="46"/>
      <c r="S2304" s="46"/>
      <c r="T2304" s="46"/>
      <c r="U2304" s="46"/>
      <c r="V2304" s="46"/>
      <c r="W2304" s="46"/>
      <c r="X2304" s="46"/>
    </row>
    <row r="2305" spans="1:24" ht="15" customHeight="1" x14ac:dyDescent="0.2">
      <c r="A2305" s="46"/>
      <c r="B2305" s="261" t="s">
        <v>953</v>
      </c>
      <c r="C2305" s="280" t="s">
        <v>1700</v>
      </c>
      <c r="D2305" s="261" t="s">
        <v>47</v>
      </c>
      <c r="E2305" s="261" t="s">
        <v>1701</v>
      </c>
      <c r="F2305" s="385" t="s">
        <v>3981</v>
      </c>
      <c r="G2305" s="385"/>
      <c r="H2305" s="279" t="s">
        <v>60</v>
      </c>
      <c r="I2305" s="282">
        <v>1.4800000000000001E-2</v>
      </c>
      <c r="J2305" s="281">
        <v>582.66999999999996</v>
      </c>
      <c r="K2305" s="281">
        <v>8.6199999999999992</v>
      </c>
      <c r="M2305" s="46"/>
      <c r="N2305" s="46"/>
      <c r="O2305" s="46"/>
      <c r="P2305" s="46"/>
      <c r="Q2305" s="46"/>
      <c r="R2305" s="46"/>
      <c r="S2305" s="46"/>
      <c r="T2305" s="46"/>
      <c r="U2305" s="46"/>
      <c r="V2305" s="46"/>
      <c r="W2305" s="46"/>
      <c r="X2305" s="46"/>
    </row>
    <row r="2306" spans="1:24" ht="15" customHeight="1" x14ac:dyDescent="0.2">
      <c r="A2306" s="46"/>
      <c r="B2306" s="261" t="s">
        <v>953</v>
      </c>
      <c r="C2306" s="280" t="s">
        <v>1086</v>
      </c>
      <c r="D2306" s="261" t="s">
        <v>47</v>
      </c>
      <c r="E2306" s="261" t="s">
        <v>1087</v>
      </c>
      <c r="F2306" s="385" t="s">
        <v>3970</v>
      </c>
      <c r="G2306" s="385"/>
      <c r="H2306" s="279" t="s">
        <v>950</v>
      </c>
      <c r="I2306" s="282">
        <v>5.0944000000000003</v>
      </c>
      <c r="J2306" s="281">
        <v>35.590000000000003</v>
      </c>
      <c r="K2306" s="281">
        <v>181.3</v>
      </c>
      <c r="M2306" s="46"/>
      <c r="N2306" s="46"/>
      <c r="O2306" s="46"/>
      <c r="P2306" s="46"/>
      <c r="Q2306" s="46"/>
      <c r="R2306" s="46"/>
      <c r="S2306" s="46"/>
      <c r="T2306" s="46"/>
      <c r="U2306" s="46"/>
      <c r="V2306" s="46"/>
      <c r="W2306" s="46"/>
      <c r="X2306" s="46"/>
    </row>
    <row r="2307" spans="1:24" ht="15" customHeight="1" x14ac:dyDescent="0.2">
      <c r="A2307" s="46"/>
      <c r="B2307" s="261" t="s">
        <v>953</v>
      </c>
      <c r="C2307" s="280" t="s">
        <v>1763</v>
      </c>
      <c r="D2307" s="261" t="s">
        <v>47</v>
      </c>
      <c r="E2307" s="261" t="s">
        <v>1764</v>
      </c>
      <c r="F2307" s="385" t="s">
        <v>4023</v>
      </c>
      <c r="G2307" s="385"/>
      <c r="H2307" s="279" t="s">
        <v>40</v>
      </c>
      <c r="I2307" s="282">
        <v>0.81</v>
      </c>
      <c r="J2307" s="281">
        <v>7.66</v>
      </c>
      <c r="K2307" s="281">
        <v>6.2</v>
      </c>
      <c r="M2307" s="46"/>
      <c r="N2307" s="46"/>
      <c r="O2307" s="46"/>
      <c r="P2307" s="46"/>
      <c r="Q2307" s="46"/>
      <c r="R2307" s="46"/>
      <c r="S2307" s="46"/>
      <c r="T2307" s="46"/>
      <c r="U2307" s="46"/>
      <c r="V2307" s="46"/>
      <c r="W2307" s="46"/>
      <c r="X2307" s="46"/>
    </row>
    <row r="2308" spans="1:24" ht="15" customHeight="1" x14ac:dyDescent="0.2">
      <c r="A2308" s="46"/>
      <c r="B2308" s="261" t="s">
        <v>953</v>
      </c>
      <c r="C2308" s="280" t="s">
        <v>1084</v>
      </c>
      <c r="D2308" s="261" t="s">
        <v>47</v>
      </c>
      <c r="E2308" s="261" t="s">
        <v>1085</v>
      </c>
      <c r="F2308" s="385" t="s">
        <v>3985</v>
      </c>
      <c r="G2308" s="385"/>
      <c r="H2308" s="279" t="s">
        <v>1035</v>
      </c>
      <c r="I2308" s="282">
        <v>8.6999999999999994E-3</v>
      </c>
      <c r="J2308" s="281">
        <v>151.57</v>
      </c>
      <c r="K2308" s="281">
        <v>1.31</v>
      </c>
      <c r="M2308" s="46"/>
      <c r="N2308" s="46"/>
      <c r="O2308" s="46"/>
      <c r="P2308" s="46"/>
      <c r="Q2308" s="46"/>
      <c r="R2308" s="46"/>
      <c r="S2308" s="46"/>
      <c r="T2308" s="46"/>
      <c r="U2308" s="46"/>
      <c r="V2308" s="46"/>
      <c r="W2308" s="46"/>
      <c r="X2308" s="46"/>
    </row>
    <row r="2309" spans="1:24" ht="15" customHeight="1" x14ac:dyDescent="0.2">
      <c r="A2309" s="46"/>
      <c r="B2309" s="261" t="s">
        <v>953</v>
      </c>
      <c r="C2309" s="280" t="s">
        <v>1082</v>
      </c>
      <c r="D2309" s="261" t="s">
        <v>47</v>
      </c>
      <c r="E2309" s="261" t="s">
        <v>1083</v>
      </c>
      <c r="F2309" s="385" t="s">
        <v>3985</v>
      </c>
      <c r="G2309" s="385"/>
      <c r="H2309" s="279" t="s">
        <v>1041</v>
      </c>
      <c r="I2309" s="282">
        <v>1.78E-2</v>
      </c>
      <c r="J2309" s="281">
        <v>66</v>
      </c>
      <c r="K2309" s="281">
        <v>1.17</v>
      </c>
      <c r="M2309" s="46"/>
      <c r="N2309" s="46"/>
      <c r="O2309" s="46"/>
      <c r="P2309" s="46"/>
      <c r="Q2309" s="46"/>
      <c r="R2309" s="46"/>
      <c r="S2309" s="46"/>
      <c r="T2309" s="46"/>
      <c r="U2309" s="46"/>
      <c r="V2309" s="46"/>
      <c r="W2309" s="46"/>
      <c r="X2309" s="46"/>
    </row>
    <row r="2310" spans="1:24" ht="15" customHeight="1" x14ac:dyDescent="0.2">
      <c r="A2310" s="46"/>
      <c r="B2310" s="261" t="s">
        <v>953</v>
      </c>
      <c r="C2310" s="280" t="s">
        <v>2710</v>
      </c>
      <c r="D2310" s="261" t="s">
        <v>47</v>
      </c>
      <c r="E2310" s="261" t="s">
        <v>2711</v>
      </c>
      <c r="F2310" s="385" t="s">
        <v>4024</v>
      </c>
      <c r="G2310" s="385"/>
      <c r="H2310" s="279" t="s">
        <v>60</v>
      </c>
      <c r="I2310" s="282">
        <v>4.48E-2</v>
      </c>
      <c r="J2310" s="281">
        <v>2818.42</v>
      </c>
      <c r="K2310" s="281">
        <v>126.26</v>
      </c>
      <c r="M2310" s="46"/>
      <c r="N2310" s="46"/>
      <c r="O2310" s="46"/>
      <c r="P2310" s="46"/>
      <c r="Q2310" s="46"/>
      <c r="R2310" s="46"/>
      <c r="S2310" s="46"/>
      <c r="T2310" s="46"/>
      <c r="U2310" s="46"/>
      <c r="V2310" s="46"/>
      <c r="W2310" s="46"/>
      <c r="X2310" s="46"/>
    </row>
    <row r="2311" spans="1:24" ht="15" customHeight="1" x14ac:dyDescent="0.2">
      <c r="A2311" s="46"/>
      <c r="B2311" s="261" t="s">
        <v>953</v>
      </c>
      <c r="C2311" s="280" t="s">
        <v>1759</v>
      </c>
      <c r="D2311" s="261" t="s">
        <v>47</v>
      </c>
      <c r="E2311" s="261" t="s">
        <v>1760</v>
      </c>
      <c r="F2311" s="385" t="s">
        <v>3981</v>
      </c>
      <c r="G2311" s="385"/>
      <c r="H2311" s="279" t="s">
        <v>60</v>
      </c>
      <c r="I2311" s="282">
        <v>0.11559999999999999</v>
      </c>
      <c r="J2311" s="281">
        <v>665.51</v>
      </c>
      <c r="K2311" s="281">
        <v>76.930000000000007</v>
      </c>
      <c r="M2311" s="46"/>
      <c r="N2311" s="46"/>
      <c r="O2311" s="46"/>
      <c r="P2311" s="46"/>
      <c r="Q2311" s="46"/>
      <c r="R2311" s="46"/>
      <c r="S2311" s="46"/>
      <c r="T2311" s="46"/>
      <c r="U2311" s="46"/>
      <c r="V2311" s="46"/>
      <c r="W2311" s="46"/>
      <c r="X2311" s="46"/>
    </row>
    <row r="2312" spans="1:24" ht="15" customHeight="1" x14ac:dyDescent="0.2">
      <c r="A2312" s="46"/>
      <c r="B2312" s="262" t="s">
        <v>919</v>
      </c>
      <c r="C2312" s="284" t="s">
        <v>1050</v>
      </c>
      <c r="D2312" s="262" t="s">
        <v>47</v>
      </c>
      <c r="E2312" s="262" t="s">
        <v>1051</v>
      </c>
      <c r="F2312" s="389" t="s">
        <v>923</v>
      </c>
      <c r="G2312" s="389"/>
      <c r="H2312" s="283" t="s">
        <v>83</v>
      </c>
      <c r="I2312" s="286">
        <v>0.11840000000000001</v>
      </c>
      <c r="J2312" s="285">
        <v>7.23</v>
      </c>
      <c r="K2312" s="285">
        <v>0.85</v>
      </c>
      <c r="M2312" s="46"/>
      <c r="N2312" s="46"/>
      <c r="O2312" s="46"/>
      <c r="P2312" s="46"/>
      <c r="Q2312" s="46"/>
      <c r="R2312" s="46"/>
      <c r="S2312" s="46"/>
      <c r="T2312" s="46"/>
      <c r="U2312" s="46"/>
      <c r="V2312" s="46"/>
      <c r="W2312" s="46"/>
      <c r="X2312" s="46"/>
    </row>
    <row r="2313" spans="1:24" ht="15" customHeight="1" x14ac:dyDescent="0.2">
      <c r="A2313" s="46"/>
      <c r="B2313" s="262" t="s">
        <v>919</v>
      </c>
      <c r="C2313" s="284" t="s">
        <v>1702</v>
      </c>
      <c r="D2313" s="262" t="s">
        <v>47</v>
      </c>
      <c r="E2313" s="262" t="s">
        <v>1703</v>
      </c>
      <c r="F2313" s="389" t="s">
        <v>923</v>
      </c>
      <c r="G2313" s="389"/>
      <c r="H2313" s="283" t="s">
        <v>49</v>
      </c>
      <c r="I2313" s="286">
        <v>131.81880000000001</v>
      </c>
      <c r="J2313" s="285">
        <v>0.73</v>
      </c>
      <c r="K2313" s="285">
        <v>96.22</v>
      </c>
      <c r="M2313" s="46"/>
      <c r="N2313" s="46"/>
      <c r="O2313" s="46"/>
      <c r="P2313" s="46"/>
      <c r="Q2313" s="46"/>
      <c r="R2313" s="46"/>
      <c r="S2313" s="46"/>
      <c r="T2313" s="46"/>
      <c r="U2313" s="46"/>
      <c r="V2313" s="46"/>
      <c r="W2313" s="46"/>
      <c r="X2313" s="46"/>
    </row>
    <row r="2314" spans="1:24" ht="15" customHeight="1" x14ac:dyDescent="0.2">
      <c r="A2314" s="46"/>
      <c r="B2314" s="262" t="s">
        <v>919</v>
      </c>
      <c r="C2314" s="284" t="s">
        <v>1100</v>
      </c>
      <c r="D2314" s="262" t="s">
        <v>47</v>
      </c>
      <c r="E2314" s="262" t="s">
        <v>1101</v>
      </c>
      <c r="F2314" s="389" t="s">
        <v>923</v>
      </c>
      <c r="G2314" s="389"/>
      <c r="H2314" s="283" t="s">
        <v>83</v>
      </c>
      <c r="I2314" s="286">
        <v>0.14080000000000001</v>
      </c>
      <c r="J2314" s="285">
        <v>2.5299999999999998</v>
      </c>
      <c r="K2314" s="285">
        <v>0.35</v>
      </c>
      <c r="M2314" s="46"/>
      <c r="N2314" s="46"/>
      <c r="O2314" s="46"/>
      <c r="P2314" s="46"/>
      <c r="Q2314" s="46"/>
      <c r="R2314" s="46"/>
      <c r="S2314" s="46"/>
      <c r="T2314" s="46"/>
      <c r="U2314" s="46"/>
      <c r="V2314" s="46"/>
      <c r="W2314" s="46"/>
      <c r="X2314" s="46"/>
    </row>
    <row r="2315" spans="1:24" ht="15" customHeight="1" x14ac:dyDescent="0.2">
      <c r="A2315" s="46"/>
      <c r="B2315" s="262" t="s">
        <v>919</v>
      </c>
      <c r="C2315" s="284" t="s">
        <v>1027</v>
      </c>
      <c r="D2315" s="262" t="s">
        <v>47</v>
      </c>
      <c r="E2315" s="262" t="s">
        <v>1028</v>
      </c>
      <c r="F2315" s="389" t="s">
        <v>923</v>
      </c>
      <c r="G2315" s="389"/>
      <c r="H2315" s="283" t="s">
        <v>97</v>
      </c>
      <c r="I2315" s="286">
        <v>1.2500000000000001E-2</v>
      </c>
      <c r="J2315" s="285">
        <v>17.829999999999998</v>
      </c>
      <c r="K2315" s="285">
        <v>0.22</v>
      </c>
      <c r="M2315" s="46"/>
      <c r="N2315" s="46"/>
      <c r="O2315" s="46"/>
      <c r="P2315" s="46"/>
      <c r="Q2315" s="46"/>
      <c r="R2315" s="46"/>
      <c r="S2315" s="46"/>
      <c r="T2315" s="46"/>
      <c r="U2315" s="46"/>
      <c r="V2315" s="46"/>
      <c r="W2315" s="46"/>
      <c r="X2315" s="46"/>
    </row>
    <row r="2316" spans="1:24" ht="15" customHeight="1" x14ac:dyDescent="0.2">
      <c r="A2316" s="46"/>
      <c r="B2316" s="262" t="s">
        <v>919</v>
      </c>
      <c r="C2316" s="284" t="s">
        <v>1208</v>
      </c>
      <c r="D2316" s="262" t="s">
        <v>47</v>
      </c>
      <c r="E2316" s="262" t="s">
        <v>1209</v>
      </c>
      <c r="F2316" s="389" t="s">
        <v>923</v>
      </c>
      <c r="G2316" s="389"/>
      <c r="H2316" s="283" t="s">
        <v>83</v>
      </c>
      <c r="I2316" s="286">
        <v>0.44159999999999999</v>
      </c>
      <c r="J2316" s="285">
        <v>43.81</v>
      </c>
      <c r="K2316" s="285">
        <v>19.34</v>
      </c>
      <c r="M2316" s="46"/>
      <c r="N2316" s="46"/>
      <c r="O2316" s="46"/>
      <c r="P2316" s="46"/>
      <c r="Q2316" s="46"/>
      <c r="R2316" s="46"/>
      <c r="S2316" s="46"/>
      <c r="T2316" s="46"/>
      <c r="U2316" s="46"/>
      <c r="V2316" s="46"/>
      <c r="W2316" s="46"/>
      <c r="X2316" s="46"/>
    </row>
    <row r="2317" spans="1:24" ht="15" customHeight="1" x14ac:dyDescent="0.2">
      <c r="A2317" s="46"/>
      <c r="B2317" s="262" t="s">
        <v>919</v>
      </c>
      <c r="C2317" s="284" t="s">
        <v>1098</v>
      </c>
      <c r="D2317" s="262" t="s">
        <v>47</v>
      </c>
      <c r="E2317" s="262" t="s">
        <v>1099</v>
      </c>
      <c r="F2317" s="389" t="s">
        <v>923</v>
      </c>
      <c r="G2317" s="389"/>
      <c r="H2317" s="283" t="s">
        <v>1075</v>
      </c>
      <c r="I2317" s="286">
        <v>5.4000000000000003E-3</v>
      </c>
      <c r="J2317" s="285">
        <v>6.46</v>
      </c>
      <c r="K2317" s="285">
        <v>0.03</v>
      </c>
      <c r="M2317" s="46"/>
      <c r="N2317" s="46"/>
      <c r="O2317" s="46"/>
      <c r="P2317" s="46"/>
      <c r="Q2317" s="46"/>
      <c r="R2317" s="46"/>
      <c r="S2317" s="46"/>
      <c r="T2317" s="46"/>
      <c r="U2317" s="46"/>
      <c r="V2317" s="46"/>
      <c r="W2317" s="46"/>
      <c r="X2317" s="46"/>
    </row>
    <row r="2318" spans="1:24" ht="15" customHeight="1" x14ac:dyDescent="0.2">
      <c r="A2318" s="46"/>
      <c r="B2318" s="263"/>
      <c r="C2318" s="263"/>
      <c r="D2318" s="263"/>
      <c r="E2318" s="263"/>
      <c r="F2318" s="263" t="s">
        <v>924</v>
      </c>
      <c r="G2318" s="289">
        <v>338.02</v>
      </c>
      <c r="H2318" s="263" t="s">
        <v>925</v>
      </c>
      <c r="I2318" s="289">
        <v>0</v>
      </c>
      <c r="J2318" s="263" t="s">
        <v>926</v>
      </c>
      <c r="K2318" s="289">
        <v>338.02</v>
      </c>
      <c r="M2318" s="46"/>
      <c r="N2318" s="46"/>
      <c r="O2318" s="46"/>
      <c r="P2318" s="46"/>
      <c r="Q2318" s="46"/>
      <c r="R2318" s="46"/>
      <c r="S2318" s="46"/>
      <c r="T2318" s="46"/>
      <c r="U2318" s="46"/>
      <c r="V2318" s="46"/>
      <c r="W2318" s="46"/>
      <c r="X2318" s="46"/>
    </row>
    <row r="2319" spans="1:24" ht="15" customHeight="1" x14ac:dyDescent="0.2">
      <c r="A2319" s="46"/>
      <c r="B2319" s="263"/>
      <c r="C2319" s="263"/>
      <c r="D2319" s="263"/>
      <c r="E2319" s="263"/>
      <c r="F2319" s="263" t="s">
        <v>927</v>
      </c>
      <c r="G2319" s="289">
        <v>136.96</v>
      </c>
      <c r="H2319" s="263"/>
      <c r="I2319" s="386" t="s">
        <v>928</v>
      </c>
      <c r="J2319" s="386"/>
      <c r="K2319" s="289">
        <v>795.12</v>
      </c>
      <c r="M2319" s="46"/>
      <c r="N2319" s="46"/>
      <c r="O2319" s="46"/>
      <c r="P2319" s="46"/>
      <c r="Q2319" s="46"/>
      <c r="R2319" s="46"/>
      <c r="S2319" s="46"/>
      <c r="T2319" s="46"/>
      <c r="U2319" s="46"/>
      <c r="V2319" s="46"/>
      <c r="W2319" s="46"/>
      <c r="X2319" s="46"/>
    </row>
    <row r="2320" spans="1:24" ht="15" customHeight="1" thickBot="1" x14ac:dyDescent="0.25">
      <c r="A2320" s="46"/>
      <c r="B2320" s="264"/>
      <c r="C2320" s="264"/>
      <c r="D2320" s="264"/>
      <c r="E2320" s="264"/>
      <c r="F2320" s="264"/>
      <c r="G2320" s="264"/>
      <c r="H2320" s="264" t="s">
        <v>929</v>
      </c>
      <c r="I2320" s="287" t="s">
        <v>1064</v>
      </c>
      <c r="J2320" s="264" t="s">
        <v>931</v>
      </c>
      <c r="K2320" s="265">
        <v>1590.24</v>
      </c>
      <c r="M2320" s="46"/>
      <c r="N2320" s="46"/>
      <c r="O2320" s="46"/>
      <c r="P2320" s="46"/>
      <c r="Q2320" s="46"/>
      <c r="R2320" s="46"/>
      <c r="S2320" s="46"/>
      <c r="T2320" s="46"/>
      <c r="U2320" s="46"/>
      <c r="V2320" s="46"/>
      <c r="W2320" s="46"/>
      <c r="X2320" s="46"/>
    </row>
    <row r="2321" spans="1:24" ht="15" customHeight="1" thickTop="1" x14ac:dyDescent="0.2">
      <c r="A2321" s="46"/>
      <c r="B2321" s="278"/>
      <c r="C2321" s="278"/>
      <c r="D2321" s="278"/>
      <c r="E2321" s="278"/>
      <c r="F2321" s="278"/>
      <c r="G2321" s="278"/>
      <c r="H2321" s="278"/>
      <c r="I2321" s="278"/>
      <c r="J2321" s="278"/>
      <c r="K2321" s="278"/>
      <c r="M2321" s="46"/>
      <c r="N2321" s="46"/>
      <c r="O2321" s="46"/>
      <c r="P2321" s="46"/>
      <c r="Q2321" s="46"/>
      <c r="R2321" s="46"/>
      <c r="S2321" s="46"/>
      <c r="T2321" s="46"/>
      <c r="U2321" s="46"/>
      <c r="V2321" s="46"/>
      <c r="W2321" s="46"/>
      <c r="X2321" s="46"/>
    </row>
    <row r="2322" spans="1:24" ht="15" customHeight="1" x14ac:dyDescent="0.2">
      <c r="A2322" s="46"/>
      <c r="B2322" s="259" t="s">
        <v>534</v>
      </c>
      <c r="C2322" s="267" t="s">
        <v>24</v>
      </c>
      <c r="D2322" s="259" t="s">
        <v>25</v>
      </c>
      <c r="E2322" s="259" t="s">
        <v>26</v>
      </c>
      <c r="F2322" s="387" t="s">
        <v>917</v>
      </c>
      <c r="G2322" s="387"/>
      <c r="H2322" s="271" t="s">
        <v>27</v>
      </c>
      <c r="I2322" s="267" t="s">
        <v>28</v>
      </c>
      <c r="J2322" s="267" t="s">
        <v>29</v>
      </c>
      <c r="K2322" s="267" t="s">
        <v>30</v>
      </c>
      <c r="M2322" s="46"/>
      <c r="N2322" s="46"/>
      <c r="O2322" s="46"/>
      <c r="P2322" s="46"/>
      <c r="Q2322" s="46"/>
      <c r="R2322" s="46"/>
      <c r="S2322" s="46"/>
      <c r="T2322" s="46"/>
      <c r="U2322" s="46"/>
      <c r="V2322" s="46"/>
      <c r="W2322" s="46"/>
      <c r="X2322" s="46"/>
    </row>
    <row r="2323" spans="1:24" ht="15" customHeight="1" x14ac:dyDescent="0.2">
      <c r="A2323" s="46"/>
      <c r="B2323" s="260" t="s">
        <v>918</v>
      </c>
      <c r="C2323" s="275" t="s">
        <v>3435</v>
      </c>
      <c r="D2323" s="260" t="s">
        <v>73</v>
      </c>
      <c r="E2323" s="260" t="s">
        <v>3436</v>
      </c>
      <c r="F2323" s="388" t="s">
        <v>952</v>
      </c>
      <c r="G2323" s="388"/>
      <c r="H2323" s="274" t="s">
        <v>49</v>
      </c>
      <c r="I2323" s="277">
        <v>1</v>
      </c>
      <c r="J2323" s="276">
        <v>106.77</v>
      </c>
      <c r="K2323" s="276">
        <v>106.77</v>
      </c>
      <c r="M2323" s="46"/>
      <c r="N2323" s="46"/>
      <c r="O2323" s="46"/>
      <c r="P2323" s="46"/>
      <c r="Q2323" s="46"/>
      <c r="R2323" s="46"/>
      <c r="S2323" s="46"/>
      <c r="T2323" s="46"/>
      <c r="U2323" s="46"/>
      <c r="V2323" s="46"/>
      <c r="W2323" s="46"/>
      <c r="X2323" s="46"/>
    </row>
    <row r="2324" spans="1:24" ht="15" customHeight="1" x14ac:dyDescent="0.2">
      <c r="A2324" s="46"/>
      <c r="B2324" s="261" t="s">
        <v>953</v>
      </c>
      <c r="C2324" s="280" t="s">
        <v>954</v>
      </c>
      <c r="D2324" s="261" t="s">
        <v>47</v>
      </c>
      <c r="E2324" s="261" t="s">
        <v>955</v>
      </c>
      <c r="F2324" s="385" t="s">
        <v>3970</v>
      </c>
      <c r="G2324" s="385"/>
      <c r="H2324" s="279" t="s">
        <v>950</v>
      </c>
      <c r="I2324" s="282">
        <v>1.2170000000000001</v>
      </c>
      <c r="J2324" s="281">
        <v>34.46</v>
      </c>
      <c r="K2324" s="281">
        <v>41.93</v>
      </c>
      <c r="M2324" s="46"/>
      <c r="N2324" s="46"/>
      <c r="O2324" s="46"/>
      <c r="P2324" s="46"/>
      <c r="Q2324" s="46"/>
      <c r="R2324" s="46"/>
      <c r="S2324" s="46"/>
      <c r="T2324" s="46"/>
      <c r="U2324" s="46"/>
      <c r="V2324" s="46"/>
      <c r="W2324" s="46"/>
      <c r="X2324" s="46"/>
    </row>
    <row r="2325" spans="1:24" ht="15" customHeight="1" x14ac:dyDescent="0.2">
      <c r="A2325" s="46"/>
      <c r="B2325" s="261" t="s">
        <v>953</v>
      </c>
      <c r="C2325" s="280" t="s">
        <v>957</v>
      </c>
      <c r="D2325" s="261" t="s">
        <v>47</v>
      </c>
      <c r="E2325" s="261" t="s">
        <v>958</v>
      </c>
      <c r="F2325" s="385" t="s">
        <v>3970</v>
      </c>
      <c r="G2325" s="385"/>
      <c r="H2325" s="279" t="s">
        <v>950</v>
      </c>
      <c r="I2325" s="282">
        <v>1.2170000000000001</v>
      </c>
      <c r="J2325" s="281">
        <v>26.08</v>
      </c>
      <c r="K2325" s="281">
        <v>31.73</v>
      </c>
      <c r="M2325" s="46"/>
      <c r="N2325" s="46"/>
      <c r="O2325" s="46"/>
      <c r="P2325" s="46"/>
      <c r="Q2325" s="46"/>
      <c r="R2325" s="46"/>
      <c r="S2325" s="46"/>
      <c r="T2325" s="46"/>
      <c r="U2325" s="46"/>
      <c r="V2325" s="46"/>
      <c r="W2325" s="46"/>
      <c r="X2325" s="46"/>
    </row>
    <row r="2326" spans="1:24" ht="15" customHeight="1" x14ac:dyDescent="0.2">
      <c r="A2326" s="46"/>
      <c r="B2326" s="262" t="s">
        <v>919</v>
      </c>
      <c r="C2326" s="284" t="s">
        <v>3663</v>
      </c>
      <c r="D2326" s="262" t="s">
        <v>43</v>
      </c>
      <c r="E2326" s="262" t="s">
        <v>3664</v>
      </c>
      <c r="F2326" s="389" t="s">
        <v>923</v>
      </c>
      <c r="G2326" s="389"/>
      <c r="H2326" s="283" t="s">
        <v>49</v>
      </c>
      <c r="I2326" s="286">
        <v>1</v>
      </c>
      <c r="J2326" s="285">
        <v>25.99</v>
      </c>
      <c r="K2326" s="285">
        <v>25.99</v>
      </c>
      <c r="M2326" s="46"/>
      <c r="N2326" s="46"/>
      <c r="O2326" s="46"/>
      <c r="P2326" s="46"/>
      <c r="Q2326" s="46"/>
      <c r="R2326" s="46"/>
      <c r="S2326" s="46"/>
      <c r="T2326" s="46"/>
      <c r="U2326" s="46"/>
      <c r="V2326" s="46"/>
      <c r="W2326" s="46"/>
      <c r="X2326" s="46"/>
    </row>
    <row r="2327" spans="1:24" ht="15" customHeight="1" x14ac:dyDescent="0.2">
      <c r="A2327" s="46"/>
      <c r="B2327" s="262" t="s">
        <v>919</v>
      </c>
      <c r="C2327" s="284" t="s">
        <v>3665</v>
      </c>
      <c r="D2327" s="262" t="s">
        <v>43</v>
      </c>
      <c r="E2327" s="262" t="s">
        <v>3666</v>
      </c>
      <c r="F2327" s="389" t="s">
        <v>923</v>
      </c>
      <c r="G2327" s="389"/>
      <c r="H2327" s="283" t="s">
        <v>49</v>
      </c>
      <c r="I2327" s="286">
        <v>1</v>
      </c>
      <c r="J2327" s="285">
        <v>7.12</v>
      </c>
      <c r="K2327" s="285">
        <v>7.12</v>
      </c>
      <c r="M2327" s="46"/>
      <c r="N2327" s="46"/>
      <c r="O2327" s="46"/>
      <c r="P2327" s="46"/>
      <c r="Q2327" s="46"/>
      <c r="R2327" s="46"/>
      <c r="S2327" s="46"/>
      <c r="T2327" s="46"/>
      <c r="U2327" s="46"/>
      <c r="V2327" s="46"/>
      <c r="W2327" s="46"/>
      <c r="X2327" s="46"/>
    </row>
    <row r="2328" spans="1:24" ht="15" customHeight="1" x14ac:dyDescent="0.2">
      <c r="A2328" s="46"/>
      <c r="B2328" s="263"/>
      <c r="C2328" s="263"/>
      <c r="D2328" s="263"/>
      <c r="E2328" s="263"/>
      <c r="F2328" s="263" t="s">
        <v>924</v>
      </c>
      <c r="G2328" s="289">
        <v>64.98</v>
      </c>
      <c r="H2328" s="263" t="s">
        <v>925</v>
      </c>
      <c r="I2328" s="289">
        <v>0</v>
      </c>
      <c r="J2328" s="263" t="s">
        <v>926</v>
      </c>
      <c r="K2328" s="289">
        <v>64.98</v>
      </c>
      <c r="M2328" s="46"/>
      <c r="N2328" s="46"/>
      <c r="O2328" s="46"/>
      <c r="P2328" s="46"/>
      <c r="Q2328" s="46"/>
      <c r="R2328" s="46"/>
      <c r="S2328" s="46"/>
      <c r="T2328" s="46"/>
      <c r="U2328" s="46"/>
      <c r="V2328" s="46"/>
      <c r="W2328" s="46"/>
      <c r="X2328" s="46"/>
    </row>
    <row r="2329" spans="1:24" ht="15" customHeight="1" x14ac:dyDescent="0.2">
      <c r="A2329" s="46"/>
      <c r="B2329" s="263"/>
      <c r="C2329" s="263"/>
      <c r="D2329" s="263"/>
      <c r="E2329" s="263"/>
      <c r="F2329" s="263" t="s">
        <v>927</v>
      </c>
      <c r="G2329" s="289">
        <v>22.21</v>
      </c>
      <c r="H2329" s="263"/>
      <c r="I2329" s="386" t="s">
        <v>928</v>
      </c>
      <c r="J2329" s="386"/>
      <c r="K2329" s="289">
        <v>128.97999999999999</v>
      </c>
      <c r="M2329" s="46"/>
      <c r="N2329" s="46"/>
      <c r="O2329" s="46"/>
      <c r="P2329" s="46"/>
      <c r="Q2329" s="46"/>
      <c r="R2329" s="46"/>
      <c r="S2329" s="46"/>
      <c r="T2329" s="46"/>
      <c r="U2329" s="46"/>
      <c r="V2329" s="46"/>
      <c r="W2329" s="46"/>
      <c r="X2329" s="46"/>
    </row>
    <row r="2330" spans="1:24" ht="15" customHeight="1" thickBot="1" x14ac:dyDescent="0.25">
      <c r="A2330" s="46"/>
      <c r="B2330" s="264"/>
      <c r="C2330" s="264"/>
      <c r="D2330" s="264"/>
      <c r="E2330" s="264"/>
      <c r="F2330" s="264"/>
      <c r="G2330" s="264"/>
      <c r="H2330" s="264" t="s">
        <v>929</v>
      </c>
      <c r="I2330" s="287" t="s">
        <v>1470</v>
      </c>
      <c r="J2330" s="264" t="s">
        <v>931</v>
      </c>
      <c r="K2330" s="265">
        <v>1031.8399999999999</v>
      </c>
      <c r="M2330" s="46"/>
      <c r="N2330" s="46"/>
      <c r="O2330" s="46"/>
      <c r="P2330" s="46"/>
      <c r="Q2330" s="46"/>
      <c r="R2330" s="46"/>
      <c r="S2330" s="46"/>
      <c r="T2330" s="46"/>
      <c r="U2330" s="46"/>
      <c r="V2330" s="46"/>
      <c r="W2330" s="46"/>
      <c r="X2330" s="46"/>
    </row>
    <row r="2331" spans="1:24" ht="15" customHeight="1" thickTop="1" x14ac:dyDescent="0.2">
      <c r="A2331" s="46"/>
      <c r="B2331" s="278"/>
      <c r="C2331" s="278"/>
      <c r="D2331" s="278"/>
      <c r="E2331" s="278"/>
      <c r="F2331" s="278"/>
      <c r="G2331" s="278"/>
      <c r="H2331" s="278"/>
      <c r="I2331" s="278"/>
      <c r="J2331" s="278"/>
      <c r="K2331" s="278"/>
      <c r="M2331" s="46"/>
      <c r="N2331" s="46"/>
      <c r="O2331" s="46"/>
      <c r="P2331" s="46"/>
      <c r="Q2331" s="46"/>
      <c r="R2331" s="46"/>
      <c r="S2331" s="46"/>
      <c r="T2331" s="46"/>
      <c r="U2331" s="46"/>
      <c r="V2331" s="46"/>
      <c r="W2331" s="46"/>
      <c r="X2331" s="46"/>
    </row>
    <row r="2332" spans="1:24" ht="15" customHeight="1" x14ac:dyDescent="0.2">
      <c r="A2332" s="46"/>
      <c r="B2332" s="259" t="s">
        <v>537</v>
      </c>
      <c r="C2332" s="267" t="s">
        <v>24</v>
      </c>
      <c r="D2332" s="259" t="s">
        <v>25</v>
      </c>
      <c r="E2332" s="259" t="s">
        <v>26</v>
      </c>
      <c r="F2332" s="387" t="s">
        <v>917</v>
      </c>
      <c r="G2332" s="387"/>
      <c r="H2332" s="271" t="s">
        <v>27</v>
      </c>
      <c r="I2332" s="267" t="s">
        <v>28</v>
      </c>
      <c r="J2332" s="267" t="s">
        <v>29</v>
      </c>
      <c r="K2332" s="267" t="s">
        <v>30</v>
      </c>
      <c r="M2332" s="46"/>
      <c r="N2332" s="46"/>
      <c r="O2332" s="46"/>
      <c r="P2332" s="46"/>
      <c r="Q2332" s="46"/>
      <c r="R2332" s="46"/>
      <c r="S2332" s="46"/>
      <c r="T2332" s="46"/>
      <c r="U2332" s="46"/>
      <c r="V2332" s="46"/>
      <c r="W2332" s="46"/>
      <c r="X2332" s="46"/>
    </row>
    <row r="2333" spans="1:24" ht="15" customHeight="1" x14ac:dyDescent="0.2">
      <c r="A2333" s="46"/>
      <c r="B2333" s="260" t="s">
        <v>918</v>
      </c>
      <c r="C2333" s="275" t="s">
        <v>535</v>
      </c>
      <c r="D2333" s="260" t="s">
        <v>47</v>
      </c>
      <c r="E2333" s="260" t="s">
        <v>536</v>
      </c>
      <c r="F2333" s="388" t="s">
        <v>4025</v>
      </c>
      <c r="G2333" s="388"/>
      <c r="H2333" s="274" t="s">
        <v>49</v>
      </c>
      <c r="I2333" s="277">
        <v>1</v>
      </c>
      <c r="J2333" s="276">
        <v>76.87</v>
      </c>
      <c r="K2333" s="276">
        <v>76.87</v>
      </c>
      <c r="M2333" s="46"/>
      <c r="N2333" s="46"/>
      <c r="O2333" s="46"/>
      <c r="P2333" s="46"/>
      <c r="Q2333" s="46"/>
      <c r="R2333" s="46"/>
      <c r="S2333" s="46"/>
      <c r="T2333" s="46"/>
      <c r="U2333" s="46"/>
      <c r="V2333" s="46"/>
      <c r="W2333" s="46"/>
      <c r="X2333" s="46"/>
    </row>
    <row r="2334" spans="1:24" ht="15" customHeight="1" x14ac:dyDescent="0.2">
      <c r="A2334" s="46"/>
      <c r="B2334" s="261" t="s">
        <v>953</v>
      </c>
      <c r="C2334" s="280" t="s">
        <v>957</v>
      </c>
      <c r="D2334" s="261" t="s">
        <v>47</v>
      </c>
      <c r="E2334" s="261" t="s">
        <v>958</v>
      </c>
      <c r="F2334" s="385" t="s">
        <v>3970</v>
      </c>
      <c r="G2334" s="385"/>
      <c r="H2334" s="279" t="s">
        <v>950</v>
      </c>
      <c r="I2334" s="282">
        <v>0.42309999999999998</v>
      </c>
      <c r="J2334" s="281">
        <v>26.08</v>
      </c>
      <c r="K2334" s="281">
        <v>11.03</v>
      </c>
      <c r="M2334" s="46"/>
      <c r="N2334" s="46"/>
      <c r="O2334" s="46"/>
      <c r="P2334" s="46"/>
      <c r="Q2334" s="46"/>
      <c r="R2334" s="46"/>
      <c r="S2334" s="46"/>
      <c r="T2334" s="46"/>
      <c r="U2334" s="46"/>
      <c r="V2334" s="46"/>
      <c r="W2334" s="46"/>
      <c r="X2334" s="46"/>
    </row>
    <row r="2335" spans="1:24" ht="15" customHeight="1" x14ac:dyDescent="0.2">
      <c r="A2335" s="46"/>
      <c r="B2335" s="261" t="s">
        <v>953</v>
      </c>
      <c r="C2335" s="280" t="s">
        <v>954</v>
      </c>
      <c r="D2335" s="261" t="s">
        <v>47</v>
      </c>
      <c r="E2335" s="261" t="s">
        <v>955</v>
      </c>
      <c r="F2335" s="385" t="s">
        <v>3970</v>
      </c>
      <c r="G2335" s="385"/>
      <c r="H2335" s="279" t="s">
        <v>950</v>
      </c>
      <c r="I2335" s="282">
        <v>0.42309999999999998</v>
      </c>
      <c r="J2335" s="281">
        <v>34.46</v>
      </c>
      <c r="K2335" s="281">
        <v>14.58</v>
      </c>
      <c r="M2335" s="46"/>
      <c r="N2335" s="46"/>
      <c r="O2335" s="46"/>
      <c r="P2335" s="46"/>
      <c r="Q2335" s="46"/>
      <c r="R2335" s="46"/>
      <c r="S2335" s="46"/>
      <c r="T2335" s="46"/>
      <c r="U2335" s="46"/>
      <c r="V2335" s="46"/>
      <c r="W2335" s="46"/>
      <c r="X2335" s="46"/>
    </row>
    <row r="2336" spans="1:24" ht="15" customHeight="1" x14ac:dyDescent="0.2">
      <c r="A2336" s="46"/>
      <c r="B2336" s="262" t="s">
        <v>919</v>
      </c>
      <c r="C2336" s="284" t="s">
        <v>1489</v>
      </c>
      <c r="D2336" s="262" t="s">
        <v>47</v>
      </c>
      <c r="E2336" s="262" t="s">
        <v>2706</v>
      </c>
      <c r="F2336" s="389" t="s">
        <v>923</v>
      </c>
      <c r="G2336" s="389"/>
      <c r="H2336" s="283" t="s">
        <v>49</v>
      </c>
      <c r="I2336" s="286">
        <v>1.54E-2</v>
      </c>
      <c r="J2336" s="285">
        <v>2.08</v>
      </c>
      <c r="K2336" s="285">
        <v>0.03</v>
      </c>
      <c r="M2336" s="46"/>
      <c r="N2336" s="46"/>
      <c r="O2336" s="46"/>
      <c r="P2336" s="46"/>
      <c r="Q2336" s="46"/>
      <c r="R2336" s="46"/>
      <c r="S2336" s="46"/>
      <c r="T2336" s="46"/>
      <c r="U2336" s="46"/>
      <c r="V2336" s="46"/>
      <c r="W2336" s="46"/>
      <c r="X2336" s="46"/>
    </row>
    <row r="2337" spans="1:24" ht="15" customHeight="1" x14ac:dyDescent="0.2">
      <c r="A2337" s="46"/>
      <c r="B2337" s="262" t="s">
        <v>919</v>
      </c>
      <c r="C2337" s="284" t="s">
        <v>1492</v>
      </c>
      <c r="D2337" s="262" t="s">
        <v>47</v>
      </c>
      <c r="E2337" s="262" t="s">
        <v>1493</v>
      </c>
      <c r="F2337" s="389" t="s">
        <v>923</v>
      </c>
      <c r="G2337" s="389"/>
      <c r="H2337" s="283" t="s">
        <v>49</v>
      </c>
      <c r="I2337" s="286">
        <v>4.3999999999999997E-2</v>
      </c>
      <c r="J2337" s="285">
        <v>89.35</v>
      </c>
      <c r="K2337" s="285">
        <v>3.93</v>
      </c>
      <c r="M2337" s="46"/>
      <c r="N2337" s="46"/>
      <c r="O2337" s="46"/>
      <c r="P2337" s="46"/>
      <c r="Q2337" s="46"/>
      <c r="R2337" s="46"/>
      <c r="S2337" s="46"/>
      <c r="T2337" s="46"/>
      <c r="U2337" s="46"/>
      <c r="V2337" s="46"/>
      <c r="W2337" s="46"/>
      <c r="X2337" s="46"/>
    </row>
    <row r="2338" spans="1:24" ht="15" customHeight="1" x14ac:dyDescent="0.2">
      <c r="A2338" s="46"/>
      <c r="B2338" s="262" t="s">
        <v>919</v>
      </c>
      <c r="C2338" s="284" t="s">
        <v>1552</v>
      </c>
      <c r="D2338" s="262" t="s">
        <v>47</v>
      </c>
      <c r="E2338" s="262" t="s">
        <v>1553</v>
      </c>
      <c r="F2338" s="389" t="s">
        <v>923</v>
      </c>
      <c r="G2338" s="389"/>
      <c r="H2338" s="283" t="s">
        <v>49</v>
      </c>
      <c r="I2338" s="286">
        <v>1</v>
      </c>
      <c r="J2338" s="285">
        <v>45</v>
      </c>
      <c r="K2338" s="285">
        <v>45</v>
      </c>
      <c r="M2338" s="46"/>
      <c r="N2338" s="46"/>
      <c r="O2338" s="46"/>
      <c r="P2338" s="46"/>
      <c r="Q2338" s="46"/>
      <c r="R2338" s="46"/>
      <c r="S2338" s="46"/>
      <c r="T2338" s="46"/>
      <c r="U2338" s="46"/>
      <c r="V2338" s="46"/>
      <c r="W2338" s="46"/>
      <c r="X2338" s="46"/>
    </row>
    <row r="2339" spans="1:24" ht="15" customHeight="1" x14ac:dyDescent="0.2">
      <c r="A2339" s="46"/>
      <c r="B2339" s="262" t="s">
        <v>919</v>
      </c>
      <c r="C2339" s="284" t="s">
        <v>1500</v>
      </c>
      <c r="D2339" s="262" t="s">
        <v>47</v>
      </c>
      <c r="E2339" s="262" t="s">
        <v>1501</v>
      </c>
      <c r="F2339" s="389" t="s">
        <v>923</v>
      </c>
      <c r="G2339" s="389"/>
      <c r="H2339" s="283" t="s">
        <v>49</v>
      </c>
      <c r="I2339" s="286">
        <v>2.92E-2</v>
      </c>
      <c r="J2339" s="285">
        <v>78.86</v>
      </c>
      <c r="K2339" s="285">
        <v>2.2999999999999998</v>
      </c>
      <c r="M2339" s="46"/>
      <c r="N2339" s="46"/>
      <c r="O2339" s="46"/>
      <c r="P2339" s="46"/>
      <c r="Q2339" s="46"/>
      <c r="R2339" s="46"/>
      <c r="S2339" s="46"/>
      <c r="T2339" s="46"/>
      <c r="U2339" s="46"/>
      <c r="V2339" s="46"/>
      <c r="W2339" s="46"/>
      <c r="X2339" s="46"/>
    </row>
    <row r="2340" spans="1:24" ht="15" customHeight="1" x14ac:dyDescent="0.2">
      <c r="A2340" s="46"/>
      <c r="B2340" s="263"/>
      <c r="C2340" s="263"/>
      <c r="D2340" s="263"/>
      <c r="E2340" s="263"/>
      <c r="F2340" s="263" t="s">
        <v>924</v>
      </c>
      <c r="G2340" s="289">
        <v>22.58</v>
      </c>
      <c r="H2340" s="263" t="s">
        <v>925</v>
      </c>
      <c r="I2340" s="289">
        <v>0</v>
      </c>
      <c r="J2340" s="263" t="s">
        <v>926</v>
      </c>
      <c r="K2340" s="289">
        <v>22.58</v>
      </c>
      <c r="M2340" s="46"/>
      <c r="N2340" s="46"/>
      <c r="O2340" s="46"/>
      <c r="P2340" s="46"/>
      <c r="Q2340" s="46"/>
      <c r="R2340" s="46"/>
      <c r="S2340" s="46"/>
      <c r="T2340" s="46"/>
      <c r="U2340" s="46"/>
      <c r="V2340" s="46"/>
      <c r="W2340" s="46"/>
      <c r="X2340" s="46"/>
    </row>
    <row r="2341" spans="1:24" ht="15" customHeight="1" x14ac:dyDescent="0.2">
      <c r="A2341" s="46"/>
      <c r="B2341" s="263"/>
      <c r="C2341" s="263"/>
      <c r="D2341" s="263"/>
      <c r="E2341" s="263"/>
      <c r="F2341" s="263" t="s">
        <v>927</v>
      </c>
      <c r="G2341" s="289">
        <v>15.99</v>
      </c>
      <c r="H2341" s="263"/>
      <c r="I2341" s="386" t="s">
        <v>928</v>
      </c>
      <c r="J2341" s="386"/>
      <c r="K2341" s="289">
        <v>92.86</v>
      </c>
      <c r="M2341" s="46"/>
      <c r="N2341" s="46"/>
      <c r="O2341" s="46"/>
      <c r="P2341" s="46"/>
      <c r="Q2341" s="46"/>
      <c r="R2341" s="46"/>
      <c r="S2341" s="46"/>
      <c r="T2341" s="46"/>
      <c r="U2341" s="46"/>
      <c r="V2341" s="46"/>
      <c r="W2341" s="46"/>
      <c r="X2341" s="46"/>
    </row>
    <row r="2342" spans="1:24" ht="15" customHeight="1" thickBot="1" x14ac:dyDescent="0.25">
      <c r="A2342" s="46"/>
      <c r="B2342" s="264"/>
      <c r="C2342" s="264"/>
      <c r="D2342" s="264"/>
      <c r="E2342" s="264"/>
      <c r="F2342" s="264"/>
      <c r="G2342" s="264"/>
      <c r="H2342" s="264" t="s">
        <v>929</v>
      </c>
      <c r="I2342" s="287" t="s">
        <v>3667</v>
      </c>
      <c r="J2342" s="264" t="s">
        <v>931</v>
      </c>
      <c r="K2342" s="265">
        <v>2414.36</v>
      </c>
      <c r="M2342" s="46"/>
      <c r="N2342" s="46"/>
      <c r="O2342" s="46"/>
      <c r="P2342" s="46"/>
      <c r="Q2342" s="46"/>
      <c r="R2342" s="46"/>
      <c r="S2342" s="46"/>
      <c r="T2342" s="46"/>
      <c r="U2342" s="46"/>
      <c r="V2342" s="46"/>
      <c r="W2342" s="46"/>
      <c r="X2342" s="46"/>
    </row>
    <row r="2343" spans="1:24" ht="15" customHeight="1" thickTop="1" x14ac:dyDescent="0.2">
      <c r="A2343" s="46"/>
      <c r="B2343" s="278"/>
      <c r="C2343" s="278"/>
      <c r="D2343" s="278"/>
      <c r="E2343" s="278"/>
      <c r="F2343" s="278"/>
      <c r="G2343" s="278"/>
      <c r="H2343" s="278"/>
      <c r="I2343" s="278"/>
      <c r="J2343" s="278"/>
      <c r="K2343" s="278"/>
      <c r="M2343" s="46"/>
      <c r="N2343" s="46"/>
      <c r="O2343" s="46"/>
      <c r="P2343" s="46"/>
      <c r="Q2343" s="46"/>
      <c r="R2343" s="46"/>
      <c r="S2343" s="46"/>
      <c r="T2343" s="46"/>
      <c r="U2343" s="46"/>
      <c r="V2343" s="46"/>
      <c r="W2343" s="46"/>
      <c r="X2343" s="46"/>
    </row>
    <row r="2344" spans="1:24" ht="15" customHeight="1" x14ac:dyDescent="0.2">
      <c r="A2344" s="46"/>
      <c r="B2344" s="259" t="s">
        <v>538</v>
      </c>
      <c r="C2344" s="267" t="s">
        <v>24</v>
      </c>
      <c r="D2344" s="259" t="s">
        <v>25</v>
      </c>
      <c r="E2344" s="259" t="s">
        <v>26</v>
      </c>
      <c r="F2344" s="387" t="s">
        <v>917</v>
      </c>
      <c r="G2344" s="387"/>
      <c r="H2344" s="271" t="s">
        <v>27</v>
      </c>
      <c r="I2344" s="267" t="s">
        <v>28</v>
      </c>
      <c r="J2344" s="267" t="s">
        <v>29</v>
      </c>
      <c r="K2344" s="267" t="s">
        <v>30</v>
      </c>
      <c r="M2344" s="46"/>
      <c r="N2344" s="46"/>
      <c r="O2344" s="46"/>
      <c r="P2344" s="46"/>
      <c r="Q2344" s="46"/>
      <c r="R2344" s="46"/>
      <c r="S2344" s="46"/>
      <c r="T2344" s="46"/>
      <c r="U2344" s="46"/>
      <c r="V2344" s="46"/>
      <c r="W2344" s="46"/>
      <c r="X2344" s="46"/>
    </row>
    <row r="2345" spans="1:24" ht="15" customHeight="1" x14ac:dyDescent="0.2">
      <c r="A2345" s="46"/>
      <c r="B2345" s="260" t="s">
        <v>918</v>
      </c>
      <c r="C2345" s="275" t="s">
        <v>3203</v>
      </c>
      <c r="D2345" s="260" t="s">
        <v>47</v>
      </c>
      <c r="E2345" s="260" t="s">
        <v>3204</v>
      </c>
      <c r="F2345" s="388" t="s">
        <v>4025</v>
      </c>
      <c r="G2345" s="388"/>
      <c r="H2345" s="274" t="s">
        <v>49</v>
      </c>
      <c r="I2345" s="277">
        <v>1</v>
      </c>
      <c r="J2345" s="276">
        <v>112.4</v>
      </c>
      <c r="K2345" s="276">
        <v>112.4</v>
      </c>
      <c r="M2345" s="46"/>
      <c r="N2345" s="46"/>
      <c r="O2345" s="46"/>
      <c r="P2345" s="46"/>
      <c r="Q2345" s="46"/>
      <c r="R2345" s="46"/>
      <c r="S2345" s="46"/>
      <c r="T2345" s="46"/>
      <c r="U2345" s="46"/>
      <c r="V2345" s="46"/>
      <c r="W2345" s="46"/>
      <c r="X2345" s="46"/>
    </row>
    <row r="2346" spans="1:24" ht="15" customHeight="1" x14ac:dyDescent="0.2">
      <c r="A2346" s="46"/>
      <c r="B2346" s="261" t="s">
        <v>953</v>
      </c>
      <c r="C2346" s="280" t="s">
        <v>957</v>
      </c>
      <c r="D2346" s="261" t="s">
        <v>47</v>
      </c>
      <c r="E2346" s="261" t="s">
        <v>958</v>
      </c>
      <c r="F2346" s="385" t="s">
        <v>3970</v>
      </c>
      <c r="G2346" s="385"/>
      <c r="H2346" s="279" t="s">
        <v>950</v>
      </c>
      <c r="I2346" s="282">
        <v>0.47770000000000001</v>
      </c>
      <c r="J2346" s="281">
        <v>26.08</v>
      </c>
      <c r="K2346" s="281">
        <v>12.45</v>
      </c>
      <c r="M2346" s="46"/>
      <c r="N2346" s="46"/>
      <c r="O2346" s="46"/>
      <c r="P2346" s="46"/>
      <c r="Q2346" s="46"/>
      <c r="R2346" s="46"/>
      <c r="S2346" s="46"/>
      <c r="T2346" s="46"/>
      <c r="U2346" s="46"/>
      <c r="V2346" s="46"/>
      <c r="W2346" s="46"/>
      <c r="X2346" s="46"/>
    </row>
    <row r="2347" spans="1:24" ht="15" customHeight="1" x14ac:dyDescent="0.2">
      <c r="A2347" s="46"/>
      <c r="B2347" s="261" t="s">
        <v>953</v>
      </c>
      <c r="C2347" s="280" t="s">
        <v>954</v>
      </c>
      <c r="D2347" s="261" t="s">
        <v>47</v>
      </c>
      <c r="E2347" s="261" t="s">
        <v>955</v>
      </c>
      <c r="F2347" s="385" t="s">
        <v>3970</v>
      </c>
      <c r="G2347" s="385"/>
      <c r="H2347" s="279" t="s">
        <v>950</v>
      </c>
      <c r="I2347" s="282">
        <v>0.47770000000000001</v>
      </c>
      <c r="J2347" s="281">
        <v>34.46</v>
      </c>
      <c r="K2347" s="281">
        <v>16.46</v>
      </c>
      <c r="M2347" s="46"/>
      <c r="N2347" s="46"/>
      <c r="O2347" s="46"/>
      <c r="P2347" s="46"/>
      <c r="Q2347" s="46"/>
      <c r="R2347" s="46"/>
      <c r="S2347" s="46"/>
      <c r="T2347" s="46"/>
      <c r="U2347" s="46"/>
      <c r="V2347" s="46"/>
      <c r="W2347" s="46"/>
      <c r="X2347" s="46"/>
    </row>
    <row r="2348" spans="1:24" ht="15" customHeight="1" x14ac:dyDescent="0.2">
      <c r="A2348" s="46"/>
      <c r="B2348" s="262" t="s">
        <v>919</v>
      </c>
      <c r="C2348" s="284" t="s">
        <v>3304</v>
      </c>
      <c r="D2348" s="262" t="s">
        <v>47</v>
      </c>
      <c r="E2348" s="262" t="s">
        <v>3305</v>
      </c>
      <c r="F2348" s="389" t="s">
        <v>923</v>
      </c>
      <c r="G2348" s="389"/>
      <c r="H2348" s="283" t="s">
        <v>49</v>
      </c>
      <c r="I2348" s="286">
        <v>1</v>
      </c>
      <c r="J2348" s="285">
        <v>68.91</v>
      </c>
      <c r="K2348" s="285">
        <v>68.91</v>
      </c>
      <c r="M2348" s="46"/>
      <c r="N2348" s="46"/>
      <c r="O2348" s="46"/>
      <c r="P2348" s="46"/>
      <c r="Q2348" s="46"/>
      <c r="R2348" s="46"/>
      <c r="S2348" s="46"/>
      <c r="T2348" s="46"/>
      <c r="U2348" s="46"/>
      <c r="V2348" s="46"/>
      <c r="W2348" s="46"/>
      <c r="X2348" s="46"/>
    </row>
    <row r="2349" spans="1:24" ht="15" customHeight="1" x14ac:dyDescent="0.2">
      <c r="A2349" s="46"/>
      <c r="B2349" s="262" t="s">
        <v>919</v>
      </c>
      <c r="C2349" s="284" t="s">
        <v>1492</v>
      </c>
      <c r="D2349" s="262" t="s">
        <v>47</v>
      </c>
      <c r="E2349" s="262" t="s">
        <v>1493</v>
      </c>
      <c r="F2349" s="389" t="s">
        <v>923</v>
      </c>
      <c r="G2349" s="389"/>
      <c r="H2349" s="283" t="s">
        <v>49</v>
      </c>
      <c r="I2349" s="286">
        <v>0.104</v>
      </c>
      <c r="J2349" s="285">
        <v>89.35</v>
      </c>
      <c r="K2349" s="285">
        <v>9.2899999999999991</v>
      </c>
      <c r="M2349" s="46"/>
      <c r="N2349" s="46"/>
      <c r="O2349" s="46"/>
      <c r="P2349" s="46"/>
      <c r="Q2349" s="46"/>
      <c r="R2349" s="46"/>
      <c r="S2349" s="46"/>
      <c r="T2349" s="46"/>
      <c r="U2349" s="46"/>
      <c r="V2349" s="46"/>
      <c r="W2349" s="46"/>
      <c r="X2349" s="46"/>
    </row>
    <row r="2350" spans="1:24" ht="15" customHeight="1" x14ac:dyDescent="0.2">
      <c r="A2350" s="46"/>
      <c r="B2350" s="262" t="s">
        <v>919</v>
      </c>
      <c r="C2350" s="284" t="s">
        <v>1500</v>
      </c>
      <c r="D2350" s="262" t="s">
        <v>47</v>
      </c>
      <c r="E2350" s="262" t="s">
        <v>1501</v>
      </c>
      <c r="F2350" s="389" t="s">
        <v>923</v>
      </c>
      <c r="G2350" s="389"/>
      <c r="H2350" s="283" t="s">
        <v>49</v>
      </c>
      <c r="I2350" s="286">
        <v>6.6799999999999998E-2</v>
      </c>
      <c r="J2350" s="285">
        <v>78.86</v>
      </c>
      <c r="K2350" s="285">
        <v>5.26</v>
      </c>
      <c r="M2350" s="46"/>
      <c r="N2350" s="46"/>
      <c r="O2350" s="46"/>
      <c r="P2350" s="46"/>
      <c r="Q2350" s="46"/>
      <c r="R2350" s="46"/>
      <c r="S2350" s="46"/>
      <c r="T2350" s="46"/>
      <c r="U2350" s="46"/>
      <c r="V2350" s="46"/>
      <c r="W2350" s="46"/>
      <c r="X2350" s="46"/>
    </row>
    <row r="2351" spans="1:24" ht="15" customHeight="1" x14ac:dyDescent="0.2">
      <c r="A2351" s="46"/>
      <c r="B2351" s="262" t="s">
        <v>919</v>
      </c>
      <c r="C2351" s="284" t="s">
        <v>1489</v>
      </c>
      <c r="D2351" s="262" t="s">
        <v>47</v>
      </c>
      <c r="E2351" s="262" t="s">
        <v>2706</v>
      </c>
      <c r="F2351" s="389" t="s">
        <v>923</v>
      </c>
      <c r="G2351" s="389"/>
      <c r="H2351" s="283" t="s">
        <v>49</v>
      </c>
      <c r="I2351" s="286">
        <v>1.84E-2</v>
      </c>
      <c r="J2351" s="285">
        <v>2.08</v>
      </c>
      <c r="K2351" s="285">
        <v>0.03</v>
      </c>
      <c r="M2351" s="46"/>
      <c r="N2351" s="46"/>
      <c r="O2351" s="46"/>
      <c r="P2351" s="46"/>
      <c r="Q2351" s="46"/>
      <c r="R2351" s="46"/>
      <c r="S2351" s="46"/>
      <c r="T2351" s="46"/>
      <c r="U2351" s="46"/>
      <c r="V2351" s="46"/>
      <c r="W2351" s="46"/>
      <c r="X2351" s="46"/>
    </row>
    <row r="2352" spans="1:24" ht="15" customHeight="1" x14ac:dyDescent="0.2">
      <c r="A2352" s="46"/>
      <c r="B2352" s="263"/>
      <c r="C2352" s="263"/>
      <c r="D2352" s="263"/>
      <c r="E2352" s="263"/>
      <c r="F2352" s="263" t="s">
        <v>924</v>
      </c>
      <c r="G2352" s="289">
        <v>25.5</v>
      </c>
      <c r="H2352" s="263" t="s">
        <v>925</v>
      </c>
      <c r="I2352" s="289">
        <v>0</v>
      </c>
      <c r="J2352" s="263" t="s">
        <v>926</v>
      </c>
      <c r="K2352" s="289">
        <v>25.5</v>
      </c>
      <c r="M2352" s="46"/>
      <c r="N2352" s="46"/>
      <c r="O2352" s="46"/>
      <c r="P2352" s="46"/>
      <c r="Q2352" s="46"/>
      <c r="R2352" s="46"/>
      <c r="S2352" s="46"/>
      <c r="T2352" s="46"/>
      <c r="U2352" s="46"/>
      <c r="V2352" s="46"/>
      <c r="W2352" s="46"/>
      <c r="X2352" s="46"/>
    </row>
    <row r="2353" spans="1:24" ht="15" customHeight="1" x14ac:dyDescent="0.2">
      <c r="A2353" s="46"/>
      <c r="B2353" s="263"/>
      <c r="C2353" s="263"/>
      <c r="D2353" s="263"/>
      <c r="E2353" s="263"/>
      <c r="F2353" s="263" t="s">
        <v>927</v>
      </c>
      <c r="G2353" s="289">
        <v>23.39</v>
      </c>
      <c r="H2353" s="263"/>
      <c r="I2353" s="386" t="s">
        <v>928</v>
      </c>
      <c r="J2353" s="386"/>
      <c r="K2353" s="289">
        <v>135.79</v>
      </c>
      <c r="M2353" s="46"/>
      <c r="N2353" s="46"/>
      <c r="O2353" s="46"/>
      <c r="P2353" s="46"/>
      <c r="Q2353" s="46"/>
      <c r="R2353" s="46"/>
      <c r="S2353" s="46"/>
      <c r="T2353" s="46"/>
      <c r="U2353" s="46"/>
      <c r="V2353" s="46"/>
      <c r="W2353" s="46"/>
      <c r="X2353" s="46"/>
    </row>
    <row r="2354" spans="1:24" ht="15" customHeight="1" thickBot="1" x14ac:dyDescent="0.25">
      <c r="A2354" s="46"/>
      <c r="B2354" s="264"/>
      <c r="C2354" s="264"/>
      <c r="D2354" s="264"/>
      <c r="E2354" s="264"/>
      <c r="F2354" s="264"/>
      <c r="G2354" s="264"/>
      <c r="H2354" s="264" t="s">
        <v>929</v>
      </c>
      <c r="I2354" s="287" t="s">
        <v>1356</v>
      </c>
      <c r="J2354" s="264" t="s">
        <v>931</v>
      </c>
      <c r="K2354" s="265">
        <v>543.16</v>
      </c>
      <c r="M2354" s="46"/>
      <c r="N2354" s="46"/>
      <c r="O2354" s="46"/>
      <c r="P2354" s="46"/>
      <c r="Q2354" s="46"/>
      <c r="R2354" s="46"/>
      <c r="S2354" s="46"/>
      <c r="T2354" s="46"/>
      <c r="U2354" s="46"/>
      <c r="V2354" s="46"/>
      <c r="W2354" s="46"/>
      <c r="X2354" s="46"/>
    </row>
    <row r="2355" spans="1:24" ht="15" customHeight="1" thickTop="1" x14ac:dyDescent="0.2">
      <c r="A2355" s="46"/>
      <c r="B2355" s="278"/>
      <c r="C2355" s="278"/>
      <c r="D2355" s="278"/>
      <c r="E2355" s="278"/>
      <c r="F2355" s="278"/>
      <c r="G2355" s="278"/>
      <c r="H2355" s="278"/>
      <c r="I2355" s="278"/>
      <c r="J2355" s="278"/>
      <c r="K2355" s="278"/>
      <c r="M2355" s="46"/>
      <c r="N2355" s="46"/>
      <c r="O2355" s="46"/>
      <c r="P2355" s="46"/>
      <c r="Q2355" s="46"/>
      <c r="R2355" s="46"/>
      <c r="S2355" s="46"/>
      <c r="T2355" s="46"/>
      <c r="U2355" s="46"/>
      <c r="V2355" s="46"/>
      <c r="W2355" s="46"/>
      <c r="X2355" s="46"/>
    </row>
    <row r="2356" spans="1:24" ht="15" customHeight="1" x14ac:dyDescent="0.2">
      <c r="A2356" s="46"/>
      <c r="B2356" s="259" t="s">
        <v>541</v>
      </c>
      <c r="C2356" s="267" t="s">
        <v>24</v>
      </c>
      <c r="D2356" s="259" t="s">
        <v>25</v>
      </c>
      <c r="E2356" s="259" t="s">
        <v>26</v>
      </c>
      <c r="F2356" s="387" t="s">
        <v>917</v>
      </c>
      <c r="G2356" s="387"/>
      <c r="H2356" s="271" t="s">
        <v>27</v>
      </c>
      <c r="I2356" s="267" t="s">
        <v>28</v>
      </c>
      <c r="J2356" s="267" t="s">
        <v>29</v>
      </c>
      <c r="K2356" s="267" t="s">
        <v>30</v>
      </c>
      <c r="M2356" s="46"/>
      <c r="N2356" s="46"/>
      <c r="O2356" s="46"/>
      <c r="P2356" s="46"/>
      <c r="Q2356" s="46"/>
      <c r="R2356" s="46"/>
      <c r="S2356" s="46"/>
      <c r="T2356" s="46"/>
      <c r="U2356" s="46"/>
      <c r="V2356" s="46"/>
      <c r="W2356" s="46"/>
      <c r="X2356" s="46"/>
    </row>
    <row r="2357" spans="1:24" ht="15" customHeight="1" x14ac:dyDescent="0.2">
      <c r="A2357" s="46"/>
      <c r="B2357" s="260" t="s">
        <v>918</v>
      </c>
      <c r="C2357" s="275" t="s">
        <v>539</v>
      </c>
      <c r="D2357" s="260" t="s">
        <v>47</v>
      </c>
      <c r="E2357" s="260" t="s">
        <v>540</v>
      </c>
      <c r="F2357" s="388" t="s">
        <v>4025</v>
      </c>
      <c r="G2357" s="388"/>
      <c r="H2357" s="274" t="s">
        <v>49</v>
      </c>
      <c r="I2357" s="277">
        <v>1</v>
      </c>
      <c r="J2357" s="276">
        <v>23.17</v>
      </c>
      <c r="K2357" s="276">
        <v>23.17</v>
      </c>
      <c r="M2357" s="46"/>
      <c r="N2357" s="46"/>
      <c r="O2357" s="46"/>
      <c r="P2357" s="46"/>
      <c r="Q2357" s="46"/>
      <c r="R2357" s="46"/>
      <c r="S2357" s="46"/>
      <c r="T2357" s="46"/>
      <c r="U2357" s="46"/>
      <c r="V2357" s="46"/>
      <c r="W2357" s="46"/>
      <c r="X2357" s="46"/>
    </row>
    <row r="2358" spans="1:24" ht="15" customHeight="1" x14ac:dyDescent="0.2">
      <c r="A2358" s="46"/>
      <c r="B2358" s="261" t="s">
        <v>953</v>
      </c>
      <c r="C2358" s="280" t="s">
        <v>954</v>
      </c>
      <c r="D2358" s="261" t="s">
        <v>47</v>
      </c>
      <c r="E2358" s="261" t="s">
        <v>955</v>
      </c>
      <c r="F2358" s="385" t="s">
        <v>3970</v>
      </c>
      <c r="G2358" s="385"/>
      <c r="H2358" s="279" t="s">
        <v>950</v>
      </c>
      <c r="I2358" s="282">
        <v>0.16520000000000001</v>
      </c>
      <c r="J2358" s="281">
        <v>34.46</v>
      </c>
      <c r="K2358" s="281">
        <v>5.69</v>
      </c>
      <c r="M2358" s="46"/>
      <c r="N2358" s="46"/>
      <c r="O2358" s="46"/>
      <c r="P2358" s="46"/>
      <c r="Q2358" s="46"/>
      <c r="R2358" s="46"/>
      <c r="S2358" s="46"/>
      <c r="T2358" s="46"/>
      <c r="U2358" s="46"/>
      <c r="V2358" s="46"/>
      <c r="W2358" s="46"/>
      <c r="X2358" s="46"/>
    </row>
    <row r="2359" spans="1:24" ht="15" customHeight="1" x14ac:dyDescent="0.2">
      <c r="A2359" s="46"/>
      <c r="B2359" s="261" t="s">
        <v>953</v>
      </c>
      <c r="C2359" s="280" t="s">
        <v>957</v>
      </c>
      <c r="D2359" s="261" t="s">
        <v>47</v>
      </c>
      <c r="E2359" s="261" t="s">
        <v>958</v>
      </c>
      <c r="F2359" s="385" t="s">
        <v>3970</v>
      </c>
      <c r="G2359" s="385"/>
      <c r="H2359" s="279" t="s">
        <v>950</v>
      </c>
      <c r="I2359" s="282">
        <v>0.16520000000000001</v>
      </c>
      <c r="J2359" s="281">
        <v>26.08</v>
      </c>
      <c r="K2359" s="281">
        <v>4.3</v>
      </c>
      <c r="M2359" s="46"/>
      <c r="N2359" s="46"/>
      <c r="O2359" s="46"/>
      <c r="P2359" s="46"/>
      <c r="Q2359" s="46"/>
      <c r="R2359" s="46"/>
      <c r="S2359" s="46"/>
      <c r="T2359" s="46"/>
      <c r="U2359" s="46"/>
      <c r="V2359" s="46"/>
      <c r="W2359" s="46"/>
      <c r="X2359" s="46"/>
    </row>
    <row r="2360" spans="1:24" ht="15" customHeight="1" x14ac:dyDescent="0.2">
      <c r="A2360" s="46"/>
      <c r="B2360" s="262" t="s">
        <v>919</v>
      </c>
      <c r="C2360" s="284" t="s">
        <v>1492</v>
      </c>
      <c r="D2360" s="262" t="s">
        <v>47</v>
      </c>
      <c r="E2360" s="262" t="s">
        <v>1493</v>
      </c>
      <c r="F2360" s="389" t="s">
        <v>923</v>
      </c>
      <c r="G2360" s="389"/>
      <c r="H2360" s="283" t="s">
        <v>49</v>
      </c>
      <c r="I2360" s="286">
        <v>7.4999999999999997E-3</v>
      </c>
      <c r="J2360" s="285">
        <v>89.35</v>
      </c>
      <c r="K2360" s="285">
        <v>0.67</v>
      </c>
      <c r="M2360" s="46"/>
      <c r="N2360" s="46"/>
      <c r="O2360" s="46"/>
      <c r="P2360" s="46"/>
      <c r="Q2360" s="46"/>
      <c r="R2360" s="46"/>
      <c r="S2360" s="46"/>
      <c r="T2360" s="46"/>
      <c r="U2360" s="46"/>
      <c r="V2360" s="46"/>
      <c r="W2360" s="46"/>
      <c r="X2360" s="46"/>
    </row>
    <row r="2361" spans="1:24" ht="15" customHeight="1" x14ac:dyDescent="0.2">
      <c r="A2361" s="46"/>
      <c r="B2361" s="262" t="s">
        <v>919</v>
      </c>
      <c r="C2361" s="284" t="s">
        <v>1489</v>
      </c>
      <c r="D2361" s="262" t="s">
        <v>47</v>
      </c>
      <c r="E2361" s="262" t="s">
        <v>2706</v>
      </c>
      <c r="F2361" s="389" t="s">
        <v>923</v>
      </c>
      <c r="G2361" s="389"/>
      <c r="H2361" s="283" t="s">
        <v>49</v>
      </c>
      <c r="I2361" s="286">
        <v>3.5999999999999997E-2</v>
      </c>
      <c r="J2361" s="285">
        <v>2.08</v>
      </c>
      <c r="K2361" s="285">
        <v>7.0000000000000007E-2</v>
      </c>
      <c r="M2361" s="46"/>
      <c r="N2361" s="46"/>
      <c r="O2361" s="46"/>
      <c r="P2361" s="46"/>
      <c r="Q2361" s="46"/>
      <c r="R2361" s="46"/>
      <c r="S2361" s="46"/>
      <c r="T2361" s="46"/>
      <c r="U2361" s="46"/>
      <c r="V2361" s="46"/>
      <c r="W2361" s="46"/>
      <c r="X2361" s="46"/>
    </row>
    <row r="2362" spans="1:24" ht="15" customHeight="1" x14ac:dyDescent="0.2">
      <c r="A2362" s="46"/>
      <c r="B2362" s="262" t="s">
        <v>919</v>
      </c>
      <c r="C2362" s="284" t="s">
        <v>1500</v>
      </c>
      <c r="D2362" s="262" t="s">
        <v>47</v>
      </c>
      <c r="E2362" s="262" t="s">
        <v>1501</v>
      </c>
      <c r="F2362" s="389" t="s">
        <v>923</v>
      </c>
      <c r="G2362" s="389"/>
      <c r="H2362" s="283" t="s">
        <v>49</v>
      </c>
      <c r="I2362" s="286">
        <v>4.8999999999999998E-3</v>
      </c>
      <c r="J2362" s="285">
        <v>78.86</v>
      </c>
      <c r="K2362" s="285">
        <v>0.38</v>
      </c>
      <c r="M2362" s="46"/>
      <c r="N2362" s="46"/>
      <c r="O2362" s="46"/>
      <c r="P2362" s="46"/>
      <c r="Q2362" s="46"/>
      <c r="R2362" s="46"/>
      <c r="S2362" s="46"/>
      <c r="T2362" s="46"/>
      <c r="U2362" s="46"/>
      <c r="V2362" s="46"/>
      <c r="W2362" s="46"/>
      <c r="X2362" s="46"/>
    </row>
    <row r="2363" spans="1:24" ht="15" customHeight="1" x14ac:dyDescent="0.2">
      <c r="A2363" s="46"/>
      <c r="B2363" s="262" t="s">
        <v>919</v>
      </c>
      <c r="C2363" s="284" t="s">
        <v>1554</v>
      </c>
      <c r="D2363" s="262" t="s">
        <v>47</v>
      </c>
      <c r="E2363" s="262" t="s">
        <v>2712</v>
      </c>
      <c r="F2363" s="389" t="s">
        <v>923</v>
      </c>
      <c r="G2363" s="389"/>
      <c r="H2363" s="283" t="s">
        <v>49</v>
      </c>
      <c r="I2363" s="286">
        <v>1</v>
      </c>
      <c r="J2363" s="285">
        <v>12.06</v>
      </c>
      <c r="K2363" s="285">
        <v>12.06</v>
      </c>
      <c r="M2363" s="46"/>
      <c r="N2363" s="46"/>
      <c r="O2363" s="46"/>
      <c r="P2363" s="46"/>
      <c r="Q2363" s="46"/>
      <c r="R2363" s="46"/>
      <c r="S2363" s="46"/>
      <c r="T2363" s="46"/>
      <c r="U2363" s="46"/>
      <c r="V2363" s="46"/>
      <c r="W2363" s="46"/>
      <c r="X2363" s="46"/>
    </row>
    <row r="2364" spans="1:24" ht="15" customHeight="1" x14ac:dyDescent="0.2">
      <c r="A2364" s="46"/>
      <c r="B2364" s="263"/>
      <c r="C2364" s="263"/>
      <c r="D2364" s="263"/>
      <c r="E2364" s="263"/>
      <c r="F2364" s="263" t="s">
        <v>924</v>
      </c>
      <c r="G2364" s="289">
        <v>8.81</v>
      </c>
      <c r="H2364" s="263" t="s">
        <v>925</v>
      </c>
      <c r="I2364" s="289">
        <v>0</v>
      </c>
      <c r="J2364" s="263" t="s">
        <v>926</v>
      </c>
      <c r="K2364" s="289">
        <v>8.81</v>
      </c>
      <c r="M2364" s="46"/>
      <c r="N2364" s="46"/>
      <c r="O2364" s="46"/>
      <c r="P2364" s="46"/>
      <c r="Q2364" s="46"/>
      <c r="R2364" s="46"/>
      <c r="S2364" s="46"/>
      <c r="T2364" s="46"/>
      <c r="U2364" s="46"/>
      <c r="V2364" s="46"/>
      <c r="W2364" s="46"/>
      <c r="X2364" s="46"/>
    </row>
    <row r="2365" spans="1:24" ht="15" customHeight="1" x14ac:dyDescent="0.2">
      <c r="A2365" s="46"/>
      <c r="B2365" s="263"/>
      <c r="C2365" s="263"/>
      <c r="D2365" s="263"/>
      <c r="E2365" s="263"/>
      <c r="F2365" s="263" t="s">
        <v>927</v>
      </c>
      <c r="G2365" s="289">
        <v>4.82</v>
      </c>
      <c r="H2365" s="263"/>
      <c r="I2365" s="386" t="s">
        <v>928</v>
      </c>
      <c r="J2365" s="386"/>
      <c r="K2365" s="289">
        <v>27.99</v>
      </c>
      <c r="M2365" s="46"/>
      <c r="N2365" s="46"/>
      <c r="O2365" s="46"/>
      <c r="P2365" s="46"/>
      <c r="Q2365" s="46"/>
      <c r="R2365" s="46"/>
      <c r="S2365" s="46"/>
      <c r="T2365" s="46"/>
      <c r="U2365" s="46"/>
      <c r="V2365" s="46"/>
      <c r="W2365" s="46"/>
      <c r="X2365" s="46"/>
    </row>
    <row r="2366" spans="1:24" ht="15" customHeight="1" thickBot="1" x14ac:dyDescent="0.25">
      <c r="A2366" s="46"/>
      <c r="B2366" s="264"/>
      <c r="C2366" s="264"/>
      <c r="D2366" s="264"/>
      <c r="E2366" s="264"/>
      <c r="F2366" s="264"/>
      <c r="G2366" s="264"/>
      <c r="H2366" s="264" t="s">
        <v>929</v>
      </c>
      <c r="I2366" s="287" t="s">
        <v>1470</v>
      </c>
      <c r="J2366" s="264" t="s">
        <v>931</v>
      </c>
      <c r="K2366" s="265">
        <v>223.92</v>
      </c>
      <c r="M2366" s="46"/>
      <c r="N2366" s="46"/>
      <c r="O2366" s="46"/>
      <c r="P2366" s="46"/>
      <c r="Q2366" s="46"/>
      <c r="R2366" s="46"/>
      <c r="S2366" s="46"/>
      <c r="T2366" s="46"/>
      <c r="U2366" s="46"/>
      <c r="V2366" s="46"/>
      <c r="W2366" s="46"/>
      <c r="X2366" s="46"/>
    </row>
    <row r="2367" spans="1:24" ht="15" customHeight="1" thickTop="1" x14ac:dyDescent="0.2">
      <c r="A2367" s="46"/>
      <c r="B2367" s="278"/>
      <c r="C2367" s="278"/>
      <c r="D2367" s="278"/>
      <c r="E2367" s="278"/>
      <c r="F2367" s="278"/>
      <c r="G2367" s="278"/>
      <c r="H2367" s="278"/>
      <c r="I2367" s="278"/>
      <c r="J2367" s="278"/>
      <c r="K2367" s="278"/>
      <c r="M2367" s="46"/>
      <c r="N2367" s="46"/>
      <c r="O2367" s="46"/>
      <c r="P2367" s="46"/>
      <c r="Q2367" s="46"/>
      <c r="R2367" s="46"/>
      <c r="S2367" s="46"/>
      <c r="T2367" s="46"/>
      <c r="U2367" s="46"/>
      <c r="V2367" s="46"/>
      <c r="W2367" s="46"/>
      <c r="X2367" s="46"/>
    </row>
    <row r="2368" spans="1:24" ht="15" customHeight="1" x14ac:dyDescent="0.2">
      <c r="A2368" s="46"/>
      <c r="B2368" s="259" t="s">
        <v>543</v>
      </c>
      <c r="C2368" s="267" t="s">
        <v>24</v>
      </c>
      <c r="D2368" s="259" t="s">
        <v>25</v>
      </c>
      <c r="E2368" s="259" t="s">
        <v>26</v>
      </c>
      <c r="F2368" s="387" t="s">
        <v>917</v>
      </c>
      <c r="G2368" s="387"/>
      <c r="H2368" s="271" t="s">
        <v>27</v>
      </c>
      <c r="I2368" s="267" t="s">
        <v>28</v>
      </c>
      <c r="J2368" s="267" t="s">
        <v>29</v>
      </c>
      <c r="K2368" s="267" t="s">
        <v>30</v>
      </c>
      <c r="M2368" s="46"/>
      <c r="N2368" s="46"/>
      <c r="O2368" s="46"/>
      <c r="P2368" s="46"/>
      <c r="Q2368" s="46"/>
      <c r="R2368" s="46"/>
      <c r="S2368" s="46"/>
      <c r="T2368" s="46"/>
      <c r="U2368" s="46"/>
      <c r="V2368" s="46"/>
      <c r="W2368" s="46"/>
      <c r="X2368" s="46"/>
    </row>
    <row r="2369" spans="1:24" ht="15" customHeight="1" x14ac:dyDescent="0.2">
      <c r="A2369" s="46"/>
      <c r="B2369" s="260" t="s">
        <v>918</v>
      </c>
      <c r="C2369" s="275" t="s">
        <v>542</v>
      </c>
      <c r="D2369" s="260" t="s">
        <v>47</v>
      </c>
      <c r="E2369" s="260" t="s">
        <v>2523</v>
      </c>
      <c r="F2369" s="388" t="s">
        <v>4015</v>
      </c>
      <c r="G2369" s="388"/>
      <c r="H2369" s="274" t="s">
        <v>49</v>
      </c>
      <c r="I2369" s="277">
        <v>1</v>
      </c>
      <c r="J2369" s="276">
        <v>12.21</v>
      </c>
      <c r="K2369" s="276">
        <v>12.21</v>
      </c>
      <c r="M2369" s="46"/>
      <c r="N2369" s="46"/>
      <c r="O2369" s="46"/>
      <c r="P2369" s="46"/>
      <c r="Q2369" s="46"/>
      <c r="R2369" s="46"/>
      <c r="S2369" s="46"/>
      <c r="T2369" s="46"/>
      <c r="U2369" s="46"/>
      <c r="V2369" s="46"/>
      <c r="W2369" s="46"/>
      <c r="X2369" s="46"/>
    </row>
    <row r="2370" spans="1:24" ht="15" customHeight="1" x14ac:dyDescent="0.2">
      <c r="A2370" s="46"/>
      <c r="B2370" s="261" t="s">
        <v>953</v>
      </c>
      <c r="C2370" s="280" t="s">
        <v>1019</v>
      </c>
      <c r="D2370" s="261" t="s">
        <v>47</v>
      </c>
      <c r="E2370" s="261" t="s">
        <v>1020</v>
      </c>
      <c r="F2370" s="385" t="s">
        <v>3970</v>
      </c>
      <c r="G2370" s="385"/>
      <c r="H2370" s="279" t="s">
        <v>950</v>
      </c>
      <c r="I2370" s="282">
        <v>2.6599999999999999E-2</v>
      </c>
      <c r="J2370" s="281">
        <v>24.73</v>
      </c>
      <c r="K2370" s="281">
        <v>0.65</v>
      </c>
      <c r="M2370" s="46"/>
      <c r="N2370" s="46"/>
      <c r="O2370" s="46"/>
      <c r="P2370" s="46"/>
      <c r="Q2370" s="46"/>
      <c r="R2370" s="46"/>
      <c r="S2370" s="46"/>
      <c r="T2370" s="46"/>
      <c r="U2370" s="46"/>
      <c r="V2370" s="46"/>
      <c r="W2370" s="46"/>
      <c r="X2370" s="46"/>
    </row>
    <row r="2371" spans="1:24" ht="15" customHeight="1" x14ac:dyDescent="0.2">
      <c r="A2371" s="46"/>
      <c r="B2371" s="261" t="s">
        <v>953</v>
      </c>
      <c r="C2371" s="280" t="s">
        <v>954</v>
      </c>
      <c r="D2371" s="261" t="s">
        <v>47</v>
      </c>
      <c r="E2371" s="261" t="s">
        <v>955</v>
      </c>
      <c r="F2371" s="385" t="s">
        <v>3970</v>
      </c>
      <c r="G2371" s="385"/>
      <c r="H2371" s="279" t="s">
        <v>950</v>
      </c>
      <c r="I2371" s="282">
        <v>8.4500000000000006E-2</v>
      </c>
      <c r="J2371" s="281">
        <v>34.46</v>
      </c>
      <c r="K2371" s="281">
        <v>2.91</v>
      </c>
      <c r="M2371" s="46"/>
      <c r="N2371" s="46"/>
      <c r="O2371" s="46"/>
      <c r="P2371" s="46"/>
      <c r="Q2371" s="46"/>
      <c r="R2371" s="46"/>
      <c r="S2371" s="46"/>
      <c r="T2371" s="46"/>
      <c r="U2371" s="46"/>
      <c r="V2371" s="46"/>
      <c r="W2371" s="46"/>
      <c r="X2371" s="46"/>
    </row>
    <row r="2372" spans="1:24" ht="15" customHeight="1" x14ac:dyDescent="0.2">
      <c r="A2372" s="46"/>
      <c r="B2372" s="262" t="s">
        <v>919</v>
      </c>
      <c r="C2372" s="284" t="s">
        <v>1555</v>
      </c>
      <c r="D2372" s="262" t="s">
        <v>47</v>
      </c>
      <c r="E2372" s="262" t="s">
        <v>1556</v>
      </c>
      <c r="F2372" s="389" t="s">
        <v>923</v>
      </c>
      <c r="G2372" s="389"/>
      <c r="H2372" s="283" t="s">
        <v>49</v>
      </c>
      <c r="I2372" s="286">
        <v>1</v>
      </c>
      <c r="J2372" s="285">
        <v>8.5</v>
      </c>
      <c r="K2372" s="285">
        <v>8.5</v>
      </c>
      <c r="M2372" s="46"/>
      <c r="N2372" s="46"/>
      <c r="O2372" s="46"/>
      <c r="P2372" s="46"/>
      <c r="Q2372" s="46"/>
      <c r="R2372" s="46"/>
      <c r="S2372" s="46"/>
      <c r="T2372" s="46"/>
      <c r="U2372" s="46"/>
      <c r="V2372" s="46"/>
      <c r="W2372" s="46"/>
      <c r="X2372" s="46"/>
    </row>
    <row r="2373" spans="1:24" ht="15" customHeight="1" x14ac:dyDescent="0.2">
      <c r="A2373" s="46"/>
      <c r="B2373" s="262" t="s">
        <v>919</v>
      </c>
      <c r="C2373" s="284" t="s">
        <v>1415</v>
      </c>
      <c r="D2373" s="262" t="s">
        <v>47</v>
      </c>
      <c r="E2373" s="262" t="s">
        <v>2675</v>
      </c>
      <c r="F2373" s="389" t="s">
        <v>923</v>
      </c>
      <c r="G2373" s="389"/>
      <c r="H2373" s="283" t="s">
        <v>49</v>
      </c>
      <c r="I2373" s="286">
        <v>3.32E-2</v>
      </c>
      <c r="J2373" s="285">
        <v>4.6500000000000004</v>
      </c>
      <c r="K2373" s="285">
        <v>0.15</v>
      </c>
      <c r="M2373" s="46"/>
      <c r="N2373" s="46"/>
      <c r="O2373" s="46"/>
      <c r="P2373" s="46"/>
      <c r="Q2373" s="46"/>
      <c r="R2373" s="46"/>
      <c r="S2373" s="46"/>
      <c r="T2373" s="46"/>
      <c r="U2373" s="46"/>
      <c r="V2373" s="46"/>
      <c r="W2373" s="46"/>
      <c r="X2373" s="46"/>
    </row>
    <row r="2374" spans="1:24" ht="15" customHeight="1" x14ac:dyDescent="0.2">
      <c r="A2374" s="46"/>
      <c r="B2374" s="263"/>
      <c r="C2374" s="263"/>
      <c r="D2374" s="263"/>
      <c r="E2374" s="263"/>
      <c r="F2374" s="263" t="s">
        <v>924</v>
      </c>
      <c r="G2374" s="289">
        <v>3.15</v>
      </c>
      <c r="H2374" s="263" t="s">
        <v>925</v>
      </c>
      <c r="I2374" s="289">
        <v>0</v>
      </c>
      <c r="J2374" s="263" t="s">
        <v>926</v>
      </c>
      <c r="K2374" s="289">
        <v>3.15</v>
      </c>
      <c r="M2374" s="46"/>
      <c r="N2374" s="46"/>
      <c r="O2374" s="46"/>
      <c r="P2374" s="46"/>
      <c r="Q2374" s="46"/>
      <c r="R2374" s="46"/>
      <c r="S2374" s="46"/>
      <c r="T2374" s="46"/>
      <c r="U2374" s="46"/>
      <c r="V2374" s="46"/>
      <c r="W2374" s="46"/>
      <c r="X2374" s="46"/>
    </row>
    <row r="2375" spans="1:24" ht="15" customHeight="1" x14ac:dyDescent="0.2">
      <c r="A2375" s="46"/>
      <c r="B2375" s="263"/>
      <c r="C2375" s="263"/>
      <c r="D2375" s="263"/>
      <c r="E2375" s="263"/>
      <c r="F2375" s="263" t="s">
        <v>927</v>
      </c>
      <c r="G2375" s="289">
        <v>2.54</v>
      </c>
      <c r="H2375" s="263"/>
      <c r="I2375" s="386" t="s">
        <v>928</v>
      </c>
      <c r="J2375" s="386"/>
      <c r="K2375" s="289">
        <v>14.75</v>
      </c>
      <c r="M2375" s="46"/>
      <c r="N2375" s="46"/>
      <c r="O2375" s="46"/>
      <c r="P2375" s="46"/>
      <c r="Q2375" s="46"/>
      <c r="R2375" s="46"/>
      <c r="S2375" s="46"/>
      <c r="T2375" s="46"/>
      <c r="U2375" s="46"/>
      <c r="V2375" s="46"/>
      <c r="W2375" s="46"/>
      <c r="X2375" s="46"/>
    </row>
    <row r="2376" spans="1:24" ht="15" customHeight="1" thickBot="1" x14ac:dyDescent="0.25">
      <c r="A2376" s="46"/>
      <c r="B2376" s="264"/>
      <c r="C2376" s="264"/>
      <c r="D2376" s="264"/>
      <c r="E2376" s="264"/>
      <c r="F2376" s="264"/>
      <c r="G2376" s="264"/>
      <c r="H2376" s="264" t="s">
        <v>929</v>
      </c>
      <c r="I2376" s="287" t="s">
        <v>3138</v>
      </c>
      <c r="J2376" s="264" t="s">
        <v>931</v>
      </c>
      <c r="K2376" s="265">
        <v>781.75</v>
      </c>
      <c r="M2376" s="46"/>
      <c r="N2376" s="46"/>
      <c r="O2376" s="46"/>
      <c r="P2376" s="46"/>
      <c r="Q2376" s="46"/>
      <c r="R2376" s="46"/>
      <c r="S2376" s="46"/>
      <c r="T2376" s="46"/>
      <c r="U2376" s="46"/>
      <c r="V2376" s="46"/>
      <c r="W2376" s="46"/>
      <c r="X2376" s="46"/>
    </row>
    <row r="2377" spans="1:24" ht="15" customHeight="1" thickTop="1" x14ac:dyDescent="0.2">
      <c r="A2377" s="46"/>
      <c r="B2377" s="278"/>
      <c r="C2377" s="278"/>
      <c r="D2377" s="278"/>
      <c r="E2377" s="278"/>
      <c r="F2377" s="278"/>
      <c r="G2377" s="278"/>
      <c r="H2377" s="278"/>
      <c r="I2377" s="278"/>
      <c r="J2377" s="278"/>
      <c r="K2377" s="278"/>
      <c r="M2377" s="46"/>
      <c r="N2377" s="46"/>
      <c r="O2377" s="46"/>
      <c r="P2377" s="46"/>
      <c r="Q2377" s="46"/>
      <c r="R2377" s="46"/>
      <c r="S2377" s="46"/>
      <c r="T2377" s="46"/>
      <c r="U2377" s="46"/>
      <c r="V2377" s="46"/>
      <c r="W2377" s="46"/>
      <c r="X2377" s="46"/>
    </row>
    <row r="2378" spans="1:24" ht="15" customHeight="1" x14ac:dyDescent="0.2">
      <c r="A2378" s="46"/>
      <c r="B2378" s="259" t="s">
        <v>546</v>
      </c>
      <c r="C2378" s="267" t="s">
        <v>24</v>
      </c>
      <c r="D2378" s="259" t="s">
        <v>25</v>
      </c>
      <c r="E2378" s="259" t="s">
        <v>26</v>
      </c>
      <c r="F2378" s="387" t="s">
        <v>917</v>
      </c>
      <c r="G2378" s="387"/>
      <c r="H2378" s="271" t="s">
        <v>27</v>
      </c>
      <c r="I2378" s="267" t="s">
        <v>28</v>
      </c>
      <c r="J2378" s="267" t="s">
        <v>29</v>
      </c>
      <c r="K2378" s="267" t="s">
        <v>30</v>
      </c>
      <c r="M2378" s="46"/>
      <c r="N2378" s="46"/>
      <c r="O2378" s="46"/>
      <c r="P2378" s="46"/>
      <c r="Q2378" s="46"/>
      <c r="R2378" s="46"/>
      <c r="S2378" s="46"/>
      <c r="T2378" s="46"/>
      <c r="U2378" s="46"/>
      <c r="V2378" s="46"/>
      <c r="W2378" s="46"/>
      <c r="X2378" s="46"/>
    </row>
    <row r="2379" spans="1:24" ht="15" customHeight="1" x14ac:dyDescent="0.2">
      <c r="A2379" s="46"/>
      <c r="B2379" s="260" t="s">
        <v>918</v>
      </c>
      <c r="C2379" s="275" t="s">
        <v>607</v>
      </c>
      <c r="D2379" s="260" t="s">
        <v>47</v>
      </c>
      <c r="E2379" s="260" t="s">
        <v>2564</v>
      </c>
      <c r="F2379" s="388" t="s">
        <v>4015</v>
      </c>
      <c r="G2379" s="388"/>
      <c r="H2379" s="274" t="s">
        <v>49</v>
      </c>
      <c r="I2379" s="277">
        <v>1</v>
      </c>
      <c r="J2379" s="276">
        <v>22.25</v>
      </c>
      <c r="K2379" s="276">
        <v>22.25</v>
      </c>
      <c r="M2379" s="46"/>
      <c r="N2379" s="46"/>
      <c r="O2379" s="46"/>
      <c r="P2379" s="46"/>
      <c r="Q2379" s="46"/>
      <c r="R2379" s="46"/>
      <c r="S2379" s="46"/>
      <c r="T2379" s="46"/>
      <c r="U2379" s="46"/>
      <c r="V2379" s="46"/>
      <c r="W2379" s="46"/>
      <c r="X2379" s="46"/>
    </row>
    <row r="2380" spans="1:24" ht="15" customHeight="1" x14ac:dyDescent="0.2">
      <c r="A2380" s="46"/>
      <c r="B2380" s="261" t="s">
        <v>953</v>
      </c>
      <c r="C2380" s="280" t="s">
        <v>954</v>
      </c>
      <c r="D2380" s="261" t="s">
        <v>47</v>
      </c>
      <c r="E2380" s="261" t="s">
        <v>955</v>
      </c>
      <c r="F2380" s="385" t="s">
        <v>3970</v>
      </c>
      <c r="G2380" s="385"/>
      <c r="H2380" s="279" t="s">
        <v>950</v>
      </c>
      <c r="I2380" s="282">
        <v>0.1356</v>
      </c>
      <c r="J2380" s="281">
        <v>34.46</v>
      </c>
      <c r="K2380" s="281">
        <v>4.67</v>
      </c>
      <c r="M2380" s="46"/>
      <c r="N2380" s="46"/>
      <c r="O2380" s="46"/>
      <c r="P2380" s="46"/>
      <c r="Q2380" s="46"/>
      <c r="R2380" s="46"/>
      <c r="S2380" s="46"/>
      <c r="T2380" s="46"/>
      <c r="U2380" s="46"/>
      <c r="V2380" s="46"/>
      <c r="W2380" s="46"/>
      <c r="X2380" s="46"/>
    </row>
    <row r="2381" spans="1:24" ht="15" customHeight="1" x14ac:dyDescent="0.2">
      <c r="A2381" s="46"/>
      <c r="B2381" s="261" t="s">
        <v>953</v>
      </c>
      <c r="C2381" s="280" t="s">
        <v>1019</v>
      </c>
      <c r="D2381" s="261" t="s">
        <v>47</v>
      </c>
      <c r="E2381" s="261" t="s">
        <v>1020</v>
      </c>
      <c r="F2381" s="385" t="s">
        <v>3970</v>
      </c>
      <c r="G2381" s="385"/>
      <c r="H2381" s="279" t="s">
        <v>950</v>
      </c>
      <c r="I2381" s="282">
        <v>4.2700000000000002E-2</v>
      </c>
      <c r="J2381" s="281">
        <v>24.73</v>
      </c>
      <c r="K2381" s="281">
        <v>1.05</v>
      </c>
      <c r="M2381" s="46"/>
      <c r="N2381" s="46"/>
      <c r="O2381" s="46"/>
      <c r="P2381" s="46"/>
      <c r="Q2381" s="46"/>
      <c r="R2381" s="46"/>
      <c r="S2381" s="46"/>
      <c r="T2381" s="46"/>
      <c r="U2381" s="46"/>
      <c r="V2381" s="46"/>
      <c r="W2381" s="46"/>
      <c r="X2381" s="46"/>
    </row>
    <row r="2382" spans="1:24" ht="15" customHeight="1" x14ac:dyDescent="0.2">
      <c r="A2382" s="46"/>
      <c r="B2382" s="262" t="s">
        <v>919</v>
      </c>
      <c r="C2382" s="284" t="s">
        <v>1624</v>
      </c>
      <c r="D2382" s="262" t="s">
        <v>47</v>
      </c>
      <c r="E2382" s="262" t="s">
        <v>2718</v>
      </c>
      <c r="F2382" s="389" t="s">
        <v>923</v>
      </c>
      <c r="G2382" s="389"/>
      <c r="H2382" s="283" t="s">
        <v>49</v>
      </c>
      <c r="I2382" s="286">
        <v>1</v>
      </c>
      <c r="J2382" s="285">
        <v>16.34</v>
      </c>
      <c r="K2382" s="285">
        <v>16.34</v>
      </c>
      <c r="M2382" s="46"/>
      <c r="N2382" s="46"/>
      <c r="O2382" s="46"/>
      <c r="P2382" s="46"/>
      <c r="Q2382" s="46"/>
      <c r="R2382" s="46"/>
      <c r="S2382" s="46"/>
      <c r="T2382" s="46"/>
      <c r="U2382" s="46"/>
      <c r="V2382" s="46"/>
      <c r="W2382" s="46"/>
      <c r="X2382" s="46"/>
    </row>
    <row r="2383" spans="1:24" ht="15" customHeight="1" x14ac:dyDescent="0.2">
      <c r="A2383" s="46"/>
      <c r="B2383" s="262" t="s">
        <v>919</v>
      </c>
      <c r="C2383" s="284" t="s">
        <v>1415</v>
      </c>
      <c r="D2383" s="262" t="s">
        <v>47</v>
      </c>
      <c r="E2383" s="262" t="s">
        <v>2675</v>
      </c>
      <c r="F2383" s="389" t="s">
        <v>923</v>
      </c>
      <c r="G2383" s="389"/>
      <c r="H2383" s="283" t="s">
        <v>49</v>
      </c>
      <c r="I2383" s="286">
        <v>4.2000000000000003E-2</v>
      </c>
      <c r="J2383" s="285">
        <v>4.6500000000000004</v>
      </c>
      <c r="K2383" s="285">
        <v>0.19</v>
      </c>
      <c r="M2383" s="46"/>
      <c r="N2383" s="46"/>
      <c r="O2383" s="46"/>
      <c r="P2383" s="46"/>
      <c r="Q2383" s="46"/>
      <c r="R2383" s="46"/>
      <c r="S2383" s="46"/>
      <c r="T2383" s="46"/>
      <c r="U2383" s="46"/>
      <c r="V2383" s="46"/>
      <c r="W2383" s="46"/>
      <c r="X2383" s="46"/>
    </row>
    <row r="2384" spans="1:24" ht="15" customHeight="1" x14ac:dyDescent="0.2">
      <c r="A2384" s="46"/>
      <c r="B2384" s="263"/>
      <c r="C2384" s="263"/>
      <c r="D2384" s="263"/>
      <c r="E2384" s="263"/>
      <c r="F2384" s="263" t="s">
        <v>924</v>
      </c>
      <c r="G2384" s="289">
        <v>5.05</v>
      </c>
      <c r="H2384" s="263" t="s">
        <v>925</v>
      </c>
      <c r="I2384" s="289">
        <v>0</v>
      </c>
      <c r="J2384" s="263" t="s">
        <v>926</v>
      </c>
      <c r="K2384" s="289">
        <v>5.05</v>
      </c>
      <c r="M2384" s="46"/>
      <c r="N2384" s="46"/>
      <c r="O2384" s="46"/>
      <c r="P2384" s="46"/>
      <c r="Q2384" s="46"/>
      <c r="R2384" s="46"/>
      <c r="S2384" s="46"/>
      <c r="T2384" s="46"/>
      <c r="U2384" s="46"/>
      <c r="V2384" s="46"/>
      <c r="W2384" s="46"/>
      <c r="X2384" s="46"/>
    </row>
    <row r="2385" spans="1:24" ht="15" customHeight="1" x14ac:dyDescent="0.2">
      <c r="A2385" s="46"/>
      <c r="B2385" s="263"/>
      <c r="C2385" s="263"/>
      <c r="D2385" s="263"/>
      <c r="E2385" s="263"/>
      <c r="F2385" s="263" t="s">
        <v>927</v>
      </c>
      <c r="G2385" s="289">
        <v>4.63</v>
      </c>
      <c r="H2385" s="263"/>
      <c r="I2385" s="386" t="s">
        <v>928</v>
      </c>
      <c r="J2385" s="386"/>
      <c r="K2385" s="289">
        <v>26.88</v>
      </c>
      <c r="M2385" s="46"/>
      <c r="N2385" s="46"/>
      <c r="O2385" s="46"/>
      <c r="P2385" s="46"/>
      <c r="Q2385" s="46"/>
      <c r="R2385" s="46"/>
      <c r="S2385" s="46"/>
      <c r="T2385" s="46"/>
      <c r="U2385" s="46"/>
      <c r="V2385" s="46"/>
      <c r="W2385" s="46"/>
      <c r="X2385" s="46"/>
    </row>
    <row r="2386" spans="1:24" ht="15" customHeight="1" thickBot="1" x14ac:dyDescent="0.25">
      <c r="A2386" s="46"/>
      <c r="B2386" s="264"/>
      <c r="C2386" s="264"/>
      <c r="D2386" s="264"/>
      <c r="E2386" s="264"/>
      <c r="F2386" s="264"/>
      <c r="G2386" s="264"/>
      <c r="H2386" s="264" t="s">
        <v>929</v>
      </c>
      <c r="I2386" s="287" t="s">
        <v>1448</v>
      </c>
      <c r="J2386" s="264" t="s">
        <v>931</v>
      </c>
      <c r="K2386" s="265">
        <v>80.64</v>
      </c>
      <c r="M2386" s="46"/>
      <c r="N2386" s="46"/>
      <c r="O2386" s="46"/>
      <c r="P2386" s="46"/>
      <c r="Q2386" s="46"/>
      <c r="R2386" s="46"/>
      <c r="S2386" s="46"/>
      <c r="T2386" s="46"/>
      <c r="U2386" s="46"/>
      <c r="V2386" s="46"/>
      <c r="W2386" s="46"/>
      <c r="X2386" s="46"/>
    </row>
    <row r="2387" spans="1:24" ht="15" customHeight="1" thickTop="1" x14ac:dyDescent="0.2">
      <c r="A2387" s="46"/>
      <c r="B2387" s="278"/>
      <c r="C2387" s="278"/>
      <c r="D2387" s="278"/>
      <c r="E2387" s="278"/>
      <c r="F2387" s="278"/>
      <c r="G2387" s="278"/>
      <c r="H2387" s="278"/>
      <c r="I2387" s="278"/>
      <c r="J2387" s="278"/>
      <c r="K2387" s="278"/>
      <c r="M2387" s="46"/>
      <c r="N2387" s="46"/>
      <c r="O2387" s="46"/>
      <c r="P2387" s="46"/>
      <c r="Q2387" s="46"/>
      <c r="R2387" s="46"/>
      <c r="S2387" s="46"/>
      <c r="T2387" s="46"/>
      <c r="U2387" s="46"/>
      <c r="V2387" s="46"/>
      <c r="W2387" s="46"/>
      <c r="X2387" s="46"/>
    </row>
    <row r="2388" spans="1:24" ht="15" customHeight="1" x14ac:dyDescent="0.2">
      <c r="A2388" s="46"/>
      <c r="B2388" s="259" t="s">
        <v>549</v>
      </c>
      <c r="C2388" s="267" t="s">
        <v>24</v>
      </c>
      <c r="D2388" s="259" t="s">
        <v>25</v>
      </c>
      <c r="E2388" s="259" t="s">
        <v>26</v>
      </c>
      <c r="F2388" s="387" t="s">
        <v>917</v>
      </c>
      <c r="G2388" s="387"/>
      <c r="H2388" s="271" t="s">
        <v>27</v>
      </c>
      <c r="I2388" s="267" t="s">
        <v>28</v>
      </c>
      <c r="J2388" s="267" t="s">
        <v>29</v>
      </c>
      <c r="K2388" s="267" t="s">
        <v>30</v>
      </c>
      <c r="M2388" s="46"/>
      <c r="N2388" s="46"/>
      <c r="O2388" s="46"/>
      <c r="P2388" s="46"/>
      <c r="Q2388" s="46"/>
      <c r="R2388" s="46"/>
      <c r="S2388" s="46"/>
      <c r="T2388" s="46"/>
      <c r="U2388" s="46"/>
      <c r="V2388" s="46"/>
      <c r="W2388" s="46"/>
      <c r="X2388" s="46"/>
    </row>
    <row r="2389" spans="1:24" ht="15" customHeight="1" x14ac:dyDescent="0.2">
      <c r="A2389" s="46"/>
      <c r="B2389" s="260" t="s">
        <v>918</v>
      </c>
      <c r="C2389" s="275" t="s">
        <v>3205</v>
      </c>
      <c r="D2389" s="260" t="s">
        <v>73</v>
      </c>
      <c r="E2389" s="260" t="s">
        <v>3206</v>
      </c>
      <c r="F2389" s="388" t="s">
        <v>952</v>
      </c>
      <c r="G2389" s="388"/>
      <c r="H2389" s="274" t="s">
        <v>49</v>
      </c>
      <c r="I2389" s="277">
        <v>1</v>
      </c>
      <c r="J2389" s="276">
        <v>222.87</v>
      </c>
      <c r="K2389" s="276">
        <v>222.87</v>
      </c>
      <c r="M2389" s="46"/>
      <c r="N2389" s="46"/>
      <c r="O2389" s="46"/>
      <c r="P2389" s="46"/>
      <c r="Q2389" s="46"/>
      <c r="R2389" s="46"/>
      <c r="S2389" s="46"/>
      <c r="T2389" s="46"/>
      <c r="U2389" s="46"/>
      <c r="V2389" s="46"/>
      <c r="W2389" s="46"/>
      <c r="X2389" s="46"/>
    </row>
    <row r="2390" spans="1:24" ht="15" customHeight="1" x14ac:dyDescent="0.2">
      <c r="A2390" s="46"/>
      <c r="B2390" s="261" t="s">
        <v>953</v>
      </c>
      <c r="C2390" s="280" t="s">
        <v>957</v>
      </c>
      <c r="D2390" s="261" t="s">
        <v>47</v>
      </c>
      <c r="E2390" s="261" t="s">
        <v>958</v>
      </c>
      <c r="F2390" s="385" t="s">
        <v>3970</v>
      </c>
      <c r="G2390" s="385"/>
      <c r="H2390" s="279" t="s">
        <v>950</v>
      </c>
      <c r="I2390" s="282">
        <v>1</v>
      </c>
      <c r="J2390" s="281">
        <v>26.08</v>
      </c>
      <c r="K2390" s="281">
        <v>26.08</v>
      </c>
      <c r="M2390" s="46"/>
      <c r="N2390" s="46"/>
      <c r="O2390" s="46"/>
      <c r="P2390" s="46"/>
      <c r="Q2390" s="46"/>
      <c r="R2390" s="46"/>
      <c r="S2390" s="46"/>
      <c r="T2390" s="46"/>
      <c r="U2390" s="46"/>
      <c r="V2390" s="46"/>
      <c r="W2390" s="46"/>
      <c r="X2390" s="46"/>
    </row>
    <row r="2391" spans="1:24" ht="15" customHeight="1" x14ac:dyDescent="0.2">
      <c r="A2391" s="46"/>
      <c r="B2391" s="261" t="s">
        <v>953</v>
      </c>
      <c r="C2391" s="280" t="s">
        <v>954</v>
      </c>
      <c r="D2391" s="261" t="s">
        <v>47</v>
      </c>
      <c r="E2391" s="261" t="s">
        <v>955</v>
      </c>
      <c r="F2391" s="385" t="s">
        <v>3970</v>
      </c>
      <c r="G2391" s="385"/>
      <c r="H2391" s="279" t="s">
        <v>950</v>
      </c>
      <c r="I2391" s="282">
        <v>0.65</v>
      </c>
      <c r="J2391" s="281">
        <v>34.46</v>
      </c>
      <c r="K2391" s="281">
        <v>22.39</v>
      </c>
      <c r="M2391" s="46"/>
      <c r="N2391" s="46"/>
      <c r="O2391" s="46"/>
      <c r="P2391" s="46"/>
      <c r="Q2391" s="46"/>
      <c r="R2391" s="46"/>
      <c r="S2391" s="46"/>
      <c r="T2391" s="46"/>
      <c r="U2391" s="46"/>
      <c r="V2391" s="46"/>
      <c r="W2391" s="46"/>
      <c r="X2391" s="46"/>
    </row>
    <row r="2392" spans="1:24" ht="15" customHeight="1" x14ac:dyDescent="0.2">
      <c r="A2392" s="46"/>
      <c r="B2392" s="262" t="s">
        <v>919</v>
      </c>
      <c r="C2392" s="284" t="s">
        <v>3306</v>
      </c>
      <c r="D2392" s="262" t="s">
        <v>3307</v>
      </c>
      <c r="E2392" s="262" t="s">
        <v>3308</v>
      </c>
      <c r="F2392" s="389" t="s">
        <v>923</v>
      </c>
      <c r="G2392" s="389"/>
      <c r="H2392" s="283" t="s">
        <v>49</v>
      </c>
      <c r="I2392" s="286">
        <v>1</v>
      </c>
      <c r="J2392" s="285">
        <v>174.3</v>
      </c>
      <c r="K2392" s="285">
        <v>174.3</v>
      </c>
      <c r="M2392" s="46"/>
      <c r="N2392" s="46"/>
      <c r="O2392" s="46"/>
      <c r="P2392" s="46"/>
      <c r="Q2392" s="46"/>
      <c r="R2392" s="46"/>
      <c r="S2392" s="46"/>
      <c r="T2392" s="46"/>
      <c r="U2392" s="46"/>
      <c r="V2392" s="46"/>
      <c r="W2392" s="46"/>
      <c r="X2392" s="46"/>
    </row>
    <row r="2393" spans="1:24" ht="15" customHeight="1" x14ac:dyDescent="0.2">
      <c r="A2393" s="46"/>
      <c r="B2393" s="262" t="s">
        <v>919</v>
      </c>
      <c r="C2393" s="284" t="s">
        <v>3309</v>
      </c>
      <c r="D2393" s="262" t="s">
        <v>3307</v>
      </c>
      <c r="E2393" s="262" t="s">
        <v>3310</v>
      </c>
      <c r="F2393" s="389" t="s">
        <v>923</v>
      </c>
      <c r="G2393" s="389"/>
      <c r="H2393" s="283" t="s">
        <v>83</v>
      </c>
      <c r="I2393" s="286">
        <v>0.28000000000000003</v>
      </c>
      <c r="J2393" s="285">
        <v>0.36</v>
      </c>
      <c r="K2393" s="285">
        <v>0.1</v>
      </c>
      <c r="M2393" s="46"/>
      <c r="N2393" s="46"/>
      <c r="O2393" s="46"/>
      <c r="P2393" s="46"/>
      <c r="Q2393" s="46"/>
      <c r="R2393" s="46"/>
      <c r="S2393" s="46"/>
      <c r="T2393" s="46"/>
      <c r="U2393" s="46"/>
      <c r="V2393" s="46"/>
      <c r="W2393" s="46"/>
      <c r="X2393" s="46"/>
    </row>
    <row r="2394" spans="1:24" ht="15" customHeight="1" x14ac:dyDescent="0.2">
      <c r="A2394" s="46"/>
      <c r="B2394" s="263"/>
      <c r="C2394" s="263"/>
      <c r="D2394" s="263"/>
      <c r="E2394" s="263"/>
      <c r="F2394" s="263" t="s">
        <v>924</v>
      </c>
      <c r="G2394" s="289">
        <v>42.58</v>
      </c>
      <c r="H2394" s="263" t="s">
        <v>925</v>
      </c>
      <c r="I2394" s="289">
        <v>0</v>
      </c>
      <c r="J2394" s="263" t="s">
        <v>926</v>
      </c>
      <c r="K2394" s="289">
        <v>42.58</v>
      </c>
      <c r="M2394" s="46"/>
      <c r="N2394" s="46"/>
      <c r="O2394" s="46"/>
      <c r="P2394" s="46"/>
      <c r="Q2394" s="46"/>
      <c r="R2394" s="46"/>
      <c r="S2394" s="46"/>
      <c r="T2394" s="46"/>
      <c r="U2394" s="46"/>
      <c r="V2394" s="46"/>
      <c r="W2394" s="46"/>
      <c r="X2394" s="46"/>
    </row>
    <row r="2395" spans="1:24" ht="15" customHeight="1" x14ac:dyDescent="0.2">
      <c r="A2395" s="46"/>
      <c r="B2395" s="263"/>
      <c r="C2395" s="263"/>
      <c r="D2395" s="263"/>
      <c r="E2395" s="263"/>
      <c r="F2395" s="263" t="s">
        <v>927</v>
      </c>
      <c r="G2395" s="289">
        <v>46.37</v>
      </c>
      <c r="H2395" s="263"/>
      <c r="I2395" s="386" t="s">
        <v>928</v>
      </c>
      <c r="J2395" s="386"/>
      <c r="K2395" s="289">
        <v>269.24</v>
      </c>
      <c r="M2395" s="46"/>
      <c r="N2395" s="46"/>
      <c r="O2395" s="46"/>
      <c r="P2395" s="46"/>
      <c r="Q2395" s="46"/>
      <c r="R2395" s="46"/>
      <c r="S2395" s="46"/>
      <c r="T2395" s="46"/>
      <c r="U2395" s="46"/>
      <c r="V2395" s="46"/>
      <c r="W2395" s="46"/>
      <c r="X2395" s="46"/>
    </row>
    <row r="2396" spans="1:24" ht="15" customHeight="1" thickBot="1" x14ac:dyDescent="0.25">
      <c r="A2396" s="46"/>
      <c r="B2396" s="264"/>
      <c r="C2396" s="264"/>
      <c r="D2396" s="264"/>
      <c r="E2396" s="264"/>
      <c r="F2396" s="264"/>
      <c r="G2396" s="264"/>
      <c r="H2396" s="264" t="s">
        <v>929</v>
      </c>
      <c r="I2396" s="287" t="s">
        <v>1064</v>
      </c>
      <c r="J2396" s="264" t="s">
        <v>931</v>
      </c>
      <c r="K2396" s="265">
        <v>538.48</v>
      </c>
      <c r="M2396" s="46"/>
      <c r="N2396" s="46"/>
      <c r="O2396" s="46"/>
      <c r="P2396" s="46"/>
      <c r="Q2396" s="46"/>
      <c r="R2396" s="46"/>
      <c r="S2396" s="46"/>
      <c r="T2396" s="46"/>
      <c r="U2396" s="46"/>
      <c r="V2396" s="46"/>
      <c r="W2396" s="46"/>
      <c r="X2396" s="46"/>
    </row>
    <row r="2397" spans="1:24" ht="15" customHeight="1" thickTop="1" x14ac:dyDescent="0.2">
      <c r="A2397" s="46"/>
      <c r="B2397" s="278"/>
      <c r="C2397" s="278"/>
      <c r="D2397" s="278"/>
      <c r="E2397" s="278"/>
      <c r="F2397" s="278"/>
      <c r="G2397" s="278"/>
      <c r="H2397" s="278"/>
      <c r="I2397" s="278"/>
      <c r="J2397" s="278"/>
      <c r="K2397" s="278"/>
      <c r="M2397" s="46"/>
      <c r="N2397" s="46"/>
      <c r="O2397" s="46"/>
      <c r="P2397" s="46"/>
      <c r="Q2397" s="46"/>
      <c r="R2397" s="46"/>
      <c r="S2397" s="46"/>
      <c r="T2397" s="46"/>
      <c r="U2397" s="46"/>
      <c r="V2397" s="46"/>
      <c r="W2397" s="46"/>
      <c r="X2397" s="46"/>
    </row>
    <row r="2398" spans="1:24" ht="15" customHeight="1" x14ac:dyDescent="0.2">
      <c r="A2398" s="46"/>
      <c r="B2398" s="259" t="s">
        <v>552</v>
      </c>
      <c r="C2398" s="267" t="s">
        <v>24</v>
      </c>
      <c r="D2398" s="259" t="s">
        <v>25</v>
      </c>
      <c r="E2398" s="259" t="s">
        <v>26</v>
      </c>
      <c r="F2398" s="387" t="s">
        <v>917</v>
      </c>
      <c r="G2398" s="387"/>
      <c r="H2398" s="271" t="s">
        <v>27</v>
      </c>
      <c r="I2398" s="267" t="s">
        <v>28</v>
      </c>
      <c r="J2398" s="267" t="s">
        <v>29</v>
      </c>
      <c r="K2398" s="267" t="s">
        <v>30</v>
      </c>
      <c r="M2398" s="46"/>
      <c r="N2398" s="46"/>
      <c r="O2398" s="46"/>
      <c r="P2398" s="46"/>
      <c r="Q2398" s="46"/>
      <c r="R2398" s="46"/>
      <c r="S2398" s="46"/>
      <c r="T2398" s="46"/>
      <c r="U2398" s="46"/>
      <c r="V2398" s="46"/>
      <c r="W2398" s="46"/>
      <c r="X2398" s="46"/>
    </row>
    <row r="2399" spans="1:24" ht="15" customHeight="1" x14ac:dyDescent="0.2">
      <c r="A2399" s="46"/>
      <c r="B2399" s="260" t="s">
        <v>918</v>
      </c>
      <c r="C2399" s="275" t="s">
        <v>544</v>
      </c>
      <c r="D2399" s="260" t="s">
        <v>47</v>
      </c>
      <c r="E2399" s="260" t="s">
        <v>545</v>
      </c>
      <c r="F2399" s="388" t="s">
        <v>4015</v>
      </c>
      <c r="G2399" s="388"/>
      <c r="H2399" s="274" t="s">
        <v>49</v>
      </c>
      <c r="I2399" s="277">
        <v>1</v>
      </c>
      <c r="J2399" s="276">
        <v>10.34</v>
      </c>
      <c r="K2399" s="276">
        <v>10.34</v>
      </c>
      <c r="M2399" s="46"/>
      <c r="N2399" s="46"/>
      <c r="O2399" s="46"/>
      <c r="P2399" s="46"/>
      <c r="Q2399" s="46"/>
      <c r="R2399" s="46"/>
      <c r="S2399" s="46"/>
      <c r="T2399" s="46"/>
      <c r="U2399" s="46"/>
      <c r="V2399" s="46"/>
      <c r="W2399" s="46"/>
      <c r="X2399" s="46"/>
    </row>
    <row r="2400" spans="1:24" ht="15" customHeight="1" x14ac:dyDescent="0.2">
      <c r="A2400" s="46"/>
      <c r="B2400" s="261" t="s">
        <v>953</v>
      </c>
      <c r="C2400" s="280" t="s">
        <v>954</v>
      </c>
      <c r="D2400" s="261" t="s">
        <v>47</v>
      </c>
      <c r="E2400" s="261" t="s">
        <v>955</v>
      </c>
      <c r="F2400" s="385" t="s">
        <v>3970</v>
      </c>
      <c r="G2400" s="385"/>
      <c r="H2400" s="279" t="s">
        <v>950</v>
      </c>
      <c r="I2400" s="282">
        <v>0.1232</v>
      </c>
      <c r="J2400" s="281">
        <v>34.46</v>
      </c>
      <c r="K2400" s="281">
        <v>4.24</v>
      </c>
      <c r="M2400" s="46"/>
      <c r="N2400" s="46"/>
      <c r="O2400" s="46"/>
      <c r="P2400" s="46"/>
      <c r="Q2400" s="46"/>
      <c r="R2400" s="46"/>
      <c r="S2400" s="46"/>
      <c r="T2400" s="46"/>
      <c r="U2400" s="46"/>
      <c r="V2400" s="46"/>
      <c r="W2400" s="46"/>
      <c r="X2400" s="46"/>
    </row>
    <row r="2401" spans="1:24" ht="15" customHeight="1" x14ac:dyDescent="0.2">
      <c r="A2401" s="46"/>
      <c r="B2401" s="261" t="s">
        <v>953</v>
      </c>
      <c r="C2401" s="280" t="s">
        <v>1019</v>
      </c>
      <c r="D2401" s="261" t="s">
        <v>47</v>
      </c>
      <c r="E2401" s="261" t="s">
        <v>1020</v>
      </c>
      <c r="F2401" s="385" t="s">
        <v>3970</v>
      </c>
      <c r="G2401" s="385"/>
      <c r="H2401" s="279" t="s">
        <v>950</v>
      </c>
      <c r="I2401" s="282">
        <v>3.8800000000000001E-2</v>
      </c>
      <c r="J2401" s="281">
        <v>24.73</v>
      </c>
      <c r="K2401" s="281">
        <v>0.95</v>
      </c>
      <c r="M2401" s="46"/>
      <c r="N2401" s="46"/>
      <c r="O2401" s="46"/>
      <c r="P2401" s="46"/>
      <c r="Q2401" s="46"/>
      <c r="R2401" s="46"/>
      <c r="S2401" s="46"/>
      <c r="T2401" s="46"/>
      <c r="U2401" s="46"/>
      <c r="V2401" s="46"/>
      <c r="W2401" s="46"/>
      <c r="X2401" s="46"/>
    </row>
    <row r="2402" spans="1:24" ht="15" customHeight="1" x14ac:dyDescent="0.2">
      <c r="A2402" s="46"/>
      <c r="B2402" s="262" t="s">
        <v>919</v>
      </c>
      <c r="C2402" s="284" t="s">
        <v>1558</v>
      </c>
      <c r="D2402" s="262" t="s">
        <v>47</v>
      </c>
      <c r="E2402" s="262" t="s">
        <v>2713</v>
      </c>
      <c r="F2402" s="389" t="s">
        <v>923</v>
      </c>
      <c r="G2402" s="389"/>
      <c r="H2402" s="283" t="s">
        <v>49</v>
      </c>
      <c r="I2402" s="286">
        <v>1</v>
      </c>
      <c r="J2402" s="285">
        <v>5</v>
      </c>
      <c r="K2402" s="285">
        <v>5</v>
      </c>
      <c r="M2402" s="46"/>
      <c r="N2402" s="46"/>
      <c r="O2402" s="46"/>
      <c r="P2402" s="46"/>
      <c r="Q2402" s="46"/>
      <c r="R2402" s="46"/>
      <c r="S2402" s="46"/>
      <c r="T2402" s="46"/>
      <c r="U2402" s="46"/>
      <c r="V2402" s="46"/>
      <c r="W2402" s="46"/>
      <c r="X2402" s="46"/>
    </row>
    <row r="2403" spans="1:24" ht="15" customHeight="1" x14ac:dyDescent="0.2">
      <c r="A2403" s="46"/>
      <c r="B2403" s="262" t="s">
        <v>919</v>
      </c>
      <c r="C2403" s="284" t="s">
        <v>1415</v>
      </c>
      <c r="D2403" s="262" t="s">
        <v>47</v>
      </c>
      <c r="E2403" s="262" t="s">
        <v>2675</v>
      </c>
      <c r="F2403" s="389" t="s">
        <v>923</v>
      </c>
      <c r="G2403" s="389"/>
      <c r="H2403" s="283" t="s">
        <v>49</v>
      </c>
      <c r="I2403" s="286">
        <v>3.32E-2</v>
      </c>
      <c r="J2403" s="285">
        <v>4.6500000000000004</v>
      </c>
      <c r="K2403" s="285">
        <v>0.15</v>
      </c>
      <c r="M2403" s="46"/>
      <c r="N2403" s="46"/>
      <c r="O2403" s="46"/>
      <c r="P2403" s="46"/>
      <c r="Q2403" s="46"/>
      <c r="R2403" s="46"/>
      <c r="S2403" s="46"/>
      <c r="T2403" s="46"/>
      <c r="U2403" s="46"/>
      <c r="V2403" s="46"/>
      <c r="W2403" s="46"/>
      <c r="X2403" s="46"/>
    </row>
    <row r="2404" spans="1:24" ht="15" customHeight="1" x14ac:dyDescent="0.2">
      <c r="A2404" s="46"/>
      <c r="B2404" s="263"/>
      <c r="C2404" s="263"/>
      <c r="D2404" s="263"/>
      <c r="E2404" s="263"/>
      <c r="F2404" s="263" t="s">
        <v>924</v>
      </c>
      <c r="G2404" s="289">
        <v>4.59</v>
      </c>
      <c r="H2404" s="263" t="s">
        <v>925</v>
      </c>
      <c r="I2404" s="289">
        <v>0</v>
      </c>
      <c r="J2404" s="263" t="s">
        <v>926</v>
      </c>
      <c r="K2404" s="289">
        <v>4.59</v>
      </c>
      <c r="M2404" s="46"/>
      <c r="N2404" s="46"/>
      <c r="O2404" s="46"/>
      <c r="P2404" s="46"/>
      <c r="Q2404" s="46"/>
      <c r="R2404" s="46"/>
      <c r="S2404" s="46"/>
      <c r="T2404" s="46"/>
      <c r="U2404" s="46"/>
      <c r="V2404" s="46"/>
      <c r="W2404" s="46"/>
      <c r="X2404" s="46"/>
    </row>
    <row r="2405" spans="1:24" ht="15" customHeight="1" x14ac:dyDescent="0.2">
      <c r="A2405" s="46"/>
      <c r="B2405" s="263"/>
      <c r="C2405" s="263"/>
      <c r="D2405" s="263"/>
      <c r="E2405" s="263"/>
      <c r="F2405" s="263" t="s">
        <v>927</v>
      </c>
      <c r="G2405" s="289">
        <v>2.15</v>
      </c>
      <c r="H2405" s="263"/>
      <c r="I2405" s="386" t="s">
        <v>928</v>
      </c>
      <c r="J2405" s="386"/>
      <c r="K2405" s="289">
        <v>12.49</v>
      </c>
      <c r="M2405" s="46"/>
      <c r="N2405" s="46"/>
      <c r="O2405" s="46"/>
      <c r="P2405" s="46"/>
      <c r="Q2405" s="46"/>
      <c r="R2405" s="46"/>
      <c r="S2405" s="46"/>
      <c r="T2405" s="46"/>
      <c r="U2405" s="46"/>
      <c r="V2405" s="46"/>
      <c r="W2405" s="46"/>
      <c r="X2405" s="46"/>
    </row>
    <row r="2406" spans="1:24" ht="15" customHeight="1" thickBot="1" x14ac:dyDescent="0.25">
      <c r="A2406" s="46"/>
      <c r="B2406" s="264"/>
      <c r="C2406" s="264"/>
      <c r="D2406" s="264"/>
      <c r="E2406" s="264"/>
      <c r="F2406" s="264"/>
      <c r="G2406" s="264"/>
      <c r="H2406" s="264" t="s">
        <v>929</v>
      </c>
      <c r="I2406" s="287" t="s">
        <v>3668</v>
      </c>
      <c r="J2406" s="264" t="s">
        <v>931</v>
      </c>
      <c r="K2406" s="265">
        <v>699.44</v>
      </c>
      <c r="M2406" s="46"/>
      <c r="N2406" s="46"/>
      <c r="O2406" s="46"/>
      <c r="P2406" s="46"/>
      <c r="Q2406" s="46"/>
      <c r="R2406" s="46"/>
      <c r="S2406" s="46"/>
      <c r="T2406" s="46"/>
      <c r="U2406" s="46"/>
      <c r="V2406" s="46"/>
      <c r="W2406" s="46"/>
      <c r="X2406" s="46"/>
    </row>
    <row r="2407" spans="1:24" ht="15" customHeight="1" thickTop="1" x14ac:dyDescent="0.2">
      <c r="A2407" s="46"/>
      <c r="B2407" s="278"/>
      <c r="C2407" s="278"/>
      <c r="D2407" s="278"/>
      <c r="E2407" s="278"/>
      <c r="F2407" s="278"/>
      <c r="G2407" s="278"/>
      <c r="H2407" s="278"/>
      <c r="I2407" s="278"/>
      <c r="J2407" s="278"/>
      <c r="K2407" s="278"/>
      <c r="M2407" s="46"/>
      <c r="N2407" s="46"/>
      <c r="O2407" s="46"/>
      <c r="P2407" s="46"/>
      <c r="Q2407" s="46"/>
      <c r="R2407" s="46"/>
      <c r="S2407" s="46"/>
      <c r="T2407" s="46"/>
      <c r="U2407" s="46"/>
      <c r="V2407" s="46"/>
      <c r="W2407" s="46"/>
      <c r="X2407" s="46"/>
    </row>
    <row r="2408" spans="1:24" ht="15" customHeight="1" x14ac:dyDescent="0.2">
      <c r="A2408" s="46"/>
      <c r="B2408" s="259" t="s">
        <v>555</v>
      </c>
      <c r="C2408" s="267" t="s">
        <v>24</v>
      </c>
      <c r="D2408" s="259" t="s">
        <v>25</v>
      </c>
      <c r="E2408" s="259" t="s">
        <v>26</v>
      </c>
      <c r="F2408" s="387" t="s">
        <v>917</v>
      </c>
      <c r="G2408" s="387"/>
      <c r="H2408" s="271" t="s">
        <v>27</v>
      </c>
      <c r="I2408" s="267" t="s">
        <v>28</v>
      </c>
      <c r="J2408" s="267" t="s">
        <v>29</v>
      </c>
      <c r="K2408" s="267" t="s">
        <v>30</v>
      </c>
      <c r="M2408" s="46"/>
      <c r="N2408" s="46"/>
      <c r="O2408" s="46"/>
      <c r="P2408" s="46"/>
      <c r="Q2408" s="46"/>
      <c r="R2408" s="46"/>
      <c r="S2408" s="46"/>
      <c r="T2408" s="46"/>
      <c r="U2408" s="46"/>
      <c r="V2408" s="46"/>
      <c r="W2408" s="46"/>
      <c r="X2408" s="46"/>
    </row>
    <row r="2409" spans="1:24" ht="15" customHeight="1" x14ac:dyDescent="0.2">
      <c r="A2409" s="46"/>
      <c r="B2409" s="260" t="s">
        <v>918</v>
      </c>
      <c r="C2409" s="275" t="s">
        <v>547</v>
      </c>
      <c r="D2409" s="260" t="s">
        <v>47</v>
      </c>
      <c r="E2409" s="260" t="s">
        <v>548</v>
      </c>
      <c r="F2409" s="388" t="s">
        <v>4026</v>
      </c>
      <c r="G2409" s="388"/>
      <c r="H2409" s="274" t="s">
        <v>49</v>
      </c>
      <c r="I2409" s="277">
        <v>1</v>
      </c>
      <c r="J2409" s="276">
        <v>64.62</v>
      </c>
      <c r="K2409" s="276">
        <v>64.62</v>
      </c>
      <c r="M2409" s="46"/>
      <c r="N2409" s="46"/>
      <c r="O2409" s="46"/>
      <c r="P2409" s="46"/>
      <c r="Q2409" s="46"/>
      <c r="R2409" s="46"/>
      <c r="S2409" s="46"/>
      <c r="T2409" s="46"/>
      <c r="U2409" s="46"/>
      <c r="V2409" s="46"/>
      <c r="W2409" s="46"/>
      <c r="X2409" s="46"/>
    </row>
    <row r="2410" spans="1:24" ht="15" customHeight="1" x14ac:dyDescent="0.2">
      <c r="A2410" s="46"/>
      <c r="B2410" s="261" t="s">
        <v>953</v>
      </c>
      <c r="C2410" s="280" t="s">
        <v>1559</v>
      </c>
      <c r="D2410" s="261" t="s">
        <v>47</v>
      </c>
      <c r="E2410" s="261" t="s">
        <v>1560</v>
      </c>
      <c r="F2410" s="385" t="s">
        <v>3970</v>
      </c>
      <c r="G2410" s="385"/>
      <c r="H2410" s="279" t="s">
        <v>950</v>
      </c>
      <c r="I2410" s="282">
        <v>0.25240000000000001</v>
      </c>
      <c r="J2410" s="281">
        <v>17.57</v>
      </c>
      <c r="K2410" s="281">
        <v>4.43</v>
      </c>
      <c r="M2410" s="46"/>
      <c r="N2410" s="46"/>
      <c r="O2410" s="46"/>
      <c r="P2410" s="46"/>
      <c r="Q2410" s="46"/>
      <c r="R2410" s="46"/>
      <c r="S2410" s="46"/>
      <c r="T2410" s="46"/>
      <c r="U2410" s="46"/>
      <c r="V2410" s="46"/>
      <c r="W2410" s="46"/>
      <c r="X2410" s="46"/>
    </row>
    <row r="2411" spans="1:24" ht="15" customHeight="1" x14ac:dyDescent="0.2">
      <c r="A2411" s="46"/>
      <c r="B2411" s="261" t="s">
        <v>953</v>
      </c>
      <c r="C2411" s="280" t="s">
        <v>1019</v>
      </c>
      <c r="D2411" s="261" t="s">
        <v>47</v>
      </c>
      <c r="E2411" s="261" t="s">
        <v>1020</v>
      </c>
      <c r="F2411" s="385" t="s">
        <v>3970</v>
      </c>
      <c r="G2411" s="385"/>
      <c r="H2411" s="279" t="s">
        <v>950</v>
      </c>
      <c r="I2411" s="282">
        <v>8.0799999999999997E-2</v>
      </c>
      <c r="J2411" s="281">
        <v>24.73</v>
      </c>
      <c r="K2411" s="281">
        <v>1.99</v>
      </c>
      <c r="M2411" s="46"/>
      <c r="N2411" s="46"/>
      <c r="O2411" s="46"/>
      <c r="P2411" s="46"/>
      <c r="Q2411" s="46"/>
      <c r="R2411" s="46"/>
      <c r="S2411" s="46"/>
      <c r="T2411" s="46"/>
      <c r="U2411" s="46"/>
      <c r="V2411" s="46"/>
      <c r="W2411" s="46"/>
      <c r="X2411" s="46"/>
    </row>
    <row r="2412" spans="1:24" ht="15" customHeight="1" x14ac:dyDescent="0.2">
      <c r="A2412" s="46"/>
      <c r="B2412" s="262" t="s">
        <v>919</v>
      </c>
      <c r="C2412" s="284" t="s">
        <v>1563</v>
      </c>
      <c r="D2412" s="262" t="s">
        <v>47</v>
      </c>
      <c r="E2412" s="262" t="s">
        <v>1564</v>
      </c>
      <c r="F2412" s="389" t="s">
        <v>923</v>
      </c>
      <c r="G2412" s="389"/>
      <c r="H2412" s="283" t="s">
        <v>49</v>
      </c>
      <c r="I2412" s="286">
        <v>1</v>
      </c>
      <c r="J2412" s="285">
        <v>53.13</v>
      </c>
      <c r="K2412" s="285">
        <v>53.13</v>
      </c>
      <c r="M2412" s="46"/>
      <c r="N2412" s="46"/>
      <c r="O2412" s="46"/>
      <c r="P2412" s="46"/>
      <c r="Q2412" s="46"/>
      <c r="R2412" s="46"/>
      <c r="S2412" s="46"/>
      <c r="T2412" s="46"/>
      <c r="U2412" s="46"/>
      <c r="V2412" s="46"/>
      <c r="W2412" s="46"/>
      <c r="X2412" s="46"/>
    </row>
    <row r="2413" spans="1:24" ht="15" customHeight="1" x14ac:dyDescent="0.2">
      <c r="A2413" s="46"/>
      <c r="B2413" s="262" t="s">
        <v>919</v>
      </c>
      <c r="C2413" s="284" t="s">
        <v>1565</v>
      </c>
      <c r="D2413" s="262" t="s">
        <v>47</v>
      </c>
      <c r="E2413" s="262" t="s">
        <v>1566</v>
      </c>
      <c r="F2413" s="389" t="s">
        <v>923</v>
      </c>
      <c r="G2413" s="389"/>
      <c r="H2413" s="283" t="s">
        <v>49</v>
      </c>
      <c r="I2413" s="286">
        <v>6.25E-2</v>
      </c>
      <c r="J2413" s="285">
        <v>32.549999999999997</v>
      </c>
      <c r="K2413" s="285">
        <v>2.0299999999999998</v>
      </c>
      <c r="M2413" s="46"/>
      <c r="N2413" s="46"/>
      <c r="O2413" s="46"/>
      <c r="P2413" s="46"/>
      <c r="Q2413" s="46"/>
      <c r="R2413" s="46"/>
      <c r="S2413" s="46"/>
      <c r="T2413" s="46"/>
      <c r="U2413" s="46"/>
      <c r="V2413" s="46"/>
      <c r="W2413" s="46"/>
      <c r="X2413" s="46"/>
    </row>
    <row r="2414" spans="1:24" ht="15" customHeight="1" x14ac:dyDescent="0.2">
      <c r="A2414" s="46"/>
      <c r="B2414" s="262" t="s">
        <v>919</v>
      </c>
      <c r="C2414" s="284" t="s">
        <v>1561</v>
      </c>
      <c r="D2414" s="262" t="s">
        <v>47</v>
      </c>
      <c r="E2414" s="262" t="s">
        <v>1562</v>
      </c>
      <c r="F2414" s="389" t="s">
        <v>923</v>
      </c>
      <c r="G2414" s="389"/>
      <c r="H2414" s="283" t="s">
        <v>49</v>
      </c>
      <c r="I2414" s="286">
        <v>1</v>
      </c>
      <c r="J2414" s="285">
        <v>3.04</v>
      </c>
      <c r="K2414" s="285">
        <v>3.04</v>
      </c>
      <c r="M2414" s="46"/>
      <c r="N2414" s="46"/>
      <c r="O2414" s="46"/>
      <c r="P2414" s="46"/>
      <c r="Q2414" s="46"/>
      <c r="R2414" s="46"/>
      <c r="S2414" s="46"/>
      <c r="T2414" s="46"/>
      <c r="U2414" s="46"/>
      <c r="V2414" s="46"/>
      <c r="W2414" s="46"/>
      <c r="X2414" s="46"/>
    </row>
    <row r="2415" spans="1:24" ht="15" customHeight="1" x14ac:dyDescent="0.2">
      <c r="A2415" s="46"/>
      <c r="B2415" s="263"/>
      <c r="C2415" s="263"/>
      <c r="D2415" s="263"/>
      <c r="E2415" s="263"/>
      <c r="F2415" s="263" t="s">
        <v>924</v>
      </c>
      <c r="G2415" s="289">
        <v>5.32</v>
      </c>
      <c r="H2415" s="263" t="s">
        <v>925</v>
      </c>
      <c r="I2415" s="289">
        <v>0</v>
      </c>
      <c r="J2415" s="263" t="s">
        <v>926</v>
      </c>
      <c r="K2415" s="289">
        <v>5.32</v>
      </c>
      <c r="M2415" s="46"/>
      <c r="N2415" s="46"/>
      <c r="O2415" s="46"/>
      <c r="P2415" s="46"/>
      <c r="Q2415" s="46"/>
      <c r="R2415" s="46"/>
      <c r="S2415" s="46"/>
      <c r="T2415" s="46"/>
      <c r="U2415" s="46"/>
      <c r="V2415" s="46"/>
      <c r="W2415" s="46"/>
      <c r="X2415" s="46"/>
    </row>
    <row r="2416" spans="1:24" ht="15" customHeight="1" x14ac:dyDescent="0.2">
      <c r="A2416" s="46"/>
      <c r="B2416" s="263"/>
      <c r="C2416" s="263"/>
      <c r="D2416" s="263"/>
      <c r="E2416" s="263"/>
      <c r="F2416" s="263" t="s">
        <v>927</v>
      </c>
      <c r="G2416" s="289">
        <v>13.44</v>
      </c>
      <c r="H2416" s="263"/>
      <c r="I2416" s="386" t="s">
        <v>928</v>
      </c>
      <c r="J2416" s="386"/>
      <c r="K2416" s="289">
        <v>78.06</v>
      </c>
      <c r="M2416" s="46"/>
      <c r="N2416" s="46"/>
      <c r="O2416" s="46"/>
      <c r="P2416" s="46"/>
      <c r="Q2416" s="46"/>
      <c r="R2416" s="46"/>
      <c r="S2416" s="46"/>
      <c r="T2416" s="46"/>
      <c r="U2416" s="46"/>
      <c r="V2416" s="46"/>
      <c r="W2416" s="46"/>
      <c r="X2416" s="46"/>
    </row>
    <row r="2417" spans="1:24" ht="15" customHeight="1" thickBot="1" x14ac:dyDescent="0.25">
      <c r="A2417" s="46"/>
      <c r="B2417" s="264"/>
      <c r="C2417" s="264"/>
      <c r="D2417" s="264"/>
      <c r="E2417" s="264"/>
      <c r="F2417" s="264"/>
      <c r="G2417" s="264"/>
      <c r="H2417" s="264" t="s">
        <v>929</v>
      </c>
      <c r="I2417" s="287" t="s">
        <v>948</v>
      </c>
      <c r="J2417" s="264" t="s">
        <v>931</v>
      </c>
      <c r="K2417" s="265">
        <v>1405.08</v>
      </c>
      <c r="M2417" s="46"/>
      <c r="N2417" s="46"/>
      <c r="O2417" s="46"/>
      <c r="P2417" s="46"/>
      <c r="Q2417" s="46"/>
      <c r="R2417" s="46"/>
      <c r="S2417" s="46"/>
      <c r="T2417" s="46"/>
      <c r="U2417" s="46"/>
      <c r="V2417" s="46"/>
      <c r="W2417" s="46"/>
      <c r="X2417" s="46"/>
    </row>
    <row r="2418" spans="1:24" ht="15" customHeight="1" thickTop="1" x14ac:dyDescent="0.2">
      <c r="A2418" s="46"/>
      <c r="B2418" s="278"/>
      <c r="C2418" s="278"/>
      <c r="D2418" s="278"/>
      <c r="E2418" s="278"/>
      <c r="F2418" s="278"/>
      <c r="G2418" s="278"/>
      <c r="H2418" s="278"/>
      <c r="I2418" s="278"/>
      <c r="J2418" s="278"/>
      <c r="K2418" s="278"/>
      <c r="M2418" s="46"/>
      <c r="N2418" s="46"/>
      <c r="O2418" s="46"/>
      <c r="P2418" s="46"/>
      <c r="Q2418" s="46"/>
      <c r="R2418" s="46"/>
      <c r="S2418" s="46"/>
      <c r="T2418" s="46"/>
      <c r="U2418" s="46"/>
      <c r="V2418" s="46"/>
      <c r="W2418" s="46"/>
      <c r="X2418" s="46"/>
    </row>
    <row r="2419" spans="1:24" ht="15" customHeight="1" x14ac:dyDescent="0.2">
      <c r="A2419" s="46"/>
      <c r="B2419" s="259" t="s">
        <v>558</v>
      </c>
      <c r="C2419" s="267" t="s">
        <v>24</v>
      </c>
      <c r="D2419" s="259" t="s">
        <v>25</v>
      </c>
      <c r="E2419" s="259" t="s">
        <v>26</v>
      </c>
      <c r="F2419" s="387" t="s">
        <v>917</v>
      </c>
      <c r="G2419" s="387"/>
      <c r="H2419" s="271" t="s">
        <v>27</v>
      </c>
      <c r="I2419" s="267" t="s">
        <v>28</v>
      </c>
      <c r="J2419" s="267" t="s">
        <v>29</v>
      </c>
      <c r="K2419" s="267" t="s">
        <v>30</v>
      </c>
      <c r="M2419" s="46"/>
      <c r="N2419" s="46"/>
      <c r="O2419" s="46"/>
      <c r="P2419" s="46"/>
      <c r="Q2419" s="46"/>
      <c r="R2419" s="46"/>
      <c r="S2419" s="46"/>
      <c r="T2419" s="46"/>
      <c r="U2419" s="46"/>
      <c r="V2419" s="46"/>
      <c r="W2419" s="46"/>
      <c r="X2419" s="46"/>
    </row>
    <row r="2420" spans="1:24" ht="15" customHeight="1" x14ac:dyDescent="0.2">
      <c r="A2420" s="46"/>
      <c r="B2420" s="260" t="s">
        <v>918</v>
      </c>
      <c r="C2420" s="275" t="s">
        <v>550</v>
      </c>
      <c r="D2420" s="260" t="s">
        <v>47</v>
      </c>
      <c r="E2420" s="260" t="s">
        <v>551</v>
      </c>
      <c r="F2420" s="388" t="s">
        <v>4019</v>
      </c>
      <c r="G2420" s="388"/>
      <c r="H2420" s="274" t="s">
        <v>49</v>
      </c>
      <c r="I2420" s="277">
        <v>1</v>
      </c>
      <c r="J2420" s="276">
        <v>44.93</v>
      </c>
      <c r="K2420" s="276">
        <v>44.93</v>
      </c>
      <c r="M2420" s="46"/>
      <c r="N2420" s="46"/>
      <c r="O2420" s="46"/>
      <c r="P2420" s="46"/>
      <c r="Q2420" s="46"/>
      <c r="R2420" s="46"/>
      <c r="S2420" s="46"/>
      <c r="T2420" s="46"/>
      <c r="U2420" s="46"/>
      <c r="V2420" s="46"/>
      <c r="W2420" s="46"/>
      <c r="X2420" s="46"/>
    </row>
    <row r="2421" spans="1:24" ht="15" customHeight="1" x14ac:dyDescent="0.2">
      <c r="A2421" s="46"/>
      <c r="B2421" s="261" t="s">
        <v>953</v>
      </c>
      <c r="C2421" s="280" t="s">
        <v>957</v>
      </c>
      <c r="D2421" s="261" t="s">
        <v>47</v>
      </c>
      <c r="E2421" s="261" t="s">
        <v>958</v>
      </c>
      <c r="F2421" s="385" t="s">
        <v>3970</v>
      </c>
      <c r="G2421" s="385"/>
      <c r="H2421" s="279" t="s">
        <v>950</v>
      </c>
      <c r="I2421" s="282">
        <v>0.2172</v>
      </c>
      <c r="J2421" s="281">
        <v>26.08</v>
      </c>
      <c r="K2421" s="281">
        <v>5.66</v>
      </c>
      <c r="M2421" s="46"/>
      <c r="N2421" s="46"/>
      <c r="O2421" s="46"/>
      <c r="P2421" s="46"/>
      <c r="Q2421" s="46"/>
      <c r="R2421" s="46"/>
      <c r="S2421" s="46"/>
      <c r="T2421" s="46"/>
      <c r="U2421" s="46"/>
      <c r="V2421" s="46"/>
      <c r="W2421" s="46"/>
      <c r="X2421" s="46"/>
    </row>
    <row r="2422" spans="1:24" ht="15" customHeight="1" x14ac:dyDescent="0.2">
      <c r="A2422" s="46"/>
      <c r="B2422" s="261" t="s">
        <v>953</v>
      </c>
      <c r="C2422" s="280" t="s">
        <v>954</v>
      </c>
      <c r="D2422" s="261" t="s">
        <v>47</v>
      </c>
      <c r="E2422" s="261" t="s">
        <v>955</v>
      </c>
      <c r="F2422" s="385" t="s">
        <v>3970</v>
      </c>
      <c r="G2422" s="385"/>
      <c r="H2422" s="279" t="s">
        <v>950</v>
      </c>
      <c r="I2422" s="282">
        <v>0.2172</v>
      </c>
      <c r="J2422" s="281">
        <v>34.46</v>
      </c>
      <c r="K2422" s="281">
        <v>7.48</v>
      </c>
      <c r="M2422" s="46"/>
      <c r="N2422" s="46"/>
      <c r="O2422" s="46"/>
      <c r="P2422" s="46"/>
      <c r="Q2422" s="46"/>
      <c r="R2422" s="46"/>
      <c r="S2422" s="46"/>
      <c r="T2422" s="46"/>
      <c r="U2422" s="46"/>
      <c r="V2422" s="46"/>
      <c r="W2422" s="46"/>
      <c r="X2422" s="46"/>
    </row>
    <row r="2423" spans="1:24" ht="15" customHeight="1" x14ac:dyDescent="0.2">
      <c r="A2423" s="46"/>
      <c r="B2423" s="262" t="s">
        <v>919</v>
      </c>
      <c r="C2423" s="284" t="s">
        <v>1567</v>
      </c>
      <c r="D2423" s="262" t="s">
        <v>47</v>
      </c>
      <c r="E2423" s="262" t="s">
        <v>1568</v>
      </c>
      <c r="F2423" s="389" t="s">
        <v>923</v>
      </c>
      <c r="G2423" s="389"/>
      <c r="H2423" s="283" t="s">
        <v>49</v>
      </c>
      <c r="I2423" s="286">
        <v>2</v>
      </c>
      <c r="J2423" s="285">
        <v>2.75</v>
      </c>
      <c r="K2423" s="285">
        <v>5.5</v>
      </c>
      <c r="M2423" s="46"/>
      <c r="N2423" s="46"/>
      <c r="O2423" s="46"/>
      <c r="P2423" s="46"/>
      <c r="Q2423" s="46"/>
      <c r="R2423" s="46"/>
      <c r="S2423" s="46"/>
      <c r="T2423" s="46"/>
      <c r="U2423" s="46"/>
      <c r="V2423" s="46"/>
      <c r="W2423" s="46"/>
      <c r="X2423" s="46"/>
    </row>
    <row r="2424" spans="1:24" ht="15" customHeight="1" x14ac:dyDescent="0.2">
      <c r="A2424" s="46"/>
      <c r="B2424" s="262" t="s">
        <v>919</v>
      </c>
      <c r="C2424" s="284" t="s">
        <v>1569</v>
      </c>
      <c r="D2424" s="262" t="s">
        <v>47</v>
      </c>
      <c r="E2424" s="262" t="s">
        <v>1570</v>
      </c>
      <c r="F2424" s="389" t="s">
        <v>923</v>
      </c>
      <c r="G2424" s="389"/>
      <c r="H2424" s="283" t="s">
        <v>49</v>
      </c>
      <c r="I2424" s="286">
        <v>1</v>
      </c>
      <c r="J2424" s="285">
        <v>22.55</v>
      </c>
      <c r="K2424" s="285">
        <v>22.55</v>
      </c>
      <c r="M2424" s="46"/>
      <c r="N2424" s="46"/>
      <c r="O2424" s="46"/>
      <c r="P2424" s="46"/>
      <c r="Q2424" s="46"/>
      <c r="R2424" s="46"/>
      <c r="S2424" s="46"/>
      <c r="T2424" s="46"/>
      <c r="U2424" s="46"/>
      <c r="V2424" s="46"/>
      <c r="W2424" s="46"/>
      <c r="X2424" s="46"/>
    </row>
    <row r="2425" spans="1:24" ht="15" customHeight="1" x14ac:dyDescent="0.2">
      <c r="A2425" s="46"/>
      <c r="B2425" s="262" t="s">
        <v>919</v>
      </c>
      <c r="C2425" s="284" t="s">
        <v>1565</v>
      </c>
      <c r="D2425" s="262" t="s">
        <v>47</v>
      </c>
      <c r="E2425" s="262" t="s">
        <v>1566</v>
      </c>
      <c r="F2425" s="389" t="s">
        <v>923</v>
      </c>
      <c r="G2425" s="389"/>
      <c r="H2425" s="283" t="s">
        <v>49</v>
      </c>
      <c r="I2425" s="286">
        <v>0.115</v>
      </c>
      <c r="J2425" s="285">
        <v>32.549999999999997</v>
      </c>
      <c r="K2425" s="285">
        <v>3.74</v>
      </c>
      <c r="M2425" s="46"/>
      <c r="N2425" s="46"/>
      <c r="O2425" s="46"/>
      <c r="P2425" s="46"/>
      <c r="Q2425" s="46"/>
      <c r="R2425" s="46"/>
      <c r="S2425" s="46"/>
      <c r="T2425" s="46"/>
      <c r="U2425" s="46"/>
      <c r="V2425" s="46"/>
      <c r="W2425" s="46"/>
      <c r="X2425" s="46"/>
    </row>
    <row r="2426" spans="1:24" ht="15" customHeight="1" x14ac:dyDescent="0.2">
      <c r="A2426" s="46"/>
      <c r="B2426" s="263"/>
      <c r="C2426" s="263"/>
      <c r="D2426" s="263"/>
      <c r="E2426" s="263"/>
      <c r="F2426" s="263" t="s">
        <v>924</v>
      </c>
      <c r="G2426" s="289">
        <v>11.58</v>
      </c>
      <c r="H2426" s="263" t="s">
        <v>925</v>
      </c>
      <c r="I2426" s="289">
        <v>0</v>
      </c>
      <c r="J2426" s="263" t="s">
        <v>926</v>
      </c>
      <c r="K2426" s="289">
        <v>11.58</v>
      </c>
      <c r="M2426" s="46"/>
      <c r="N2426" s="46"/>
      <c r="O2426" s="46"/>
      <c r="P2426" s="46"/>
      <c r="Q2426" s="46"/>
      <c r="R2426" s="46"/>
      <c r="S2426" s="46"/>
      <c r="T2426" s="46"/>
      <c r="U2426" s="46"/>
      <c r="V2426" s="46"/>
      <c r="W2426" s="46"/>
      <c r="X2426" s="46"/>
    </row>
    <row r="2427" spans="1:24" ht="15" customHeight="1" x14ac:dyDescent="0.2">
      <c r="A2427" s="46"/>
      <c r="B2427" s="263"/>
      <c r="C2427" s="263"/>
      <c r="D2427" s="263"/>
      <c r="E2427" s="263"/>
      <c r="F2427" s="263" t="s">
        <v>927</v>
      </c>
      <c r="G2427" s="289">
        <v>9.34</v>
      </c>
      <c r="H2427" s="263"/>
      <c r="I2427" s="386" t="s">
        <v>928</v>
      </c>
      <c r="J2427" s="386"/>
      <c r="K2427" s="289">
        <v>54.27</v>
      </c>
      <c r="M2427" s="46"/>
      <c r="N2427" s="46"/>
      <c r="O2427" s="46"/>
      <c r="P2427" s="46"/>
      <c r="Q2427" s="46"/>
      <c r="R2427" s="46"/>
      <c r="S2427" s="46"/>
      <c r="T2427" s="46"/>
      <c r="U2427" s="46"/>
      <c r="V2427" s="46"/>
      <c r="W2427" s="46"/>
      <c r="X2427" s="46"/>
    </row>
    <row r="2428" spans="1:24" ht="15" customHeight="1" thickBot="1" x14ac:dyDescent="0.25">
      <c r="A2428" s="46"/>
      <c r="B2428" s="264"/>
      <c r="C2428" s="264"/>
      <c r="D2428" s="264"/>
      <c r="E2428" s="264"/>
      <c r="F2428" s="264"/>
      <c r="G2428" s="264"/>
      <c r="H2428" s="264" t="s">
        <v>929</v>
      </c>
      <c r="I2428" s="287" t="s">
        <v>1433</v>
      </c>
      <c r="J2428" s="264" t="s">
        <v>931</v>
      </c>
      <c r="K2428" s="265">
        <v>705.51</v>
      </c>
      <c r="M2428" s="46"/>
      <c r="N2428" s="46"/>
      <c r="O2428" s="46"/>
      <c r="P2428" s="46"/>
      <c r="Q2428" s="46"/>
      <c r="R2428" s="46"/>
      <c r="S2428" s="46"/>
      <c r="T2428" s="46"/>
      <c r="U2428" s="46"/>
      <c r="V2428" s="46"/>
      <c r="W2428" s="46"/>
      <c r="X2428" s="46"/>
    </row>
    <row r="2429" spans="1:24" ht="15" customHeight="1" thickTop="1" x14ac:dyDescent="0.2">
      <c r="A2429" s="46"/>
      <c r="B2429" s="278"/>
      <c r="C2429" s="278"/>
      <c r="D2429" s="278"/>
      <c r="E2429" s="278"/>
      <c r="F2429" s="278"/>
      <c r="G2429" s="278"/>
      <c r="H2429" s="278"/>
      <c r="I2429" s="278"/>
      <c r="J2429" s="278"/>
      <c r="K2429" s="278"/>
      <c r="M2429" s="46"/>
      <c r="N2429" s="46"/>
      <c r="O2429" s="46"/>
      <c r="P2429" s="46"/>
      <c r="Q2429" s="46"/>
      <c r="R2429" s="46"/>
      <c r="S2429" s="46"/>
      <c r="T2429" s="46"/>
      <c r="U2429" s="46"/>
      <c r="V2429" s="46"/>
      <c r="W2429" s="46"/>
      <c r="X2429" s="46"/>
    </row>
    <row r="2430" spans="1:24" ht="15" customHeight="1" x14ac:dyDescent="0.2">
      <c r="A2430" s="46"/>
      <c r="B2430" s="259" t="s">
        <v>561</v>
      </c>
      <c r="C2430" s="267" t="s">
        <v>24</v>
      </c>
      <c r="D2430" s="259" t="s">
        <v>25</v>
      </c>
      <c r="E2430" s="259" t="s">
        <v>26</v>
      </c>
      <c r="F2430" s="387" t="s">
        <v>917</v>
      </c>
      <c r="G2430" s="387"/>
      <c r="H2430" s="271" t="s">
        <v>27</v>
      </c>
      <c r="I2430" s="267" t="s">
        <v>28</v>
      </c>
      <c r="J2430" s="267" t="s">
        <v>29</v>
      </c>
      <c r="K2430" s="267" t="s">
        <v>30</v>
      </c>
      <c r="M2430" s="46"/>
      <c r="N2430" s="46"/>
      <c r="O2430" s="46"/>
      <c r="P2430" s="46"/>
      <c r="Q2430" s="46"/>
      <c r="R2430" s="46"/>
      <c r="S2430" s="46"/>
      <c r="T2430" s="46"/>
      <c r="U2430" s="46"/>
      <c r="V2430" s="46"/>
      <c r="W2430" s="46"/>
      <c r="X2430" s="46"/>
    </row>
    <row r="2431" spans="1:24" ht="15" customHeight="1" x14ac:dyDescent="0.2">
      <c r="A2431" s="46"/>
      <c r="B2431" s="260" t="s">
        <v>918</v>
      </c>
      <c r="C2431" s="275" t="s">
        <v>553</v>
      </c>
      <c r="D2431" s="260" t="s">
        <v>47</v>
      </c>
      <c r="E2431" s="260" t="s">
        <v>554</v>
      </c>
      <c r="F2431" s="388" t="s">
        <v>4019</v>
      </c>
      <c r="G2431" s="388"/>
      <c r="H2431" s="274" t="s">
        <v>49</v>
      </c>
      <c r="I2431" s="277">
        <v>1</v>
      </c>
      <c r="J2431" s="276">
        <v>14.67</v>
      </c>
      <c r="K2431" s="276">
        <v>14.67</v>
      </c>
      <c r="M2431" s="46"/>
      <c r="N2431" s="46"/>
      <c r="O2431" s="46"/>
      <c r="P2431" s="46"/>
      <c r="Q2431" s="46"/>
      <c r="R2431" s="46"/>
      <c r="S2431" s="46"/>
      <c r="T2431" s="46"/>
      <c r="U2431" s="46"/>
      <c r="V2431" s="46"/>
      <c r="W2431" s="46"/>
      <c r="X2431" s="46"/>
    </row>
    <row r="2432" spans="1:24" ht="15" customHeight="1" x14ac:dyDescent="0.2">
      <c r="A2432" s="46"/>
      <c r="B2432" s="261" t="s">
        <v>953</v>
      </c>
      <c r="C2432" s="280" t="s">
        <v>954</v>
      </c>
      <c r="D2432" s="261" t="s">
        <v>47</v>
      </c>
      <c r="E2432" s="261" t="s">
        <v>955</v>
      </c>
      <c r="F2432" s="385" t="s">
        <v>3970</v>
      </c>
      <c r="G2432" s="385"/>
      <c r="H2432" s="279" t="s">
        <v>950</v>
      </c>
      <c r="I2432" s="282">
        <v>0.127</v>
      </c>
      <c r="J2432" s="281">
        <v>34.46</v>
      </c>
      <c r="K2432" s="281">
        <v>4.37</v>
      </c>
      <c r="M2432" s="46"/>
      <c r="N2432" s="46"/>
      <c r="O2432" s="46"/>
      <c r="P2432" s="46"/>
      <c r="Q2432" s="46"/>
      <c r="R2432" s="46"/>
      <c r="S2432" s="46"/>
      <c r="T2432" s="46"/>
      <c r="U2432" s="46"/>
      <c r="V2432" s="46"/>
      <c r="W2432" s="46"/>
      <c r="X2432" s="46"/>
    </row>
    <row r="2433" spans="1:24" ht="15" customHeight="1" x14ac:dyDescent="0.2">
      <c r="A2433" s="46"/>
      <c r="B2433" s="261" t="s">
        <v>953</v>
      </c>
      <c r="C2433" s="280" t="s">
        <v>957</v>
      </c>
      <c r="D2433" s="261" t="s">
        <v>47</v>
      </c>
      <c r="E2433" s="261" t="s">
        <v>958</v>
      </c>
      <c r="F2433" s="385" t="s">
        <v>3970</v>
      </c>
      <c r="G2433" s="385"/>
      <c r="H2433" s="279" t="s">
        <v>950</v>
      </c>
      <c r="I2433" s="282">
        <v>0.127</v>
      </c>
      <c r="J2433" s="281">
        <v>26.08</v>
      </c>
      <c r="K2433" s="281">
        <v>3.31</v>
      </c>
      <c r="M2433" s="46"/>
      <c r="N2433" s="46"/>
      <c r="O2433" s="46"/>
      <c r="P2433" s="46"/>
      <c r="Q2433" s="46"/>
      <c r="R2433" s="46"/>
      <c r="S2433" s="46"/>
      <c r="T2433" s="46"/>
      <c r="U2433" s="46"/>
      <c r="V2433" s="46"/>
      <c r="W2433" s="46"/>
      <c r="X2433" s="46"/>
    </row>
    <row r="2434" spans="1:24" ht="15" customHeight="1" x14ac:dyDescent="0.2">
      <c r="A2434" s="46"/>
      <c r="B2434" s="262" t="s">
        <v>919</v>
      </c>
      <c r="C2434" s="284" t="s">
        <v>1500</v>
      </c>
      <c r="D2434" s="262" t="s">
        <v>47</v>
      </c>
      <c r="E2434" s="262" t="s">
        <v>1501</v>
      </c>
      <c r="F2434" s="389" t="s">
        <v>923</v>
      </c>
      <c r="G2434" s="389"/>
      <c r="H2434" s="283" t="s">
        <v>49</v>
      </c>
      <c r="I2434" s="286">
        <v>9.9000000000000008E-3</v>
      </c>
      <c r="J2434" s="285">
        <v>78.86</v>
      </c>
      <c r="K2434" s="285">
        <v>0.78</v>
      </c>
      <c r="M2434" s="46"/>
      <c r="N2434" s="46"/>
      <c r="O2434" s="46"/>
      <c r="P2434" s="46"/>
      <c r="Q2434" s="46"/>
      <c r="R2434" s="46"/>
      <c r="S2434" s="46"/>
      <c r="T2434" s="46"/>
      <c r="U2434" s="46"/>
      <c r="V2434" s="46"/>
      <c r="W2434" s="46"/>
      <c r="X2434" s="46"/>
    </row>
    <row r="2435" spans="1:24" ht="15" customHeight="1" x14ac:dyDescent="0.2">
      <c r="A2435" s="46"/>
      <c r="B2435" s="262" t="s">
        <v>919</v>
      </c>
      <c r="C2435" s="284" t="s">
        <v>1492</v>
      </c>
      <c r="D2435" s="262" t="s">
        <v>47</v>
      </c>
      <c r="E2435" s="262" t="s">
        <v>1493</v>
      </c>
      <c r="F2435" s="389" t="s">
        <v>923</v>
      </c>
      <c r="G2435" s="389"/>
      <c r="H2435" s="283" t="s">
        <v>49</v>
      </c>
      <c r="I2435" s="286">
        <v>1.4999999999999999E-2</v>
      </c>
      <c r="J2435" s="285">
        <v>89.35</v>
      </c>
      <c r="K2435" s="285">
        <v>1.34</v>
      </c>
      <c r="M2435" s="46"/>
      <c r="N2435" s="46"/>
      <c r="O2435" s="46"/>
      <c r="P2435" s="46"/>
      <c r="Q2435" s="46"/>
      <c r="R2435" s="46"/>
      <c r="S2435" s="46"/>
      <c r="T2435" s="46"/>
      <c r="U2435" s="46"/>
      <c r="V2435" s="46"/>
      <c r="W2435" s="46"/>
      <c r="X2435" s="46"/>
    </row>
    <row r="2436" spans="1:24" ht="15" customHeight="1" x14ac:dyDescent="0.2">
      <c r="A2436" s="46"/>
      <c r="B2436" s="262" t="s">
        <v>919</v>
      </c>
      <c r="C2436" s="284" t="s">
        <v>1571</v>
      </c>
      <c r="D2436" s="262" t="s">
        <v>47</v>
      </c>
      <c r="E2436" s="262" t="s">
        <v>1572</v>
      </c>
      <c r="F2436" s="389" t="s">
        <v>923</v>
      </c>
      <c r="G2436" s="389"/>
      <c r="H2436" s="283" t="s">
        <v>49</v>
      </c>
      <c r="I2436" s="286">
        <v>1</v>
      </c>
      <c r="J2436" s="285">
        <v>4.8600000000000003</v>
      </c>
      <c r="K2436" s="285">
        <v>4.8600000000000003</v>
      </c>
      <c r="M2436" s="46"/>
      <c r="N2436" s="46"/>
      <c r="O2436" s="46"/>
      <c r="P2436" s="46"/>
      <c r="Q2436" s="46"/>
      <c r="R2436" s="46"/>
      <c r="S2436" s="46"/>
      <c r="T2436" s="46"/>
      <c r="U2436" s="46"/>
      <c r="V2436" s="46"/>
      <c r="W2436" s="46"/>
      <c r="X2436" s="46"/>
    </row>
    <row r="2437" spans="1:24" ht="15" customHeight="1" x14ac:dyDescent="0.2">
      <c r="A2437" s="46"/>
      <c r="B2437" s="262" t="s">
        <v>919</v>
      </c>
      <c r="C2437" s="284" t="s">
        <v>1489</v>
      </c>
      <c r="D2437" s="262" t="s">
        <v>47</v>
      </c>
      <c r="E2437" s="262" t="s">
        <v>2706</v>
      </c>
      <c r="F2437" s="389" t="s">
        <v>923</v>
      </c>
      <c r="G2437" s="389"/>
      <c r="H2437" s="283" t="s">
        <v>49</v>
      </c>
      <c r="I2437" s="286">
        <v>7.1000000000000004E-3</v>
      </c>
      <c r="J2437" s="285">
        <v>2.08</v>
      </c>
      <c r="K2437" s="285">
        <v>0.01</v>
      </c>
      <c r="M2437" s="46"/>
      <c r="N2437" s="46"/>
      <c r="O2437" s="46"/>
      <c r="P2437" s="46"/>
      <c r="Q2437" s="46"/>
      <c r="R2437" s="46"/>
      <c r="S2437" s="46"/>
      <c r="T2437" s="46"/>
      <c r="U2437" s="46"/>
      <c r="V2437" s="46"/>
      <c r="W2437" s="46"/>
      <c r="X2437" s="46"/>
    </row>
    <row r="2438" spans="1:24" ht="15" customHeight="1" x14ac:dyDescent="0.2">
      <c r="A2438" s="46"/>
      <c r="B2438" s="263"/>
      <c r="C2438" s="263"/>
      <c r="D2438" s="263"/>
      <c r="E2438" s="263"/>
      <c r="F2438" s="263" t="s">
        <v>924</v>
      </c>
      <c r="G2438" s="289">
        <v>6.77</v>
      </c>
      <c r="H2438" s="263" t="s">
        <v>925</v>
      </c>
      <c r="I2438" s="289">
        <v>0</v>
      </c>
      <c r="J2438" s="263" t="s">
        <v>926</v>
      </c>
      <c r="K2438" s="289">
        <v>6.77</v>
      </c>
      <c r="M2438" s="46"/>
      <c r="N2438" s="46"/>
      <c r="O2438" s="46"/>
      <c r="P2438" s="46"/>
      <c r="Q2438" s="46"/>
      <c r="R2438" s="46"/>
      <c r="S2438" s="46"/>
      <c r="T2438" s="46"/>
      <c r="U2438" s="46"/>
      <c r="V2438" s="46"/>
      <c r="W2438" s="46"/>
      <c r="X2438" s="46"/>
    </row>
    <row r="2439" spans="1:24" ht="15" customHeight="1" x14ac:dyDescent="0.2">
      <c r="A2439" s="46"/>
      <c r="B2439" s="263"/>
      <c r="C2439" s="263"/>
      <c r="D2439" s="263"/>
      <c r="E2439" s="263"/>
      <c r="F2439" s="263" t="s">
        <v>927</v>
      </c>
      <c r="G2439" s="289">
        <v>3.05</v>
      </c>
      <c r="H2439" s="263"/>
      <c r="I2439" s="386" t="s">
        <v>928</v>
      </c>
      <c r="J2439" s="386"/>
      <c r="K2439" s="289">
        <v>17.72</v>
      </c>
      <c r="M2439" s="46"/>
      <c r="N2439" s="46"/>
      <c r="O2439" s="46"/>
      <c r="P2439" s="46"/>
      <c r="Q2439" s="46"/>
      <c r="R2439" s="46"/>
      <c r="S2439" s="46"/>
      <c r="T2439" s="46"/>
      <c r="U2439" s="46"/>
      <c r="V2439" s="46"/>
      <c r="W2439" s="46"/>
      <c r="X2439" s="46"/>
    </row>
    <row r="2440" spans="1:24" ht="15" customHeight="1" thickBot="1" x14ac:dyDescent="0.25">
      <c r="A2440" s="46"/>
      <c r="B2440" s="264"/>
      <c r="C2440" s="264"/>
      <c r="D2440" s="264"/>
      <c r="E2440" s="264"/>
      <c r="F2440" s="264"/>
      <c r="G2440" s="264"/>
      <c r="H2440" s="264" t="s">
        <v>929</v>
      </c>
      <c r="I2440" s="287" t="s">
        <v>3669</v>
      </c>
      <c r="J2440" s="264" t="s">
        <v>931</v>
      </c>
      <c r="K2440" s="265">
        <v>1647.96</v>
      </c>
      <c r="M2440" s="46"/>
      <c r="N2440" s="46"/>
      <c r="O2440" s="46"/>
      <c r="P2440" s="46"/>
      <c r="Q2440" s="46"/>
      <c r="R2440" s="46"/>
      <c r="S2440" s="46"/>
      <c r="T2440" s="46"/>
      <c r="U2440" s="46"/>
      <c r="V2440" s="46"/>
      <c r="W2440" s="46"/>
      <c r="X2440" s="46"/>
    </row>
    <row r="2441" spans="1:24" ht="15" customHeight="1" thickTop="1" x14ac:dyDescent="0.2">
      <c r="A2441" s="46"/>
      <c r="B2441" s="278"/>
      <c r="C2441" s="278"/>
      <c r="D2441" s="278"/>
      <c r="E2441" s="278"/>
      <c r="F2441" s="278"/>
      <c r="G2441" s="278"/>
      <c r="H2441" s="278"/>
      <c r="I2441" s="278"/>
      <c r="J2441" s="278"/>
      <c r="K2441" s="278"/>
      <c r="M2441" s="46"/>
      <c r="N2441" s="46"/>
      <c r="O2441" s="46"/>
      <c r="P2441" s="46"/>
      <c r="Q2441" s="46"/>
      <c r="R2441" s="46"/>
      <c r="S2441" s="46"/>
      <c r="T2441" s="46"/>
      <c r="U2441" s="46"/>
      <c r="V2441" s="46"/>
      <c r="W2441" s="46"/>
      <c r="X2441" s="46"/>
    </row>
    <row r="2442" spans="1:24" ht="15" customHeight="1" x14ac:dyDescent="0.2">
      <c r="A2442" s="46"/>
      <c r="B2442" s="259" t="s">
        <v>564</v>
      </c>
      <c r="C2442" s="267" t="s">
        <v>24</v>
      </c>
      <c r="D2442" s="259" t="s">
        <v>25</v>
      </c>
      <c r="E2442" s="259" t="s">
        <v>26</v>
      </c>
      <c r="F2442" s="387" t="s">
        <v>917</v>
      </c>
      <c r="G2442" s="387"/>
      <c r="H2442" s="271" t="s">
        <v>27</v>
      </c>
      <c r="I2442" s="267" t="s">
        <v>28</v>
      </c>
      <c r="J2442" s="267" t="s">
        <v>29</v>
      </c>
      <c r="K2442" s="267" t="s">
        <v>30</v>
      </c>
      <c r="M2442" s="46"/>
      <c r="N2442" s="46"/>
      <c r="O2442" s="46"/>
      <c r="P2442" s="46"/>
      <c r="Q2442" s="46"/>
      <c r="R2442" s="46"/>
      <c r="S2442" s="46"/>
      <c r="T2442" s="46"/>
      <c r="U2442" s="46"/>
      <c r="V2442" s="46"/>
      <c r="W2442" s="46"/>
      <c r="X2442" s="46"/>
    </row>
    <row r="2443" spans="1:24" ht="15" customHeight="1" x14ac:dyDescent="0.2">
      <c r="A2443" s="46"/>
      <c r="B2443" s="260" t="s">
        <v>918</v>
      </c>
      <c r="C2443" s="275" t="s">
        <v>3437</v>
      </c>
      <c r="D2443" s="260" t="s">
        <v>47</v>
      </c>
      <c r="E2443" s="260" t="s">
        <v>3438</v>
      </c>
      <c r="F2443" s="388" t="s">
        <v>4019</v>
      </c>
      <c r="G2443" s="388"/>
      <c r="H2443" s="274" t="s">
        <v>49</v>
      </c>
      <c r="I2443" s="277">
        <v>1</v>
      </c>
      <c r="J2443" s="276">
        <v>29.73</v>
      </c>
      <c r="K2443" s="276">
        <v>29.73</v>
      </c>
      <c r="M2443" s="46"/>
      <c r="N2443" s="46"/>
      <c r="O2443" s="46"/>
      <c r="P2443" s="46"/>
      <c r="Q2443" s="46"/>
      <c r="R2443" s="46"/>
      <c r="S2443" s="46"/>
      <c r="T2443" s="46"/>
      <c r="U2443" s="46"/>
      <c r="V2443" s="46"/>
      <c r="W2443" s="46"/>
      <c r="X2443" s="46"/>
    </row>
    <row r="2444" spans="1:24" ht="15" customHeight="1" x14ac:dyDescent="0.2">
      <c r="A2444" s="46"/>
      <c r="B2444" s="261" t="s">
        <v>953</v>
      </c>
      <c r="C2444" s="280" t="s">
        <v>957</v>
      </c>
      <c r="D2444" s="261" t="s">
        <v>47</v>
      </c>
      <c r="E2444" s="261" t="s">
        <v>958</v>
      </c>
      <c r="F2444" s="385" t="s">
        <v>3970</v>
      </c>
      <c r="G2444" s="385"/>
      <c r="H2444" s="279" t="s">
        <v>950</v>
      </c>
      <c r="I2444" s="282">
        <v>0.19259999999999999</v>
      </c>
      <c r="J2444" s="281">
        <v>26.08</v>
      </c>
      <c r="K2444" s="281">
        <v>5.0199999999999996</v>
      </c>
      <c r="M2444" s="46"/>
      <c r="N2444" s="46"/>
      <c r="O2444" s="46"/>
      <c r="P2444" s="46"/>
      <c r="Q2444" s="46"/>
      <c r="R2444" s="46"/>
      <c r="S2444" s="46"/>
      <c r="T2444" s="46"/>
      <c r="U2444" s="46"/>
      <c r="V2444" s="46"/>
      <c r="W2444" s="46"/>
      <c r="X2444" s="46"/>
    </row>
    <row r="2445" spans="1:24" ht="15" customHeight="1" x14ac:dyDescent="0.2">
      <c r="A2445" s="46"/>
      <c r="B2445" s="261" t="s">
        <v>953</v>
      </c>
      <c r="C2445" s="280" t="s">
        <v>954</v>
      </c>
      <c r="D2445" s="261" t="s">
        <v>47</v>
      </c>
      <c r="E2445" s="261" t="s">
        <v>955</v>
      </c>
      <c r="F2445" s="385" t="s">
        <v>3970</v>
      </c>
      <c r="G2445" s="385"/>
      <c r="H2445" s="279" t="s">
        <v>950</v>
      </c>
      <c r="I2445" s="282">
        <v>0.19259999999999999</v>
      </c>
      <c r="J2445" s="281">
        <v>34.46</v>
      </c>
      <c r="K2445" s="281">
        <v>6.63</v>
      </c>
      <c r="M2445" s="46"/>
      <c r="N2445" s="46"/>
      <c r="O2445" s="46"/>
      <c r="P2445" s="46"/>
      <c r="Q2445" s="46"/>
      <c r="R2445" s="46"/>
      <c r="S2445" s="46"/>
      <c r="T2445" s="46"/>
      <c r="U2445" s="46"/>
      <c r="V2445" s="46"/>
      <c r="W2445" s="46"/>
      <c r="X2445" s="46"/>
    </row>
    <row r="2446" spans="1:24" ht="15" customHeight="1" x14ac:dyDescent="0.2">
      <c r="A2446" s="46"/>
      <c r="B2446" s="262" t="s">
        <v>919</v>
      </c>
      <c r="C2446" s="284" t="s">
        <v>3670</v>
      </c>
      <c r="D2446" s="262" t="s">
        <v>47</v>
      </c>
      <c r="E2446" s="262" t="s">
        <v>3671</v>
      </c>
      <c r="F2446" s="389" t="s">
        <v>923</v>
      </c>
      <c r="G2446" s="389"/>
      <c r="H2446" s="283" t="s">
        <v>49</v>
      </c>
      <c r="I2446" s="286">
        <v>1</v>
      </c>
      <c r="J2446" s="285">
        <v>8.84</v>
      </c>
      <c r="K2446" s="285">
        <v>8.84</v>
      </c>
      <c r="M2446" s="46"/>
      <c r="N2446" s="46"/>
      <c r="O2446" s="46"/>
      <c r="P2446" s="46"/>
      <c r="Q2446" s="46"/>
      <c r="R2446" s="46"/>
      <c r="S2446" s="46"/>
      <c r="T2446" s="46"/>
      <c r="U2446" s="46"/>
      <c r="V2446" s="46"/>
      <c r="W2446" s="46"/>
      <c r="X2446" s="46"/>
    </row>
    <row r="2447" spans="1:24" ht="15" customHeight="1" x14ac:dyDescent="0.2">
      <c r="A2447" s="46"/>
      <c r="B2447" s="262" t="s">
        <v>919</v>
      </c>
      <c r="C2447" s="284" t="s">
        <v>1567</v>
      </c>
      <c r="D2447" s="262" t="s">
        <v>47</v>
      </c>
      <c r="E2447" s="262" t="s">
        <v>1568</v>
      </c>
      <c r="F2447" s="389" t="s">
        <v>923</v>
      </c>
      <c r="G2447" s="389"/>
      <c r="H2447" s="283" t="s">
        <v>49</v>
      </c>
      <c r="I2447" s="286">
        <v>2</v>
      </c>
      <c r="J2447" s="285">
        <v>2.75</v>
      </c>
      <c r="K2447" s="285">
        <v>5.5</v>
      </c>
      <c r="M2447" s="46"/>
      <c r="N2447" s="46"/>
      <c r="O2447" s="46"/>
      <c r="P2447" s="46"/>
      <c r="Q2447" s="46"/>
      <c r="R2447" s="46"/>
      <c r="S2447" s="46"/>
      <c r="T2447" s="46"/>
      <c r="U2447" s="46"/>
      <c r="V2447" s="46"/>
      <c r="W2447" s="46"/>
      <c r="X2447" s="46"/>
    </row>
    <row r="2448" spans="1:24" ht="15" customHeight="1" x14ac:dyDescent="0.2">
      <c r="A2448" s="46"/>
      <c r="B2448" s="262" t="s">
        <v>919</v>
      </c>
      <c r="C2448" s="284" t="s">
        <v>1565</v>
      </c>
      <c r="D2448" s="262" t="s">
        <v>47</v>
      </c>
      <c r="E2448" s="262" t="s">
        <v>1566</v>
      </c>
      <c r="F2448" s="389" t="s">
        <v>923</v>
      </c>
      <c r="G2448" s="389"/>
      <c r="H2448" s="283" t="s">
        <v>49</v>
      </c>
      <c r="I2448" s="286">
        <v>0.115</v>
      </c>
      <c r="J2448" s="285">
        <v>32.549999999999997</v>
      </c>
      <c r="K2448" s="285">
        <v>3.74</v>
      </c>
      <c r="M2448" s="46"/>
      <c r="N2448" s="46"/>
      <c r="O2448" s="46"/>
      <c r="P2448" s="46"/>
      <c r="Q2448" s="46"/>
      <c r="R2448" s="46"/>
      <c r="S2448" s="46"/>
      <c r="T2448" s="46"/>
      <c r="U2448" s="46"/>
      <c r="V2448" s="46"/>
      <c r="W2448" s="46"/>
      <c r="X2448" s="46"/>
    </row>
    <row r="2449" spans="1:24" ht="15" customHeight="1" x14ac:dyDescent="0.2">
      <c r="A2449" s="46"/>
      <c r="B2449" s="263"/>
      <c r="C2449" s="263"/>
      <c r="D2449" s="263"/>
      <c r="E2449" s="263"/>
      <c r="F2449" s="263" t="s">
        <v>924</v>
      </c>
      <c r="G2449" s="289">
        <v>10.27</v>
      </c>
      <c r="H2449" s="263" t="s">
        <v>925</v>
      </c>
      <c r="I2449" s="289">
        <v>0</v>
      </c>
      <c r="J2449" s="263" t="s">
        <v>926</v>
      </c>
      <c r="K2449" s="289">
        <v>10.27</v>
      </c>
      <c r="M2449" s="46"/>
      <c r="N2449" s="46"/>
      <c r="O2449" s="46"/>
      <c r="P2449" s="46"/>
      <c r="Q2449" s="46"/>
      <c r="R2449" s="46"/>
      <c r="S2449" s="46"/>
      <c r="T2449" s="46"/>
      <c r="U2449" s="46"/>
      <c r="V2449" s="46"/>
      <c r="W2449" s="46"/>
      <c r="X2449" s="46"/>
    </row>
    <row r="2450" spans="1:24" ht="15" customHeight="1" x14ac:dyDescent="0.2">
      <c r="A2450" s="46"/>
      <c r="B2450" s="263"/>
      <c r="C2450" s="263"/>
      <c r="D2450" s="263"/>
      <c r="E2450" s="263"/>
      <c r="F2450" s="263" t="s">
        <v>927</v>
      </c>
      <c r="G2450" s="289">
        <v>6.18</v>
      </c>
      <c r="H2450" s="263"/>
      <c r="I2450" s="386" t="s">
        <v>928</v>
      </c>
      <c r="J2450" s="386"/>
      <c r="K2450" s="289">
        <v>35.909999999999997</v>
      </c>
      <c r="M2450" s="46"/>
      <c r="N2450" s="46"/>
      <c r="O2450" s="46"/>
      <c r="P2450" s="46"/>
      <c r="Q2450" s="46"/>
      <c r="R2450" s="46"/>
      <c r="S2450" s="46"/>
      <c r="T2450" s="46"/>
      <c r="U2450" s="46"/>
      <c r="V2450" s="46"/>
      <c r="W2450" s="46"/>
      <c r="X2450" s="46"/>
    </row>
    <row r="2451" spans="1:24" ht="15" customHeight="1" thickBot="1" x14ac:dyDescent="0.25">
      <c r="A2451" s="46"/>
      <c r="B2451" s="264"/>
      <c r="C2451" s="264"/>
      <c r="D2451" s="264"/>
      <c r="E2451" s="264"/>
      <c r="F2451" s="264"/>
      <c r="G2451" s="264"/>
      <c r="H2451" s="264" t="s">
        <v>929</v>
      </c>
      <c r="I2451" s="287" t="s">
        <v>975</v>
      </c>
      <c r="J2451" s="264" t="s">
        <v>931</v>
      </c>
      <c r="K2451" s="265">
        <v>35.909999999999997</v>
      </c>
      <c r="M2451" s="46"/>
      <c r="N2451" s="46"/>
      <c r="O2451" s="46"/>
      <c r="P2451" s="46"/>
      <c r="Q2451" s="46"/>
      <c r="R2451" s="46"/>
      <c r="S2451" s="46"/>
      <c r="T2451" s="46"/>
      <c r="U2451" s="46"/>
      <c r="V2451" s="46"/>
      <c r="W2451" s="46"/>
      <c r="X2451" s="46"/>
    </row>
    <row r="2452" spans="1:24" ht="15" customHeight="1" thickTop="1" x14ac:dyDescent="0.2">
      <c r="A2452" s="46"/>
      <c r="B2452" s="278"/>
      <c r="C2452" s="278"/>
      <c r="D2452" s="278"/>
      <c r="E2452" s="278"/>
      <c r="F2452" s="278"/>
      <c r="G2452" s="278"/>
      <c r="H2452" s="278"/>
      <c r="I2452" s="278"/>
      <c r="J2452" s="278"/>
      <c r="K2452" s="278"/>
      <c r="M2452" s="46"/>
      <c r="N2452" s="46"/>
      <c r="O2452" s="46"/>
      <c r="P2452" s="46"/>
      <c r="Q2452" s="46"/>
      <c r="R2452" s="46"/>
      <c r="S2452" s="46"/>
      <c r="T2452" s="46"/>
      <c r="U2452" s="46"/>
      <c r="V2452" s="46"/>
      <c r="W2452" s="46"/>
      <c r="X2452" s="46"/>
    </row>
    <row r="2453" spans="1:24" ht="15" customHeight="1" x14ac:dyDescent="0.2">
      <c r="A2453" s="46"/>
      <c r="B2453" s="259" t="s">
        <v>567</v>
      </c>
      <c r="C2453" s="267" t="s">
        <v>24</v>
      </c>
      <c r="D2453" s="259" t="s">
        <v>25</v>
      </c>
      <c r="E2453" s="259" t="s">
        <v>26</v>
      </c>
      <c r="F2453" s="387" t="s">
        <v>917</v>
      </c>
      <c r="G2453" s="387"/>
      <c r="H2453" s="271" t="s">
        <v>27</v>
      </c>
      <c r="I2453" s="267" t="s">
        <v>28</v>
      </c>
      <c r="J2453" s="267" t="s">
        <v>29</v>
      </c>
      <c r="K2453" s="267" t="s">
        <v>30</v>
      </c>
      <c r="M2453" s="46"/>
      <c r="N2453" s="46"/>
      <c r="O2453" s="46"/>
      <c r="P2453" s="46"/>
      <c r="Q2453" s="46"/>
      <c r="R2453" s="46"/>
      <c r="S2453" s="46"/>
      <c r="T2453" s="46"/>
      <c r="U2453" s="46"/>
      <c r="V2453" s="46"/>
      <c r="W2453" s="46"/>
      <c r="X2453" s="46"/>
    </row>
    <row r="2454" spans="1:24" ht="15" customHeight="1" x14ac:dyDescent="0.2">
      <c r="A2454" s="46"/>
      <c r="B2454" s="260" t="s">
        <v>918</v>
      </c>
      <c r="C2454" s="275" t="s">
        <v>556</v>
      </c>
      <c r="D2454" s="260" t="s">
        <v>47</v>
      </c>
      <c r="E2454" s="260" t="s">
        <v>557</v>
      </c>
      <c r="F2454" s="388" t="s">
        <v>4019</v>
      </c>
      <c r="G2454" s="388"/>
      <c r="H2454" s="274" t="s">
        <v>49</v>
      </c>
      <c r="I2454" s="277">
        <v>1</v>
      </c>
      <c r="J2454" s="276">
        <v>12.07</v>
      </c>
      <c r="K2454" s="276">
        <v>12.07</v>
      </c>
      <c r="M2454" s="46"/>
      <c r="N2454" s="46"/>
      <c r="O2454" s="46"/>
      <c r="P2454" s="46"/>
      <c r="Q2454" s="46"/>
      <c r="R2454" s="46"/>
      <c r="S2454" s="46"/>
      <c r="T2454" s="46"/>
      <c r="U2454" s="46"/>
      <c r="V2454" s="46"/>
      <c r="W2454" s="46"/>
      <c r="X2454" s="46"/>
    </row>
    <row r="2455" spans="1:24" ht="15" customHeight="1" x14ac:dyDescent="0.2">
      <c r="A2455" s="46"/>
      <c r="B2455" s="261" t="s">
        <v>953</v>
      </c>
      <c r="C2455" s="280" t="s">
        <v>954</v>
      </c>
      <c r="D2455" s="261" t="s">
        <v>47</v>
      </c>
      <c r="E2455" s="261" t="s">
        <v>955</v>
      </c>
      <c r="F2455" s="385" t="s">
        <v>3970</v>
      </c>
      <c r="G2455" s="385"/>
      <c r="H2455" s="279" t="s">
        <v>950</v>
      </c>
      <c r="I2455" s="282">
        <v>0.127</v>
      </c>
      <c r="J2455" s="281">
        <v>34.46</v>
      </c>
      <c r="K2455" s="281">
        <v>4.37</v>
      </c>
      <c r="M2455" s="46"/>
      <c r="N2455" s="46"/>
      <c r="O2455" s="46"/>
      <c r="P2455" s="46"/>
      <c r="Q2455" s="46"/>
      <c r="R2455" s="46"/>
      <c r="S2455" s="46"/>
      <c r="T2455" s="46"/>
      <c r="U2455" s="46"/>
      <c r="V2455" s="46"/>
      <c r="W2455" s="46"/>
      <c r="X2455" s="46"/>
    </row>
    <row r="2456" spans="1:24" ht="15" customHeight="1" x14ac:dyDescent="0.2">
      <c r="A2456" s="46"/>
      <c r="B2456" s="261" t="s">
        <v>953</v>
      </c>
      <c r="C2456" s="280" t="s">
        <v>957</v>
      </c>
      <c r="D2456" s="261" t="s">
        <v>47</v>
      </c>
      <c r="E2456" s="261" t="s">
        <v>958</v>
      </c>
      <c r="F2456" s="385" t="s">
        <v>3970</v>
      </c>
      <c r="G2456" s="385"/>
      <c r="H2456" s="279" t="s">
        <v>950</v>
      </c>
      <c r="I2456" s="282">
        <v>0.127</v>
      </c>
      <c r="J2456" s="281">
        <v>26.08</v>
      </c>
      <c r="K2456" s="281">
        <v>3.31</v>
      </c>
      <c r="M2456" s="46"/>
      <c r="N2456" s="46"/>
      <c r="O2456" s="46"/>
      <c r="P2456" s="46"/>
      <c r="Q2456" s="46"/>
      <c r="R2456" s="46"/>
      <c r="S2456" s="46"/>
      <c r="T2456" s="46"/>
      <c r="U2456" s="46"/>
      <c r="V2456" s="46"/>
      <c r="W2456" s="46"/>
      <c r="X2456" s="46"/>
    </row>
    <row r="2457" spans="1:24" ht="15" customHeight="1" x14ac:dyDescent="0.2">
      <c r="A2457" s="46"/>
      <c r="B2457" s="262" t="s">
        <v>919</v>
      </c>
      <c r="C2457" s="284" t="s">
        <v>1489</v>
      </c>
      <c r="D2457" s="262" t="s">
        <v>47</v>
      </c>
      <c r="E2457" s="262" t="s">
        <v>2706</v>
      </c>
      <c r="F2457" s="389" t="s">
        <v>923</v>
      </c>
      <c r="G2457" s="389"/>
      <c r="H2457" s="283" t="s">
        <v>49</v>
      </c>
      <c r="I2457" s="286">
        <v>7.1000000000000004E-3</v>
      </c>
      <c r="J2457" s="285">
        <v>2.08</v>
      </c>
      <c r="K2457" s="285">
        <v>0.01</v>
      </c>
      <c r="M2457" s="46"/>
      <c r="N2457" s="46"/>
      <c r="O2457" s="46"/>
      <c r="P2457" s="46"/>
      <c r="Q2457" s="46"/>
      <c r="R2457" s="46"/>
      <c r="S2457" s="46"/>
      <c r="T2457" s="46"/>
      <c r="U2457" s="46"/>
      <c r="V2457" s="46"/>
      <c r="W2457" s="46"/>
      <c r="X2457" s="46"/>
    </row>
    <row r="2458" spans="1:24" ht="15" customHeight="1" x14ac:dyDescent="0.2">
      <c r="A2458" s="46"/>
      <c r="B2458" s="262" t="s">
        <v>919</v>
      </c>
      <c r="C2458" s="284" t="s">
        <v>1573</v>
      </c>
      <c r="D2458" s="262" t="s">
        <v>47</v>
      </c>
      <c r="E2458" s="262" t="s">
        <v>1574</v>
      </c>
      <c r="F2458" s="389" t="s">
        <v>923</v>
      </c>
      <c r="G2458" s="389"/>
      <c r="H2458" s="283" t="s">
        <v>49</v>
      </c>
      <c r="I2458" s="286">
        <v>1</v>
      </c>
      <c r="J2458" s="285">
        <v>2.2599999999999998</v>
      </c>
      <c r="K2458" s="285">
        <v>2.2599999999999998</v>
      </c>
      <c r="M2458" s="46"/>
      <c r="N2458" s="46"/>
      <c r="O2458" s="46"/>
      <c r="P2458" s="46"/>
      <c r="Q2458" s="46"/>
      <c r="R2458" s="46"/>
      <c r="S2458" s="46"/>
      <c r="T2458" s="46"/>
      <c r="U2458" s="46"/>
      <c r="V2458" s="46"/>
      <c r="W2458" s="46"/>
      <c r="X2458" s="46"/>
    </row>
    <row r="2459" spans="1:24" ht="15" customHeight="1" x14ac:dyDescent="0.2">
      <c r="A2459" s="46"/>
      <c r="B2459" s="262" t="s">
        <v>919</v>
      </c>
      <c r="C2459" s="284" t="s">
        <v>1492</v>
      </c>
      <c r="D2459" s="262" t="s">
        <v>47</v>
      </c>
      <c r="E2459" s="262" t="s">
        <v>1493</v>
      </c>
      <c r="F2459" s="389" t="s">
        <v>923</v>
      </c>
      <c r="G2459" s="389"/>
      <c r="H2459" s="283" t="s">
        <v>49</v>
      </c>
      <c r="I2459" s="286">
        <v>1.4999999999999999E-2</v>
      </c>
      <c r="J2459" s="285">
        <v>89.35</v>
      </c>
      <c r="K2459" s="285">
        <v>1.34</v>
      </c>
      <c r="M2459" s="46"/>
      <c r="N2459" s="46"/>
      <c r="O2459" s="46"/>
      <c r="P2459" s="46"/>
      <c r="Q2459" s="46"/>
      <c r="R2459" s="46"/>
      <c r="S2459" s="46"/>
      <c r="T2459" s="46"/>
      <c r="U2459" s="46"/>
      <c r="V2459" s="46"/>
      <c r="W2459" s="46"/>
      <c r="X2459" s="46"/>
    </row>
    <row r="2460" spans="1:24" ht="15" customHeight="1" x14ac:dyDescent="0.2">
      <c r="A2460" s="46"/>
      <c r="B2460" s="262" t="s">
        <v>919</v>
      </c>
      <c r="C2460" s="284" t="s">
        <v>1500</v>
      </c>
      <c r="D2460" s="262" t="s">
        <v>47</v>
      </c>
      <c r="E2460" s="262" t="s">
        <v>1501</v>
      </c>
      <c r="F2460" s="389" t="s">
        <v>923</v>
      </c>
      <c r="G2460" s="389"/>
      <c r="H2460" s="283" t="s">
        <v>49</v>
      </c>
      <c r="I2460" s="286">
        <v>9.9000000000000008E-3</v>
      </c>
      <c r="J2460" s="285">
        <v>78.86</v>
      </c>
      <c r="K2460" s="285">
        <v>0.78</v>
      </c>
      <c r="M2460" s="46"/>
      <c r="N2460" s="46"/>
      <c r="O2460" s="46"/>
      <c r="P2460" s="46"/>
      <c r="Q2460" s="46"/>
      <c r="R2460" s="46"/>
      <c r="S2460" s="46"/>
      <c r="T2460" s="46"/>
      <c r="U2460" s="46"/>
      <c r="V2460" s="46"/>
      <c r="W2460" s="46"/>
      <c r="X2460" s="46"/>
    </row>
    <row r="2461" spans="1:24" ht="15" customHeight="1" x14ac:dyDescent="0.2">
      <c r="A2461" s="46"/>
      <c r="B2461" s="263"/>
      <c r="C2461" s="263"/>
      <c r="D2461" s="263"/>
      <c r="E2461" s="263"/>
      <c r="F2461" s="263" t="s">
        <v>924</v>
      </c>
      <c r="G2461" s="289">
        <v>6.77</v>
      </c>
      <c r="H2461" s="263" t="s">
        <v>925</v>
      </c>
      <c r="I2461" s="289">
        <v>0</v>
      </c>
      <c r="J2461" s="263" t="s">
        <v>926</v>
      </c>
      <c r="K2461" s="289">
        <v>6.77</v>
      </c>
      <c r="M2461" s="46"/>
      <c r="N2461" s="46"/>
      <c r="O2461" s="46"/>
      <c r="P2461" s="46"/>
      <c r="Q2461" s="46"/>
      <c r="R2461" s="46"/>
      <c r="S2461" s="46"/>
      <c r="T2461" s="46"/>
      <c r="U2461" s="46"/>
      <c r="V2461" s="46"/>
      <c r="W2461" s="46"/>
      <c r="X2461" s="46"/>
    </row>
    <row r="2462" spans="1:24" ht="15" customHeight="1" x14ac:dyDescent="0.2">
      <c r="A2462" s="46"/>
      <c r="B2462" s="263"/>
      <c r="C2462" s="263"/>
      <c r="D2462" s="263"/>
      <c r="E2462" s="263"/>
      <c r="F2462" s="263" t="s">
        <v>927</v>
      </c>
      <c r="G2462" s="289">
        <v>2.5099999999999998</v>
      </c>
      <c r="H2462" s="263"/>
      <c r="I2462" s="386" t="s">
        <v>928</v>
      </c>
      <c r="J2462" s="386"/>
      <c r="K2462" s="289">
        <v>14.58</v>
      </c>
      <c r="M2462" s="46"/>
      <c r="N2462" s="46"/>
      <c r="O2462" s="46"/>
      <c r="P2462" s="46"/>
      <c r="Q2462" s="46"/>
      <c r="R2462" s="46"/>
      <c r="S2462" s="46"/>
      <c r="T2462" s="46"/>
      <c r="U2462" s="46"/>
      <c r="V2462" s="46"/>
      <c r="W2462" s="46"/>
      <c r="X2462" s="46"/>
    </row>
    <row r="2463" spans="1:24" ht="15" customHeight="1" thickBot="1" x14ac:dyDescent="0.25">
      <c r="A2463" s="46"/>
      <c r="B2463" s="264"/>
      <c r="C2463" s="264"/>
      <c r="D2463" s="264"/>
      <c r="E2463" s="264"/>
      <c r="F2463" s="264"/>
      <c r="G2463" s="264"/>
      <c r="H2463" s="264" t="s">
        <v>929</v>
      </c>
      <c r="I2463" s="287" t="s">
        <v>3672</v>
      </c>
      <c r="J2463" s="264" t="s">
        <v>931</v>
      </c>
      <c r="K2463" s="265">
        <v>641.52</v>
      </c>
      <c r="M2463" s="46"/>
      <c r="N2463" s="46"/>
      <c r="O2463" s="46"/>
      <c r="P2463" s="46"/>
      <c r="Q2463" s="46"/>
      <c r="R2463" s="46"/>
      <c r="S2463" s="46"/>
      <c r="T2463" s="46"/>
      <c r="U2463" s="46"/>
      <c r="V2463" s="46"/>
      <c r="W2463" s="46"/>
      <c r="X2463" s="46"/>
    </row>
    <row r="2464" spans="1:24" ht="15" customHeight="1" thickTop="1" x14ac:dyDescent="0.2">
      <c r="A2464" s="46"/>
      <c r="B2464" s="278"/>
      <c r="C2464" s="278"/>
      <c r="D2464" s="278"/>
      <c r="E2464" s="278"/>
      <c r="F2464" s="278"/>
      <c r="G2464" s="278"/>
      <c r="H2464" s="278"/>
      <c r="I2464" s="278"/>
      <c r="J2464" s="278"/>
      <c r="K2464" s="278"/>
      <c r="M2464" s="46"/>
      <c r="N2464" s="46"/>
      <c r="O2464" s="46"/>
      <c r="P2464" s="46"/>
      <c r="Q2464" s="46"/>
      <c r="R2464" s="46"/>
      <c r="S2464" s="46"/>
      <c r="T2464" s="46"/>
      <c r="U2464" s="46"/>
      <c r="V2464" s="46"/>
      <c r="W2464" s="46"/>
      <c r="X2464" s="46"/>
    </row>
    <row r="2465" spans="1:24" ht="15" customHeight="1" x14ac:dyDescent="0.2">
      <c r="A2465" s="46"/>
      <c r="B2465" s="259" t="s">
        <v>570</v>
      </c>
      <c r="C2465" s="267" t="s">
        <v>24</v>
      </c>
      <c r="D2465" s="259" t="s">
        <v>25</v>
      </c>
      <c r="E2465" s="259" t="s">
        <v>26</v>
      </c>
      <c r="F2465" s="387" t="s">
        <v>917</v>
      </c>
      <c r="G2465" s="387"/>
      <c r="H2465" s="271" t="s">
        <v>27</v>
      </c>
      <c r="I2465" s="267" t="s">
        <v>28</v>
      </c>
      <c r="J2465" s="267" t="s">
        <v>29</v>
      </c>
      <c r="K2465" s="267" t="s">
        <v>30</v>
      </c>
      <c r="M2465" s="46"/>
      <c r="N2465" s="46"/>
      <c r="O2465" s="46"/>
      <c r="P2465" s="46"/>
      <c r="Q2465" s="46"/>
      <c r="R2465" s="46"/>
      <c r="S2465" s="46"/>
      <c r="T2465" s="46"/>
      <c r="U2465" s="46"/>
      <c r="V2465" s="46"/>
      <c r="W2465" s="46"/>
      <c r="X2465" s="46"/>
    </row>
    <row r="2466" spans="1:24" ht="15" customHeight="1" x14ac:dyDescent="0.2">
      <c r="A2466" s="46"/>
      <c r="B2466" s="260" t="s">
        <v>918</v>
      </c>
      <c r="C2466" s="275" t="s">
        <v>559</v>
      </c>
      <c r="D2466" s="260" t="s">
        <v>47</v>
      </c>
      <c r="E2466" s="260" t="s">
        <v>560</v>
      </c>
      <c r="F2466" s="388" t="s">
        <v>4019</v>
      </c>
      <c r="G2466" s="388"/>
      <c r="H2466" s="274" t="s">
        <v>49</v>
      </c>
      <c r="I2466" s="277">
        <v>1</v>
      </c>
      <c r="J2466" s="276">
        <v>16.72</v>
      </c>
      <c r="K2466" s="276">
        <v>16.72</v>
      </c>
      <c r="M2466" s="46"/>
      <c r="N2466" s="46"/>
      <c r="O2466" s="46"/>
      <c r="P2466" s="46"/>
      <c r="Q2466" s="46"/>
      <c r="R2466" s="46"/>
      <c r="S2466" s="46"/>
      <c r="T2466" s="46"/>
      <c r="U2466" s="46"/>
      <c r="V2466" s="46"/>
      <c r="W2466" s="46"/>
      <c r="X2466" s="46"/>
    </row>
    <row r="2467" spans="1:24" ht="15" customHeight="1" x14ac:dyDescent="0.2">
      <c r="A2467" s="46"/>
      <c r="B2467" s="261" t="s">
        <v>953</v>
      </c>
      <c r="C2467" s="280" t="s">
        <v>957</v>
      </c>
      <c r="D2467" s="261" t="s">
        <v>47</v>
      </c>
      <c r="E2467" s="261" t="s">
        <v>958</v>
      </c>
      <c r="F2467" s="385" t="s">
        <v>3970</v>
      </c>
      <c r="G2467" s="385"/>
      <c r="H2467" s="279" t="s">
        <v>950</v>
      </c>
      <c r="I2467" s="282">
        <v>0.13789999999999999</v>
      </c>
      <c r="J2467" s="281">
        <v>26.08</v>
      </c>
      <c r="K2467" s="281">
        <v>3.59</v>
      </c>
      <c r="M2467" s="46"/>
      <c r="N2467" s="46"/>
      <c r="O2467" s="46"/>
      <c r="P2467" s="46"/>
      <c r="Q2467" s="46"/>
      <c r="R2467" s="46"/>
      <c r="S2467" s="46"/>
      <c r="T2467" s="46"/>
      <c r="U2467" s="46"/>
      <c r="V2467" s="46"/>
      <c r="W2467" s="46"/>
      <c r="X2467" s="46"/>
    </row>
    <row r="2468" spans="1:24" ht="15" customHeight="1" x14ac:dyDescent="0.2">
      <c r="A2468" s="46"/>
      <c r="B2468" s="261" t="s">
        <v>953</v>
      </c>
      <c r="C2468" s="280" t="s">
        <v>954</v>
      </c>
      <c r="D2468" s="261" t="s">
        <v>47</v>
      </c>
      <c r="E2468" s="261" t="s">
        <v>955</v>
      </c>
      <c r="F2468" s="385" t="s">
        <v>3970</v>
      </c>
      <c r="G2468" s="385"/>
      <c r="H2468" s="279" t="s">
        <v>950</v>
      </c>
      <c r="I2468" s="282">
        <v>0.13789999999999999</v>
      </c>
      <c r="J2468" s="281">
        <v>34.46</v>
      </c>
      <c r="K2468" s="281">
        <v>4.75</v>
      </c>
      <c r="M2468" s="46"/>
      <c r="N2468" s="46"/>
      <c r="O2468" s="46"/>
      <c r="P2468" s="46"/>
      <c r="Q2468" s="46"/>
      <c r="R2468" s="46"/>
      <c r="S2468" s="46"/>
      <c r="T2468" s="46"/>
      <c r="U2468" s="46"/>
      <c r="V2468" s="46"/>
      <c r="W2468" s="46"/>
      <c r="X2468" s="46"/>
    </row>
    <row r="2469" spans="1:24" ht="15" customHeight="1" x14ac:dyDescent="0.2">
      <c r="A2469" s="46"/>
      <c r="B2469" s="262" t="s">
        <v>919</v>
      </c>
      <c r="C2469" s="284" t="s">
        <v>1575</v>
      </c>
      <c r="D2469" s="262" t="s">
        <v>47</v>
      </c>
      <c r="E2469" s="262" t="s">
        <v>1576</v>
      </c>
      <c r="F2469" s="389" t="s">
        <v>923</v>
      </c>
      <c r="G2469" s="389"/>
      <c r="H2469" s="283" t="s">
        <v>49</v>
      </c>
      <c r="I2469" s="286">
        <v>1</v>
      </c>
      <c r="J2469" s="285">
        <v>3.66</v>
      </c>
      <c r="K2469" s="285">
        <v>3.66</v>
      </c>
      <c r="M2469" s="46"/>
      <c r="N2469" s="46"/>
      <c r="O2469" s="46"/>
      <c r="P2469" s="46"/>
      <c r="Q2469" s="46"/>
      <c r="R2469" s="46"/>
      <c r="S2469" s="46"/>
      <c r="T2469" s="46"/>
      <c r="U2469" s="46"/>
      <c r="V2469" s="46"/>
      <c r="W2469" s="46"/>
      <c r="X2469" s="46"/>
    </row>
    <row r="2470" spans="1:24" ht="15" customHeight="1" x14ac:dyDescent="0.2">
      <c r="A2470" s="46"/>
      <c r="B2470" s="262" t="s">
        <v>919</v>
      </c>
      <c r="C2470" s="284" t="s">
        <v>1565</v>
      </c>
      <c r="D2470" s="262" t="s">
        <v>47</v>
      </c>
      <c r="E2470" s="262" t="s">
        <v>1566</v>
      </c>
      <c r="F2470" s="389" t="s">
        <v>923</v>
      </c>
      <c r="G2470" s="389"/>
      <c r="H2470" s="283" t="s">
        <v>49</v>
      </c>
      <c r="I2470" s="286">
        <v>0.05</v>
      </c>
      <c r="J2470" s="285">
        <v>32.549999999999997</v>
      </c>
      <c r="K2470" s="285">
        <v>1.62</v>
      </c>
      <c r="M2470" s="46"/>
      <c r="N2470" s="46"/>
      <c r="O2470" s="46"/>
      <c r="P2470" s="46"/>
      <c r="Q2470" s="46"/>
      <c r="R2470" s="46"/>
      <c r="S2470" s="46"/>
      <c r="T2470" s="46"/>
      <c r="U2470" s="46"/>
      <c r="V2470" s="46"/>
      <c r="W2470" s="46"/>
      <c r="X2470" s="46"/>
    </row>
    <row r="2471" spans="1:24" ht="15" customHeight="1" x14ac:dyDescent="0.2">
      <c r="A2471" s="46"/>
      <c r="B2471" s="262" t="s">
        <v>919</v>
      </c>
      <c r="C2471" s="284" t="s">
        <v>1577</v>
      </c>
      <c r="D2471" s="262" t="s">
        <v>47</v>
      </c>
      <c r="E2471" s="262" t="s">
        <v>1578</v>
      </c>
      <c r="F2471" s="389" t="s">
        <v>923</v>
      </c>
      <c r="G2471" s="389"/>
      <c r="H2471" s="283" t="s">
        <v>49</v>
      </c>
      <c r="I2471" s="286">
        <v>2</v>
      </c>
      <c r="J2471" s="285">
        <v>1.55</v>
      </c>
      <c r="K2471" s="285">
        <v>3.1</v>
      </c>
      <c r="M2471" s="46"/>
      <c r="N2471" s="46"/>
      <c r="O2471" s="46"/>
      <c r="P2471" s="46"/>
      <c r="Q2471" s="46"/>
      <c r="R2471" s="46"/>
      <c r="S2471" s="46"/>
      <c r="T2471" s="46"/>
      <c r="U2471" s="46"/>
      <c r="V2471" s="46"/>
      <c r="W2471" s="46"/>
      <c r="X2471" s="46"/>
    </row>
    <row r="2472" spans="1:24" ht="15" customHeight="1" x14ac:dyDescent="0.2">
      <c r="A2472" s="46"/>
      <c r="B2472" s="263"/>
      <c r="C2472" s="263"/>
      <c r="D2472" s="263"/>
      <c r="E2472" s="263"/>
      <c r="F2472" s="263" t="s">
        <v>924</v>
      </c>
      <c r="G2472" s="289">
        <v>7.35</v>
      </c>
      <c r="H2472" s="263" t="s">
        <v>925</v>
      </c>
      <c r="I2472" s="289">
        <v>0</v>
      </c>
      <c r="J2472" s="263" t="s">
        <v>926</v>
      </c>
      <c r="K2472" s="289">
        <v>7.35</v>
      </c>
      <c r="M2472" s="46"/>
      <c r="N2472" s="46"/>
      <c r="O2472" s="46"/>
      <c r="P2472" s="46"/>
      <c r="Q2472" s="46"/>
      <c r="R2472" s="46"/>
      <c r="S2472" s="46"/>
      <c r="T2472" s="46"/>
      <c r="U2472" s="46"/>
      <c r="V2472" s="46"/>
      <c r="W2472" s="46"/>
      <c r="X2472" s="46"/>
    </row>
    <row r="2473" spans="1:24" ht="15" customHeight="1" x14ac:dyDescent="0.2">
      <c r="A2473" s="46"/>
      <c r="B2473" s="263"/>
      <c r="C2473" s="263"/>
      <c r="D2473" s="263"/>
      <c r="E2473" s="263"/>
      <c r="F2473" s="263" t="s">
        <v>927</v>
      </c>
      <c r="G2473" s="289">
        <v>3.47</v>
      </c>
      <c r="H2473" s="263"/>
      <c r="I2473" s="386" t="s">
        <v>928</v>
      </c>
      <c r="J2473" s="386"/>
      <c r="K2473" s="289">
        <v>20.190000000000001</v>
      </c>
      <c r="M2473" s="46"/>
      <c r="N2473" s="46"/>
      <c r="O2473" s="46"/>
      <c r="P2473" s="46"/>
      <c r="Q2473" s="46"/>
      <c r="R2473" s="46"/>
      <c r="S2473" s="46"/>
      <c r="T2473" s="46"/>
      <c r="U2473" s="46"/>
      <c r="V2473" s="46"/>
      <c r="W2473" s="46"/>
      <c r="X2473" s="46"/>
    </row>
    <row r="2474" spans="1:24" ht="15" customHeight="1" thickBot="1" x14ac:dyDescent="0.25">
      <c r="A2474" s="46"/>
      <c r="B2474" s="264"/>
      <c r="C2474" s="264"/>
      <c r="D2474" s="264"/>
      <c r="E2474" s="264"/>
      <c r="F2474" s="264"/>
      <c r="G2474" s="264"/>
      <c r="H2474" s="264" t="s">
        <v>929</v>
      </c>
      <c r="I2474" s="287" t="s">
        <v>1361</v>
      </c>
      <c r="J2474" s="264" t="s">
        <v>931</v>
      </c>
      <c r="K2474" s="265">
        <v>747.03</v>
      </c>
      <c r="M2474" s="46"/>
      <c r="N2474" s="46"/>
      <c r="O2474" s="46"/>
      <c r="P2474" s="46"/>
      <c r="Q2474" s="46"/>
      <c r="R2474" s="46"/>
      <c r="S2474" s="46"/>
      <c r="T2474" s="46"/>
      <c r="U2474" s="46"/>
      <c r="V2474" s="46"/>
      <c r="W2474" s="46"/>
      <c r="X2474" s="46"/>
    </row>
    <row r="2475" spans="1:24" ht="15" customHeight="1" thickTop="1" x14ac:dyDescent="0.2">
      <c r="A2475" s="46"/>
      <c r="B2475" s="278"/>
      <c r="C2475" s="278"/>
      <c r="D2475" s="278"/>
      <c r="E2475" s="278"/>
      <c r="F2475" s="278"/>
      <c r="G2475" s="278"/>
      <c r="H2475" s="278"/>
      <c r="I2475" s="278"/>
      <c r="J2475" s="278"/>
      <c r="K2475" s="278"/>
      <c r="M2475" s="46"/>
      <c r="N2475" s="46"/>
      <c r="O2475" s="46"/>
      <c r="P2475" s="46"/>
      <c r="Q2475" s="46"/>
      <c r="R2475" s="46"/>
      <c r="S2475" s="46"/>
      <c r="T2475" s="46"/>
      <c r="U2475" s="46"/>
      <c r="V2475" s="46"/>
      <c r="W2475" s="46"/>
      <c r="X2475" s="46"/>
    </row>
    <row r="2476" spans="1:24" ht="15" customHeight="1" x14ac:dyDescent="0.2">
      <c r="A2476" s="46"/>
      <c r="B2476" s="259" t="s">
        <v>573</v>
      </c>
      <c r="C2476" s="267" t="s">
        <v>24</v>
      </c>
      <c r="D2476" s="259" t="s">
        <v>25</v>
      </c>
      <c r="E2476" s="259" t="s">
        <v>26</v>
      </c>
      <c r="F2476" s="387" t="s">
        <v>917</v>
      </c>
      <c r="G2476" s="387"/>
      <c r="H2476" s="271" t="s">
        <v>27</v>
      </c>
      <c r="I2476" s="267" t="s">
        <v>28</v>
      </c>
      <c r="J2476" s="267" t="s">
        <v>29</v>
      </c>
      <c r="K2476" s="267" t="s">
        <v>30</v>
      </c>
      <c r="M2476" s="46"/>
      <c r="N2476" s="46"/>
      <c r="O2476" s="46"/>
      <c r="P2476" s="46"/>
      <c r="Q2476" s="46"/>
      <c r="R2476" s="46"/>
      <c r="S2476" s="46"/>
      <c r="T2476" s="46"/>
      <c r="U2476" s="46"/>
      <c r="V2476" s="46"/>
      <c r="W2476" s="46"/>
      <c r="X2476" s="46"/>
    </row>
    <row r="2477" spans="1:24" ht="15" customHeight="1" x14ac:dyDescent="0.2">
      <c r="A2477" s="46"/>
      <c r="B2477" s="260" t="s">
        <v>918</v>
      </c>
      <c r="C2477" s="275" t="s">
        <v>562</v>
      </c>
      <c r="D2477" s="260" t="s">
        <v>47</v>
      </c>
      <c r="E2477" s="260" t="s">
        <v>563</v>
      </c>
      <c r="F2477" s="388" t="s">
        <v>4019</v>
      </c>
      <c r="G2477" s="388"/>
      <c r="H2477" s="274" t="s">
        <v>49</v>
      </c>
      <c r="I2477" s="277">
        <v>1</v>
      </c>
      <c r="J2477" s="276">
        <v>24.65</v>
      </c>
      <c r="K2477" s="276">
        <v>24.65</v>
      </c>
      <c r="M2477" s="46"/>
      <c r="N2477" s="46"/>
      <c r="O2477" s="46"/>
      <c r="P2477" s="46"/>
      <c r="Q2477" s="46"/>
      <c r="R2477" s="46"/>
      <c r="S2477" s="46"/>
      <c r="T2477" s="46"/>
      <c r="U2477" s="46"/>
      <c r="V2477" s="46"/>
      <c r="W2477" s="46"/>
      <c r="X2477" s="46"/>
    </row>
    <row r="2478" spans="1:24" ht="15" customHeight="1" x14ac:dyDescent="0.2">
      <c r="A2478" s="46"/>
      <c r="B2478" s="261" t="s">
        <v>953</v>
      </c>
      <c r="C2478" s="280" t="s">
        <v>954</v>
      </c>
      <c r="D2478" s="261" t="s">
        <v>47</v>
      </c>
      <c r="E2478" s="261" t="s">
        <v>955</v>
      </c>
      <c r="F2478" s="385" t="s">
        <v>3970</v>
      </c>
      <c r="G2478" s="385"/>
      <c r="H2478" s="279" t="s">
        <v>950</v>
      </c>
      <c r="I2478" s="282">
        <v>0.16520000000000001</v>
      </c>
      <c r="J2478" s="281">
        <v>34.46</v>
      </c>
      <c r="K2478" s="281">
        <v>5.69</v>
      </c>
      <c r="M2478" s="46"/>
      <c r="N2478" s="46"/>
      <c r="O2478" s="46"/>
      <c r="P2478" s="46"/>
      <c r="Q2478" s="46"/>
      <c r="R2478" s="46"/>
      <c r="S2478" s="46"/>
      <c r="T2478" s="46"/>
      <c r="U2478" s="46"/>
      <c r="V2478" s="46"/>
      <c r="W2478" s="46"/>
      <c r="X2478" s="46"/>
    </row>
    <row r="2479" spans="1:24" ht="15" customHeight="1" x14ac:dyDescent="0.2">
      <c r="A2479" s="46"/>
      <c r="B2479" s="261" t="s">
        <v>953</v>
      </c>
      <c r="C2479" s="280" t="s">
        <v>957</v>
      </c>
      <c r="D2479" s="261" t="s">
        <v>47</v>
      </c>
      <c r="E2479" s="261" t="s">
        <v>958</v>
      </c>
      <c r="F2479" s="385" t="s">
        <v>3970</v>
      </c>
      <c r="G2479" s="385"/>
      <c r="H2479" s="279" t="s">
        <v>950</v>
      </c>
      <c r="I2479" s="282">
        <v>0.16520000000000001</v>
      </c>
      <c r="J2479" s="281">
        <v>26.08</v>
      </c>
      <c r="K2479" s="281">
        <v>4.3</v>
      </c>
      <c r="M2479" s="46"/>
      <c r="N2479" s="46"/>
      <c r="O2479" s="46"/>
      <c r="P2479" s="46"/>
      <c r="Q2479" s="46"/>
      <c r="R2479" s="46"/>
      <c r="S2479" s="46"/>
      <c r="T2479" s="46"/>
      <c r="U2479" s="46"/>
      <c r="V2479" s="46"/>
      <c r="W2479" s="46"/>
      <c r="X2479" s="46"/>
    </row>
    <row r="2480" spans="1:24" ht="15" customHeight="1" x14ac:dyDescent="0.2">
      <c r="A2480" s="46"/>
      <c r="B2480" s="262" t="s">
        <v>919</v>
      </c>
      <c r="C2480" s="284" t="s">
        <v>1579</v>
      </c>
      <c r="D2480" s="262" t="s">
        <v>47</v>
      </c>
      <c r="E2480" s="262" t="s">
        <v>1580</v>
      </c>
      <c r="F2480" s="389" t="s">
        <v>923</v>
      </c>
      <c r="G2480" s="389"/>
      <c r="H2480" s="283" t="s">
        <v>49</v>
      </c>
      <c r="I2480" s="286">
        <v>1</v>
      </c>
      <c r="J2480" s="285">
        <v>7.66</v>
      </c>
      <c r="K2480" s="285">
        <v>7.66</v>
      </c>
      <c r="M2480" s="46"/>
      <c r="N2480" s="46"/>
      <c r="O2480" s="46"/>
      <c r="P2480" s="46"/>
      <c r="Q2480" s="46"/>
      <c r="R2480" s="46"/>
      <c r="S2480" s="46"/>
      <c r="T2480" s="46"/>
      <c r="U2480" s="46"/>
      <c r="V2480" s="46"/>
      <c r="W2480" s="46"/>
      <c r="X2480" s="46"/>
    </row>
    <row r="2481" spans="1:24" ht="15" customHeight="1" x14ac:dyDescent="0.2">
      <c r="A2481" s="46"/>
      <c r="B2481" s="262" t="s">
        <v>919</v>
      </c>
      <c r="C2481" s="284" t="s">
        <v>1565</v>
      </c>
      <c r="D2481" s="262" t="s">
        <v>47</v>
      </c>
      <c r="E2481" s="262" t="s">
        <v>1566</v>
      </c>
      <c r="F2481" s="389" t="s">
        <v>923</v>
      </c>
      <c r="G2481" s="389"/>
      <c r="H2481" s="283" t="s">
        <v>49</v>
      </c>
      <c r="I2481" s="286">
        <v>7.4999999999999997E-2</v>
      </c>
      <c r="J2481" s="285">
        <v>32.549999999999997</v>
      </c>
      <c r="K2481" s="285">
        <v>2.44</v>
      </c>
      <c r="M2481" s="46"/>
      <c r="N2481" s="46"/>
      <c r="O2481" s="46"/>
      <c r="P2481" s="46"/>
      <c r="Q2481" s="46"/>
      <c r="R2481" s="46"/>
      <c r="S2481" s="46"/>
      <c r="T2481" s="46"/>
      <c r="U2481" s="46"/>
      <c r="V2481" s="46"/>
      <c r="W2481" s="46"/>
      <c r="X2481" s="46"/>
    </row>
    <row r="2482" spans="1:24" ht="15" customHeight="1" x14ac:dyDescent="0.2">
      <c r="A2482" s="46"/>
      <c r="B2482" s="262" t="s">
        <v>919</v>
      </c>
      <c r="C2482" s="284" t="s">
        <v>1581</v>
      </c>
      <c r="D2482" s="262" t="s">
        <v>47</v>
      </c>
      <c r="E2482" s="262" t="s">
        <v>1582</v>
      </c>
      <c r="F2482" s="389" t="s">
        <v>923</v>
      </c>
      <c r="G2482" s="389"/>
      <c r="H2482" s="283" t="s">
        <v>49</v>
      </c>
      <c r="I2482" s="286">
        <v>2</v>
      </c>
      <c r="J2482" s="285">
        <v>2.2799999999999998</v>
      </c>
      <c r="K2482" s="285">
        <v>4.5599999999999996</v>
      </c>
      <c r="M2482" s="46"/>
      <c r="N2482" s="46"/>
      <c r="O2482" s="46"/>
      <c r="P2482" s="46"/>
      <c r="Q2482" s="46"/>
      <c r="R2482" s="46"/>
      <c r="S2482" s="46"/>
      <c r="T2482" s="46"/>
      <c r="U2482" s="46"/>
      <c r="V2482" s="46"/>
      <c r="W2482" s="46"/>
      <c r="X2482" s="46"/>
    </row>
    <row r="2483" spans="1:24" ht="15" customHeight="1" x14ac:dyDescent="0.2">
      <c r="A2483" s="46"/>
      <c r="B2483" s="263"/>
      <c r="C2483" s="263"/>
      <c r="D2483" s="263"/>
      <c r="E2483" s="263"/>
      <c r="F2483" s="263" t="s">
        <v>924</v>
      </c>
      <c r="G2483" s="289">
        <v>8.81</v>
      </c>
      <c r="H2483" s="263" t="s">
        <v>925</v>
      </c>
      <c r="I2483" s="289">
        <v>0</v>
      </c>
      <c r="J2483" s="263" t="s">
        <v>926</v>
      </c>
      <c r="K2483" s="289">
        <v>8.81</v>
      </c>
      <c r="M2483" s="46"/>
      <c r="N2483" s="46"/>
      <c r="O2483" s="46"/>
      <c r="P2483" s="46"/>
      <c r="Q2483" s="46"/>
      <c r="R2483" s="46"/>
      <c r="S2483" s="46"/>
      <c r="T2483" s="46"/>
      <c r="U2483" s="46"/>
      <c r="V2483" s="46"/>
      <c r="W2483" s="46"/>
      <c r="X2483" s="46"/>
    </row>
    <row r="2484" spans="1:24" ht="15" customHeight="1" x14ac:dyDescent="0.2">
      <c r="A2484" s="46"/>
      <c r="B2484" s="263"/>
      <c r="C2484" s="263"/>
      <c r="D2484" s="263"/>
      <c r="E2484" s="263"/>
      <c r="F2484" s="263" t="s">
        <v>927</v>
      </c>
      <c r="G2484" s="289">
        <v>5.12</v>
      </c>
      <c r="H2484" s="263"/>
      <c r="I2484" s="386" t="s">
        <v>928</v>
      </c>
      <c r="J2484" s="386"/>
      <c r="K2484" s="289">
        <v>29.77</v>
      </c>
      <c r="M2484" s="46"/>
      <c r="N2484" s="46"/>
      <c r="O2484" s="46"/>
      <c r="P2484" s="46"/>
      <c r="Q2484" s="46"/>
      <c r="R2484" s="46"/>
      <c r="S2484" s="46"/>
      <c r="T2484" s="46"/>
      <c r="U2484" s="46"/>
      <c r="V2484" s="46"/>
      <c r="W2484" s="46"/>
      <c r="X2484" s="46"/>
    </row>
    <row r="2485" spans="1:24" ht="15" customHeight="1" thickBot="1" x14ac:dyDescent="0.25">
      <c r="A2485" s="46"/>
      <c r="B2485" s="264"/>
      <c r="C2485" s="264"/>
      <c r="D2485" s="264"/>
      <c r="E2485" s="264"/>
      <c r="F2485" s="264"/>
      <c r="G2485" s="264"/>
      <c r="H2485" s="264" t="s">
        <v>929</v>
      </c>
      <c r="I2485" s="287" t="s">
        <v>937</v>
      </c>
      <c r="J2485" s="264" t="s">
        <v>931</v>
      </c>
      <c r="K2485" s="265">
        <v>148.85</v>
      </c>
      <c r="M2485" s="46"/>
      <c r="N2485" s="46"/>
      <c r="O2485" s="46"/>
      <c r="P2485" s="46"/>
      <c r="Q2485" s="46"/>
      <c r="R2485" s="46"/>
      <c r="S2485" s="46"/>
      <c r="T2485" s="46"/>
      <c r="U2485" s="46"/>
      <c r="V2485" s="46"/>
      <c r="W2485" s="46"/>
      <c r="X2485" s="46"/>
    </row>
    <row r="2486" spans="1:24" ht="15" customHeight="1" thickTop="1" x14ac:dyDescent="0.2">
      <c r="A2486" s="46"/>
      <c r="B2486" s="278"/>
      <c r="C2486" s="278"/>
      <c r="D2486" s="278"/>
      <c r="E2486" s="278"/>
      <c r="F2486" s="278"/>
      <c r="G2486" s="278"/>
      <c r="H2486" s="278"/>
      <c r="I2486" s="278"/>
      <c r="J2486" s="278"/>
      <c r="K2486" s="278"/>
      <c r="M2486" s="46"/>
      <c r="N2486" s="46"/>
      <c r="O2486" s="46"/>
      <c r="P2486" s="46"/>
      <c r="Q2486" s="46"/>
      <c r="R2486" s="46"/>
      <c r="S2486" s="46"/>
      <c r="T2486" s="46"/>
      <c r="U2486" s="46"/>
      <c r="V2486" s="46"/>
      <c r="W2486" s="46"/>
      <c r="X2486" s="46"/>
    </row>
    <row r="2487" spans="1:24" ht="15" customHeight="1" x14ac:dyDescent="0.2">
      <c r="A2487" s="46"/>
      <c r="B2487" s="259" t="s">
        <v>576</v>
      </c>
      <c r="C2487" s="267" t="s">
        <v>24</v>
      </c>
      <c r="D2487" s="259" t="s">
        <v>25</v>
      </c>
      <c r="E2487" s="259" t="s">
        <v>26</v>
      </c>
      <c r="F2487" s="387" t="s">
        <v>917</v>
      </c>
      <c r="G2487" s="387"/>
      <c r="H2487" s="271" t="s">
        <v>27</v>
      </c>
      <c r="I2487" s="267" t="s">
        <v>28</v>
      </c>
      <c r="J2487" s="267" t="s">
        <v>29</v>
      </c>
      <c r="K2487" s="267" t="s">
        <v>30</v>
      </c>
      <c r="M2487" s="46"/>
      <c r="N2487" s="46"/>
      <c r="O2487" s="46"/>
      <c r="P2487" s="46"/>
      <c r="Q2487" s="46"/>
      <c r="R2487" s="46"/>
      <c r="S2487" s="46"/>
      <c r="T2487" s="46"/>
      <c r="U2487" s="46"/>
      <c r="V2487" s="46"/>
      <c r="W2487" s="46"/>
      <c r="X2487" s="46"/>
    </row>
    <row r="2488" spans="1:24" ht="15" customHeight="1" x14ac:dyDescent="0.2">
      <c r="A2488" s="46"/>
      <c r="B2488" s="260" t="s">
        <v>918</v>
      </c>
      <c r="C2488" s="275" t="s">
        <v>568</v>
      </c>
      <c r="D2488" s="260" t="s">
        <v>47</v>
      </c>
      <c r="E2488" s="260" t="s">
        <v>569</v>
      </c>
      <c r="F2488" s="388" t="s">
        <v>4019</v>
      </c>
      <c r="G2488" s="388"/>
      <c r="H2488" s="274" t="s">
        <v>49</v>
      </c>
      <c r="I2488" s="277">
        <v>1</v>
      </c>
      <c r="J2488" s="276">
        <v>11.85</v>
      </c>
      <c r="K2488" s="276">
        <v>11.85</v>
      </c>
      <c r="M2488" s="46"/>
      <c r="N2488" s="46"/>
      <c r="O2488" s="46"/>
      <c r="P2488" s="46"/>
      <c r="Q2488" s="46"/>
      <c r="R2488" s="46"/>
      <c r="S2488" s="46"/>
      <c r="T2488" s="46"/>
      <c r="U2488" s="46"/>
      <c r="V2488" s="46"/>
      <c r="W2488" s="46"/>
      <c r="X2488" s="46"/>
    </row>
    <row r="2489" spans="1:24" ht="15" customHeight="1" x14ac:dyDescent="0.2">
      <c r="A2489" s="46"/>
      <c r="B2489" s="261" t="s">
        <v>953</v>
      </c>
      <c r="C2489" s="280" t="s">
        <v>957</v>
      </c>
      <c r="D2489" s="261" t="s">
        <v>47</v>
      </c>
      <c r="E2489" s="261" t="s">
        <v>958</v>
      </c>
      <c r="F2489" s="385" t="s">
        <v>3970</v>
      </c>
      <c r="G2489" s="385"/>
      <c r="H2489" s="279" t="s">
        <v>950</v>
      </c>
      <c r="I2489" s="282">
        <v>0.127</v>
      </c>
      <c r="J2489" s="281">
        <v>26.08</v>
      </c>
      <c r="K2489" s="281">
        <v>3.31</v>
      </c>
      <c r="M2489" s="46"/>
      <c r="N2489" s="46"/>
      <c r="O2489" s="46"/>
      <c r="P2489" s="46"/>
      <c r="Q2489" s="46"/>
      <c r="R2489" s="46"/>
      <c r="S2489" s="46"/>
      <c r="T2489" s="46"/>
      <c r="U2489" s="46"/>
      <c r="V2489" s="46"/>
      <c r="W2489" s="46"/>
      <c r="X2489" s="46"/>
    </row>
    <row r="2490" spans="1:24" ht="15" customHeight="1" x14ac:dyDescent="0.2">
      <c r="A2490" s="46"/>
      <c r="B2490" s="261" t="s">
        <v>953</v>
      </c>
      <c r="C2490" s="280" t="s">
        <v>954</v>
      </c>
      <c r="D2490" s="261" t="s">
        <v>47</v>
      </c>
      <c r="E2490" s="261" t="s">
        <v>955</v>
      </c>
      <c r="F2490" s="385" t="s">
        <v>3970</v>
      </c>
      <c r="G2490" s="385"/>
      <c r="H2490" s="279" t="s">
        <v>950</v>
      </c>
      <c r="I2490" s="282">
        <v>0.127</v>
      </c>
      <c r="J2490" s="281">
        <v>34.46</v>
      </c>
      <c r="K2490" s="281">
        <v>4.37</v>
      </c>
      <c r="M2490" s="46"/>
      <c r="N2490" s="46"/>
      <c r="O2490" s="46"/>
      <c r="P2490" s="46"/>
      <c r="Q2490" s="46"/>
      <c r="R2490" s="46"/>
      <c r="S2490" s="46"/>
      <c r="T2490" s="46"/>
      <c r="U2490" s="46"/>
      <c r="V2490" s="46"/>
      <c r="W2490" s="46"/>
      <c r="X2490" s="46"/>
    </row>
    <row r="2491" spans="1:24" ht="15" customHeight="1" x14ac:dyDescent="0.2">
      <c r="A2491" s="46"/>
      <c r="B2491" s="262" t="s">
        <v>919</v>
      </c>
      <c r="C2491" s="284" t="s">
        <v>1500</v>
      </c>
      <c r="D2491" s="262" t="s">
        <v>47</v>
      </c>
      <c r="E2491" s="262" t="s">
        <v>1501</v>
      </c>
      <c r="F2491" s="389" t="s">
        <v>923</v>
      </c>
      <c r="G2491" s="389"/>
      <c r="H2491" s="283" t="s">
        <v>49</v>
      </c>
      <c r="I2491" s="286">
        <v>9.9000000000000008E-3</v>
      </c>
      <c r="J2491" s="285">
        <v>78.86</v>
      </c>
      <c r="K2491" s="285">
        <v>0.78</v>
      </c>
      <c r="M2491" s="46"/>
      <c r="N2491" s="46"/>
      <c r="O2491" s="46"/>
      <c r="P2491" s="46"/>
      <c r="Q2491" s="46"/>
      <c r="R2491" s="46"/>
      <c r="S2491" s="46"/>
      <c r="T2491" s="46"/>
      <c r="U2491" s="46"/>
      <c r="V2491" s="46"/>
      <c r="W2491" s="46"/>
      <c r="X2491" s="46"/>
    </row>
    <row r="2492" spans="1:24" ht="15" customHeight="1" x14ac:dyDescent="0.2">
      <c r="A2492" s="46"/>
      <c r="B2492" s="262" t="s">
        <v>919</v>
      </c>
      <c r="C2492" s="284" t="s">
        <v>1585</v>
      </c>
      <c r="D2492" s="262" t="s">
        <v>47</v>
      </c>
      <c r="E2492" s="262" t="s">
        <v>1586</v>
      </c>
      <c r="F2492" s="389" t="s">
        <v>923</v>
      </c>
      <c r="G2492" s="389"/>
      <c r="H2492" s="283" t="s">
        <v>49</v>
      </c>
      <c r="I2492" s="286">
        <v>1</v>
      </c>
      <c r="J2492" s="285">
        <v>2.04</v>
      </c>
      <c r="K2492" s="285">
        <v>2.04</v>
      </c>
      <c r="M2492" s="46"/>
      <c r="N2492" s="46"/>
      <c r="O2492" s="46"/>
      <c r="P2492" s="46"/>
      <c r="Q2492" s="46"/>
      <c r="R2492" s="46"/>
      <c r="S2492" s="46"/>
      <c r="T2492" s="46"/>
      <c r="U2492" s="46"/>
      <c r="V2492" s="46"/>
      <c r="W2492" s="46"/>
      <c r="X2492" s="46"/>
    </row>
    <row r="2493" spans="1:24" ht="15" customHeight="1" x14ac:dyDescent="0.2">
      <c r="A2493" s="46"/>
      <c r="B2493" s="262" t="s">
        <v>919</v>
      </c>
      <c r="C2493" s="284" t="s">
        <v>1489</v>
      </c>
      <c r="D2493" s="262" t="s">
        <v>47</v>
      </c>
      <c r="E2493" s="262" t="s">
        <v>2706</v>
      </c>
      <c r="F2493" s="389" t="s">
        <v>923</v>
      </c>
      <c r="G2493" s="389"/>
      <c r="H2493" s="283" t="s">
        <v>49</v>
      </c>
      <c r="I2493" s="286">
        <v>7.1000000000000004E-3</v>
      </c>
      <c r="J2493" s="285">
        <v>2.08</v>
      </c>
      <c r="K2493" s="285">
        <v>0.01</v>
      </c>
      <c r="M2493" s="46"/>
      <c r="N2493" s="46"/>
      <c r="O2493" s="46"/>
      <c r="P2493" s="46"/>
      <c r="Q2493" s="46"/>
      <c r="R2493" s="46"/>
      <c r="S2493" s="46"/>
      <c r="T2493" s="46"/>
      <c r="U2493" s="46"/>
      <c r="V2493" s="46"/>
      <c r="W2493" s="46"/>
      <c r="X2493" s="46"/>
    </row>
    <row r="2494" spans="1:24" ht="15" customHeight="1" x14ac:dyDescent="0.2">
      <c r="A2494" s="46"/>
      <c r="B2494" s="262" t="s">
        <v>919</v>
      </c>
      <c r="C2494" s="284" t="s">
        <v>1492</v>
      </c>
      <c r="D2494" s="262" t="s">
        <v>47</v>
      </c>
      <c r="E2494" s="262" t="s">
        <v>1493</v>
      </c>
      <c r="F2494" s="389" t="s">
        <v>923</v>
      </c>
      <c r="G2494" s="389"/>
      <c r="H2494" s="283" t="s">
        <v>49</v>
      </c>
      <c r="I2494" s="286">
        <v>1.4999999999999999E-2</v>
      </c>
      <c r="J2494" s="285">
        <v>89.35</v>
      </c>
      <c r="K2494" s="285">
        <v>1.34</v>
      </c>
      <c r="M2494" s="46"/>
      <c r="N2494" s="46"/>
      <c r="O2494" s="46"/>
      <c r="P2494" s="46"/>
      <c r="Q2494" s="46"/>
      <c r="R2494" s="46"/>
      <c r="S2494" s="46"/>
      <c r="T2494" s="46"/>
      <c r="U2494" s="46"/>
      <c r="V2494" s="46"/>
      <c r="W2494" s="46"/>
      <c r="X2494" s="46"/>
    </row>
    <row r="2495" spans="1:24" ht="15" customHeight="1" x14ac:dyDescent="0.2">
      <c r="A2495" s="46"/>
      <c r="B2495" s="263"/>
      <c r="C2495" s="263"/>
      <c r="D2495" s="263"/>
      <c r="E2495" s="263"/>
      <c r="F2495" s="263" t="s">
        <v>924</v>
      </c>
      <c r="G2495" s="289">
        <v>6.77</v>
      </c>
      <c r="H2495" s="263" t="s">
        <v>925</v>
      </c>
      <c r="I2495" s="289">
        <v>0</v>
      </c>
      <c r="J2495" s="263" t="s">
        <v>926</v>
      </c>
      <c r="K2495" s="289">
        <v>6.77</v>
      </c>
      <c r="M2495" s="46"/>
      <c r="N2495" s="46"/>
      <c r="O2495" s="46"/>
      <c r="P2495" s="46"/>
      <c r="Q2495" s="46"/>
      <c r="R2495" s="46"/>
      <c r="S2495" s="46"/>
      <c r="T2495" s="46"/>
      <c r="U2495" s="46"/>
      <c r="V2495" s="46"/>
      <c r="W2495" s="46"/>
      <c r="X2495" s="46"/>
    </row>
    <row r="2496" spans="1:24" ht="15" customHeight="1" x14ac:dyDescent="0.2">
      <c r="A2496" s="46"/>
      <c r="B2496" s="263"/>
      <c r="C2496" s="263"/>
      <c r="D2496" s="263"/>
      <c r="E2496" s="263"/>
      <c r="F2496" s="263" t="s">
        <v>927</v>
      </c>
      <c r="G2496" s="289">
        <v>2.46</v>
      </c>
      <c r="H2496" s="263"/>
      <c r="I2496" s="386" t="s">
        <v>928</v>
      </c>
      <c r="J2496" s="386"/>
      <c r="K2496" s="289">
        <v>14.31</v>
      </c>
      <c r="M2496" s="46"/>
      <c r="N2496" s="46"/>
      <c r="O2496" s="46"/>
      <c r="P2496" s="46"/>
      <c r="Q2496" s="46"/>
      <c r="R2496" s="46"/>
      <c r="S2496" s="46"/>
      <c r="T2496" s="46"/>
      <c r="U2496" s="46"/>
      <c r="V2496" s="46"/>
      <c r="W2496" s="46"/>
      <c r="X2496" s="46"/>
    </row>
    <row r="2497" spans="1:24" ht="15" customHeight="1" thickBot="1" x14ac:dyDescent="0.25">
      <c r="A2497" s="46"/>
      <c r="B2497" s="264"/>
      <c r="C2497" s="264"/>
      <c r="D2497" s="264"/>
      <c r="E2497" s="264"/>
      <c r="F2497" s="264"/>
      <c r="G2497" s="264"/>
      <c r="H2497" s="264" t="s">
        <v>929</v>
      </c>
      <c r="I2497" s="287" t="s">
        <v>3655</v>
      </c>
      <c r="J2497" s="264" t="s">
        <v>931</v>
      </c>
      <c r="K2497" s="265">
        <v>815.67</v>
      </c>
      <c r="M2497" s="46"/>
      <c r="N2497" s="46"/>
      <c r="O2497" s="46"/>
      <c r="P2497" s="46"/>
      <c r="Q2497" s="46"/>
      <c r="R2497" s="46"/>
      <c r="S2497" s="46"/>
      <c r="T2497" s="46"/>
      <c r="U2497" s="46"/>
      <c r="V2497" s="46"/>
      <c r="W2497" s="46"/>
      <c r="X2497" s="46"/>
    </row>
    <row r="2498" spans="1:24" ht="15" customHeight="1" thickTop="1" x14ac:dyDescent="0.2">
      <c r="A2498" s="46"/>
      <c r="B2498" s="278"/>
      <c r="C2498" s="278"/>
      <c r="D2498" s="278"/>
      <c r="E2498" s="278"/>
      <c r="F2498" s="278"/>
      <c r="G2498" s="278"/>
      <c r="H2498" s="278"/>
      <c r="I2498" s="278"/>
      <c r="J2498" s="278"/>
      <c r="K2498" s="278"/>
      <c r="M2498" s="46"/>
      <c r="N2498" s="46"/>
      <c r="O2498" s="46"/>
      <c r="P2498" s="46"/>
      <c r="Q2498" s="46"/>
      <c r="R2498" s="46"/>
      <c r="S2498" s="46"/>
      <c r="T2498" s="46"/>
      <c r="U2498" s="46"/>
      <c r="V2498" s="46"/>
      <c r="W2498" s="46"/>
      <c r="X2498" s="46"/>
    </row>
    <row r="2499" spans="1:24" ht="15" customHeight="1" x14ac:dyDescent="0.2">
      <c r="A2499" s="46"/>
      <c r="B2499" s="259" t="s">
        <v>577</v>
      </c>
      <c r="C2499" s="267" t="s">
        <v>24</v>
      </c>
      <c r="D2499" s="259" t="s">
        <v>25</v>
      </c>
      <c r="E2499" s="259" t="s">
        <v>26</v>
      </c>
      <c r="F2499" s="387" t="s">
        <v>917</v>
      </c>
      <c r="G2499" s="387"/>
      <c r="H2499" s="271" t="s">
        <v>27</v>
      </c>
      <c r="I2499" s="267" t="s">
        <v>28</v>
      </c>
      <c r="J2499" s="267" t="s">
        <v>29</v>
      </c>
      <c r="K2499" s="267" t="s">
        <v>30</v>
      </c>
      <c r="M2499" s="46"/>
      <c r="N2499" s="46"/>
      <c r="O2499" s="46"/>
      <c r="P2499" s="46"/>
      <c r="Q2499" s="46"/>
      <c r="R2499" s="46"/>
      <c r="S2499" s="46"/>
      <c r="T2499" s="46"/>
      <c r="U2499" s="46"/>
      <c r="V2499" s="46"/>
      <c r="W2499" s="46"/>
      <c r="X2499" s="46"/>
    </row>
    <row r="2500" spans="1:24" ht="15" customHeight="1" x14ac:dyDescent="0.2">
      <c r="A2500" s="46"/>
      <c r="B2500" s="260" t="s">
        <v>918</v>
      </c>
      <c r="C2500" s="275" t="s">
        <v>565</v>
      </c>
      <c r="D2500" s="260" t="s">
        <v>47</v>
      </c>
      <c r="E2500" s="260" t="s">
        <v>566</v>
      </c>
      <c r="F2500" s="388" t="s">
        <v>4019</v>
      </c>
      <c r="G2500" s="388"/>
      <c r="H2500" s="274" t="s">
        <v>49</v>
      </c>
      <c r="I2500" s="277">
        <v>1</v>
      </c>
      <c r="J2500" s="276">
        <v>16.02</v>
      </c>
      <c r="K2500" s="276">
        <v>16.02</v>
      </c>
      <c r="M2500" s="46"/>
      <c r="N2500" s="46"/>
      <c r="O2500" s="46"/>
      <c r="P2500" s="46"/>
      <c r="Q2500" s="46"/>
      <c r="R2500" s="46"/>
      <c r="S2500" s="46"/>
      <c r="T2500" s="46"/>
      <c r="U2500" s="46"/>
      <c r="V2500" s="46"/>
      <c r="W2500" s="46"/>
      <c r="X2500" s="46"/>
    </row>
    <row r="2501" spans="1:24" ht="15" customHeight="1" x14ac:dyDescent="0.2">
      <c r="A2501" s="46"/>
      <c r="B2501" s="261" t="s">
        <v>953</v>
      </c>
      <c r="C2501" s="280" t="s">
        <v>957</v>
      </c>
      <c r="D2501" s="261" t="s">
        <v>47</v>
      </c>
      <c r="E2501" s="261" t="s">
        <v>958</v>
      </c>
      <c r="F2501" s="385" t="s">
        <v>3970</v>
      </c>
      <c r="G2501" s="385"/>
      <c r="H2501" s="279" t="s">
        <v>950</v>
      </c>
      <c r="I2501" s="282">
        <v>0.13789999999999999</v>
      </c>
      <c r="J2501" s="281">
        <v>26.08</v>
      </c>
      <c r="K2501" s="281">
        <v>3.59</v>
      </c>
      <c r="M2501" s="46"/>
      <c r="N2501" s="46"/>
      <c r="O2501" s="46"/>
      <c r="P2501" s="46"/>
      <c r="Q2501" s="46"/>
      <c r="R2501" s="46"/>
      <c r="S2501" s="46"/>
      <c r="T2501" s="46"/>
      <c r="U2501" s="46"/>
      <c r="V2501" s="46"/>
      <c r="W2501" s="46"/>
      <c r="X2501" s="46"/>
    </row>
    <row r="2502" spans="1:24" ht="15" customHeight="1" x14ac:dyDescent="0.2">
      <c r="A2502" s="46"/>
      <c r="B2502" s="261" t="s">
        <v>953</v>
      </c>
      <c r="C2502" s="280" t="s">
        <v>954</v>
      </c>
      <c r="D2502" s="261" t="s">
        <v>47</v>
      </c>
      <c r="E2502" s="261" t="s">
        <v>955</v>
      </c>
      <c r="F2502" s="385" t="s">
        <v>3970</v>
      </c>
      <c r="G2502" s="385"/>
      <c r="H2502" s="279" t="s">
        <v>950</v>
      </c>
      <c r="I2502" s="282">
        <v>0.13789999999999999</v>
      </c>
      <c r="J2502" s="281">
        <v>34.46</v>
      </c>
      <c r="K2502" s="281">
        <v>4.75</v>
      </c>
      <c r="M2502" s="46"/>
      <c r="N2502" s="46"/>
      <c r="O2502" s="46"/>
      <c r="P2502" s="46"/>
      <c r="Q2502" s="46"/>
      <c r="R2502" s="46"/>
      <c r="S2502" s="46"/>
      <c r="T2502" s="46"/>
      <c r="U2502" s="46"/>
      <c r="V2502" s="46"/>
      <c r="W2502" s="46"/>
      <c r="X2502" s="46"/>
    </row>
    <row r="2503" spans="1:24" ht="15" customHeight="1" x14ac:dyDescent="0.2">
      <c r="A2503" s="46"/>
      <c r="B2503" s="262" t="s">
        <v>919</v>
      </c>
      <c r="C2503" s="284" t="s">
        <v>1565</v>
      </c>
      <c r="D2503" s="262" t="s">
        <v>47</v>
      </c>
      <c r="E2503" s="262" t="s">
        <v>1566</v>
      </c>
      <c r="F2503" s="389" t="s">
        <v>923</v>
      </c>
      <c r="G2503" s="389"/>
      <c r="H2503" s="283" t="s">
        <v>49</v>
      </c>
      <c r="I2503" s="286">
        <v>0.05</v>
      </c>
      <c r="J2503" s="285">
        <v>32.549999999999997</v>
      </c>
      <c r="K2503" s="285">
        <v>1.62</v>
      </c>
      <c r="M2503" s="46"/>
      <c r="N2503" s="46"/>
      <c r="O2503" s="46"/>
      <c r="P2503" s="46"/>
      <c r="Q2503" s="46"/>
      <c r="R2503" s="46"/>
      <c r="S2503" s="46"/>
      <c r="T2503" s="46"/>
      <c r="U2503" s="46"/>
      <c r="V2503" s="46"/>
      <c r="W2503" s="46"/>
      <c r="X2503" s="46"/>
    </row>
    <row r="2504" spans="1:24" ht="15" customHeight="1" x14ac:dyDescent="0.2">
      <c r="A2504" s="46"/>
      <c r="B2504" s="262" t="s">
        <v>919</v>
      </c>
      <c r="C2504" s="284" t="s">
        <v>1577</v>
      </c>
      <c r="D2504" s="262" t="s">
        <v>47</v>
      </c>
      <c r="E2504" s="262" t="s">
        <v>1578</v>
      </c>
      <c r="F2504" s="389" t="s">
        <v>923</v>
      </c>
      <c r="G2504" s="389"/>
      <c r="H2504" s="283" t="s">
        <v>49</v>
      </c>
      <c r="I2504" s="286">
        <v>2</v>
      </c>
      <c r="J2504" s="285">
        <v>1.55</v>
      </c>
      <c r="K2504" s="285">
        <v>3.1</v>
      </c>
      <c r="M2504" s="46"/>
      <c r="N2504" s="46"/>
      <c r="O2504" s="46"/>
      <c r="P2504" s="46"/>
      <c r="Q2504" s="46"/>
      <c r="R2504" s="46"/>
      <c r="S2504" s="46"/>
      <c r="T2504" s="46"/>
      <c r="U2504" s="46"/>
      <c r="V2504" s="46"/>
      <c r="W2504" s="46"/>
      <c r="X2504" s="46"/>
    </row>
    <row r="2505" spans="1:24" ht="15" customHeight="1" x14ac:dyDescent="0.2">
      <c r="A2505" s="46"/>
      <c r="B2505" s="262" t="s">
        <v>919</v>
      </c>
      <c r="C2505" s="284" t="s">
        <v>1583</v>
      </c>
      <c r="D2505" s="262" t="s">
        <v>47</v>
      </c>
      <c r="E2505" s="262" t="s">
        <v>1584</v>
      </c>
      <c r="F2505" s="389" t="s">
        <v>923</v>
      </c>
      <c r="G2505" s="389"/>
      <c r="H2505" s="283" t="s">
        <v>49</v>
      </c>
      <c r="I2505" s="286">
        <v>1</v>
      </c>
      <c r="J2505" s="285">
        <v>2.96</v>
      </c>
      <c r="K2505" s="285">
        <v>2.96</v>
      </c>
      <c r="M2505" s="46"/>
      <c r="N2505" s="46"/>
      <c r="O2505" s="46"/>
      <c r="P2505" s="46"/>
      <c r="Q2505" s="46"/>
      <c r="R2505" s="46"/>
      <c r="S2505" s="46"/>
      <c r="T2505" s="46"/>
      <c r="U2505" s="46"/>
      <c r="V2505" s="46"/>
      <c r="W2505" s="46"/>
      <c r="X2505" s="46"/>
    </row>
    <row r="2506" spans="1:24" ht="15" customHeight="1" x14ac:dyDescent="0.2">
      <c r="A2506" s="46"/>
      <c r="B2506" s="263"/>
      <c r="C2506" s="263"/>
      <c r="D2506" s="263"/>
      <c r="E2506" s="263"/>
      <c r="F2506" s="263" t="s">
        <v>924</v>
      </c>
      <c r="G2506" s="289">
        <v>7.35</v>
      </c>
      <c r="H2506" s="263" t="s">
        <v>925</v>
      </c>
      <c r="I2506" s="289">
        <v>0</v>
      </c>
      <c r="J2506" s="263" t="s">
        <v>926</v>
      </c>
      <c r="K2506" s="289">
        <v>7.35</v>
      </c>
      <c r="M2506" s="46"/>
      <c r="N2506" s="46"/>
      <c r="O2506" s="46"/>
      <c r="P2506" s="46"/>
      <c r="Q2506" s="46"/>
      <c r="R2506" s="46"/>
      <c r="S2506" s="46"/>
      <c r="T2506" s="46"/>
      <c r="U2506" s="46"/>
      <c r="V2506" s="46"/>
      <c r="W2506" s="46"/>
      <c r="X2506" s="46"/>
    </row>
    <row r="2507" spans="1:24" ht="15" customHeight="1" x14ac:dyDescent="0.2">
      <c r="A2507" s="46"/>
      <c r="B2507" s="263"/>
      <c r="C2507" s="263"/>
      <c r="D2507" s="263"/>
      <c r="E2507" s="263"/>
      <c r="F2507" s="263" t="s">
        <v>927</v>
      </c>
      <c r="G2507" s="289">
        <v>3.33</v>
      </c>
      <c r="H2507" s="263"/>
      <c r="I2507" s="386" t="s">
        <v>928</v>
      </c>
      <c r="J2507" s="386"/>
      <c r="K2507" s="289">
        <v>19.350000000000001</v>
      </c>
      <c r="M2507" s="46"/>
      <c r="N2507" s="46"/>
      <c r="O2507" s="46"/>
      <c r="P2507" s="46"/>
      <c r="Q2507" s="46"/>
      <c r="R2507" s="46"/>
      <c r="S2507" s="46"/>
      <c r="T2507" s="46"/>
      <c r="U2507" s="46"/>
      <c r="V2507" s="46"/>
      <c r="W2507" s="46"/>
      <c r="X2507" s="46"/>
    </row>
    <row r="2508" spans="1:24" ht="15" customHeight="1" thickBot="1" x14ac:dyDescent="0.25">
      <c r="A2508" s="46"/>
      <c r="B2508" s="264"/>
      <c r="C2508" s="264"/>
      <c r="D2508" s="264"/>
      <c r="E2508" s="264"/>
      <c r="F2508" s="264"/>
      <c r="G2508" s="264"/>
      <c r="H2508" s="264" t="s">
        <v>929</v>
      </c>
      <c r="I2508" s="287" t="s">
        <v>1356</v>
      </c>
      <c r="J2508" s="264" t="s">
        <v>931</v>
      </c>
      <c r="K2508" s="265">
        <v>77.400000000000006</v>
      </c>
      <c r="M2508" s="46"/>
      <c r="N2508" s="46"/>
      <c r="O2508" s="46"/>
      <c r="P2508" s="46"/>
      <c r="Q2508" s="46"/>
      <c r="R2508" s="46"/>
      <c r="S2508" s="46"/>
      <c r="T2508" s="46"/>
      <c r="U2508" s="46"/>
      <c r="V2508" s="46"/>
      <c r="W2508" s="46"/>
      <c r="X2508" s="46"/>
    </row>
    <row r="2509" spans="1:24" ht="15" customHeight="1" thickTop="1" x14ac:dyDescent="0.2">
      <c r="A2509" s="46"/>
      <c r="B2509" s="278"/>
      <c r="C2509" s="278"/>
      <c r="D2509" s="278"/>
      <c r="E2509" s="278"/>
      <c r="F2509" s="278"/>
      <c r="G2509" s="278"/>
      <c r="H2509" s="278"/>
      <c r="I2509" s="278"/>
      <c r="J2509" s="278"/>
      <c r="K2509" s="278"/>
      <c r="M2509" s="46"/>
      <c r="N2509" s="46"/>
      <c r="O2509" s="46"/>
      <c r="P2509" s="46"/>
      <c r="Q2509" s="46"/>
      <c r="R2509" s="46"/>
      <c r="S2509" s="46"/>
      <c r="T2509" s="46"/>
      <c r="U2509" s="46"/>
      <c r="V2509" s="46"/>
      <c r="W2509" s="46"/>
      <c r="X2509" s="46"/>
    </row>
    <row r="2510" spans="1:24" ht="15" customHeight="1" x14ac:dyDescent="0.2">
      <c r="A2510" s="46"/>
      <c r="B2510" s="259" t="s">
        <v>580</v>
      </c>
      <c r="C2510" s="267" t="s">
        <v>24</v>
      </c>
      <c r="D2510" s="259" t="s">
        <v>25</v>
      </c>
      <c r="E2510" s="259" t="s">
        <v>26</v>
      </c>
      <c r="F2510" s="387" t="s">
        <v>917</v>
      </c>
      <c r="G2510" s="387"/>
      <c r="H2510" s="271" t="s">
        <v>27</v>
      </c>
      <c r="I2510" s="267" t="s">
        <v>28</v>
      </c>
      <c r="J2510" s="267" t="s">
        <v>29</v>
      </c>
      <c r="K2510" s="267" t="s">
        <v>30</v>
      </c>
      <c r="M2510" s="46"/>
      <c r="N2510" s="46"/>
      <c r="O2510" s="46"/>
      <c r="P2510" s="46"/>
      <c r="Q2510" s="46"/>
      <c r="R2510" s="46"/>
      <c r="S2510" s="46"/>
      <c r="T2510" s="46"/>
      <c r="U2510" s="46"/>
      <c r="V2510" s="46"/>
      <c r="W2510" s="46"/>
      <c r="X2510" s="46"/>
    </row>
    <row r="2511" spans="1:24" ht="15" customHeight="1" x14ac:dyDescent="0.2">
      <c r="A2511" s="46"/>
      <c r="B2511" s="260" t="s">
        <v>918</v>
      </c>
      <c r="C2511" s="275" t="s">
        <v>571</v>
      </c>
      <c r="D2511" s="260" t="s">
        <v>47</v>
      </c>
      <c r="E2511" s="260" t="s">
        <v>572</v>
      </c>
      <c r="F2511" s="388" t="s">
        <v>4019</v>
      </c>
      <c r="G2511" s="388"/>
      <c r="H2511" s="274" t="s">
        <v>49</v>
      </c>
      <c r="I2511" s="277">
        <v>1</v>
      </c>
      <c r="J2511" s="276">
        <v>44.11</v>
      </c>
      <c r="K2511" s="276">
        <v>44.11</v>
      </c>
      <c r="M2511" s="46"/>
      <c r="N2511" s="46"/>
      <c r="O2511" s="46"/>
      <c r="P2511" s="46"/>
      <c r="Q2511" s="46"/>
      <c r="R2511" s="46"/>
      <c r="S2511" s="46"/>
      <c r="T2511" s="46"/>
      <c r="U2511" s="46"/>
      <c r="V2511" s="46"/>
      <c r="W2511" s="46"/>
      <c r="X2511" s="46"/>
    </row>
    <row r="2512" spans="1:24" ht="15" customHeight="1" x14ac:dyDescent="0.2">
      <c r="A2512" s="46"/>
      <c r="B2512" s="261" t="s">
        <v>953</v>
      </c>
      <c r="C2512" s="280" t="s">
        <v>954</v>
      </c>
      <c r="D2512" s="261" t="s">
        <v>47</v>
      </c>
      <c r="E2512" s="261" t="s">
        <v>955</v>
      </c>
      <c r="F2512" s="385" t="s">
        <v>3970</v>
      </c>
      <c r="G2512" s="385"/>
      <c r="H2512" s="279" t="s">
        <v>950</v>
      </c>
      <c r="I2512" s="282">
        <v>0.23250000000000001</v>
      </c>
      <c r="J2512" s="281">
        <v>34.46</v>
      </c>
      <c r="K2512" s="281">
        <v>8.01</v>
      </c>
      <c r="M2512" s="46"/>
      <c r="N2512" s="46"/>
      <c r="O2512" s="46"/>
      <c r="P2512" s="46"/>
      <c r="Q2512" s="46"/>
      <c r="R2512" s="46"/>
      <c r="S2512" s="46"/>
      <c r="T2512" s="46"/>
      <c r="U2512" s="46"/>
      <c r="V2512" s="46"/>
      <c r="W2512" s="46"/>
      <c r="X2512" s="46"/>
    </row>
    <row r="2513" spans="1:24" ht="15" customHeight="1" x14ac:dyDescent="0.2">
      <c r="A2513" s="46"/>
      <c r="B2513" s="261" t="s">
        <v>953</v>
      </c>
      <c r="C2513" s="280" t="s">
        <v>957</v>
      </c>
      <c r="D2513" s="261" t="s">
        <v>47</v>
      </c>
      <c r="E2513" s="261" t="s">
        <v>958</v>
      </c>
      <c r="F2513" s="385" t="s">
        <v>3970</v>
      </c>
      <c r="G2513" s="385"/>
      <c r="H2513" s="279" t="s">
        <v>950</v>
      </c>
      <c r="I2513" s="282">
        <v>0.23250000000000001</v>
      </c>
      <c r="J2513" s="281">
        <v>26.08</v>
      </c>
      <c r="K2513" s="281">
        <v>6.06</v>
      </c>
      <c r="M2513" s="46"/>
      <c r="N2513" s="46"/>
      <c r="O2513" s="46"/>
      <c r="P2513" s="46"/>
      <c r="Q2513" s="46"/>
      <c r="R2513" s="46"/>
      <c r="S2513" s="46"/>
      <c r="T2513" s="46"/>
      <c r="U2513" s="46"/>
      <c r="V2513" s="46"/>
      <c r="W2513" s="46"/>
      <c r="X2513" s="46"/>
    </row>
    <row r="2514" spans="1:24" ht="15" customHeight="1" x14ac:dyDescent="0.2">
      <c r="A2514" s="46"/>
      <c r="B2514" s="262" t="s">
        <v>919</v>
      </c>
      <c r="C2514" s="284" t="s">
        <v>1577</v>
      </c>
      <c r="D2514" s="262" t="s">
        <v>47</v>
      </c>
      <c r="E2514" s="262" t="s">
        <v>1578</v>
      </c>
      <c r="F2514" s="389" t="s">
        <v>923</v>
      </c>
      <c r="G2514" s="389"/>
      <c r="H2514" s="283" t="s">
        <v>49</v>
      </c>
      <c r="I2514" s="286">
        <v>1</v>
      </c>
      <c r="J2514" s="285">
        <v>1.55</v>
      </c>
      <c r="K2514" s="285">
        <v>1.55</v>
      </c>
      <c r="M2514" s="46"/>
      <c r="N2514" s="46"/>
      <c r="O2514" s="46"/>
      <c r="P2514" s="46"/>
      <c r="Q2514" s="46"/>
      <c r="R2514" s="46"/>
      <c r="S2514" s="46"/>
      <c r="T2514" s="46"/>
      <c r="U2514" s="46"/>
      <c r="V2514" s="46"/>
      <c r="W2514" s="46"/>
      <c r="X2514" s="46"/>
    </row>
    <row r="2515" spans="1:24" ht="15" customHeight="1" x14ac:dyDescent="0.2">
      <c r="A2515" s="46"/>
      <c r="B2515" s="262" t="s">
        <v>919</v>
      </c>
      <c r="C2515" s="284" t="s">
        <v>1567</v>
      </c>
      <c r="D2515" s="262" t="s">
        <v>47</v>
      </c>
      <c r="E2515" s="262" t="s">
        <v>1568</v>
      </c>
      <c r="F2515" s="389" t="s">
        <v>923</v>
      </c>
      <c r="G2515" s="389"/>
      <c r="H2515" s="283" t="s">
        <v>49</v>
      </c>
      <c r="I2515" s="286">
        <v>2</v>
      </c>
      <c r="J2515" s="285">
        <v>2.75</v>
      </c>
      <c r="K2515" s="285">
        <v>5.5</v>
      </c>
      <c r="M2515" s="46"/>
      <c r="N2515" s="46"/>
      <c r="O2515" s="46"/>
      <c r="P2515" s="46"/>
      <c r="Q2515" s="46"/>
      <c r="R2515" s="46"/>
      <c r="S2515" s="46"/>
      <c r="T2515" s="46"/>
      <c r="U2515" s="46"/>
      <c r="V2515" s="46"/>
      <c r="W2515" s="46"/>
      <c r="X2515" s="46"/>
    </row>
    <row r="2516" spans="1:24" ht="15" customHeight="1" x14ac:dyDescent="0.2">
      <c r="A2516" s="46"/>
      <c r="B2516" s="262" t="s">
        <v>919</v>
      </c>
      <c r="C2516" s="284" t="s">
        <v>1565</v>
      </c>
      <c r="D2516" s="262" t="s">
        <v>47</v>
      </c>
      <c r="E2516" s="262" t="s">
        <v>1566</v>
      </c>
      <c r="F2516" s="389" t="s">
        <v>923</v>
      </c>
      <c r="G2516" s="389"/>
      <c r="H2516" s="283" t="s">
        <v>49</v>
      </c>
      <c r="I2516" s="286">
        <v>0.14000000000000001</v>
      </c>
      <c r="J2516" s="285">
        <v>32.549999999999997</v>
      </c>
      <c r="K2516" s="285">
        <v>4.55</v>
      </c>
      <c r="M2516" s="46"/>
      <c r="N2516" s="46"/>
      <c r="O2516" s="46"/>
      <c r="P2516" s="46"/>
      <c r="Q2516" s="46"/>
      <c r="R2516" s="46"/>
      <c r="S2516" s="46"/>
      <c r="T2516" s="46"/>
      <c r="U2516" s="46"/>
      <c r="V2516" s="46"/>
      <c r="W2516" s="46"/>
      <c r="X2516" s="46"/>
    </row>
    <row r="2517" spans="1:24" ht="15" customHeight="1" x14ac:dyDescent="0.2">
      <c r="A2517" s="46"/>
      <c r="B2517" s="262" t="s">
        <v>919</v>
      </c>
      <c r="C2517" s="284" t="s">
        <v>1587</v>
      </c>
      <c r="D2517" s="262" t="s">
        <v>47</v>
      </c>
      <c r="E2517" s="262" t="s">
        <v>1588</v>
      </c>
      <c r="F2517" s="389" t="s">
        <v>923</v>
      </c>
      <c r="G2517" s="389"/>
      <c r="H2517" s="283" t="s">
        <v>49</v>
      </c>
      <c r="I2517" s="286">
        <v>1</v>
      </c>
      <c r="J2517" s="285">
        <v>18.440000000000001</v>
      </c>
      <c r="K2517" s="285">
        <v>18.440000000000001</v>
      </c>
      <c r="M2517" s="46"/>
      <c r="N2517" s="46"/>
      <c r="O2517" s="46"/>
      <c r="P2517" s="46"/>
      <c r="Q2517" s="46"/>
      <c r="R2517" s="46"/>
      <c r="S2517" s="46"/>
      <c r="T2517" s="46"/>
      <c r="U2517" s="46"/>
      <c r="V2517" s="46"/>
      <c r="W2517" s="46"/>
      <c r="X2517" s="46"/>
    </row>
    <row r="2518" spans="1:24" ht="15" customHeight="1" x14ac:dyDescent="0.2">
      <c r="A2518" s="46"/>
      <c r="B2518" s="263"/>
      <c r="C2518" s="263"/>
      <c r="D2518" s="263"/>
      <c r="E2518" s="263"/>
      <c r="F2518" s="263" t="s">
        <v>924</v>
      </c>
      <c r="G2518" s="289">
        <v>12.41</v>
      </c>
      <c r="H2518" s="263" t="s">
        <v>925</v>
      </c>
      <c r="I2518" s="289">
        <v>0</v>
      </c>
      <c r="J2518" s="263" t="s">
        <v>926</v>
      </c>
      <c r="K2518" s="289">
        <v>12.41</v>
      </c>
      <c r="M2518" s="46"/>
      <c r="N2518" s="46"/>
      <c r="O2518" s="46"/>
      <c r="P2518" s="46"/>
      <c r="Q2518" s="46"/>
      <c r="R2518" s="46"/>
      <c r="S2518" s="46"/>
      <c r="T2518" s="46"/>
      <c r="U2518" s="46"/>
      <c r="V2518" s="46"/>
      <c r="W2518" s="46"/>
      <c r="X2518" s="46"/>
    </row>
    <row r="2519" spans="1:24" ht="15" customHeight="1" x14ac:dyDescent="0.2">
      <c r="A2519" s="46"/>
      <c r="B2519" s="263"/>
      <c r="C2519" s="263"/>
      <c r="D2519" s="263"/>
      <c r="E2519" s="263"/>
      <c r="F2519" s="263" t="s">
        <v>927</v>
      </c>
      <c r="G2519" s="289">
        <v>9.17</v>
      </c>
      <c r="H2519" s="263"/>
      <c r="I2519" s="386" t="s">
        <v>928</v>
      </c>
      <c r="J2519" s="386"/>
      <c r="K2519" s="289">
        <v>53.28</v>
      </c>
      <c r="M2519" s="46"/>
      <c r="N2519" s="46"/>
      <c r="O2519" s="46"/>
      <c r="P2519" s="46"/>
      <c r="Q2519" s="46"/>
      <c r="R2519" s="46"/>
      <c r="S2519" s="46"/>
      <c r="T2519" s="46"/>
      <c r="U2519" s="46"/>
      <c r="V2519" s="46"/>
      <c r="W2519" s="46"/>
      <c r="X2519" s="46"/>
    </row>
    <row r="2520" spans="1:24" ht="15" customHeight="1" thickBot="1" x14ac:dyDescent="0.25">
      <c r="A2520" s="46"/>
      <c r="B2520" s="264"/>
      <c r="C2520" s="264"/>
      <c r="D2520" s="264"/>
      <c r="E2520" s="264"/>
      <c r="F2520" s="264"/>
      <c r="G2520" s="264"/>
      <c r="H2520" s="264" t="s">
        <v>929</v>
      </c>
      <c r="I2520" s="287" t="s">
        <v>3065</v>
      </c>
      <c r="J2520" s="264" t="s">
        <v>931</v>
      </c>
      <c r="K2520" s="265">
        <v>1065.5999999999999</v>
      </c>
      <c r="M2520" s="46"/>
      <c r="N2520" s="46"/>
      <c r="O2520" s="46"/>
      <c r="P2520" s="46"/>
      <c r="Q2520" s="46"/>
      <c r="R2520" s="46"/>
      <c r="S2520" s="46"/>
      <c r="T2520" s="46"/>
      <c r="U2520" s="46"/>
      <c r="V2520" s="46"/>
      <c r="W2520" s="46"/>
      <c r="X2520" s="46"/>
    </row>
    <row r="2521" spans="1:24" ht="15" customHeight="1" thickTop="1" x14ac:dyDescent="0.2">
      <c r="A2521" s="46"/>
      <c r="B2521" s="278"/>
      <c r="C2521" s="278"/>
      <c r="D2521" s="278"/>
      <c r="E2521" s="278"/>
      <c r="F2521" s="278"/>
      <c r="G2521" s="278"/>
      <c r="H2521" s="278"/>
      <c r="I2521" s="278"/>
      <c r="J2521" s="278"/>
      <c r="K2521" s="278"/>
      <c r="M2521" s="46"/>
      <c r="N2521" s="46"/>
      <c r="O2521" s="46"/>
      <c r="P2521" s="46"/>
      <c r="Q2521" s="46"/>
      <c r="R2521" s="46"/>
      <c r="S2521" s="46"/>
      <c r="T2521" s="46"/>
      <c r="U2521" s="46"/>
      <c r="V2521" s="46"/>
      <c r="W2521" s="46"/>
      <c r="X2521" s="46"/>
    </row>
    <row r="2522" spans="1:24" ht="15" customHeight="1" x14ac:dyDescent="0.2">
      <c r="A2522" s="46"/>
      <c r="B2522" s="259" t="s">
        <v>583</v>
      </c>
      <c r="C2522" s="267" t="s">
        <v>24</v>
      </c>
      <c r="D2522" s="259" t="s">
        <v>25</v>
      </c>
      <c r="E2522" s="259" t="s">
        <v>26</v>
      </c>
      <c r="F2522" s="387" t="s">
        <v>917</v>
      </c>
      <c r="G2522" s="387"/>
      <c r="H2522" s="271" t="s">
        <v>27</v>
      </c>
      <c r="I2522" s="267" t="s">
        <v>28</v>
      </c>
      <c r="J2522" s="267" t="s">
        <v>29</v>
      </c>
      <c r="K2522" s="267" t="s">
        <v>30</v>
      </c>
      <c r="M2522" s="46"/>
      <c r="N2522" s="46"/>
      <c r="O2522" s="46"/>
      <c r="P2522" s="46"/>
      <c r="Q2522" s="46"/>
      <c r="R2522" s="46"/>
      <c r="S2522" s="46"/>
      <c r="T2522" s="46"/>
      <c r="U2522" s="46"/>
      <c r="V2522" s="46"/>
      <c r="W2522" s="46"/>
      <c r="X2522" s="46"/>
    </row>
    <row r="2523" spans="1:24" ht="15" customHeight="1" x14ac:dyDescent="0.2">
      <c r="A2523" s="46"/>
      <c r="B2523" s="260" t="s">
        <v>918</v>
      </c>
      <c r="C2523" s="275" t="s">
        <v>3007</v>
      </c>
      <c r="D2523" s="260" t="s">
        <v>47</v>
      </c>
      <c r="E2523" s="260" t="s">
        <v>3008</v>
      </c>
      <c r="F2523" s="388" t="s">
        <v>4019</v>
      </c>
      <c r="G2523" s="388"/>
      <c r="H2523" s="274" t="s">
        <v>49</v>
      </c>
      <c r="I2523" s="277">
        <v>1</v>
      </c>
      <c r="J2523" s="276">
        <v>48.99</v>
      </c>
      <c r="K2523" s="276">
        <v>48.99</v>
      </c>
      <c r="M2523" s="46"/>
      <c r="N2523" s="46"/>
      <c r="O2523" s="46"/>
      <c r="P2523" s="46"/>
      <c r="Q2523" s="46"/>
      <c r="R2523" s="46"/>
      <c r="S2523" s="46"/>
      <c r="T2523" s="46"/>
      <c r="U2523" s="46"/>
      <c r="V2523" s="46"/>
      <c r="W2523" s="46"/>
      <c r="X2523" s="46"/>
    </row>
    <row r="2524" spans="1:24" ht="15" customHeight="1" x14ac:dyDescent="0.2">
      <c r="A2524" s="46"/>
      <c r="B2524" s="261" t="s">
        <v>953</v>
      </c>
      <c r="C2524" s="280" t="s">
        <v>957</v>
      </c>
      <c r="D2524" s="261" t="s">
        <v>47</v>
      </c>
      <c r="E2524" s="261" t="s">
        <v>958</v>
      </c>
      <c r="F2524" s="385" t="s">
        <v>3970</v>
      </c>
      <c r="G2524" s="385"/>
      <c r="H2524" s="279" t="s">
        <v>950</v>
      </c>
      <c r="I2524" s="282">
        <v>0.24460000000000001</v>
      </c>
      <c r="J2524" s="281">
        <v>26.08</v>
      </c>
      <c r="K2524" s="281">
        <v>6.37</v>
      </c>
      <c r="M2524" s="46"/>
      <c r="N2524" s="46"/>
      <c r="O2524" s="46"/>
      <c r="P2524" s="46"/>
      <c r="Q2524" s="46"/>
      <c r="R2524" s="46"/>
      <c r="S2524" s="46"/>
      <c r="T2524" s="46"/>
      <c r="U2524" s="46"/>
      <c r="V2524" s="46"/>
      <c r="W2524" s="46"/>
      <c r="X2524" s="46"/>
    </row>
    <row r="2525" spans="1:24" ht="15" customHeight="1" x14ac:dyDescent="0.2">
      <c r="A2525" s="46"/>
      <c r="B2525" s="261" t="s">
        <v>953</v>
      </c>
      <c r="C2525" s="280" t="s">
        <v>954</v>
      </c>
      <c r="D2525" s="261" t="s">
        <v>47</v>
      </c>
      <c r="E2525" s="261" t="s">
        <v>955</v>
      </c>
      <c r="F2525" s="385" t="s">
        <v>3970</v>
      </c>
      <c r="G2525" s="385"/>
      <c r="H2525" s="279" t="s">
        <v>950</v>
      </c>
      <c r="I2525" s="282">
        <v>0.24460000000000001</v>
      </c>
      <c r="J2525" s="281">
        <v>34.46</v>
      </c>
      <c r="K2525" s="281">
        <v>8.42</v>
      </c>
      <c r="M2525" s="46"/>
      <c r="N2525" s="46"/>
      <c r="O2525" s="46"/>
      <c r="P2525" s="46"/>
      <c r="Q2525" s="46"/>
      <c r="R2525" s="46"/>
      <c r="S2525" s="46"/>
      <c r="T2525" s="46"/>
      <c r="U2525" s="46"/>
      <c r="V2525" s="46"/>
      <c r="W2525" s="46"/>
      <c r="X2525" s="46"/>
    </row>
    <row r="2526" spans="1:24" ht="15" customHeight="1" x14ac:dyDescent="0.2">
      <c r="A2526" s="46"/>
      <c r="B2526" s="262" t="s">
        <v>919</v>
      </c>
      <c r="C2526" s="284" t="s">
        <v>1581</v>
      </c>
      <c r="D2526" s="262" t="s">
        <v>47</v>
      </c>
      <c r="E2526" s="262" t="s">
        <v>1582</v>
      </c>
      <c r="F2526" s="389" t="s">
        <v>923</v>
      </c>
      <c r="G2526" s="389"/>
      <c r="H2526" s="283" t="s">
        <v>49</v>
      </c>
      <c r="I2526" s="286">
        <v>1</v>
      </c>
      <c r="J2526" s="285">
        <v>2.2799999999999998</v>
      </c>
      <c r="K2526" s="285">
        <v>2.2799999999999998</v>
      </c>
      <c r="M2526" s="46"/>
      <c r="N2526" s="46"/>
      <c r="O2526" s="46"/>
      <c r="P2526" s="46"/>
      <c r="Q2526" s="46"/>
      <c r="R2526" s="46"/>
      <c r="S2526" s="46"/>
      <c r="T2526" s="46"/>
      <c r="U2526" s="46"/>
      <c r="V2526" s="46"/>
      <c r="W2526" s="46"/>
      <c r="X2526" s="46"/>
    </row>
    <row r="2527" spans="1:24" ht="15" customHeight="1" x14ac:dyDescent="0.2">
      <c r="A2527" s="46"/>
      <c r="B2527" s="262" t="s">
        <v>919</v>
      </c>
      <c r="C2527" s="284" t="s">
        <v>1565</v>
      </c>
      <c r="D2527" s="262" t="s">
        <v>47</v>
      </c>
      <c r="E2527" s="262" t="s">
        <v>1566</v>
      </c>
      <c r="F2527" s="389" t="s">
        <v>923</v>
      </c>
      <c r="G2527" s="389"/>
      <c r="H2527" s="283" t="s">
        <v>49</v>
      </c>
      <c r="I2527" s="286">
        <v>0.1525</v>
      </c>
      <c r="J2527" s="285">
        <v>32.549999999999997</v>
      </c>
      <c r="K2527" s="285">
        <v>4.96</v>
      </c>
      <c r="M2527" s="46"/>
      <c r="N2527" s="46"/>
      <c r="O2527" s="46"/>
      <c r="P2527" s="46"/>
      <c r="Q2527" s="46"/>
      <c r="R2527" s="46"/>
      <c r="S2527" s="46"/>
      <c r="T2527" s="46"/>
      <c r="U2527" s="46"/>
      <c r="V2527" s="46"/>
      <c r="W2527" s="46"/>
      <c r="X2527" s="46"/>
    </row>
    <row r="2528" spans="1:24" ht="15" customHeight="1" x14ac:dyDescent="0.2">
      <c r="A2528" s="46"/>
      <c r="B2528" s="262" t="s">
        <v>919</v>
      </c>
      <c r="C2528" s="284" t="s">
        <v>1567</v>
      </c>
      <c r="D2528" s="262" t="s">
        <v>47</v>
      </c>
      <c r="E2528" s="262" t="s">
        <v>1568</v>
      </c>
      <c r="F2528" s="389" t="s">
        <v>923</v>
      </c>
      <c r="G2528" s="389"/>
      <c r="H2528" s="283" t="s">
        <v>49</v>
      </c>
      <c r="I2528" s="286">
        <v>2</v>
      </c>
      <c r="J2528" s="285">
        <v>2.75</v>
      </c>
      <c r="K2528" s="285">
        <v>5.5</v>
      </c>
      <c r="M2528" s="46"/>
      <c r="N2528" s="46"/>
      <c r="O2528" s="46"/>
      <c r="P2528" s="46"/>
      <c r="Q2528" s="46"/>
      <c r="R2528" s="46"/>
      <c r="S2528" s="46"/>
      <c r="T2528" s="46"/>
      <c r="U2528" s="46"/>
      <c r="V2528" s="46"/>
      <c r="W2528" s="46"/>
      <c r="X2528" s="46"/>
    </row>
    <row r="2529" spans="1:24" ht="15" customHeight="1" x14ac:dyDescent="0.2">
      <c r="A2529" s="46"/>
      <c r="B2529" s="262" t="s">
        <v>919</v>
      </c>
      <c r="C2529" s="284" t="s">
        <v>3086</v>
      </c>
      <c r="D2529" s="262" t="s">
        <v>47</v>
      </c>
      <c r="E2529" s="262" t="s">
        <v>3087</v>
      </c>
      <c r="F2529" s="389" t="s">
        <v>923</v>
      </c>
      <c r="G2529" s="389"/>
      <c r="H2529" s="283" t="s">
        <v>49</v>
      </c>
      <c r="I2529" s="286">
        <v>1</v>
      </c>
      <c r="J2529" s="285">
        <v>21.46</v>
      </c>
      <c r="K2529" s="285">
        <v>21.46</v>
      </c>
      <c r="M2529" s="46"/>
      <c r="N2529" s="46"/>
      <c r="O2529" s="46"/>
      <c r="P2529" s="46"/>
      <c r="Q2529" s="46"/>
      <c r="R2529" s="46"/>
      <c r="S2529" s="46"/>
      <c r="T2529" s="46"/>
      <c r="U2529" s="46"/>
      <c r="V2529" s="46"/>
      <c r="W2529" s="46"/>
      <c r="X2529" s="46"/>
    </row>
    <row r="2530" spans="1:24" ht="15" customHeight="1" x14ac:dyDescent="0.2">
      <c r="A2530" s="46"/>
      <c r="B2530" s="263"/>
      <c r="C2530" s="263"/>
      <c r="D2530" s="263"/>
      <c r="E2530" s="263"/>
      <c r="F2530" s="263" t="s">
        <v>924</v>
      </c>
      <c r="G2530" s="289">
        <v>13.05</v>
      </c>
      <c r="H2530" s="263" t="s">
        <v>925</v>
      </c>
      <c r="I2530" s="289">
        <v>0</v>
      </c>
      <c r="J2530" s="263" t="s">
        <v>926</v>
      </c>
      <c r="K2530" s="289">
        <v>13.05</v>
      </c>
      <c r="M2530" s="46"/>
      <c r="N2530" s="46"/>
      <c r="O2530" s="46"/>
      <c r="P2530" s="46"/>
      <c r="Q2530" s="46"/>
      <c r="R2530" s="46"/>
      <c r="S2530" s="46"/>
      <c r="T2530" s="46"/>
      <c r="U2530" s="46"/>
      <c r="V2530" s="46"/>
      <c r="W2530" s="46"/>
      <c r="X2530" s="46"/>
    </row>
    <row r="2531" spans="1:24" ht="15" customHeight="1" x14ac:dyDescent="0.2">
      <c r="A2531" s="46"/>
      <c r="B2531" s="263"/>
      <c r="C2531" s="263"/>
      <c r="D2531" s="263"/>
      <c r="E2531" s="263"/>
      <c r="F2531" s="263" t="s">
        <v>927</v>
      </c>
      <c r="G2531" s="289">
        <v>10.19</v>
      </c>
      <c r="H2531" s="263"/>
      <c r="I2531" s="386" t="s">
        <v>928</v>
      </c>
      <c r="J2531" s="386"/>
      <c r="K2531" s="289">
        <v>59.18</v>
      </c>
      <c r="M2531" s="46"/>
      <c r="N2531" s="46"/>
      <c r="O2531" s="46"/>
      <c r="P2531" s="46"/>
      <c r="Q2531" s="46"/>
      <c r="R2531" s="46"/>
      <c r="S2531" s="46"/>
      <c r="T2531" s="46"/>
      <c r="U2531" s="46"/>
      <c r="V2531" s="46"/>
      <c r="W2531" s="46"/>
      <c r="X2531" s="46"/>
    </row>
    <row r="2532" spans="1:24" ht="15" customHeight="1" thickBot="1" x14ac:dyDescent="0.25">
      <c r="A2532" s="46"/>
      <c r="B2532" s="264"/>
      <c r="C2532" s="264"/>
      <c r="D2532" s="264"/>
      <c r="E2532" s="264"/>
      <c r="F2532" s="264"/>
      <c r="G2532" s="264"/>
      <c r="H2532" s="264" t="s">
        <v>929</v>
      </c>
      <c r="I2532" s="287" t="s">
        <v>975</v>
      </c>
      <c r="J2532" s="264" t="s">
        <v>931</v>
      </c>
      <c r="K2532" s="265">
        <v>59.18</v>
      </c>
      <c r="M2532" s="46"/>
      <c r="N2532" s="46"/>
      <c r="O2532" s="46"/>
      <c r="P2532" s="46"/>
      <c r="Q2532" s="46"/>
      <c r="R2532" s="46"/>
      <c r="S2532" s="46"/>
      <c r="T2532" s="46"/>
      <c r="U2532" s="46"/>
      <c r="V2532" s="46"/>
      <c r="W2532" s="46"/>
      <c r="X2532" s="46"/>
    </row>
    <row r="2533" spans="1:24" ht="15" customHeight="1" thickTop="1" x14ac:dyDescent="0.2">
      <c r="A2533" s="46"/>
      <c r="B2533" s="278"/>
      <c r="C2533" s="278"/>
      <c r="D2533" s="278"/>
      <c r="E2533" s="278"/>
      <c r="F2533" s="278"/>
      <c r="G2533" s="278"/>
      <c r="H2533" s="278"/>
      <c r="I2533" s="278"/>
      <c r="J2533" s="278"/>
      <c r="K2533" s="278"/>
      <c r="M2533" s="46"/>
      <c r="N2533" s="46"/>
      <c r="O2533" s="46"/>
      <c r="P2533" s="46"/>
      <c r="Q2533" s="46"/>
      <c r="R2533" s="46"/>
      <c r="S2533" s="46"/>
      <c r="T2533" s="46"/>
      <c r="U2533" s="46"/>
      <c r="V2533" s="46"/>
      <c r="W2533" s="46"/>
      <c r="X2533" s="46"/>
    </row>
    <row r="2534" spans="1:24" ht="15" customHeight="1" x14ac:dyDescent="0.2">
      <c r="A2534" s="46"/>
      <c r="B2534" s="259" t="s">
        <v>585</v>
      </c>
      <c r="C2534" s="267" t="s">
        <v>24</v>
      </c>
      <c r="D2534" s="259" t="s">
        <v>25</v>
      </c>
      <c r="E2534" s="259" t="s">
        <v>26</v>
      </c>
      <c r="F2534" s="387" t="s">
        <v>917</v>
      </c>
      <c r="G2534" s="387"/>
      <c r="H2534" s="271" t="s">
        <v>27</v>
      </c>
      <c r="I2534" s="267" t="s">
        <v>28</v>
      </c>
      <c r="J2534" s="267" t="s">
        <v>29</v>
      </c>
      <c r="K2534" s="267" t="s">
        <v>30</v>
      </c>
      <c r="M2534" s="46"/>
      <c r="N2534" s="46"/>
      <c r="O2534" s="46"/>
      <c r="P2534" s="46"/>
      <c r="Q2534" s="46"/>
      <c r="R2534" s="46"/>
      <c r="S2534" s="46"/>
      <c r="T2534" s="46"/>
      <c r="U2534" s="46"/>
      <c r="V2534" s="46"/>
      <c r="W2534" s="46"/>
      <c r="X2534" s="46"/>
    </row>
    <row r="2535" spans="1:24" ht="15" customHeight="1" x14ac:dyDescent="0.2">
      <c r="A2535" s="46"/>
      <c r="B2535" s="260" t="s">
        <v>918</v>
      </c>
      <c r="C2535" s="275" t="s">
        <v>3207</v>
      </c>
      <c r="D2535" s="260" t="s">
        <v>47</v>
      </c>
      <c r="E2535" s="260" t="s">
        <v>3208</v>
      </c>
      <c r="F2535" s="388" t="s">
        <v>4019</v>
      </c>
      <c r="G2535" s="388"/>
      <c r="H2535" s="274" t="s">
        <v>49</v>
      </c>
      <c r="I2535" s="277">
        <v>1</v>
      </c>
      <c r="J2535" s="276">
        <v>52.61</v>
      </c>
      <c r="K2535" s="276">
        <v>52.61</v>
      </c>
      <c r="M2535" s="46"/>
      <c r="N2535" s="46"/>
      <c r="O2535" s="46"/>
      <c r="P2535" s="46"/>
      <c r="Q2535" s="46"/>
      <c r="R2535" s="46"/>
      <c r="S2535" s="46"/>
      <c r="T2535" s="46"/>
      <c r="U2535" s="46"/>
      <c r="V2535" s="46"/>
      <c r="W2535" s="46"/>
      <c r="X2535" s="46"/>
    </row>
    <row r="2536" spans="1:24" ht="15" customHeight="1" x14ac:dyDescent="0.2">
      <c r="A2536" s="46"/>
      <c r="B2536" s="261" t="s">
        <v>953</v>
      </c>
      <c r="C2536" s="280" t="s">
        <v>954</v>
      </c>
      <c r="D2536" s="261" t="s">
        <v>47</v>
      </c>
      <c r="E2536" s="261" t="s">
        <v>955</v>
      </c>
      <c r="F2536" s="385" t="s">
        <v>3970</v>
      </c>
      <c r="G2536" s="385"/>
      <c r="H2536" s="279" t="s">
        <v>950</v>
      </c>
      <c r="I2536" s="282">
        <v>0.25679999999999997</v>
      </c>
      <c r="J2536" s="281">
        <v>34.46</v>
      </c>
      <c r="K2536" s="281">
        <v>8.84</v>
      </c>
      <c r="M2536" s="46"/>
      <c r="N2536" s="46"/>
      <c r="O2536" s="46"/>
      <c r="P2536" s="46"/>
      <c r="Q2536" s="46"/>
      <c r="R2536" s="46"/>
      <c r="S2536" s="46"/>
      <c r="T2536" s="46"/>
      <c r="U2536" s="46"/>
      <c r="V2536" s="46"/>
      <c r="W2536" s="46"/>
      <c r="X2536" s="46"/>
    </row>
    <row r="2537" spans="1:24" ht="15" customHeight="1" x14ac:dyDescent="0.2">
      <c r="A2537" s="46"/>
      <c r="B2537" s="261" t="s">
        <v>953</v>
      </c>
      <c r="C2537" s="280" t="s">
        <v>957</v>
      </c>
      <c r="D2537" s="261" t="s">
        <v>47</v>
      </c>
      <c r="E2537" s="261" t="s">
        <v>958</v>
      </c>
      <c r="F2537" s="385" t="s">
        <v>3970</v>
      </c>
      <c r="G2537" s="385"/>
      <c r="H2537" s="279" t="s">
        <v>950</v>
      </c>
      <c r="I2537" s="282">
        <v>0.25679999999999997</v>
      </c>
      <c r="J2537" s="281">
        <v>26.08</v>
      </c>
      <c r="K2537" s="281">
        <v>6.69</v>
      </c>
      <c r="M2537" s="46"/>
      <c r="N2537" s="46"/>
      <c r="O2537" s="46"/>
      <c r="P2537" s="46"/>
      <c r="Q2537" s="46"/>
      <c r="R2537" s="46"/>
      <c r="S2537" s="46"/>
      <c r="T2537" s="46"/>
      <c r="U2537" s="46"/>
      <c r="V2537" s="46"/>
      <c r="W2537" s="46"/>
      <c r="X2537" s="46"/>
    </row>
    <row r="2538" spans="1:24" ht="15" customHeight="1" x14ac:dyDescent="0.2">
      <c r="A2538" s="46"/>
      <c r="B2538" s="262" t="s">
        <v>919</v>
      </c>
      <c r="C2538" s="284" t="s">
        <v>3311</v>
      </c>
      <c r="D2538" s="262" t="s">
        <v>47</v>
      </c>
      <c r="E2538" s="262" t="s">
        <v>3312</v>
      </c>
      <c r="F2538" s="389" t="s">
        <v>923</v>
      </c>
      <c r="G2538" s="389"/>
      <c r="H2538" s="283" t="s">
        <v>49</v>
      </c>
      <c r="I2538" s="286">
        <v>1</v>
      </c>
      <c r="J2538" s="285">
        <v>23.22</v>
      </c>
      <c r="K2538" s="285">
        <v>23.22</v>
      </c>
      <c r="M2538" s="46"/>
      <c r="N2538" s="46"/>
      <c r="O2538" s="46"/>
      <c r="P2538" s="46"/>
      <c r="Q2538" s="46"/>
      <c r="R2538" s="46"/>
      <c r="S2538" s="46"/>
      <c r="T2538" s="46"/>
      <c r="U2538" s="46"/>
      <c r="V2538" s="46"/>
      <c r="W2538" s="46"/>
      <c r="X2538" s="46"/>
    </row>
    <row r="2539" spans="1:24" ht="15" customHeight="1" x14ac:dyDescent="0.2">
      <c r="A2539" s="46"/>
      <c r="B2539" s="262" t="s">
        <v>919</v>
      </c>
      <c r="C2539" s="284" t="s">
        <v>1567</v>
      </c>
      <c r="D2539" s="262" t="s">
        <v>47</v>
      </c>
      <c r="E2539" s="262" t="s">
        <v>1568</v>
      </c>
      <c r="F2539" s="389" t="s">
        <v>923</v>
      </c>
      <c r="G2539" s="389"/>
      <c r="H2539" s="283" t="s">
        <v>49</v>
      </c>
      <c r="I2539" s="286">
        <v>3</v>
      </c>
      <c r="J2539" s="285">
        <v>2.75</v>
      </c>
      <c r="K2539" s="285">
        <v>8.25</v>
      </c>
      <c r="M2539" s="46"/>
      <c r="N2539" s="46"/>
      <c r="O2539" s="46"/>
      <c r="P2539" s="46"/>
      <c r="Q2539" s="46"/>
      <c r="R2539" s="46"/>
      <c r="S2539" s="46"/>
      <c r="T2539" s="46"/>
      <c r="U2539" s="46"/>
      <c r="V2539" s="46"/>
      <c r="W2539" s="46"/>
      <c r="X2539" s="46"/>
    </row>
    <row r="2540" spans="1:24" ht="15" customHeight="1" x14ac:dyDescent="0.2">
      <c r="A2540" s="46"/>
      <c r="B2540" s="262" t="s">
        <v>919</v>
      </c>
      <c r="C2540" s="284" t="s">
        <v>1565</v>
      </c>
      <c r="D2540" s="262" t="s">
        <v>47</v>
      </c>
      <c r="E2540" s="262" t="s">
        <v>1566</v>
      </c>
      <c r="F2540" s="389" t="s">
        <v>923</v>
      </c>
      <c r="G2540" s="389"/>
      <c r="H2540" s="283" t="s">
        <v>49</v>
      </c>
      <c r="I2540" s="286">
        <v>0.17249999999999999</v>
      </c>
      <c r="J2540" s="285">
        <v>32.549999999999997</v>
      </c>
      <c r="K2540" s="285">
        <v>5.61</v>
      </c>
      <c r="M2540" s="46"/>
      <c r="N2540" s="46"/>
      <c r="O2540" s="46"/>
      <c r="P2540" s="46"/>
      <c r="Q2540" s="46"/>
      <c r="R2540" s="46"/>
      <c r="S2540" s="46"/>
      <c r="T2540" s="46"/>
      <c r="U2540" s="46"/>
      <c r="V2540" s="46"/>
      <c r="W2540" s="46"/>
      <c r="X2540" s="46"/>
    </row>
    <row r="2541" spans="1:24" ht="15" customHeight="1" x14ac:dyDescent="0.2">
      <c r="A2541" s="46"/>
      <c r="B2541" s="263"/>
      <c r="C2541" s="263"/>
      <c r="D2541" s="263"/>
      <c r="E2541" s="263"/>
      <c r="F2541" s="263" t="s">
        <v>924</v>
      </c>
      <c r="G2541" s="289">
        <v>13.71</v>
      </c>
      <c r="H2541" s="263" t="s">
        <v>925</v>
      </c>
      <c r="I2541" s="289">
        <v>0</v>
      </c>
      <c r="J2541" s="263" t="s">
        <v>926</v>
      </c>
      <c r="K2541" s="289">
        <v>13.71</v>
      </c>
      <c r="M2541" s="46"/>
      <c r="N2541" s="46"/>
      <c r="O2541" s="46"/>
      <c r="P2541" s="46"/>
      <c r="Q2541" s="46"/>
      <c r="R2541" s="46"/>
      <c r="S2541" s="46"/>
      <c r="T2541" s="46"/>
      <c r="U2541" s="46"/>
      <c r="V2541" s="46"/>
      <c r="W2541" s="46"/>
      <c r="X2541" s="46"/>
    </row>
    <row r="2542" spans="1:24" ht="15" customHeight="1" x14ac:dyDescent="0.2">
      <c r="A2542" s="46"/>
      <c r="B2542" s="263"/>
      <c r="C2542" s="263"/>
      <c r="D2542" s="263"/>
      <c r="E2542" s="263"/>
      <c r="F2542" s="263" t="s">
        <v>927</v>
      </c>
      <c r="G2542" s="289">
        <v>10.94</v>
      </c>
      <c r="H2542" s="263"/>
      <c r="I2542" s="386" t="s">
        <v>928</v>
      </c>
      <c r="J2542" s="386"/>
      <c r="K2542" s="289">
        <v>63.55</v>
      </c>
      <c r="M2542" s="46"/>
      <c r="N2542" s="46"/>
      <c r="O2542" s="46"/>
      <c r="P2542" s="46"/>
      <c r="Q2542" s="46"/>
      <c r="R2542" s="46"/>
      <c r="S2542" s="46"/>
      <c r="T2542" s="46"/>
      <c r="U2542" s="46"/>
      <c r="V2542" s="46"/>
      <c r="W2542" s="46"/>
      <c r="X2542" s="46"/>
    </row>
    <row r="2543" spans="1:24" ht="15" customHeight="1" thickBot="1" x14ac:dyDescent="0.25">
      <c r="A2543" s="46"/>
      <c r="B2543" s="264"/>
      <c r="C2543" s="264"/>
      <c r="D2543" s="264"/>
      <c r="E2543" s="264"/>
      <c r="F2543" s="264"/>
      <c r="G2543" s="264"/>
      <c r="H2543" s="264" t="s">
        <v>929</v>
      </c>
      <c r="I2543" s="287" t="s">
        <v>1356</v>
      </c>
      <c r="J2543" s="264" t="s">
        <v>931</v>
      </c>
      <c r="K2543" s="265">
        <v>254.2</v>
      </c>
      <c r="M2543" s="46"/>
      <c r="N2543" s="46"/>
      <c r="O2543" s="46"/>
      <c r="P2543" s="46"/>
      <c r="Q2543" s="46"/>
      <c r="R2543" s="46"/>
      <c r="S2543" s="46"/>
      <c r="T2543" s="46"/>
      <c r="U2543" s="46"/>
      <c r="V2543" s="46"/>
      <c r="W2543" s="46"/>
      <c r="X2543" s="46"/>
    </row>
    <row r="2544" spans="1:24" ht="15" customHeight="1" thickTop="1" x14ac:dyDescent="0.2">
      <c r="A2544" s="46"/>
      <c r="B2544" s="278"/>
      <c r="C2544" s="278"/>
      <c r="D2544" s="278"/>
      <c r="E2544" s="278"/>
      <c r="F2544" s="278"/>
      <c r="G2544" s="278"/>
      <c r="H2544" s="278"/>
      <c r="I2544" s="278"/>
      <c r="J2544" s="278"/>
      <c r="K2544" s="278"/>
      <c r="M2544" s="46"/>
      <c r="N2544" s="46"/>
      <c r="O2544" s="46"/>
      <c r="P2544" s="46"/>
      <c r="Q2544" s="46"/>
      <c r="R2544" s="46"/>
      <c r="S2544" s="46"/>
      <c r="T2544" s="46"/>
      <c r="U2544" s="46"/>
      <c r="V2544" s="46"/>
      <c r="W2544" s="46"/>
      <c r="X2544" s="46"/>
    </row>
    <row r="2545" spans="1:24" ht="15" customHeight="1" x14ac:dyDescent="0.2">
      <c r="A2545" s="46"/>
      <c r="B2545" s="259" t="s">
        <v>587</v>
      </c>
      <c r="C2545" s="267" t="s">
        <v>24</v>
      </c>
      <c r="D2545" s="259" t="s">
        <v>25</v>
      </c>
      <c r="E2545" s="259" t="s">
        <v>26</v>
      </c>
      <c r="F2545" s="387" t="s">
        <v>917</v>
      </c>
      <c r="G2545" s="387"/>
      <c r="H2545" s="271" t="s">
        <v>27</v>
      </c>
      <c r="I2545" s="267" t="s">
        <v>28</v>
      </c>
      <c r="J2545" s="267" t="s">
        <v>29</v>
      </c>
      <c r="K2545" s="267" t="s">
        <v>30</v>
      </c>
      <c r="M2545" s="46"/>
      <c r="N2545" s="46"/>
      <c r="O2545" s="46"/>
      <c r="P2545" s="46"/>
      <c r="Q2545" s="46"/>
      <c r="R2545" s="46"/>
      <c r="S2545" s="46"/>
      <c r="T2545" s="46"/>
      <c r="U2545" s="46"/>
      <c r="V2545" s="46"/>
      <c r="W2545" s="46"/>
      <c r="X2545" s="46"/>
    </row>
    <row r="2546" spans="1:24" ht="15" customHeight="1" x14ac:dyDescent="0.2">
      <c r="A2546" s="46"/>
      <c r="B2546" s="260" t="s">
        <v>918</v>
      </c>
      <c r="C2546" s="275" t="s">
        <v>3209</v>
      </c>
      <c r="D2546" s="260" t="s">
        <v>47</v>
      </c>
      <c r="E2546" s="260" t="s">
        <v>3210</v>
      </c>
      <c r="F2546" s="388" t="s">
        <v>4027</v>
      </c>
      <c r="G2546" s="388"/>
      <c r="H2546" s="274" t="s">
        <v>49</v>
      </c>
      <c r="I2546" s="277">
        <v>1</v>
      </c>
      <c r="J2546" s="276">
        <v>181.61</v>
      </c>
      <c r="K2546" s="276">
        <v>181.61</v>
      </c>
      <c r="M2546" s="46"/>
      <c r="N2546" s="46"/>
      <c r="O2546" s="46"/>
      <c r="P2546" s="46"/>
      <c r="Q2546" s="46"/>
      <c r="R2546" s="46"/>
      <c r="S2546" s="46"/>
      <c r="T2546" s="46"/>
      <c r="U2546" s="46"/>
      <c r="V2546" s="46"/>
      <c r="W2546" s="46"/>
      <c r="X2546" s="46"/>
    </row>
    <row r="2547" spans="1:24" ht="15" customHeight="1" x14ac:dyDescent="0.2">
      <c r="A2547" s="46"/>
      <c r="B2547" s="261" t="s">
        <v>953</v>
      </c>
      <c r="C2547" s="280" t="s">
        <v>954</v>
      </c>
      <c r="D2547" s="261" t="s">
        <v>47</v>
      </c>
      <c r="E2547" s="261" t="s">
        <v>955</v>
      </c>
      <c r="F2547" s="385" t="s">
        <v>3970</v>
      </c>
      <c r="G2547" s="385"/>
      <c r="H2547" s="279" t="s">
        <v>950</v>
      </c>
      <c r="I2547" s="282">
        <v>0.31790000000000002</v>
      </c>
      <c r="J2547" s="281">
        <v>34.46</v>
      </c>
      <c r="K2547" s="281">
        <v>10.95</v>
      </c>
      <c r="M2547" s="46"/>
      <c r="N2547" s="46"/>
      <c r="O2547" s="46"/>
      <c r="P2547" s="46"/>
      <c r="Q2547" s="46"/>
      <c r="R2547" s="46"/>
      <c r="S2547" s="46"/>
      <c r="T2547" s="46"/>
      <c r="U2547" s="46"/>
      <c r="V2547" s="46"/>
      <c r="W2547" s="46"/>
      <c r="X2547" s="46"/>
    </row>
    <row r="2548" spans="1:24" ht="15" customHeight="1" x14ac:dyDescent="0.2">
      <c r="A2548" s="46"/>
      <c r="B2548" s="261" t="s">
        <v>953</v>
      </c>
      <c r="C2548" s="280" t="s">
        <v>957</v>
      </c>
      <c r="D2548" s="261" t="s">
        <v>47</v>
      </c>
      <c r="E2548" s="261" t="s">
        <v>958</v>
      </c>
      <c r="F2548" s="385" t="s">
        <v>3970</v>
      </c>
      <c r="G2548" s="385"/>
      <c r="H2548" s="279" t="s">
        <v>950</v>
      </c>
      <c r="I2548" s="282">
        <v>0.31790000000000002</v>
      </c>
      <c r="J2548" s="281">
        <v>26.08</v>
      </c>
      <c r="K2548" s="281">
        <v>8.2899999999999991</v>
      </c>
      <c r="M2548" s="46"/>
      <c r="N2548" s="46"/>
      <c r="O2548" s="46"/>
      <c r="P2548" s="46"/>
      <c r="Q2548" s="46"/>
      <c r="R2548" s="46"/>
      <c r="S2548" s="46"/>
      <c r="T2548" s="46"/>
      <c r="U2548" s="46"/>
      <c r="V2548" s="46"/>
      <c r="W2548" s="46"/>
      <c r="X2548" s="46"/>
    </row>
    <row r="2549" spans="1:24" ht="15" customHeight="1" x14ac:dyDescent="0.2">
      <c r="A2549" s="46"/>
      <c r="B2549" s="262" t="s">
        <v>919</v>
      </c>
      <c r="C2549" s="284" t="s">
        <v>3315</v>
      </c>
      <c r="D2549" s="262" t="s">
        <v>47</v>
      </c>
      <c r="E2549" s="262" t="s">
        <v>3316</v>
      </c>
      <c r="F2549" s="389" t="s">
        <v>923</v>
      </c>
      <c r="G2549" s="389"/>
      <c r="H2549" s="283" t="s">
        <v>49</v>
      </c>
      <c r="I2549" s="286">
        <v>2</v>
      </c>
      <c r="J2549" s="285">
        <v>11.16</v>
      </c>
      <c r="K2549" s="285">
        <v>22.32</v>
      </c>
      <c r="M2549" s="46"/>
      <c r="N2549" s="46"/>
      <c r="O2549" s="46"/>
      <c r="P2549" s="46"/>
      <c r="Q2549" s="46"/>
      <c r="R2549" s="46"/>
      <c r="S2549" s="46"/>
      <c r="T2549" s="46"/>
      <c r="U2549" s="46"/>
      <c r="V2549" s="46"/>
      <c r="W2549" s="46"/>
      <c r="X2549" s="46"/>
    </row>
    <row r="2550" spans="1:24" ht="15" customHeight="1" x14ac:dyDescent="0.2">
      <c r="A2550" s="46"/>
      <c r="B2550" s="262" t="s">
        <v>919</v>
      </c>
      <c r="C2550" s="284" t="s">
        <v>3313</v>
      </c>
      <c r="D2550" s="262" t="s">
        <v>47</v>
      </c>
      <c r="E2550" s="262" t="s">
        <v>3314</v>
      </c>
      <c r="F2550" s="389" t="s">
        <v>923</v>
      </c>
      <c r="G2550" s="389"/>
      <c r="H2550" s="283" t="s">
        <v>49</v>
      </c>
      <c r="I2550" s="286">
        <v>1</v>
      </c>
      <c r="J2550" s="285">
        <v>129.27000000000001</v>
      </c>
      <c r="K2550" s="285">
        <v>129.27000000000001</v>
      </c>
      <c r="M2550" s="46"/>
      <c r="N2550" s="46"/>
      <c r="O2550" s="46"/>
      <c r="P2550" s="46"/>
      <c r="Q2550" s="46"/>
      <c r="R2550" s="46"/>
      <c r="S2550" s="46"/>
      <c r="T2550" s="46"/>
      <c r="U2550" s="46"/>
      <c r="V2550" s="46"/>
      <c r="W2550" s="46"/>
      <c r="X2550" s="46"/>
    </row>
    <row r="2551" spans="1:24" ht="15" customHeight="1" x14ac:dyDescent="0.2">
      <c r="A2551" s="46"/>
      <c r="B2551" s="262" t="s">
        <v>919</v>
      </c>
      <c r="C2551" s="284" t="s">
        <v>1565</v>
      </c>
      <c r="D2551" s="262" t="s">
        <v>47</v>
      </c>
      <c r="E2551" s="262" t="s">
        <v>1566</v>
      </c>
      <c r="F2551" s="389" t="s">
        <v>923</v>
      </c>
      <c r="G2551" s="389"/>
      <c r="H2551" s="283" t="s">
        <v>49</v>
      </c>
      <c r="I2551" s="286">
        <v>0.23250000000000001</v>
      </c>
      <c r="J2551" s="285">
        <v>32.549999999999997</v>
      </c>
      <c r="K2551" s="285">
        <v>7.56</v>
      </c>
      <c r="M2551" s="46"/>
      <c r="N2551" s="46"/>
      <c r="O2551" s="46"/>
      <c r="P2551" s="46"/>
      <c r="Q2551" s="46"/>
      <c r="R2551" s="46"/>
      <c r="S2551" s="46"/>
      <c r="T2551" s="46"/>
      <c r="U2551" s="46"/>
      <c r="V2551" s="46"/>
      <c r="W2551" s="46"/>
      <c r="X2551" s="46"/>
    </row>
    <row r="2552" spans="1:24" ht="15" customHeight="1" x14ac:dyDescent="0.2">
      <c r="A2552" s="46"/>
      <c r="B2552" s="262" t="s">
        <v>919</v>
      </c>
      <c r="C2552" s="284" t="s">
        <v>1638</v>
      </c>
      <c r="D2552" s="262" t="s">
        <v>47</v>
      </c>
      <c r="E2552" s="262" t="s">
        <v>1639</v>
      </c>
      <c r="F2552" s="389" t="s">
        <v>923</v>
      </c>
      <c r="G2552" s="389"/>
      <c r="H2552" s="283" t="s">
        <v>49</v>
      </c>
      <c r="I2552" s="286">
        <v>1</v>
      </c>
      <c r="J2552" s="285">
        <v>3.22</v>
      </c>
      <c r="K2552" s="285">
        <v>3.22</v>
      </c>
      <c r="M2552" s="46"/>
      <c r="N2552" s="46"/>
      <c r="O2552" s="46"/>
      <c r="P2552" s="46"/>
      <c r="Q2552" s="46"/>
      <c r="R2552" s="46"/>
      <c r="S2552" s="46"/>
      <c r="T2552" s="46"/>
      <c r="U2552" s="46"/>
      <c r="V2552" s="46"/>
      <c r="W2552" s="46"/>
      <c r="X2552" s="46"/>
    </row>
    <row r="2553" spans="1:24" ht="15" customHeight="1" x14ac:dyDescent="0.2">
      <c r="A2553" s="46"/>
      <c r="B2553" s="263"/>
      <c r="C2553" s="263"/>
      <c r="D2553" s="263"/>
      <c r="E2553" s="263"/>
      <c r="F2553" s="263" t="s">
        <v>924</v>
      </c>
      <c r="G2553" s="289">
        <v>16.96</v>
      </c>
      <c r="H2553" s="263" t="s">
        <v>925</v>
      </c>
      <c r="I2553" s="289">
        <v>0</v>
      </c>
      <c r="J2553" s="263" t="s">
        <v>926</v>
      </c>
      <c r="K2553" s="289">
        <v>16.96</v>
      </c>
      <c r="M2553" s="46"/>
      <c r="N2553" s="46"/>
      <c r="O2553" s="46"/>
      <c r="P2553" s="46"/>
      <c r="Q2553" s="46"/>
      <c r="R2553" s="46"/>
      <c r="S2553" s="46"/>
      <c r="T2553" s="46"/>
      <c r="U2553" s="46"/>
      <c r="V2553" s="46"/>
      <c r="W2553" s="46"/>
      <c r="X2553" s="46"/>
    </row>
    <row r="2554" spans="1:24" ht="15" customHeight="1" x14ac:dyDescent="0.2">
      <c r="A2554" s="46"/>
      <c r="B2554" s="263"/>
      <c r="C2554" s="263"/>
      <c r="D2554" s="263"/>
      <c r="E2554" s="263"/>
      <c r="F2554" s="263" t="s">
        <v>927</v>
      </c>
      <c r="G2554" s="289">
        <v>37.79</v>
      </c>
      <c r="H2554" s="263"/>
      <c r="I2554" s="386" t="s">
        <v>928</v>
      </c>
      <c r="J2554" s="386"/>
      <c r="K2554" s="289">
        <v>219.4</v>
      </c>
      <c r="M2554" s="46"/>
      <c r="N2554" s="46"/>
      <c r="O2554" s="46"/>
      <c r="P2554" s="46"/>
      <c r="Q2554" s="46"/>
      <c r="R2554" s="46"/>
      <c r="S2554" s="46"/>
      <c r="T2554" s="46"/>
      <c r="U2554" s="46"/>
      <c r="V2554" s="46"/>
      <c r="W2554" s="46"/>
      <c r="X2554" s="46"/>
    </row>
    <row r="2555" spans="1:24" ht="15" customHeight="1" thickBot="1" x14ac:dyDescent="0.25">
      <c r="A2555" s="46"/>
      <c r="B2555" s="264"/>
      <c r="C2555" s="264"/>
      <c r="D2555" s="264"/>
      <c r="E2555" s="264"/>
      <c r="F2555" s="264"/>
      <c r="G2555" s="264"/>
      <c r="H2555" s="264" t="s">
        <v>929</v>
      </c>
      <c r="I2555" s="287" t="s">
        <v>975</v>
      </c>
      <c r="J2555" s="264" t="s">
        <v>931</v>
      </c>
      <c r="K2555" s="265">
        <v>219.4</v>
      </c>
      <c r="M2555" s="46"/>
      <c r="N2555" s="46"/>
      <c r="O2555" s="46"/>
      <c r="P2555" s="46"/>
      <c r="Q2555" s="46"/>
      <c r="R2555" s="46"/>
      <c r="S2555" s="46"/>
      <c r="T2555" s="46"/>
      <c r="U2555" s="46"/>
      <c r="V2555" s="46"/>
      <c r="W2555" s="46"/>
      <c r="X2555" s="46"/>
    </row>
    <row r="2556" spans="1:24" ht="15" customHeight="1" thickTop="1" x14ac:dyDescent="0.2">
      <c r="A2556" s="46"/>
      <c r="B2556" s="278"/>
      <c r="C2556" s="278"/>
      <c r="D2556" s="278"/>
      <c r="E2556" s="278"/>
      <c r="F2556" s="278"/>
      <c r="G2556" s="278"/>
      <c r="H2556" s="278"/>
      <c r="I2556" s="278"/>
      <c r="J2556" s="278"/>
      <c r="K2556" s="278"/>
      <c r="M2556" s="46"/>
      <c r="N2556" s="46"/>
      <c r="O2556" s="46"/>
      <c r="P2556" s="46"/>
      <c r="Q2556" s="46"/>
      <c r="R2556" s="46"/>
      <c r="S2556" s="46"/>
      <c r="T2556" s="46"/>
      <c r="U2556" s="46"/>
      <c r="V2556" s="46"/>
      <c r="W2556" s="46"/>
      <c r="X2556" s="46"/>
    </row>
    <row r="2557" spans="1:24" ht="15" customHeight="1" x14ac:dyDescent="0.2">
      <c r="A2557" s="46"/>
      <c r="B2557" s="259" t="s">
        <v>589</v>
      </c>
      <c r="C2557" s="267" t="s">
        <v>24</v>
      </c>
      <c r="D2557" s="259" t="s">
        <v>25</v>
      </c>
      <c r="E2557" s="259" t="s">
        <v>26</v>
      </c>
      <c r="F2557" s="387" t="s">
        <v>917</v>
      </c>
      <c r="G2557" s="387"/>
      <c r="H2557" s="271" t="s">
        <v>27</v>
      </c>
      <c r="I2557" s="267" t="s">
        <v>28</v>
      </c>
      <c r="J2557" s="267" t="s">
        <v>29</v>
      </c>
      <c r="K2557" s="267" t="s">
        <v>30</v>
      </c>
      <c r="M2557" s="46"/>
      <c r="N2557" s="46"/>
      <c r="O2557" s="46"/>
      <c r="P2557" s="46"/>
      <c r="Q2557" s="46"/>
      <c r="R2557" s="46"/>
      <c r="S2557" s="46"/>
      <c r="T2557" s="46"/>
      <c r="U2557" s="46"/>
      <c r="V2557" s="46"/>
      <c r="W2557" s="46"/>
      <c r="X2557" s="46"/>
    </row>
    <row r="2558" spans="1:24" ht="15" customHeight="1" x14ac:dyDescent="0.2">
      <c r="A2558" s="46"/>
      <c r="B2558" s="260" t="s">
        <v>918</v>
      </c>
      <c r="C2558" s="275" t="s">
        <v>574</v>
      </c>
      <c r="D2558" s="260" t="s">
        <v>47</v>
      </c>
      <c r="E2558" s="260" t="s">
        <v>575</v>
      </c>
      <c r="F2558" s="388" t="s">
        <v>4019</v>
      </c>
      <c r="G2558" s="388"/>
      <c r="H2558" s="274" t="s">
        <v>49</v>
      </c>
      <c r="I2558" s="277">
        <v>1</v>
      </c>
      <c r="J2558" s="276">
        <v>17.079999999999998</v>
      </c>
      <c r="K2558" s="276">
        <v>17.079999999999998</v>
      </c>
      <c r="M2558" s="46"/>
      <c r="N2558" s="46"/>
      <c r="O2558" s="46"/>
      <c r="P2558" s="46"/>
      <c r="Q2558" s="46"/>
      <c r="R2558" s="46"/>
      <c r="S2558" s="46"/>
      <c r="T2558" s="46"/>
      <c r="U2558" s="46"/>
      <c r="V2558" s="46"/>
      <c r="W2558" s="46"/>
      <c r="X2558" s="46"/>
    </row>
    <row r="2559" spans="1:24" ht="15" customHeight="1" x14ac:dyDescent="0.2">
      <c r="A2559" s="46"/>
      <c r="B2559" s="261" t="s">
        <v>953</v>
      </c>
      <c r="C2559" s="280" t="s">
        <v>954</v>
      </c>
      <c r="D2559" s="261" t="s">
        <v>47</v>
      </c>
      <c r="E2559" s="261" t="s">
        <v>955</v>
      </c>
      <c r="F2559" s="385" t="s">
        <v>3970</v>
      </c>
      <c r="G2559" s="385"/>
      <c r="H2559" s="279" t="s">
        <v>950</v>
      </c>
      <c r="I2559" s="282">
        <v>0.16930000000000001</v>
      </c>
      <c r="J2559" s="281">
        <v>34.46</v>
      </c>
      <c r="K2559" s="281">
        <v>5.83</v>
      </c>
      <c r="M2559" s="46"/>
      <c r="N2559" s="46"/>
      <c r="O2559" s="46"/>
      <c r="P2559" s="46"/>
      <c r="Q2559" s="46"/>
      <c r="R2559" s="46"/>
      <c r="S2559" s="46"/>
      <c r="T2559" s="46"/>
      <c r="U2559" s="46"/>
      <c r="V2559" s="46"/>
      <c r="W2559" s="46"/>
      <c r="X2559" s="46"/>
    </row>
    <row r="2560" spans="1:24" ht="15" customHeight="1" x14ac:dyDescent="0.2">
      <c r="A2560" s="46"/>
      <c r="B2560" s="261" t="s">
        <v>953</v>
      </c>
      <c r="C2560" s="280" t="s">
        <v>957</v>
      </c>
      <c r="D2560" s="261" t="s">
        <v>47</v>
      </c>
      <c r="E2560" s="261" t="s">
        <v>958</v>
      </c>
      <c r="F2560" s="385" t="s">
        <v>3970</v>
      </c>
      <c r="G2560" s="385"/>
      <c r="H2560" s="279" t="s">
        <v>950</v>
      </c>
      <c r="I2560" s="282">
        <v>0.16930000000000001</v>
      </c>
      <c r="J2560" s="281">
        <v>26.08</v>
      </c>
      <c r="K2560" s="281">
        <v>4.41</v>
      </c>
      <c r="M2560" s="46"/>
      <c r="N2560" s="46"/>
      <c r="O2560" s="46"/>
      <c r="P2560" s="46"/>
      <c r="Q2560" s="46"/>
      <c r="R2560" s="46"/>
      <c r="S2560" s="46"/>
      <c r="T2560" s="46"/>
      <c r="U2560" s="46"/>
      <c r="V2560" s="46"/>
      <c r="W2560" s="46"/>
      <c r="X2560" s="46"/>
    </row>
    <row r="2561" spans="1:24" ht="15" customHeight="1" x14ac:dyDescent="0.2">
      <c r="A2561" s="46"/>
      <c r="B2561" s="262" t="s">
        <v>919</v>
      </c>
      <c r="C2561" s="284" t="s">
        <v>1489</v>
      </c>
      <c r="D2561" s="262" t="s">
        <v>47</v>
      </c>
      <c r="E2561" s="262" t="s">
        <v>2706</v>
      </c>
      <c r="F2561" s="389" t="s">
        <v>923</v>
      </c>
      <c r="G2561" s="389"/>
      <c r="H2561" s="283" t="s">
        <v>49</v>
      </c>
      <c r="I2561" s="286">
        <v>1.0699999999999999E-2</v>
      </c>
      <c r="J2561" s="285">
        <v>2.08</v>
      </c>
      <c r="K2561" s="285">
        <v>0.02</v>
      </c>
      <c r="M2561" s="46"/>
      <c r="N2561" s="46"/>
      <c r="O2561" s="46"/>
      <c r="P2561" s="46"/>
      <c r="Q2561" s="46"/>
      <c r="R2561" s="46"/>
      <c r="S2561" s="46"/>
      <c r="T2561" s="46"/>
      <c r="U2561" s="46"/>
      <c r="V2561" s="46"/>
      <c r="W2561" s="46"/>
      <c r="X2561" s="46"/>
    </row>
    <row r="2562" spans="1:24" ht="15" customHeight="1" x14ac:dyDescent="0.2">
      <c r="A2562" s="46"/>
      <c r="B2562" s="262" t="s">
        <v>919</v>
      </c>
      <c r="C2562" s="284" t="s">
        <v>1500</v>
      </c>
      <c r="D2562" s="262" t="s">
        <v>47</v>
      </c>
      <c r="E2562" s="262" t="s">
        <v>1501</v>
      </c>
      <c r="F2562" s="389" t="s">
        <v>923</v>
      </c>
      <c r="G2562" s="389"/>
      <c r="H2562" s="283" t="s">
        <v>49</v>
      </c>
      <c r="I2562" s="286">
        <v>1.4800000000000001E-2</v>
      </c>
      <c r="J2562" s="285">
        <v>78.86</v>
      </c>
      <c r="K2562" s="285">
        <v>1.1599999999999999</v>
      </c>
      <c r="M2562" s="46"/>
      <c r="N2562" s="46"/>
      <c r="O2562" s="46"/>
      <c r="P2562" s="46"/>
      <c r="Q2562" s="46"/>
      <c r="R2562" s="46"/>
      <c r="S2562" s="46"/>
      <c r="T2562" s="46"/>
      <c r="U2562" s="46"/>
      <c r="V2562" s="46"/>
      <c r="W2562" s="46"/>
      <c r="X2562" s="46"/>
    </row>
    <row r="2563" spans="1:24" ht="15" customHeight="1" x14ac:dyDescent="0.2">
      <c r="A2563" s="46"/>
      <c r="B2563" s="262" t="s">
        <v>919</v>
      </c>
      <c r="C2563" s="284" t="s">
        <v>1492</v>
      </c>
      <c r="D2563" s="262" t="s">
        <v>47</v>
      </c>
      <c r="E2563" s="262" t="s">
        <v>1493</v>
      </c>
      <c r="F2563" s="389" t="s">
        <v>923</v>
      </c>
      <c r="G2563" s="389"/>
      <c r="H2563" s="283" t="s">
        <v>49</v>
      </c>
      <c r="I2563" s="286">
        <v>2.2499999999999999E-2</v>
      </c>
      <c r="J2563" s="285">
        <v>89.35</v>
      </c>
      <c r="K2563" s="285">
        <v>2.0099999999999998</v>
      </c>
      <c r="M2563" s="46"/>
      <c r="N2563" s="46"/>
      <c r="O2563" s="46"/>
      <c r="P2563" s="46"/>
      <c r="Q2563" s="46"/>
      <c r="R2563" s="46"/>
      <c r="S2563" s="46"/>
      <c r="T2563" s="46"/>
      <c r="U2563" s="46"/>
      <c r="V2563" s="46"/>
      <c r="W2563" s="46"/>
      <c r="X2563" s="46"/>
    </row>
    <row r="2564" spans="1:24" ht="15" customHeight="1" x14ac:dyDescent="0.2">
      <c r="A2564" s="46"/>
      <c r="B2564" s="262" t="s">
        <v>919</v>
      </c>
      <c r="C2564" s="284" t="s">
        <v>1590</v>
      </c>
      <c r="D2564" s="262" t="s">
        <v>47</v>
      </c>
      <c r="E2564" s="262" t="s">
        <v>1591</v>
      </c>
      <c r="F2564" s="389" t="s">
        <v>923</v>
      </c>
      <c r="G2564" s="389"/>
      <c r="H2564" s="283" t="s">
        <v>49</v>
      </c>
      <c r="I2564" s="286">
        <v>1</v>
      </c>
      <c r="J2564" s="285">
        <v>3.65</v>
      </c>
      <c r="K2564" s="285">
        <v>3.65</v>
      </c>
      <c r="M2564" s="46"/>
      <c r="N2564" s="46"/>
      <c r="O2564" s="46"/>
      <c r="P2564" s="46"/>
      <c r="Q2564" s="46"/>
      <c r="R2564" s="46"/>
      <c r="S2564" s="46"/>
      <c r="T2564" s="46"/>
      <c r="U2564" s="46"/>
      <c r="V2564" s="46"/>
      <c r="W2564" s="46"/>
      <c r="X2564" s="46"/>
    </row>
    <row r="2565" spans="1:24" ht="15" customHeight="1" x14ac:dyDescent="0.2">
      <c r="A2565" s="46"/>
      <c r="B2565" s="263"/>
      <c r="C2565" s="263"/>
      <c r="D2565" s="263"/>
      <c r="E2565" s="263"/>
      <c r="F2565" s="263" t="s">
        <v>924</v>
      </c>
      <c r="G2565" s="289">
        <v>9.0299999999999994</v>
      </c>
      <c r="H2565" s="263" t="s">
        <v>925</v>
      </c>
      <c r="I2565" s="289">
        <v>0</v>
      </c>
      <c r="J2565" s="263" t="s">
        <v>926</v>
      </c>
      <c r="K2565" s="289">
        <v>9.0299999999999994</v>
      </c>
      <c r="M2565" s="46"/>
      <c r="N2565" s="46"/>
      <c r="O2565" s="46"/>
      <c r="P2565" s="46"/>
      <c r="Q2565" s="46"/>
      <c r="R2565" s="46"/>
      <c r="S2565" s="46"/>
      <c r="T2565" s="46"/>
      <c r="U2565" s="46"/>
      <c r="V2565" s="46"/>
      <c r="W2565" s="46"/>
      <c r="X2565" s="46"/>
    </row>
    <row r="2566" spans="1:24" ht="15" customHeight="1" x14ac:dyDescent="0.2">
      <c r="A2566" s="46"/>
      <c r="B2566" s="263"/>
      <c r="C2566" s="263"/>
      <c r="D2566" s="263"/>
      <c r="E2566" s="263"/>
      <c r="F2566" s="263" t="s">
        <v>927</v>
      </c>
      <c r="G2566" s="289">
        <v>3.55</v>
      </c>
      <c r="H2566" s="263"/>
      <c r="I2566" s="386" t="s">
        <v>928</v>
      </c>
      <c r="J2566" s="386"/>
      <c r="K2566" s="289">
        <v>20.63</v>
      </c>
      <c r="M2566" s="46"/>
      <c r="N2566" s="46"/>
      <c r="O2566" s="46"/>
      <c r="P2566" s="46"/>
      <c r="Q2566" s="46"/>
      <c r="R2566" s="46"/>
      <c r="S2566" s="46"/>
      <c r="T2566" s="46"/>
      <c r="U2566" s="46"/>
      <c r="V2566" s="46"/>
      <c r="W2566" s="46"/>
      <c r="X2566" s="46"/>
    </row>
    <row r="2567" spans="1:24" ht="15" customHeight="1" thickBot="1" x14ac:dyDescent="0.25">
      <c r="A2567" s="46"/>
      <c r="B2567" s="264"/>
      <c r="C2567" s="264"/>
      <c r="D2567" s="264"/>
      <c r="E2567" s="264"/>
      <c r="F2567" s="264"/>
      <c r="G2567" s="264"/>
      <c r="H2567" s="264" t="s">
        <v>929</v>
      </c>
      <c r="I2567" s="287" t="s">
        <v>948</v>
      </c>
      <c r="J2567" s="264" t="s">
        <v>931</v>
      </c>
      <c r="K2567" s="265">
        <v>371.34</v>
      </c>
      <c r="M2567" s="46"/>
      <c r="N2567" s="46"/>
      <c r="O2567" s="46"/>
      <c r="P2567" s="46"/>
      <c r="Q2567" s="46"/>
      <c r="R2567" s="46"/>
      <c r="S2567" s="46"/>
      <c r="T2567" s="46"/>
      <c r="U2567" s="46"/>
      <c r="V2567" s="46"/>
      <c r="W2567" s="46"/>
      <c r="X2567" s="46"/>
    </row>
    <row r="2568" spans="1:24" ht="15" customHeight="1" thickTop="1" x14ac:dyDescent="0.2">
      <c r="A2568" s="46"/>
      <c r="B2568" s="278"/>
      <c r="C2568" s="278"/>
      <c r="D2568" s="278"/>
      <c r="E2568" s="278"/>
      <c r="F2568" s="278"/>
      <c r="G2568" s="278"/>
      <c r="H2568" s="278"/>
      <c r="I2568" s="278"/>
      <c r="J2568" s="278"/>
      <c r="K2568" s="278"/>
      <c r="M2568" s="46"/>
      <c r="N2568" s="46"/>
      <c r="O2568" s="46"/>
      <c r="P2568" s="46"/>
      <c r="Q2568" s="46"/>
      <c r="R2568" s="46"/>
      <c r="S2568" s="46"/>
      <c r="T2568" s="46"/>
      <c r="U2568" s="46"/>
      <c r="V2568" s="46"/>
      <c r="W2568" s="46"/>
      <c r="X2568" s="46"/>
    </row>
    <row r="2569" spans="1:24" ht="15" customHeight="1" x14ac:dyDescent="0.2">
      <c r="A2569" s="46"/>
      <c r="B2569" s="259" t="s">
        <v>591</v>
      </c>
      <c r="C2569" s="267" t="s">
        <v>24</v>
      </c>
      <c r="D2569" s="259" t="s">
        <v>25</v>
      </c>
      <c r="E2569" s="259" t="s">
        <v>26</v>
      </c>
      <c r="F2569" s="387" t="s">
        <v>917</v>
      </c>
      <c r="G2569" s="387"/>
      <c r="H2569" s="271" t="s">
        <v>27</v>
      </c>
      <c r="I2569" s="267" t="s">
        <v>28</v>
      </c>
      <c r="J2569" s="267" t="s">
        <v>29</v>
      </c>
      <c r="K2569" s="267" t="s">
        <v>30</v>
      </c>
      <c r="M2569" s="46"/>
      <c r="N2569" s="46"/>
      <c r="O2569" s="46"/>
      <c r="P2569" s="46"/>
      <c r="Q2569" s="46"/>
      <c r="R2569" s="46"/>
      <c r="S2569" s="46"/>
      <c r="T2569" s="46"/>
      <c r="U2569" s="46"/>
      <c r="V2569" s="46"/>
      <c r="W2569" s="46"/>
      <c r="X2569" s="46"/>
    </row>
    <row r="2570" spans="1:24" ht="15" customHeight="1" x14ac:dyDescent="0.2">
      <c r="A2570" s="46"/>
      <c r="B2570" s="260" t="s">
        <v>918</v>
      </c>
      <c r="C2570" s="275" t="s">
        <v>3439</v>
      </c>
      <c r="D2570" s="260" t="s">
        <v>47</v>
      </c>
      <c r="E2570" s="260" t="s">
        <v>3440</v>
      </c>
      <c r="F2570" s="388" t="s">
        <v>4019</v>
      </c>
      <c r="G2570" s="388"/>
      <c r="H2570" s="274" t="s">
        <v>49</v>
      </c>
      <c r="I2570" s="277">
        <v>1</v>
      </c>
      <c r="J2570" s="276">
        <v>27.74</v>
      </c>
      <c r="K2570" s="276">
        <v>27.74</v>
      </c>
      <c r="M2570" s="46"/>
      <c r="N2570" s="46"/>
      <c r="O2570" s="46"/>
      <c r="P2570" s="46"/>
      <c r="Q2570" s="46"/>
      <c r="R2570" s="46"/>
      <c r="S2570" s="46"/>
      <c r="T2570" s="46"/>
      <c r="U2570" s="46"/>
      <c r="V2570" s="46"/>
      <c r="W2570" s="46"/>
      <c r="X2570" s="46"/>
    </row>
    <row r="2571" spans="1:24" ht="15" customHeight="1" x14ac:dyDescent="0.2">
      <c r="A2571" s="46"/>
      <c r="B2571" s="261" t="s">
        <v>953</v>
      </c>
      <c r="C2571" s="280" t="s">
        <v>954</v>
      </c>
      <c r="D2571" s="261" t="s">
        <v>47</v>
      </c>
      <c r="E2571" s="261" t="s">
        <v>955</v>
      </c>
      <c r="F2571" s="385" t="s">
        <v>3970</v>
      </c>
      <c r="G2571" s="385"/>
      <c r="H2571" s="279" t="s">
        <v>950</v>
      </c>
      <c r="I2571" s="282">
        <v>0.18390000000000001</v>
      </c>
      <c r="J2571" s="281">
        <v>34.46</v>
      </c>
      <c r="K2571" s="281">
        <v>6.33</v>
      </c>
      <c r="M2571" s="46"/>
      <c r="N2571" s="46"/>
      <c r="O2571" s="46"/>
      <c r="P2571" s="46"/>
      <c r="Q2571" s="46"/>
      <c r="R2571" s="46"/>
      <c r="S2571" s="46"/>
      <c r="T2571" s="46"/>
      <c r="U2571" s="46"/>
      <c r="V2571" s="46"/>
      <c r="W2571" s="46"/>
      <c r="X2571" s="46"/>
    </row>
    <row r="2572" spans="1:24" ht="15" customHeight="1" x14ac:dyDescent="0.2">
      <c r="A2572" s="46"/>
      <c r="B2572" s="261" t="s">
        <v>953</v>
      </c>
      <c r="C2572" s="280" t="s">
        <v>957</v>
      </c>
      <c r="D2572" s="261" t="s">
        <v>47</v>
      </c>
      <c r="E2572" s="261" t="s">
        <v>958</v>
      </c>
      <c r="F2572" s="385" t="s">
        <v>3970</v>
      </c>
      <c r="G2572" s="385"/>
      <c r="H2572" s="279" t="s">
        <v>950</v>
      </c>
      <c r="I2572" s="282">
        <v>0.18390000000000001</v>
      </c>
      <c r="J2572" s="281">
        <v>26.08</v>
      </c>
      <c r="K2572" s="281">
        <v>4.79</v>
      </c>
      <c r="M2572" s="46"/>
      <c r="N2572" s="46"/>
      <c r="O2572" s="46"/>
      <c r="P2572" s="46"/>
      <c r="Q2572" s="46"/>
      <c r="R2572" s="46"/>
      <c r="S2572" s="46"/>
      <c r="T2572" s="46"/>
      <c r="U2572" s="46"/>
      <c r="V2572" s="46"/>
      <c r="W2572" s="46"/>
      <c r="X2572" s="46"/>
    </row>
    <row r="2573" spans="1:24" ht="15" customHeight="1" x14ac:dyDescent="0.2">
      <c r="A2573" s="46"/>
      <c r="B2573" s="262" t="s">
        <v>919</v>
      </c>
      <c r="C2573" s="284" t="s">
        <v>3673</v>
      </c>
      <c r="D2573" s="262" t="s">
        <v>47</v>
      </c>
      <c r="E2573" s="262" t="s">
        <v>3674</v>
      </c>
      <c r="F2573" s="389" t="s">
        <v>923</v>
      </c>
      <c r="G2573" s="389"/>
      <c r="H2573" s="283" t="s">
        <v>49</v>
      </c>
      <c r="I2573" s="286">
        <v>1</v>
      </c>
      <c r="J2573" s="285">
        <v>9.5299999999999994</v>
      </c>
      <c r="K2573" s="285">
        <v>9.5299999999999994</v>
      </c>
      <c r="M2573" s="46"/>
      <c r="N2573" s="46"/>
      <c r="O2573" s="46"/>
      <c r="P2573" s="46"/>
      <c r="Q2573" s="46"/>
      <c r="R2573" s="46"/>
      <c r="S2573" s="46"/>
      <c r="T2573" s="46"/>
      <c r="U2573" s="46"/>
      <c r="V2573" s="46"/>
      <c r="W2573" s="46"/>
      <c r="X2573" s="46"/>
    </row>
    <row r="2574" spans="1:24" ht="15" customHeight="1" x14ac:dyDescent="0.2">
      <c r="A2574" s="46"/>
      <c r="B2574" s="262" t="s">
        <v>919</v>
      </c>
      <c r="C2574" s="284" t="s">
        <v>1565</v>
      </c>
      <c r="D2574" s="262" t="s">
        <v>47</v>
      </c>
      <c r="E2574" s="262" t="s">
        <v>1566</v>
      </c>
      <c r="F2574" s="389" t="s">
        <v>923</v>
      </c>
      <c r="G2574" s="389"/>
      <c r="H2574" s="283" t="s">
        <v>49</v>
      </c>
      <c r="I2574" s="286">
        <v>7.4999999999999997E-2</v>
      </c>
      <c r="J2574" s="285">
        <v>32.549999999999997</v>
      </c>
      <c r="K2574" s="285">
        <v>2.44</v>
      </c>
      <c r="M2574" s="46"/>
      <c r="N2574" s="46"/>
      <c r="O2574" s="46"/>
      <c r="P2574" s="46"/>
      <c r="Q2574" s="46"/>
      <c r="R2574" s="46"/>
      <c r="S2574" s="46"/>
      <c r="T2574" s="46"/>
      <c r="U2574" s="46"/>
      <c r="V2574" s="46"/>
      <c r="W2574" s="46"/>
      <c r="X2574" s="46"/>
    </row>
    <row r="2575" spans="1:24" ht="15" customHeight="1" x14ac:dyDescent="0.2">
      <c r="A2575" s="46"/>
      <c r="B2575" s="262" t="s">
        <v>919</v>
      </c>
      <c r="C2575" s="284" t="s">
        <v>1577</v>
      </c>
      <c r="D2575" s="262" t="s">
        <v>47</v>
      </c>
      <c r="E2575" s="262" t="s">
        <v>1578</v>
      </c>
      <c r="F2575" s="389" t="s">
        <v>923</v>
      </c>
      <c r="G2575" s="389"/>
      <c r="H2575" s="283" t="s">
        <v>49</v>
      </c>
      <c r="I2575" s="286">
        <v>3</v>
      </c>
      <c r="J2575" s="285">
        <v>1.55</v>
      </c>
      <c r="K2575" s="285">
        <v>4.6500000000000004</v>
      </c>
      <c r="M2575" s="46"/>
      <c r="N2575" s="46"/>
      <c r="O2575" s="46"/>
      <c r="P2575" s="46"/>
      <c r="Q2575" s="46"/>
      <c r="R2575" s="46"/>
      <c r="S2575" s="46"/>
      <c r="T2575" s="46"/>
      <c r="U2575" s="46"/>
      <c r="V2575" s="46"/>
      <c r="W2575" s="46"/>
      <c r="X2575" s="46"/>
    </row>
    <row r="2576" spans="1:24" ht="15" customHeight="1" x14ac:dyDescent="0.2">
      <c r="A2576" s="46"/>
      <c r="B2576" s="263"/>
      <c r="C2576" s="263"/>
      <c r="D2576" s="263"/>
      <c r="E2576" s="263"/>
      <c r="F2576" s="263" t="s">
        <v>924</v>
      </c>
      <c r="G2576" s="289">
        <v>9.81</v>
      </c>
      <c r="H2576" s="263" t="s">
        <v>925</v>
      </c>
      <c r="I2576" s="289">
        <v>0</v>
      </c>
      <c r="J2576" s="263" t="s">
        <v>926</v>
      </c>
      <c r="K2576" s="289">
        <v>9.81</v>
      </c>
      <c r="M2576" s="46"/>
      <c r="N2576" s="46"/>
      <c r="O2576" s="46"/>
      <c r="P2576" s="46"/>
      <c r="Q2576" s="46"/>
      <c r="R2576" s="46"/>
      <c r="S2576" s="46"/>
      <c r="T2576" s="46"/>
      <c r="U2576" s="46"/>
      <c r="V2576" s="46"/>
      <c r="W2576" s="46"/>
      <c r="X2576" s="46"/>
    </row>
    <row r="2577" spans="1:24" ht="15" customHeight="1" x14ac:dyDescent="0.2">
      <c r="A2577" s="46"/>
      <c r="B2577" s="263"/>
      <c r="C2577" s="263"/>
      <c r="D2577" s="263"/>
      <c r="E2577" s="263"/>
      <c r="F2577" s="263" t="s">
        <v>927</v>
      </c>
      <c r="G2577" s="289">
        <v>5.77</v>
      </c>
      <c r="H2577" s="263"/>
      <c r="I2577" s="386" t="s">
        <v>928</v>
      </c>
      <c r="J2577" s="386"/>
      <c r="K2577" s="289">
        <v>33.51</v>
      </c>
      <c r="M2577" s="46"/>
      <c r="N2577" s="46"/>
      <c r="O2577" s="46"/>
      <c r="P2577" s="46"/>
      <c r="Q2577" s="46"/>
      <c r="R2577" s="46"/>
      <c r="S2577" s="46"/>
      <c r="T2577" s="46"/>
      <c r="U2577" s="46"/>
      <c r="V2577" s="46"/>
      <c r="W2577" s="46"/>
      <c r="X2577" s="46"/>
    </row>
    <row r="2578" spans="1:24" ht="15" customHeight="1" thickBot="1" x14ac:dyDescent="0.25">
      <c r="A2578" s="46"/>
      <c r="B2578" s="264"/>
      <c r="C2578" s="264"/>
      <c r="D2578" s="264"/>
      <c r="E2578" s="264"/>
      <c r="F2578" s="264"/>
      <c r="G2578" s="264"/>
      <c r="H2578" s="264" t="s">
        <v>929</v>
      </c>
      <c r="I2578" s="287" t="s">
        <v>1064</v>
      </c>
      <c r="J2578" s="264" t="s">
        <v>931</v>
      </c>
      <c r="K2578" s="265">
        <v>67.02</v>
      </c>
      <c r="M2578" s="46"/>
      <c r="N2578" s="46"/>
      <c r="O2578" s="46"/>
      <c r="P2578" s="46"/>
      <c r="Q2578" s="46"/>
      <c r="R2578" s="46"/>
      <c r="S2578" s="46"/>
      <c r="T2578" s="46"/>
      <c r="U2578" s="46"/>
      <c r="V2578" s="46"/>
      <c r="W2578" s="46"/>
      <c r="X2578" s="46"/>
    </row>
    <row r="2579" spans="1:24" ht="15" customHeight="1" thickTop="1" x14ac:dyDescent="0.2">
      <c r="A2579" s="46"/>
      <c r="B2579" s="278"/>
      <c r="C2579" s="278"/>
      <c r="D2579" s="278"/>
      <c r="E2579" s="278"/>
      <c r="F2579" s="278"/>
      <c r="G2579" s="278"/>
      <c r="H2579" s="278"/>
      <c r="I2579" s="278"/>
      <c r="J2579" s="278"/>
      <c r="K2579" s="278"/>
      <c r="M2579" s="46"/>
      <c r="N2579" s="46"/>
      <c r="O2579" s="46"/>
      <c r="P2579" s="46"/>
      <c r="Q2579" s="46"/>
      <c r="R2579" s="46"/>
      <c r="S2579" s="46"/>
      <c r="T2579" s="46"/>
      <c r="U2579" s="46"/>
      <c r="V2579" s="46"/>
      <c r="W2579" s="46"/>
      <c r="X2579" s="46"/>
    </row>
    <row r="2580" spans="1:24" ht="15" customHeight="1" x14ac:dyDescent="0.2">
      <c r="A2580" s="46"/>
      <c r="B2580" s="259" t="s">
        <v>593</v>
      </c>
      <c r="C2580" s="267" t="s">
        <v>24</v>
      </c>
      <c r="D2580" s="259" t="s">
        <v>25</v>
      </c>
      <c r="E2580" s="259" t="s">
        <v>26</v>
      </c>
      <c r="F2580" s="387" t="s">
        <v>917</v>
      </c>
      <c r="G2580" s="387"/>
      <c r="H2580" s="271" t="s">
        <v>27</v>
      </c>
      <c r="I2580" s="267" t="s">
        <v>28</v>
      </c>
      <c r="J2580" s="267" t="s">
        <v>29</v>
      </c>
      <c r="K2580" s="267" t="s">
        <v>30</v>
      </c>
      <c r="M2580" s="46"/>
      <c r="N2580" s="46"/>
      <c r="O2580" s="46"/>
      <c r="P2580" s="46"/>
      <c r="Q2580" s="46"/>
      <c r="R2580" s="46"/>
      <c r="S2580" s="46"/>
      <c r="T2580" s="46"/>
      <c r="U2580" s="46"/>
      <c r="V2580" s="46"/>
      <c r="W2580" s="46"/>
      <c r="X2580" s="46"/>
    </row>
    <row r="2581" spans="1:24" ht="15" customHeight="1" x14ac:dyDescent="0.2">
      <c r="A2581" s="46"/>
      <c r="B2581" s="260" t="s">
        <v>918</v>
      </c>
      <c r="C2581" s="275" t="s">
        <v>578</v>
      </c>
      <c r="D2581" s="260" t="s">
        <v>47</v>
      </c>
      <c r="E2581" s="260" t="s">
        <v>579</v>
      </c>
      <c r="F2581" s="388" t="s">
        <v>4019</v>
      </c>
      <c r="G2581" s="388"/>
      <c r="H2581" s="274" t="s">
        <v>49</v>
      </c>
      <c r="I2581" s="277">
        <v>1</v>
      </c>
      <c r="J2581" s="276">
        <v>41.89</v>
      </c>
      <c r="K2581" s="276">
        <v>41.89</v>
      </c>
      <c r="M2581" s="46"/>
      <c r="N2581" s="46"/>
      <c r="O2581" s="46"/>
      <c r="P2581" s="46"/>
      <c r="Q2581" s="46"/>
      <c r="R2581" s="46"/>
      <c r="S2581" s="46"/>
      <c r="T2581" s="46"/>
      <c r="U2581" s="46"/>
      <c r="V2581" s="46"/>
      <c r="W2581" s="46"/>
      <c r="X2581" s="46"/>
    </row>
    <row r="2582" spans="1:24" ht="15" customHeight="1" x14ac:dyDescent="0.2">
      <c r="A2582" s="46"/>
      <c r="B2582" s="261" t="s">
        <v>953</v>
      </c>
      <c r="C2582" s="280" t="s">
        <v>954</v>
      </c>
      <c r="D2582" s="261" t="s">
        <v>47</v>
      </c>
      <c r="E2582" s="261" t="s">
        <v>955</v>
      </c>
      <c r="F2582" s="385" t="s">
        <v>3970</v>
      </c>
      <c r="G2582" s="385"/>
      <c r="H2582" s="279" t="s">
        <v>950</v>
      </c>
      <c r="I2582" s="282">
        <v>0.2203</v>
      </c>
      <c r="J2582" s="281">
        <v>34.46</v>
      </c>
      <c r="K2582" s="281">
        <v>7.59</v>
      </c>
      <c r="M2582" s="46"/>
      <c r="N2582" s="46"/>
      <c r="O2582" s="46"/>
      <c r="P2582" s="46"/>
      <c r="Q2582" s="46"/>
      <c r="R2582" s="46"/>
      <c r="S2582" s="46"/>
      <c r="T2582" s="46"/>
      <c r="U2582" s="46"/>
      <c r="V2582" s="46"/>
      <c r="W2582" s="46"/>
      <c r="X2582" s="46"/>
    </row>
    <row r="2583" spans="1:24" ht="15" customHeight="1" x14ac:dyDescent="0.2">
      <c r="A2583" s="46"/>
      <c r="B2583" s="261" t="s">
        <v>953</v>
      </c>
      <c r="C2583" s="280" t="s">
        <v>957</v>
      </c>
      <c r="D2583" s="261" t="s">
        <v>47</v>
      </c>
      <c r="E2583" s="261" t="s">
        <v>958</v>
      </c>
      <c r="F2583" s="385" t="s">
        <v>3970</v>
      </c>
      <c r="G2583" s="385"/>
      <c r="H2583" s="279" t="s">
        <v>950</v>
      </c>
      <c r="I2583" s="282">
        <v>0.2203</v>
      </c>
      <c r="J2583" s="281">
        <v>26.08</v>
      </c>
      <c r="K2583" s="281">
        <v>5.74</v>
      </c>
      <c r="M2583" s="46"/>
      <c r="N2583" s="46"/>
      <c r="O2583" s="46"/>
      <c r="P2583" s="46"/>
      <c r="Q2583" s="46"/>
      <c r="R2583" s="46"/>
      <c r="S2583" s="46"/>
      <c r="T2583" s="46"/>
      <c r="U2583" s="46"/>
      <c r="V2583" s="46"/>
      <c r="W2583" s="46"/>
      <c r="X2583" s="46"/>
    </row>
    <row r="2584" spans="1:24" ht="15" customHeight="1" x14ac:dyDescent="0.2">
      <c r="A2584" s="46"/>
      <c r="B2584" s="262" t="s">
        <v>919</v>
      </c>
      <c r="C2584" s="284" t="s">
        <v>1565</v>
      </c>
      <c r="D2584" s="262" t="s">
        <v>47</v>
      </c>
      <c r="E2584" s="262" t="s">
        <v>1566</v>
      </c>
      <c r="F2584" s="389" t="s">
        <v>923</v>
      </c>
      <c r="G2584" s="389"/>
      <c r="H2584" s="283" t="s">
        <v>49</v>
      </c>
      <c r="I2584" s="286">
        <v>0.1125</v>
      </c>
      <c r="J2584" s="285">
        <v>32.549999999999997</v>
      </c>
      <c r="K2584" s="285">
        <v>3.66</v>
      </c>
      <c r="M2584" s="46"/>
      <c r="N2584" s="46"/>
      <c r="O2584" s="46"/>
      <c r="P2584" s="46"/>
      <c r="Q2584" s="46"/>
      <c r="R2584" s="46"/>
      <c r="S2584" s="46"/>
      <c r="T2584" s="46"/>
      <c r="U2584" s="46"/>
      <c r="V2584" s="46"/>
      <c r="W2584" s="46"/>
      <c r="X2584" s="46"/>
    </row>
    <row r="2585" spans="1:24" ht="15" customHeight="1" x14ac:dyDescent="0.2">
      <c r="A2585" s="46"/>
      <c r="B2585" s="262" t="s">
        <v>919</v>
      </c>
      <c r="C2585" s="284" t="s">
        <v>1592</v>
      </c>
      <c r="D2585" s="262" t="s">
        <v>47</v>
      </c>
      <c r="E2585" s="262" t="s">
        <v>1593</v>
      </c>
      <c r="F2585" s="389" t="s">
        <v>923</v>
      </c>
      <c r="G2585" s="389"/>
      <c r="H2585" s="283" t="s">
        <v>49</v>
      </c>
      <c r="I2585" s="286">
        <v>1</v>
      </c>
      <c r="J2585" s="285">
        <v>18.059999999999999</v>
      </c>
      <c r="K2585" s="285">
        <v>18.059999999999999</v>
      </c>
      <c r="M2585" s="46"/>
      <c r="N2585" s="46"/>
      <c r="O2585" s="46"/>
      <c r="P2585" s="46"/>
      <c r="Q2585" s="46"/>
      <c r="R2585" s="46"/>
      <c r="S2585" s="46"/>
      <c r="T2585" s="46"/>
      <c r="U2585" s="46"/>
      <c r="V2585" s="46"/>
      <c r="W2585" s="46"/>
      <c r="X2585" s="46"/>
    </row>
    <row r="2586" spans="1:24" ht="15" customHeight="1" x14ac:dyDescent="0.2">
      <c r="A2586" s="46"/>
      <c r="B2586" s="262" t="s">
        <v>919</v>
      </c>
      <c r="C2586" s="284" t="s">
        <v>1581</v>
      </c>
      <c r="D2586" s="262" t="s">
        <v>47</v>
      </c>
      <c r="E2586" s="262" t="s">
        <v>1582</v>
      </c>
      <c r="F2586" s="389" t="s">
        <v>923</v>
      </c>
      <c r="G2586" s="389"/>
      <c r="H2586" s="283" t="s">
        <v>49</v>
      </c>
      <c r="I2586" s="286">
        <v>3</v>
      </c>
      <c r="J2586" s="285">
        <v>2.2799999999999998</v>
      </c>
      <c r="K2586" s="285">
        <v>6.84</v>
      </c>
      <c r="M2586" s="46"/>
      <c r="N2586" s="46"/>
      <c r="O2586" s="46"/>
      <c r="P2586" s="46"/>
      <c r="Q2586" s="46"/>
      <c r="R2586" s="46"/>
      <c r="S2586" s="46"/>
      <c r="T2586" s="46"/>
      <c r="U2586" s="46"/>
      <c r="V2586" s="46"/>
      <c r="W2586" s="46"/>
      <c r="X2586" s="46"/>
    </row>
    <row r="2587" spans="1:24" ht="15" customHeight="1" x14ac:dyDescent="0.2">
      <c r="A2587" s="46"/>
      <c r="B2587" s="263"/>
      <c r="C2587" s="263"/>
      <c r="D2587" s="263"/>
      <c r="E2587" s="263"/>
      <c r="F2587" s="263" t="s">
        <v>924</v>
      </c>
      <c r="G2587" s="289">
        <v>11.75</v>
      </c>
      <c r="H2587" s="263" t="s">
        <v>925</v>
      </c>
      <c r="I2587" s="289">
        <v>0</v>
      </c>
      <c r="J2587" s="263" t="s">
        <v>926</v>
      </c>
      <c r="K2587" s="289">
        <v>11.75</v>
      </c>
      <c r="M2587" s="46"/>
      <c r="N2587" s="46"/>
      <c r="O2587" s="46"/>
      <c r="P2587" s="46"/>
      <c r="Q2587" s="46"/>
      <c r="R2587" s="46"/>
      <c r="S2587" s="46"/>
      <c r="T2587" s="46"/>
      <c r="U2587" s="46"/>
      <c r="V2587" s="46"/>
      <c r="W2587" s="46"/>
      <c r="X2587" s="46"/>
    </row>
    <row r="2588" spans="1:24" ht="15" customHeight="1" x14ac:dyDescent="0.2">
      <c r="A2588" s="46"/>
      <c r="B2588" s="263"/>
      <c r="C2588" s="263"/>
      <c r="D2588" s="263"/>
      <c r="E2588" s="263"/>
      <c r="F2588" s="263" t="s">
        <v>927</v>
      </c>
      <c r="G2588" s="289">
        <v>8.7100000000000009</v>
      </c>
      <c r="H2588" s="263"/>
      <c r="I2588" s="386" t="s">
        <v>928</v>
      </c>
      <c r="J2588" s="386"/>
      <c r="K2588" s="289">
        <v>50.6</v>
      </c>
      <c r="M2588" s="46"/>
      <c r="N2588" s="46"/>
      <c r="O2588" s="46"/>
      <c r="P2588" s="46"/>
      <c r="Q2588" s="46"/>
      <c r="R2588" s="46"/>
      <c r="S2588" s="46"/>
      <c r="T2588" s="46"/>
      <c r="U2588" s="46"/>
      <c r="V2588" s="46"/>
      <c r="W2588" s="46"/>
      <c r="X2588" s="46"/>
    </row>
    <row r="2589" spans="1:24" ht="15" customHeight="1" thickBot="1" x14ac:dyDescent="0.25">
      <c r="A2589" s="46"/>
      <c r="B2589" s="264"/>
      <c r="C2589" s="264"/>
      <c r="D2589" s="264"/>
      <c r="E2589" s="264"/>
      <c r="F2589" s="264"/>
      <c r="G2589" s="264"/>
      <c r="H2589" s="264" t="s">
        <v>929</v>
      </c>
      <c r="I2589" s="287" t="s">
        <v>975</v>
      </c>
      <c r="J2589" s="264" t="s">
        <v>931</v>
      </c>
      <c r="K2589" s="265">
        <v>50.6</v>
      </c>
      <c r="M2589" s="46"/>
      <c r="N2589" s="46"/>
      <c r="O2589" s="46"/>
      <c r="P2589" s="46"/>
      <c r="Q2589" s="46"/>
      <c r="R2589" s="46"/>
      <c r="S2589" s="46"/>
      <c r="T2589" s="46"/>
      <c r="U2589" s="46"/>
      <c r="V2589" s="46"/>
      <c r="W2589" s="46"/>
      <c r="X2589" s="46"/>
    </row>
    <row r="2590" spans="1:24" ht="15" customHeight="1" thickTop="1" x14ac:dyDescent="0.2">
      <c r="A2590" s="46"/>
      <c r="B2590" s="278"/>
      <c r="C2590" s="278"/>
      <c r="D2590" s="278"/>
      <c r="E2590" s="278"/>
      <c r="F2590" s="278"/>
      <c r="G2590" s="278"/>
      <c r="H2590" s="278"/>
      <c r="I2590" s="278"/>
      <c r="J2590" s="278"/>
      <c r="K2590" s="278"/>
      <c r="M2590" s="46"/>
      <c r="N2590" s="46"/>
      <c r="O2590" s="46"/>
      <c r="P2590" s="46"/>
      <c r="Q2590" s="46"/>
      <c r="R2590" s="46"/>
      <c r="S2590" s="46"/>
      <c r="T2590" s="46"/>
      <c r="U2590" s="46"/>
      <c r="V2590" s="46"/>
      <c r="W2590" s="46"/>
      <c r="X2590" s="46"/>
    </row>
    <row r="2591" spans="1:24" ht="15" customHeight="1" x14ac:dyDescent="0.2">
      <c r="A2591" s="46"/>
      <c r="B2591" s="259" t="s">
        <v>595</v>
      </c>
      <c r="C2591" s="267" t="s">
        <v>24</v>
      </c>
      <c r="D2591" s="259" t="s">
        <v>25</v>
      </c>
      <c r="E2591" s="259" t="s">
        <v>26</v>
      </c>
      <c r="F2591" s="387" t="s">
        <v>917</v>
      </c>
      <c r="G2591" s="387"/>
      <c r="H2591" s="271" t="s">
        <v>27</v>
      </c>
      <c r="I2591" s="267" t="s">
        <v>28</v>
      </c>
      <c r="J2591" s="267" t="s">
        <v>29</v>
      </c>
      <c r="K2591" s="267" t="s">
        <v>30</v>
      </c>
      <c r="M2591" s="46"/>
      <c r="N2591" s="46"/>
      <c r="O2591" s="46"/>
      <c r="P2591" s="46"/>
      <c r="Q2591" s="46"/>
      <c r="R2591" s="46"/>
      <c r="S2591" s="46"/>
      <c r="T2591" s="46"/>
      <c r="U2591" s="46"/>
      <c r="V2591" s="46"/>
      <c r="W2591" s="46"/>
      <c r="X2591" s="46"/>
    </row>
    <row r="2592" spans="1:24" ht="15" customHeight="1" x14ac:dyDescent="0.2">
      <c r="A2592" s="46"/>
      <c r="B2592" s="260" t="s">
        <v>918</v>
      </c>
      <c r="C2592" s="275" t="s">
        <v>3211</v>
      </c>
      <c r="D2592" s="260" t="s">
        <v>73</v>
      </c>
      <c r="E2592" s="260" t="s">
        <v>3212</v>
      </c>
      <c r="F2592" s="388" t="s">
        <v>952</v>
      </c>
      <c r="G2592" s="388"/>
      <c r="H2592" s="274" t="s">
        <v>49</v>
      </c>
      <c r="I2592" s="277">
        <v>1</v>
      </c>
      <c r="J2592" s="276">
        <v>77.819999999999993</v>
      </c>
      <c r="K2592" s="276">
        <v>77.819999999999993</v>
      </c>
      <c r="M2592" s="46"/>
      <c r="N2592" s="46"/>
      <c r="O2592" s="46"/>
      <c r="P2592" s="46"/>
      <c r="Q2592" s="46"/>
      <c r="R2592" s="46"/>
      <c r="S2592" s="46"/>
      <c r="T2592" s="46"/>
      <c r="U2592" s="46"/>
      <c r="V2592" s="46"/>
      <c r="W2592" s="46"/>
      <c r="X2592" s="46"/>
    </row>
    <row r="2593" spans="1:24" ht="15" customHeight="1" x14ac:dyDescent="0.2">
      <c r="A2593" s="46"/>
      <c r="B2593" s="261" t="s">
        <v>953</v>
      </c>
      <c r="C2593" s="280" t="s">
        <v>957</v>
      </c>
      <c r="D2593" s="261" t="s">
        <v>47</v>
      </c>
      <c r="E2593" s="261" t="s">
        <v>958</v>
      </c>
      <c r="F2593" s="385" t="s">
        <v>3970</v>
      </c>
      <c r="G2593" s="385"/>
      <c r="H2593" s="279" t="s">
        <v>950</v>
      </c>
      <c r="I2593" s="282">
        <v>1.0209999999999999</v>
      </c>
      <c r="J2593" s="281">
        <v>26.08</v>
      </c>
      <c r="K2593" s="281">
        <v>26.62</v>
      </c>
      <c r="M2593" s="46"/>
      <c r="N2593" s="46"/>
      <c r="O2593" s="46"/>
      <c r="P2593" s="46"/>
      <c r="Q2593" s="46"/>
      <c r="R2593" s="46"/>
      <c r="S2593" s="46"/>
      <c r="T2593" s="46"/>
      <c r="U2593" s="46"/>
      <c r="V2593" s="46"/>
      <c r="W2593" s="46"/>
      <c r="X2593" s="46"/>
    </row>
    <row r="2594" spans="1:24" ht="15" customHeight="1" x14ac:dyDescent="0.2">
      <c r="A2594" s="46"/>
      <c r="B2594" s="261" t="s">
        <v>953</v>
      </c>
      <c r="C2594" s="280" t="s">
        <v>954</v>
      </c>
      <c r="D2594" s="261" t="s">
        <v>47</v>
      </c>
      <c r="E2594" s="261" t="s">
        <v>955</v>
      </c>
      <c r="F2594" s="385" t="s">
        <v>3970</v>
      </c>
      <c r="G2594" s="385"/>
      <c r="H2594" s="279" t="s">
        <v>950</v>
      </c>
      <c r="I2594" s="282">
        <v>1.0209999999999999</v>
      </c>
      <c r="J2594" s="281">
        <v>34.46</v>
      </c>
      <c r="K2594" s="281">
        <v>35.18</v>
      </c>
      <c r="M2594" s="46"/>
      <c r="N2594" s="46"/>
      <c r="O2594" s="46"/>
      <c r="P2594" s="46"/>
      <c r="Q2594" s="46"/>
      <c r="R2594" s="46"/>
      <c r="S2594" s="46"/>
      <c r="T2594" s="46"/>
      <c r="U2594" s="46"/>
      <c r="V2594" s="46"/>
      <c r="W2594" s="46"/>
      <c r="X2594" s="46"/>
    </row>
    <row r="2595" spans="1:24" ht="15" customHeight="1" x14ac:dyDescent="0.2">
      <c r="A2595" s="46"/>
      <c r="B2595" s="262" t="s">
        <v>919</v>
      </c>
      <c r="C2595" s="284" t="s">
        <v>3317</v>
      </c>
      <c r="D2595" s="262" t="s">
        <v>47</v>
      </c>
      <c r="E2595" s="262" t="s">
        <v>3318</v>
      </c>
      <c r="F2595" s="389" t="s">
        <v>923</v>
      </c>
      <c r="G2595" s="389"/>
      <c r="H2595" s="283" t="s">
        <v>49</v>
      </c>
      <c r="I2595" s="286">
        <v>0.56000000000000005</v>
      </c>
      <c r="J2595" s="285">
        <v>10.25</v>
      </c>
      <c r="K2595" s="285">
        <v>5.74</v>
      </c>
      <c r="M2595" s="46"/>
      <c r="N2595" s="46"/>
      <c r="O2595" s="46"/>
      <c r="P2595" s="46"/>
      <c r="Q2595" s="46"/>
      <c r="R2595" s="46"/>
      <c r="S2595" s="46"/>
      <c r="T2595" s="46"/>
      <c r="U2595" s="46"/>
      <c r="V2595" s="46"/>
      <c r="W2595" s="46"/>
      <c r="X2595" s="46"/>
    </row>
    <row r="2596" spans="1:24" ht="15" customHeight="1" x14ac:dyDescent="0.2">
      <c r="A2596" s="46"/>
      <c r="B2596" s="262" t="s">
        <v>919</v>
      </c>
      <c r="C2596" s="284" t="s">
        <v>3319</v>
      </c>
      <c r="D2596" s="262" t="s">
        <v>43</v>
      </c>
      <c r="E2596" s="262" t="s">
        <v>3320</v>
      </c>
      <c r="F2596" s="389" t="s">
        <v>923</v>
      </c>
      <c r="G2596" s="389"/>
      <c r="H2596" s="283" t="s">
        <v>49</v>
      </c>
      <c r="I2596" s="286">
        <v>1</v>
      </c>
      <c r="J2596" s="285">
        <v>8.1999999999999993</v>
      </c>
      <c r="K2596" s="285">
        <v>8.1999999999999993</v>
      </c>
      <c r="M2596" s="46"/>
      <c r="N2596" s="46"/>
      <c r="O2596" s="46"/>
      <c r="P2596" s="46"/>
      <c r="Q2596" s="46"/>
      <c r="R2596" s="46"/>
      <c r="S2596" s="46"/>
      <c r="T2596" s="46"/>
      <c r="U2596" s="46"/>
      <c r="V2596" s="46"/>
      <c r="W2596" s="46"/>
      <c r="X2596" s="46"/>
    </row>
    <row r="2597" spans="1:24" ht="15" customHeight="1" x14ac:dyDescent="0.2">
      <c r="A2597" s="46"/>
      <c r="B2597" s="262" t="s">
        <v>919</v>
      </c>
      <c r="C2597" s="284" t="s">
        <v>1475</v>
      </c>
      <c r="D2597" s="262" t="s">
        <v>43</v>
      </c>
      <c r="E2597" s="262" t="s">
        <v>1476</v>
      </c>
      <c r="F2597" s="389" t="s">
        <v>923</v>
      </c>
      <c r="G2597" s="389"/>
      <c r="H2597" s="283" t="s">
        <v>49</v>
      </c>
      <c r="I2597" s="286">
        <v>0.08</v>
      </c>
      <c r="J2597" s="285">
        <v>26.05</v>
      </c>
      <c r="K2597" s="285">
        <v>2.08</v>
      </c>
      <c r="M2597" s="46"/>
      <c r="N2597" s="46"/>
      <c r="O2597" s="46"/>
      <c r="P2597" s="46"/>
      <c r="Q2597" s="46"/>
      <c r="R2597" s="46"/>
      <c r="S2597" s="46"/>
      <c r="T2597" s="46"/>
      <c r="U2597" s="46"/>
      <c r="V2597" s="46"/>
      <c r="W2597" s="46"/>
      <c r="X2597" s="46"/>
    </row>
    <row r="2598" spans="1:24" ht="15" customHeight="1" x14ac:dyDescent="0.2">
      <c r="A2598" s="46"/>
      <c r="B2598" s="263"/>
      <c r="C2598" s="263"/>
      <c r="D2598" s="263"/>
      <c r="E2598" s="263"/>
      <c r="F2598" s="263" t="s">
        <v>924</v>
      </c>
      <c r="G2598" s="289">
        <v>54.51</v>
      </c>
      <c r="H2598" s="263" t="s">
        <v>925</v>
      </c>
      <c r="I2598" s="289">
        <v>0</v>
      </c>
      <c r="J2598" s="263" t="s">
        <v>926</v>
      </c>
      <c r="K2598" s="289">
        <v>54.51</v>
      </c>
      <c r="M2598" s="46"/>
      <c r="N2598" s="46"/>
      <c r="O2598" s="46"/>
      <c r="P2598" s="46"/>
      <c r="Q2598" s="46"/>
      <c r="R2598" s="46"/>
      <c r="S2598" s="46"/>
      <c r="T2598" s="46"/>
      <c r="U2598" s="46"/>
      <c r="V2598" s="46"/>
      <c r="W2598" s="46"/>
      <c r="X2598" s="46"/>
    </row>
    <row r="2599" spans="1:24" ht="15" customHeight="1" x14ac:dyDescent="0.2">
      <c r="A2599" s="46"/>
      <c r="B2599" s="263"/>
      <c r="C2599" s="263"/>
      <c r="D2599" s="263"/>
      <c r="E2599" s="263"/>
      <c r="F2599" s="263" t="s">
        <v>927</v>
      </c>
      <c r="G2599" s="289">
        <v>16.190000000000001</v>
      </c>
      <c r="H2599" s="263"/>
      <c r="I2599" s="386" t="s">
        <v>928</v>
      </c>
      <c r="J2599" s="386"/>
      <c r="K2599" s="289">
        <v>94.01</v>
      </c>
      <c r="M2599" s="46"/>
      <c r="N2599" s="46"/>
      <c r="O2599" s="46"/>
      <c r="P2599" s="46"/>
      <c r="Q2599" s="46"/>
      <c r="R2599" s="46"/>
      <c r="S2599" s="46"/>
      <c r="T2599" s="46"/>
      <c r="U2599" s="46"/>
      <c r="V2599" s="46"/>
      <c r="W2599" s="46"/>
      <c r="X2599" s="46"/>
    </row>
    <row r="2600" spans="1:24" ht="15" customHeight="1" thickBot="1" x14ac:dyDescent="0.25">
      <c r="A2600" s="46"/>
      <c r="B2600" s="264"/>
      <c r="C2600" s="264"/>
      <c r="D2600" s="264"/>
      <c r="E2600" s="264"/>
      <c r="F2600" s="264"/>
      <c r="G2600" s="264"/>
      <c r="H2600" s="264" t="s">
        <v>929</v>
      </c>
      <c r="I2600" s="287" t="s">
        <v>975</v>
      </c>
      <c r="J2600" s="264" t="s">
        <v>931</v>
      </c>
      <c r="K2600" s="265">
        <v>94.01</v>
      </c>
      <c r="M2600" s="46"/>
      <c r="N2600" s="46"/>
      <c r="O2600" s="46"/>
      <c r="P2600" s="46"/>
      <c r="Q2600" s="46"/>
      <c r="R2600" s="46"/>
      <c r="S2600" s="46"/>
      <c r="T2600" s="46"/>
      <c r="U2600" s="46"/>
      <c r="V2600" s="46"/>
      <c r="W2600" s="46"/>
      <c r="X2600" s="46"/>
    </row>
    <row r="2601" spans="1:24" ht="15" customHeight="1" thickTop="1" x14ac:dyDescent="0.2">
      <c r="A2601" s="46"/>
      <c r="B2601" s="278"/>
      <c r="C2601" s="278"/>
      <c r="D2601" s="278"/>
      <c r="E2601" s="278"/>
      <c r="F2601" s="278"/>
      <c r="G2601" s="278"/>
      <c r="H2601" s="278"/>
      <c r="I2601" s="278"/>
      <c r="J2601" s="278"/>
      <c r="K2601" s="278"/>
      <c r="M2601" s="46"/>
      <c r="N2601" s="46"/>
      <c r="O2601" s="46"/>
      <c r="P2601" s="46"/>
      <c r="Q2601" s="46"/>
      <c r="R2601" s="46"/>
      <c r="S2601" s="46"/>
      <c r="T2601" s="46"/>
      <c r="U2601" s="46"/>
      <c r="V2601" s="46"/>
      <c r="W2601" s="46"/>
      <c r="X2601" s="46"/>
    </row>
    <row r="2602" spans="1:24" ht="15" customHeight="1" x14ac:dyDescent="0.2">
      <c r="A2602" s="46"/>
      <c r="B2602" s="259" t="s">
        <v>596</v>
      </c>
      <c r="C2602" s="267" t="s">
        <v>24</v>
      </c>
      <c r="D2602" s="259" t="s">
        <v>25</v>
      </c>
      <c r="E2602" s="259" t="s">
        <v>26</v>
      </c>
      <c r="F2602" s="387" t="s">
        <v>917</v>
      </c>
      <c r="G2602" s="387"/>
      <c r="H2602" s="271" t="s">
        <v>27</v>
      </c>
      <c r="I2602" s="267" t="s">
        <v>28</v>
      </c>
      <c r="J2602" s="267" t="s">
        <v>29</v>
      </c>
      <c r="K2602" s="267" t="s">
        <v>30</v>
      </c>
      <c r="M2602" s="46"/>
      <c r="N2602" s="46"/>
      <c r="O2602" s="46"/>
      <c r="P2602" s="46"/>
      <c r="Q2602" s="46"/>
      <c r="R2602" s="46"/>
      <c r="S2602" s="46"/>
      <c r="T2602" s="46"/>
      <c r="U2602" s="46"/>
      <c r="V2602" s="46"/>
      <c r="W2602" s="46"/>
      <c r="X2602" s="46"/>
    </row>
    <row r="2603" spans="1:24" ht="15" customHeight="1" x14ac:dyDescent="0.2">
      <c r="A2603" s="46"/>
      <c r="B2603" s="260" t="s">
        <v>918</v>
      </c>
      <c r="C2603" s="275" t="s">
        <v>581</v>
      </c>
      <c r="D2603" s="260" t="s">
        <v>47</v>
      </c>
      <c r="E2603" s="260" t="s">
        <v>582</v>
      </c>
      <c r="F2603" s="388" t="s">
        <v>4027</v>
      </c>
      <c r="G2603" s="388"/>
      <c r="H2603" s="274" t="s">
        <v>49</v>
      </c>
      <c r="I2603" s="277">
        <v>1</v>
      </c>
      <c r="J2603" s="276">
        <v>18.670000000000002</v>
      </c>
      <c r="K2603" s="276">
        <v>18.670000000000002</v>
      </c>
      <c r="M2603" s="46"/>
      <c r="N2603" s="46"/>
      <c r="O2603" s="46"/>
      <c r="P2603" s="46"/>
      <c r="Q2603" s="46"/>
      <c r="R2603" s="46"/>
      <c r="S2603" s="46"/>
      <c r="T2603" s="46"/>
      <c r="U2603" s="46"/>
      <c r="V2603" s="46"/>
      <c r="W2603" s="46"/>
      <c r="X2603" s="46"/>
    </row>
    <row r="2604" spans="1:24" ht="15" customHeight="1" x14ac:dyDescent="0.2">
      <c r="A2604" s="46"/>
      <c r="B2604" s="261" t="s">
        <v>953</v>
      </c>
      <c r="C2604" s="280" t="s">
        <v>954</v>
      </c>
      <c r="D2604" s="261" t="s">
        <v>47</v>
      </c>
      <c r="E2604" s="261" t="s">
        <v>955</v>
      </c>
      <c r="F2604" s="385" t="s">
        <v>3970</v>
      </c>
      <c r="G2604" s="385"/>
      <c r="H2604" s="279" t="s">
        <v>950</v>
      </c>
      <c r="I2604" s="282">
        <v>5.16E-2</v>
      </c>
      <c r="J2604" s="281">
        <v>34.46</v>
      </c>
      <c r="K2604" s="281">
        <v>1.77</v>
      </c>
      <c r="M2604" s="46"/>
      <c r="N2604" s="46"/>
      <c r="O2604" s="46"/>
      <c r="P2604" s="46"/>
      <c r="Q2604" s="46"/>
      <c r="R2604" s="46"/>
      <c r="S2604" s="46"/>
      <c r="T2604" s="46"/>
      <c r="U2604" s="46"/>
      <c r="V2604" s="46"/>
      <c r="W2604" s="46"/>
      <c r="X2604" s="46"/>
    </row>
    <row r="2605" spans="1:24" ht="15" customHeight="1" x14ac:dyDescent="0.2">
      <c r="A2605" s="46"/>
      <c r="B2605" s="261" t="s">
        <v>953</v>
      </c>
      <c r="C2605" s="280" t="s">
        <v>957</v>
      </c>
      <c r="D2605" s="261" t="s">
        <v>47</v>
      </c>
      <c r="E2605" s="261" t="s">
        <v>958</v>
      </c>
      <c r="F2605" s="385" t="s">
        <v>3970</v>
      </c>
      <c r="G2605" s="385"/>
      <c r="H2605" s="279" t="s">
        <v>950</v>
      </c>
      <c r="I2605" s="282">
        <v>5.16E-2</v>
      </c>
      <c r="J2605" s="281">
        <v>26.08</v>
      </c>
      <c r="K2605" s="281">
        <v>1.34</v>
      </c>
      <c r="M2605" s="46"/>
      <c r="N2605" s="46"/>
      <c r="O2605" s="46"/>
      <c r="P2605" s="46"/>
      <c r="Q2605" s="46"/>
      <c r="R2605" s="46"/>
      <c r="S2605" s="46"/>
      <c r="T2605" s="46"/>
      <c r="U2605" s="46"/>
      <c r="V2605" s="46"/>
      <c r="W2605" s="46"/>
      <c r="X2605" s="46"/>
    </row>
    <row r="2606" spans="1:24" ht="15" customHeight="1" x14ac:dyDescent="0.2">
      <c r="A2606" s="46"/>
      <c r="B2606" s="262" t="s">
        <v>919</v>
      </c>
      <c r="C2606" s="284" t="s">
        <v>1594</v>
      </c>
      <c r="D2606" s="262" t="s">
        <v>47</v>
      </c>
      <c r="E2606" s="262" t="s">
        <v>1595</v>
      </c>
      <c r="F2606" s="389" t="s">
        <v>923</v>
      </c>
      <c r="G2606" s="389"/>
      <c r="H2606" s="283" t="s">
        <v>49</v>
      </c>
      <c r="I2606" s="286">
        <v>1</v>
      </c>
      <c r="J2606" s="285">
        <v>9.01</v>
      </c>
      <c r="K2606" s="285">
        <v>9.01</v>
      </c>
      <c r="M2606" s="46"/>
      <c r="N2606" s="46"/>
      <c r="O2606" s="46"/>
      <c r="P2606" s="46"/>
      <c r="Q2606" s="46"/>
      <c r="R2606" s="46"/>
      <c r="S2606" s="46"/>
      <c r="T2606" s="46"/>
      <c r="U2606" s="46"/>
      <c r="V2606" s="46"/>
      <c r="W2606" s="46"/>
      <c r="X2606" s="46"/>
    </row>
    <row r="2607" spans="1:24" ht="15" customHeight="1" x14ac:dyDescent="0.2">
      <c r="A2607" s="46"/>
      <c r="B2607" s="262" t="s">
        <v>919</v>
      </c>
      <c r="C2607" s="284" t="s">
        <v>1598</v>
      </c>
      <c r="D2607" s="262" t="s">
        <v>47</v>
      </c>
      <c r="E2607" s="262" t="s">
        <v>1599</v>
      </c>
      <c r="F2607" s="389" t="s">
        <v>923</v>
      </c>
      <c r="G2607" s="389"/>
      <c r="H2607" s="283" t="s">
        <v>49</v>
      </c>
      <c r="I2607" s="286">
        <v>1</v>
      </c>
      <c r="J2607" s="285">
        <v>2.48</v>
      </c>
      <c r="K2607" s="285">
        <v>2.48</v>
      </c>
      <c r="M2607" s="46"/>
      <c r="N2607" s="46"/>
      <c r="O2607" s="46"/>
      <c r="P2607" s="46"/>
      <c r="Q2607" s="46"/>
      <c r="R2607" s="46"/>
      <c r="S2607" s="46"/>
      <c r="T2607" s="46"/>
      <c r="U2607" s="46"/>
      <c r="V2607" s="46"/>
      <c r="W2607" s="46"/>
      <c r="X2607" s="46"/>
    </row>
    <row r="2608" spans="1:24" ht="15" customHeight="1" x14ac:dyDescent="0.2">
      <c r="A2608" s="46"/>
      <c r="B2608" s="262" t="s">
        <v>919</v>
      </c>
      <c r="C2608" s="284" t="s">
        <v>1596</v>
      </c>
      <c r="D2608" s="262" t="s">
        <v>47</v>
      </c>
      <c r="E2608" s="262" t="s">
        <v>1597</v>
      </c>
      <c r="F2608" s="389" t="s">
        <v>923</v>
      </c>
      <c r="G2608" s="389"/>
      <c r="H2608" s="283" t="s">
        <v>49</v>
      </c>
      <c r="I2608" s="286">
        <v>1</v>
      </c>
      <c r="J2608" s="285">
        <v>2.04</v>
      </c>
      <c r="K2608" s="285">
        <v>2.04</v>
      </c>
      <c r="M2608" s="46"/>
      <c r="N2608" s="46"/>
      <c r="O2608" s="46"/>
      <c r="P2608" s="46"/>
      <c r="Q2608" s="46"/>
      <c r="R2608" s="46"/>
      <c r="S2608" s="46"/>
      <c r="T2608" s="46"/>
      <c r="U2608" s="46"/>
      <c r="V2608" s="46"/>
      <c r="W2608" s="46"/>
      <c r="X2608" s="46"/>
    </row>
    <row r="2609" spans="1:24" ht="15" customHeight="1" x14ac:dyDescent="0.2">
      <c r="A2609" s="46"/>
      <c r="B2609" s="262" t="s">
        <v>919</v>
      </c>
      <c r="C2609" s="284" t="s">
        <v>1565</v>
      </c>
      <c r="D2609" s="262" t="s">
        <v>47</v>
      </c>
      <c r="E2609" s="262" t="s">
        <v>1566</v>
      </c>
      <c r="F2609" s="389" t="s">
        <v>923</v>
      </c>
      <c r="G2609" s="389"/>
      <c r="H2609" s="283" t="s">
        <v>49</v>
      </c>
      <c r="I2609" s="286">
        <v>6.25E-2</v>
      </c>
      <c r="J2609" s="285">
        <v>32.549999999999997</v>
      </c>
      <c r="K2609" s="285">
        <v>2.0299999999999998</v>
      </c>
      <c r="M2609" s="46"/>
      <c r="N2609" s="46"/>
      <c r="O2609" s="46"/>
      <c r="P2609" s="46"/>
      <c r="Q2609" s="46"/>
      <c r="R2609" s="46"/>
      <c r="S2609" s="46"/>
      <c r="T2609" s="46"/>
      <c r="U2609" s="46"/>
      <c r="V2609" s="46"/>
      <c r="W2609" s="46"/>
      <c r="X2609" s="46"/>
    </row>
    <row r="2610" spans="1:24" ht="15" customHeight="1" x14ac:dyDescent="0.2">
      <c r="A2610" s="46"/>
      <c r="B2610" s="263"/>
      <c r="C2610" s="263"/>
      <c r="D2610" s="263"/>
      <c r="E2610" s="263"/>
      <c r="F2610" s="263" t="s">
        <v>924</v>
      </c>
      <c r="G2610" s="289">
        <v>2.75</v>
      </c>
      <c r="H2610" s="263" t="s">
        <v>925</v>
      </c>
      <c r="I2610" s="289">
        <v>0</v>
      </c>
      <c r="J2610" s="263" t="s">
        <v>926</v>
      </c>
      <c r="K2610" s="289">
        <v>2.75</v>
      </c>
      <c r="M2610" s="46"/>
      <c r="N2610" s="46"/>
      <c r="O2610" s="46"/>
      <c r="P2610" s="46"/>
      <c r="Q2610" s="46"/>
      <c r="R2610" s="46"/>
      <c r="S2610" s="46"/>
      <c r="T2610" s="46"/>
      <c r="U2610" s="46"/>
      <c r="V2610" s="46"/>
      <c r="W2610" s="46"/>
      <c r="X2610" s="46"/>
    </row>
    <row r="2611" spans="1:24" ht="15" customHeight="1" x14ac:dyDescent="0.2">
      <c r="A2611" s="46"/>
      <c r="B2611" s="263"/>
      <c r="C2611" s="263"/>
      <c r="D2611" s="263"/>
      <c r="E2611" s="263"/>
      <c r="F2611" s="263" t="s">
        <v>927</v>
      </c>
      <c r="G2611" s="289">
        <v>3.88</v>
      </c>
      <c r="H2611" s="263"/>
      <c r="I2611" s="386" t="s">
        <v>928</v>
      </c>
      <c r="J2611" s="386"/>
      <c r="K2611" s="289">
        <v>22.55</v>
      </c>
      <c r="M2611" s="46"/>
      <c r="N2611" s="46"/>
      <c r="O2611" s="46"/>
      <c r="P2611" s="46"/>
      <c r="Q2611" s="46"/>
      <c r="R2611" s="46"/>
      <c r="S2611" s="46"/>
      <c r="T2611" s="46"/>
      <c r="U2611" s="46"/>
      <c r="V2611" s="46"/>
      <c r="W2611" s="46"/>
      <c r="X2611" s="46"/>
    </row>
    <row r="2612" spans="1:24" ht="15" customHeight="1" thickBot="1" x14ac:dyDescent="0.25">
      <c r="A2612" s="46"/>
      <c r="B2612" s="264"/>
      <c r="C2612" s="264"/>
      <c r="D2612" s="264"/>
      <c r="E2612" s="264"/>
      <c r="F2612" s="264"/>
      <c r="G2612" s="264"/>
      <c r="H2612" s="264" t="s">
        <v>929</v>
      </c>
      <c r="I2612" s="287" t="s">
        <v>975</v>
      </c>
      <c r="J2612" s="264" t="s">
        <v>931</v>
      </c>
      <c r="K2612" s="265">
        <v>22.55</v>
      </c>
      <c r="M2612" s="46"/>
      <c r="N2612" s="46"/>
      <c r="O2612" s="46"/>
      <c r="P2612" s="46"/>
      <c r="Q2612" s="46"/>
      <c r="R2612" s="46"/>
      <c r="S2612" s="46"/>
      <c r="T2612" s="46"/>
      <c r="U2612" s="46"/>
      <c r="V2612" s="46"/>
      <c r="W2612" s="46"/>
      <c r="X2612" s="46"/>
    </row>
    <row r="2613" spans="1:24" ht="15" customHeight="1" thickTop="1" x14ac:dyDescent="0.2">
      <c r="A2613" s="46"/>
      <c r="B2613" s="278"/>
      <c r="C2613" s="278"/>
      <c r="D2613" s="278"/>
      <c r="E2613" s="278"/>
      <c r="F2613" s="278"/>
      <c r="G2613" s="278"/>
      <c r="H2613" s="278"/>
      <c r="I2613" s="278"/>
      <c r="J2613" s="278"/>
      <c r="K2613" s="278"/>
      <c r="M2613" s="46"/>
      <c r="N2613" s="46"/>
      <c r="O2613" s="46"/>
      <c r="P2613" s="46"/>
      <c r="Q2613" s="46"/>
      <c r="R2613" s="46"/>
      <c r="S2613" s="46"/>
      <c r="T2613" s="46"/>
      <c r="U2613" s="46"/>
      <c r="V2613" s="46"/>
      <c r="W2613" s="46"/>
      <c r="X2613" s="46"/>
    </row>
    <row r="2614" spans="1:24" ht="15" customHeight="1" x14ac:dyDescent="0.2">
      <c r="A2614" s="46"/>
      <c r="B2614" s="259" t="s">
        <v>597</v>
      </c>
      <c r="C2614" s="267" t="s">
        <v>24</v>
      </c>
      <c r="D2614" s="259" t="s">
        <v>25</v>
      </c>
      <c r="E2614" s="259" t="s">
        <v>26</v>
      </c>
      <c r="F2614" s="387" t="s">
        <v>917</v>
      </c>
      <c r="G2614" s="387"/>
      <c r="H2614" s="271" t="s">
        <v>27</v>
      </c>
      <c r="I2614" s="267" t="s">
        <v>28</v>
      </c>
      <c r="J2614" s="267" t="s">
        <v>29</v>
      </c>
      <c r="K2614" s="267" t="s">
        <v>30</v>
      </c>
      <c r="M2614" s="46"/>
      <c r="N2614" s="46"/>
      <c r="O2614" s="46"/>
      <c r="P2614" s="46"/>
      <c r="Q2614" s="46"/>
      <c r="R2614" s="46"/>
      <c r="S2614" s="46"/>
      <c r="T2614" s="46"/>
      <c r="U2614" s="46"/>
      <c r="V2614" s="46"/>
      <c r="W2614" s="46"/>
      <c r="X2614" s="46"/>
    </row>
    <row r="2615" spans="1:24" ht="15" customHeight="1" x14ac:dyDescent="0.2">
      <c r="A2615" s="46"/>
      <c r="B2615" s="260" t="s">
        <v>918</v>
      </c>
      <c r="C2615" s="275" t="s">
        <v>2407</v>
      </c>
      <c r="D2615" s="260" t="s">
        <v>73</v>
      </c>
      <c r="E2615" s="260" t="s">
        <v>584</v>
      </c>
      <c r="F2615" s="388" t="s">
        <v>952</v>
      </c>
      <c r="G2615" s="388"/>
      <c r="H2615" s="274" t="s">
        <v>83</v>
      </c>
      <c r="I2615" s="277">
        <v>1</v>
      </c>
      <c r="J2615" s="276">
        <v>123.05</v>
      </c>
      <c r="K2615" s="276">
        <v>123.05</v>
      </c>
      <c r="M2615" s="46"/>
      <c r="N2615" s="46"/>
      <c r="O2615" s="46"/>
      <c r="P2615" s="46"/>
      <c r="Q2615" s="46"/>
      <c r="R2615" s="46"/>
      <c r="S2615" s="46"/>
      <c r="T2615" s="46"/>
      <c r="U2615" s="46"/>
      <c r="V2615" s="46"/>
      <c r="W2615" s="46"/>
      <c r="X2615" s="46"/>
    </row>
    <row r="2616" spans="1:24" ht="15" customHeight="1" x14ac:dyDescent="0.2">
      <c r="A2616" s="46"/>
      <c r="B2616" s="261" t="s">
        <v>953</v>
      </c>
      <c r="C2616" s="280" t="s">
        <v>954</v>
      </c>
      <c r="D2616" s="261" t="s">
        <v>47</v>
      </c>
      <c r="E2616" s="261" t="s">
        <v>955</v>
      </c>
      <c r="F2616" s="385" t="s">
        <v>3970</v>
      </c>
      <c r="G2616" s="385"/>
      <c r="H2616" s="279" t="s">
        <v>950</v>
      </c>
      <c r="I2616" s="282">
        <v>1.1000000000000001</v>
      </c>
      <c r="J2616" s="281">
        <v>34.46</v>
      </c>
      <c r="K2616" s="281">
        <v>37.9</v>
      </c>
      <c r="M2616" s="46"/>
      <c r="N2616" s="46"/>
      <c r="O2616" s="46"/>
      <c r="P2616" s="46"/>
      <c r="Q2616" s="46"/>
      <c r="R2616" s="46"/>
      <c r="S2616" s="46"/>
      <c r="T2616" s="46"/>
      <c r="U2616" s="46"/>
      <c r="V2616" s="46"/>
      <c r="W2616" s="46"/>
      <c r="X2616" s="46"/>
    </row>
    <row r="2617" spans="1:24" ht="15" customHeight="1" x14ac:dyDescent="0.2">
      <c r="A2617" s="46"/>
      <c r="B2617" s="261" t="s">
        <v>953</v>
      </c>
      <c r="C2617" s="280" t="s">
        <v>957</v>
      </c>
      <c r="D2617" s="261" t="s">
        <v>47</v>
      </c>
      <c r="E2617" s="261" t="s">
        <v>958</v>
      </c>
      <c r="F2617" s="385" t="s">
        <v>3970</v>
      </c>
      <c r="G2617" s="385"/>
      <c r="H2617" s="279" t="s">
        <v>950</v>
      </c>
      <c r="I2617" s="282">
        <v>1.1000000000000001</v>
      </c>
      <c r="J2617" s="281">
        <v>26.08</v>
      </c>
      <c r="K2617" s="281">
        <v>28.68</v>
      </c>
      <c r="M2617" s="46"/>
      <c r="N2617" s="46"/>
      <c r="O2617" s="46"/>
      <c r="P2617" s="46"/>
      <c r="Q2617" s="46"/>
      <c r="R2617" s="46"/>
      <c r="S2617" s="46"/>
      <c r="T2617" s="46"/>
      <c r="U2617" s="46"/>
      <c r="V2617" s="46"/>
      <c r="W2617" s="46"/>
      <c r="X2617" s="46"/>
    </row>
    <row r="2618" spans="1:24" ht="15" customHeight="1" x14ac:dyDescent="0.2">
      <c r="A2618" s="46"/>
      <c r="B2618" s="262" t="s">
        <v>919</v>
      </c>
      <c r="C2618" s="284" t="s">
        <v>1604</v>
      </c>
      <c r="D2618" s="262" t="s">
        <v>36</v>
      </c>
      <c r="E2618" s="262" t="s">
        <v>1605</v>
      </c>
      <c r="F2618" s="389" t="s">
        <v>923</v>
      </c>
      <c r="G2618" s="389"/>
      <c r="H2618" s="283" t="s">
        <v>345</v>
      </c>
      <c r="I2618" s="286">
        <v>1.3</v>
      </c>
      <c r="J2618" s="285">
        <v>38.92</v>
      </c>
      <c r="K2618" s="285">
        <v>50.59</v>
      </c>
      <c r="M2618" s="46"/>
      <c r="N2618" s="46"/>
      <c r="O2618" s="46"/>
      <c r="P2618" s="46"/>
      <c r="Q2618" s="46"/>
      <c r="R2618" s="46"/>
      <c r="S2618" s="46"/>
      <c r="T2618" s="46"/>
      <c r="U2618" s="46"/>
      <c r="V2618" s="46"/>
      <c r="W2618" s="46"/>
      <c r="X2618" s="46"/>
    </row>
    <row r="2619" spans="1:24" ht="15" customHeight="1" x14ac:dyDescent="0.2">
      <c r="A2619" s="46"/>
      <c r="B2619" s="262" t="s">
        <v>919</v>
      </c>
      <c r="C2619" s="284" t="s">
        <v>1602</v>
      </c>
      <c r="D2619" s="262" t="s">
        <v>36</v>
      </c>
      <c r="E2619" s="262" t="s">
        <v>1603</v>
      </c>
      <c r="F2619" s="389" t="s">
        <v>923</v>
      </c>
      <c r="G2619" s="389"/>
      <c r="H2619" s="283" t="s">
        <v>1195</v>
      </c>
      <c r="I2619" s="286">
        <v>2.3E-2</v>
      </c>
      <c r="J2619" s="285">
        <v>20.61</v>
      </c>
      <c r="K2619" s="285">
        <v>0.47</v>
      </c>
      <c r="M2619" s="46"/>
      <c r="N2619" s="46"/>
      <c r="O2619" s="46"/>
      <c r="P2619" s="46"/>
      <c r="Q2619" s="46"/>
      <c r="R2619" s="46"/>
      <c r="S2619" s="46"/>
      <c r="T2619" s="46"/>
      <c r="U2619" s="46"/>
      <c r="V2619" s="46"/>
      <c r="W2619" s="46"/>
      <c r="X2619" s="46"/>
    </row>
    <row r="2620" spans="1:24" ht="15" customHeight="1" x14ac:dyDescent="0.2">
      <c r="A2620" s="46"/>
      <c r="B2620" s="262" t="s">
        <v>919</v>
      </c>
      <c r="C2620" s="284" t="s">
        <v>1600</v>
      </c>
      <c r="D2620" s="262" t="s">
        <v>36</v>
      </c>
      <c r="E2620" s="262" t="s">
        <v>1601</v>
      </c>
      <c r="F2620" s="389" t="s">
        <v>923</v>
      </c>
      <c r="G2620" s="389"/>
      <c r="H2620" s="283" t="s">
        <v>1453</v>
      </c>
      <c r="I2620" s="286">
        <v>4.5999999999999999E-2</v>
      </c>
      <c r="J2620" s="285">
        <v>47.63</v>
      </c>
      <c r="K2620" s="285">
        <v>2.19</v>
      </c>
      <c r="M2620" s="46"/>
      <c r="N2620" s="46"/>
      <c r="O2620" s="46"/>
      <c r="P2620" s="46"/>
      <c r="Q2620" s="46"/>
      <c r="R2620" s="46"/>
      <c r="S2620" s="46"/>
      <c r="T2620" s="46"/>
      <c r="U2620" s="46"/>
      <c r="V2620" s="46"/>
      <c r="W2620" s="46"/>
      <c r="X2620" s="46"/>
    </row>
    <row r="2621" spans="1:24" ht="15" customHeight="1" x14ac:dyDescent="0.2">
      <c r="A2621" s="46"/>
      <c r="B2621" s="262" t="s">
        <v>919</v>
      </c>
      <c r="C2621" s="284" t="s">
        <v>1638</v>
      </c>
      <c r="D2621" s="262" t="s">
        <v>47</v>
      </c>
      <c r="E2621" s="262" t="s">
        <v>1639</v>
      </c>
      <c r="F2621" s="389" t="s">
        <v>923</v>
      </c>
      <c r="G2621" s="389"/>
      <c r="H2621" s="283" t="s">
        <v>49</v>
      </c>
      <c r="I2621" s="286">
        <v>1</v>
      </c>
      <c r="J2621" s="285">
        <v>3.22</v>
      </c>
      <c r="K2621" s="285">
        <v>3.22</v>
      </c>
      <c r="M2621" s="46"/>
      <c r="N2621" s="46"/>
      <c r="O2621" s="46"/>
      <c r="P2621" s="46"/>
      <c r="Q2621" s="46"/>
      <c r="R2621" s="46"/>
      <c r="S2621" s="46"/>
      <c r="T2621" s="46"/>
      <c r="U2621" s="46"/>
      <c r="V2621" s="46"/>
      <c r="W2621" s="46"/>
      <c r="X2621" s="46"/>
    </row>
    <row r="2622" spans="1:24" ht="15" customHeight="1" x14ac:dyDescent="0.2">
      <c r="A2622" s="46"/>
      <c r="B2622" s="263"/>
      <c r="C2622" s="263"/>
      <c r="D2622" s="263"/>
      <c r="E2622" s="263"/>
      <c r="F2622" s="263" t="s">
        <v>924</v>
      </c>
      <c r="G2622" s="289">
        <v>58.73</v>
      </c>
      <c r="H2622" s="263" t="s">
        <v>925</v>
      </c>
      <c r="I2622" s="289">
        <v>0</v>
      </c>
      <c r="J2622" s="263" t="s">
        <v>926</v>
      </c>
      <c r="K2622" s="289">
        <v>58.73</v>
      </c>
      <c r="M2622" s="46"/>
      <c r="N2622" s="46"/>
      <c r="O2622" s="46"/>
      <c r="P2622" s="46"/>
      <c r="Q2622" s="46"/>
      <c r="R2622" s="46"/>
      <c r="S2622" s="46"/>
      <c r="T2622" s="46"/>
      <c r="U2622" s="46"/>
      <c r="V2622" s="46"/>
      <c r="W2622" s="46"/>
      <c r="X2622" s="46"/>
    </row>
    <row r="2623" spans="1:24" ht="15" customHeight="1" x14ac:dyDescent="0.2">
      <c r="A2623" s="46"/>
      <c r="B2623" s="263"/>
      <c r="C2623" s="263"/>
      <c r="D2623" s="263"/>
      <c r="E2623" s="263"/>
      <c r="F2623" s="263" t="s">
        <v>927</v>
      </c>
      <c r="G2623" s="289">
        <v>25.6</v>
      </c>
      <c r="H2623" s="263"/>
      <c r="I2623" s="386" t="s">
        <v>928</v>
      </c>
      <c r="J2623" s="386"/>
      <c r="K2623" s="289">
        <v>148.65</v>
      </c>
      <c r="M2623" s="46"/>
      <c r="N2623" s="46"/>
      <c r="O2623" s="46"/>
      <c r="P2623" s="46"/>
      <c r="Q2623" s="46"/>
      <c r="R2623" s="46"/>
      <c r="S2623" s="46"/>
      <c r="T2623" s="46"/>
      <c r="U2623" s="46"/>
      <c r="V2623" s="46"/>
      <c r="W2623" s="46"/>
      <c r="X2623" s="46"/>
    </row>
    <row r="2624" spans="1:24" ht="15" customHeight="1" thickBot="1" x14ac:dyDescent="0.25">
      <c r="A2624" s="46"/>
      <c r="B2624" s="264"/>
      <c r="C2624" s="264"/>
      <c r="D2624" s="264"/>
      <c r="E2624" s="264"/>
      <c r="F2624" s="264"/>
      <c r="G2624" s="264"/>
      <c r="H2624" s="264" t="s">
        <v>929</v>
      </c>
      <c r="I2624" s="287" t="s">
        <v>3321</v>
      </c>
      <c r="J2624" s="264" t="s">
        <v>931</v>
      </c>
      <c r="K2624" s="265">
        <v>20662.349999999999</v>
      </c>
      <c r="M2624" s="46"/>
      <c r="N2624" s="46"/>
      <c r="O2624" s="46"/>
      <c r="P2624" s="46"/>
      <c r="Q2624" s="46"/>
      <c r="R2624" s="46"/>
      <c r="S2624" s="46"/>
      <c r="T2624" s="46"/>
      <c r="U2624" s="46"/>
      <c r="V2624" s="46"/>
      <c r="W2624" s="46"/>
      <c r="X2624" s="46"/>
    </row>
    <row r="2625" spans="1:24" ht="15" customHeight="1" thickTop="1" x14ac:dyDescent="0.2">
      <c r="A2625" s="46"/>
      <c r="B2625" s="278"/>
      <c r="C2625" s="278"/>
      <c r="D2625" s="278"/>
      <c r="E2625" s="278"/>
      <c r="F2625" s="278"/>
      <c r="G2625" s="278"/>
      <c r="H2625" s="278"/>
      <c r="I2625" s="278"/>
      <c r="J2625" s="278"/>
      <c r="K2625" s="278"/>
      <c r="M2625" s="46"/>
      <c r="N2625" s="46"/>
      <c r="O2625" s="46"/>
      <c r="P2625" s="46"/>
      <c r="Q2625" s="46"/>
      <c r="R2625" s="46"/>
      <c r="S2625" s="46"/>
      <c r="T2625" s="46"/>
      <c r="U2625" s="46"/>
      <c r="V2625" s="46"/>
      <c r="W2625" s="46"/>
      <c r="X2625" s="46"/>
    </row>
    <row r="2626" spans="1:24" ht="15" customHeight="1" x14ac:dyDescent="0.2">
      <c r="A2626" s="46"/>
      <c r="B2626" s="259" t="s">
        <v>598</v>
      </c>
      <c r="C2626" s="267" t="s">
        <v>24</v>
      </c>
      <c r="D2626" s="259" t="s">
        <v>25</v>
      </c>
      <c r="E2626" s="259" t="s">
        <v>26</v>
      </c>
      <c r="F2626" s="387" t="s">
        <v>917</v>
      </c>
      <c r="G2626" s="387"/>
      <c r="H2626" s="271" t="s">
        <v>27</v>
      </c>
      <c r="I2626" s="267" t="s">
        <v>28</v>
      </c>
      <c r="J2626" s="267" t="s">
        <v>29</v>
      </c>
      <c r="K2626" s="267" t="s">
        <v>30</v>
      </c>
      <c r="M2626" s="46"/>
      <c r="N2626" s="46"/>
      <c r="O2626" s="46"/>
      <c r="P2626" s="46"/>
      <c r="Q2626" s="46"/>
      <c r="R2626" s="46"/>
      <c r="S2626" s="46"/>
      <c r="T2626" s="46"/>
      <c r="U2626" s="46"/>
      <c r="V2626" s="46"/>
      <c r="W2626" s="46"/>
      <c r="X2626" s="46"/>
    </row>
    <row r="2627" spans="1:24" ht="15" customHeight="1" x14ac:dyDescent="0.2">
      <c r="A2627" s="46"/>
      <c r="B2627" s="260" t="s">
        <v>918</v>
      </c>
      <c r="C2627" s="275" t="s">
        <v>3213</v>
      </c>
      <c r="D2627" s="260" t="s">
        <v>73</v>
      </c>
      <c r="E2627" s="260" t="s">
        <v>3214</v>
      </c>
      <c r="F2627" s="388" t="s">
        <v>952</v>
      </c>
      <c r="G2627" s="388"/>
      <c r="H2627" s="274" t="s">
        <v>83</v>
      </c>
      <c r="I2627" s="277">
        <v>1</v>
      </c>
      <c r="J2627" s="276">
        <v>171.56</v>
      </c>
      <c r="K2627" s="276">
        <v>171.56</v>
      </c>
      <c r="M2627" s="46"/>
      <c r="N2627" s="46"/>
      <c r="O2627" s="46"/>
      <c r="P2627" s="46"/>
      <c r="Q2627" s="46"/>
      <c r="R2627" s="46"/>
      <c r="S2627" s="46"/>
      <c r="T2627" s="46"/>
      <c r="U2627" s="46"/>
      <c r="V2627" s="46"/>
      <c r="W2627" s="46"/>
      <c r="X2627" s="46"/>
    </row>
    <row r="2628" spans="1:24" ht="15" customHeight="1" x14ac:dyDescent="0.2">
      <c r="A2628" s="46"/>
      <c r="B2628" s="261" t="s">
        <v>953</v>
      </c>
      <c r="C2628" s="280" t="s">
        <v>954</v>
      </c>
      <c r="D2628" s="261" t="s">
        <v>47</v>
      </c>
      <c r="E2628" s="261" t="s">
        <v>955</v>
      </c>
      <c r="F2628" s="385" t="s">
        <v>3970</v>
      </c>
      <c r="G2628" s="385"/>
      <c r="H2628" s="279" t="s">
        <v>950</v>
      </c>
      <c r="I2628" s="282">
        <v>1.1000000000000001</v>
      </c>
      <c r="J2628" s="281">
        <v>34.46</v>
      </c>
      <c r="K2628" s="281">
        <v>37.9</v>
      </c>
      <c r="M2628" s="46"/>
      <c r="N2628" s="46"/>
      <c r="O2628" s="46"/>
      <c r="P2628" s="46"/>
      <c r="Q2628" s="46"/>
      <c r="R2628" s="46"/>
      <c r="S2628" s="46"/>
      <c r="T2628" s="46"/>
      <c r="U2628" s="46"/>
      <c r="V2628" s="46"/>
      <c r="W2628" s="46"/>
      <c r="X2628" s="46"/>
    </row>
    <row r="2629" spans="1:24" ht="15" customHeight="1" x14ac:dyDescent="0.2">
      <c r="A2629" s="46"/>
      <c r="B2629" s="261" t="s">
        <v>953</v>
      </c>
      <c r="C2629" s="280" t="s">
        <v>957</v>
      </c>
      <c r="D2629" s="261" t="s">
        <v>47</v>
      </c>
      <c r="E2629" s="261" t="s">
        <v>958</v>
      </c>
      <c r="F2629" s="385" t="s">
        <v>3970</v>
      </c>
      <c r="G2629" s="385"/>
      <c r="H2629" s="279" t="s">
        <v>950</v>
      </c>
      <c r="I2629" s="282">
        <v>1.1000000000000001</v>
      </c>
      <c r="J2629" s="281">
        <v>26.08</v>
      </c>
      <c r="K2629" s="281">
        <v>28.68</v>
      </c>
      <c r="M2629" s="46"/>
      <c r="N2629" s="46"/>
      <c r="O2629" s="46"/>
      <c r="P2629" s="46"/>
      <c r="Q2629" s="46"/>
      <c r="R2629" s="46"/>
      <c r="S2629" s="46"/>
      <c r="T2629" s="46"/>
      <c r="U2629" s="46"/>
      <c r="V2629" s="46"/>
      <c r="W2629" s="46"/>
      <c r="X2629" s="46"/>
    </row>
    <row r="2630" spans="1:24" ht="15" customHeight="1" x14ac:dyDescent="0.2">
      <c r="A2630" s="46"/>
      <c r="B2630" s="262" t="s">
        <v>919</v>
      </c>
      <c r="C2630" s="284" t="s">
        <v>1602</v>
      </c>
      <c r="D2630" s="262" t="s">
        <v>36</v>
      </c>
      <c r="E2630" s="262" t="s">
        <v>1603</v>
      </c>
      <c r="F2630" s="389" t="s">
        <v>923</v>
      </c>
      <c r="G2630" s="389"/>
      <c r="H2630" s="283" t="s">
        <v>1195</v>
      </c>
      <c r="I2630" s="286">
        <v>2.3E-2</v>
      </c>
      <c r="J2630" s="285">
        <v>20.61</v>
      </c>
      <c r="K2630" s="285">
        <v>0.47</v>
      </c>
      <c r="M2630" s="46"/>
      <c r="N2630" s="46"/>
      <c r="O2630" s="46"/>
      <c r="P2630" s="46"/>
      <c r="Q2630" s="46"/>
      <c r="R2630" s="46"/>
      <c r="S2630" s="46"/>
      <c r="T2630" s="46"/>
      <c r="U2630" s="46"/>
      <c r="V2630" s="46"/>
      <c r="W2630" s="46"/>
      <c r="X2630" s="46"/>
    </row>
    <row r="2631" spans="1:24" ht="15" customHeight="1" x14ac:dyDescent="0.2">
      <c r="A2631" s="46"/>
      <c r="B2631" s="262" t="s">
        <v>919</v>
      </c>
      <c r="C2631" s="284" t="s">
        <v>3315</v>
      </c>
      <c r="D2631" s="262" t="s">
        <v>47</v>
      </c>
      <c r="E2631" s="262" t="s">
        <v>3316</v>
      </c>
      <c r="F2631" s="389" t="s">
        <v>923</v>
      </c>
      <c r="G2631" s="389"/>
      <c r="H2631" s="283" t="s">
        <v>49</v>
      </c>
      <c r="I2631" s="286">
        <v>1</v>
      </c>
      <c r="J2631" s="285">
        <v>11.16</v>
      </c>
      <c r="K2631" s="285">
        <v>11.16</v>
      </c>
      <c r="M2631" s="46"/>
      <c r="N2631" s="46"/>
      <c r="O2631" s="46"/>
      <c r="P2631" s="46"/>
      <c r="Q2631" s="46"/>
      <c r="R2631" s="46"/>
      <c r="S2631" s="46"/>
      <c r="T2631" s="46"/>
      <c r="U2631" s="46"/>
      <c r="V2631" s="46"/>
      <c r="W2631" s="46"/>
      <c r="X2631" s="46"/>
    </row>
    <row r="2632" spans="1:24" ht="15" customHeight="1" x14ac:dyDescent="0.2">
      <c r="A2632" s="46"/>
      <c r="B2632" s="262" t="s">
        <v>919</v>
      </c>
      <c r="C2632" s="284" t="s">
        <v>1600</v>
      </c>
      <c r="D2632" s="262" t="s">
        <v>36</v>
      </c>
      <c r="E2632" s="262" t="s">
        <v>1601</v>
      </c>
      <c r="F2632" s="389" t="s">
        <v>923</v>
      </c>
      <c r="G2632" s="389"/>
      <c r="H2632" s="283" t="s">
        <v>1453</v>
      </c>
      <c r="I2632" s="286">
        <v>4.5999999999999999E-2</v>
      </c>
      <c r="J2632" s="285">
        <v>47.63</v>
      </c>
      <c r="K2632" s="285">
        <v>2.19</v>
      </c>
      <c r="M2632" s="46"/>
      <c r="N2632" s="46"/>
      <c r="O2632" s="46"/>
      <c r="P2632" s="46"/>
      <c r="Q2632" s="46"/>
      <c r="R2632" s="46"/>
      <c r="S2632" s="46"/>
      <c r="T2632" s="46"/>
      <c r="U2632" s="46"/>
      <c r="V2632" s="46"/>
      <c r="W2632" s="46"/>
      <c r="X2632" s="46"/>
    </row>
    <row r="2633" spans="1:24" ht="15" customHeight="1" x14ac:dyDescent="0.2">
      <c r="A2633" s="46"/>
      <c r="B2633" s="262" t="s">
        <v>919</v>
      </c>
      <c r="C2633" s="284" t="s">
        <v>3322</v>
      </c>
      <c r="D2633" s="262" t="s">
        <v>36</v>
      </c>
      <c r="E2633" s="262" t="s">
        <v>3323</v>
      </c>
      <c r="F2633" s="389" t="s">
        <v>923</v>
      </c>
      <c r="G2633" s="389"/>
      <c r="H2633" s="283" t="s">
        <v>345</v>
      </c>
      <c r="I2633" s="286">
        <v>1.3</v>
      </c>
      <c r="J2633" s="285">
        <v>70.13</v>
      </c>
      <c r="K2633" s="285">
        <v>91.16</v>
      </c>
      <c r="M2633" s="46"/>
      <c r="N2633" s="46"/>
      <c r="O2633" s="46"/>
      <c r="P2633" s="46"/>
      <c r="Q2633" s="46"/>
      <c r="R2633" s="46"/>
      <c r="S2633" s="46"/>
      <c r="T2633" s="46"/>
      <c r="U2633" s="46"/>
      <c r="V2633" s="46"/>
      <c r="W2633" s="46"/>
      <c r="X2633" s="46"/>
    </row>
    <row r="2634" spans="1:24" ht="15" customHeight="1" x14ac:dyDescent="0.2">
      <c r="A2634" s="46"/>
      <c r="B2634" s="263"/>
      <c r="C2634" s="263"/>
      <c r="D2634" s="263"/>
      <c r="E2634" s="263"/>
      <c r="F2634" s="263" t="s">
        <v>924</v>
      </c>
      <c r="G2634" s="289">
        <v>58.73</v>
      </c>
      <c r="H2634" s="263" t="s">
        <v>925</v>
      </c>
      <c r="I2634" s="289">
        <v>0</v>
      </c>
      <c r="J2634" s="263" t="s">
        <v>926</v>
      </c>
      <c r="K2634" s="289">
        <v>58.73</v>
      </c>
      <c r="M2634" s="46"/>
      <c r="N2634" s="46"/>
      <c r="O2634" s="46"/>
      <c r="P2634" s="46"/>
      <c r="Q2634" s="46"/>
      <c r="R2634" s="46"/>
      <c r="S2634" s="46"/>
      <c r="T2634" s="46"/>
      <c r="U2634" s="46"/>
      <c r="V2634" s="46"/>
      <c r="W2634" s="46"/>
      <c r="X2634" s="46"/>
    </row>
    <row r="2635" spans="1:24" ht="15" customHeight="1" x14ac:dyDescent="0.2">
      <c r="A2635" s="46"/>
      <c r="B2635" s="263"/>
      <c r="C2635" s="263"/>
      <c r="D2635" s="263"/>
      <c r="E2635" s="263"/>
      <c r="F2635" s="263" t="s">
        <v>927</v>
      </c>
      <c r="G2635" s="289">
        <v>35.700000000000003</v>
      </c>
      <c r="H2635" s="263"/>
      <c r="I2635" s="386" t="s">
        <v>928</v>
      </c>
      <c r="J2635" s="386"/>
      <c r="K2635" s="289">
        <v>207.26</v>
      </c>
      <c r="M2635" s="46"/>
      <c r="N2635" s="46"/>
      <c r="O2635" s="46"/>
      <c r="P2635" s="46"/>
      <c r="Q2635" s="46"/>
      <c r="R2635" s="46"/>
      <c r="S2635" s="46"/>
      <c r="T2635" s="46"/>
      <c r="U2635" s="46"/>
      <c r="V2635" s="46"/>
      <c r="W2635" s="46"/>
      <c r="X2635" s="46"/>
    </row>
    <row r="2636" spans="1:24" ht="15" customHeight="1" thickBot="1" x14ac:dyDescent="0.25">
      <c r="A2636" s="46"/>
      <c r="B2636" s="264"/>
      <c r="C2636" s="264"/>
      <c r="D2636" s="264"/>
      <c r="E2636" s="264"/>
      <c r="F2636" s="264"/>
      <c r="G2636" s="264"/>
      <c r="H2636" s="264" t="s">
        <v>929</v>
      </c>
      <c r="I2636" s="287" t="s">
        <v>3675</v>
      </c>
      <c r="J2636" s="264" t="s">
        <v>931</v>
      </c>
      <c r="K2636" s="265">
        <v>2943.09</v>
      </c>
      <c r="M2636" s="46"/>
      <c r="N2636" s="46"/>
      <c r="O2636" s="46"/>
      <c r="P2636" s="46"/>
      <c r="Q2636" s="46"/>
      <c r="R2636" s="46"/>
      <c r="S2636" s="46"/>
      <c r="T2636" s="46"/>
      <c r="U2636" s="46"/>
      <c r="V2636" s="46"/>
      <c r="W2636" s="46"/>
      <c r="X2636" s="46"/>
    </row>
    <row r="2637" spans="1:24" ht="15" customHeight="1" thickTop="1" x14ac:dyDescent="0.2">
      <c r="A2637" s="46"/>
      <c r="B2637" s="278"/>
      <c r="C2637" s="278"/>
      <c r="D2637" s="278"/>
      <c r="E2637" s="278"/>
      <c r="F2637" s="278"/>
      <c r="G2637" s="278"/>
      <c r="H2637" s="278"/>
      <c r="I2637" s="278"/>
      <c r="J2637" s="278"/>
      <c r="K2637" s="278"/>
      <c r="M2637" s="46"/>
      <c r="N2637" s="46"/>
      <c r="O2637" s="46"/>
      <c r="P2637" s="46"/>
      <c r="Q2637" s="46"/>
      <c r="R2637" s="46"/>
      <c r="S2637" s="46"/>
      <c r="T2637" s="46"/>
      <c r="U2637" s="46"/>
      <c r="V2637" s="46"/>
      <c r="W2637" s="46"/>
      <c r="X2637" s="46"/>
    </row>
    <row r="2638" spans="1:24" ht="15" customHeight="1" x14ac:dyDescent="0.2">
      <c r="A2638" s="46"/>
      <c r="B2638" s="259" t="s">
        <v>601</v>
      </c>
      <c r="C2638" s="267" t="s">
        <v>24</v>
      </c>
      <c r="D2638" s="259" t="s">
        <v>25</v>
      </c>
      <c r="E2638" s="259" t="s">
        <v>26</v>
      </c>
      <c r="F2638" s="387" t="s">
        <v>917</v>
      </c>
      <c r="G2638" s="387"/>
      <c r="H2638" s="271" t="s">
        <v>27</v>
      </c>
      <c r="I2638" s="267" t="s">
        <v>28</v>
      </c>
      <c r="J2638" s="267" t="s">
        <v>29</v>
      </c>
      <c r="K2638" s="267" t="s">
        <v>30</v>
      </c>
      <c r="M2638" s="46"/>
      <c r="N2638" s="46"/>
      <c r="O2638" s="46"/>
      <c r="P2638" s="46"/>
      <c r="Q2638" s="46"/>
      <c r="R2638" s="46"/>
      <c r="S2638" s="46"/>
      <c r="T2638" s="46"/>
      <c r="U2638" s="46"/>
      <c r="V2638" s="46"/>
      <c r="W2638" s="46"/>
      <c r="X2638" s="46"/>
    </row>
    <row r="2639" spans="1:24" ht="15" customHeight="1" x14ac:dyDescent="0.2">
      <c r="A2639" s="46"/>
      <c r="B2639" s="260" t="s">
        <v>918</v>
      </c>
      <c r="C2639" s="275" t="s">
        <v>2473</v>
      </c>
      <c r="D2639" s="260" t="s">
        <v>73</v>
      </c>
      <c r="E2639" s="260" t="s">
        <v>586</v>
      </c>
      <c r="F2639" s="388" t="s">
        <v>952</v>
      </c>
      <c r="G2639" s="388"/>
      <c r="H2639" s="274" t="s">
        <v>83</v>
      </c>
      <c r="I2639" s="277">
        <v>1</v>
      </c>
      <c r="J2639" s="276">
        <v>60.29</v>
      </c>
      <c r="K2639" s="276">
        <v>60.29</v>
      </c>
      <c r="M2639" s="46"/>
      <c r="N2639" s="46"/>
      <c r="O2639" s="46"/>
      <c r="P2639" s="46"/>
      <c r="Q2639" s="46"/>
      <c r="R2639" s="46"/>
      <c r="S2639" s="46"/>
      <c r="T2639" s="46"/>
      <c r="U2639" s="46"/>
      <c r="V2639" s="46"/>
      <c r="W2639" s="46"/>
      <c r="X2639" s="46"/>
    </row>
    <row r="2640" spans="1:24" ht="15" customHeight="1" x14ac:dyDescent="0.2">
      <c r="A2640" s="46"/>
      <c r="B2640" s="261" t="s">
        <v>953</v>
      </c>
      <c r="C2640" s="280" t="s">
        <v>954</v>
      </c>
      <c r="D2640" s="261" t="s">
        <v>47</v>
      </c>
      <c r="E2640" s="261" t="s">
        <v>955</v>
      </c>
      <c r="F2640" s="385" t="s">
        <v>3970</v>
      </c>
      <c r="G2640" s="385"/>
      <c r="H2640" s="279" t="s">
        <v>950</v>
      </c>
      <c r="I2640" s="282">
        <v>0.6</v>
      </c>
      <c r="J2640" s="281">
        <v>34.46</v>
      </c>
      <c r="K2640" s="281">
        <v>20.67</v>
      </c>
      <c r="M2640" s="46"/>
      <c r="N2640" s="46"/>
      <c r="O2640" s="46"/>
      <c r="P2640" s="46"/>
      <c r="Q2640" s="46"/>
      <c r="R2640" s="46"/>
      <c r="S2640" s="46"/>
      <c r="T2640" s="46"/>
      <c r="U2640" s="46"/>
      <c r="V2640" s="46"/>
      <c r="W2640" s="46"/>
      <c r="X2640" s="46"/>
    </row>
    <row r="2641" spans="1:24" ht="15" customHeight="1" x14ac:dyDescent="0.2">
      <c r="A2641" s="46"/>
      <c r="B2641" s="261" t="s">
        <v>953</v>
      </c>
      <c r="C2641" s="280" t="s">
        <v>957</v>
      </c>
      <c r="D2641" s="261" t="s">
        <v>47</v>
      </c>
      <c r="E2641" s="261" t="s">
        <v>958</v>
      </c>
      <c r="F2641" s="385" t="s">
        <v>3970</v>
      </c>
      <c r="G2641" s="385"/>
      <c r="H2641" s="279" t="s">
        <v>950</v>
      </c>
      <c r="I2641" s="282">
        <v>0.6</v>
      </c>
      <c r="J2641" s="281">
        <v>26.08</v>
      </c>
      <c r="K2641" s="281">
        <v>15.64</v>
      </c>
      <c r="M2641" s="46"/>
      <c r="N2641" s="46"/>
      <c r="O2641" s="46"/>
      <c r="P2641" s="46"/>
      <c r="Q2641" s="46"/>
      <c r="R2641" s="46"/>
      <c r="S2641" s="46"/>
      <c r="T2641" s="46"/>
      <c r="U2641" s="46"/>
      <c r="V2641" s="46"/>
      <c r="W2641" s="46"/>
      <c r="X2641" s="46"/>
    </row>
    <row r="2642" spans="1:24" ht="15" customHeight="1" x14ac:dyDescent="0.2">
      <c r="A2642" s="46"/>
      <c r="B2642" s="262" t="s">
        <v>919</v>
      </c>
      <c r="C2642" s="284" t="s">
        <v>1596</v>
      </c>
      <c r="D2642" s="262" t="s">
        <v>47</v>
      </c>
      <c r="E2642" s="262" t="s">
        <v>1597</v>
      </c>
      <c r="F2642" s="389" t="s">
        <v>923</v>
      </c>
      <c r="G2642" s="389"/>
      <c r="H2642" s="283" t="s">
        <v>49</v>
      </c>
      <c r="I2642" s="286">
        <v>1</v>
      </c>
      <c r="J2642" s="285">
        <v>2.04</v>
      </c>
      <c r="K2642" s="285">
        <v>2.04</v>
      </c>
      <c r="M2642" s="46"/>
      <c r="N2642" s="46"/>
      <c r="O2642" s="46"/>
      <c r="P2642" s="46"/>
      <c r="Q2642" s="46"/>
      <c r="R2642" s="46"/>
      <c r="S2642" s="46"/>
      <c r="T2642" s="46"/>
      <c r="U2642" s="46"/>
      <c r="V2642" s="46"/>
      <c r="W2642" s="46"/>
      <c r="X2642" s="46"/>
    </row>
    <row r="2643" spans="1:24" ht="15" customHeight="1" x14ac:dyDescent="0.2">
      <c r="A2643" s="46"/>
      <c r="B2643" s="262" t="s">
        <v>919</v>
      </c>
      <c r="C2643" s="284" t="s">
        <v>1602</v>
      </c>
      <c r="D2643" s="262" t="s">
        <v>36</v>
      </c>
      <c r="E2643" s="262" t="s">
        <v>1603</v>
      </c>
      <c r="F2643" s="389" t="s">
        <v>923</v>
      </c>
      <c r="G2643" s="389"/>
      <c r="H2643" s="283" t="s">
        <v>1195</v>
      </c>
      <c r="I2643" s="286">
        <v>0.01</v>
      </c>
      <c r="J2643" s="285">
        <v>20.61</v>
      </c>
      <c r="K2643" s="285">
        <v>0.2</v>
      </c>
      <c r="M2643" s="46"/>
      <c r="N2643" s="46"/>
      <c r="O2643" s="46"/>
      <c r="P2643" s="46"/>
      <c r="Q2643" s="46"/>
      <c r="R2643" s="46"/>
      <c r="S2643" s="46"/>
      <c r="T2643" s="46"/>
      <c r="U2643" s="46"/>
      <c r="V2643" s="46"/>
      <c r="W2643" s="46"/>
      <c r="X2643" s="46"/>
    </row>
    <row r="2644" spans="1:24" ht="15" customHeight="1" x14ac:dyDescent="0.2">
      <c r="A2644" s="46"/>
      <c r="B2644" s="262" t="s">
        <v>919</v>
      </c>
      <c r="C2644" s="284" t="s">
        <v>1606</v>
      </c>
      <c r="D2644" s="262" t="s">
        <v>36</v>
      </c>
      <c r="E2644" s="262" t="s">
        <v>1607</v>
      </c>
      <c r="F2644" s="389" t="s">
        <v>923</v>
      </c>
      <c r="G2644" s="389"/>
      <c r="H2644" s="283" t="s">
        <v>345</v>
      </c>
      <c r="I2644" s="286">
        <v>1.4</v>
      </c>
      <c r="J2644" s="285">
        <v>13.97</v>
      </c>
      <c r="K2644" s="285">
        <v>19.55</v>
      </c>
      <c r="M2644" s="46"/>
      <c r="N2644" s="46"/>
      <c r="O2644" s="46"/>
      <c r="P2644" s="46"/>
      <c r="Q2644" s="46"/>
      <c r="R2644" s="46"/>
      <c r="S2644" s="46"/>
      <c r="T2644" s="46"/>
      <c r="U2644" s="46"/>
      <c r="V2644" s="46"/>
      <c r="W2644" s="46"/>
      <c r="X2644" s="46"/>
    </row>
    <row r="2645" spans="1:24" ht="15" customHeight="1" x14ac:dyDescent="0.2">
      <c r="A2645" s="46"/>
      <c r="B2645" s="262" t="s">
        <v>919</v>
      </c>
      <c r="C2645" s="284" t="s">
        <v>1600</v>
      </c>
      <c r="D2645" s="262" t="s">
        <v>36</v>
      </c>
      <c r="E2645" s="262" t="s">
        <v>1601</v>
      </c>
      <c r="F2645" s="389" t="s">
        <v>923</v>
      </c>
      <c r="G2645" s="389"/>
      <c r="H2645" s="283" t="s">
        <v>1453</v>
      </c>
      <c r="I2645" s="286">
        <v>4.5999999999999999E-2</v>
      </c>
      <c r="J2645" s="285">
        <v>47.63</v>
      </c>
      <c r="K2645" s="285">
        <v>2.19</v>
      </c>
      <c r="M2645" s="46"/>
      <c r="N2645" s="46"/>
      <c r="O2645" s="46"/>
      <c r="P2645" s="46"/>
      <c r="Q2645" s="46"/>
      <c r="R2645" s="46"/>
      <c r="S2645" s="46"/>
      <c r="T2645" s="46"/>
      <c r="U2645" s="46"/>
      <c r="V2645" s="46"/>
      <c r="W2645" s="46"/>
      <c r="X2645" s="46"/>
    </row>
    <row r="2646" spans="1:24" ht="15" customHeight="1" x14ac:dyDescent="0.2">
      <c r="A2646" s="46"/>
      <c r="B2646" s="263"/>
      <c r="C2646" s="263"/>
      <c r="D2646" s="263"/>
      <c r="E2646" s="263"/>
      <c r="F2646" s="263" t="s">
        <v>924</v>
      </c>
      <c r="G2646" s="289">
        <v>32.03</v>
      </c>
      <c r="H2646" s="263" t="s">
        <v>925</v>
      </c>
      <c r="I2646" s="289">
        <v>0</v>
      </c>
      <c r="J2646" s="263" t="s">
        <v>926</v>
      </c>
      <c r="K2646" s="289">
        <v>32.03</v>
      </c>
      <c r="M2646" s="46"/>
      <c r="N2646" s="46"/>
      <c r="O2646" s="46"/>
      <c r="P2646" s="46"/>
      <c r="Q2646" s="46"/>
      <c r="R2646" s="46"/>
      <c r="S2646" s="46"/>
      <c r="T2646" s="46"/>
      <c r="U2646" s="46"/>
      <c r="V2646" s="46"/>
      <c r="W2646" s="46"/>
      <c r="X2646" s="46"/>
    </row>
    <row r="2647" spans="1:24" ht="15" customHeight="1" x14ac:dyDescent="0.2">
      <c r="A2647" s="46"/>
      <c r="B2647" s="263"/>
      <c r="C2647" s="263"/>
      <c r="D2647" s="263"/>
      <c r="E2647" s="263"/>
      <c r="F2647" s="263" t="s">
        <v>927</v>
      </c>
      <c r="G2647" s="289">
        <v>12.54</v>
      </c>
      <c r="H2647" s="263"/>
      <c r="I2647" s="386" t="s">
        <v>928</v>
      </c>
      <c r="J2647" s="386"/>
      <c r="K2647" s="289">
        <v>72.83</v>
      </c>
      <c r="M2647" s="46"/>
      <c r="N2647" s="46"/>
      <c r="O2647" s="46"/>
      <c r="P2647" s="46"/>
      <c r="Q2647" s="46"/>
      <c r="R2647" s="46"/>
      <c r="S2647" s="46"/>
      <c r="T2647" s="46"/>
      <c r="U2647" s="46"/>
      <c r="V2647" s="46"/>
      <c r="W2647" s="46"/>
      <c r="X2647" s="46"/>
    </row>
    <row r="2648" spans="1:24" ht="15" customHeight="1" thickBot="1" x14ac:dyDescent="0.25">
      <c r="A2648" s="46"/>
      <c r="B2648" s="264"/>
      <c r="C2648" s="264"/>
      <c r="D2648" s="264"/>
      <c r="E2648" s="264"/>
      <c r="F2648" s="264"/>
      <c r="G2648" s="264"/>
      <c r="H2648" s="264" t="s">
        <v>929</v>
      </c>
      <c r="I2648" s="287" t="s">
        <v>3676</v>
      </c>
      <c r="J2648" s="264" t="s">
        <v>931</v>
      </c>
      <c r="K2648" s="265">
        <v>5695.3</v>
      </c>
      <c r="M2648" s="46"/>
      <c r="N2648" s="46"/>
      <c r="O2648" s="46"/>
      <c r="P2648" s="46"/>
      <c r="Q2648" s="46"/>
      <c r="R2648" s="46"/>
      <c r="S2648" s="46"/>
      <c r="T2648" s="46"/>
      <c r="U2648" s="46"/>
      <c r="V2648" s="46"/>
      <c r="W2648" s="46"/>
      <c r="X2648" s="46"/>
    </row>
    <row r="2649" spans="1:24" ht="15" customHeight="1" thickTop="1" x14ac:dyDescent="0.2">
      <c r="A2649" s="46"/>
      <c r="B2649" s="278"/>
      <c r="C2649" s="278"/>
      <c r="D2649" s="278"/>
      <c r="E2649" s="278"/>
      <c r="F2649" s="278"/>
      <c r="G2649" s="278"/>
      <c r="H2649" s="278"/>
      <c r="I2649" s="278"/>
      <c r="J2649" s="278"/>
      <c r="K2649" s="278"/>
      <c r="M2649" s="46"/>
      <c r="N2649" s="46"/>
      <c r="O2649" s="46"/>
      <c r="P2649" s="46"/>
      <c r="Q2649" s="46"/>
      <c r="R2649" s="46"/>
      <c r="S2649" s="46"/>
      <c r="T2649" s="46"/>
      <c r="U2649" s="46"/>
      <c r="V2649" s="46"/>
      <c r="W2649" s="46"/>
      <c r="X2649" s="46"/>
    </row>
    <row r="2650" spans="1:24" ht="15" customHeight="1" x14ac:dyDescent="0.2">
      <c r="A2650" s="46"/>
      <c r="B2650" s="259" t="s">
        <v>602</v>
      </c>
      <c r="C2650" s="267" t="s">
        <v>24</v>
      </c>
      <c r="D2650" s="259" t="s">
        <v>25</v>
      </c>
      <c r="E2650" s="259" t="s">
        <v>26</v>
      </c>
      <c r="F2650" s="387" t="s">
        <v>917</v>
      </c>
      <c r="G2650" s="387"/>
      <c r="H2650" s="271" t="s">
        <v>27</v>
      </c>
      <c r="I2650" s="267" t="s">
        <v>28</v>
      </c>
      <c r="J2650" s="267" t="s">
        <v>29</v>
      </c>
      <c r="K2650" s="267" t="s">
        <v>30</v>
      </c>
      <c r="M2650" s="46"/>
      <c r="N2650" s="46"/>
      <c r="O2650" s="46"/>
      <c r="P2650" s="46"/>
      <c r="Q2650" s="46"/>
      <c r="R2650" s="46"/>
      <c r="S2650" s="46"/>
      <c r="T2650" s="46"/>
      <c r="U2650" s="46"/>
      <c r="V2650" s="46"/>
      <c r="W2650" s="46"/>
      <c r="X2650" s="46"/>
    </row>
    <row r="2651" spans="1:24" ht="15" customHeight="1" x14ac:dyDescent="0.2">
      <c r="A2651" s="46"/>
      <c r="B2651" s="260" t="s">
        <v>918</v>
      </c>
      <c r="C2651" s="275" t="s">
        <v>2497</v>
      </c>
      <c r="D2651" s="260" t="s">
        <v>73</v>
      </c>
      <c r="E2651" s="260" t="s">
        <v>588</v>
      </c>
      <c r="F2651" s="388" t="s">
        <v>952</v>
      </c>
      <c r="G2651" s="388"/>
      <c r="H2651" s="274" t="s">
        <v>83</v>
      </c>
      <c r="I2651" s="277">
        <v>1</v>
      </c>
      <c r="J2651" s="276">
        <v>110.3</v>
      </c>
      <c r="K2651" s="276">
        <v>110.3</v>
      </c>
      <c r="M2651" s="46"/>
      <c r="N2651" s="46"/>
      <c r="O2651" s="46"/>
      <c r="P2651" s="46"/>
      <c r="Q2651" s="46"/>
      <c r="R2651" s="46"/>
      <c r="S2651" s="46"/>
      <c r="T2651" s="46"/>
      <c r="U2651" s="46"/>
      <c r="V2651" s="46"/>
      <c r="W2651" s="46"/>
      <c r="X2651" s="46"/>
    </row>
    <row r="2652" spans="1:24" ht="15" customHeight="1" x14ac:dyDescent="0.2">
      <c r="A2652" s="46"/>
      <c r="B2652" s="261" t="s">
        <v>953</v>
      </c>
      <c r="C2652" s="280" t="s">
        <v>954</v>
      </c>
      <c r="D2652" s="261" t="s">
        <v>47</v>
      </c>
      <c r="E2652" s="261" t="s">
        <v>955</v>
      </c>
      <c r="F2652" s="385" t="s">
        <v>3970</v>
      </c>
      <c r="G2652" s="385"/>
      <c r="H2652" s="279" t="s">
        <v>950</v>
      </c>
      <c r="I2652" s="282">
        <v>1.1000000000000001</v>
      </c>
      <c r="J2652" s="281">
        <v>34.46</v>
      </c>
      <c r="K2652" s="281">
        <v>37.9</v>
      </c>
      <c r="M2652" s="46"/>
      <c r="N2652" s="46"/>
      <c r="O2652" s="46"/>
      <c r="P2652" s="46"/>
      <c r="Q2652" s="46"/>
      <c r="R2652" s="46"/>
      <c r="S2652" s="46"/>
      <c r="T2652" s="46"/>
      <c r="U2652" s="46"/>
      <c r="V2652" s="46"/>
      <c r="W2652" s="46"/>
      <c r="X2652" s="46"/>
    </row>
    <row r="2653" spans="1:24" ht="15" customHeight="1" x14ac:dyDescent="0.2">
      <c r="A2653" s="46"/>
      <c r="B2653" s="261" t="s">
        <v>953</v>
      </c>
      <c r="C2653" s="280" t="s">
        <v>957</v>
      </c>
      <c r="D2653" s="261" t="s">
        <v>47</v>
      </c>
      <c r="E2653" s="261" t="s">
        <v>958</v>
      </c>
      <c r="F2653" s="385" t="s">
        <v>3970</v>
      </c>
      <c r="G2653" s="385"/>
      <c r="H2653" s="279" t="s">
        <v>950</v>
      </c>
      <c r="I2653" s="282">
        <v>1.1000000000000001</v>
      </c>
      <c r="J2653" s="281">
        <v>26.08</v>
      </c>
      <c r="K2653" s="281">
        <v>28.68</v>
      </c>
      <c r="M2653" s="46"/>
      <c r="N2653" s="46"/>
      <c r="O2653" s="46"/>
      <c r="P2653" s="46"/>
      <c r="Q2653" s="46"/>
      <c r="R2653" s="46"/>
      <c r="S2653" s="46"/>
      <c r="T2653" s="46"/>
      <c r="U2653" s="46"/>
      <c r="V2653" s="46"/>
      <c r="W2653" s="46"/>
      <c r="X2653" s="46"/>
    </row>
    <row r="2654" spans="1:24" ht="15" customHeight="1" x14ac:dyDescent="0.2">
      <c r="A2654" s="46"/>
      <c r="B2654" s="262" t="s">
        <v>919</v>
      </c>
      <c r="C2654" s="284" t="s">
        <v>1602</v>
      </c>
      <c r="D2654" s="262" t="s">
        <v>36</v>
      </c>
      <c r="E2654" s="262" t="s">
        <v>1603</v>
      </c>
      <c r="F2654" s="389" t="s">
        <v>923</v>
      </c>
      <c r="G2654" s="389"/>
      <c r="H2654" s="283" t="s">
        <v>1195</v>
      </c>
      <c r="I2654" s="286">
        <v>2.3E-2</v>
      </c>
      <c r="J2654" s="285">
        <v>20.61</v>
      </c>
      <c r="K2654" s="285">
        <v>0.47</v>
      </c>
      <c r="M2654" s="46"/>
      <c r="N2654" s="46"/>
      <c r="O2654" s="46"/>
      <c r="P2654" s="46"/>
      <c r="Q2654" s="46"/>
      <c r="R2654" s="46"/>
      <c r="S2654" s="46"/>
      <c r="T2654" s="46"/>
      <c r="U2654" s="46"/>
      <c r="V2654" s="46"/>
      <c r="W2654" s="46"/>
      <c r="X2654" s="46"/>
    </row>
    <row r="2655" spans="1:24" ht="15" customHeight="1" x14ac:dyDescent="0.2">
      <c r="A2655" s="46"/>
      <c r="B2655" s="262" t="s">
        <v>919</v>
      </c>
      <c r="C2655" s="284" t="s">
        <v>1598</v>
      </c>
      <c r="D2655" s="262" t="s">
        <v>47</v>
      </c>
      <c r="E2655" s="262" t="s">
        <v>1599</v>
      </c>
      <c r="F2655" s="389" t="s">
        <v>923</v>
      </c>
      <c r="G2655" s="389"/>
      <c r="H2655" s="283" t="s">
        <v>49</v>
      </c>
      <c r="I2655" s="286">
        <v>2.33</v>
      </c>
      <c r="J2655" s="285">
        <v>2.48</v>
      </c>
      <c r="K2655" s="285">
        <v>5.77</v>
      </c>
      <c r="M2655" s="46"/>
      <c r="N2655" s="46"/>
      <c r="O2655" s="46"/>
      <c r="P2655" s="46"/>
      <c r="Q2655" s="46"/>
      <c r="R2655" s="46"/>
      <c r="S2655" s="46"/>
      <c r="T2655" s="46"/>
      <c r="U2655" s="46"/>
      <c r="V2655" s="46"/>
      <c r="W2655" s="46"/>
      <c r="X2655" s="46"/>
    </row>
    <row r="2656" spans="1:24" ht="15" customHeight="1" x14ac:dyDescent="0.2">
      <c r="A2656" s="46"/>
      <c r="B2656" s="262" t="s">
        <v>919</v>
      </c>
      <c r="C2656" s="284" t="s">
        <v>1600</v>
      </c>
      <c r="D2656" s="262" t="s">
        <v>36</v>
      </c>
      <c r="E2656" s="262" t="s">
        <v>1601</v>
      </c>
      <c r="F2656" s="389" t="s">
        <v>923</v>
      </c>
      <c r="G2656" s="389"/>
      <c r="H2656" s="283" t="s">
        <v>1453</v>
      </c>
      <c r="I2656" s="286">
        <v>4.5999999999999999E-2</v>
      </c>
      <c r="J2656" s="285">
        <v>47.63</v>
      </c>
      <c r="K2656" s="285">
        <v>2.19</v>
      </c>
      <c r="M2656" s="46"/>
      <c r="N2656" s="46"/>
      <c r="O2656" s="46"/>
      <c r="P2656" s="46"/>
      <c r="Q2656" s="46"/>
      <c r="R2656" s="46"/>
      <c r="S2656" s="46"/>
      <c r="T2656" s="46"/>
      <c r="U2656" s="46"/>
      <c r="V2656" s="46"/>
      <c r="W2656" s="46"/>
      <c r="X2656" s="46"/>
    </row>
    <row r="2657" spans="1:24" ht="15" customHeight="1" x14ac:dyDescent="0.2">
      <c r="A2657" s="46"/>
      <c r="B2657" s="262" t="s">
        <v>919</v>
      </c>
      <c r="C2657" s="284" t="s">
        <v>1608</v>
      </c>
      <c r="D2657" s="262" t="s">
        <v>36</v>
      </c>
      <c r="E2657" s="262" t="s">
        <v>1609</v>
      </c>
      <c r="F2657" s="389" t="s">
        <v>923</v>
      </c>
      <c r="G2657" s="389"/>
      <c r="H2657" s="283" t="s">
        <v>345</v>
      </c>
      <c r="I2657" s="286">
        <v>1.4</v>
      </c>
      <c r="J2657" s="285">
        <v>25.21</v>
      </c>
      <c r="K2657" s="285">
        <v>35.29</v>
      </c>
      <c r="M2657" s="46"/>
      <c r="N2657" s="46"/>
      <c r="O2657" s="46"/>
      <c r="P2657" s="46"/>
      <c r="Q2657" s="46"/>
      <c r="R2657" s="46"/>
      <c r="S2657" s="46"/>
      <c r="T2657" s="46"/>
      <c r="U2657" s="46"/>
      <c r="V2657" s="46"/>
      <c r="W2657" s="46"/>
      <c r="X2657" s="46"/>
    </row>
    <row r="2658" spans="1:24" ht="15" customHeight="1" x14ac:dyDescent="0.2">
      <c r="A2658" s="46"/>
      <c r="B2658" s="263"/>
      <c r="C2658" s="263"/>
      <c r="D2658" s="263"/>
      <c r="E2658" s="263"/>
      <c r="F2658" s="263" t="s">
        <v>924</v>
      </c>
      <c r="G2658" s="289">
        <v>58.73</v>
      </c>
      <c r="H2658" s="263" t="s">
        <v>925</v>
      </c>
      <c r="I2658" s="289">
        <v>0</v>
      </c>
      <c r="J2658" s="263" t="s">
        <v>926</v>
      </c>
      <c r="K2658" s="289">
        <v>58.73</v>
      </c>
      <c r="M2658" s="46"/>
      <c r="N2658" s="46"/>
      <c r="O2658" s="46"/>
      <c r="P2658" s="46"/>
      <c r="Q2658" s="46"/>
      <c r="R2658" s="46"/>
      <c r="S2658" s="46"/>
      <c r="T2658" s="46"/>
      <c r="U2658" s="46"/>
      <c r="V2658" s="46"/>
      <c r="W2658" s="46"/>
      <c r="X2658" s="46"/>
    </row>
    <row r="2659" spans="1:24" ht="15" customHeight="1" x14ac:dyDescent="0.2">
      <c r="A2659" s="46"/>
      <c r="B2659" s="263"/>
      <c r="C2659" s="263"/>
      <c r="D2659" s="263"/>
      <c r="E2659" s="263"/>
      <c r="F2659" s="263" t="s">
        <v>927</v>
      </c>
      <c r="G2659" s="289">
        <v>22.95</v>
      </c>
      <c r="H2659" s="263"/>
      <c r="I2659" s="386" t="s">
        <v>928</v>
      </c>
      <c r="J2659" s="386"/>
      <c r="K2659" s="289">
        <v>133.25</v>
      </c>
      <c r="M2659" s="46"/>
      <c r="N2659" s="46"/>
      <c r="O2659" s="46"/>
      <c r="P2659" s="46"/>
      <c r="Q2659" s="46"/>
      <c r="R2659" s="46"/>
      <c r="S2659" s="46"/>
      <c r="T2659" s="46"/>
      <c r="U2659" s="46"/>
      <c r="V2659" s="46"/>
      <c r="W2659" s="46"/>
      <c r="X2659" s="46"/>
    </row>
    <row r="2660" spans="1:24" ht="15" customHeight="1" thickBot="1" x14ac:dyDescent="0.25">
      <c r="A2660" s="46"/>
      <c r="B2660" s="264"/>
      <c r="C2660" s="264"/>
      <c r="D2660" s="264"/>
      <c r="E2660" s="264"/>
      <c r="F2660" s="264"/>
      <c r="G2660" s="264"/>
      <c r="H2660" s="264" t="s">
        <v>929</v>
      </c>
      <c r="I2660" s="287" t="s">
        <v>3324</v>
      </c>
      <c r="J2660" s="264" t="s">
        <v>931</v>
      </c>
      <c r="K2660" s="265">
        <v>1852.17</v>
      </c>
      <c r="M2660" s="46"/>
      <c r="N2660" s="46"/>
      <c r="O2660" s="46"/>
      <c r="P2660" s="46"/>
      <c r="Q2660" s="46"/>
      <c r="R2660" s="46"/>
      <c r="S2660" s="46"/>
      <c r="T2660" s="46"/>
      <c r="U2660" s="46"/>
      <c r="V2660" s="46"/>
      <c r="W2660" s="46"/>
      <c r="X2660" s="46"/>
    </row>
    <row r="2661" spans="1:24" ht="15" customHeight="1" thickTop="1" x14ac:dyDescent="0.2">
      <c r="A2661" s="46"/>
      <c r="B2661" s="278"/>
      <c r="C2661" s="278"/>
      <c r="D2661" s="278"/>
      <c r="E2661" s="278"/>
      <c r="F2661" s="278"/>
      <c r="G2661" s="278"/>
      <c r="H2661" s="278"/>
      <c r="I2661" s="278"/>
      <c r="J2661" s="278"/>
      <c r="K2661" s="278"/>
      <c r="M2661" s="46"/>
      <c r="N2661" s="46"/>
      <c r="O2661" s="46"/>
      <c r="P2661" s="46"/>
      <c r="Q2661" s="46"/>
      <c r="R2661" s="46"/>
      <c r="S2661" s="46"/>
      <c r="T2661" s="46"/>
      <c r="U2661" s="46"/>
      <c r="V2661" s="46"/>
      <c r="W2661" s="46"/>
      <c r="X2661" s="46"/>
    </row>
    <row r="2662" spans="1:24" ht="15" customHeight="1" x14ac:dyDescent="0.2">
      <c r="A2662" s="46"/>
      <c r="B2662" s="259" t="s">
        <v>605</v>
      </c>
      <c r="C2662" s="267" t="s">
        <v>24</v>
      </c>
      <c r="D2662" s="259" t="s">
        <v>25</v>
      </c>
      <c r="E2662" s="259" t="s">
        <v>26</v>
      </c>
      <c r="F2662" s="387" t="s">
        <v>917</v>
      </c>
      <c r="G2662" s="387"/>
      <c r="H2662" s="271" t="s">
        <v>27</v>
      </c>
      <c r="I2662" s="267" t="s">
        <v>28</v>
      </c>
      <c r="J2662" s="267" t="s">
        <v>29</v>
      </c>
      <c r="K2662" s="267" t="s">
        <v>30</v>
      </c>
      <c r="M2662" s="46"/>
      <c r="N2662" s="46"/>
      <c r="O2662" s="46"/>
      <c r="P2662" s="46"/>
      <c r="Q2662" s="46"/>
      <c r="R2662" s="46"/>
      <c r="S2662" s="46"/>
      <c r="T2662" s="46"/>
      <c r="U2662" s="46"/>
      <c r="V2662" s="46"/>
      <c r="W2662" s="46"/>
      <c r="X2662" s="46"/>
    </row>
    <row r="2663" spans="1:24" ht="15" customHeight="1" x14ac:dyDescent="0.2">
      <c r="A2663" s="46"/>
      <c r="B2663" s="260" t="s">
        <v>918</v>
      </c>
      <c r="C2663" s="275" t="s">
        <v>2465</v>
      </c>
      <c r="D2663" s="260" t="s">
        <v>73</v>
      </c>
      <c r="E2663" s="260" t="s">
        <v>590</v>
      </c>
      <c r="F2663" s="388" t="s">
        <v>952</v>
      </c>
      <c r="G2663" s="388"/>
      <c r="H2663" s="274" t="s">
        <v>83</v>
      </c>
      <c r="I2663" s="277">
        <v>1</v>
      </c>
      <c r="J2663" s="276">
        <v>52.96</v>
      </c>
      <c r="K2663" s="276">
        <v>52.96</v>
      </c>
      <c r="M2663" s="46"/>
      <c r="N2663" s="46"/>
      <c r="O2663" s="46"/>
      <c r="P2663" s="46"/>
      <c r="Q2663" s="46"/>
      <c r="R2663" s="46"/>
      <c r="S2663" s="46"/>
      <c r="T2663" s="46"/>
      <c r="U2663" s="46"/>
      <c r="V2663" s="46"/>
      <c r="W2663" s="46"/>
      <c r="X2663" s="46"/>
    </row>
    <row r="2664" spans="1:24" ht="15" customHeight="1" x14ac:dyDescent="0.2">
      <c r="A2664" s="46"/>
      <c r="B2664" s="261" t="s">
        <v>953</v>
      </c>
      <c r="C2664" s="280" t="s">
        <v>954</v>
      </c>
      <c r="D2664" s="261" t="s">
        <v>47</v>
      </c>
      <c r="E2664" s="261" t="s">
        <v>955</v>
      </c>
      <c r="F2664" s="385" t="s">
        <v>3970</v>
      </c>
      <c r="G2664" s="385"/>
      <c r="H2664" s="279" t="s">
        <v>950</v>
      </c>
      <c r="I2664" s="282">
        <v>0.5</v>
      </c>
      <c r="J2664" s="281">
        <v>34.46</v>
      </c>
      <c r="K2664" s="281">
        <v>17.23</v>
      </c>
      <c r="M2664" s="46"/>
      <c r="N2664" s="46"/>
      <c r="O2664" s="46"/>
      <c r="P2664" s="46"/>
      <c r="Q2664" s="46"/>
      <c r="R2664" s="46"/>
      <c r="S2664" s="46"/>
      <c r="T2664" s="46"/>
      <c r="U2664" s="46"/>
      <c r="V2664" s="46"/>
      <c r="W2664" s="46"/>
      <c r="X2664" s="46"/>
    </row>
    <row r="2665" spans="1:24" ht="15" customHeight="1" x14ac:dyDescent="0.2">
      <c r="A2665" s="46"/>
      <c r="B2665" s="261" t="s">
        <v>953</v>
      </c>
      <c r="C2665" s="280" t="s">
        <v>957</v>
      </c>
      <c r="D2665" s="261" t="s">
        <v>47</v>
      </c>
      <c r="E2665" s="261" t="s">
        <v>958</v>
      </c>
      <c r="F2665" s="385" t="s">
        <v>3970</v>
      </c>
      <c r="G2665" s="385"/>
      <c r="H2665" s="279" t="s">
        <v>950</v>
      </c>
      <c r="I2665" s="282">
        <v>0.5</v>
      </c>
      <c r="J2665" s="281">
        <v>26.08</v>
      </c>
      <c r="K2665" s="281">
        <v>13.04</v>
      </c>
      <c r="M2665" s="46"/>
      <c r="N2665" s="46"/>
      <c r="O2665" s="46"/>
      <c r="P2665" s="46"/>
      <c r="Q2665" s="46"/>
      <c r="R2665" s="46"/>
      <c r="S2665" s="46"/>
      <c r="T2665" s="46"/>
      <c r="U2665" s="46"/>
      <c r="V2665" s="46"/>
      <c r="W2665" s="46"/>
      <c r="X2665" s="46"/>
    </row>
    <row r="2666" spans="1:24" ht="15" customHeight="1" x14ac:dyDescent="0.2">
      <c r="A2666" s="46"/>
      <c r="B2666" s="262" t="s">
        <v>919</v>
      </c>
      <c r="C2666" s="284" t="s">
        <v>1610</v>
      </c>
      <c r="D2666" s="262" t="s">
        <v>36</v>
      </c>
      <c r="E2666" s="262" t="s">
        <v>1611</v>
      </c>
      <c r="F2666" s="389" t="s">
        <v>923</v>
      </c>
      <c r="G2666" s="389"/>
      <c r="H2666" s="283" t="s">
        <v>1195</v>
      </c>
      <c r="I2666" s="286">
        <v>5.0000000000000001E-3</v>
      </c>
      <c r="J2666" s="285">
        <v>74.739999999999995</v>
      </c>
      <c r="K2666" s="285">
        <v>0.37</v>
      </c>
      <c r="M2666" s="46"/>
      <c r="N2666" s="46"/>
      <c r="O2666" s="46"/>
      <c r="P2666" s="46"/>
      <c r="Q2666" s="46"/>
      <c r="R2666" s="46"/>
      <c r="S2666" s="46"/>
      <c r="T2666" s="46"/>
      <c r="U2666" s="46"/>
      <c r="V2666" s="46"/>
      <c r="W2666" s="46"/>
      <c r="X2666" s="46"/>
    </row>
    <row r="2667" spans="1:24" ht="15" customHeight="1" x14ac:dyDescent="0.2">
      <c r="A2667" s="46"/>
      <c r="B2667" s="262" t="s">
        <v>919</v>
      </c>
      <c r="C2667" s="284" t="s">
        <v>1612</v>
      </c>
      <c r="D2667" s="262" t="s">
        <v>36</v>
      </c>
      <c r="E2667" s="262" t="s">
        <v>1613</v>
      </c>
      <c r="F2667" s="389" t="s">
        <v>923</v>
      </c>
      <c r="G2667" s="389"/>
      <c r="H2667" s="283" t="s">
        <v>345</v>
      </c>
      <c r="I2667" s="286">
        <v>1.5</v>
      </c>
      <c r="J2667" s="285">
        <v>14.57</v>
      </c>
      <c r="K2667" s="285">
        <v>21.85</v>
      </c>
      <c r="M2667" s="46"/>
      <c r="N2667" s="46"/>
      <c r="O2667" s="46"/>
      <c r="P2667" s="46"/>
      <c r="Q2667" s="46"/>
      <c r="R2667" s="46"/>
      <c r="S2667" s="46"/>
      <c r="T2667" s="46"/>
      <c r="U2667" s="46"/>
      <c r="V2667" s="46"/>
      <c r="W2667" s="46"/>
      <c r="X2667" s="46"/>
    </row>
    <row r="2668" spans="1:24" ht="15" customHeight="1" x14ac:dyDescent="0.2">
      <c r="A2668" s="46"/>
      <c r="B2668" s="262" t="s">
        <v>919</v>
      </c>
      <c r="C2668" s="284" t="s">
        <v>1600</v>
      </c>
      <c r="D2668" s="262" t="s">
        <v>36</v>
      </c>
      <c r="E2668" s="262" t="s">
        <v>1601</v>
      </c>
      <c r="F2668" s="389" t="s">
        <v>923</v>
      </c>
      <c r="G2668" s="389"/>
      <c r="H2668" s="283" t="s">
        <v>1453</v>
      </c>
      <c r="I2668" s="286">
        <v>7.0000000000000001E-3</v>
      </c>
      <c r="J2668" s="285">
        <v>47.63</v>
      </c>
      <c r="K2668" s="285">
        <v>0.33</v>
      </c>
      <c r="M2668" s="46"/>
      <c r="N2668" s="46"/>
      <c r="O2668" s="46"/>
      <c r="P2668" s="46"/>
      <c r="Q2668" s="46"/>
      <c r="R2668" s="46"/>
      <c r="S2668" s="46"/>
      <c r="T2668" s="46"/>
      <c r="U2668" s="46"/>
      <c r="V2668" s="46"/>
      <c r="W2668" s="46"/>
      <c r="X2668" s="46"/>
    </row>
    <row r="2669" spans="1:24" ht="15" customHeight="1" x14ac:dyDescent="0.2">
      <c r="A2669" s="46"/>
      <c r="B2669" s="262" t="s">
        <v>919</v>
      </c>
      <c r="C2669" s="284" t="s">
        <v>1489</v>
      </c>
      <c r="D2669" s="262" t="s">
        <v>47</v>
      </c>
      <c r="E2669" s="262" t="s">
        <v>2706</v>
      </c>
      <c r="F2669" s="389" t="s">
        <v>923</v>
      </c>
      <c r="G2669" s="389"/>
      <c r="H2669" s="283" t="s">
        <v>49</v>
      </c>
      <c r="I2669" s="286">
        <v>7.0000000000000007E-2</v>
      </c>
      <c r="J2669" s="285">
        <v>2.08</v>
      </c>
      <c r="K2669" s="285">
        <v>0.14000000000000001</v>
      </c>
      <c r="M2669" s="46"/>
      <c r="N2669" s="46"/>
      <c r="O2669" s="46"/>
      <c r="P2669" s="46"/>
      <c r="Q2669" s="46"/>
      <c r="R2669" s="46"/>
      <c r="S2669" s="46"/>
      <c r="T2669" s="46"/>
      <c r="U2669" s="46"/>
      <c r="V2669" s="46"/>
      <c r="W2669" s="46"/>
      <c r="X2669" s="46"/>
    </row>
    <row r="2670" spans="1:24" ht="15" customHeight="1" x14ac:dyDescent="0.2">
      <c r="A2670" s="46"/>
      <c r="B2670" s="263"/>
      <c r="C2670" s="263"/>
      <c r="D2670" s="263"/>
      <c r="E2670" s="263"/>
      <c r="F2670" s="263" t="s">
        <v>924</v>
      </c>
      <c r="G2670" s="289">
        <v>26.69</v>
      </c>
      <c r="H2670" s="263" t="s">
        <v>925</v>
      </c>
      <c r="I2670" s="289">
        <v>0</v>
      </c>
      <c r="J2670" s="263" t="s">
        <v>926</v>
      </c>
      <c r="K2670" s="289">
        <v>26.69</v>
      </c>
      <c r="M2670" s="46"/>
      <c r="N2670" s="46"/>
      <c r="O2670" s="46"/>
      <c r="P2670" s="46"/>
      <c r="Q2670" s="46"/>
      <c r="R2670" s="46"/>
      <c r="S2670" s="46"/>
      <c r="T2670" s="46"/>
      <c r="U2670" s="46"/>
      <c r="V2670" s="46"/>
      <c r="W2670" s="46"/>
      <c r="X2670" s="46"/>
    </row>
    <row r="2671" spans="1:24" ht="15" customHeight="1" x14ac:dyDescent="0.2">
      <c r="A2671" s="46"/>
      <c r="B2671" s="263"/>
      <c r="C2671" s="263"/>
      <c r="D2671" s="263"/>
      <c r="E2671" s="263"/>
      <c r="F2671" s="263" t="s">
        <v>927</v>
      </c>
      <c r="G2671" s="289">
        <v>11.02</v>
      </c>
      <c r="H2671" s="263"/>
      <c r="I2671" s="386" t="s">
        <v>928</v>
      </c>
      <c r="J2671" s="386"/>
      <c r="K2671" s="289">
        <v>63.98</v>
      </c>
      <c r="M2671" s="46"/>
      <c r="N2671" s="46"/>
      <c r="O2671" s="46"/>
      <c r="P2671" s="46"/>
      <c r="Q2671" s="46"/>
      <c r="R2671" s="46"/>
      <c r="S2671" s="46"/>
      <c r="T2671" s="46"/>
      <c r="U2671" s="46"/>
      <c r="V2671" s="46"/>
      <c r="W2671" s="46"/>
      <c r="X2671" s="46"/>
    </row>
    <row r="2672" spans="1:24" ht="15" customHeight="1" thickBot="1" x14ac:dyDescent="0.25">
      <c r="A2672" s="46"/>
      <c r="B2672" s="264"/>
      <c r="C2672" s="264"/>
      <c r="D2672" s="264"/>
      <c r="E2672" s="264"/>
      <c r="F2672" s="264"/>
      <c r="G2672" s="264"/>
      <c r="H2672" s="264" t="s">
        <v>929</v>
      </c>
      <c r="I2672" s="287" t="s">
        <v>3325</v>
      </c>
      <c r="J2672" s="264" t="s">
        <v>931</v>
      </c>
      <c r="K2672" s="265">
        <v>5553.46</v>
      </c>
      <c r="M2672" s="46"/>
      <c r="N2672" s="46"/>
      <c r="O2672" s="46"/>
      <c r="P2672" s="46"/>
      <c r="Q2672" s="46"/>
      <c r="R2672" s="46"/>
      <c r="S2672" s="46"/>
      <c r="T2672" s="46"/>
      <c r="U2672" s="46"/>
      <c r="V2672" s="46"/>
      <c r="W2672" s="46"/>
      <c r="X2672" s="46"/>
    </row>
    <row r="2673" spans="1:24" ht="15" customHeight="1" thickTop="1" x14ac:dyDescent="0.2">
      <c r="A2673" s="46"/>
      <c r="B2673" s="278"/>
      <c r="C2673" s="278"/>
      <c r="D2673" s="278"/>
      <c r="E2673" s="278"/>
      <c r="F2673" s="278"/>
      <c r="G2673" s="278"/>
      <c r="H2673" s="278"/>
      <c r="I2673" s="278"/>
      <c r="J2673" s="278"/>
      <c r="K2673" s="278"/>
      <c r="M2673" s="46"/>
      <c r="N2673" s="46"/>
      <c r="O2673" s="46"/>
      <c r="P2673" s="46"/>
      <c r="Q2673" s="46"/>
      <c r="R2673" s="46"/>
      <c r="S2673" s="46"/>
      <c r="T2673" s="46"/>
      <c r="U2673" s="46"/>
      <c r="V2673" s="46"/>
      <c r="W2673" s="46"/>
      <c r="X2673" s="46"/>
    </row>
    <row r="2674" spans="1:24" ht="15" customHeight="1" x14ac:dyDescent="0.2">
      <c r="A2674" s="46"/>
      <c r="B2674" s="259" t="s">
        <v>606</v>
      </c>
      <c r="C2674" s="267" t="s">
        <v>24</v>
      </c>
      <c r="D2674" s="259" t="s">
        <v>25</v>
      </c>
      <c r="E2674" s="259" t="s">
        <v>26</v>
      </c>
      <c r="F2674" s="387" t="s">
        <v>917</v>
      </c>
      <c r="G2674" s="387"/>
      <c r="H2674" s="271" t="s">
        <v>27</v>
      </c>
      <c r="I2674" s="267" t="s">
        <v>28</v>
      </c>
      <c r="J2674" s="267" t="s">
        <v>29</v>
      </c>
      <c r="K2674" s="267" t="s">
        <v>30</v>
      </c>
      <c r="M2674" s="46"/>
      <c r="N2674" s="46"/>
      <c r="O2674" s="46"/>
      <c r="P2674" s="46"/>
      <c r="Q2674" s="46"/>
      <c r="R2674" s="46"/>
      <c r="S2674" s="46"/>
      <c r="T2674" s="46"/>
      <c r="U2674" s="46"/>
      <c r="V2674" s="46"/>
      <c r="W2674" s="46"/>
      <c r="X2674" s="46"/>
    </row>
    <row r="2675" spans="1:24" ht="15" customHeight="1" x14ac:dyDescent="0.2">
      <c r="A2675" s="46"/>
      <c r="B2675" s="260" t="s">
        <v>918</v>
      </c>
      <c r="C2675" s="275" t="s">
        <v>2512</v>
      </c>
      <c r="D2675" s="260" t="s">
        <v>73</v>
      </c>
      <c r="E2675" s="260" t="s">
        <v>592</v>
      </c>
      <c r="F2675" s="388" t="s">
        <v>952</v>
      </c>
      <c r="G2675" s="388"/>
      <c r="H2675" s="274" t="s">
        <v>83</v>
      </c>
      <c r="I2675" s="277">
        <v>1</v>
      </c>
      <c r="J2675" s="276">
        <v>42.31</v>
      </c>
      <c r="K2675" s="276">
        <v>42.31</v>
      </c>
      <c r="M2675" s="46"/>
      <c r="N2675" s="46"/>
      <c r="O2675" s="46"/>
      <c r="P2675" s="46"/>
      <c r="Q2675" s="46"/>
      <c r="R2675" s="46"/>
      <c r="S2675" s="46"/>
      <c r="T2675" s="46"/>
      <c r="U2675" s="46"/>
      <c r="V2675" s="46"/>
      <c r="W2675" s="46"/>
      <c r="X2675" s="46"/>
    </row>
    <row r="2676" spans="1:24" ht="15" customHeight="1" x14ac:dyDescent="0.2">
      <c r="A2676" s="46"/>
      <c r="B2676" s="261" t="s">
        <v>953</v>
      </c>
      <c r="C2676" s="280" t="s">
        <v>957</v>
      </c>
      <c r="D2676" s="261" t="s">
        <v>47</v>
      </c>
      <c r="E2676" s="261" t="s">
        <v>958</v>
      </c>
      <c r="F2676" s="385" t="s">
        <v>3970</v>
      </c>
      <c r="G2676" s="385"/>
      <c r="H2676" s="279" t="s">
        <v>950</v>
      </c>
      <c r="I2676" s="282">
        <v>0.5</v>
      </c>
      <c r="J2676" s="281">
        <v>26.08</v>
      </c>
      <c r="K2676" s="281">
        <v>13.04</v>
      </c>
      <c r="M2676" s="46"/>
      <c r="N2676" s="46"/>
      <c r="O2676" s="46"/>
      <c r="P2676" s="46"/>
      <c r="Q2676" s="46"/>
      <c r="R2676" s="46"/>
      <c r="S2676" s="46"/>
      <c r="T2676" s="46"/>
      <c r="U2676" s="46"/>
      <c r="V2676" s="46"/>
      <c r="W2676" s="46"/>
      <c r="X2676" s="46"/>
    </row>
    <row r="2677" spans="1:24" ht="15" customHeight="1" x14ac:dyDescent="0.2">
      <c r="A2677" s="46"/>
      <c r="B2677" s="261" t="s">
        <v>953</v>
      </c>
      <c r="C2677" s="280" t="s">
        <v>954</v>
      </c>
      <c r="D2677" s="261" t="s">
        <v>47</v>
      </c>
      <c r="E2677" s="261" t="s">
        <v>955</v>
      </c>
      <c r="F2677" s="385" t="s">
        <v>3970</v>
      </c>
      <c r="G2677" s="385"/>
      <c r="H2677" s="279" t="s">
        <v>950</v>
      </c>
      <c r="I2677" s="282">
        <v>0.5</v>
      </c>
      <c r="J2677" s="281">
        <v>34.46</v>
      </c>
      <c r="K2677" s="281">
        <v>17.23</v>
      </c>
      <c r="M2677" s="46"/>
      <c r="N2677" s="46"/>
      <c r="O2677" s="46"/>
      <c r="P2677" s="46"/>
      <c r="Q2677" s="46"/>
      <c r="R2677" s="46"/>
      <c r="S2677" s="46"/>
      <c r="T2677" s="46"/>
      <c r="U2677" s="46"/>
      <c r="V2677" s="46"/>
      <c r="W2677" s="46"/>
      <c r="X2677" s="46"/>
    </row>
    <row r="2678" spans="1:24" ht="15" customHeight="1" x14ac:dyDescent="0.2">
      <c r="A2678" s="46"/>
      <c r="B2678" s="262" t="s">
        <v>919</v>
      </c>
      <c r="C2678" s="284" t="s">
        <v>1489</v>
      </c>
      <c r="D2678" s="262" t="s">
        <v>47</v>
      </c>
      <c r="E2678" s="262" t="s">
        <v>2706</v>
      </c>
      <c r="F2678" s="389" t="s">
        <v>923</v>
      </c>
      <c r="G2678" s="389"/>
      <c r="H2678" s="283" t="s">
        <v>49</v>
      </c>
      <c r="I2678" s="286">
        <v>7.0000000000000007E-2</v>
      </c>
      <c r="J2678" s="285">
        <v>2.08</v>
      </c>
      <c r="K2678" s="285">
        <v>0.14000000000000001</v>
      </c>
      <c r="M2678" s="46"/>
      <c r="N2678" s="46"/>
      <c r="O2678" s="46"/>
      <c r="P2678" s="46"/>
      <c r="Q2678" s="46"/>
      <c r="R2678" s="46"/>
      <c r="S2678" s="46"/>
      <c r="T2678" s="46"/>
      <c r="U2678" s="46"/>
      <c r="V2678" s="46"/>
      <c r="W2678" s="46"/>
      <c r="X2678" s="46"/>
    </row>
    <row r="2679" spans="1:24" ht="15" customHeight="1" x14ac:dyDescent="0.2">
      <c r="A2679" s="46"/>
      <c r="B2679" s="262" t="s">
        <v>919</v>
      </c>
      <c r="C2679" s="284" t="s">
        <v>2714</v>
      </c>
      <c r="D2679" s="262" t="s">
        <v>47</v>
      </c>
      <c r="E2679" s="262" t="s">
        <v>2715</v>
      </c>
      <c r="F2679" s="389" t="s">
        <v>923</v>
      </c>
      <c r="G2679" s="389"/>
      <c r="H2679" s="283" t="s">
        <v>49</v>
      </c>
      <c r="I2679" s="286">
        <v>1</v>
      </c>
      <c r="J2679" s="285">
        <v>1.71</v>
      </c>
      <c r="K2679" s="285">
        <v>1.71</v>
      </c>
      <c r="M2679" s="46"/>
      <c r="N2679" s="46"/>
      <c r="O2679" s="46"/>
      <c r="P2679" s="46"/>
      <c r="Q2679" s="46"/>
      <c r="R2679" s="46"/>
      <c r="S2679" s="46"/>
      <c r="T2679" s="46"/>
      <c r="U2679" s="46"/>
      <c r="V2679" s="46"/>
      <c r="W2679" s="46"/>
      <c r="X2679" s="46"/>
    </row>
    <row r="2680" spans="1:24" ht="15" customHeight="1" x14ac:dyDescent="0.2">
      <c r="A2680" s="46"/>
      <c r="B2680" s="262" t="s">
        <v>919</v>
      </c>
      <c r="C2680" s="284" t="s">
        <v>1600</v>
      </c>
      <c r="D2680" s="262" t="s">
        <v>36</v>
      </c>
      <c r="E2680" s="262" t="s">
        <v>1601</v>
      </c>
      <c r="F2680" s="389" t="s">
        <v>923</v>
      </c>
      <c r="G2680" s="389"/>
      <c r="H2680" s="283" t="s">
        <v>1453</v>
      </c>
      <c r="I2680" s="286">
        <v>7.0000000000000001E-3</v>
      </c>
      <c r="J2680" s="285">
        <v>47.63</v>
      </c>
      <c r="K2680" s="285">
        <v>0.33</v>
      </c>
      <c r="M2680" s="46"/>
      <c r="N2680" s="46"/>
      <c r="O2680" s="46"/>
      <c r="P2680" s="46"/>
      <c r="Q2680" s="46"/>
      <c r="R2680" s="46"/>
      <c r="S2680" s="46"/>
      <c r="T2680" s="46"/>
      <c r="U2680" s="46"/>
      <c r="V2680" s="46"/>
      <c r="W2680" s="46"/>
      <c r="X2680" s="46"/>
    </row>
    <row r="2681" spans="1:24" ht="15" customHeight="1" x14ac:dyDescent="0.2">
      <c r="A2681" s="46"/>
      <c r="B2681" s="262" t="s">
        <v>919</v>
      </c>
      <c r="C2681" s="284" t="s">
        <v>1610</v>
      </c>
      <c r="D2681" s="262" t="s">
        <v>36</v>
      </c>
      <c r="E2681" s="262" t="s">
        <v>1611</v>
      </c>
      <c r="F2681" s="389" t="s">
        <v>923</v>
      </c>
      <c r="G2681" s="389"/>
      <c r="H2681" s="283" t="s">
        <v>1195</v>
      </c>
      <c r="I2681" s="286">
        <v>5.0000000000000001E-3</v>
      </c>
      <c r="J2681" s="285">
        <v>74.739999999999995</v>
      </c>
      <c r="K2681" s="285">
        <v>0.37</v>
      </c>
      <c r="M2681" s="46"/>
      <c r="N2681" s="46"/>
      <c r="O2681" s="46"/>
      <c r="P2681" s="46"/>
      <c r="Q2681" s="46"/>
      <c r="R2681" s="46"/>
      <c r="S2681" s="46"/>
      <c r="T2681" s="46"/>
      <c r="U2681" s="46"/>
      <c r="V2681" s="46"/>
      <c r="W2681" s="46"/>
      <c r="X2681" s="46"/>
    </row>
    <row r="2682" spans="1:24" ht="15" customHeight="1" x14ac:dyDescent="0.2">
      <c r="A2682" s="46"/>
      <c r="B2682" s="262" t="s">
        <v>919</v>
      </c>
      <c r="C2682" s="284" t="s">
        <v>1614</v>
      </c>
      <c r="D2682" s="262" t="s">
        <v>36</v>
      </c>
      <c r="E2682" s="262" t="s">
        <v>1615</v>
      </c>
      <c r="F2682" s="389" t="s">
        <v>923</v>
      </c>
      <c r="G2682" s="389"/>
      <c r="H2682" s="283" t="s">
        <v>345</v>
      </c>
      <c r="I2682" s="286">
        <v>1.5</v>
      </c>
      <c r="J2682" s="285">
        <v>6.33</v>
      </c>
      <c r="K2682" s="285">
        <v>9.49</v>
      </c>
      <c r="M2682" s="46"/>
      <c r="N2682" s="46"/>
      <c r="O2682" s="46"/>
      <c r="P2682" s="46"/>
      <c r="Q2682" s="46"/>
      <c r="R2682" s="46"/>
      <c r="S2682" s="46"/>
      <c r="T2682" s="46"/>
      <c r="U2682" s="46"/>
      <c r="V2682" s="46"/>
      <c r="W2682" s="46"/>
      <c r="X2682" s="46"/>
    </row>
    <row r="2683" spans="1:24" ht="15" customHeight="1" x14ac:dyDescent="0.2">
      <c r="A2683" s="46"/>
      <c r="B2683" s="263"/>
      <c r="C2683" s="263"/>
      <c r="D2683" s="263"/>
      <c r="E2683" s="263"/>
      <c r="F2683" s="263" t="s">
        <v>924</v>
      </c>
      <c r="G2683" s="289">
        <v>26.69</v>
      </c>
      <c r="H2683" s="263" t="s">
        <v>925</v>
      </c>
      <c r="I2683" s="289">
        <v>0</v>
      </c>
      <c r="J2683" s="263" t="s">
        <v>926</v>
      </c>
      <c r="K2683" s="289">
        <v>26.69</v>
      </c>
      <c r="M2683" s="46"/>
      <c r="N2683" s="46"/>
      <c r="O2683" s="46"/>
      <c r="P2683" s="46"/>
      <c r="Q2683" s="46"/>
      <c r="R2683" s="46"/>
      <c r="S2683" s="46"/>
      <c r="T2683" s="46"/>
      <c r="U2683" s="46"/>
      <c r="V2683" s="46"/>
      <c r="W2683" s="46"/>
      <c r="X2683" s="46"/>
    </row>
    <row r="2684" spans="1:24" ht="15" customHeight="1" x14ac:dyDescent="0.2">
      <c r="A2684" s="46"/>
      <c r="B2684" s="263"/>
      <c r="C2684" s="263"/>
      <c r="D2684" s="263"/>
      <c r="E2684" s="263"/>
      <c r="F2684" s="263" t="s">
        <v>927</v>
      </c>
      <c r="G2684" s="289">
        <v>8.8000000000000007</v>
      </c>
      <c r="H2684" s="263"/>
      <c r="I2684" s="386" t="s">
        <v>928</v>
      </c>
      <c r="J2684" s="386"/>
      <c r="K2684" s="289">
        <v>51.11</v>
      </c>
      <c r="M2684" s="46"/>
      <c r="N2684" s="46"/>
      <c r="O2684" s="46"/>
      <c r="P2684" s="46"/>
      <c r="Q2684" s="46"/>
      <c r="R2684" s="46"/>
      <c r="S2684" s="46"/>
      <c r="T2684" s="46"/>
      <c r="U2684" s="46"/>
      <c r="V2684" s="46"/>
      <c r="W2684" s="46"/>
      <c r="X2684" s="46"/>
    </row>
    <row r="2685" spans="1:24" ht="15" customHeight="1" thickBot="1" x14ac:dyDescent="0.25">
      <c r="A2685" s="46"/>
      <c r="B2685" s="264"/>
      <c r="C2685" s="264"/>
      <c r="D2685" s="264"/>
      <c r="E2685" s="264"/>
      <c r="F2685" s="264"/>
      <c r="G2685" s="264"/>
      <c r="H2685" s="264" t="s">
        <v>929</v>
      </c>
      <c r="I2685" s="287" t="s">
        <v>3677</v>
      </c>
      <c r="J2685" s="264" t="s">
        <v>931</v>
      </c>
      <c r="K2685" s="265">
        <v>1747.96</v>
      </c>
      <c r="M2685" s="46"/>
      <c r="N2685" s="46"/>
      <c r="O2685" s="46"/>
      <c r="P2685" s="46"/>
      <c r="Q2685" s="46"/>
      <c r="R2685" s="46"/>
      <c r="S2685" s="46"/>
      <c r="T2685" s="46"/>
      <c r="U2685" s="46"/>
      <c r="V2685" s="46"/>
      <c r="W2685" s="46"/>
      <c r="X2685" s="46"/>
    </row>
    <row r="2686" spans="1:24" ht="15" customHeight="1" thickTop="1" x14ac:dyDescent="0.2">
      <c r="A2686" s="46"/>
      <c r="B2686" s="278"/>
      <c r="C2686" s="278"/>
      <c r="D2686" s="278"/>
      <c r="E2686" s="278"/>
      <c r="F2686" s="278"/>
      <c r="G2686" s="278"/>
      <c r="H2686" s="278"/>
      <c r="I2686" s="278"/>
      <c r="J2686" s="278"/>
      <c r="K2686" s="278"/>
      <c r="M2686" s="46"/>
      <c r="N2686" s="46"/>
      <c r="O2686" s="46"/>
      <c r="P2686" s="46"/>
      <c r="Q2686" s="46"/>
      <c r="R2686" s="46"/>
      <c r="S2686" s="46"/>
      <c r="T2686" s="46"/>
      <c r="U2686" s="46"/>
      <c r="V2686" s="46"/>
      <c r="W2686" s="46"/>
      <c r="X2686" s="46"/>
    </row>
    <row r="2687" spans="1:24" ht="15" customHeight="1" x14ac:dyDescent="0.2">
      <c r="A2687" s="46"/>
      <c r="B2687" s="259" t="s">
        <v>3215</v>
      </c>
      <c r="C2687" s="267" t="s">
        <v>24</v>
      </c>
      <c r="D2687" s="259" t="s">
        <v>25</v>
      </c>
      <c r="E2687" s="259" t="s">
        <v>26</v>
      </c>
      <c r="F2687" s="387" t="s">
        <v>917</v>
      </c>
      <c r="G2687" s="387"/>
      <c r="H2687" s="271" t="s">
        <v>27</v>
      </c>
      <c r="I2687" s="267" t="s">
        <v>28</v>
      </c>
      <c r="J2687" s="267" t="s">
        <v>29</v>
      </c>
      <c r="K2687" s="267" t="s">
        <v>30</v>
      </c>
      <c r="M2687" s="46"/>
      <c r="N2687" s="46"/>
      <c r="O2687" s="46"/>
      <c r="P2687" s="46"/>
      <c r="Q2687" s="46"/>
      <c r="R2687" s="46"/>
      <c r="S2687" s="46"/>
      <c r="T2687" s="46"/>
      <c r="U2687" s="46"/>
      <c r="V2687" s="46"/>
      <c r="W2687" s="46"/>
      <c r="X2687" s="46"/>
    </row>
    <row r="2688" spans="1:24" ht="15" customHeight="1" x14ac:dyDescent="0.2">
      <c r="A2688" s="46"/>
      <c r="B2688" s="260" t="s">
        <v>918</v>
      </c>
      <c r="C2688" s="275" t="s">
        <v>2460</v>
      </c>
      <c r="D2688" s="260" t="s">
        <v>73</v>
      </c>
      <c r="E2688" s="260" t="s">
        <v>594</v>
      </c>
      <c r="F2688" s="388" t="s">
        <v>1065</v>
      </c>
      <c r="G2688" s="388"/>
      <c r="H2688" s="274" t="s">
        <v>83</v>
      </c>
      <c r="I2688" s="277">
        <v>1</v>
      </c>
      <c r="J2688" s="276">
        <v>49.44</v>
      </c>
      <c r="K2688" s="276">
        <v>49.44</v>
      </c>
      <c r="M2688" s="46"/>
      <c r="N2688" s="46"/>
      <c r="O2688" s="46"/>
      <c r="P2688" s="46"/>
      <c r="Q2688" s="46"/>
      <c r="R2688" s="46"/>
      <c r="S2688" s="46"/>
      <c r="T2688" s="46"/>
      <c r="U2688" s="46"/>
      <c r="V2688" s="46"/>
      <c r="W2688" s="46"/>
      <c r="X2688" s="46"/>
    </row>
    <row r="2689" spans="1:24" ht="15" customHeight="1" x14ac:dyDescent="0.2">
      <c r="A2689" s="46"/>
      <c r="B2689" s="261" t="s">
        <v>953</v>
      </c>
      <c r="C2689" s="280" t="s">
        <v>954</v>
      </c>
      <c r="D2689" s="261" t="s">
        <v>47</v>
      </c>
      <c r="E2689" s="261" t="s">
        <v>955</v>
      </c>
      <c r="F2689" s="385" t="s">
        <v>3970</v>
      </c>
      <c r="G2689" s="385"/>
      <c r="H2689" s="279" t="s">
        <v>950</v>
      </c>
      <c r="I2689" s="282">
        <v>0.5</v>
      </c>
      <c r="J2689" s="281">
        <v>34.46</v>
      </c>
      <c r="K2689" s="281">
        <v>17.23</v>
      </c>
      <c r="M2689" s="46"/>
      <c r="N2689" s="46"/>
      <c r="O2689" s="46"/>
      <c r="P2689" s="46"/>
      <c r="Q2689" s="46"/>
      <c r="R2689" s="46"/>
      <c r="S2689" s="46"/>
      <c r="T2689" s="46"/>
      <c r="U2689" s="46"/>
      <c r="V2689" s="46"/>
      <c r="W2689" s="46"/>
      <c r="X2689" s="46"/>
    </row>
    <row r="2690" spans="1:24" ht="15" customHeight="1" x14ac:dyDescent="0.2">
      <c r="A2690" s="46"/>
      <c r="B2690" s="261" t="s">
        <v>953</v>
      </c>
      <c r="C2690" s="280" t="s">
        <v>957</v>
      </c>
      <c r="D2690" s="261" t="s">
        <v>47</v>
      </c>
      <c r="E2690" s="261" t="s">
        <v>958</v>
      </c>
      <c r="F2690" s="385" t="s">
        <v>3970</v>
      </c>
      <c r="G2690" s="385"/>
      <c r="H2690" s="279" t="s">
        <v>950</v>
      </c>
      <c r="I2690" s="282">
        <v>0.5</v>
      </c>
      <c r="J2690" s="281">
        <v>26.08</v>
      </c>
      <c r="K2690" s="281">
        <v>13.04</v>
      </c>
      <c r="M2690" s="46"/>
      <c r="N2690" s="46"/>
      <c r="O2690" s="46"/>
      <c r="P2690" s="46"/>
      <c r="Q2690" s="46"/>
      <c r="R2690" s="46"/>
      <c r="S2690" s="46"/>
      <c r="T2690" s="46"/>
      <c r="U2690" s="46"/>
      <c r="V2690" s="46"/>
      <c r="W2690" s="46"/>
      <c r="X2690" s="46"/>
    </row>
    <row r="2691" spans="1:24" ht="15" customHeight="1" x14ac:dyDescent="0.2">
      <c r="A2691" s="46"/>
      <c r="B2691" s="262" t="s">
        <v>919</v>
      </c>
      <c r="C2691" s="284" t="s">
        <v>1600</v>
      </c>
      <c r="D2691" s="262" t="s">
        <v>36</v>
      </c>
      <c r="E2691" s="262" t="s">
        <v>1601</v>
      </c>
      <c r="F2691" s="389" t="s">
        <v>923</v>
      </c>
      <c r="G2691" s="389"/>
      <c r="H2691" s="283" t="s">
        <v>1453</v>
      </c>
      <c r="I2691" s="286">
        <v>7.0000000000000001E-3</v>
      </c>
      <c r="J2691" s="285">
        <v>47.63</v>
      </c>
      <c r="K2691" s="285">
        <v>0.33</v>
      </c>
      <c r="M2691" s="46"/>
      <c r="N2691" s="46"/>
      <c r="O2691" s="46"/>
      <c r="P2691" s="46"/>
      <c r="Q2691" s="46"/>
      <c r="R2691" s="46"/>
      <c r="S2691" s="46"/>
      <c r="T2691" s="46"/>
      <c r="U2691" s="46"/>
      <c r="V2691" s="46"/>
      <c r="W2691" s="46"/>
      <c r="X2691" s="46"/>
    </row>
    <row r="2692" spans="1:24" ht="15" customHeight="1" x14ac:dyDescent="0.2">
      <c r="A2692" s="46"/>
      <c r="B2692" s="262" t="s">
        <v>919</v>
      </c>
      <c r="C2692" s="284" t="s">
        <v>1610</v>
      </c>
      <c r="D2692" s="262" t="s">
        <v>36</v>
      </c>
      <c r="E2692" s="262" t="s">
        <v>1611</v>
      </c>
      <c r="F2692" s="389" t="s">
        <v>923</v>
      </c>
      <c r="G2692" s="389"/>
      <c r="H2692" s="283" t="s">
        <v>1195</v>
      </c>
      <c r="I2692" s="286">
        <v>5.0000000000000001E-3</v>
      </c>
      <c r="J2692" s="285">
        <v>74.739999999999995</v>
      </c>
      <c r="K2692" s="285">
        <v>0.37</v>
      </c>
      <c r="M2692" s="46"/>
      <c r="N2692" s="46"/>
      <c r="O2692" s="46"/>
      <c r="P2692" s="46"/>
      <c r="Q2692" s="46"/>
      <c r="R2692" s="46"/>
      <c r="S2692" s="46"/>
      <c r="T2692" s="46"/>
      <c r="U2692" s="46"/>
      <c r="V2692" s="46"/>
      <c r="W2692" s="46"/>
      <c r="X2692" s="46"/>
    </row>
    <row r="2693" spans="1:24" ht="15" customHeight="1" x14ac:dyDescent="0.2">
      <c r="A2693" s="46"/>
      <c r="B2693" s="262" t="s">
        <v>919</v>
      </c>
      <c r="C2693" s="284" t="s">
        <v>1489</v>
      </c>
      <c r="D2693" s="262" t="s">
        <v>47</v>
      </c>
      <c r="E2693" s="262" t="s">
        <v>2706</v>
      </c>
      <c r="F2693" s="389" t="s">
        <v>923</v>
      </c>
      <c r="G2693" s="389"/>
      <c r="H2693" s="283" t="s">
        <v>49</v>
      </c>
      <c r="I2693" s="286">
        <v>7.0000000000000007E-2</v>
      </c>
      <c r="J2693" s="285">
        <v>2.08</v>
      </c>
      <c r="K2693" s="285">
        <v>0.14000000000000001</v>
      </c>
      <c r="M2693" s="46"/>
      <c r="N2693" s="46"/>
      <c r="O2693" s="46"/>
      <c r="P2693" s="46"/>
      <c r="Q2693" s="46"/>
      <c r="R2693" s="46"/>
      <c r="S2693" s="46"/>
      <c r="T2693" s="46"/>
      <c r="U2693" s="46"/>
      <c r="V2693" s="46"/>
      <c r="W2693" s="46"/>
      <c r="X2693" s="46"/>
    </row>
    <row r="2694" spans="1:24" ht="15" customHeight="1" x14ac:dyDescent="0.2">
      <c r="A2694" s="46"/>
      <c r="B2694" s="262" t="s">
        <v>919</v>
      </c>
      <c r="C2694" s="284" t="s">
        <v>2714</v>
      </c>
      <c r="D2694" s="262" t="s">
        <v>47</v>
      </c>
      <c r="E2694" s="262" t="s">
        <v>2715</v>
      </c>
      <c r="F2694" s="389" t="s">
        <v>923</v>
      </c>
      <c r="G2694" s="389"/>
      <c r="H2694" s="283" t="s">
        <v>49</v>
      </c>
      <c r="I2694" s="286">
        <v>1</v>
      </c>
      <c r="J2694" s="285">
        <v>1.71</v>
      </c>
      <c r="K2694" s="285">
        <v>1.71</v>
      </c>
      <c r="M2694" s="46"/>
      <c r="N2694" s="46"/>
      <c r="O2694" s="46"/>
      <c r="P2694" s="46"/>
      <c r="Q2694" s="46"/>
      <c r="R2694" s="46"/>
      <c r="S2694" s="46"/>
      <c r="T2694" s="46"/>
      <c r="U2694" s="46"/>
      <c r="V2694" s="46"/>
      <c r="W2694" s="46"/>
      <c r="X2694" s="46"/>
    </row>
    <row r="2695" spans="1:24" ht="15" customHeight="1" x14ac:dyDescent="0.2">
      <c r="A2695" s="46"/>
      <c r="B2695" s="262" t="s">
        <v>919</v>
      </c>
      <c r="C2695" s="284" t="s">
        <v>1616</v>
      </c>
      <c r="D2695" s="262" t="s">
        <v>36</v>
      </c>
      <c r="E2695" s="262" t="s">
        <v>1617</v>
      </c>
      <c r="F2695" s="389" t="s">
        <v>923</v>
      </c>
      <c r="G2695" s="389"/>
      <c r="H2695" s="283" t="s">
        <v>345</v>
      </c>
      <c r="I2695" s="286">
        <v>1.5</v>
      </c>
      <c r="J2695" s="285">
        <v>11.08</v>
      </c>
      <c r="K2695" s="285">
        <v>16.62</v>
      </c>
      <c r="M2695" s="46"/>
      <c r="N2695" s="46"/>
      <c r="O2695" s="46"/>
      <c r="P2695" s="46"/>
      <c r="Q2695" s="46"/>
      <c r="R2695" s="46"/>
      <c r="S2695" s="46"/>
      <c r="T2695" s="46"/>
      <c r="U2695" s="46"/>
      <c r="V2695" s="46"/>
      <c r="W2695" s="46"/>
      <c r="X2695" s="46"/>
    </row>
    <row r="2696" spans="1:24" ht="15" customHeight="1" x14ac:dyDescent="0.2">
      <c r="A2696" s="46"/>
      <c r="B2696" s="263"/>
      <c r="C2696" s="263"/>
      <c r="D2696" s="263"/>
      <c r="E2696" s="263"/>
      <c r="F2696" s="263" t="s">
        <v>924</v>
      </c>
      <c r="G2696" s="289">
        <v>26.69</v>
      </c>
      <c r="H2696" s="263" t="s">
        <v>925</v>
      </c>
      <c r="I2696" s="289">
        <v>0</v>
      </c>
      <c r="J2696" s="263" t="s">
        <v>926</v>
      </c>
      <c r="K2696" s="289">
        <v>26.69</v>
      </c>
      <c r="M2696" s="46"/>
      <c r="N2696" s="46"/>
      <c r="O2696" s="46"/>
      <c r="P2696" s="46"/>
      <c r="Q2696" s="46"/>
      <c r="R2696" s="46"/>
      <c r="S2696" s="46"/>
      <c r="T2696" s="46"/>
      <c r="U2696" s="46"/>
      <c r="V2696" s="46"/>
      <c r="W2696" s="46"/>
      <c r="X2696" s="46"/>
    </row>
    <row r="2697" spans="1:24" ht="15" customHeight="1" x14ac:dyDescent="0.2">
      <c r="A2697" s="46"/>
      <c r="B2697" s="263"/>
      <c r="C2697" s="263"/>
      <c r="D2697" s="263"/>
      <c r="E2697" s="263"/>
      <c r="F2697" s="263" t="s">
        <v>927</v>
      </c>
      <c r="G2697" s="289">
        <v>10.28</v>
      </c>
      <c r="H2697" s="263"/>
      <c r="I2697" s="386" t="s">
        <v>928</v>
      </c>
      <c r="J2697" s="386"/>
      <c r="K2697" s="289">
        <v>59.72</v>
      </c>
      <c r="M2697" s="46"/>
      <c r="N2697" s="46"/>
      <c r="O2697" s="46"/>
      <c r="P2697" s="46"/>
      <c r="Q2697" s="46"/>
      <c r="R2697" s="46"/>
      <c r="S2697" s="46"/>
      <c r="T2697" s="46"/>
      <c r="U2697" s="46"/>
      <c r="V2697" s="46"/>
      <c r="W2697" s="46"/>
      <c r="X2697" s="46"/>
    </row>
    <row r="2698" spans="1:24" ht="15" customHeight="1" thickBot="1" x14ac:dyDescent="0.25">
      <c r="A2698" s="46"/>
      <c r="B2698" s="264"/>
      <c r="C2698" s="264"/>
      <c r="D2698" s="264"/>
      <c r="E2698" s="264"/>
      <c r="F2698" s="264"/>
      <c r="G2698" s="264"/>
      <c r="H2698" s="264" t="s">
        <v>929</v>
      </c>
      <c r="I2698" s="287" t="s">
        <v>3678</v>
      </c>
      <c r="J2698" s="264" t="s">
        <v>931</v>
      </c>
      <c r="K2698" s="265">
        <v>89.58</v>
      </c>
      <c r="M2698" s="46"/>
      <c r="N2698" s="46"/>
      <c r="O2698" s="46"/>
      <c r="P2698" s="46"/>
      <c r="Q2698" s="46"/>
      <c r="R2698" s="46"/>
      <c r="S2698" s="46"/>
      <c r="T2698" s="46"/>
      <c r="U2698" s="46"/>
      <c r="V2698" s="46"/>
      <c r="W2698" s="46"/>
      <c r="X2698" s="46"/>
    </row>
    <row r="2699" spans="1:24" ht="15" customHeight="1" thickTop="1" x14ac:dyDescent="0.2">
      <c r="A2699" s="46"/>
      <c r="B2699" s="278"/>
      <c r="C2699" s="278"/>
      <c r="D2699" s="278"/>
      <c r="E2699" s="278"/>
      <c r="F2699" s="278"/>
      <c r="G2699" s="278"/>
      <c r="H2699" s="278"/>
      <c r="I2699" s="278"/>
      <c r="J2699" s="278"/>
      <c r="K2699" s="278"/>
      <c r="M2699" s="46"/>
      <c r="N2699" s="46"/>
      <c r="O2699" s="46"/>
      <c r="P2699" s="46"/>
      <c r="Q2699" s="46"/>
      <c r="R2699" s="46"/>
      <c r="S2699" s="46"/>
      <c r="T2699" s="46"/>
      <c r="U2699" s="46"/>
      <c r="V2699" s="46"/>
      <c r="W2699" s="46"/>
      <c r="X2699" s="46"/>
    </row>
    <row r="2700" spans="1:24" ht="15" customHeight="1" x14ac:dyDescent="0.2">
      <c r="A2700" s="46"/>
      <c r="B2700" s="259" t="s">
        <v>3216</v>
      </c>
      <c r="C2700" s="267" t="s">
        <v>24</v>
      </c>
      <c r="D2700" s="259" t="s">
        <v>25</v>
      </c>
      <c r="E2700" s="259" t="s">
        <v>26</v>
      </c>
      <c r="F2700" s="387" t="s">
        <v>917</v>
      </c>
      <c r="G2700" s="387"/>
      <c r="H2700" s="271" t="s">
        <v>27</v>
      </c>
      <c r="I2700" s="267" t="s">
        <v>28</v>
      </c>
      <c r="J2700" s="267" t="s">
        <v>29</v>
      </c>
      <c r="K2700" s="267" t="s">
        <v>30</v>
      </c>
      <c r="M2700" s="46"/>
      <c r="N2700" s="46"/>
      <c r="O2700" s="46"/>
      <c r="P2700" s="46"/>
      <c r="Q2700" s="46"/>
      <c r="R2700" s="46"/>
      <c r="S2700" s="46"/>
      <c r="T2700" s="46"/>
      <c r="U2700" s="46"/>
      <c r="V2700" s="46"/>
      <c r="W2700" s="46"/>
      <c r="X2700" s="46"/>
    </row>
    <row r="2701" spans="1:24" ht="15" customHeight="1" x14ac:dyDescent="0.2">
      <c r="A2701" s="46"/>
      <c r="B2701" s="260" t="s">
        <v>918</v>
      </c>
      <c r="C2701" s="275" t="s">
        <v>2598</v>
      </c>
      <c r="D2701" s="260" t="s">
        <v>73</v>
      </c>
      <c r="E2701" s="260" t="s">
        <v>2599</v>
      </c>
      <c r="F2701" s="388" t="s">
        <v>952</v>
      </c>
      <c r="G2701" s="388"/>
      <c r="H2701" s="274" t="s">
        <v>49</v>
      </c>
      <c r="I2701" s="277">
        <v>1</v>
      </c>
      <c r="J2701" s="276">
        <v>29.76</v>
      </c>
      <c r="K2701" s="276">
        <v>29.76</v>
      </c>
      <c r="M2701" s="46"/>
      <c r="N2701" s="46"/>
      <c r="O2701" s="46"/>
      <c r="P2701" s="46"/>
      <c r="Q2701" s="46"/>
      <c r="R2701" s="46"/>
      <c r="S2701" s="46"/>
      <c r="T2701" s="46"/>
      <c r="U2701" s="46"/>
      <c r="V2701" s="46"/>
      <c r="W2701" s="46"/>
      <c r="X2701" s="46"/>
    </row>
    <row r="2702" spans="1:24" ht="15" customHeight="1" x14ac:dyDescent="0.2">
      <c r="A2702" s="46"/>
      <c r="B2702" s="261" t="s">
        <v>953</v>
      </c>
      <c r="C2702" s="280" t="s">
        <v>1019</v>
      </c>
      <c r="D2702" s="261" t="s">
        <v>47</v>
      </c>
      <c r="E2702" s="261" t="s">
        <v>1020</v>
      </c>
      <c r="F2702" s="385" t="s">
        <v>3970</v>
      </c>
      <c r="G2702" s="385"/>
      <c r="H2702" s="279" t="s">
        <v>950</v>
      </c>
      <c r="I2702" s="282">
        <v>0.23</v>
      </c>
      <c r="J2702" s="281">
        <v>24.73</v>
      </c>
      <c r="K2702" s="281">
        <v>5.68</v>
      </c>
      <c r="M2702" s="46"/>
      <c r="N2702" s="46"/>
      <c r="O2702" s="46"/>
      <c r="P2702" s="46"/>
      <c r="Q2702" s="46"/>
      <c r="R2702" s="46"/>
      <c r="S2702" s="46"/>
      <c r="T2702" s="46"/>
      <c r="U2702" s="46"/>
      <c r="V2702" s="46"/>
      <c r="W2702" s="46"/>
      <c r="X2702" s="46"/>
    </row>
    <row r="2703" spans="1:24" ht="15" customHeight="1" x14ac:dyDescent="0.2">
      <c r="A2703" s="46"/>
      <c r="B2703" s="261" t="s">
        <v>953</v>
      </c>
      <c r="C2703" s="280" t="s">
        <v>954</v>
      </c>
      <c r="D2703" s="261" t="s">
        <v>47</v>
      </c>
      <c r="E2703" s="261" t="s">
        <v>955</v>
      </c>
      <c r="F2703" s="385" t="s">
        <v>3970</v>
      </c>
      <c r="G2703" s="385"/>
      <c r="H2703" s="279" t="s">
        <v>950</v>
      </c>
      <c r="I2703" s="282">
        <v>0.23</v>
      </c>
      <c r="J2703" s="281">
        <v>34.46</v>
      </c>
      <c r="K2703" s="281">
        <v>7.92</v>
      </c>
      <c r="M2703" s="46"/>
      <c r="N2703" s="46"/>
      <c r="O2703" s="46"/>
      <c r="P2703" s="46"/>
      <c r="Q2703" s="46"/>
      <c r="R2703" s="46"/>
      <c r="S2703" s="46"/>
      <c r="T2703" s="46"/>
      <c r="U2703" s="46"/>
      <c r="V2703" s="46"/>
      <c r="W2703" s="46"/>
      <c r="X2703" s="46"/>
    </row>
    <row r="2704" spans="1:24" ht="15" customHeight="1" x14ac:dyDescent="0.2">
      <c r="A2704" s="46"/>
      <c r="B2704" s="262" t="s">
        <v>919</v>
      </c>
      <c r="C2704" s="284" t="s">
        <v>2717</v>
      </c>
      <c r="D2704" s="262" t="s">
        <v>39</v>
      </c>
      <c r="E2704" s="262" t="s">
        <v>1618</v>
      </c>
      <c r="F2704" s="389" t="s">
        <v>923</v>
      </c>
      <c r="G2704" s="389"/>
      <c r="H2704" s="283" t="s">
        <v>1195</v>
      </c>
      <c r="I2704" s="286">
        <v>2.5000000000000001E-2</v>
      </c>
      <c r="J2704" s="285">
        <v>72.41</v>
      </c>
      <c r="K2704" s="285">
        <v>1.81</v>
      </c>
      <c r="M2704" s="46"/>
      <c r="N2704" s="46"/>
      <c r="O2704" s="46"/>
      <c r="P2704" s="46"/>
      <c r="Q2704" s="46"/>
      <c r="R2704" s="46"/>
      <c r="S2704" s="46"/>
      <c r="T2704" s="46"/>
      <c r="U2704" s="46"/>
      <c r="V2704" s="46"/>
      <c r="W2704" s="46"/>
      <c r="X2704" s="46"/>
    </row>
    <row r="2705" spans="1:24" ht="15" customHeight="1" x14ac:dyDescent="0.2">
      <c r="A2705" s="46"/>
      <c r="B2705" s="262" t="s">
        <v>919</v>
      </c>
      <c r="C2705" s="284" t="s">
        <v>2716</v>
      </c>
      <c r="D2705" s="262" t="s">
        <v>39</v>
      </c>
      <c r="E2705" s="262" t="s">
        <v>1619</v>
      </c>
      <c r="F2705" s="389" t="s">
        <v>923</v>
      </c>
      <c r="G2705" s="389"/>
      <c r="H2705" s="283" t="s">
        <v>1453</v>
      </c>
      <c r="I2705" s="286">
        <v>0.04</v>
      </c>
      <c r="J2705" s="285">
        <v>69.739999999999995</v>
      </c>
      <c r="K2705" s="285">
        <v>2.78</v>
      </c>
      <c r="M2705" s="46"/>
      <c r="N2705" s="46"/>
      <c r="O2705" s="46"/>
      <c r="P2705" s="46"/>
      <c r="Q2705" s="46"/>
      <c r="R2705" s="46"/>
      <c r="S2705" s="46"/>
      <c r="T2705" s="46"/>
      <c r="U2705" s="46"/>
      <c r="V2705" s="46"/>
      <c r="W2705" s="46"/>
      <c r="X2705" s="46"/>
    </row>
    <row r="2706" spans="1:24" ht="15" customHeight="1" x14ac:dyDescent="0.2">
      <c r="A2706" s="46"/>
      <c r="B2706" s="262" t="s">
        <v>919</v>
      </c>
      <c r="C2706" s="284" t="s">
        <v>2284</v>
      </c>
      <c r="D2706" s="262" t="s">
        <v>47</v>
      </c>
      <c r="E2706" s="262" t="s">
        <v>2285</v>
      </c>
      <c r="F2706" s="389" t="s">
        <v>923</v>
      </c>
      <c r="G2706" s="389"/>
      <c r="H2706" s="283" t="s">
        <v>49</v>
      </c>
      <c r="I2706" s="286">
        <v>1</v>
      </c>
      <c r="J2706" s="285">
        <v>11.57</v>
      </c>
      <c r="K2706" s="285">
        <v>11.57</v>
      </c>
      <c r="M2706" s="46"/>
      <c r="N2706" s="46"/>
      <c r="O2706" s="46"/>
      <c r="P2706" s="46"/>
      <c r="Q2706" s="46"/>
      <c r="R2706" s="46"/>
      <c r="S2706" s="46"/>
      <c r="T2706" s="46"/>
      <c r="U2706" s="46"/>
      <c r="V2706" s="46"/>
      <c r="W2706" s="46"/>
      <c r="X2706" s="46"/>
    </row>
    <row r="2707" spans="1:24" ht="15" customHeight="1" x14ac:dyDescent="0.2">
      <c r="A2707" s="46"/>
      <c r="B2707" s="263"/>
      <c r="C2707" s="263"/>
      <c r="D2707" s="263"/>
      <c r="E2707" s="263"/>
      <c r="F2707" s="263" t="s">
        <v>924</v>
      </c>
      <c r="G2707" s="289">
        <v>11.83</v>
      </c>
      <c r="H2707" s="263" t="s">
        <v>925</v>
      </c>
      <c r="I2707" s="289">
        <v>0</v>
      </c>
      <c r="J2707" s="263" t="s">
        <v>926</v>
      </c>
      <c r="K2707" s="289">
        <v>11.83</v>
      </c>
      <c r="M2707" s="46"/>
      <c r="N2707" s="46"/>
      <c r="O2707" s="46"/>
      <c r="P2707" s="46"/>
      <c r="Q2707" s="46"/>
      <c r="R2707" s="46"/>
      <c r="S2707" s="46"/>
      <c r="T2707" s="46"/>
      <c r="U2707" s="46"/>
      <c r="V2707" s="46"/>
      <c r="W2707" s="46"/>
      <c r="X2707" s="46"/>
    </row>
    <row r="2708" spans="1:24" ht="15" customHeight="1" x14ac:dyDescent="0.2">
      <c r="A2708" s="46"/>
      <c r="B2708" s="263"/>
      <c r="C2708" s="263"/>
      <c r="D2708" s="263"/>
      <c r="E2708" s="263"/>
      <c r="F2708" s="263" t="s">
        <v>927</v>
      </c>
      <c r="G2708" s="289">
        <v>6.19</v>
      </c>
      <c r="H2708" s="263"/>
      <c r="I2708" s="386" t="s">
        <v>928</v>
      </c>
      <c r="J2708" s="386"/>
      <c r="K2708" s="289">
        <v>35.950000000000003</v>
      </c>
      <c r="M2708" s="46"/>
      <c r="N2708" s="46"/>
      <c r="O2708" s="46"/>
      <c r="P2708" s="46"/>
      <c r="Q2708" s="46"/>
      <c r="R2708" s="46"/>
      <c r="S2708" s="46"/>
      <c r="T2708" s="46"/>
      <c r="U2708" s="46"/>
      <c r="V2708" s="46"/>
      <c r="W2708" s="46"/>
      <c r="X2708" s="46"/>
    </row>
    <row r="2709" spans="1:24" ht="15" customHeight="1" thickBot="1" x14ac:dyDescent="0.25">
      <c r="A2709" s="46"/>
      <c r="B2709" s="264"/>
      <c r="C2709" s="264"/>
      <c r="D2709" s="264"/>
      <c r="E2709" s="264"/>
      <c r="F2709" s="264"/>
      <c r="G2709" s="264"/>
      <c r="H2709" s="264" t="s">
        <v>929</v>
      </c>
      <c r="I2709" s="287" t="s">
        <v>1433</v>
      </c>
      <c r="J2709" s="264" t="s">
        <v>931</v>
      </c>
      <c r="K2709" s="265">
        <v>467.35</v>
      </c>
      <c r="M2709" s="46"/>
      <c r="N2709" s="46"/>
      <c r="O2709" s="46"/>
      <c r="P2709" s="46"/>
      <c r="Q2709" s="46"/>
      <c r="R2709" s="46"/>
      <c r="S2709" s="46"/>
      <c r="T2709" s="46"/>
      <c r="U2709" s="46"/>
      <c r="V2709" s="46"/>
      <c r="W2709" s="46"/>
      <c r="X2709" s="46"/>
    </row>
    <row r="2710" spans="1:24" ht="15" customHeight="1" thickTop="1" x14ac:dyDescent="0.2">
      <c r="A2710" s="46"/>
      <c r="B2710" s="278"/>
      <c r="C2710" s="278"/>
      <c r="D2710" s="278"/>
      <c r="E2710" s="278"/>
      <c r="F2710" s="278"/>
      <c r="G2710" s="278"/>
      <c r="H2710" s="278"/>
      <c r="I2710" s="278"/>
      <c r="J2710" s="278"/>
      <c r="K2710" s="278"/>
      <c r="M2710" s="46"/>
      <c r="N2710" s="46"/>
      <c r="O2710" s="46"/>
      <c r="P2710" s="46"/>
      <c r="Q2710" s="46"/>
      <c r="R2710" s="46"/>
      <c r="S2710" s="46"/>
      <c r="T2710" s="46"/>
      <c r="U2710" s="46"/>
      <c r="V2710" s="46"/>
      <c r="W2710" s="46"/>
      <c r="X2710" s="46"/>
    </row>
    <row r="2711" spans="1:24" ht="15" customHeight="1" x14ac:dyDescent="0.2">
      <c r="A2711" s="46"/>
      <c r="B2711" s="259" t="s">
        <v>3217</v>
      </c>
      <c r="C2711" s="267" t="s">
        <v>24</v>
      </c>
      <c r="D2711" s="259" t="s">
        <v>25</v>
      </c>
      <c r="E2711" s="259" t="s">
        <v>26</v>
      </c>
      <c r="F2711" s="387" t="s">
        <v>917</v>
      </c>
      <c r="G2711" s="387"/>
      <c r="H2711" s="271" t="s">
        <v>27</v>
      </c>
      <c r="I2711" s="267" t="s">
        <v>28</v>
      </c>
      <c r="J2711" s="267" t="s">
        <v>29</v>
      </c>
      <c r="K2711" s="267" t="s">
        <v>30</v>
      </c>
      <c r="M2711" s="46"/>
      <c r="N2711" s="46"/>
      <c r="O2711" s="46"/>
      <c r="P2711" s="46"/>
      <c r="Q2711" s="46"/>
      <c r="R2711" s="46"/>
      <c r="S2711" s="46"/>
      <c r="T2711" s="46"/>
      <c r="U2711" s="46"/>
      <c r="V2711" s="46"/>
      <c r="W2711" s="46"/>
      <c r="X2711" s="46"/>
    </row>
    <row r="2712" spans="1:24" ht="15" customHeight="1" x14ac:dyDescent="0.2">
      <c r="A2712" s="46"/>
      <c r="B2712" s="260" t="s">
        <v>918</v>
      </c>
      <c r="C2712" s="275" t="s">
        <v>473</v>
      </c>
      <c r="D2712" s="260" t="s">
        <v>47</v>
      </c>
      <c r="E2712" s="260" t="s">
        <v>474</v>
      </c>
      <c r="F2712" s="388" t="s">
        <v>4018</v>
      </c>
      <c r="G2712" s="388"/>
      <c r="H2712" s="274" t="s">
        <v>49</v>
      </c>
      <c r="I2712" s="277">
        <v>1</v>
      </c>
      <c r="J2712" s="276">
        <v>8.18</v>
      </c>
      <c r="K2712" s="276">
        <v>8.18</v>
      </c>
      <c r="M2712" s="46"/>
      <c r="N2712" s="46"/>
      <c r="O2712" s="46"/>
      <c r="P2712" s="46"/>
      <c r="Q2712" s="46"/>
      <c r="R2712" s="46"/>
      <c r="S2712" s="46"/>
      <c r="T2712" s="46"/>
      <c r="U2712" s="46"/>
      <c r="V2712" s="46"/>
      <c r="W2712" s="46"/>
      <c r="X2712" s="46"/>
    </row>
    <row r="2713" spans="1:24" ht="15" customHeight="1" x14ac:dyDescent="0.2">
      <c r="A2713" s="46"/>
      <c r="B2713" s="261" t="s">
        <v>953</v>
      </c>
      <c r="C2713" s="280" t="s">
        <v>957</v>
      </c>
      <c r="D2713" s="261" t="s">
        <v>47</v>
      </c>
      <c r="E2713" s="261" t="s">
        <v>958</v>
      </c>
      <c r="F2713" s="385" t="s">
        <v>3970</v>
      </c>
      <c r="G2713" s="385"/>
      <c r="H2713" s="279" t="s">
        <v>950</v>
      </c>
      <c r="I2713" s="282">
        <v>9.4399999999999998E-2</v>
      </c>
      <c r="J2713" s="281">
        <v>26.08</v>
      </c>
      <c r="K2713" s="281">
        <v>2.46</v>
      </c>
      <c r="M2713" s="46"/>
      <c r="N2713" s="46"/>
      <c r="O2713" s="46"/>
      <c r="P2713" s="46"/>
      <c r="Q2713" s="46"/>
      <c r="R2713" s="46"/>
      <c r="S2713" s="46"/>
      <c r="T2713" s="46"/>
      <c r="U2713" s="46"/>
      <c r="V2713" s="46"/>
      <c r="W2713" s="46"/>
      <c r="X2713" s="46"/>
    </row>
    <row r="2714" spans="1:24" ht="15" customHeight="1" x14ac:dyDescent="0.2">
      <c r="A2714" s="46"/>
      <c r="B2714" s="261" t="s">
        <v>953</v>
      </c>
      <c r="C2714" s="280" t="s">
        <v>954</v>
      </c>
      <c r="D2714" s="261" t="s">
        <v>47</v>
      </c>
      <c r="E2714" s="261" t="s">
        <v>955</v>
      </c>
      <c r="F2714" s="385" t="s">
        <v>3970</v>
      </c>
      <c r="G2714" s="385"/>
      <c r="H2714" s="279" t="s">
        <v>950</v>
      </c>
      <c r="I2714" s="282">
        <v>9.4399999999999998E-2</v>
      </c>
      <c r="J2714" s="281">
        <v>34.46</v>
      </c>
      <c r="K2714" s="281">
        <v>3.25</v>
      </c>
      <c r="M2714" s="46"/>
      <c r="N2714" s="46"/>
      <c r="O2714" s="46"/>
      <c r="P2714" s="46"/>
      <c r="Q2714" s="46"/>
      <c r="R2714" s="46"/>
      <c r="S2714" s="46"/>
      <c r="T2714" s="46"/>
      <c r="U2714" s="46"/>
      <c r="V2714" s="46"/>
      <c r="W2714" s="46"/>
      <c r="X2714" s="46"/>
    </row>
    <row r="2715" spans="1:24" ht="15" customHeight="1" x14ac:dyDescent="0.2">
      <c r="A2715" s="46"/>
      <c r="B2715" s="262" t="s">
        <v>919</v>
      </c>
      <c r="C2715" s="284" t="s">
        <v>1510</v>
      </c>
      <c r="D2715" s="262" t="s">
        <v>47</v>
      </c>
      <c r="E2715" s="262" t="s">
        <v>1511</v>
      </c>
      <c r="F2715" s="389" t="s">
        <v>923</v>
      </c>
      <c r="G2715" s="389"/>
      <c r="H2715" s="283" t="s">
        <v>49</v>
      </c>
      <c r="I2715" s="286">
        <v>1</v>
      </c>
      <c r="J2715" s="285">
        <v>1.33</v>
      </c>
      <c r="K2715" s="285">
        <v>1.33</v>
      </c>
      <c r="M2715" s="46"/>
      <c r="N2715" s="46"/>
      <c r="O2715" s="46"/>
      <c r="P2715" s="46"/>
      <c r="Q2715" s="46"/>
      <c r="R2715" s="46"/>
      <c r="S2715" s="46"/>
      <c r="T2715" s="46"/>
      <c r="U2715" s="46"/>
      <c r="V2715" s="46"/>
      <c r="W2715" s="46"/>
      <c r="X2715" s="46"/>
    </row>
    <row r="2716" spans="1:24" ht="15" customHeight="1" x14ac:dyDescent="0.2">
      <c r="A2716" s="46"/>
      <c r="B2716" s="262" t="s">
        <v>919</v>
      </c>
      <c r="C2716" s="284" t="s">
        <v>1492</v>
      </c>
      <c r="D2716" s="262" t="s">
        <v>47</v>
      </c>
      <c r="E2716" s="262" t="s">
        <v>1493</v>
      </c>
      <c r="F2716" s="389" t="s">
        <v>923</v>
      </c>
      <c r="G2716" s="389"/>
      <c r="H2716" s="283" t="s">
        <v>49</v>
      </c>
      <c r="I2716" s="286">
        <v>7.0000000000000001E-3</v>
      </c>
      <c r="J2716" s="285">
        <v>89.35</v>
      </c>
      <c r="K2716" s="285">
        <v>0.62</v>
      </c>
      <c r="M2716" s="46"/>
      <c r="N2716" s="46"/>
      <c r="O2716" s="46"/>
      <c r="P2716" s="46"/>
      <c r="Q2716" s="46"/>
      <c r="R2716" s="46"/>
      <c r="S2716" s="46"/>
      <c r="T2716" s="46"/>
      <c r="U2716" s="46"/>
      <c r="V2716" s="46"/>
      <c r="W2716" s="46"/>
      <c r="X2716" s="46"/>
    </row>
    <row r="2717" spans="1:24" ht="15" customHeight="1" x14ac:dyDescent="0.2">
      <c r="A2717" s="46"/>
      <c r="B2717" s="262" t="s">
        <v>919</v>
      </c>
      <c r="C2717" s="284" t="s">
        <v>1489</v>
      </c>
      <c r="D2717" s="262" t="s">
        <v>47</v>
      </c>
      <c r="E2717" s="262" t="s">
        <v>2706</v>
      </c>
      <c r="F2717" s="389" t="s">
        <v>923</v>
      </c>
      <c r="G2717" s="389"/>
      <c r="H2717" s="283" t="s">
        <v>49</v>
      </c>
      <c r="I2717" s="286">
        <v>3.15E-2</v>
      </c>
      <c r="J2717" s="285">
        <v>2.08</v>
      </c>
      <c r="K2717" s="285">
        <v>0.06</v>
      </c>
      <c r="M2717" s="46"/>
      <c r="N2717" s="46"/>
      <c r="O2717" s="46"/>
      <c r="P2717" s="46"/>
      <c r="Q2717" s="46"/>
      <c r="R2717" s="46"/>
      <c r="S2717" s="46"/>
      <c r="T2717" s="46"/>
      <c r="U2717" s="46"/>
      <c r="V2717" s="46"/>
      <c r="W2717" s="46"/>
      <c r="X2717" s="46"/>
    </row>
    <row r="2718" spans="1:24" ht="15" customHeight="1" x14ac:dyDescent="0.2">
      <c r="A2718" s="46"/>
      <c r="B2718" s="262" t="s">
        <v>919</v>
      </c>
      <c r="C2718" s="284" t="s">
        <v>1500</v>
      </c>
      <c r="D2718" s="262" t="s">
        <v>47</v>
      </c>
      <c r="E2718" s="262" t="s">
        <v>1501</v>
      </c>
      <c r="F2718" s="389" t="s">
        <v>923</v>
      </c>
      <c r="G2718" s="389"/>
      <c r="H2718" s="283" t="s">
        <v>49</v>
      </c>
      <c r="I2718" s="286">
        <v>5.8999999999999999E-3</v>
      </c>
      <c r="J2718" s="285">
        <v>78.86</v>
      </c>
      <c r="K2718" s="285">
        <v>0.46</v>
      </c>
      <c r="M2718" s="46"/>
      <c r="N2718" s="46"/>
      <c r="O2718" s="46"/>
      <c r="P2718" s="46"/>
      <c r="Q2718" s="46"/>
      <c r="R2718" s="46"/>
      <c r="S2718" s="46"/>
      <c r="T2718" s="46"/>
      <c r="U2718" s="46"/>
      <c r="V2718" s="46"/>
      <c r="W2718" s="46"/>
      <c r="X2718" s="46"/>
    </row>
    <row r="2719" spans="1:24" ht="15" customHeight="1" x14ac:dyDescent="0.2">
      <c r="A2719" s="46"/>
      <c r="B2719" s="263"/>
      <c r="C2719" s="263"/>
      <c r="D2719" s="263"/>
      <c r="E2719" s="263"/>
      <c r="F2719" s="263" t="s">
        <v>924</v>
      </c>
      <c r="G2719" s="289">
        <v>5.03</v>
      </c>
      <c r="H2719" s="263" t="s">
        <v>925</v>
      </c>
      <c r="I2719" s="289">
        <v>0</v>
      </c>
      <c r="J2719" s="263" t="s">
        <v>926</v>
      </c>
      <c r="K2719" s="289">
        <v>5.03</v>
      </c>
      <c r="M2719" s="46"/>
      <c r="N2719" s="46"/>
      <c r="O2719" s="46"/>
      <c r="P2719" s="46"/>
      <c r="Q2719" s="46"/>
      <c r="R2719" s="46"/>
      <c r="S2719" s="46"/>
      <c r="T2719" s="46"/>
      <c r="U2719" s="46"/>
      <c r="V2719" s="46"/>
      <c r="W2719" s="46"/>
      <c r="X2719" s="46"/>
    </row>
    <row r="2720" spans="1:24" ht="15" customHeight="1" x14ac:dyDescent="0.2">
      <c r="A2720" s="46"/>
      <c r="B2720" s="263"/>
      <c r="C2720" s="263"/>
      <c r="D2720" s="263"/>
      <c r="E2720" s="263"/>
      <c r="F2720" s="263" t="s">
        <v>927</v>
      </c>
      <c r="G2720" s="289">
        <v>1.7</v>
      </c>
      <c r="H2720" s="263"/>
      <c r="I2720" s="386" t="s">
        <v>928</v>
      </c>
      <c r="J2720" s="386"/>
      <c r="K2720" s="289">
        <v>9.8800000000000008</v>
      </c>
      <c r="M2720" s="46"/>
      <c r="N2720" s="46"/>
      <c r="O2720" s="46"/>
      <c r="P2720" s="46"/>
      <c r="Q2720" s="46"/>
      <c r="R2720" s="46"/>
      <c r="S2720" s="46"/>
      <c r="T2720" s="46"/>
      <c r="U2720" s="46"/>
      <c r="V2720" s="46"/>
      <c r="W2720" s="46"/>
      <c r="X2720" s="46"/>
    </row>
    <row r="2721" spans="1:24" ht="15" customHeight="1" thickBot="1" x14ac:dyDescent="0.25">
      <c r="A2721" s="46"/>
      <c r="B2721" s="264"/>
      <c r="C2721" s="264"/>
      <c r="D2721" s="264"/>
      <c r="E2721" s="264"/>
      <c r="F2721" s="264"/>
      <c r="G2721" s="264"/>
      <c r="H2721" s="264" t="s">
        <v>929</v>
      </c>
      <c r="I2721" s="287" t="s">
        <v>3656</v>
      </c>
      <c r="J2721" s="264" t="s">
        <v>931</v>
      </c>
      <c r="K2721" s="265">
        <v>266.76</v>
      </c>
      <c r="M2721" s="46"/>
      <c r="N2721" s="46"/>
      <c r="O2721" s="46"/>
      <c r="P2721" s="46"/>
      <c r="Q2721" s="46"/>
      <c r="R2721" s="46"/>
      <c r="S2721" s="46"/>
      <c r="T2721" s="46"/>
      <c r="U2721" s="46"/>
      <c r="V2721" s="46"/>
      <c r="W2721" s="46"/>
      <c r="X2721" s="46"/>
    </row>
    <row r="2722" spans="1:24" ht="15" customHeight="1" thickTop="1" x14ac:dyDescent="0.2">
      <c r="A2722" s="46"/>
      <c r="B2722" s="278"/>
      <c r="C2722" s="278"/>
      <c r="D2722" s="278"/>
      <c r="E2722" s="278"/>
      <c r="F2722" s="278"/>
      <c r="G2722" s="278"/>
      <c r="H2722" s="278"/>
      <c r="I2722" s="278"/>
      <c r="J2722" s="278"/>
      <c r="K2722" s="278"/>
      <c r="M2722" s="46"/>
      <c r="N2722" s="46"/>
      <c r="O2722" s="46"/>
      <c r="P2722" s="46"/>
      <c r="Q2722" s="46"/>
      <c r="R2722" s="46"/>
      <c r="S2722" s="46"/>
      <c r="T2722" s="46"/>
      <c r="U2722" s="46"/>
      <c r="V2722" s="46"/>
      <c r="W2722" s="46"/>
      <c r="X2722" s="46"/>
    </row>
    <row r="2723" spans="1:24" ht="15" customHeight="1" x14ac:dyDescent="0.2">
      <c r="A2723" s="46"/>
      <c r="B2723" s="259" t="s">
        <v>3218</v>
      </c>
      <c r="C2723" s="267" t="s">
        <v>24</v>
      </c>
      <c r="D2723" s="259" t="s">
        <v>25</v>
      </c>
      <c r="E2723" s="259" t="s">
        <v>26</v>
      </c>
      <c r="F2723" s="387" t="s">
        <v>917</v>
      </c>
      <c r="G2723" s="387"/>
      <c r="H2723" s="271" t="s">
        <v>27</v>
      </c>
      <c r="I2723" s="267" t="s">
        <v>28</v>
      </c>
      <c r="J2723" s="267" t="s">
        <v>29</v>
      </c>
      <c r="K2723" s="267" t="s">
        <v>30</v>
      </c>
      <c r="M2723" s="46"/>
      <c r="N2723" s="46"/>
      <c r="O2723" s="46"/>
      <c r="P2723" s="46"/>
      <c r="Q2723" s="46"/>
      <c r="R2723" s="46"/>
      <c r="S2723" s="46"/>
      <c r="T2723" s="46"/>
      <c r="U2723" s="46"/>
      <c r="V2723" s="46"/>
      <c r="W2723" s="46"/>
      <c r="X2723" s="46"/>
    </row>
    <row r="2724" spans="1:24" ht="15" customHeight="1" x14ac:dyDescent="0.2">
      <c r="A2724" s="46"/>
      <c r="B2724" s="260" t="s">
        <v>918</v>
      </c>
      <c r="C2724" s="275" t="s">
        <v>599</v>
      </c>
      <c r="D2724" s="260" t="s">
        <v>47</v>
      </c>
      <c r="E2724" s="260" t="s">
        <v>600</v>
      </c>
      <c r="F2724" s="388" t="s">
        <v>4018</v>
      </c>
      <c r="G2724" s="388"/>
      <c r="H2724" s="274" t="s">
        <v>49</v>
      </c>
      <c r="I2724" s="277">
        <v>1</v>
      </c>
      <c r="J2724" s="276">
        <v>11.86</v>
      </c>
      <c r="K2724" s="276">
        <v>11.86</v>
      </c>
      <c r="M2724" s="46"/>
      <c r="N2724" s="46"/>
      <c r="O2724" s="46"/>
      <c r="P2724" s="46"/>
      <c r="Q2724" s="46"/>
      <c r="R2724" s="46"/>
      <c r="S2724" s="46"/>
      <c r="T2724" s="46"/>
      <c r="U2724" s="46"/>
      <c r="V2724" s="46"/>
      <c r="W2724" s="46"/>
      <c r="X2724" s="46"/>
    </row>
    <row r="2725" spans="1:24" ht="15" customHeight="1" x14ac:dyDescent="0.2">
      <c r="A2725" s="46"/>
      <c r="B2725" s="261" t="s">
        <v>953</v>
      </c>
      <c r="C2725" s="280" t="s">
        <v>954</v>
      </c>
      <c r="D2725" s="261" t="s">
        <v>47</v>
      </c>
      <c r="E2725" s="261" t="s">
        <v>955</v>
      </c>
      <c r="F2725" s="385" t="s">
        <v>3970</v>
      </c>
      <c r="G2725" s="385"/>
      <c r="H2725" s="279" t="s">
        <v>950</v>
      </c>
      <c r="I2725" s="282">
        <v>0.10929999999999999</v>
      </c>
      <c r="J2725" s="281">
        <v>34.46</v>
      </c>
      <c r="K2725" s="281">
        <v>3.76</v>
      </c>
      <c r="M2725" s="46"/>
      <c r="N2725" s="46"/>
      <c r="O2725" s="46"/>
      <c r="P2725" s="46"/>
      <c r="Q2725" s="46"/>
      <c r="R2725" s="46"/>
      <c r="S2725" s="46"/>
      <c r="T2725" s="46"/>
      <c r="U2725" s="46"/>
      <c r="V2725" s="46"/>
      <c r="W2725" s="46"/>
      <c r="X2725" s="46"/>
    </row>
    <row r="2726" spans="1:24" ht="15" customHeight="1" x14ac:dyDescent="0.2">
      <c r="A2726" s="46"/>
      <c r="B2726" s="261" t="s">
        <v>953</v>
      </c>
      <c r="C2726" s="280" t="s">
        <v>957</v>
      </c>
      <c r="D2726" s="261" t="s">
        <v>47</v>
      </c>
      <c r="E2726" s="261" t="s">
        <v>958</v>
      </c>
      <c r="F2726" s="385" t="s">
        <v>3970</v>
      </c>
      <c r="G2726" s="385"/>
      <c r="H2726" s="279" t="s">
        <v>950</v>
      </c>
      <c r="I2726" s="282">
        <v>0.10929999999999999</v>
      </c>
      <c r="J2726" s="281">
        <v>26.08</v>
      </c>
      <c r="K2726" s="281">
        <v>2.85</v>
      </c>
      <c r="M2726" s="46"/>
      <c r="N2726" s="46"/>
      <c r="O2726" s="46"/>
      <c r="P2726" s="46"/>
      <c r="Q2726" s="46"/>
      <c r="R2726" s="46"/>
      <c r="S2726" s="46"/>
      <c r="T2726" s="46"/>
      <c r="U2726" s="46"/>
      <c r="V2726" s="46"/>
      <c r="W2726" s="46"/>
      <c r="X2726" s="46"/>
    </row>
    <row r="2727" spans="1:24" ht="15" customHeight="1" x14ac:dyDescent="0.2">
      <c r="A2727" s="46"/>
      <c r="B2727" s="262" t="s">
        <v>919</v>
      </c>
      <c r="C2727" s="284" t="s">
        <v>1492</v>
      </c>
      <c r="D2727" s="262" t="s">
        <v>47</v>
      </c>
      <c r="E2727" s="262" t="s">
        <v>1493</v>
      </c>
      <c r="F2727" s="389" t="s">
        <v>923</v>
      </c>
      <c r="G2727" s="389"/>
      <c r="H2727" s="283" t="s">
        <v>49</v>
      </c>
      <c r="I2727" s="286">
        <v>1.0999999999999999E-2</v>
      </c>
      <c r="J2727" s="285">
        <v>89.35</v>
      </c>
      <c r="K2727" s="285">
        <v>0.98</v>
      </c>
      <c r="M2727" s="46"/>
      <c r="N2727" s="46"/>
      <c r="O2727" s="46"/>
      <c r="P2727" s="46"/>
      <c r="Q2727" s="46"/>
      <c r="R2727" s="46"/>
      <c r="S2727" s="46"/>
      <c r="T2727" s="46"/>
      <c r="U2727" s="46"/>
      <c r="V2727" s="46"/>
      <c r="W2727" s="46"/>
      <c r="X2727" s="46"/>
    </row>
    <row r="2728" spans="1:24" ht="15" customHeight="1" x14ac:dyDescent="0.2">
      <c r="A2728" s="46"/>
      <c r="B2728" s="262" t="s">
        <v>919</v>
      </c>
      <c r="C2728" s="284" t="s">
        <v>1620</v>
      </c>
      <c r="D2728" s="262" t="s">
        <v>47</v>
      </c>
      <c r="E2728" s="262" t="s">
        <v>1621</v>
      </c>
      <c r="F2728" s="389" t="s">
        <v>923</v>
      </c>
      <c r="G2728" s="389"/>
      <c r="H2728" s="283" t="s">
        <v>49</v>
      </c>
      <c r="I2728" s="286">
        <v>1</v>
      </c>
      <c r="J2728" s="285">
        <v>3.46</v>
      </c>
      <c r="K2728" s="285">
        <v>3.46</v>
      </c>
      <c r="M2728" s="46"/>
      <c r="N2728" s="46"/>
      <c r="O2728" s="46"/>
      <c r="P2728" s="46"/>
      <c r="Q2728" s="46"/>
      <c r="R2728" s="46"/>
      <c r="S2728" s="46"/>
      <c r="T2728" s="46"/>
      <c r="U2728" s="46"/>
      <c r="V2728" s="46"/>
      <c r="W2728" s="46"/>
      <c r="X2728" s="46"/>
    </row>
    <row r="2729" spans="1:24" ht="15" customHeight="1" x14ac:dyDescent="0.2">
      <c r="A2729" s="46"/>
      <c r="B2729" s="262" t="s">
        <v>919</v>
      </c>
      <c r="C2729" s="284" t="s">
        <v>1489</v>
      </c>
      <c r="D2729" s="262" t="s">
        <v>47</v>
      </c>
      <c r="E2729" s="262" t="s">
        <v>2706</v>
      </c>
      <c r="F2729" s="389" t="s">
        <v>923</v>
      </c>
      <c r="G2729" s="389"/>
      <c r="H2729" s="283" t="s">
        <v>49</v>
      </c>
      <c r="I2729" s="286">
        <v>3.6499999999999998E-2</v>
      </c>
      <c r="J2729" s="285">
        <v>2.08</v>
      </c>
      <c r="K2729" s="285">
        <v>7.0000000000000007E-2</v>
      </c>
      <c r="M2729" s="46"/>
      <c r="N2729" s="46"/>
      <c r="O2729" s="46"/>
      <c r="P2729" s="46"/>
      <c r="Q2729" s="46"/>
      <c r="R2729" s="46"/>
      <c r="S2729" s="46"/>
      <c r="T2729" s="46"/>
      <c r="U2729" s="46"/>
      <c r="V2729" s="46"/>
      <c r="W2729" s="46"/>
      <c r="X2729" s="46"/>
    </row>
    <row r="2730" spans="1:24" ht="15" customHeight="1" x14ac:dyDescent="0.2">
      <c r="A2730" s="46"/>
      <c r="B2730" s="262" t="s">
        <v>919</v>
      </c>
      <c r="C2730" s="284" t="s">
        <v>1500</v>
      </c>
      <c r="D2730" s="262" t="s">
        <v>47</v>
      </c>
      <c r="E2730" s="262" t="s">
        <v>1501</v>
      </c>
      <c r="F2730" s="389" t="s">
        <v>923</v>
      </c>
      <c r="G2730" s="389"/>
      <c r="H2730" s="283" t="s">
        <v>49</v>
      </c>
      <c r="I2730" s="286">
        <v>9.4000000000000004E-3</v>
      </c>
      <c r="J2730" s="285">
        <v>78.86</v>
      </c>
      <c r="K2730" s="285">
        <v>0.74</v>
      </c>
      <c r="M2730" s="46"/>
      <c r="N2730" s="46"/>
      <c r="O2730" s="46"/>
      <c r="P2730" s="46"/>
      <c r="Q2730" s="46"/>
      <c r="R2730" s="46"/>
      <c r="S2730" s="46"/>
      <c r="T2730" s="46"/>
      <c r="U2730" s="46"/>
      <c r="V2730" s="46"/>
      <c r="W2730" s="46"/>
      <c r="X2730" s="46"/>
    </row>
    <row r="2731" spans="1:24" ht="15" customHeight="1" x14ac:dyDescent="0.2">
      <c r="A2731" s="46"/>
      <c r="B2731" s="263"/>
      <c r="C2731" s="263"/>
      <c r="D2731" s="263"/>
      <c r="E2731" s="263"/>
      <c r="F2731" s="263" t="s">
        <v>924</v>
      </c>
      <c r="G2731" s="289">
        <v>5.83</v>
      </c>
      <c r="H2731" s="263" t="s">
        <v>925</v>
      </c>
      <c r="I2731" s="289">
        <v>0</v>
      </c>
      <c r="J2731" s="263" t="s">
        <v>926</v>
      </c>
      <c r="K2731" s="289">
        <v>5.83</v>
      </c>
      <c r="M2731" s="46"/>
      <c r="N2731" s="46"/>
      <c r="O2731" s="46"/>
      <c r="P2731" s="46"/>
      <c r="Q2731" s="46"/>
      <c r="R2731" s="46"/>
      <c r="S2731" s="46"/>
      <c r="T2731" s="46"/>
      <c r="U2731" s="46"/>
      <c r="V2731" s="46"/>
      <c r="W2731" s="46"/>
      <c r="X2731" s="46"/>
    </row>
    <row r="2732" spans="1:24" ht="15" customHeight="1" x14ac:dyDescent="0.2">
      <c r="A2732" s="46"/>
      <c r="B2732" s="263"/>
      <c r="C2732" s="263"/>
      <c r="D2732" s="263"/>
      <c r="E2732" s="263"/>
      <c r="F2732" s="263" t="s">
        <v>927</v>
      </c>
      <c r="G2732" s="289">
        <v>2.46</v>
      </c>
      <c r="H2732" s="263"/>
      <c r="I2732" s="386" t="s">
        <v>928</v>
      </c>
      <c r="J2732" s="386"/>
      <c r="K2732" s="289">
        <v>14.32</v>
      </c>
      <c r="M2732" s="46"/>
      <c r="N2732" s="46"/>
      <c r="O2732" s="46"/>
      <c r="P2732" s="46"/>
      <c r="Q2732" s="46"/>
      <c r="R2732" s="46"/>
      <c r="S2732" s="46"/>
      <c r="T2732" s="46"/>
      <c r="U2732" s="46"/>
      <c r="V2732" s="46"/>
      <c r="W2732" s="46"/>
      <c r="X2732" s="46"/>
    </row>
    <row r="2733" spans="1:24" ht="15" customHeight="1" thickBot="1" x14ac:dyDescent="0.25">
      <c r="A2733" s="46"/>
      <c r="B2733" s="264"/>
      <c r="C2733" s="264"/>
      <c r="D2733" s="264"/>
      <c r="E2733" s="264"/>
      <c r="F2733" s="264"/>
      <c r="G2733" s="264"/>
      <c r="H2733" s="264" t="s">
        <v>929</v>
      </c>
      <c r="I2733" s="287" t="s">
        <v>3656</v>
      </c>
      <c r="J2733" s="264" t="s">
        <v>931</v>
      </c>
      <c r="K2733" s="265">
        <v>386.64</v>
      </c>
      <c r="M2733" s="46"/>
      <c r="N2733" s="46"/>
      <c r="O2733" s="46"/>
      <c r="P2733" s="46"/>
      <c r="Q2733" s="46"/>
      <c r="R2733" s="46"/>
      <c r="S2733" s="46"/>
      <c r="T2733" s="46"/>
      <c r="U2733" s="46"/>
      <c r="V2733" s="46"/>
      <c r="W2733" s="46"/>
      <c r="X2733" s="46"/>
    </row>
    <row r="2734" spans="1:24" ht="15" customHeight="1" thickTop="1" x14ac:dyDescent="0.2">
      <c r="A2734" s="46"/>
      <c r="B2734" s="278"/>
      <c r="C2734" s="278"/>
      <c r="D2734" s="278"/>
      <c r="E2734" s="278"/>
      <c r="F2734" s="278"/>
      <c r="G2734" s="278"/>
      <c r="H2734" s="278"/>
      <c r="I2734" s="278"/>
      <c r="J2734" s="278"/>
      <c r="K2734" s="278"/>
      <c r="M2734" s="46"/>
      <c r="N2734" s="46"/>
      <c r="O2734" s="46"/>
      <c r="P2734" s="46"/>
      <c r="Q2734" s="46"/>
      <c r="R2734" s="46"/>
      <c r="S2734" s="46"/>
      <c r="T2734" s="46"/>
      <c r="U2734" s="46"/>
      <c r="V2734" s="46"/>
      <c r="W2734" s="46"/>
      <c r="X2734" s="46"/>
    </row>
    <row r="2735" spans="1:24" ht="15" customHeight="1" x14ac:dyDescent="0.2">
      <c r="A2735" s="46"/>
      <c r="B2735" s="259" t="s">
        <v>3219</v>
      </c>
      <c r="C2735" s="267" t="s">
        <v>24</v>
      </c>
      <c r="D2735" s="259" t="s">
        <v>25</v>
      </c>
      <c r="E2735" s="259" t="s">
        <v>26</v>
      </c>
      <c r="F2735" s="387" t="s">
        <v>917</v>
      </c>
      <c r="G2735" s="387"/>
      <c r="H2735" s="271" t="s">
        <v>27</v>
      </c>
      <c r="I2735" s="267" t="s">
        <v>28</v>
      </c>
      <c r="J2735" s="267" t="s">
        <v>29</v>
      </c>
      <c r="K2735" s="267" t="s">
        <v>30</v>
      </c>
      <c r="M2735" s="46"/>
      <c r="N2735" s="46"/>
      <c r="O2735" s="46"/>
      <c r="P2735" s="46"/>
      <c r="Q2735" s="46"/>
      <c r="R2735" s="46"/>
      <c r="S2735" s="46"/>
      <c r="T2735" s="46"/>
      <c r="U2735" s="46"/>
      <c r="V2735" s="46"/>
      <c r="W2735" s="46"/>
      <c r="X2735" s="46"/>
    </row>
    <row r="2736" spans="1:24" ht="15" customHeight="1" x14ac:dyDescent="0.2">
      <c r="A2736" s="46"/>
      <c r="B2736" s="260" t="s">
        <v>918</v>
      </c>
      <c r="C2736" s="275" t="s">
        <v>493</v>
      </c>
      <c r="D2736" s="260" t="s">
        <v>47</v>
      </c>
      <c r="E2736" s="260" t="s">
        <v>2527</v>
      </c>
      <c r="F2736" s="388" t="s">
        <v>4018</v>
      </c>
      <c r="G2736" s="388"/>
      <c r="H2736" s="274" t="s">
        <v>49</v>
      </c>
      <c r="I2736" s="277">
        <v>1</v>
      </c>
      <c r="J2736" s="276">
        <v>13.8</v>
      </c>
      <c r="K2736" s="276">
        <v>13.8</v>
      </c>
      <c r="M2736" s="46"/>
      <c r="N2736" s="46"/>
      <c r="O2736" s="46"/>
      <c r="P2736" s="46"/>
      <c r="Q2736" s="46"/>
      <c r="R2736" s="46"/>
      <c r="S2736" s="46"/>
      <c r="T2736" s="46"/>
      <c r="U2736" s="46"/>
      <c r="V2736" s="46"/>
      <c r="W2736" s="46"/>
      <c r="X2736" s="46"/>
    </row>
    <row r="2737" spans="1:24" ht="15" customHeight="1" x14ac:dyDescent="0.2">
      <c r="A2737" s="46"/>
      <c r="B2737" s="261" t="s">
        <v>953</v>
      </c>
      <c r="C2737" s="280" t="s">
        <v>954</v>
      </c>
      <c r="D2737" s="261" t="s">
        <v>47</v>
      </c>
      <c r="E2737" s="261" t="s">
        <v>955</v>
      </c>
      <c r="F2737" s="385" t="s">
        <v>3970</v>
      </c>
      <c r="G2737" s="385"/>
      <c r="H2737" s="279" t="s">
        <v>950</v>
      </c>
      <c r="I2737" s="282">
        <v>0.1013</v>
      </c>
      <c r="J2737" s="281">
        <v>34.46</v>
      </c>
      <c r="K2737" s="281">
        <v>3.49</v>
      </c>
      <c r="M2737" s="46"/>
      <c r="N2737" s="46"/>
      <c r="O2737" s="46"/>
      <c r="P2737" s="46"/>
      <c r="Q2737" s="46"/>
      <c r="R2737" s="46"/>
      <c r="S2737" s="46"/>
      <c r="T2737" s="46"/>
      <c r="U2737" s="46"/>
      <c r="V2737" s="46"/>
      <c r="W2737" s="46"/>
      <c r="X2737" s="46"/>
    </row>
    <row r="2738" spans="1:24" ht="15" customHeight="1" x14ac:dyDescent="0.2">
      <c r="A2738" s="46"/>
      <c r="B2738" s="261" t="s">
        <v>953</v>
      </c>
      <c r="C2738" s="280" t="s">
        <v>957</v>
      </c>
      <c r="D2738" s="261" t="s">
        <v>47</v>
      </c>
      <c r="E2738" s="261" t="s">
        <v>958</v>
      </c>
      <c r="F2738" s="385" t="s">
        <v>3970</v>
      </c>
      <c r="G2738" s="385"/>
      <c r="H2738" s="279" t="s">
        <v>950</v>
      </c>
      <c r="I2738" s="282">
        <v>0.1013</v>
      </c>
      <c r="J2738" s="281">
        <v>26.08</v>
      </c>
      <c r="K2738" s="281">
        <v>2.64</v>
      </c>
      <c r="M2738" s="46"/>
      <c r="N2738" s="46"/>
      <c r="O2738" s="46"/>
      <c r="P2738" s="46"/>
      <c r="Q2738" s="46"/>
      <c r="R2738" s="46"/>
      <c r="S2738" s="46"/>
      <c r="T2738" s="46"/>
      <c r="U2738" s="46"/>
      <c r="V2738" s="46"/>
      <c r="W2738" s="46"/>
      <c r="X2738" s="46"/>
    </row>
    <row r="2739" spans="1:24" ht="15" customHeight="1" x14ac:dyDescent="0.2">
      <c r="A2739" s="46"/>
      <c r="B2739" s="262" t="s">
        <v>919</v>
      </c>
      <c r="C2739" s="284" t="s">
        <v>1523</v>
      </c>
      <c r="D2739" s="262" t="s">
        <v>47</v>
      </c>
      <c r="E2739" s="262" t="s">
        <v>1524</v>
      </c>
      <c r="F2739" s="389" t="s">
        <v>923</v>
      </c>
      <c r="G2739" s="389"/>
      <c r="H2739" s="283" t="s">
        <v>49</v>
      </c>
      <c r="I2739" s="286">
        <v>1</v>
      </c>
      <c r="J2739" s="285">
        <v>6.34</v>
      </c>
      <c r="K2739" s="285">
        <v>6.34</v>
      </c>
      <c r="M2739" s="46"/>
      <c r="N2739" s="46"/>
      <c r="O2739" s="46"/>
      <c r="P2739" s="46"/>
      <c r="Q2739" s="46"/>
      <c r="R2739" s="46"/>
      <c r="S2739" s="46"/>
      <c r="T2739" s="46"/>
      <c r="U2739" s="46"/>
      <c r="V2739" s="46"/>
      <c r="W2739" s="46"/>
      <c r="X2739" s="46"/>
    </row>
    <row r="2740" spans="1:24" ht="15" customHeight="1" x14ac:dyDescent="0.2">
      <c r="A2740" s="46"/>
      <c r="B2740" s="262" t="s">
        <v>919</v>
      </c>
      <c r="C2740" s="284" t="s">
        <v>1500</v>
      </c>
      <c r="D2740" s="262" t="s">
        <v>47</v>
      </c>
      <c r="E2740" s="262" t="s">
        <v>1501</v>
      </c>
      <c r="F2740" s="389" t="s">
        <v>923</v>
      </c>
      <c r="G2740" s="389"/>
      <c r="H2740" s="283" t="s">
        <v>49</v>
      </c>
      <c r="I2740" s="286">
        <v>7.1000000000000004E-3</v>
      </c>
      <c r="J2740" s="285">
        <v>78.86</v>
      </c>
      <c r="K2740" s="285">
        <v>0.55000000000000004</v>
      </c>
      <c r="M2740" s="46"/>
      <c r="N2740" s="46"/>
      <c r="O2740" s="46"/>
      <c r="P2740" s="46"/>
      <c r="Q2740" s="46"/>
      <c r="R2740" s="46"/>
      <c r="S2740" s="46"/>
      <c r="T2740" s="46"/>
      <c r="U2740" s="46"/>
      <c r="V2740" s="46"/>
      <c r="W2740" s="46"/>
      <c r="X2740" s="46"/>
    </row>
    <row r="2741" spans="1:24" ht="15" customHeight="1" x14ac:dyDescent="0.2">
      <c r="A2741" s="46"/>
      <c r="B2741" s="262" t="s">
        <v>919</v>
      </c>
      <c r="C2741" s="284" t="s">
        <v>1492</v>
      </c>
      <c r="D2741" s="262" t="s">
        <v>47</v>
      </c>
      <c r="E2741" s="262" t="s">
        <v>1493</v>
      </c>
      <c r="F2741" s="389" t="s">
        <v>923</v>
      </c>
      <c r="G2741" s="389"/>
      <c r="H2741" s="283" t="s">
        <v>49</v>
      </c>
      <c r="I2741" s="286">
        <v>8.0000000000000002E-3</v>
      </c>
      <c r="J2741" s="285">
        <v>89.35</v>
      </c>
      <c r="K2741" s="285">
        <v>0.71</v>
      </c>
      <c r="M2741" s="46"/>
      <c r="N2741" s="46"/>
      <c r="O2741" s="46"/>
      <c r="P2741" s="46"/>
      <c r="Q2741" s="46"/>
      <c r="R2741" s="46"/>
      <c r="S2741" s="46"/>
      <c r="T2741" s="46"/>
      <c r="U2741" s="46"/>
      <c r="V2741" s="46"/>
      <c r="W2741" s="46"/>
      <c r="X2741" s="46"/>
    </row>
    <row r="2742" spans="1:24" ht="15" customHeight="1" x14ac:dyDescent="0.2">
      <c r="A2742" s="46"/>
      <c r="B2742" s="262" t="s">
        <v>919</v>
      </c>
      <c r="C2742" s="284" t="s">
        <v>1489</v>
      </c>
      <c r="D2742" s="262" t="s">
        <v>47</v>
      </c>
      <c r="E2742" s="262" t="s">
        <v>2706</v>
      </c>
      <c r="F2742" s="389" t="s">
        <v>923</v>
      </c>
      <c r="G2742" s="389"/>
      <c r="H2742" s="283" t="s">
        <v>49</v>
      </c>
      <c r="I2742" s="286">
        <v>3.3799999999999997E-2</v>
      </c>
      <c r="J2742" s="285">
        <v>2.08</v>
      </c>
      <c r="K2742" s="285">
        <v>7.0000000000000007E-2</v>
      </c>
      <c r="M2742" s="46"/>
      <c r="N2742" s="46"/>
      <c r="O2742" s="46"/>
      <c r="P2742" s="46"/>
      <c r="Q2742" s="46"/>
      <c r="R2742" s="46"/>
      <c r="S2742" s="46"/>
      <c r="T2742" s="46"/>
      <c r="U2742" s="46"/>
      <c r="V2742" s="46"/>
      <c r="W2742" s="46"/>
      <c r="X2742" s="46"/>
    </row>
    <row r="2743" spans="1:24" ht="15" customHeight="1" x14ac:dyDescent="0.2">
      <c r="A2743" s="46"/>
      <c r="B2743" s="263"/>
      <c r="C2743" s="263"/>
      <c r="D2743" s="263"/>
      <c r="E2743" s="263"/>
      <c r="F2743" s="263" t="s">
        <v>924</v>
      </c>
      <c r="G2743" s="289">
        <v>5.4</v>
      </c>
      <c r="H2743" s="263" t="s">
        <v>925</v>
      </c>
      <c r="I2743" s="289">
        <v>0</v>
      </c>
      <c r="J2743" s="263" t="s">
        <v>926</v>
      </c>
      <c r="K2743" s="289">
        <v>5.4</v>
      </c>
      <c r="M2743" s="46"/>
      <c r="N2743" s="46"/>
      <c r="O2743" s="46"/>
      <c r="P2743" s="46"/>
      <c r="Q2743" s="46"/>
      <c r="R2743" s="46"/>
      <c r="S2743" s="46"/>
      <c r="T2743" s="46"/>
      <c r="U2743" s="46"/>
      <c r="V2743" s="46"/>
      <c r="W2743" s="46"/>
      <c r="X2743" s="46"/>
    </row>
    <row r="2744" spans="1:24" ht="15" customHeight="1" x14ac:dyDescent="0.2">
      <c r="A2744" s="46"/>
      <c r="B2744" s="263"/>
      <c r="C2744" s="263"/>
      <c r="D2744" s="263"/>
      <c r="E2744" s="263"/>
      <c r="F2744" s="263" t="s">
        <v>927</v>
      </c>
      <c r="G2744" s="289">
        <v>2.87</v>
      </c>
      <c r="H2744" s="263"/>
      <c r="I2744" s="386" t="s">
        <v>928</v>
      </c>
      <c r="J2744" s="386"/>
      <c r="K2744" s="289">
        <v>16.670000000000002</v>
      </c>
      <c r="M2744" s="46"/>
      <c r="N2744" s="46"/>
      <c r="O2744" s="46"/>
      <c r="P2744" s="46"/>
      <c r="Q2744" s="46"/>
      <c r="R2744" s="46"/>
      <c r="S2744" s="46"/>
      <c r="T2744" s="46"/>
      <c r="U2744" s="46"/>
      <c r="V2744" s="46"/>
      <c r="W2744" s="46"/>
      <c r="X2744" s="46"/>
    </row>
    <row r="2745" spans="1:24" ht="15" customHeight="1" thickBot="1" x14ac:dyDescent="0.25">
      <c r="A2745" s="46"/>
      <c r="B2745" s="264"/>
      <c r="C2745" s="264"/>
      <c r="D2745" s="264"/>
      <c r="E2745" s="264"/>
      <c r="F2745" s="264"/>
      <c r="G2745" s="264"/>
      <c r="H2745" s="264" t="s">
        <v>929</v>
      </c>
      <c r="I2745" s="287" t="s">
        <v>3656</v>
      </c>
      <c r="J2745" s="264" t="s">
        <v>931</v>
      </c>
      <c r="K2745" s="265">
        <v>450.09</v>
      </c>
      <c r="M2745" s="46"/>
      <c r="N2745" s="46"/>
      <c r="O2745" s="46"/>
      <c r="P2745" s="46"/>
      <c r="Q2745" s="46"/>
      <c r="R2745" s="46"/>
      <c r="S2745" s="46"/>
      <c r="T2745" s="46"/>
      <c r="U2745" s="46"/>
      <c r="V2745" s="46"/>
      <c r="W2745" s="46"/>
      <c r="X2745" s="46"/>
    </row>
    <row r="2746" spans="1:24" ht="15" customHeight="1" thickTop="1" x14ac:dyDescent="0.2">
      <c r="A2746" s="46"/>
      <c r="B2746" s="278"/>
      <c r="C2746" s="278"/>
      <c r="D2746" s="278"/>
      <c r="E2746" s="278"/>
      <c r="F2746" s="278"/>
      <c r="G2746" s="278"/>
      <c r="H2746" s="278"/>
      <c r="I2746" s="278"/>
      <c r="J2746" s="278"/>
      <c r="K2746" s="278"/>
      <c r="M2746" s="46"/>
      <c r="N2746" s="46"/>
      <c r="O2746" s="46"/>
      <c r="P2746" s="46"/>
      <c r="Q2746" s="46"/>
      <c r="R2746" s="46"/>
      <c r="S2746" s="46"/>
      <c r="T2746" s="46"/>
      <c r="U2746" s="46"/>
      <c r="V2746" s="46"/>
      <c r="W2746" s="46"/>
      <c r="X2746" s="46"/>
    </row>
    <row r="2747" spans="1:24" ht="15" customHeight="1" x14ac:dyDescent="0.2">
      <c r="A2747" s="46"/>
      <c r="B2747" s="259" t="s">
        <v>3220</v>
      </c>
      <c r="C2747" s="267" t="s">
        <v>24</v>
      </c>
      <c r="D2747" s="259" t="s">
        <v>25</v>
      </c>
      <c r="E2747" s="259" t="s">
        <v>26</v>
      </c>
      <c r="F2747" s="387" t="s">
        <v>917</v>
      </c>
      <c r="G2747" s="387"/>
      <c r="H2747" s="271" t="s">
        <v>27</v>
      </c>
      <c r="I2747" s="267" t="s">
        <v>28</v>
      </c>
      <c r="J2747" s="267" t="s">
        <v>29</v>
      </c>
      <c r="K2747" s="267" t="s">
        <v>30</v>
      </c>
      <c r="M2747" s="46"/>
      <c r="N2747" s="46"/>
      <c r="O2747" s="46"/>
      <c r="P2747" s="46"/>
      <c r="Q2747" s="46"/>
      <c r="R2747" s="46"/>
      <c r="S2747" s="46"/>
      <c r="T2747" s="46"/>
      <c r="U2747" s="46"/>
      <c r="V2747" s="46"/>
      <c r="W2747" s="46"/>
      <c r="X2747" s="46"/>
    </row>
    <row r="2748" spans="1:24" ht="15" customHeight="1" x14ac:dyDescent="0.2">
      <c r="A2748" s="46"/>
      <c r="B2748" s="260" t="s">
        <v>918</v>
      </c>
      <c r="C2748" s="275" t="s">
        <v>603</v>
      </c>
      <c r="D2748" s="260" t="s">
        <v>47</v>
      </c>
      <c r="E2748" s="260" t="s">
        <v>604</v>
      </c>
      <c r="F2748" s="388" t="s">
        <v>4018</v>
      </c>
      <c r="G2748" s="388"/>
      <c r="H2748" s="274" t="s">
        <v>49</v>
      </c>
      <c r="I2748" s="277">
        <v>1</v>
      </c>
      <c r="J2748" s="276">
        <v>10.23</v>
      </c>
      <c r="K2748" s="276">
        <v>10.23</v>
      </c>
      <c r="M2748" s="46"/>
      <c r="N2748" s="46"/>
      <c r="O2748" s="46"/>
      <c r="P2748" s="46"/>
      <c r="Q2748" s="46"/>
      <c r="R2748" s="46"/>
      <c r="S2748" s="46"/>
      <c r="T2748" s="46"/>
      <c r="U2748" s="46"/>
      <c r="V2748" s="46"/>
      <c r="W2748" s="46"/>
      <c r="X2748" s="46"/>
    </row>
    <row r="2749" spans="1:24" ht="15" customHeight="1" x14ac:dyDescent="0.2">
      <c r="A2749" s="46"/>
      <c r="B2749" s="261" t="s">
        <v>953</v>
      </c>
      <c r="C2749" s="280" t="s">
        <v>954</v>
      </c>
      <c r="D2749" s="261" t="s">
        <v>47</v>
      </c>
      <c r="E2749" s="261" t="s">
        <v>955</v>
      </c>
      <c r="F2749" s="385" t="s">
        <v>3970</v>
      </c>
      <c r="G2749" s="385"/>
      <c r="H2749" s="279" t="s">
        <v>950</v>
      </c>
      <c r="I2749" s="282">
        <v>0.13589999999999999</v>
      </c>
      <c r="J2749" s="281">
        <v>34.46</v>
      </c>
      <c r="K2749" s="281">
        <v>4.68</v>
      </c>
      <c r="M2749" s="46"/>
      <c r="N2749" s="46"/>
      <c r="O2749" s="46"/>
      <c r="P2749" s="46"/>
      <c r="Q2749" s="46"/>
      <c r="R2749" s="46"/>
      <c r="S2749" s="46"/>
      <c r="T2749" s="46"/>
      <c r="U2749" s="46"/>
      <c r="V2749" s="46"/>
      <c r="W2749" s="46"/>
      <c r="X2749" s="46"/>
    </row>
    <row r="2750" spans="1:24" ht="15" customHeight="1" x14ac:dyDescent="0.2">
      <c r="A2750" s="46"/>
      <c r="B2750" s="261" t="s">
        <v>953</v>
      </c>
      <c r="C2750" s="280" t="s">
        <v>957</v>
      </c>
      <c r="D2750" s="261" t="s">
        <v>47</v>
      </c>
      <c r="E2750" s="261" t="s">
        <v>958</v>
      </c>
      <c r="F2750" s="385" t="s">
        <v>3970</v>
      </c>
      <c r="G2750" s="385"/>
      <c r="H2750" s="279" t="s">
        <v>950</v>
      </c>
      <c r="I2750" s="282">
        <v>0.13589999999999999</v>
      </c>
      <c r="J2750" s="281">
        <v>26.08</v>
      </c>
      <c r="K2750" s="281">
        <v>3.54</v>
      </c>
      <c r="M2750" s="46"/>
      <c r="N2750" s="46"/>
      <c r="O2750" s="46"/>
      <c r="P2750" s="46"/>
      <c r="Q2750" s="46"/>
      <c r="R2750" s="46"/>
      <c r="S2750" s="46"/>
      <c r="T2750" s="46"/>
      <c r="U2750" s="46"/>
      <c r="V2750" s="46"/>
      <c r="W2750" s="46"/>
      <c r="X2750" s="46"/>
    </row>
    <row r="2751" spans="1:24" ht="15" customHeight="1" x14ac:dyDescent="0.2">
      <c r="A2751" s="46"/>
      <c r="B2751" s="262" t="s">
        <v>919</v>
      </c>
      <c r="C2751" s="284" t="s">
        <v>1622</v>
      </c>
      <c r="D2751" s="262" t="s">
        <v>47</v>
      </c>
      <c r="E2751" s="262" t="s">
        <v>1623</v>
      </c>
      <c r="F2751" s="389" t="s">
        <v>923</v>
      </c>
      <c r="G2751" s="389"/>
      <c r="H2751" s="283" t="s">
        <v>49</v>
      </c>
      <c r="I2751" s="286">
        <v>1</v>
      </c>
      <c r="J2751" s="285">
        <v>0.69</v>
      </c>
      <c r="K2751" s="285">
        <v>0.69</v>
      </c>
      <c r="M2751" s="46"/>
      <c r="N2751" s="46"/>
      <c r="O2751" s="46"/>
      <c r="P2751" s="46"/>
      <c r="Q2751" s="46"/>
      <c r="R2751" s="46"/>
      <c r="S2751" s="46"/>
      <c r="T2751" s="46"/>
      <c r="U2751" s="46"/>
      <c r="V2751" s="46"/>
      <c r="W2751" s="46"/>
      <c r="X2751" s="46"/>
    </row>
    <row r="2752" spans="1:24" ht="15" customHeight="1" x14ac:dyDescent="0.2">
      <c r="A2752" s="46"/>
      <c r="B2752" s="262" t="s">
        <v>919</v>
      </c>
      <c r="C2752" s="284" t="s">
        <v>1489</v>
      </c>
      <c r="D2752" s="262" t="s">
        <v>47</v>
      </c>
      <c r="E2752" s="262" t="s">
        <v>2706</v>
      </c>
      <c r="F2752" s="389" t="s">
        <v>923</v>
      </c>
      <c r="G2752" s="389"/>
      <c r="H2752" s="283" t="s">
        <v>49</v>
      </c>
      <c r="I2752" s="286">
        <v>3.0200000000000001E-2</v>
      </c>
      <c r="J2752" s="285">
        <v>2.08</v>
      </c>
      <c r="K2752" s="285">
        <v>0.06</v>
      </c>
      <c r="M2752" s="46"/>
      <c r="N2752" s="46"/>
      <c r="O2752" s="46"/>
      <c r="P2752" s="46"/>
      <c r="Q2752" s="46"/>
      <c r="R2752" s="46"/>
      <c r="S2752" s="46"/>
      <c r="T2752" s="46"/>
      <c r="U2752" s="46"/>
      <c r="V2752" s="46"/>
      <c r="W2752" s="46"/>
      <c r="X2752" s="46"/>
    </row>
    <row r="2753" spans="1:24" ht="15" customHeight="1" x14ac:dyDescent="0.2">
      <c r="A2753" s="46"/>
      <c r="B2753" s="262" t="s">
        <v>919</v>
      </c>
      <c r="C2753" s="284" t="s">
        <v>1492</v>
      </c>
      <c r="D2753" s="262" t="s">
        <v>47</v>
      </c>
      <c r="E2753" s="262" t="s">
        <v>1493</v>
      </c>
      <c r="F2753" s="389" t="s">
        <v>923</v>
      </c>
      <c r="G2753" s="389"/>
      <c r="H2753" s="283" t="s">
        <v>49</v>
      </c>
      <c r="I2753" s="286">
        <v>8.0000000000000002E-3</v>
      </c>
      <c r="J2753" s="285">
        <v>89.35</v>
      </c>
      <c r="K2753" s="285">
        <v>0.71</v>
      </c>
      <c r="M2753" s="46"/>
      <c r="N2753" s="46"/>
      <c r="O2753" s="46"/>
      <c r="P2753" s="46"/>
      <c r="Q2753" s="46"/>
      <c r="R2753" s="46"/>
      <c r="S2753" s="46"/>
      <c r="T2753" s="46"/>
      <c r="U2753" s="46"/>
      <c r="V2753" s="46"/>
      <c r="W2753" s="46"/>
      <c r="X2753" s="46"/>
    </row>
    <row r="2754" spans="1:24" ht="15" customHeight="1" x14ac:dyDescent="0.2">
      <c r="A2754" s="46"/>
      <c r="B2754" s="262" t="s">
        <v>919</v>
      </c>
      <c r="C2754" s="284" t="s">
        <v>1500</v>
      </c>
      <c r="D2754" s="262" t="s">
        <v>47</v>
      </c>
      <c r="E2754" s="262" t="s">
        <v>1501</v>
      </c>
      <c r="F2754" s="389" t="s">
        <v>923</v>
      </c>
      <c r="G2754" s="389"/>
      <c r="H2754" s="283" t="s">
        <v>49</v>
      </c>
      <c r="I2754" s="286">
        <v>7.1000000000000004E-3</v>
      </c>
      <c r="J2754" s="285">
        <v>78.86</v>
      </c>
      <c r="K2754" s="285">
        <v>0.55000000000000004</v>
      </c>
      <c r="M2754" s="46"/>
      <c r="N2754" s="46"/>
      <c r="O2754" s="46"/>
      <c r="P2754" s="46"/>
      <c r="Q2754" s="46"/>
      <c r="R2754" s="46"/>
      <c r="S2754" s="46"/>
      <c r="T2754" s="46"/>
      <c r="U2754" s="46"/>
      <c r="V2754" s="46"/>
      <c r="W2754" s="46"/>
      <c r="X2754" s="46"/>
    </row>
    <row r="2755" spans="1:24" ht="15" customHeight="1" x14ac:dyDescent="0.2">
      <c r="A2755" s="46"/>
      <c r="B2755" s="263"/>
      <c r="C2755" s="263"/>
      <c r="D2755" s="263"/>
      <c r="E2755" s="263"/>
      <c r="F2755" s="263" t="s">
        <v>924</v>
      </c>
      <c r="G2755" s="289">
        <v>7.24</v>
      </c>
      <c r="H2755" s="263" t="s">
        <v>925</v>
      </c>
      <c r="I2755" s="289">
        <v>0</v>
      </c>
      <c r="J2755" s="263" t="s">
        <v>926</v>
      </c>
      <c r="K2755" s="289">
        <v>7.24</v>
      </c>
      <c r="M2755" s="46"/>
      <c r="N2755" s="46"/>
      <c r="O2755" s="46"/>
      <c r="P2755" s="46"/>
      <c r="Q2755" s="46"/>
      <c r="R2755" s="46"/>
      <c r="S2755" s="46"/>
      <c r="T2755" s="46"/>
      <c r="U2755" s="46"/>
      <c r="V2755" s="46"/>
      <c r="W2755" s="46"/>
      <c r="X2755" s="46"/>
    </row>
    <row r="2756" spans="1:24" ht="15" customHeight="1" x14ac:dyDescent="0.2">
      <c r="A2756" s="46"/>
      <c r="B2756" s="263"/>
      <c r="C2756" s="263"/>
      <c r="D2756" s="263"/>
      <c r="E2756" s="263"/>
      <c r="F2756" s="263" t="s">
        <v>927</v>
      </c>
      <c r="G2756" s="289">
        <v>2.12</v>
      </c>
      <c r="H2756" s="263"/>
      <c r="I2756" s="386" t="s">
        <v>928</v>
      </c>
      <c r="J2756" s="386"/>
      <c r="K2756" s="289">
        <v>12.35</v>
      </c>
      <c r="M2756" s="46"/>
      <c r="N2756" s="46"/>
      <c r="O2756" s="46"/>
      <c r="P2756" s="46"/>
      <c r="Q2756" s="46"/>
      <c r="R2756" s="46"/>
      <c r="S2756" s="46"/>
      <c r="T2756" s="46"/>
      <c r="U2756" s="46"/>
      <c r="V2756" s="46"/>
      <c r="W2756" s="46"/>
      <c r="X2756" s="46"/>
    </row>
    <row r="2757" spans="1:24" ht="15" customHeight="1" thickBot="1" x14ac:dyDescent="0.25">
      <c r="A2757" s="46"/>
      <c r="B2757" s="264"/>
      <c r="C2757" s="264"/>
      <c r="D2757" s="264"/>
      <c r="E2757" s="264"/>
      <c r="F2757" s="264"/>
      <c r="G2757" s="264"/>
      <c r="H2757" s="264" t="s">
        <v>929</v>
      </c>
      <c r="I2757" s="287" t="s">
        <v>3679</v>
      </c>
      <c r="J2757" s="264" t="s">
        <v>931</v>
      </c>
      <c r="K2757" s="265">
        <v>666.9</v>
      </c>
      <c r="M2757" s="46"/>
      <c r="N2757" s="46"/>
      <c r="O2757" s="46"/>
      <c r="P2757" s="46"/>
      <c r="Q2757" s="46"/>
      <c r="R2757" s="46"/>
      <c r="S2757" s="46"/>
      <c r="T2757" s="46"/>
      <c r="U2757" s="46"/>
      <c r="V2757" s="46"/>
      <c r="W2757" s="46"/>
      <c r="X2757" s="46"/>
    </row>
    <row r="2758" spans="1:24" ht="15" customHeight="1" thickTop="1" x14ac:dyDescent="0.2">
      <c r="A2758" s="46"/>
      <c r="B2758" s="278"/>
      <c r="C2758" s="278"/>
      <c r="D2758" s="278"/>
      <c r="E2758" s="278"/>
      <c r="F2758" s="278"/>
      <c r="G2758" s="278"/>
      <c r="H2758" s="278"/>
      <c r="I2758" s="278"/>
      <c r="J2758" s="278"/>
      <c r="K2758" s="278"/>
      <c r="M2758" s="46"/>
      <c r="N2758" s="46"/>
      <c r="O2758" s="46"/>
      <c r="P2758" s="46"/>
      <c r="Q2758" s="46"/>
      <c r="R2758" s="46"/>
      <c r="S2758" s="46"/>
      <c r="T2758" s="46"/>
      <c r="U2758" s="46"/>
      <c r="V2758" s="46"/>
      <c r="W2758" s="46"/>
      <c r="X2758" s="46"/>
    </row>
    <row r="2759" spans="1:24" ht="15" customHeight="1" x14ac:dyDescent="0.2">
      <c r="A2759" s="46"/>
      <c r="B2759" s="259" t="s">
        <v>3221</v>
      </c>
      <c r="C2759" s="267" t="s">
        <v>24</v>
      </c>
      <c r="D2759" s="259" t="s">
        <v>25</v>
      </c>
      <c r="E2759" s="259" t="s">
        <v>26</v>
      </c>
      <c r="F2759" s="387" t="s">
        <v>917</v>
      </c>
      <c r="G2759" s="387"/>
      <c r="H2759" s="271" t="s">
        <v>27</v>
      </c>
      <c r="I2759" s="267" t="s">
        <v>28</v>
      </c>
      <c r="J2759" s="267" t="s">
        <v>29</v>
      </c>
      <c r="K2759" s="267" t="s">
        <v>30</v>
      </c>
      <c r="M2759" s="46"/>
      <c r="N2759" s="46"/>
      <c r="O2759" s="46"/>
      <c r="P2759" s="46"/>
      <c r="Q2759" s="46"/>
      <c r="R2759" s="46"/>
      <c r="S2759" s="46"/>
      <c r="T2759" s="46"/>
      <c r="U2759" s="46"/>
      <c r="V2759" s="46"/>
      <c r="W2759" s="46"/>
      <c r="X2759" s="46"/>
    </row>
    <row r="2760" spans="1:24" ht="15" customHeight="1" x14ac:dyDescent="0.2">
      <c r="A2760" s="46"/>
      <c r="B2760" s="260" t="s">
        <v>918</v>
      </c>
      <c r="C2760" s="275" t="s">
        <v>501</v>
      </c>
      <c r="D2760" s="260" t="s">
        <v>47</v>
      </c>
      <c r="E2760" s="260" t="s">
        <v>2435</v>
      </c>
      <c r="F2760" s="388" t="s">
        <v>4018</v>
      </c>
      <c r="G2760" s="388"/>
      <c r="H2760" s="274" t="s">
        <v>83</v>
      </c>
      <c r="I2760" s="277">
        <v>1</v>
      </c>
      <c r="J2760" s="276">
        <v>27.31</v>
      </c>
      <c r="K2760" s="276">
        <v>27.31</v>
      </c>
      <c r="M2760" s="46"/>
      <c r="N2760" s="46"/>
      <c r="O2760" s="46"/>
      <c r="P2760" s="46"/>
      <c r="Q2760" s="46"/>
      <c r="R2760" s="46"/>
      <c r="S2760" s="46"/>
      <c r="T2760" s="46"/>
      <c r="U2760" s="46"/>
      <c r="V2760" s="46"/>
      <c r="W2760" s="46"/>
      <c r="X2760" s="46"/>
    </row>
    <row r="2761" spans="1:24" ht="15" customHeight="1" x14ac:dyDescent="0.2">
      <c r="A2761" s="46"/>
      <c r="B2761" s="261" t="s">
        <v>953</v>
      </c>
      <c r="C2761" s="280" t="s">
        <v>954</v>
      </c>
      <c r="D2761" s="261" t="s">
        <v>47</v>
      </c>
      <c r="E2761" s="261" t="s">
        <v>955</v>
      </c>
      <c r="F2761" s="385" t="s">
        <v>3970</v>
      </c>
      <c r="G2761" s="385"/>
      <c r="H2761" s="279" t="s">
        <v>950</v>
      </c>
      <c r="I2761" s="282">
        <v>0.38</v>
      </c>
      <c r="J2761" s="281">
        <v>34.46</v>
      </c>
      <c r="K2761" s="281">
        <v>13.09</v>
      </c>
      <c r="M2761" s="46"/>
      <c r="N2761" s="46"/>
      <c r="O2761" s="46"/>
      <c r="P2761" s="46"/>
      <c r="Q2761" s="46"/>
      <c r="R2761" s="46"/>
      <c r="S2761" s="46"/>
      <c r="T2761" s="46"/>
      <c r="U2761" s="46"/>
      <c r="V2761" s="46"/>
      <c r="W2761" s="46"/>
      <c r="X2761" s="46"/>
    </row>
    <row r="2762" spans="1:24" ht="15" customHeight="1" x14ac:dyDescent="0.2">
      <c r="A2762" s="46"/>
      <c r="B2762" s="261" t="s">
        <v>953</v>
      </c>
      <c r="C2762" s="280" t="s">
        <v>957</v>
      </c>
      <c r="D2762" s="261" t="s">
        <v>47</v>
      </c>
      <c r="E2762" s="261" t="s">
        <v>958</v>
      </c>
      <c r="F2762" s="385" t="s">
        <v>3970</v>
      </c>
      <c r="G2762" s="385"/>
      <c r="H2762" s="279" t="s">
        <v>950</v>
      </c>
      <c r="I2762" s="282">
        <v>0.38</v>
      </c>
      <c r="J2762" s="281">
        <v>26.08</v>
      </c>
      <c r="K2762" s="281">
        <v>9.91</v>
      </c>
      <c r="M2762" s="46"/>
      <c r="N2762" s="46"/>
      <c r="O2762" s="46"/>
      <c r="P2762" s="46"/>
      <c r="Q2762" s="46"/>
      <c r="R2762" s="46"/>
      <c r="S2762" s="46"/>
      <c r="T2762" s="46"/>
      <c r="U2762" s="46"/>
      <c r="V2762" s="46"/>
      <c r="W2762" s="46"/>
      <c r="X2762" s="46"/>
    </row>
    <row r="2763" spans="1:24" ht="15" customHeight="1" x14ac:dyDescent="0.2">
      <c r="A2763" s="46"/>
      <c r="B2763" s="262" t="s">
        <v>919</v>
      </c>
      <c r="C2763" s="284" t="s">
        <v>1530</v>
      </c>
      <c r="D2763" s="262" t="s">
        <v>47</v>
      </c>
      <c r="E2763" s="262" t="s">
        <v>1531</v>
      </c>
      <c r="F2763" s="389" t="s">
        <v>923</v>
      </c>
      <c r="G2763" s="389"/>
      <c r="H2763" s="283" t="s">
        <v>83</v>
      </c>
      <c r="I2763" s="286">
        <v>1.0492999999999999</v>
      </c>
      <c r="J2763" s="285">
        <v>3.94</v>
      </c>
      <c r="K2763" s="285">
        <v>4.13</v>
      </c>
      <c r="M2763" s="46"/>
      <c r="N2763" s="46"/>
      <c r="O2763" s="46"/>
      <c r="P2763" s="46"/>
      <c r="Q2763" s="46"/>
      <c r="R2763" s="46"/>
      <c r="S2763" s="46"/>
      <c r="T2763" s="46"/>
      <c r="U2763" s="46"/>
      <c r="V2763" s="46"/>
      <c r="W2763" s="46"/>
      <c r="X2763" s="46"/>
    </row>
    <row r="2764" spans="1:24" ht="15" customHeight="1" x14ac:dyDescent="0.2">
      <c r="A2764" s="46"/>
      <c r="B2764" s="262" t="s">
        <v>919</v>
      </c>
      <c r="C2764" s="284" t="s">
        <v>1489</v>
      </c>
      <c r="D2764" s="262" t="s">
        <v>47</v>
      </c>
      <c r="E2764" s="262" t="s">
        <v>2706</v>
      </c>
      <c r="F2764" s="389" t="s">
        <v>923</v>
      </c>
      <c r="G2764" s="389"/>
      <c r="H2764" s="283" t="s">
        <v>49</v>
      </c>
      <c r="I2764" s="286">
        <v>8.8599999999999998E-2</v>
      </c>
      <c r="J2764" s="285">
        <v>2.08</v>
      </c>
      <c r="K2764" s="285">
        <v>0.18</v>
      </c>
      <c r="M2764" s="46"/>
      <c r="N2764" s="46"/>
      <c r="O2764" s="46"/>
      <c r="P2764" s="46"/>
      <c r="Q2764" s="46"/>
      <c r="R2764" s="46"/>
      <c r="S2764" s="46"/>
      <c r="T2764" s="46"/>
      <c r="U2764" s="46"/>
      <c r="V2764" s="46"/>
      <c r="W2764" s="46"/>
      <c r="X2764" s="46"/>
    </row>
    <row r="2765" spans="1:24" ht="15" customHeight="1" x14ac:dyDescent="0.2">
      <c r="A2765" s="46"/>
      <c r="B2765" s="263"/>
      <c r="C2765" s="263"/>
      <c r="D2765" s="263"/>
      <c r="E2765" s="263"/>
      <c r="F2765" s="263" t="s">
        <v>924</v>
      </c>
      <c r="G2765" s="289">
        <v>20.28</v>
      </c>
      <c r="H2765" s="263" t="s">
        <v>925</v>
      </c>
      <c r="I2765" s="289">
        <v>0</v>
      </c>
      <c r="J2765" s="263" t="s">
        <v>926</v>
      </c>
      <c r="K2765" s="289">
        <v>20.28</v>
      </c>
      <c r="M2765" s="46"/>
      <c r="N2765" s="46"/>
      <c r="O2765" s="46"/>
      <c r="P2765" s="46"/>
      <c r="Q2765" s="46"/>
      <c r="R2765" s="46"/>
      <c r="S2765" s="46"/>
      <c r="T2765" s="46"/>
      <c r="U2765" s="46"/>
      <c r="V2765" s="46"/>
      <c r="W2765" s="46"/>
      <c r="X2765" s="46"/>
    </row>
    <row r="2766" spans="1:24" ht="15" customHeight="1" x14ac:dyDescent="0.2">
      <c r="A2766" s="46"/>
      <c r="B2766" s="263"/>
      <c r="C2766" s="263"/>
      <c r="D2766" s="263"/>
      <c r="E2766" s="263"/>
      <c r="F2766" s="263" t="s">
        <v>927</v>
      </c>
      <c r="G2766" s="289">
        <v>5.68</v>
      </c>
      <c r="H2766" s="263"/>
      <c r="I2766" s="386" t="s">
        <v>928</v>
      </c>
      <c r="J2766" s="386"/>
      <c r="K2766" s="289">
        <v>32.99</v>
      </c>
      <c r="M2766" s="46"/>
      <c r="N2766" s="46"/>
      <c r="O2766" s="46"/>
      <c r="P2766" s="46"/>
      <c r="Q2766" s="46"/>
      <c r="R2766" s="46"/>
      <c r="S2766" s="46"/>
      <c r="T2766" s="46"/>
      <c r="U2766" s="46"/>
      <c r="V2766" s="46"/>
      <c r="W2766" s="46"/>
      <c r="X2766" s="46"/>
    </row>
    <row r="2767" spans="1:24" ht="15" customHeight="1" thickBot="1" x14ac:dyDescent="0.25">
      <c r="A2767" s="46"/>
      <c r="B2767" s="264"/>
      <c r="C2767" s="264"/>
      <c r="D2767" s="264"/>
      <c r="E2767" s="264"/>
      <c r="F2767" s="264"/>
      <c r="G2767" s="264"/>
      <c r="H2767" s="264" t="s">
        <v>929</v>
      </c>
      <c r="I2767" s="287" t="s">
        <v>3297</v>
      </c>
      <c r="J2767" s="264" t="s">
        <v>931</v>
      </c>
      <c r="K2767" s="265">
        <v>5344.38</v>
      </c>
      <c r="M2767" s="46"/>
      <c r="N2767" s="46"/>
      <c r="O2767" s="46"/>
      <c r="P2767" s="46"/>
      <c r="Q2767" s="46"/>
      <c r="R2767" s="46"/>
      <c r="S2767" s="46"/>
      <c r="T2767" s="46"/>
      <c r="U2767" s="46"/>
      <c r="V2767" s="46"/>
      <c r="W2767" s="46"/>
      <c r="X2767" s="46"/>
    </row>
    <row r="2768" spans="1:24" ht="15" customHeight="1" thickTop="1" x14ac:dyDescent="0.2">
      <c r="A2768" s="46"/>
      <c r="B2768" s="278"/>
      <c r="C2768" s="278"/>
      <c r="D2768" s="278"/>
      <c r="E2768" s="278"/>
      <c r="F2768" s="278"/>
      <c r="G2768" s="278"/>
      <c r="H2768" s="278"/>
      <c r="I2768" s="278"/>
      <c r="J2768" s="278"/>
      <c r="K2768" s="278"/>
      <c r="M2768" s="46"/>
      <c r="N2768" s="46"/>
      <c r="O2768" s="46"/>
      <c r="P2768" s="46"/>
      <c r="Q2768" s="46"/>
      <c r="R2768" s="46"/>
      <c r="S2768" s="46"/>
      <c r="T2768" s="46"/>
      <c r="U2768" s="46"/>
      <c r="V2768" s="46"/>
      <c r="W2768" s="46"/>
      <c r="X2768" s="46"/>
    </row>
    <row r="2769" spans="1:24" ht="15" customHeight="1" x14ac:dyDescent="0.2">
      <c r="A2769" s="46"/>
      <c r="B2769" s="259" t="s">
        <v>3222</v>
      </c>
      <c r="C2769" s="267" t="s">
        <v>24</v>
      </c>
      <c r="D2769" s="259" t="s">
        <v>25</v>
      </c>
      <c r="E2769" s="259" t="s">
        <v>26</v>
      </c>
      <c r="F2769" s="387" t="s">
        <v>917</v>
      </c>
      <c r="G2769" s="387"/>
      <c r="H2769" s="271" t="s">
        <v>27</v>
      </c>
      <c r="I2769" s="267" t="s">
        <v>28</v>
      </c>
      <c r="J2769" s="267" t="s">
        <v>29</v>
      </c>
      <c r="K2769" s="267" t="s">
        <v>30</v>
      </c>
      <c r="M2769" s="46"/>
      <c r="N2769" s="46"/>
      <c r="O2769" s="46"/>
      <c r="P2769" s="46"/>
      <c r="Q2769" s="46"/>
      <c r="R2769" s="46"/>
      <c r="S2769" s="46"/>
      <c r="T2769" s="46"/>
      <c r="U2769" s="46"/>
      <c r="V2769" s="46"/>
      <c r="W2769" s="46"/>
      <c r="X2769" s="46"/>
    </row>
    <row r="2770" spans="1:24" ht="15" customHeight="1" x14ac:dyDescent="0.2">
      <c r="A2770" s="46"/>
      <c r="B2770" s="260" t="s">
        <v>918</v>
      </c>
      <c r="C2770" s="275" t="s">
        <v>3441</v>
      </c>
      <c r="D2770" s="260" t="s">
        <v>73</v>
      </c>
      <c r="E2770" s="260" t="s">
        <v>3442</v>
      </c>
      <c r="F2770" s="388" t="s">
        <v>1065</v>
      </c>
      <c r="G2770" s="388"/>
      <c r="H2770" s="274" t="s">
        <v>49</v>
      </c>
      <c r="I2770" s="277">
        <v>1</v>
      </c>
      <c r="J2770" s="276">
        <v>4648.63</v>
      </c>
      <c r="K2770" s="276">
        <v>4648.63</v>
      </c>
      <c r="M2770" s="46"/>
      <c r="N2770" s="46"/>
      <c r="O2770" s="46"/>
      <c r="P2770" s="46"/>
      <c r="Q2770" s="46"/>
      <c r="R2770" s="46"/>
      <c r="S2770" s="46"/>
      <c r="T2770" s="46"/>
      <c r="U2770" s="46"/>
      <c r="V2770" s="46"/>
      <c r="W2770" s="46"/>
      <c r="X2770" s="46"/>
    </row>
    <row r="2771" spans="1:24" ht="15" customHeight="1" x14ac:dyDescent="0.2">
      <c r="A2771" s="46"/>
      <c r="B2771" s="261" t="s">
        <v>953</v>
      </c>
      <c r="C2771" s="280" t="s">
        <v>2719</v>
      </c>
      <c r="D2771" s="261" t="s">
        <v>47</v>
      </c>
      <c r="E2771" s="261" t="s">
        <v>2720</v>
      </c>
      <c r="F2771" s="385" t="s">
        <v>4023</v>
      </c>
      <c r="G2771" s="385"/>
      <c r="H2771" s="279" t="s">
        <v>40</v>
      </c>
      <c r="I2771" s="282">
        <v>5</v>
      </c>
      <c r="J2771" s="281">
        <v>3.78</v>
      </c>
      <c r="K2771" s="281">
        <v>18.899999999999999</v>
      </c>
      <c r="M2771" s="46"/>
      <c r="N2771" s="46"/>
      <c r="O2771" s="46"/>
      <c r="P2771" s="46"/>
      <c r="Q2771" s="46"/>
      <c r="R2771" s="46"/>
      <c r="S2771" s="46"/>
      <c r="T2771" s="46"/>
      <c r="U2771" s="46"/>
      <c r="V2771" s="46"/>
      <c r="W2771" s="46"/>
      <c r="X2771" s="46"/>
    </row>
    <row r="2772" spans="1:24" ht="15" customHeight="1" x14ac:dyDescent="0.2">
      <c r="A2772" s="46"/>
      <c r="B2772" s="261" t="s">
        <v>953</v>
      </c>
      <c r="C2772" s="280" t="s">
        <v>3680</v>
      </c>
      <c r="D2772" s="261" t="s">
        <v>47</v>
      </c>
      <c r="E2772" s="261" t="s">
        <v>3681</v>
      </c>
      <c r="F2772" s="385" t="s">
        <v>4028</v>
      </c>
      <c r="G2772" s="385"/>
      <c r="H2772" s="279" t="s">
        <v>60</v>
      </c>
      <c r="I2772" s="282">
        <v>2.16</v>
      </c>
      <c r="J2772" s="281">
        <v>756.41</v>
      </c>
      <c r="K2772" s="281">
        <v>1633.84</v>
      </c>
      <c r="M2772" s="46"/>
      <c r="N2772" s="46"/>
      <c r="O2772" s="46"/>
      <c r="P2772" s="46"/>
      <c r="Q2772" s="46"/>
      <c r="R2772" s="46"/>
      <c r="S2772" s="46"/>
      <c r="T2772" s="46"/>
      <c r="U2772" s="46"/>
      <c r="V2772" s="46"/>
      <c r="W2772" s="46"/>
      <c r="X2772" s="46"/>
    </row>
    <row r="2773" spans="1:24" ht="15" customHeight="1" x14ac:dyDescent="0.2">
      <c r="A2773" s="46"/>
      <c r="B2773" s="261" t="s">
        <v>953</v>
      </c>
      <c r="C2773" s="280" t="s">
        <v>87</v>
      </c>
      <c r="D2773" s="261" t="s">
        <v>47</v>
      </c>
      <c r="E2773" s="261" t="s">
        <v>2453</v>
      </c>
      <c r="F2773" s="385" t="s">
        <v>3990</v>
      </c>
      <c r="G2773" s="385"/>
      <c r="H2773" s="279" t="s">
        <v>60</v>
      </c>
      <c r="I2773" s="282">
        <v>15</v>
      </c>
      <c r="J2773" s="281">
        <v>97.82</v>
      </c>
      <c r="K2773" s="281">
        <v>1467.3</v>
      </c>
      <c r="M2773" s="46"/>
      <c r="N2773" s="46"/>
      <c r="O2773" s="46"/>
      <c r="P2773" s="46"/>
      <c r="Q2773" s="46"/>
      <c r="R2773" s="46"/>
      <c r="S2773" s="46"/>
      <c r="T2773" s="46"/>
      <c r="U2773" s="46"/>
      <c r="V2773" s="46"/>
      <c r="W2773" s="46"/>
      <c r="X2773" s="46"/>
    </row>
    <row r="2774" spans="1:24" ht="15" customHeight="1" x14ac:dyDescent="0.2">
      <c r="A2774" s="46"/>
      <c r="B2774" s="261" t="s">
        <v>953</v>
      </c>
      <c r="C2774" s="280" t="s">
        <v>3682</v>
      </c>
      <c r="D2774" s="261" t="s">
        <v>47</v>
      </c>
      <c r="E2774" s="261" t="s">
        <v>3683</v>
      </c>
      <c r="F2774" s="385" t="s">
        <v>3992</v>
      </c>
      <c r="G2774" s="385"/>
      <c r="H2774" s="279" t="s">
        <v>40</v>
      </c>
      <c r="I2774" s="282">
        <v>20.3</v>
      </c>
      <c r="J2774" s="281">
        <v>75.3</v>
      </c>
      <c r="K2774" s="281">
        <v>1528.59</v>
      </c>
      <c r="M2774" s="46"/>
      <c r="N2774" s="46"/>
      <c r="O2774" s="46"/>
      <c r="P2774" s="46"/>
      <c r="Q2774" s="46"/>
      <c r="R2774" s="46"/>
      <c r="S2774" s="46"/>
      <c r="T2774" s="46"/>
      <c r="U2774" s="46"/>
      <c r="V2774" s="46"/>
      <c r="W2774" s="46"/>
      <c r="X2774" s="46"/>
    </row>
    <row r="2775" spans="1:24" ht="15" customHeight="1" x14ac:dyDescent="0.2">
      <c r="A2775" s="46"/>
      <c r="B2775" s="263"/>
      <c r="C2775" s="263"/>
      <c r="D2775" s="263"/>
      <c r="E2775" s="263"/>
      <c r="F2775" s="263" t="s">
        <v>924</v>
      </c>
      <c r="G2775" s="289">
        <v>2676.21</v>
      </c>
      <c r="H2775" s="263" t="s">
        <v>925</v>
      </c>
      <c r="I2775" s="289">
        <v>0</v>
      </c>
      <c r="J2775" s="263" t="s">
        <v>926</v>
      </c>
      <c r="K2775" s="289">
        <v>2676.21</v>
      </c>
      <c r="M2775" s="46"/>
      <c r="N2775" s="46"/>
      <c r="O2775" s="46"/>
      <c r="P2775" s="46"/>
      <c r="Q2775" s="46"/>
      <c r="R2775" s="46"/>
      <c r="S2775" s="46"/>
      <c r="T2775" s="46"/>
      <c r="U2775" s="46"/>
      <c r="V2775" s="46"/>
      <c r="W2775" s="46"/>
      <c r="X2775" s="46"/>
    </row>
    <row r="2776" spans="1:24" ht="15" customHeight="1" x14ac:dyDescent="0.2">
      <c r="A2776" s="46"/>
      <c r="B2776" s="263"/>
      <c r="C2776" s="263"/>
      <c r="D2776" s="263"/>
      <c r="E2776" s="263"/>
      <c r="F2776" s="263" t="s">
        <v>927</v>
      </c>
      <c r="G2776" s="289">
        <v>967.37</v>
      </c>
      <c r="H2776" s="263"/>
      <c r="I2776" s="386" t="s">
        <v>928</v>
      </c>
      <c r="J2776" s="386"/>
      <c r="K2776" s="289">
        <v>5616</v>
      </c>
      <c r="M2776" s="46"/>
      <c r="N2776" s="46"/>
      <c r="O2776" s="46"/>
      <c r="P2776" s="46"/>
      <c r="Q2776" s="46"/>
      <c r="R2776" s="46"/>
      <c r="S2776" s="46"/>
      <c r="T2776" s="46"/>
      <c r="U2776" s="46"/>
      <c r="V2776" s="46"/>
      <c r="W2776" s="46"/>
      <c r="X2776" s="46"/>
    </row>
    <row r="2777" spans="1:24" ht="15" customHeight="1" thickBot="1" x14ac:dyDescent="0.25">
      <c r="A2777" s="46"/>
      <c r="B2777" s="264"/>
      <c r="C2777" s="264"/>
      <c r="D2777" s="264"/>
      <c r="E2777" s="264"/>
      <c r="F2777" s="264"/>
      <c r="G2777" s="264"/>
      <c r="H2777" s="264" t="s">
        <v>929</v>
      </c>
      <c r="I2777" s="287" t="s">
        <v>975</v>
      </c>
      <c r="J2777" s="264" t="s">
        <v>931</v>
      </c>
      <c r="K2777" s="265">
        <v>5616</v>
      </c>
      <c r="M2777" s="46"/>
      <c r="N2777" s="46"/>
      <c r="O2777" s="46"/>
      <c r="P2777" s="46"/>
      <c r="Q2777" s="46"/>
      <c r="R2777" s="46"/>
      <c r="S2777" s="46"/>
      <c r="T2777" s="46"/>
      <c r="U2777" s="46"/>
      <c r="V2777" s="46"/>
      <c r="W2777" s="46"/>
      <c r="X2777" s="46"/>
    </row>
    <row r="2778" spans="1:24" ht="15" customHeight="1" thickTop="1" x14ac:dyDescent="0.2">
      <c r="A2778" s="46"/>
      <c r="B2778" s="278"/>
      <c r="C2778" s="278"/>
      <c r="D2778" s="278"/>
      <c r="E2778" s="278"/>
      <c r="F2778" s="278"/>
      <c r="G2778" s="278"/>
      <c r="H2778" s="278"/>
      <c r="I2778" s="278"/>
      <c r="J2778" s="278"/>
      <c r="K2778" s="278"/>
      <c r="M2778" s="46"/>
      <c r="N2778" s="46"/>
      <c r="O2778" s="46"/>
      <c r="P2778" s="46"/>
      <c r="Q2778" s="46"/>
      <c r="R2778" s="46"/>
      <c r="S2778" s="46"/>
      <c r="T2778" s="46"/>
      <c r="U2778" s="46"/>
      <c r="V2778" s="46"/>
      <c r="W2778" s="46"/>
      <c r="X2778" s="46"/>
    </row>
    <row r="2779" spans="1:24" ht="15" customHeight="1" x14ac:dyDescent="0.2">
      <c r="A2779" s="46"/>
      <c r="B2779" s="259" t="s">
        <v>3223</v>
      </c>
      <c r="C2779" s="267" t="s">
        <v>24</v>
      </c>
      <c r="D2779" s="259" t="s">
        <v>25</v>
      </c>
      <c r="E2779" s="259" t="s">
        <v>26</v>
      </c>
      <c r="F2779" s="387" t="s">
        <v>917</v>
      </c>
      <c r="G2779" s="387"/>
      <c r="H2779" s="271" t="s">
        <v>27</v>
      </c>
      <c r="I2779" s="267" t="s">
        <v>28</v>
      </c>
      <c r="J2779" s="267" t="s">
        <v>29</v>
      </c>
      <c r="K2779" s="267" t="s">
        <v>30</v>
      </c>
      <c r="M2779" s="46"/>
      <c r="N2779" s="46"/>
      <c r="O2779" s="46"/>
      <c r="P2779" s="46"/>
      <c r="Q2779" s="46"/>
      <c r="R2779" s="46"/>
      <c r="S2779" s="46"/>
      <c r="T2779" s="46"/>
      <c r="U2779" s="46"/>
      <c r="V2779" s="46"/>
      <c r="W2779" s="46"/>
      <c r="X2779" s="46"/>
    </row>
    <row r="2780" spans="1:24" ht="15" customHeight="1" x14ac:dyDescent="0.2">
      <c r="A2780" s="46"/>
      <c r="B2780" s="260" t="s">
        <v>918</v>
      </c>
      <c r="C2780" s="275" t="s">
        <v>3443</v>
      </c>
      <c r="D2780" s="260" t="s">
        <v>47</v>
      </c>
      <c r="E2780" s="260" t="s">
        <v>3444</v>
      </c>
      <c r="F2780" s="388" t="s">
        <v>3986</v>
      </c>
      <c r="G2780" s="388"/>
      <c r="H2780" s="274" t="s">
        <v>60</v>
      </c>
      <c r="I2780" s="277">
        <v>1</v>
      </c>
      <c r="J2780" s="276">
        <v>471.58</v>
      </c>
      <c r="K2780" s="276">
        <v>471.58</v>
      </c>
      <c r="M2780" s="46"/>
      <c r="N2780" s="46"/>
      <c r="O2780" s="46"/>
      <c r="P2780" s="46"/>
      <c r="Q2780" s="46"/>
      <c r="R2780" s="46"/>
      <c r="S2780" s="46"/>
      <c r="T2780" s="46"/>
      <c r="U2780" s="46"/>
      <c r="V2780" s="46"/>
      <c r="W2780" s="46"/>
      <c r="X2780" s="46"/>
    </row>
    <row r="2781" spans="1:24" ht="15" customHeight="1" x14ac:dyDescent="0.2">
      <c r="A2781" s="46"/>
      <c r="B2781" s="261" t="s">
        <v>953</v>
      </c>
      <c r="C2781" s="280" t="s">
        <v>1627</v>
      </c>
      <c r="D2781" s="261" t="s">
        <v>47</v>
      </c>
      <c r="E2781" s="261" t="s">
        <v>1628</v>
      </c>
      <c r="F2781" s="385" t="s">
        <v>3970</v>
      </c>
      <c r="G2781" s="385"/>
      <c r="H2781" s="279" t="s">
        <v>950</v>
      </c>
      <c r="I2781" s="282">
        <v>1.4811000000000001</v>
      </c>
      <c r="J2781" s="281">
        <v>29.32</v>
      </c>
      <c r="K2781" s="281">
        <v>43.42</v>
      </c>
      <c r="M2781" s="46"/>
      <c r="N2781" s="46"/>
      <c r="O2781" s="46"/>
      <c r="P2781" s="46"/>
      <c r="Q2781" s="46"/>
      <c r="R2781" s="46"/>
      <c r="S2781" s="46"/>
      <c r="T2781" s="46"/>
      <c r="U2781" s="46"/>
      <c r="V2781" s="46"/>
      <c r="W2781" s="46"/>
      <c r="X2781" s="46"/>
    </row>
    <row r="2782" spans="1:24" ht="15" customHeight="1" x14ac:dyDescent="0.2">
      <c r="A2782" s="46"/>
      <c r="B2782" s="261" t="s">
        <v>953</v>
      </c>
      <c r="C2782" s="280" t="s">
        <v>1629</v>
      </c>
      <c r="D2782" s="261" t="s">
        <v>47</v>
      </c>
      <c r="E2782" s="261" t="s">
        <v>1630</v>
      </c>
      <c r="F2782" s="385" t="s">
        <v>3985</v>
      </c>
      <c r="G2782" s="385"/>
      <c r="H2782" s="279" t="s">
        <v>1041</v>
      </c>
      <c r="I2782" s="282">
        <v>0.71879999999999999</v>
      </c>
      <c r="J2782" s="281">
        <v>0.37</v>
      </c>
      <c r="K2782" s="281">
        <v>0.26</v>
      </c>
      <c r="M2782" s="46"/>
      <c r="N2782" s="46"/>
      <c r="O2782" s="46"/>
      <c r="P2782" s="46"/>
      <c r="Q2782" s="46"/>
      <c r="R2782" s="46"/>
      <c r="S2782" s="46"/>
      <c r="T2782" s="46"/>
      <c r="U2782" s="46"/>
      <c r="V2782" s="46"/>
      <c r="W2782" s="46"/>
      <c r="X2782" s="46"/>
    </row>
    <row r="2783" spans="1:24" ht="15" customHeight="1" x14ac:dyDescent="0.2">
      <c r="A2783" s="46"/>
      <c r="B2783" s="261" t="s">
        <v>953</v>
      </c>
      <c r="C2783" s="280" t="s">
        <v>1019</v>
      </c>
      <c r="D2783" s="261" t="s">
        <v>47</v>
      </c>
      <c r="E2783" s="261" t="s">
        <v>1020</v>
      </c>
      <c r="F2783" s="385" t="s">
        <v>3970</v>
      </c>
      <c r="G2783" s="385"/>
      <c r="H2783" s="279" t="s">
        <v>950</v>
      </c>
      <c r="I2783" s="282">
        <v>2.3433000000000002</v>
      </c>
      <c r="J2783" s="281">
        <v>24.73</v>
      </c>
      <c r="K2783" s="281">
        <v>57.94</v>
      </c>
      <c r="M2783" s="46"/>
      <c r="N2783" s="46"/>
      <c r="O2783" s="46"/>
      <c r="P2783" s="46"/>
      <c r="Q2783" s="46"/>
      <c r="R2783" s="46"/>
      <c r="S2783" s="46"/>
      <c r="T2783" s="46"/>
      <c r="U2783" s="46"/>
      <c r="V2783" s="46"/>
      <c r="W2783" s="46"/>
      <c r="X2783" s="46"/>
    </row>
    <row r="2784" spans="1:24" ht="15" customHeight="1" x14ac:dyDescent="0.2">
      <c r="A2784" s="46"/>
      <c r="B2784" s="261" t="s">
        <v>953</v>
      </c>
      <c r="C2784" s="280" t="s">
        <v>1625</v>
      </c>
      <c r="D2784" s="261" t="s">
        <v>47</v>
      </c>
      <c r="E2784" s="261" t="s">
        <v>1626</v>
      </c>
      <c r="F2784" s="385" t="s">
        <v>3985</v>
      </c>
      <c r="G2784" s="385"/>
      <c r="H2784" s="279" t="s">
        <v>1035</v>
      </c>
      <c r="I2784" s="282">
        <v>0.76229999999999998</v>
      </c>
      <c r="J2784" s="281">
        <v>1.62</v>
      </c>
      <c r="K2784" s="281">
        <v>1.23</v>
      </c>
      <c r="M2784" s="46"/>
      <c r="N2784" s="46"/>
      <c r="O2784" s="46"/>
      <c r="P2784" s="46"/>
      <c r="Q2784" s="46"/>
      <c r="R2784" s="46"/>
      <c r="S2784" s="46"/>
      <c r="T2784" s="46"/>
      <c r="U2784" s="46"/>
      <c r="V2784" s="46"/>
      <c r="W2784" s="46"/>
      <c r="X2784" s="46"/>
    </row>
    <row r="2785" spans="1:24" ht="15" customHeight="1" x14ac:dyDescent="0.2">
      <c r="A2785" s="46"/>
      <c r="B2785" s="262" t="s">
        <v>919</v>
      </c>
      <c r="C2785" s="284" t="s">
        <v>1094</v>
      </c>
      <c r="D2785" s="262" t="s">
        <v>47</v>
      </c>
      <c r="E2785" s="262" t="s">
        <v>1095</v>
      </c>
      <c r="F2785" s="389" t="s">
        <v>923</v>
      </c>
      <c r="G2785" s="389"/>
      <c r="H2785" s="283" t="s">
        <v>60</v>
      </c>
      <c r="I2785" s="286">
        <v>0.57820000000000005</v>
      </c>
      <c r="J2785" s="285">
        <v>111.91</v>
      </c>
      <c r="K2785" s="285">
        <v>64.7</v>
      </c>
      <c r="M2785" s="46"/>
      <c r="N2785" s="46"/>
      <c r="O2785" s="46"/>
      <c r="P2785" s="46"/>
      <c r="Q2785" s="46"/>
      <c r="R2785" s="46"/>
      <c r="S2785" s="46"/>
      <c r="T2785" s="46"/>
      <c r="U2785" s="46"/>
      <c r="V2785" s="46"/>
      <c r="W2785" s="46"/>
      <c r="X2785" s="46"/>
    </row>
    <row r="2786" spans="1:24" ht="15" customHeight="1" x14ac:dyDescent="0.2">
      <c r="A2786" s="46"/>
      <c r="B2786" s="262" t="s">
        <v>919</v>
      </c>
      <c r="C2786" s="284" t="s">
        <v>1631</v>
      </c>
      <c r="D2786" s="262" t="s">
        <v>47</v>
      </c>
      <c r="E2786" s="262" t="s">
        <v>1632</v>
      </c>
      <c r="F2786" s="389" t="s">
        <v>923</v>
      </c>
      <c r="G2786" s="389"/>
      <c r="H2786" s="283" t="s">
        <v>97</v>
      </c>
      <c r="I2786" s="286">
        <v>212.01939999999999</v>
      </c>
      <c r="J2786" s="285">
        <v>0.81</v>
      </c>
      <c r="K2786" s="285">
        <v>171.73</v>
      </c>
      <c r="M2786" s="46"/>
      <c r="N2786" s="46"/>
      <c r="O2786" s="46"/>
      <c r="P2786" s="46"/>
      <c r="Q2786" s="46"/>
      <c r="R2786" s="46"/>
      <c r="S2786" s="46"/>
      <c r="T2786" s="46"/>
      <c r="U2786" s="46"/>
      <c r="V2786" s="46"/>
      <c r="W2786" s="46"/>
      <c r="X2786" s="46"/>
    </row>
    <row r="2787" spans="1:24" ht="15" customHeight="1" x14ac:dyDescent="0.2">
      <c r="A2787" s="46"/>
      <c r="B2787" s="262" t="s">
        <v>919</v>
      </c>
      <c r="C2787" s="284" t="s">
        <v>1633</v>
      </c>
      <c r="D2787" s="262" t="s">
        <v>47</v>
      </c>
      <c r="E2787" s="262" t="s">
        <v>1634</v>
      </c>
      <c r="F2787" s="389" t="s">
        <v>923</v>
      </c>
      <c r="G2787" s="389"/>
      <c r="H2787" s="283" t="s">
        <v>60</v>
      </c>
      <c r="I2787" s="286">
        <v>0.82689999999999997</v>
      </c>
      <c r="J2787" s="285">
        <v>160</v>
      </c>
      <c r="K2787" s="285">
        <v>132.30000000000001</v>
      </c>
      <c r="M2787" s="46"/>
      <c r="N2787" s="46"/>
      <c r="O2787" s="46"/>
      <c r="P2787" s="46"/>
      <c r="Q2787" s="46"/>
      <c r="R2787" s="46"/>
      <c r="S2787" s="46"/>
      <c r="T2787" s="46"/>
      <c r="U2787" s="46"/>
      <c r="V2787" s="46"/>
      <c r="W2787" s="46"/>
      <c r="X2787" s="46"/>
    </row>
    <row r="2788" spans="1:24" ht="15" customHeight="1" x14ac:dyDescent="0.2">
      <c r="A2788" s="46"/>
      <c r="B2788" s="263"/>
      <c r="C2788" s="263"/>
      <c r="D2788" s="263"/>
      <c r="E2788" s="263"/>
      <c r="F2788" s="263" t="s">
        <v>924</v>
      </c>
      <c r="G2788" s="289">
        <v>87.2</v>
      </c>
      <c r="H2788" s="263" t="s">
        <v>925</v>
      </c>
      <c r="I2788" s="289">
        <v>0</v>
      </c>
      <c r="J2788" s="263" t="s">
        <v>926</v>
      </c>
      <c r="K2788" s="289">
        <v>87.2</v>
      </c>
      <c r="M2788" s="46"/>
      <c r="N2788" s="46"/>
      <c r="O2788" s="46"/>
      <c r="P2788" s="46"/>
      <c r="Q2788" s="46"/>
      <c r="R2788" s="46"/>
      <c r="S2788" s="46"/>
      <c r="T2788" s="46"/>
      <c r="U2788" s="46"/>
      <c r="V2788" s="46"/>
      <c r="W2788" s="46"/>
      <c r="X2788" s="46"/>
    </row>
    <row r="2789" spans="1:24" ht="15" customHeight="1" x14ac:dyDescent="0.2">
      <c r="A2789" s="46"/>
      <c r="B2789" s="263"/>
      <c r="C2789" s="263"/>
      <c r="D2789" s="263"/>
      <c r="E2789" s="263"/>
      <c r="F2789" s="263" t="s">
        <v>927</v>
      </c>
      <c r="G2789" s="289">
        <v>98.13</v>
      </c>
      <c r="H2789" s="263"/>
      <c r="I2789" s="386" t="s">
        <v>928</v>
      </c>
      <c r="J2789" s="386"/>
      <c r="K2789" s="289">
        <v>569.71</v>
      </c>
      <c r="M2789" s="46"/>
      <c r="N2789" s="46"/>
      <c r="O2789" s="46"/>
      <c r="P2789" s="46"/>
      <c r="Q2789" s="46"/>
      <c r="R2789" s="46"/>
      <c r="S2789" s="46"/>
      <c r="T2789" s="46"/>
      <c r="U2789" s="46"/>
      <c r="V2789" s="46"/>
      <c r="W2789" s="46"/>
      <c r="X2789" s="46"/>
    </row>
    <row r="2790" spans="1:24" ht="15" customHeight="1" thickBot="1" x14ac:dyDescent="0.25">
      <c r="A2790" s="46"/>
      <c r="B2790" s="264"/>
      <c r="C2790" s="264"/>
      <c r="D2790" s="264"/>
      <c r="E2790" s="264"/>
      <c r="F2790" s="264"/>
      <c r="G2790" s="264"/>
      <c r="H2790" s="264" t="s">
        <v>929</v>
      </c>
      <c r="I2790" s="287" t="s">
        <v>1198</v>
      </c>
      <c r="J2790" s="264" t="s">
        <v>931</v>
      </c>
      <c r="K2790" s="265">
        <v>56.97</v>
      </c>
      <c r="M2790" s="46"/>
      <c r="N2790" s="46"/>
      <c r="O2790" s="46"/>
      <c r="P2790" s="46"/>
      <c r="Q2790" s="46"/>
      <c r="R2790" s="46"/>
      <c r="S2790" s="46"/>
      <c r="T2790" s="46"/>
      <c r="U2790" s="46"/>
      <c r="V2790" s="46"/>
      <c r="W2790" s="46"/>
      <c r="X2790" s="46"/>
    </row>
    <row r="2791" spans="1:24" ht="15" customHeight="1" thickTop="1" x14ac:dyDescent="0.2">
      <c r="A2791" s="46"/>
      <c r="B2791" s="278"/>
      <c r="C2791" s="278"/>
      <c r="D2791" s="278"/>
      <c r="E2791" s="278"/>
      <c r="F2791" s="278"/>
      <c r="G2791" s="278"/>
      <c r="H2791" s="278"/>
      <c r="I2791" s="278"/>
      <c r="J2791" s="278"/>
      <c r="K2791" s="278"/>
      <c r="M2791" s="46"/>
      <c r="N2791" s="46"/>
      <c r="O2791" s="46"/>
      <c r="P2791" s="46"/>
      <c r="Q2791" s="46"/>
      <c r="R2791" s="46"/>
      <c r="S2791" s="46"/>
      <c r="T2791" s="46"/>
      <c r="U2791" s="46"/>
      <c r="V2791" s="46"/>
      <c r="W2791" s="46"/>
      <c r="X2791" s="46"/>
    </row>
    <row r="2792" spans="1:24" ht="15" customHeight="1" x14ac:dyDescent="0.2">
      <c r="A2792" s="46"/>
      <c r="B2792" s="258" t="s">
        <v>610</v>
      </c>
      <c r="C2792" s="258"/>
      <c r="D2792" s="258"/>
      <c r="E2792" s="258" t="s">
        <v>611</v>
      </c>
      <c r="F2792" s="258"/>
      <c r="G2792" s="390"/>
      <c r="H2792" s="390"/>
      <c r="I2792" s="272"/>
      <c r="J2792" s="258"/>
      <c r="K2792" s="273">
        <v>89233.43</v>
      </c>
      <c r="M2792" s="46"/>
      <c r="N2792" s="46"/>
      <c r="O2792" s="46"/>
      <c r="P2792" s="46"/>
      <c r="Q2792" s="46"/>
      <c r="R2792" s="46"/>
      <c r="S2792" s="46"/>
      <c r="T2792" s="46"/>
      <c r="U2792" s="46"/>
      <c r="V2792" s="46"/>
      <c r="W2792" s="46"/>
      <c r="X2792" s="46"/>
    </row>
    <row r="2793" spans="1:24" ht="15" customHeight="1" x14ac:dyDescent="0.2">
      <c r="A2793" s="46"/>
      <c r="B2793" s="259" t="s">
        <v>612</v>
      </c>
      <c r="C2793" s="267" t="s">
        <v>24</v>
      </c>
      <c r="D2793" s="259" t="s">
        <v>25</v>
      </c>
      <c r="E2793" s="259" t="s">
        <v>26</v>
      </c>
      <c r="F2793" s="387" t="s">
        <v>917</v>
      </c>
      <c r="G2793" s="387"/>
      <c r="H2793" s="271" t="s">
        <v>27</v>
      </c>
      <c r="I2793" s="267" t="s">
        <v>28</v>
      </c>
      <c r="J2793" s="267" t="s">
        <v>29</v>
      </c>
      <c r="K2793" s="267" t="s">
        <v>30</v>
      </c>
      <c r="M2793" s="46"/>
      <c r="N2793" s="46"/>
      <c r="O2793" s="46"/>
      <c r="P2793" s="46"/>
      <c r="Q2793" s="46"/>
      <c r="R2793" s="46"/>
      <c r="S2793" s="46"/>
      <c r="T2793" s="46"/>
      <c r="U2793" s="46"/>
      <c r="V2793" s="46"/>
      <c r="W2793" s="46"/>
      <c r="X2793" s="46"/>
    </row>
    <row r="2794" spans="1:24" ht="15" customHeight="1" x14ac:dyDescent="0.2">
      <c r="A2794" s="46"/>
      <c r="B2794" s="260" t="s">
        <v>918</v>
      </c>
      <c r="C2794" s="275" t="s">
        <v>2483</v>
      </c>
      <c r="D2794" s="260" t="s">
        <v>73</v>
      </c>
      <c r="E2794" s="260" t="s">
        <v>2484</v>
      </c>
      <c r="F2794" s="388" t="s">
        <v>952</v>
      </c>
      <c r="G2794" s="388"/>
      <c r="H2794" s="274" t="s">
        <v>304</v>
      </c>
      <c r="I2794" s="277">
        <v>1</v>
      </c>
      <c r="J2794" s="276">
        <v>839.55</v>
      </c>
      <c r="K2794" s="276">
        <v>839.55</v>
      </c>
      <c r="M2794" s="46"/>
      <c r="N2794" s="46"/>
      <c r="O2794" s="46"/>
      <c r="P2794" s="46"/>
      <c r="Q2794" s="46"/>
      <c r="R2794" s="46"/>
      <c r="S2794" s="46"/>
      <c r="T2794" s="46"/>
      <c r="U2794" s="46"/>
      <c r="V2794" s="46"/>
      <c r="W2794" s="46"/>
      <c r="X2794" s="46"/>
    </row>
    <row r="2795" spans="1:24" ht="15" customHeight="1" x14ac:dyDescent="0.2">
      <c r="A2795" s="46"/>
      <c r="B2795" s="261" t="s">
        <v>953</v>
      </c>
      <c r="C2795" s="280" t="s">
        <v>2481</v>
      </c>
      <c r="D2795" s="261" t="s">
        <v>47</v>
      </c>
      <c r="E2795" s="261" t="s">
        <v>2482</v>
      </c>
      <c r="F2795" s="385" t="s">
        <v>4022</v>
      </c>
      <c r="G2795" s="385"/>
      <c r="H2795" s="279" t="s">
        <v>49</v>
      </c>
      <c r="I2795" s="282">
        <v>1</v>
      </c>
      <c r="J2795" s="281">
        <v>658.16</v>
      </c>
      <c r="K2795" s="281">
        <v>658.16</v>
      </c>
      <c r="M2795" s="46"/>
      <c r="N2795" s="46"/>
      <c r="O2795" s="46"/>
      <c r="P2795" s="46"/>
      <c r="Q2795" s="46"/>
      <c r="R2795" s="46"/>
      <c r="S2795" s="46"/>
      <c r="T2795" s="46"/>
      <c r="U2795" s="46"/>
      <c r="V2795" s="46"/>
      <c r="W2795" s="46"/>
      <c r="X2795" s="46"/>
    </row>
    <row r="2796" spans="1:24" ht="15" customHeight="1" x14ac:dyDescent="0.2">
      <c r="A2796" s="46"/>
      <c r="B2796" s="262" t="s">
        <v>919</v>
      </c>
      <c r="C2796" s="284" t="s">
        <v>2721</v>
      </c>
      <c r="D2796" s="262" t="s">
        <v>39</v>
      </c>
      <c r="E2796" s="262" t="s">
        <v>1637</v>
      </c>
      <c r="F2796" s="389" t="s">
        <v>923</v>
      </c>
      <c r="G2796" s="389"/>
      <c r="H2796" s="283" t="s">
        <v>304</v>
      </c>
      <c r="I2796" s="286">
        <v>1</v>
      </c>
      <c r="J2796" s="285">
        <v>181.39</v>
      </c>
      <c r="K2796" s="285">
        <v>181.39</v>
      </c>
      <c r="M2796" s="46"/>
      <c r="N2796" s="46"/>
      <c r="O2796" s="46"/>
      <c r="P2796" s="46"/>
      <c r="Q2796" s="46"/>
      <c r="R2796" s="46"/>
      <c r="S2796" s="46"/>
      <c r="T2796" s="46"/>
      <c r="U2796" s="46"/>
      <c r="V2796" s="46"/>
      <c r="W2796" s="46"/>
      <c r="X2796" s="46"/>
    </row>
    <row r="2797" spans="1:24" ht="15" customHeight="1" x14ac:dyDescent="0.2">
      <c r="A2797" s="46"/>
      <c r="B2797" s="263"/>
      <c r="C2797" s="263"/>
      <c r="D2797" s="263"/>
      <c r="E2797" s="263"/>
      <c r="F2797" s="263" t="s">
        <v>924</v>
      </c>
      <c r="G2797" s="289">
        <v>338.02</v>
      </c>
      <c r="H2797" s="263" t="s">
        <v>925</v>
      </c>
      <c r="I2797" s="289">
        <v>0</v>
      </c>
      <c r="J2797" s="263" t="s">
        <v>926</v>
      </c>
      <c r="K2797" s="289">
        <v>338.02</v>
      </c>
      <c r="M2797" s="46"/>
      <c r="N2797" s="46"/>
      <c r="O2797" s="46"/>
      <c r="P2797" s="46"/>
      <c r="Q2797" s="46"/>
      <c r="R2797" s="46"/>
      <c r="S2797" s="46"/>
      <c r="T2797" s="46"/>
      <c r="U2797" s="46"/>
      <c r="V2797" s="46"/>
      <c r="W2797" s="46"/>
      <c r="X2797" s="46"/>
    </row>
    <row r="2798" spans="1:24" ht="15" customHeight="1" x14ac:dyDescent="0.2">
      <c r="A2798" s="46"/>
      <c r="B2798" s="263"/>
      <c r="C2798" s="263"/>
      <c r="D2798" s="263"/>
      <c r="E2798" s="263"/>
      <c r="F2798" s="263" t="s">
        <v>927</v>
      </c>
      <c r="G2798" s="289">
        <v>174.71</v>
      </c>
      <c r="H2798" s="263"/>
      <c r="I2798" s="386" t="s">
        <v>928</v>
      </c>
      <c r="J2798" s="386"/>
      <c r="K2798" s="289">
        <v>1014.26</v>
      </c>
      <c r="M2798" s="46"/>
      <c r="N2798" s="46"/>
      <c r="O2798" s="46"/>
      <c r="P2798" s="46"/>
      <c r="Q2798" s="46"/>
      <c r="R2798" s="46"/>
      <c r="S2798" s="46"/>
      <c r="T2798" s="46"/>
      <c r="U2798" s="46"/>
      <c r="V2798" s="46"/>
      <c r="W2798" s="46"/>
      <c r="X2798" s="46"/>
    </row>
    <row r="2799" spans="1:24" ht="15" customHeight="1" thickBot="1" x14ac:dyDescent="0.25">
      <c r="A2799" s="46"/>
      <c r="B2799" s="264"/>
      <c r="C2799" s="264"/>
      <c r="D2799" s="264"/>
      <c r="E2799" s="264"/>
      <c r="F2799" s="264"/>
      <c r="G2799" s="264"/>
      <c r="H2799" s="264" t="s">
        <v>929</v>
      </c>
      <c r="I2799" s="287" t="s">
        <v>1064</v>
      </c>
      <c r="J2799" s="264" t="s">
        <v>931</v>
      </c>
      <c r="K2799" s="265">
        <v>2028.52</v>
      </c>
      <c r="M2799" s="46"/>
      <c r="N2799" s="46"/>
      <c r="O2799" s="46"/>
      <c r="P2799" s="46"/>
      <c r="Q2799" s="46"/>
      <c r="R2799" s="46"/>
      <c r="S2799" s="46"/>
      <c r="T2799" s="46"/>
      <c r="U2799" s="46"/>
      <c r="V2799" s="46"/>
      <c r="W2799" s="46"/>
      <c r="X2799" s="46"/>
    </row>
    <row r="2800" spans="1:24" ht="15" customHeight="1" thickTop="1" x14ac:dyDescent="0.2">
      <c r="A2800" s="46"/>
      <c r="B2800" s="278"/>
      <c r="C2800" s="278"/>
      <c r="D2800" s="278"/>
      <c r="E2800" s="278"/>
      <c r="F2800" s="278"/>
      <c r="G2800" s="278"/>
      <c r="H2800" s="278"/>
      <c r="I2800" s="278"/>
      <c r="J2800" s="278"/>
      <c r="K2800" s="278"/>
      <c r="M2800" s="46"/>
      <c r="N2800" s="46"/>
      <c r="O2800" s="46"/>
      <c r="P2800" s="46"/>
      <c r="Q2800" s="46"/>
      <c r="R2800" s="46"/>
      <c r="S2800" s="46"/>
      <c r="T2800" s="46"/>
      <c r="U2800" s="46"/>
      <c r="V2800" s="46"/>
      <c r="W2800" s="46"/>
      <c r="X2800" s="46"/>
    </row>
    <row r="2801" spans="1:24" ht="15" customHeight="1" x14ac:dyDescent="0.2">
      <c r="A2801" s="46"/>
      <c r="B2801" s="259" t="s">
        <v>613</v>
      </c>
      <c r="C2801" s="267" t="s">
        <v>24</v>
      </c>
      <c r="D2801" s="259" t="s">
        <v>25</v>
      </c>
      <c r="E2801" s="259" t="s">
        <v>26</v>
      </c>
      <c r="F2801" s="387" t="s">
        <v>917</v>
      </c>
      <c r="G2801" s="387"/>
      <c r="H2801" s="271" t="s">
        <v>27</v>
      </c>
      <c r="I2801" s="267" t="s">
        <v>28</v>
      </c>
      <c r="J2801" s="267" t="s">
        <v>29</v>
      </c>
      <c r="K2801" s="267" t="s">
        <v>30</v>
      </c>
      <c r="M2801" s="46"/>
      <c r="N2801" s="46"/>
      <c r="O2801" s="46"/>
      <c r="P2801" s="46"/>
      <c r="Q2801" s="46"/>
      <c r="R2801" s="46"/>
      <c r="S2801" s="46"/>
      <c r="T2801" s="46"/>
      <c r="U2801" s="46"/>
      <c r="V2801" s="46"/>
      <c r="W2801" s="46"/>
      <c r="X2801" s="46"/>
    </row>
    <row r="2802" spans="1:24" ht="15" customHeight="1" x14ac:dyDescent="0.2">
      <c r="A2802" s="46"/>
      <c r="B2802" s="260" t="s">
        <v>918</v>
      </c>
      <c r="C2802" s="275" t="s">
        <v>3009</v>
      </c>
      <c r="D2802" s="260" t="s">
        <v>47</v>
      </c>
      <c r="E2802" s="260" t="s">
        <v>3010</v>
      </c>
      <c r="F2802" s="388" t="s">
        <v>4029</v>
      </c>
      <c r="G2802" s="388"/>
      <c r="H2802" s="274" t="s">
        <v>49</v>
      </c>
      <c r="I2802" s="277">
        <v>1</v>
      </c>
      <c r="J2802" s="276">
        <v>2839.38</v>
      </c>
      <c r="K2802" s="276">
        <v>2839.38</v>
      </c>
      <c r="M2802" s="46"/>
      <c r="N2802" s="46"/>
      <c r="O2802" s="46"/>
      <c r="P2802" s="46"/>
      <c r="Q2802" s="46"/>
      <c r="R2802" s="46"/>
      <c r="S2802" s="46"/>
      <c r="T2802" s="46"/>
      <c r="U2802" s="46"/>
      <c r="V2802" s="46"/>
      <c r="W2802" s="46"/>
      <c r="X2802" s="46"/>
    </row>
    <row r="2803" spans="1:24" ht="15" customHeight="1" x14ac:dyDescent="0.2">
      <c r="A2803" s="46"/>
      <c r="B2803" s="261" t="s">
        <v>953</v>
      </c>
      <c r="C2803" s="280" t="s">
        <v>1204</v>
      </c>
      <c r="D2803" s="261" t="s">
        <v>47</v>
      </c>
      <c r="E2803" s="261" t="s">
        <v>1205</v>
      </c>
      <c r="F2803" s="385" t="s">
        <v>4001</v>
      </c>
      <c r="G2803" s="385"/>
      <c r="H2803" s="279" t="s">
        <v>60</v>
      </c>
      <c r="I2803" s="282">
        <v>8.3099999999999993E-2</v>
      </c>
      <c r="J2803" s="281">
        <v>1162.18</v>
      </c>
      <c r="K2803" s="281">
        <v>96.57</v>
      </c>
      <c r="M2803" s="46"/>
      <c r="N2803" s="46"/>
      <c r="O2803" s="46"/>
      <c r="P2803" s="46"/>
      <c r="Q2803" s="46"/>
      <c r="R2803" s="46"/>
      <c r="S2803" s="46"/>
      <c r="T2803" s="46"/>
      <c r="U2803" s="46"/>
      <c r="V2803" s="46"/>
      <c r="W2803" s="46"/>
      <c r="X2803" s="46"/>
    </row>
    <row r="2804" spans="1:24" ht="15" customHeight="1" x14ac:dyDescent="0.2">
      <c r="A2804" s="46"/>
      <c r="B2804" s="261" t="s">
        <v>953</v>
      </c>
      <c r="C2804" s="280" t="s">
        <v>1082</v>
      </c>
      <c r="D2804" s="261" t="s">
        <v>47</v>
      </c>
      <c r="E2804" s="261" t="s">
        <v>1083</v>
      </c>
      <c r="F2804" s="385" t="s">
        <v>3985</v>
      </c>
      <c r="G2804" s="385"/>
      <c r="H2804" s="279" t="s">
        <v>1041</v>
      </c>
      <c r="I2804" s="282">
        <v>0.1075</v>
      </c>
      <c r="J2804" s="281">
        <v>66</v>
      </c>
      <c r="K2804" s="281">
        <v>7.09</v>
      </c>
      <c r="M2804" s="46"/>
      <c r="N2804" s="46"/>
      <c r="O2804" s="46"/>
      <c r="P2804" s="46"/>
      <c r="Q2804" s="46"/>
      <c r="R2804" s="46"/>
      <c r="S2804" s="46"/>
      <c r="T2804" s="46"/>
      <c r="U2804" s="46"/>
      <c r="V2804" s="46"/>
      <c r="W2804" s="46"/>
      <c r="X2804" s="46"/>
    </row>
    <row r="2805" spans="1:24" ht="15" customHeight="1" x14ac:dyDescent="0.2">
      <c r="A2805" s="46"/>
      <c r="B2805" s="261" t="s">
        <v>953</v>
      </c>
      <c r="C2805" s="280" t="s">
        <v>1084</v>
      </c>
      <c r="D2805" s="261" t="s">
        <v>47</v>
      </c>
      <c r="E2805" s="261" t="s">
        <v>1085</v>
      </c>
      <c r="F2805" s="385" t="s">
        <v>3985</v>
      </c>
      <c r="G2805" s="385"/>
      <c r="H2805" s="279" t="s">
        <v>1035</v>
      </c>
      <c r="I2805" s="282">
        <v>5.28E-2</v>
      </c>
      <c r="J2805" s="281">
        <v>151.57</v>
      </c>
      <c r="K2805" s="281">
        <v>8</v>
      </c>
      <c r="M2805" s="46"/>
      <c r="N2805" s="46"/>
      <c r="O2805" s="46"/>
      <c r="P2805" s="46"/>
      <c r="Q2805" s="46"/>
      <c r="R2805" s="46"/>
      <c r="S2805" s="46"/>
      <c r="T2805" s="46"/>
      <c r="U2805" s="46"/>
      <c r="V2805" s="46"/>
      <c r="W2805" s="46"/>
      <c r="X2805" s="46"/>
    </row>
    <row r="2806" spans="1:24" ht="15" customHeight="1" x14ac:dyDescent="0.2">
      <c r="A2806" s="46"/>
      <c r="B2806" s="261" t="s">
        <v>953</v>
      </c>
      <c r="C2806" s="280" t="s">
        <v>1700</v>
      </c>
      <c r="D2806" s="261" t="s">
        <v>47</v>
      </c>
      <c r="E2806" s="261" t="s">
        <v>1701</v>
      </c>
      <c r="F2806" s="385" t="s">
        <v>3981</v>
      </c>
      <c r="G2806" s="385"/>
      <c r="H2806" s="279" t="s">
        <v>60</v>
      </c>
      <c r="I2806" s="282">
        <v>5.8799999999999998E-2</v>
      </c>
      <c r="J2806" s="281">
        <v>582.66999999999996</v>
      </c>
      <c r="K2806" s="281">
        <v>34.26</v>
      </c>
      <c r="M2806" s="46"/>
      <c r="N2806" s="46"/>
      <c r="O2806" s="46"/>
      <c r="P2806" s="46"/>
      <c r="Q2806" s="46"/>
      <c r="R2806" s="46"/>
      <c r="S2806" s="46"/>
      <c r="T2806" s="46"/>
      <c r="U2806" s="46"/>
      <c r="V2806" s="46"/>
      <c r="W2806" s="46"/>
      <c r="X2806" s="46"/>
    </row>
    <row r="2807" spans="1:24" ht="15" customHeight="1" x14ac:dyDescent="0.2">
      <c r="A2807" s="46"/>
      <c r="B2807" s="261" t="s">
        <v>953</v>
      </c>
      <c r="C2807" s="280" t="s">
        <v>3090</v>
      </c>
      <c r="D2807" s="261" t="s">
        <v>47</v>
      </c>
      <c r="E2807" s="261" t="s">
        <v>3091</v>
      </c>
      <c r="F2807" s="385" t="s">
        <v>4001</v>
      </c>
      <c r="G2807" s="385"/>
      <c r="H2807" s="279" t="s">
        <v>97</v>
      </c>
      <c r="I2807" s="282">
        <v>0.98719999999999997</v>
      </c>
      <c r="J2807" s="281">
        <v>10.83</v>
      </c>
      <c r="K2807" s="281">
        <v>10.69</v>
      </c>
      <c r="M2807" s="46"/>
      <c r="N2807" s="46"/>
      <c r="O2807" s="46"/>
      <c r="P2807" s="46"/>
      <c r="Q2807" s="46"/>
      <c r="R2807" s="46"/>
      <c r="S2807" s="46"/>
      <c r="T2807" s="46"/>
      <c r="U2807" s="46"/>
      <c r="V2807" s="46"/>
      <c r="W2807" s="46"/>
      <c r="X2807" s="46"/>
    </row>
    <row r="2808" spans="1:24" ht="15" customHeight="1" x14ac:dyDescent="0.2">
      <c r="A2808" s="46"/>
      <c r="B2808" s="261" t="s">
        <v>953</v>
      </c>
      <c r="C2808" s="280" t="s">
        <v>3088</v>
      </c>
      <c r="D2808" s="261" t="s">
        <v>47</v>
      </c>
      <c r="E2808" s="261" t="s">
        <v>3089</v>
      </c>
      <c r="F2808" s="385" t="s">
        <v>4001</v>
      </c>
      <c r="G2808" s="385"/>
      <c r="H2808" s="279" t="s">
        <v>60</v>
      </c>
      <c r="I2808" s="282">
        <v>2.9899999999999999E-2</v>
      </c>
      <c r="J2808" s="281">
        <v>1208.1400000000001</v>
      </c>
      <c r="K2808" s="281">
        <v>36.119999999999997</v>
      </c>
      <c r="M2808" s="46"/>
      <c r="N2808" s="46"/>
      <c r="O2808" s="46"/>
      <c r="P2808" s="46"/>
      <c r="Q2808" s="46"/>
      <c r="R2808" s="46"/>
      <c r="S2808" s="46"/>
      <c r="T2808" s="46"/>
      <c r="U2808" s="46"/>
      <c r="V2808" s="46"/>
      <c r="W2808" s="46"/>
      <c r="X2808" s="46"/>
    </row>
    <row r="2809" spans="1:24" ht="15" customHeight="1" x14ac:dyDescent="0.2">
      <c r="A2809" s="46"/>
      <c r="B2809" s="261" t="s">
        <v>953</v>
      </c>
      <c r="C2809" s="280" t="s">
        <v>1019</v>
      </c>
      <c r="D2809" s="261" t="s">
        <v>47</v>
      </c>
      <c r="E2809" s="261" t="s">
        <v>1020</v>
      </c>
      <c r="F2809" s="385" t="s">
        <v>3970</v>
      </c>
      <c r="G2809" s="385"/>
      <c r="H2809" s="279" t="s">
        <v>950</v>
      </c>
      <c r="I2809" s="282">
        <v>10.8855</v>
      </c>
      <c r="J2809" s="281">
        <v>24.73</v>
      </c>
      <c r="K2809" s="281">
        <v>269.19</v>
      </c>
      <c r="M2809" s="46"/>
      <c r="N2809" s="46"/>
      <c r="O2809" s="46"/>
      <c r="P2809" s="46"/>
      <c r="Q2809" s="46"/>
      <c r="R2809" s="46"/>
      <c r="S2809" s="46"/>
      <c r="T2809" s="46"/>
      <c r="U2809" s="46"/>
      <c r="V2809" s="46"/>
      <c r="W2809" s="46"/>
      <c r="X2809" s="46"/>
    </row>
    <row r="2810" spans="1:24" ht="15" customHeight="1" x14ac:dyDescent="0.2">
      <c r="A2810" s="46"/>
      <c r="B2810" s="261" t="s">
        <v>953</v>
      </c>
      <c r="C2810" s="280" t="s">
        <v>1759</v>
      </c>
      <c r="D2810" s="261" t="s">
        <v>47</v>
      </c>
      <c r="E2810" s="261" t="s">
        <v>1760</v>
      </c>
      <c r="F2810" s="385" t="s">
        <v>3981</v>
      </c>
      <c r="G2810" s="385"/>
      <c r="H2810" s="279" t="s">
        <v>60</v>
      </c>
      <c r="I2810" s="282">
        <v>0.59719999999999995</v>
      </c>
      <c r="J2810" s="281">
        <v>665.51</v>
      </c>
      <c r="K2810" s="281">
        <v>397.44</v>
      </c>
      <c r="M2810" s="46"/>
      <c r="N2810" s="46"/>
      <c r="O2810" s="46"/>
      <c r="P2810" s="46"/>
      <c r="Q2810" s="46"/>
      <c r="R2810" s="46"/>
      <c r="S2810" s="46"/>
      <c r="T2810" s="46"/>
      <c r="U2810" s="46"/>
      <c r="V2810" s="46"/>
      <c r="W2810" s="46"/>
      <c r="X2810" s="46"/>
    </row>
    <row r="2811" spans="1:24" ht="15" customHeight="1" x14ac:dyDescent="0.2">
      <c r="A2811" s="46"/>
      <c r="B2811" s="261" t="s">
        <v>953</v>
      </c>
      <c r="C2811" s="280" t="s">
        <v>1761</v>
      </c>
      <c r="D2811" s="261" t="s">
        <v>47</v>
      </c>
      <c r="E2811" s="261" t="s">
        <v>1762</v>
      </c>
      <c r="F2811" s="385" t="s">
        <v>3986</v>
      </c>
      <c r="G2811" s="385"/>
      <c r="H2811" s="279" t="s">
        <v>60</v>
      </c>
      <c r="I2811" s="282">
        <v>0.27679999999999999</v>
      </c>
      <c r="J2811" s="281">
        <v>542.86</v>
      </c>
      <c r="K2811" s="281">
        <v>150.26</v>
      </c>
      <c r="M2811" s="46"/>
      <c r="N2811" s="46"/>
      <c r="O2811" s="46"/>
      <c r="P2811" s="46"/>
      <c r="Q2811" s="46"/>
      <c r="R2811" s="46"/>
      <c r="S2811" s="46"/>
      <c r="T2811" s="46"/>
      <c r="U2811" s="46"/>
      <c r="V2811" s="46"/>
      <c r="W2811" s="46"/>
      <c r="X2811" s="46"/>
    </row>
    <row r="2812" spans="1:24" ht="15" customHeight="1" x14ac:dyDescent="0.2">
      <c r="A2812" s="46"/>
      <c r="B2812" s="261" t="s">
        <v>953</v>
      </c>
      <c r="C2812" s="280" t="s">
        <v>2719</v>
      </c>
      <c r="D2812" s="261" t="s">
        <v>47</v>
      </c>
      <c r="E2812" s="261" t="s">
        <v>2720</v>
      </c>
      <c r="F2812" s="385" t="s">
        <v>4023</v>
      </c>
      <c r="G2812" s="385"/>
      <c r="H2812" s="279" t="s">
        <v>40</v>
      </c>
      <c r="I2812" s="282">
        <v>2.08</v>
      </c>
      <c r="J2812" s="281">
        <v>3.78</v>
      </c>
      <c r="K2812" s="281">
        <v>7.86</v>
      </c>
      <c r="M2812" s="46"/>
      <c r="N2812" s="46"/>
      <c r="O2812" s="46"/>
      <c r="P2812" s="46"/>
      <c r="Q2812" s="46"/>
      <c r="R2812" s="46"/>
      <c r="S2812" s="46"/>
      <c r="T2812" s="46"/>
      <c r="U2812" s="46"/>
      <c r="V2812" s="46"/>
      <c r="W2812" s="46"/>
      <c r="X2812" s="46"/>
    </row>
    <row r="2813" spans="1:24" ht="15" customHeight="1" x14ac:dyDescent="0.2">
      <c r="A2813" s="46"/>
      <c r="B2813" s="261" t="s">
        <v>953</v>
      </c>
      <c r="C2813" s="280" t="s">
        <v>1086</v>
      </c>
      <c r="D2813" s="261" t="s">
        <v>47</v>
      </c>
      <c r="E2813" s="261" t="s">
        <v>1087</v>
      </c>
      <c r="F2813" s="385" t="s">
        <v>3970</v>
      </c>
      <c r="G2813" s="385"/>
      <c r="H2813" s="279" t="s">
        <v>950</v>
      </c>
      <c r="I2813" s="282">
        <v>13.8543</v>
      </c>
      <c r="J2813" s="281">
        <v>35.590000000000003</v>
      </c>
      <c r="K2813" s="281">
        <v>493.07</v>
      </c>
      <c r="M2813" s="46"/>
      <c r="N2813" s="46"/>
      <c r="O2813" s="46"/>
      <c r="P2813" s="46"/>
      <c r="Q2813" s="46"/>
      <c r="R2813" s="46"/>
      <c r="S2813" s="46"/>
      <c r="T2813" s="46"/>
      <c r="U2813" s="46"/>
      <c r="V2813" s="46"/>
      <c r="W2813" s="46"/>
      <c r="X2813" s="46"/>
    </row>
    <row r="2814" spans="1:24" ht="15" customHeight="1" x14ac:dyDescent="0.2">
      <c r="A2814" s="46"/>
      <c r="B2814" s="261" t="s">
        <v>953</v>
      </c>
      <c r="C2814" s="280" t="s">
        <v>2710</v>
      </c>
      <c r="D2814" s="261" t="s">
        <v>47</v>
      </c>
      <c r="E2814" s="261" t="s">
        <v>2711</v>
      </c>
      <c r="F2814" s="385" t="s">
        <v>4024</v>
      </c>
      <c r="G2814" s="385"/>
      <c r="H2814" s="279" t="s">
        <v>60</v>
      </c>
      <c r="I2814" s="282">
        <v>6.1600000000000002E-2</v>
      </c>
      <c r="J2814" s="281">
        <v>2818.42</v>
      </c>
      <c r="K2814" s="281">
        <v>173.61</v>
      </c>
      <c r="M2814" s="46"/>
      <c r="N2814" s="46"/>
      <c r="O2814" s="46"/>
      <c r="P2814" s="46"/>
      <c r="Q2814" s="46"/>
      <c r="R2814" s="46"/>
      <c r="S2814" s="46"/>
      <c r="T2814" s="46"/>
      <c r="U2814" s="46"/>
      <c r="V2814" s="46"/>
      <c r="W2814" s="46"/>
      <c r="X2814" s="46"/>
    </row>
    <row r="2815" spans="1:24" ht="15" customHeight="1" x14ac:dyDescent="0.2">
      <c r="A2815" s="46"/>
      <c r="B2815" s="261" t="s">
        <v>953</v>
      </c>
      <c r="C2815" s="280" t="s">
        <v>1765</v>
      </c>
      <c r="D2815" s="261" t="s">
        <v>47</v>
      </c>
      <c r="E2815" s="261" t="s">
        <v>1766</v>
      </c>
      <c r="F2815" s="385" t="s">
        <v>4001</v>
      </c>
      <c r="G2815" s="385"/>
      <c r="H2815" s="279" t="s">
        <v>97</v>
      </c>
      <c r="I2815" s="282">
        <v>3.3317999999999999</v>
      </c>
      <c r="J2815" s="281">
        <v>10.15</v>
      </c>
      <c r="K2815" s="281">
        <v>33.81</v>
      </c>
      <c r="M2815" s="46"/>
      <c r="N2815" s="46"/>
      <c r="O2815" s="46"/>
      <c r="P2815" s="46"/>
      <c r="Q2815" s="46"/>
      <c r="R2815" s="46"/>
      <c r="S2815" s="46"/>
      <c r="T2815" s="46"/>
      <c r="U2815" s="46"/>
      <c r="V2815" s="46"/>
      <c r="W2815" s="46"/>
      <c r="X2815" s="46"/>
    </row>
    <row r="2816" spans="1:24" ht="15" customHeight="1" x14ac:dyDescent="0.2">
      <c r="A2816" s="46"/>
      <c r="B2816" s="262" t="s">
        <v>919</v>
      </c>
      <c r="C2816" s="284" t="s">
        <v>1208</v>
      </c>
      <c r="D2816" s="262" t="s">
        <v>47</v>
      </c>
      <c r="E2816" s="262" t="s">
        <v>1209</v>
      </c>
      <c r="F2816" s="389" t="s">
        <v>923</v>
      </c>
      <c r="G2816" s="389"/>
      <c r="H2816" s="283" t="s">
        <v>83</v>
      </c>
      <c r="I2816" s="286">
        <v>0.85560000000000003</v>
      </c>
      <c r="J2816" s="285">
        <v>43.81</v>
      </c>
      <c r="K2816" s="285">
        <v>37.479999999999997</v>
      </c>
      <c r="M2816" s="46"/>
      <c r="N2816" s="46"/>
      <c r="O2816" s="46"/>
      <c r="P2816" s="46"/>
      <c r="Q2816" s="46"/>
      <c r="R2816" s="46"/>
      <c r="S2816" s="46"/>
      <c r="T2816" s="46"/>
      <c r="U2816" s="46"/>
      <c r="V2816" s="46"/>
      <c r="W2816" s="46"/>
      <c r="X2816" s="46"/>
    </row>
    <row r="2817" spans="1:24" ht="15" customHeight="1" x14ac:dyDescent="0.2">
      <c r="A2817" s="46"/>
      <c r="B2817" s="262" t="s">
        <v>919</v>
      </c>
      <c r="C2817" s="284" t="s">
        <v>1027</v>
      </c>
      <c r="D2817" s="262" t="s">
        <v>47</v>
      </c>
      <c r="E2817" s="262" t="s">
        <v>1028</v>
      </c>
      <c r="F2817" s="389" t="s">
        <v>923</v>
      </c>
      <c r="G2817" s="389"/>
      <c r="H2817" s="283" t="s">
        <v>97</v>
      </c>
      <c r="I2817" s="286">
        <v>2.4199999999999999E-2</v>
      </c>
      <c r="J2817" s="285">
        <v>17.829999999999998</v>
      </c>
      <c r="K2817" s="285">
        <v>0.43</v>
      </c>
      <c r="M2817" s="46"/>
      <c r="N2817" s="46"/>
      <c r="O2817" s="46"/>
      <c r="P2817" s="46"/>
      <c r="Q2817" s="46"/>
      <c r="R2817" s="46"/>
      <c r="S2817" s="46"/>
      <c r="T2817" s="46"/>
      <c r="U2817" s="46"/>
      <c r="V2817" s="46"/>
      <c r="W2817" s="46"/>
      <c r="X2817" s="46"/>
    </row>
    <row r="2818" spans="1:24" ht="15" customHeight="1" x14ac:dyDescent="0.2">
      <c r="A2818" s="46"/>
      <c r="B2818" s="262" t="s">
        <v>919</v>
      </c>
      <c r="C2818" s="284" t="s">
        <v>1100</v>
      </c>
      <c r="D2818" s="262" t="s">
        <v>47</v>
      </c>
      <c r="E2818" s="262" t="s">
        <v>1101</v>
      </c>
      <c r="F2818" s="389" t="s">
        <v>923</v>
      </c>
      <c r="G2818" s="389"/>
      <c r="H2818" s="283" t="s">
        <v>83</v>
      </c>
      <c r="I2818" s="286">
        <v>0.27279999999999999</v>
      </c>
      <c r="J2818" s="285">
        <v>2.5299999999999998</v>
      </c>
      <c r="K2818" s="285">
        <v>0.69</v>
      </c>
      <c r="M2818" s="46"/>
      <c r="N2818" s="46"/>
      <c r="O2818" s="46"/>
      <c r="P2818" s="46"/>
      <c r="Q2818" s="46"/>
      <c r="R2818" s="46"/>
      <c r="S2818" s="46"/>
      <c r="T2818" s="46"/>
      <c r="U2818" s="46"/>
      <c r="V2818" s="46"/>
      <c r="W2818" s="46"/>
      <c r="X2818" s="46"/>
    </row>
    <row r="2819" spans="1:24" ht="15" customHeight="1" x14ac:dyDescent="0.2">
      <c r="A2819" s="46"/>
      <c r="B2819" s="262" t="s">
        <v>919</v>
      </c>
      <c r="C2819" s="284" t="s">
        <v>3094</v>
      </c>
      <c r="D2819" s="262" t="s">
        <v>47</v>
      </c>
      <c r="E2819" s="262" t="s">
        <v>3095</v>
      </c>
      <c r="F2819" s="389" t="s">
        <v>923</v>
      </c>
      <c r="G2819" s="389"/>
      <c r="H2819" s="283" t="s">
        <v>49</v>
      </c>
      <c r="I2819" s="286">
        <v>1</v>
      </c>
      <c r="J2819" s="285">
        <v>539.82000000000005</v>
      </c>
      <c r="K2819" s="285">
        <v>539.82000000000005</v>
      </c>
      <c r="M2819" s="46"/>
      <c r="N2819" s="46"/>
      <c r="O2819" s="46"/>
      <c r="P2819" s="46"/>
      <c r="Q2819" s="46"/>
      <c r="R2819" s="46"/>
      <c r="S2819" s="46"/>
      <c r="T2819" s="46"/>
      <c r="U2819" s="46"/>
      <c r="V2819" s="46"/>
      <c r="W2819" s="46"/>
      <c r="X2819" s="46"/>
    </row>
    <row r="2820" spans="1:24" ht="15" customHeight="1" x14ac:dyDescent="0.2">
      <c r="A2820" s="46"/>
      <c r="B2820" s="262" t="s">
        <v>919</v>
      </c>
      <c r="C2820" s="284" t="s">
        <v>1098</v>
      </c>
      <c r="D2820" s="262" t="s">
        <v>47</v>
      </c>
      <c r="E2820" s="262" t="s">
        <v>1099</v>
      </c>
      <c r="F2820" s="389" t="s">
        <v>923</v>
      </c>
      <c r="G2820" s="389"/>
      <c r="H2820" s="283" t="s">
        <v>1075</v>
      </c>
      <c r="I2820" s="286">
        <v>1.0500000000000001E-2</v>
      </c>
      <c r="J2820" s="285">
        <v>6.46</v>
      </c>
      <c r="K2820" s="285">
        <v>0.06</v>
      </c>
      <c r="M2820" s="46"/>
      <c r="N2820" s="46"/>
      <c r="O2820" s="46"/>
      <c r="P2820" s="46"/>
      <c r="Q2820" s="46"/>
      <c r="R2820" s="46"/>
      <c r="S2820" s="46"/>
      <c r="T2820" s="46"/>
      <c r="U2820" s="46"/>
      <c r="V2820" s="46"/>
      <c r="W2820" s="46"/>
      <c r="X2820" s="46"/>
    </row>
    <row r="2821" spans="1:24" ht="15" customHeight="1" x14ac:dyDescent="0.2">
      <c r="A2821" s="46"/>
      <c r="B2821" s="262" t="s">
        <v>919</v>
      </c>
      <c r="C2821" s="284" t="s">
        <v>1769</v>
      </c>
      <c r="D2821" s="262" t="s">
        <v>47</v>
      </c>
      <c r="E2821" s="262" t="s">
        <v>1770</v>
      </c>
      <c r="F2821" s="389" t="s">
        <v>923</v>
      </c>
      <c r="G2821" s="389"/>
      <c r="H2821" s="283" t="s">
        <v>49</v>
      </c>
      <c r="I2821" s="286">
        <v>28.35</v>
      </c>
      <c r="J2821" s="285">
        <v>3.88</v>
      </c>
      <c r="K2821" s="285">
        <v>109.99</v>
      </c>
      <c r="M2821" s="46"/>
      <c r="N2821" s="46"/>
      <c r="O2821" s="46"/>
      <c r="P2821" s="46"/>
      <c r="Q2821" s="46"/>
      <c r="R2821" s="46"/>
      <c r="S2821" s="46"/>
      <c r="T2821" s="46"/>
      <c r="U2821" s="46"/>
      <c r="V2821" s="46"/>
      <c r="W2821" s="46"/>
      <c r="X2821" s="46"/>
    </row>
    <row r="2822" spans="1:24" ht="15" customHeight="1" x14ac:dyDescent="0.2">
      <c r="A2822" s="46"/>
      <c r="B2822" s="262" t="s">
        <v>919</v>
      </c>
      <c r="C2822" s="284" t="s">
        <v>1767</v>
      </c>
      <c r="D2822" s="262" t="s">
        <v>47</v>
      </c>
      <c r="E2822" s="262" t="s">
        <v>1768</v>
      </c>
      <c r="F2822" s="389" t="s">
        <v>923</v>
      </c>
      <c r="G2822" s="389"/>
      <c r="H2822" s="283" t="s">
        <v>49</v>
      </c>
      <c r="I2822" s="286">
        <v>61.875700000000002</v>
      </c>
      <c r="J2822" s="285">
        <v>6.25</v>
      </c>
      <c r="K2822" s="285">
        <v>386.72</v>
      </c>
      <c r="M2822" s="46"/>
      <c r="N2822" s="46"/>
      <c r="O2822" s="46"/>
      <c r="P2822" s="46"/>
      <c r="Q2822" s="46"/>
      <c r="R2822" s="46"/>
      <c r="S2822" s="46"/>
      <c r="T2822" s="46"/>
      <c r="U2822" s="46"/>
      <c r="V2822" s="46"/>
      <c r="W2822" s="46"/>
      <c r="X2822" s="46"/>
    </row>
    <row r="2823" spans="1:24" ht="15" customHeight="1" x14ac:dyDescent="0.2">
      <c r="A2823" s="46"/>
      <c r="B2823" s="262" t="s">
        <v>919</v>
      </c>
      <c r="C2823" s="284" t="s">
        <v>1050</v>
      </c>
      <c r="D2823" s="262" t="s">
        <v>47</v>
      </c>
      <c r="E2823" s="262" t="s">
        <v>1051</v>
      </c>
      <c r="F2823" s="389" t="s">
        <v>923</v>
      </c>
      <c r="G2823" s="389"/>
      <c r="H2823" s="283" t="s">
        <v>83</v>
      </c>
      <c r="I2823" s="286">
        <v>0.22939999999999999</v>
      </c>
      <c r="J2823" s="285">
        <v>7.23</v>
      </c>
      <c r="K2823" s="285">
        <v>1.65</v>
      </c>
      <c r="M2823" s="46"/>
      <c r="N2823" s="46"/>
      <c r="O2823" s="46"/>
      <c r="P2823" s="46"/>
      <c r="Q2823" s="46"/>
      <c r="R2823" s="46"/>
      <c r="S2823" s="46"/>
      <c r="T2823" s="46"/>
      <c r="U2823" s="46"/>
      <c r="V2823" s="46"/>
      <c r="W2823" s="46"/>
      <c r="X2823" s="46"/>
    </row>
    <row r="2824" spans="1:24" ht="15" customHeight="1" x14ac:dyDescent="0.2">
      <c r="A2824" s="46"/>
      <c r="B2824" s="262" t="s">
        <v>919</v>
      </c>
      <c r="C2824" s="284" t="s">
        <v>3092</v>
      </c>
      <c r="D2824" s="262" t="s">
        <v>47</v>
      </c>
      <c r="E2824" s="262" t="s">
        <v>3093</v>
      </c>
      <c r="F2824" s="389" t="s">
        <v>923</v>
      </c>
      <c r="G2824" s="389"/>
      <c r="H2824" s="283" t="s">
        <v>49</v>
      </c>
      <c r="I2824" s="286">
        <v>1</v>
      </c>
      <c r="J2824" s="285">
        <v>44.57</v>
      </c>
      <c r="K2824" s="285">
        <v>44.57</v>
      </c>
      <c r="M2824" s="46"/>
      <c r="N2824" s="46"/>
      <c r="O2824" s="46"/>
      <c r="P2824" s="46"/>
      <c r="Q2824" s="46"/>
      <c r="R2824" s="46"/>
      <c r="S2824" s="46"/>
      <c r="T2824" s="46"/>
      <c r="U2824" s="46"/>
      <c r="V2824" s="46"/>
      <c r="W2824" s="46"/>
      <c r="X2824" s="46"/>
    </row>
    <row r="2825" spans="1:24" ht="15" customHeight="1" x14ac:dyDescent="0.2">
      <c r="A2825" s="46"/>
      <c r="B2825" s="263"/>
      <c r="C2825" s="263"/>
      <c r="D2825" s="263"/>
      <c r="E2825" s="263"/>
      <c r="F2825" s="263" t="s">
        <v>924</v>
      </c>
      <c r="G2825" s="289">
        <v>912.8</v>
      </c>
      <c r="H2825" s="263" t="s">
        <v>925</v>
      </c>
      <c r="I2825" s="289">
        <v>0</v>
      </c>
      <c r="J2825" s="263" t="s">
        <v>926</v>
      </c>
      <c r="K2825" s="289">
        <v>912.8</v>
      </c>
      <c r="M2825" s="46"/>
      <c r="N2825" s="46"/>
      <c r="O2825" s="46"/>
      <c r="P2825" s="46"/>
      <c r="Q2825" s="46"/>
      <c r="R2825" s="46"/>
      <c r="S2825" s="46"/>
      <c r="T2825" s="46"/>
      <c r="U2825" s="46"/>
      <c r="V2825" s="46"/>
      <c r="W2825" s="46"/>
      <c r="X2825" s="46"/>
    </row>
    <row r="2826" spans="1:24" ht="15" customHeight="1" x14ac:dyDescent="0.2">
      <c r="A2826" s="46"/>
      <c r="B2826" s="263"/>
      <c r="C2826" s="263"/>
      <c r="D2826" s="263"/>
      <c r="E2826" s="263"/>
      <c r="F2826" s="263" t="s">
        <v>927</v>
      </c>
      <c r="G2826" s="289">
        <v>590.87</v>
      </c>
      <c r="H2826" s="263"/>
      <c r="I2826" s="386" t="s">
        <v>928</v>
      </c>
      <c r="J2826" s="386"/>
      <c r="K2826" s="289">
        <v>3430.25</v>
      </c>
      <c r="M2826" s="46"/>
      <c r="N2826" s="46"/>
      <c r="O2826" s="46"/>
      <c r="P2826" s="46"/>
      <c r="Q2826" s="46"/>
      <c r="R2826" s="46"/>
      <c r="S2826" s="46"/>
      <c r="T2826" s="46"/>
      <c r="U2826" s="46"/>
      <c r="V2826" s="46"/>
      <c r="W2826" s="46"/>
      <c r="X2826" s="46"/>
    </row>
    <row r="2827" spans="1:24" ht="15" customHeight="1" thickBot="1" x14ac:dyDescent="0.25">
      <c r="A2827" s="46"/>
      <c r="B2827" s="264"/>
      <c r="C2827" s="264"/>
      <c r="D2827" s="264"/>
      <c r="E2827" s="264"/>
      <c r="F2827" s="264"/>
      <c r="G2827" s="264"/>
      <c r="H2827" s="264" t="s">
        <v>929</v>
      </c>
      <c r="I2827" s="287" t="s">
        <v>1351</v>
      </c>
      <c r="J2827" s="264" t="s">
        <v>931</v>
      </c>
      <c r="K2827" s="265">
        <v>24011.75</v>
      </c>
      <c r="M2827" s="46"/>
      <c r="N2827" s="46"/>
      <c r="O2827" s="46"/>
      <c r="P2827" s="46"/>
      <c r="Q2827" s="46"/>
      <c r="R2827" s="46"/>
      <c r="S2827" s="46"/>
      <c r="T2827" s="46"/>
      <c r="U2827" s="46"/>
      <c r="V2827" s="46"/>
      <c r="W2827" s="46"/>
      <c r="X2827" s="46"/>
    </row>
    <row r="2828" spans="1:24" ht="15" customHeight="1" thickTop="1" x14ac:dyDescent="0.2">
      <c r="A2828" s="46"/>
      <c r="B2828" s="278"/>
      <c r="C2828" s="278"/>
      <c r="D2828" s="278"/>
      <c r="E2828" s="278"/>
      <c r="F2828" s="278"/>
      <c r="G2828" s="278"/>
      <c r="H2828" s="278"/>
      <c r="I2828" s="278"/>
      <c r="J2828" s="278"/>
      <c r="K2828" s="278"/>
      <c r="M2828" s="46"/>
      <c r="N2828" s="46"/>
      <c r="O2828" s="46"/>
      <c r="P2828" s="46"/>
      <c r="Q2828" s="46"/>
      <c r="R2828" s="46"/>
      <c r="S2828" s="46"/>
      <c r="T2828" s="46"/>
      <c r="U2828" s="46"/>
      <c r="V2828" s="46"/>
      <c r="W2828" s="46"/>
      <c r="X2828" s="46"/>
    </row>
    <row r="2829" spans="1:24" ht="15" customHeight="1" x14ac:dyDescent="0.2">
      <c r="A2829" s="46"/>
      <c r="B2829" s="259" t="s">
        <v>614</v>
      </c>
      <c r="C2829" s="267" t="s">
        <v>24</v>
      </c>
      <c r="D2829" s="259" t="s">
        <v>25</v>
      </c>
      <c r="E2829" s="259" t="s">
        <v>26</v>
      </c>
      <c r="F2829" s="387" t="s">
        <v>917</v>
      </c>
      <c r="G2829" s="387"/>
      <c r="H2829" s="271" t="s">
        <v>27</v>
      </c>
      <c r="I2829" s="267" t="s">
        <v>28</v>
      </c>
      <c r="J2829" s="267" t="s">
        <v>29</v>
      </c>
      <c r="K2829" s="267" t="s">
        <v>30</v>
      </c>
      <c r="M2829" s="46"/>
      <c r="N2829" s="46"/>
      <c r="O2829" s="46"/>
      <c r="P2829" s="46"/>
      <c r="Q2829" s="46"/>
      <c r="R2829" s="46"/>
      <c r="S2829" s="46"/>
      <c r="T2829" s="46"/>
      <c r="U2829" s="46"/>
      <c r="V2829" s="46"/>
      <c r="W2829" s="46"/>
      <c r="X2829" s="46"/>
    </row>
    <row r="2830" spans="1:24" ht="15" customHeight="1" x14ac:dyDescent="0.2">
      <c r="A2830" s="46"/>
      <c r="B2830" s="260" t="s">
        <v>918</v>
      </c>
      <c r="C2830" s="275" t="s">
        <v>547</v>
      </c>
      <c r="D2830" s="260" t="s">
        <v>47</v>
      </c>
      <c r="E2830" s="260" t="s">
        <v>548</v>
      </c>
      <c r="F2830" s="388" t="s">
        <v>4026</v>
      </c>
      <c r="G2830" s="388"/>
      <c r="H2830" s="274" t="s">
        <v>49</v>
      </c>
      <c r="I2830" s="277">
        <v>1</v>
      </c>
      <c r="J2830" s="276">
        <v>64.62</v>
      </c>
      <c r="K2830" s="276">
        <v>64.62</v>
      </c>
      <c r="M2830" s="46"/>
      <c r="N2830" s="46"/>
      <c r="O2830" s="46"/>
      <c r="P2830" s="46"/>
      <c r="Q2830" s="46"/>
      <c r="R2830" s="46"/>
      <c r="S2830" s="46"/>
      <c r="T2830" s="46"/>
      <c r="U2830" s="46"/>
      <c r="V2830" s="46"/>
      <c r="W2830" s="46"/>
      <c r="X2830" s="46"/>
    </row>
    <row r="2831" spans="1:24" ht="15" customHeight="1" x14ac:dyDescent="0.2">
      <c r="A2831" s="46"/>
      <c r="B2831" s="261" t="s">
        <v>953</v>
      </c>
      <c r="C2831" s="280" t="s">
        <v>1559</v>
      </c>
      <c r="D2831" s="261" t="s">
        <v>47</v>
      </c>
      <c r="E2831" s="261" t="s">
        <v>1560</v>
      </c>
      <c r="F2831" s="385" t="s">
        <v>3970</v>
      </c>
      <c r="G2831" s="385"/>
      <c r="H2831" s="279" t="s">
        <v>950</v>
      </c>
      <c r="I2831" s="282">
        <v>0.25240000000000001</v>
      </c>
      <c r="J2831" s="281">
        <v>17.57</v>
      </c>
      <c r="K2831" s="281">
        <v>4.43</v>
      </c>
      <c r="M2831" s="46"/>
      <c r="N2831" s="46"/>
      <c r="O2831" s="46"/>
      <c r="P2831" s="46"/>
      <c r="Q2831" s="46"/>
      <c r="R2831" s="46"/>
      <c r="S2831" s="46"/>
      <c r="T2831" s="46"/>
      <c r="U2831" s="46"/>
      <c r="V2831" s="46"/>
      <c r="W2831" s="46"/>
      <c r="X2831" s="46"/>
    </row>
    <row r="2832" spans="1:24" ht="15" customHeight="1" x14ac:dyDescent="0.2">
      <c r="A2832" s="46"/>
      <c r="B2832" s="261" t="s">
        <v>953</v>
      </c>
      <c r="C2832" s="280" t="s">
        <v>1019</v>
      </c>
      <c r="D2832" s="261" t="s">
        <v>47</v>
      </c>
      <c r="E2832" s="261" t="s">
        <v>1020</v>
      </c>
      <c r="F2832" s="385" t="s">
        <v>3970</v>
      </c>
      <c r="G2832" s="385"/>
      <c r="H2832" s="279" t="s">
        <v>950</v>
      </c>
      <c r="I2832" s="282">
        <v>8.0799999999999997E-2</v>
      </c>
      <c r="J2832" s="281">
        <v>24.73</v>
      </c>
      <c r="K2832" s="281">
        <v>1.99</v>
      </c>
      <c r="M2832" s="46"/>
      <c r="N2832" s="46"/>
      <c r="O2832" s="46"/>
      <c r="P2832" s="46"/>
      <c r="Q2832" s="46"/>
      <c r="R2832" s="46"/>
      <c r="S2832" s="46"/>
      <c r="T2832" s="46"/>
      <c r="U2832" s="46"/>
      <c r="V2832" s="46"/>
      <c r="W2832" s="46"/>
      <c r="X2832" s="46"/>
    </row>
    <row r="2833" spans="1:24" ht="15" customHeight="1" x14ac:dyDescent="0.2">
      <c r="A2833" s="46"/>
      <c r="B2833" s="262" t="s">
        <v>919</v>
      </c>
      <c r="C2833" s="284" t="s">
        <v>1563</v>
      </c>
      <c r="D2833" s="262" t="s">
        <v>47</v>
      </c>
      <c r="E2833" s="262" t="s">
        <v>1564</v>
      </c>
      <c r="F2833" s="389" t="s">
        <v>923</v>
      </c>
      <c r="G2833" s="389"/>
      <c r="H2833" s="283" t="s">
        <v>49</v>
      </c>
      <c r="I2833" s="286">
        <v>1</v>
      </c>
      <c r="J2833" s="285">
        <v>53.13</v>
      </c>
      <c r="K2833" s="285">
        <v>53.13</v>
      </c>
      <c r="M2833" s="46"/>
      <c r="N2833" s="46"/>
      <c r="O2833" s="46"/>
      <c r="P2833" s="46"/>
      <c r="Q2833" s="46"/>
      <c r="R2833" s="46"/>
      <c r="S2833" s="46"/>
      <c r="T2833" s="46"/>
      <c r="U2833" s="46"/>
      <c r="V2833" s="46"/>
      <c r="W2833" s="46"/>
      <c r="X2833" s="46"/>
    </row>
    <row r="2834" spans="1:24" ht="15" customHeight="1" x14ac:dyDescent="0.2">
      <c r="A2834" s="46"/>
      <c r="B2834" s="262" t="s">
        <v>919</v>
      </c>
      <c r="C2834" s="284" t="s">
        <v>1565</v>
      </c>
      <c r="D2834" s="262" t="s">
        <v>47</v>
      </c>
      <c r="E2834" s="262" t="s">
        <v>1566</v>
      </c>
      <c r="F2834" s="389" t="s">
        <v>923</v>
      </c>
      <c r="G2834" s="389"/>
      <c r="H2834" s="283" t="s">
        <v>49</v>
      </c>
      <c r="I2834" s="286">
        <v>6.25E-2</v>
      </c>
      <c r="J2834" s="285">
        <v>32.549999999999997</v>
      </c>
      <c r="K2834" s="285">
        <v>2.0299999999999998</v>
      </c>
      <c r="M2834" s="46"/>
      <c r="N2834" s="46"/>
      <c r="O2834" s="46"/>
      <c r="P2834" s="46"/>
      <c r="Q2834" s="46"/>
      <c r="R2834" s="46"/>
      <c r="S2834" s="46"/>
      <c r="T2834" s="46"/>
      <c r="U2834" s="46"/>
      <c r="V2834" s="46"/>
      <c r="W2834" s="46"/>
      <c r="X2834" s="46"/>
    </row>
    <row r="2835" spans="1:24" ht="15" customHeight="1" x14ac:dyDescent="0.2">
      <c r="A2835" s="46"/>
      <c r="B2835" s="262" t="s">
        <v>919</v>
      </c>
      <c r="C2835" s="284" t="s">
        <v>1561</v>
      </c>
      <c r="D2835" s="262" t="s">
        <v>47</v>
      </c>
      <c r="E2835" s="262" t="s">
        <v>1562</v>
      </c>
      <c r="F2835" s="389" t="s">
        <v>923</v>
      </c>
      <c r="G2835" s="389"/>
      <c r="H2835" s="283" t="s">
        <v>49</v>
      </c>
      <c r="I2835" s="286">
        <v>1</v>
      </c>
      <c r="J2835" s="285">
        <v>3.04</v>
      </c>
      <c r="K2835" s="285">
        <v>3.04</v>
      </c>
      <c r="M2835" s="46"/>
      <c r="N2835" s="46"/>
      <c r="O2835" s="46"/>
      <c r="P2835" s="46"/>
      <c r="Q2835" s="46"/>
      <c r="R2835" s="46"/>
      <c r="S2835" s="46"/>
      <c r="T2835" s="46"/>
      <c r="U2835" s="46"/>
      <c r="V2835" s="46"/>
      <c r="W2835" s="46"/>
      <c r="X2835" s="46"/>
    </row>
    <row r="2836" spans="1:24" ht="15" customHeight="1" x14ac:dyDescent="0.2">
      <c r="A2836" s="46"/>
      <c r="B2836" s="263"/>
      <c r="C2836" s="263"/>
      <c r="D2836" s="263"/>
      <c r="E2836" s="263"/>
      <c r="F2836" s="263" t="s">
        <v>924</v>
      </c>
      <c r="G2836" s="289">
        <v>5.32</v>
      </c>
      <c r="H2836" s="263" t="s">
        <v>925</v>
      </c>
      <c r="I2836" s="289">
        <v>0</v>
      </c>
      <c r="J2836" s="263" t="s">
        <v>926</v>
      </c>
      <c r="K2836" s="289">
        <v>5.32</v>
      </c>
      <c r="M2836" s="46"/>
      <c r="N2836" s="46"/>
      <c r="O2836" s="46"/>
      <c r="P2836" s="46"/>
      <c r="Q2836" s="46"/>
      <c r="R2836" s="46"/>
      <c r="S2836" s="46"/>
      <c r="T2836" s="46"/>
      <c r="U2836" s="46"/>
      <c r="V2836" s="46"/>
      <c r="W2836" s="46"/>
      <c r="X2836" s="46"/>
    </row>
    <row r="2837" spans="1:24" ht="15" customHeight="1" x14ac:dyDescent="0.2">
      <c r="A2837" s="46"/>
      <c r="B2837" s="263"/>
      <c r="C2837" s="263"/>
      <c r="D2837" s="263"/>
      <c r="E2837" s="263"/>
      <c r="F2837" s="263" t="s">
        <v>927</v>
      </c>
      <c r="G2837" s="289">
        <v>13.44</v>
      </c>
      <c r="H2837" s="263"/>
      <c r="I2837" s="386" t="s">
        <v>928</v>
      </c>
      <c r="J2837" s="386"/>
      <c r="K2837" s="289">
        <v>78.06</v>
      </c>
      <c r="M2837" s="46"/>
      <c r="N2837" s="46"/>
      <c r="O2837" s="46"/>
      <c r="P2837" s="46"/>
      <c r="Q2837" s="46"/>
      <c r="R2837" s="46"/>
      <c r="S2837" s="46"/>
      <c r="T2837" s="46"/>
      <c r="U2837" s="46"/>
      <c r="V2837" s="46"/>
      <c r="W2837" s="46"/>
      <c r="X2837" s="46"/>
    </row>
    <row r="2838" spans="1:24" ht="15" customHeight="1" thickBot="1" x14ac:dyDescent="0.25">
      <c r="A2838" s="46"/>
      <c r="B2838" s="264"/>
      <c r="C2838" s="264"/>
      <c r="D2838" s="264"/>
      <c r="E2838" s="264"/>
      <c r="F2838" s="264"/>
      <c r="G2838" s="264"/>
      <c r="H2838" s="264" t="s">
        <v>929</v>
      </c>
      <c r="I2838" s="287" t="s">
        <v>1064</v>
      </c>
      <c r="J2838" s="264" t="s">
        <v>931</v>
      </c>
      <c r="K2838" s="265">
        <v>156.12</v>
      </c>
      <c r="M2838" s="46"/>
      <c r="N2838" s="46"/>
      <c r="O2838" s="46"/>
      <c r="P2838" s="46"/>
      <c r="Q2838" s="46"/>
      <c r="R2838" s="46"/>
      <c r="S2838" s="46"/>
      <c r="T2838" s="46"/>
      <c r="U2838" s="46"/>
      <c r="V2838" s="46"/>
      <c r="W2838" s="46"/>
      <c r="X2838" s="46"/>
    </row>
    <row r="2839" spans="1:24" ht="15" customHeight="1" thickTop="1" x14ac:dyDescent="0.2">
      <c r="A2839" s="46"/>
      <c r="B2839" s="278"/>
      <c r="C2839" s="278"/>
      <c r="D2839" s="278"/>
      <c r="E2839" s="278"/>
      <c r="F2839" s="278"/>
      <c r="G2839" s="278"/>
      <c r="H2839" s="278"/>
      <c r="I2839" s="278"/>
      <c r="J2839" s="278"/>
      <c r="K2839" s="278"/>
      <c r="M2839" s="46"/>
      <c r="N2839" s="46"/>
      <c r="O2839" s="46"/>
      <c r="P2839" s="46"/>
      <c r="Q2839" s="46"/>
      <c r="R2839" s="46"/>
      <c r="S2839" s="46"/>
      <c r="T2839" s="46"/>
      <c r="U2839" s="46"/>
      <c r="V2839" s="46"/>
      <c r="W2839" s="46"/>
      <c r="X2839" s="46"/>
    </row>
    <row r="2840" spans="1:24" ht="15" customHeight="1" x14ac:dyDescent="0.2">
      <c r="A2840" s="46"/>
      <c r="B2840" s="259" t="s">
        <v>615</v>
      </c>
      <c r="C2840" s="267" t="s">
        <v>24</v>
      </c>
      <c r="D2840" s="259" t="s">
        <v>25</v>
      </c>
      <c r="E2840" s="259" t="s">
        <v>26</v>
      </c>
      <c r="F2840" s="387" t="s">
        <v>917</v>
      </c>
      <c r="G2840" s="387"/>
      <c r="H2840" s="271" t="s">
        <v>27</v>
      </c>
      <c r="I2840" s="267" t="s">
        <v>28</v>
      </c>
      <c r="J2840" s="267" t="s">
        <v>29</v>
      </c>
      <c r="K2840" s="267" t="s">
        <v>30</v>
      </c>
      <c r="M2840" s="46"/>
      <c r="N2840" s="46"/>
      <c r="O2840" s="46"/>
      <c r="P2840" s="46"/>
      <c r="Q2840" s="46"/>
      <c r="R2840" s="46"/>
      <c r="S2840" s="46"/>
      <c r="T2840" s="46"/>
      <c r="U2840" s="46"/>
      <c r="V2840" s="46"/>
      <c r="W2840" s="46"/>
      <c r="X2840" s="46"/>
    </row>
    <row r="2841" spans="1:24" ht="15" customHeight="1" x14ac:dyDescent="0.2">
      <c r="A2841" s="46"/>
      <c r="B2841" s="260" t="s">
        <v>918</v>
      </c>
      <c r="C2841" s="275" t="s">
        <v>550</v>
      </c>
      <c r="D2841" s="260" t="s">
        <v>47</v>
      </c>
      <c r="E2841" s="260" t="s">
        <v>551</v>
      </c>
      <c r="F2841" s="388" t="s">
        <v>4019</v>
      </c>
      <c r="G2841" s="388"/>
      <c r="H2841" s="274" t="s">
        <v>49</v>
      </c>
      <c r="I2841" s="277">
        <v>1</v>
      </c>
      <c r="J2841" s="276">
        <v>44.93</v>
      </c>
      <c r="K2841" s="276">
        <v>44.93</v>
      </c>
      <c r="M2841" s="46"/>
      <c r="N2841" s="46"/>
      <c r="O2841" s="46"/>
      <c r="P2841" s="46"/>
      <c r="Q2841" s="46"/>
      <c r="R2841" s="46"/>
      <c r="S2841" s="46"/>
      <c r="T2841" s="46"/>
      <c r="U2841" s="46"/>
      <c r="V2841" s="46"/>
      <c r="W2841" s="46"/>
      <c r="X2841" s="46"/>
    </row>
    <row r="2842" spans="1:24" ht="15" customHeight="1" x14ac:dyDescent="0.2">
      <c r="A2842" s="46"/>
      <c r="B2842" s="261" t="s">
        <v>953</v>
      </c>
      <c r="C2842" s="280" t="s">
        <v>957</v>
      </c>
      <c r="D2842" s="261" t="s">
        <v>47</v>
      </c>
      <c r="E2842" s="261" t="s">
        <v>958</v>
      </c>
      <c r="F2842" s="385" t="s">
        <v>3970</v>
      </c>
      <c r="G2842" s="385"/>
      <c r="H2842" s="279" t="s">
        <v>950</v>
      </c>
      <c r="I2842" s="282">
        <v>0.2172</v>
      </c>
      <c r="J2842" s="281">
        <v>26.08</v>
      </c>
      <c r="K2842" s="281">
        <v>5.66</v>
      </c>
      <c r="M2842" s="46"/>
      <c r="N2842" s="46"/>
      <c r="O2842" s="46"/>
      <c r="P2842" s="46"/>
      <c r="Q2842" s="46"/>
      <c r="R2842" s="46"/>
      <c r="S2842" s="46"/>
      <c r="T2842" s="46"/>
      <c r="U2842" s="46"/>
      <c r="V2842" s="46"/>
      <c r="W2842" s="46"/>
      <c r="X2842" s="46"/>
    </row>
    <row r="2843" spans="1:24" ht="15" customHeight="1" x14ac:dyDescent="0.2">
      <c r="A2843" s="46"/>
      <c r="B2843" s="261" t="s">
        <v>953</v>
      </c>
      <c r="C2843" s="280" t="s">
        <v>954</v>
      </c>
      <c r="D2843" s="261" t="s">
        <v>47</v>
      </c>
      <c r="E2843" s="261" t="s">
        <v>955</v>
      </c>
      <c r="F2843" s="385" t="s">
        <v>3970</v>
      </c>
      <c r="G2843" s="385"/>
      <c r="H2843" s="279" t="s">
        <v>950</v>
      </c>
      <c r="I2843" s="282">
        <v>0.2172</v>
      </c>
      <c r="J2843" s="281">
        <v>34.46</v>
      </c>
      <c r="K2843" s="281">
        <v>7.48</v>
      </c>
      <c r="M2843" s="46"/>
      <c r="N2843" s="46"/>
      <c r="O2843" s="46"/>
      <c r="P2843" s="46"/>
      <c r="Q2843" s="46"/>
      <c r="R2843" s="46"/>
      <c r="S2843" s="46"/>
      <c r="T2843" s="46"/>
      <c r="U2843" s="46"/>
      <c r="V2843" s="46"/>
      <c r="W2843" s="46"/>
      <c r="X2843" s="46"/>
    </row>
    <row r="2844" spans="1:24" ht="15" customHeight="1" x14ac:dyDescent="0.2">
      <c r="A2844" s="46"/>
      <c r="B2844" s="262" t="s">
        <v>919</v>
      </c>
      <c r="C2844" s="284" t="s">
        <v>1567</v>
      </c>
      <c r="D2844" s="262" t="s">
        <v>47</v>
      </c>
      <c r="E2844" s="262" t="s">
        <v>1568</v>
      </c>
      <c r="F2844" s="389" t="s">
        <v>923</v>
      </c>
      <c r="G2844" s="389"/>
      <c r="H2844" s="283" t="s">
        <v>49</v>
      </c>
      <c r="I2844" s="286">
        <v>2</v>
      </c>
      <c r="J2844" s="285">
        <v>2.75</v>
      </c>
      <c r="K2844" s="285">
        <v>5.5</v>
      </c>
      <c r="M2844" s="46"/>
      <c r="N2844" s="46"/>
      <c r="O2844" s="46"/>
      <c r="P2844" s="46"/>
      <c r="Q2844" s="46"/>
      <c r="R2844" s="46"/>
      <c r="S2844" s="46"/>
      <c r="T2844" s="46"/>
      <c r="U2844" s="46"/>
      <c r="V2844" s="46"/>
      <c r="W2844" s="46"/>
      <c r="X2844" s="46"/>
    </row>
    <row r="2845" spans="1:24" ht="15" customHeight="1" x14ac:dyDescent="0.2">
      <c r="A2845" s="46"/>
      <c r="B2845" s="262" t="s">
        <v>919</v>
      </c>
      <c r="C2845" s="284" t="s">
        <v>1569</v>
      </c>
      <c r="D2845" s="262" t="s">
        <v>47</v>
      </c>
      <c r="E2845" s="262" t="s">
        <v>1570</v>
      </c>
      <c r="F2845" s="389" t="s">
        <v>923</v>
      </c>
      <c r="G2845" s="389"/>
      <c r="H2845" s="283" t="s">
        <v>49</v>
      </c>
      <c r="I2845" s="286">
        <v>1</v>
      </c>
      <c r="J2845" s="285">
        <v>22.55</v>
      </c>
      <c r="K2845" s="285">
        <v>22.55</v>
      </c>
      <c r="M2845" s="46"/>
      <c r="N2845" s="46"/>
      <c r="O2845" s="46"/>
      <c r="P2845" s="46"/>
      <c r="Q2845" s="46"/>
      <c r="R2845" s="46"/>
      <c r="S2845" s="46"/>
      <c r="T2845" s="46"/>
      <c r="U2845" s="46"/>
      <c r="V2845" s="46"/>
      <c r="W2845" s="46"/>
      <c r="X2845" s="46"/>
    </row>
    <row r="2846" spans="1:24" ht="15" customHeight="1" x14ac:dyDescent="0.2">
      <c r="A2846" s="46"/>
      <c r="B2846" s="262" t="s">
        <v>919</v>
      </c>
      <c r="C2846" s="284" t="s">
        <v>1565</v>
      </c>
      <c r="D2846" s="262" t="s">
        <v>47</v>
      </c>
      <c r="E2846" s="262" t="s">
        <v>1566</v>
      </c>
      <c r="F2846" s="389" t="s">
        <v>923</v>
      </c>
      <c r="G2846" s="389"/>
      <c r="H2846" s="283" t="s">
        <v>49</v>
      </c>
      <c r="I2846" s="286">
        <v>0.115</v>
      </c>
      <c r="J2846" s="285">
        <v>32.549999999999997</v>
      </c>
      <c r="K2846" s="285">
        <v>3.74</v>
      </c>
      <c r="M2846" s="46"/>
      <c r="N2846" s="46"/>
      <c r="O2846" s="46"/>
      <c r="P2846" s="46"/>
      <c r="Q2846" s="46"/>
      <c r="R2846" s="46"/>
      <c r="S2846" s="46"/>
      <c r="T2846" s="46"/>
      <c r="U2846" s="46"/>
      <c r="V2846" s="46"/>
      <c r="W2846" s="46"/>
      <c r="X2846" s="46"/>
    </row>
    <row r="2847" spans="1:24" ht="15" customHeight="1" x14ac:dyDescent="0.2">
      <c r="A2847" s="46"/>
      <c r="B2847" s="263"/>
      <c r="C2847" s="263"/>
      <c r="D2847" s="263"/>
      <c r="E2847" s="263"/>
      <c r="F2847" s="263" t="s">
        <v>924</v>
      </c>
      <c r="G2847" s="289">
        <v>11.58</v>
      </c>
      <c r="H2847" s="263" t="s">
        <v>925</v>
      </c>
      <c r="I2847" s="289">
        <v>0</v>
      </c>
      <c r="J2847" s="263" t="s">
        <v>926</v>
      </c>
      <c r="K2847" s="289">
        <v>11.58</v>
      </c>
      <c r="M2847" s="46"/>
      <c r="N2847" s="46"/>
      <c r="O2847" s="46"/>
      <c r="P2847" s="46"/>
      <c r="Q2847" s="46"/>
      <c r="R2847" s="46"/>
      <c r="S2847" s="46"/>
      <c r="T2847" s="46"/>
      <c r="U2847" s="46"/>
      <c r="V2847" s="46"/>
      <c r="W2847" s="46"/>
      <c r="X2847" s="46"/>
    </row>
    <row r="2848" spans="1:24" ht="15" customHeight="1" x14ac:dyDescent="0.2">
      <c r="A2848" s="46"/>
      <c r="B2848" s="263"/>
      <c r="C2848" s="263"/>
      <c r="D2848" s="263"/>
      <c r="E2848" s="263"/>
      <c r="F2848" s="263" t="s">
        <v>927</v>
      </c>
      <c r="G2848" s="289">
        <v>9.34</v>
      </c>
      <c r="H2848" s="263"/>
      <c r="I2848" s="386" t="s">
        <v>928</v>
      </c>
      <c r="J2848" s="386"/>
      <c r="K2848" s="289">
        <v>54.27</v>
      </c>
      <c r="M2848" s="46"/>
      <c r="N2848" s="46"/>
      <c r="O2848" s="46"/>
      <c r="P2848" s="46"/>
      <c r="Q2848" s="46"/>
      <c r="R2848" s="46"/>
      <c r="S2848" s="46"/>
      <c r="T2848" s="46"/>
      <c r="U2848" s="46"/>
      <c r="V2848" s="46"/>
      <c r="W2848" s="46"/>
      <c r="X2848" s="46"/>
    </row>
    <row r="2849" spans="1:24" ht="15" customHeight="1" thickBot="1" x14ac:dyDescent="0.25">
      <c r="A2849" s="46"/>
      <c r="B2849" s="264"/>
      <c r="C2849" s="264"/>
      <c r="D2849" s="264"/>
      <c r="E2849" s="264"/>
      <c r="F2849" s="264"/>
      <c r="G2849" s="264"/>
      <c r="H2849" s="264" t="s">
        <v>929</v>
      </c>
      <c r="I2849" s="287" t="s">
        <v>3294</v>
      </c>
      <c r="J2849" s="264" t="s">
        <v>931</v>
      </c>
      <c r="K2849" s="265">
        <v>3744.63</v>
      </c>
      <c r="M2849" s="46"/>
      <c r="N2849" s="46"/>
      <c r="O2849" s="46"/>
      <c r="P2849" s="46"/>
      <c r="Q2849" s="46"/>
      <c r="R2849" s="46"/>
      <c r="S2849" s="46"/>
      <c r="T2849" s="46"/>
      <c r="U2849" s="46"/>
      <c r="V2849" s="46"/>
      <c r="W2849" s="46"/>
      <c r="X2849" s="46"/>
    </row>
    <row r="2850" spans="1:24" ht="15" customHeight="1" thickTop="1" x14ac:dyDescent="0.2">
      <c r="A2850" s="46"/>
      <c r="B2850" s="278"/>
      <c r="C2850" s="278"/>
      <c r="D2850" s="278"/>
      <c r="E2850" s="278"/>
      <c r="F2850" s="278"/>
      <c r="G2850" s="278"/>
      <c r="H2850" s="278"/>
      <c r="I2850" s="278"/>
      <c r="J2850" s="278"/>
      <c r="K2850" s="278"/>
      <c r="M2850" s="46"/>
      <c r="N2850" s="46"/>
      <c r="O2850" s="46"/>
      <c r="P2850" s="46"/>
      <c r="Q2850" s="46"/>
      <c r="R2850" s="46"/>
      <c r="S2850" s="46"/>
      <c r="T2850" s="46"/>
      <c r="U2850" s="46"/>
      <c r="V2850" s="46"/>
      <c r="W2850" s="46"/>
      <c r="X2850" s="46"/>
    </row>
    <row r="2851" spans="1:24" ht="15" customHeight="1" x14ac:dyDescent="0.2">
      <c r="A2851" s="46"/>
      <c r="B2851" s="259" t="s">
        <v>616</v>
      </c>
      <c r="C2851" s="267" t="s">
        <v>24</v>
      </c>
      <c r="D2851" s="259" t="s">
        <v>25</v>
      </c>
      <c r="E2851" s="259" t="s">
        <v>26</v>
      </c>
      <c r="F2851" s="387" t="s">
        <v>917</v>
      </c>
      <c r="G2851" s="387"/>
      <c r="H2851" s="271" t="s">
        <v>27</v>
      </c>
      <c r="I2851" s="267" t="s">
        <v>28</v>
      </c>
      <c r="J2851" s="267" t="s">
        <v>29</v>
      </c>
      <c r="K2851" s="267" t="s">
        <v>30</v>
      </c>
      <c r="M2851" s="46"/>
      <c r="N2851" s="46"/>
      <c r="O2851" s="46"/>
      <c r="P2851" s="46"/>
      <c r="Q2851" s="46"/>
      <c r="R2851" s="46"/>
      <c r="S2851" s="46"/>
      <c r="T2851" s="46"/>
      <c r="U2851" s="46"/>
      <c r="V2851" s="46"/>
      <c r="W2851" s="46"/>
      <c r="X2851" s="46"/>
    </row>
    <row r="2852" spans="1:24" ht="15" customHeight="1" x14ac:dyDescent="0.2">
      <c r="A2852" s="46"/>
      <c r="B2852" s="260" t="s">
        <v>918</v>
      </c>
      <c r="C2852" s="275" t="s">
        <v>3437</v>
      </c>
      <c r="D2852" s="260" t="s">
        <v>47</v>
      </c>
      <c r="E2852" s="260" t="s">
        <v>3438</v>
      </c>
      <c r="F2852" s="388" t="s">
        <v>4019</v>
      </c>
      <c r="G2852" s="388"/>
      <c r="H2852" s="274" t="s">
        <v>49</v>
      </c>
      <c r="I2852" s="277">
        <v>1</v>
      </c>
      <c r="J2852" s="276">
        <v>29.73</v>
      </c>
      <c r="K2852" s="276">
        <v>29.73</v>
      </c>
      <c r="M2852" s="46"/>
      <c r="N2852" s="46"/>
      <c r="O2852" s="46"/>
      <c r="P2852" s="46"/>
      <c r="Q2852" s="46"/>
      <c r="R2852" s="46"/>
      <c r="S2852" s="46"/>
      <c r="T2852" s="46"/>
      <c r="U2852" s="46"/>
      <c r="V2852" s="46"/>
      <c r="W2852" s="46"/>
      <c r="X2852" s="46"/>
    </row>
    <row r="2853" spans="1:24" ht="15" customHeight="1" x14ac:dyDescent="0.2">
      <c r="A2853" s="46"/>
      <c r="B2853" s="261" t="s">
        <v>953</v>
      </c>
      <c r="C2853" s="280" t="s">
        <v>957</v>
      </c>
      <c r="D2853" s="261" t="s">
        <v>47</v>
      </c>
      <c r="E2853" s="261" t="s">
        <v>958</v>
      </c>
      <c r="F2853" s="385" t="s">
        <v>3970</v>
      </c>
      <c r="G2853" s="385"/>
      <c r="H2853" s="279" t="s">
        <v>950</v>
      </c>
      <c r="I2853" s="282">
        <v>0.19259999999999999</v>
      </c>
      <c r="J2853" s="281">
        <v>26.08</v>
      </c>
      <c r="K2853" s="281">
        <v>5.0199999999999996</v>
      </c>
      <c r="M2853" s="46"/>
      <c r="N2853" s="46"/>
      <c r="O2853" s="46"/>
      <c r="P2853" s="46"/>
      <c r="Q2853" s="46"/>
      <c r="R2853" s="46"/>
      <c r="S2853" s="46"/>
      <c r="T2853" s="46"/>
      <c r="U2853" s="46"/>
      <c r="V2853" s="46"/>
      <c r="W2853" s="46"/>
      <c r="X2853" s="46"/>
    </row>
    <row r="2854" spans="1:24" ht="15" customHeight="1" x14ac:dyDescent="0.2">
      <c r="A2854" s="46"/>
      <c r="B2854" s="261" t="s">
        <v>953</v>
      </c>
      <c r="C2854" s="280" t="s">
        <v>954</v>
      </c>
      <c r="D2854" s="261" t="s">
        <v>47</v>
      </c>
      <c r="E2854" s="261" t="s">
        <v>955</v>
      </c>
      <c r="F2854" s="385" t="s">
        <v>3970</v>
      </c>
      <c r="G2854" s="385"/>
      <c r="H2854" s="279" t="s">
        <v>950</v>
      </c>
      <c r="I2854" s="282">
        <v>0.19259999999999999</v>
      </c>
      <c r="J2854" s="281">
        <v>34.46</v>
      </c>
      <c r="K2854" s="281">
        <v>6.63</v>
      </c>
      <c r="M2854" s="46"/>
      <c r="N2854" s="46"/>
      <c r="O2854" s="46"/>
      <c r="P2854" s="46"/>
      <c r="Q2854" s="46"/>
      <c r="R2854" s="46"/>
      <c r="S2854" s="46"/>
      <c r="T2854" s="46"/>
      <c r="U2854" s="46"/>
      <c r="V2854" s="46"/>
      <c r="W2854" s="46"/>
      <c r="X2854" s="46"/>
    </row>
    <row r="2855" spans="1:24" ht="15" customHeight="1" x14ac:dyDescent="0.2">
      <c r="A2855" s="46"/>
      <c r="B2855" s="262" t="s">
        <v>919</v>
      </c>
      <c r="C2855" s="284" t="s">
        <v>3670</v>
      </c>
      <c r="D2855" s="262" t="s">
        <v>47</v>
      </c>
      <c r="E2855" s="262" t="s">
        <v>3671</v>
      </c>
      <c r="F2855" s="389" t="s">
        <v>923</v>
      </c>
      <c r="G2855" s="389"/>
      <c r="H2855" s="283" t="s">
        <v>49</v>
      </c>
      <c r="I2855" s="286">
        <v>1</v>
      </c>
      <c r="J2855" s="285">
        <v>8.84</v>
      </c>
      <c r="K2855" s="285">
        <v>8.84</v>
      </c>
      <c r="M2855" s="46"/>
      <c r="N2855" s="46"/>
      <c r="O2855" s="46"/>
      <c r="P2855" s="46"/>
      <c r="Q2855" s="46"/>
      <c r="R2855" s="46"/>
      <c r="S2855" s="46"/>
      <c r="T2855" s="46"/>
      <c r="U2855" s="46"/>
      <c r="V2855" s="46"/>
      <c r="W2855" s="46"/>
      <c r="X2855" s="46"/>
    </row>
    <row r="2856" spans="1:24" ht="15" customHeight="1" x14ac:dyDescent="0.2">
      <c r="A2856" s="46"/>
      <c r="B2856" s="262" t="s">
        <v>919</v>
      </c>
      <c r="C2856" s="284" t="s">
        <v>1567</v>
      </c>
      <c r="D2856" s="262" t="s">
        <v>47</v>
      </c>
      <c r="E2856" s="262" t="s">
        <v>1568</v>
      </c>
      <c r="F2856" s="389" t="s">
        <v>923</v>
      </c>
      <c r="G2856" s="389"/>
      <c r="H2856" s="283" t="s">
        <v>49</v>
      </c>
      <c r="I2856" s="286">
        <v>2</v>
      </c>
      <c r="J2856" s="285">
        <v>2.75</v>
      </c>
      <c r="K2856" s="285">
        <v>5.5</v>
      </c>
      <c r="M2856" s="46"/>
      <c r="N2856" s="46"/>
      <c r="O2856" s="46"/>
      <c r="P2856" s="46"/>
      <c r="Q2856" s="46"/>
      <c r="R2856" s="46"/>
      <c r="S2856" s="46"/>
      <c r="T2856" s="46"/>
      <c r="U2856" s="46"/>
      <c r="V2856" s="46"/>
      <c r="W2856" s="46"/>
      <c r="X2856" s="46"/>
    </row>
    <row r="2857" spans="1:24" ht="15" customHeight="1" x14ac:dyDescent="0.2">
      <c r="A2857" s="46"/>
      <c r="B2857" s="262" t="s">
        <v>919</v>
      </c>
      <c r="C2857" s="284" t="s">
        <v>1565</v>
      </c>
      <c r="D2857" s="262" t="s">
        <v>47</v>
      </c>
      <c r="E2857" s="262" t="s">
        <v>1566</v>
      </c>
      <c r="F2857" s="389" t="s">
        <v>923</v>
      </c>
      <c r="G2857" s="389"/>
      <c r="H2857" s="283" t="s">
        <v>49</v>
      </c>
      <c r="I2857" s="286">
        <v>0.115</v>
      </c>
      <c r="J2857" s="285">
        <v>32.549999999999997</v>
      </c>
      <c r="K2857" s="285">
        <v>3.74</v>
      </c>
      <c r="M2857" s="46"/>
      <c r="N2857" s="46"/>
      <c r="O2857" s="46"/>
      <c r="P2857" s="46"/>
      <c r="Q2857" s="46"/>
      <c r="R2857" s="46"/>
      <c r="S2857" s="46"/>
      <c r="T2857" s="46"/>
      <c r="U2857" s="46"/>
      <c r="V2857" s="46"/>
      <c r="W2857" s="46"/>
      <c r="X2857" s="46"/>
    </row>
    <row r="2858" spans="1:24" ht="15" customHeight="1" x14ac:dyDescent="0.2">
      <c r="A2858" s="46"/>
      <c r="B2858" s="263"/>
      <c r="C2858" s="263"/>
      <c r="D2858" s="263"/>
      <c r="E2858" s="263"/>
      <c r="F2858" s="263" t="s">
        <v>924</v>
      </c>
      <c r="G2858" s="289">
        <v>10.27</v>
      </c>
      <c r="H2858" s="263" t="s">
        <v>925</v>
      </c>
      <c r="I2858" s="289">
        <v>0</v>
      </c>
      <c r="J2858" s="263" t="s">
        <v>926</v>
      </c>
      <c r="K2858" s="289">
        <v>10.27</v>
      </c>
      <c r="M2858" s="46"/>
      <c r="N2858" s="46"/>
      <c r="O2858" s="46"/>
      <c r="P2858" s="46"/>
      <c r="Q2858" s="46"/>
      <c r="R2858" s="46"/>
      <c r="S2858" s="46"/>
      <c r="T2858" s="46"/>
      <c r="U2858" s="46"/>
      <c r="V2858" s="46"/>
      <c r="W2858" s="46"/>
      <c r="X2858" s="46"/>
    </row>
    <row r="2859" spans="1:24" ht="15" customHeight="1" x14ac:dyDescent="0.2">
      <c r="A2859" s="46"/>
      <c r="B2859" s="263"/>
      <c r="C2859" s="263"/>
      <c r="D2859" s="263"/>
      <c r="E2859" s="263"/>
      <c r="F2859" s="263" t="s">
        <v>927</v>
      </c>
      <c r="G2859" s="289">
        <v>6.18</v>
      </c>
      <c r="H2859" s="263"/>
      <c r="I2859" s="386" t="s">
        <v>928</v>
      </c>
      <c r="J2859" s="386"/>
      <c r="K2859" s="289">
        <v>35.909999999999997</v>
      </c>
      <c r="M2859" s="46"/>
      <c r="N2859" s="46"/>
      <c r="O2859" s="46"/>
      <c r="P2859" s="46"/>
      <c r="Q2859" s="46"/>
      <c r="R2859" s="46"/>
      <c r="S2859" s="46"/>
      <c r="T2859" s="46"/>
      <c r="U2859" s="46"/>
      <c r="V2859" s="46"/>
      <c r="W2859" s="46"/>
      <c r="X2859" s="46"/>
    </row>
    <row r="2860" spans="1:24" ht="15" customHeight="1" thickBot="1" x14ac:dyDescent="0.25">
      <c r="A2860" s="46"/>
      <c r="B2860" s="264"/>
      <c r="C2860" s="264"/>
      <c r="D2860" s="264"/>
      <c r="E2860" s="264"/>
      <c r="F2860" s="264"/>
      <c r="G2860" s="264"/>
      <c r="H2860" s="264" t="s">
        <v>929</v>
      </c>
      <c r="I2860" s="287" t="s">
        <v>937</v>
      </c>
      <c r="J2860" s="264" t="s">
        <v>931</v>
      </c>
      <c r="K2860" s="265">
        <v>179.55</v>
      </c>
      <c r="M2860" s="46"/>
      <c r="N2860" s="46"/>
      <c r="O2860" s="46"/>
      <c r="P2860" s="46"/>
      <c r="Q2860" s="46"/>
      <c r="R2860" s="46"/>
      <c r="S2860" s="46"/>
      <c r="T2860" s="46"/>
      <c r="U2860" s="46"/>
      <c r="V2860" s="46"/>
      <c r="W2860" s="46"/>
      <c r="X2860" s="46"/>
    </row>
    <row r="2861" spans="1:24" ht="15" customHeight="1" thickTop="1" x14ac:dyDescent="0.2">
      <c r="A2861" s="46"/>
      <c r="B2861" s="278"/>
      <c r="C2861" s="278"/>
      <c r="D2861" s="278"/>
      <c r="E2861" s="278"/>
      <c r="F2861" s="278"/>
      <c r="G2861" s="278"/>
      <c r="H2861" s="278"/>
      <c r="I2861" s="278"/>
      <c r="J2861" s="278"/>
      <c r="K2861" s="278"/>
      <c r="M2861" s="46"/>
      <c r="N2861" s="46"/>
      <c r="O2861" s="46"/>
      <c r="P2861" s="46"/>
      <c r="Q2861" s="46"/>
      <c r="R2861" s="46"/>
      <c r="S2861" s="46"/>
      <c r="T2861" s="46"/>
      <c r="U2861" s="46"/>
      <c r="V2861" s="46"/>
      <c r="W2861" s="46"/>
      <c r="X2861" s="46"/>
    </row>
    <row r="2862" spans="1:24" ht="15" customHeight="1" x14ac:dyDescent="0.2">
      <c r="A2862" s="46"/>
      <c r="B2862" s="259" t="s">
        <v>617</v>
      </c>
      <c r="C2862" s="267" t="s">
        <v>24</v>
      </c>
      <c r="D2862" s="259" t="s">
        <v>25</v>
      </c>
      <c r="E2862" s="259" t="s">
        <v>26</v>
      </c>
      <c r="F2862" s="387" t="s">
        <v>917</v>
      </c>
      <c r="G2862" s="387"/>
      <c r="H2862" s="271" t="s">
        <v>27</v>
      </c>
      <c r="I2862" s="267" t="s">
        <v>28</v>
      </c>
      <c r="J2862" s="267" t="s">
        <v>29</v>
      </c>
      <c r="K2862" s="267" t="s">
        <v>30</v>
      </c>
      <c r="M2862" s="46"/>
      <c r="N2862" s="46"/>
      <c r="O2862" s="46"/>
      <c r="P2862" s="46"/>
      <c r="Q2862" s="46"/>
      <c r="R2862" s="46"/>
      <c r="S2862" s="46"/>
      <c r="T2862" s="46"/>
      <c r="U2862" s="46"/>
      <c r="V2862" s="46"/>
      <c r="W2862" s="46"/>
      <c r="X2862" s="46"/>
    </row>
    <row r="2863" spans="1:24" ht="15" customHeight="1" x14ac:dyDescent="0.2">
      <c r="A2863" s="46"/>
      <c r="B2863" s="260" t="s">
        <v>918</v>
      </c>
      <c r="C2863" s="275" t="s">
        <v>3207</v>
      </c>
      <c r="D2863" s="260" t="s">
        <v>47</v>
      </c>
      <c r="E2863" s="260" t="s">
        <v>3208</v>
      </c>
      <c r="F2863" s="388" t="s">
        <v>4019</v>
      </c>
      <c r="G2863" s="388"/>
      <c r="H2863" s="274" t="s">
        <v>49</v>
      </c>
      <c r="I2863" s="277">
        <v>1</v>
      </c>
      <c r="J2863" s="276">
        <v>52.61</v>
      </c>
      <c r="K2863" s="276">
        <v>52.61</v>
      </c>
      <c r="M2863" s="46"/>
      <c r="N2863" s="46"/>
      <c r="O2863" s="46"/>
      <c r="P2863" s="46"/>
      <c r="Q2863" s="46"/>
      <c r="R2863" s="46"/>
      <c r="S2863" s="46"/>
      <c r="T2863" s="46"/>
      <c r="U2863" s="46"/>
      <c r="V2863" s="46"/>
      <c r="W2863" s="46"/>
      <c r="X2863" s="46"/>
    </row>
    <row r="2864" spans="1:24" ht="15" customHeight="1" x14ac:dyDescent="0.2">
      <c r="A2864" s="46"/>
      <c r="B2864" s="261" t="s">
        <v>953</v>
      </c>
      <c r="C2864" s="280" t="s">
        <v>954</v>
      </c>
      <c r="D2864" s="261" t="s">
        <v>47</v>
      </c>
      <c r="E2864" s="261" t="s">
        <v>955</v>
      </c>
      <c r="F2864" s="385" t="s">
        <v>3970</v>
      </c>
      <c r="G2864" s="385"/>
      <c r="H2864" s="279" t="s">
        <v>950</v>
      </c>
      <c r="I2864" s="282">
        <v>0.25679999999999997</v>
      </c>
      <c r="J2864" s="281">
        <v>34.46</v>
      </c>
      <c r="K2864" s="281">
        <v>8.84</v>
      </c>
      <c r="M2864" s="46"/>
      <c r="N2864" s="46"/>
      <c r="O2864" s="46"/>
      <c r="P2864" s="46"/>
      <c r="Q2864" s="46"/>
      <c r="R2864" s="46"/>
      <c r="S2864" s="46"/>
      <c r="T2864" s="46"/>
      <c r="U2864" s="46"/>
      <c r="V2864" s="46"/>
      <c r="W2864" s="46"/>
      <c r="X2864" s="46"/>
    </row>
    <row r="2865" spans="1:24" ht="15" customHeight="1" x14ac:dyDescent="0.2">
      <c r="A2865" s="46"/>
      <c r="B2865" s="261" t="s">
        <v>953</v>
      </c>
      <c r="C2865" s="280" t="s">
        <v>957</v>
      </c>
      <c r="D2865" s="261" t="s">
        <v>47</v>
      </c>
      <c r="E2865" s="261" t="s">
        <v>958</v>
      </c>
      <c r="F2865" s="385" t="s">
        <v>3970</v>
      </c>
      <c r="G2865" s="385"/>
      <c r="H2865" s="279" t="s">
        <v>950</v>
      </c>
      <c r="I2865" s="282">
        <v>0.25679999999999997</v>
      </c>
      <c r="J2865" s="281">
        <v>26.08</v>
      </c>
      <c r="K2865" s="281">
        <v>6.69</v>
      </c>
      <c r="M2865" s="46"/>
      <c r="N2865" s="46"/>
      <c r="O2865" s="46"/>
      <c r="P2865" s="46"/>
      <c r="Q2865" s="46"/>
      <c r="R2865" s="46"/>
      <c r="S2865" s="46"/>
      <c r="T2865" s="46"/>
      <c r="U2865" s="46"/>
      <c r="V2865" s="46"/>
      <c r="W2865" s="46"/>
      <c r="X2865" s="46"/>
    </row>
    <row r="2866" spans="1:24" ht="15" customHeight="1" x14ac:dyDescent="0.2">
      <c r="A2866" s="46"/>
      <c r="B2866" s="262" t="s">
        <v>919</v>
      </c>
      <c r="C2866" s="284" t="s">
        <v>3311</v>
      </c>
      <c r="D2866" s="262" t="s">
        <v>47</v>
      </c>
      <c r="E2866" s="262" t="s">
        <v>3312</v>
      </c>
      <c r="F2866" s="389" t="s">
        <v>923</v>
      </c>
      <c r="G2866" s="389"/>
      <c r="H2866" s="283" t="s">
        <v>49</v>
      </c>
      <c r="I2866" s="286">
        <v>1</v>
      </c>
      <c r="J2866" s="285">
        <v>23.22</v>
      </c>
      <c r="K2866" s="285">
        <v>23.22</v>
      </c>
      <c r="M2866" s="46"/>
      <c r="N2866" s="46"/>
      <c r="O2866" s="46"/>
      <c r="P2866" s="46"/>
      <c r="Q2866" s="46"/>
      <c r="R2866" s="46"/>
      <c r="S2866" s="46"/>
      <c r="T2866" s="46"/>
      <c r="U2866" s="46"/>
      <c r="V2866" s="46"/>
      <c r="W2866" s="46"/>
      <c r="X2866" s="46"/>
    </row>
    <row r="2867" spans="1:24" ht="15" customHeight="1" x14ac:dyDescent="0.2">
      <c r="A2867" s="46"/>
      <c r="B2867" s="262" t="s">
        <v>919</v>
      </c>
      <c r="C2867" s="284" t="s">
        <v>1567</v>
      </c>
      <c r="D2867" s="262" t="s">
        <v>47</v>
      </c>
      <c r="E2867" s="262" t="s">
        <v>1568</v>
      </c>
      <c r="F2867" s="389" t="s">
        <v>923</v>
      </c>
      <c r="G2867" s="389"/>
      <c r="H2867" s="283" t="s">
        <v>49</v>
      </c>
      <c r="I2867" s="286">
        <v>3</v>
      </c>
      <c r="J2867" s="285">
        <v>2.75</v>
      </c>
      <c r="K2867" s="285">
        <v>8.25</v>
      </c>
      <c r="M2867" s="46"/>
      <c r="N2867" s="46"/>
      <c r="O2867" s="46"/>
      <c r="P2867" s="46"/>
      <c r="Q2867" s="46"/>
      <c r="R2867" s="46"/>
      <c r="S2867" s="46"/>
      <c r="T2867" s="46"/>
      <c r="U2867" s="46"/>
      <c r="V2867" s="46"/>
      <c r="W2867" s="46"/>
      <c r="X2867" s="46"/>
    </row>
    <row r="2868" spans="1:24" ht="15" customHeight="1" x14ac:dyDescent="0.2">
      <c r="A2868" s="46"/>
      <c r="B2868" s="262" t="s">
        <v>919</v>
      </c>
      <c r="C2868" s="284" t="s">
        <v>1565</v>
      </c>
      <c r="D2868" s="262" t="s">
        <v>47</v>
      </c>
      <c r="E2868" s="262" t="s">
        <v>1566</v>
      </c>
      <c r="F2868" s="389" t="s">
        <v>923</v>
      </c>
      <c r="G2868" s="389"/>
      <c r="H2868" s="283" t="s">
        <v>49</v>
      </c>
      <c r="I2868" s="286">
        <v>0.17249999999999999</v>
      </c>
      <c r="J2868" s="285">
        <v>32.549999999999997</v>
      </c>
      <c r="K2868" s="285">
        <v>5.61</v>
      </c>
      <c r="M2868" s="46"/>
      <c r="N2868" s="46"/>
      <c r="O2868" s="46"/>
      <c r="P2868" s="46"/>
      <c r="Q2868" s="46"/>
      <c r="R2868" s="46"/>
      <c r="S2868" s="46"/>
      <c r="T2868" s="46"/>
      <c r="U2868" s="46"/>
      <c r="V2868" s="46"/>
      <c r="W2868" s="46"/>
      <c r="X2868" s="46"/>
    </row>
    <row r="2869" spans="1:24" ht="15" customHeight="1" x14ac:dyDescent="0.2">
      <c r="A2869" s="46"/>
      <c r="B2869" s="263"/>
      <c r="C2869" s="263"/>
      <c r="D2869" s="263"/>
      <c r="E2869" s="263"/>
      <c r="F2869" s="263" t="s">
        <v>924</v>
      </c>
      <c r="G2869" s="289">
        <v>13.71</v>
      </c>
      <c r="H2869" s="263" t="s">
        <v>925</v>
      </c>
      <c r="I2869" s="289">
        <v>0</v>
      </c>
      <c r="J2869" s="263" t="s">
        <v>926</v>
      </c>
      <c r="K2869" s="289">
        <v>13.71</v>
      </c>
      <c r="M2869" s="46"/>
      <c r="N2869" s="46"/>
      <c r="O2869" s="46"/>
      <c r="P2869" s="46"/>
      <c r="Q2869" s="46"/>
      <c r="R2869" s="46"/>
      <c r="S2869" s="46"/>
      <c r="T2869" s="46"/>
      <c r="U2869" s="46"/>
      <c r="V2869" s="46"/>
      <c r="W2869" s="46"/>
      <c r="X2869" s="46"/>
    </row>
    <row r="2870" spans="1:24" ht="15" customHeight="1" x14ac:dyDescent="0.2">
      <c r="A2870" s="46"/>
      <c r="B2870" s="263"/>
      <c r="C2870" s="263"/>
      <c r="D2870" s="263"/>
      <c r="E2870" s="263"/>
      <c r="F2870" s="263" t="s">
        <v>927</v>
      </c>
      <c r="G2870" s="289">
        <v>10.94</v>
      </c>
      <c r="H2870" s="263"/>
      <c r="I2870" s="386" t="s">
        <v>928</v>
      </c>
      <c r="J2870" s="386"/>
      <c r="K2870" s="289">
        <v>63.55</v>
      </c>
      <c r="M2870" s="46"/>
      <c r="N2870" s="46"/>
      <c r="O2870" s="46"/>
      <c r="P2870" s="46"/>
      <c r="Q2870" s="46"/>
      <c r="R2870" s="46"/>
      <c r="S2870" s="46"/>
      <c r="T2870" s="46"/>
      <c r="U2870" s="46"/>
      <c r="V2870" s="46"/>
      <c r="W2870" s="46"/>
      <c r="X2870" s="46"/>
    </row>
    <row r="2871" spans="1:24" ht="15" customHeight="1" thickBot="1" x14ac:dyDescent="0.25">
      <c r="A2871" s="46"/>
      <c r="B2871" s="264"/>
      <c r="C2871" s="264"/>
      <c r="D2871" s="264"/>
      <c r="E2871" s="264"/>
      <c r="F2871" s="264"/>
      <c r="G2871" s="264"/>
      <c r="H2871" s="264" t="s">
        <v>929</v>
      </c>
      <c r="I2871" s="287" t="s">
        <v>1351</v>
      </c>
      <c r="J2871" s="264" t="s">
        <v>931</v>
      </c>
      <c r="K2871" s="265">
        <v>444.85</v>
      </c>
      <c r="M2871" s="46"/>
      <c r="N2871" s="46"/>
      <c r="O2871" s="46"/>
      <c r="P2871" s="46"/>
      <c r="Q2871" s="46"/>
      <c r="R2871" s="46"/>
      <c r="S2871" s="46"/>
      <c r="T2871" s="46"/>
      <c r="U2871" s="46"/>
      <c r="V2871" s="46"/>
      <c r="W2871" s="46"/>
      <c r="X2871" s="46"/>
    </row>
    <row r="2872" spans="1:24" ht="15" customHeight="1" thickTop="1" x14ac:dyDescent="0.2">
      <c r="A2872" s="46"/>
      <c r="B2872" s="278"/>
      <c r="C2872" s="278"/>
      <c r="D2872" s="278"/>
      <c r="E2872" s="278"/>
      <c r="F2872" s="278"/>
      <c r="G2872" s="278"/>
      <c r="H2872" s="278"/>
      <c r="I2872" s="278"/>
      <c r="J2872" s="278"/>
      <c r="K2872" s="278"/>
      <c r="M2872" s="46"/>
      <c r="N2872" s="46"/>
      <c r="O2872" s="46"/>
      <c r="P2872" s="46"/>
      <c r="Q2872" s="46"/>
      <c r="R2872" s="46"/>
      <c r="S2872" s="46"/>
      <c r="T2872" s="46"/>
      <c r="U2872" s="46"/>
      <c r="V2872" s="46"/>
      <c r="W2872" s="46"/>
      <c r="X2872" s="46"/>
    </row>
    <row r="2873" spans="1:24" ht="15" customHeight="1" x14ac:dyDescent="0.2">
      <c r="A2873" s="46"/>
      <c r="B2873" s="259" t="s">
        <v>618</v>
      </c>
      <c r="C2873" s="267" t="s">
        <v>24</v>
      </c>
      <c r="D2873" s="259" t="s">
        <v>25</v>
      </c>
      <c r="E2873" s="259" t="s">
        <v>26</v>
      </c>
      <c r="F2873" s="387" t="s">
        <v>917</v>
      </c>
      <c r="G2873" s="387"/>
      <c r="H2873" s="271" t="s">
        <v>27</v>
      </c>
      <c r="I2873" s="267" t="s">
        <v>28</v>
      </c>
      <c r="J2873" s="267" t="s">
        <v>29</v>
      </c>
      <c r="K2873" s="267" t="s">
        <v>30</v>
      </c>
      <c r="M2873" s="46"/>
      <c r="N2873" s="46"/>
      <c r="O2873" s="46"/>
      <c r="P2873" s="46"/>
      <c r="Q2873" s="46"/>
      <c r="R2873" s="46"/>
      <c r="S2873" s="46"/>
      <c r="T2873" s="46"/>
      <c r="U2873" s="46"/>
      <c r="V2873" s="46"/>
      <c r="W2873" s="46"/>
      <c r="X2873" s="46"/>
    </row>
    <row r="2874" spans="1:24" ht="15" customHeight="1" x14ac:dyDescent="0.2">
      <c r="A2874" s="46"/>
      <c r="B2874" s="260" t="s">
        <v>918</v>
      </c>
      <c r="C2874" s="275" t="s">
        <v>2407</v>
      </c>
      <c r="D2874" s="260" t="s">
        <v>73</v>
      </c>
      <c r="E2874" s="260" t="s">
        <v>584</v>
      </c>
      <c r="F2874" s="388" t="s">
        <v>952</v>
      </c>
      <c r="G2874" s="388"/>
      <c r="H2874" s="274" t="s">
        <v>83</v>
      </c>
      <c r="I2874" s="277">
        <v>1</v>
      </c>
      <c r="J2874" s="276">
        <v>123.05</v>
      </c>
      <c r="K2874" s="276">
        <v>123.05</v>
      </c>
      <c r="M2874" s="46"/>
      <c r="N2874" s="46"/>
      <c r="O2874" s="46"/>
      <c r="P2874" s="46"/>
      <c r="Q2874" s="46"/>
      <c r="R2874" s="46"/>
      <c r="S2874" s="46"/>
      <c r="T2874" s="46"/>
      <c r="U2874" s="46"/>
      <c r="V2874" s="46"/>
      <c r="W2874" s="46"/>
      <c r="X2874" s="46"/>
    </row>
    <row r="2875" spans="1:24" ht="15" customHeight="1" x14ac:dyDescent="0.2">
      <c r="A2875" s="46"/>
      <c r="B2875" s="261" t="s">
        <v>953</v>
      </c>
      <c r="C2875" s="280" t="s">
        <v>954</v>
      </c>
      <c r="D2875" s="261" t="s">
        <v>47</v>
      </c>
      <c r="E2875" s="261" t="s">
        <v>955</v>
      </c>
      <c r="F2875" s="385" t="s">
        <v>3970</v>
      </c>
      <c r="G2875" s="385"/>
      <c r="H2875" s="279" t="s">
        <v>950</v>
      </c>
      <c r="I2875" s="282">
        <v>1.1000000000000001</v>
      </c>
      <c r="J2875" s="281">
        <v>34.46</v>
      </c>
      <c r="K2875" s="281">
        <v>37.9</v>
      </c>
      <c r="M2875" s="46"/>
      <c r="N2875" s="46"/>
      <c r="O2875" s="46"/>
      <c r="P2875" s="46"/>
      <c r="Q2875" s="46"/>
      <c r="R2875" s="46"/>
      <c r="S2875" s="46"/>
      <c r="T2875" s="46"/>
      <c r="U2875" s="46"/>
      <c r="V2875" s="46"/>
      <c r="W2875" s="46"/>
      <c r="X2875" s="46"/>
    </row>
    <row r="2876" spans="1:24" ht="15" customHeight="1" x14ac:dyDescent="0.2">
      <c r="A2876" s="46"/>
      <c r="B2876" s="261" t="s">
        <v>953</v>
      </c>
      <c r="C2876" s="280" t="s">
        <v>957</v>
      </c>
      <c r="D2876" s="261" t="s">
        <v>47</v>
      </c>
      <c r="E2876" s="261" t="s">
        <v>958</v>
      </c>
      <c r="F2876" s="385" t="s">
        <v>3970</v>
      </c>
      <c r="G2876" s="385"/>
      <c r="H2876" s="279" t="s">
        <v>950</v>
      </c>
      <c r="I2876" s="282">
        <v>1.1000000000000001</v>
      </c>
      <c r="J2876" s="281">
        <v>26.08</v>
      </c>
      <c r="K2876" s="281">
        <v>28.68</v>
      </c>
      <c r="M2876" s="46"/>
      <c r="N2876" s="46"/>
      <c r="O2876" s="46"/>
      <c r="P2876" s="46"/>
      <c r="Q2876" s="46"/>
      <c r="R2876" s="46"/>
      <c r="S2876" s="46"/>
      <c r="T2876" s="46"/>
      <c r="U2876" s="46"/>
      <c r="V2876" s="46"/>
      <c r="W2876" s="46"/>
      <c r="X2876" s="46"/>
    </row>
    <row r="2877" spans="1:24" ht="15" customHeight="1" x14ac:dyDescent="0.2">
      <c r="A2877" s="46"/>
      <c r="B2877" s="262" t="s">
        <v>919</v>
      </c>
      <c r="C2877" s="284" t="s">
        <v>1604</v>
      </c>
      <c r="D2877" s="262" t="s">
        <v>36</v>
      </c>
      <c r="E2877" s="262" t="s">
        <v>1605</v>
      </c>
      <c r="F2877" s="389" t="s">
        <v>923</v>
      </c>
      <c r="G2877" s="389"/>
      <c r="H2877" s="283" t="s">
        <v>345</v>
      </c>
      <c r="I2877" s="286">
        <v>1.3</v>
      </c>
      <c r="J2877" s="285">
        <v>38.92</v>
      </c>
      <c r="K2877" s="285">
        <v>50.59</v>
      </c>
      <c r="M2877" s="46"/>
      <c r="N2877" s="46"/>
      <c r="O2877" s="46"/>
      <c r="P2877" s="46"/>
      <c r="Q2877" s="46"/>
      <c r="R2877" s="46"/>
      <c r="S2877" s="46"/>
      <c r="T2877" s="46"/>
      <c r="U2877" s="46"/>
      <c r="V2877" s="46"/>
      <c r="W2877" s="46"/>
      <c r="X2877" s="46"/>
    </row>
    <row r="2878" spans="1:24" ht="15" customHeight="1" x14ac:dyDescent="0.2">
      <c r="A2878" s="46"/>
      <c r="B2878" s="262" t="s">
        <v>919</v>
      </c>
      <c r="C2878" s="284" t="s">
        <v>1602</v>
      </c>
      <c r="D2878" s="262" t="s">
        <v>36</v>
      </c>
      <c r="E2878" s="262" t="s">
        <v>1603</v>
      </c>
      <c r="F2878" s="389" t="s">
        <v>923</v>
      </c>
      <c r="G2878" s="389"/>
      <c r="H2878" s="283" t="s">
        <v>1195</v>
      </c>
      <c r="I2878" s="286">
        <v>2.3E-2</v>
      </c>
      <c r="J2878" s="285">
        <v>20.61</v>
      </c>
      <c r="K2878" s="285">
        <v>0.47</v>
      </c>
      <c r="M2878" s="46"/>
      <c r="N2878" s="46"/>
      <c r="O2878" s="46"/>
      <c r="P2878" s="46"/>
      <c r="Q2878" s="46"/>
      <c r="R2878" s="46"/>
      <c r="S2878" s="46"/>
      <c r="T2878" s="46"/>
      <c r="U2878" s="46"/>
      <c r="V2878" s="46"/>
      <c r="W2878" s="46"/>
      <c r="X2878" s="46"/>
    </row>
    <row r="2879" spans="1:24" ht="15" customHeight="1" x14ac:dyDescent="0.2">
      <c r="A2879" s="46"/>
      <c r="B2879" s="262" t="s">
        <v>919</v>
      </c>
      <c r="C2879" s="284" t="s">
        <v>1600</v>
      </c>
      <c r="D2879" s="262" t="s">
        <v>36</v>
      </c>
      <c r="E2879" s="262" t="s">
        <v>1601</v>
      </c>
      <c r="F2879" s="389" t="s">
        <v>923</v>
      </c>
      <c r="G2879" s="389"/>
      <c r="H2879" s="283" t="s">
        <v>1453</v>
      </c>
      <c r="I2879" s="286">
        <v>4.5999999999999999E-2</v>
      </c>
      <c r="J2879" s="285">
        <v>47.63</v>
      </c>
      <c r="K2879" s="285">
        <v>2.19</v>
      </c>
      <c r="M2879" s="46"/>
      <c r="N2879" s="46"/>
      <c r="O2879" s="46"/>
      <c r="P2879" s="46"/>
      <c r="Q2879" s="46"/>
      <c r="R2879" s="46"/>
      <c r="S2879" s="46"/>
      <c r="T2879" s="46"/>
      <c r="U2879" s="46"/>
      <c r="V2879" s="46"/>
      <c r="W2879" s="46"/>
      <c r="X2879" s="46"/>
    </row>
    <row r="2880" spans="1:24" ht="15" customHeight="1" x14ac:dyDescent="0.2">
      <c r="A2880" s="46"/>
      <c r="B2880" s="262" t="s">
        <v>919</v>
      </c>
      <c r="C2880" s="284" t="s">
        <v>1638</v>
      </c>
      <c r="D2880" s="262" t="s">
        <v>47</v>
      </c>
      <c r="E2880" s="262" t="s">
        <v>1639</v>
      </c>
      <c r="F2880" s="389" t="s">
        <v>923</v>
      </c>
      <c r="G2880" s="389"/>
      <c r="H2880" s="283" t="s">
        <v>49</v>
      </c>
      <c r="I2880" s="286">
        <v>1</v>
      </c>
      <c r="J2880" s="285">
        <v>3.22</v>
      </c>
      <c r="K2880" s="285">
        <v>3.22</v>
      </c>
      <c r="M2880" s="46"/>
      <c r="N2880" s="46"/>
      <c r="O2880" s="46"/>
      <c r="P2880" s="46"/>
      <c r="Q2880" s="46"/>
      <c r="R2880" s="46"/>
      <c r="S2880" s="46"/>
      <c r="T2880" s="46"/>
      <c r="U2880" s="46"/>
      <c r="V2880" s="46"/>
      <c r="W2880" s="46"/>
      <c r="X2880" s="46"/>
    </row>
    <row r="2881" spans="1:24" ht="15" customHeight="1" x14ac:dyDescent="0.2">
      <c r="A2881" s="46"/>
      <c r="B2881" s="263"/>
      <c r="C2881" s="263"/>
      <c r="D2881" s="263"/>
      <c r="E2881" s="263"/>
      <c r="F2881" s="263" t="s">
        <v>924</v>
      </c>
      <c r="G2881" s="289">
        <v>58.73</v>
      </c>
      <c r="H2881" s="263" t="s">
        <v>925</v>
      </c>
      <c r="I2881" s="289">
        <v>0</v>
      </c>
      <c r="J2881" s="263" t="s">
        <v>926</v>
      </c>
      <c r="K2881" s="289">
        <v>58.73</v>
      </c>
      <c r="M2881" s="46"/>
      <c r="N2881" s="46"/>
      <c r="O2881" s="46"/>
      <c r="P2881" s="46"/>
      <c r="Q2881" s="46"/>
      <c r="R2881" s="46"/>
      <c r="S2881" s="46"/>
      <c r="T2881" s="46"/>
      <c r="U2881" s="46"/>
      <c r="V2881" s="46"/>
      <c r="W2881" s="46"/>
      <c r="X2881" s="46"/>
    </row>
    <row r="2882" spans="1:24" ht="15" customHeight="1" x14ac:dyDescent="0.2">
      <c r="A2882" s="46"/>
      <c r="B2882" s="263"/>
      <c r="C2882" s="263"/>
      <c r="D2882" s="263"/>
      <c r="E2882" s="263"/>
      <c r="F2882" s="263" t="s">
        <v>927</v>
      </c>
      <c r="G2882" s="289">
        <v>25.6</v>
      </c>
      <c r="H2882" s="263"/>
      <c r="I2882" s="386" t="s">
        <v>928</v>
      </c>
      <c r="J2882" s="386"/>
      <c r="K2882" s="289">
        <v>148.65</v>
      </c>
      <c r="M2882" s="46"/>
      <c r="N2882" s="46"/>
      <c r="O2882" s="46"/>
      <c r="P2882" s="46"/>
      <c r="Q2882" s="46"/>
      <c r="R2882" s="46"/>
      <c r="S2882" s="46"/>
      <c r="T2882" s="46"/>
      <c r="U2882" s="46"/>
      <c r="V2882" s="46"/>
      <c r="W2882" s="46"/>
      <c r="X2882" s="46"/>
    </row>
    <row r="2883" spans="1:24" ht="15" customHeight="1" thickBot="1" x14ac:dyDescent="0.25">
      <c r="A2883" s="46"/>
      <c r="B2883" s="264"/>
      <c r="C2883" s="264"/>
      <c r="D2883" s="264"/>
      <c r="E2883" s="264"/>
      <c r="F2883" s="264"/>
      <c r="G2883" s="264"/>
      <c r="H2883" s="264" t="s">
        <v>929</v>
      </c>
      <c r="I2883" s="287" t="s">
        <v>3684</v>
      </c>
      <c r="J2883" s="264" t="s">
        <v>931</v>
      </c>
      <c r="K2883" s="265">
        <v>26548.89</v>
      </c>
      <c r="M2883" s="46"/>
      <c r="N2883" s="46"/>
      <c r="O2883" s="46"/>
      <c r="P2883" s="46"/>
      <c r="Q2883" s="46"/>
      <c r="R2883" s="46"/>
      <c r="S2883" s="46"/>
      <c r="T2883" s="46"/>
      <c r="U2883" s="46"/>
      <c r="V2883" s="46"/>
      <c r="W2883" s="46"/>
      <c r="X2883" s="46"/>
    </row>
    <row r="2884" spans="1:24" ht="15" customHeight="1" thickTop="1" x14ac:dyDescent="0.2">
      <c r="A2884" s="46"/>
      <c r="B2884" s="278"/>
      <c r="C2884" s="278"/>
      <c r="D2884" s="278"/>
      <c r="E2884" s="278"/>
      <c r="F2884" s="278"/>
      <c r="G2884" s="278"/>
      <c r="H2884" s="278"/>
      <c r="I2884" s="278"/>
      <c r="J2884" s="278"/>
      <c r="K2884" s="278"/>
      <c r="M2884" s="46"/>
      <c r="N2884" s="46"/>
      <c r="O2884" s="46"/>
      <c r="P2884" s="46"/>
      <c r="Q2884" s="46"/>
      <c r="R2884" s="46"/>
      <c r="S2884" s="46"/>
      <c r="T2884" s="46"/>
      <c r="U2884" s="46"/>
      <c r="V2884" s="46"/>
      <c r="W2884" s="46"/>
      <c r="X2884" s="46"/>
    </row>
    <row r="2885" spans="1:24" ht="15" customHeight="1" x14ac:dyDescent="0.2">
      <c r="A2885" s="46"/>
      <c r="B2885" s="259" t="s">
        <v>619</v>
      </c>
      <c r="C2885" s="267" t="s">
        <v>24</v>
      </c>
      <c r="D2885" s="259" t="s">
        <v>25</v>
      </c>
      <c r="E2885" s="259" t="s">
        <v>26</v>
      </c>
      <c r="F2885" s="387" t="s">
        <v>917</v>
      </c>
      <c r="G2885" s="387"/>
      <c r="H2885" s="271" t="s">
        <v>27</v>
      </c>
      <c r="I2885" s="267" t="s">
        <v>28</v>
      </c>
      <c r="J2885" s="267" t="s">
        <v>29</v>
      </c>
      <c r="K2885" s="267" t="s">
        <v>30</v>
      </c>
      <c r="M2885" s="46"/>
      <c r="N2885" s="46"/>
      <c r="O2885" s="46"/>
      <c r="P2885" s="46"/>
      <c r="Q2885" s="46"/>
      <c r="R2885" s="46"/>
      <c r="S2885" s="46"/>
      <c r="T2885" s="46"/>
      <c r="U2885" s="46"/>
      <c r="V2885" s="46"/>
      <c r="W2885" s="46"/>
      <c r="X2885" s="46"/>
    </row>
    <row r="2886" spans="1:24" ht="15" customHeight="1" x14ac:dyDescent="0.2">
      <c r="A2886" s="46"/>
      <c r="B2886" s="260" t="s">
        <v>918</v>
      </c>
      <c r="C2886" s="275" t="s">
        <v>2600</v>
      </c>
      <c r="D2886" s="260" t="s">
        <v>73</v>
      </c>
      <c r="E2886" s="260" t="s">
        <v>623</v>
      </c>
      <c r="F2886" s="388" t="s">
        <v>952</v>
      </c>
      <c r="G2886" s="388"/>
      <c r="H2886" s="274" t="s">
        <v>83</v>
      </c>
      <c r="I2886" s="277">
        <v>1</v>
      </c>
      <c r="J2886" s="276">
        <v>55.76</v>
      </c>
      <c r="K2886" s="276">
        <v>55.76</v>
      </c>
      <c r="M2886" s="46"/>
      <c r="N2886" s="46"/>
      <c r="O2886" s="46"/>
      <c r="P2886" s="46"/>
      <c r="Q2886" s="46"/>
      <c r="R2886" s="46"/>
      <c r="S2886" s="46"/>
      <c r="T2886" s="46"/>
      <c r="U2886" s="46"/>
      <c r="V2886" s="46"/>
      <c r="W2886" s="46"/>
      <c r="X2886" s="46"/>
    </row>
    <row r="2887" spans="1:24" ht="15" customHeight="1" x14ac:dyDescent="0.2">
      <c r="A2887" s="46"/>
      <c r="B2887" s="261" t="s">
        <v>953</v>
      </c>
      <c r="C2887" s="280" t="s">
        <v>954</v>
      </c>
      <c r="D2887" s="261" t="s">
        <v>47</v>
      </c>
      <c r="E2887" s="261" t="s">
        <v>955</v>
      </c>
      <c r="F2887" s="385" t="s">
        <v>3970</v>
      </c>
      <c r="G2887" s="385"/>
      <c r="H2887" s="279" t="s">
        <v>950</v>
      </c>
      <c r="I2887" s="282">
        <v>0.5</v>
      </c>
      <c r="J2887" s="281">
        <v>34.46</v>
      </c>
      <c r="K2887" s="281">
        <v>17.23</v>
      </c>
      <c r="M2887" s="46"/>
      <c r="N2887" s="46"/>
      <c r="O2887" s="46"/>
      <c r="P2887" s="46"/>
      <c r="Q2887" s="46"/>
      <c r="R2887" s="46"/>
      <c r="S2887" s="46"/>
      <c r="T2887" s="46"/>
      <c r="U2887" s="46"/>
      <c r="V2887" s="46"/>
      <c r="W2887" s="46"/>
      <c r="X2887" s="46"/>
    </row>
    <row r="2888" spans="1:24" ht="15" customHeight="1" x14ac:dyDescent="0.2">
      <c r="A2888" s="46"/>
      <c r="B2888" s="261" t="s">
        <v>953</v>
      </c>
      <c r="C2888" s="280" t="s">
        <v>957</v>
      </c>
      <c r="D2888" s="261" t="s">
        <v>47</v>
      </c>
      <c r="E2888" s="261" t="s">
        <v>958</v>
      </c>
      <c r="F2888" s="385" t="s">
        <v>3970</v>
      </c>
      <c r="G2888" s="385"/>
      <c r="H2888" s="279" t="s">
        <v>950</v>
      </c>
      <c r="I2888" s="282">
        <v>0.5</v>
      </c>
      <c r="J2888" s="281">
        <v>26.08</v>
      </c>
      <c r="K2888" s="281">
        <v>13.04</v>
      </c>
      <c r="M2888" s="46"/>
      <c r="N2888" s="46"/>
      <c r="O2888" s="46"/>
      <c r="P2888" s="46"/>
      <c r="Q2888" s="46"/>
      <c r="R2888" s="46"/>
      <c r="S2888" s="46"/>
      <c r="T2888" s="46"/>
      <c r="U2888" s="46"/>
      <c r="V2888" s="46"/>
      <c r="W2888" s="46"/>
      <c r="X2888" s="46"/>
    </row>
    <row r="2889" spans="1:24" ht="15" customHeight="1" x14ac:dyDescent="0.2">
      <c r="A2889" s="46"/>
      <c r="B2889" s="262" t="s">
        <v>919</v>
      </c>
      <c r="C2889" s="284" t="s">
        <v>1640</v>
      </c>
      <c r="D2889" s="262" t="s">
        <v>36</v>
      </c>
      <c r="E2889" s="262" t="s">
        <v>1641</v>
      </c>
      <c r="F2889" s="389" t="s">
        <v>923</v>
      </c>
      <c r="G2889" s="389"/>
      <c r="H2889" s="283" t="s">
        <v>345</v>
      </c>
      <c r="I2889" s="286">
        <v>1.05</v>
      </c>
      <c r="J2889" s="285">
        <v>24.28</v>
      </c>
      <c r="K2889" s="285">
        <v>25.49</v>
      </c>
      <c r="M2889" s="46"/>
      <c r="N2889" s="46"/>
      <c r="O2889" s="46"/>
      <c r="P2889" s="46"/>
      <c r="Q2889" s="46"/>
      <c r="R2889" s="46"/>
      <c r="S2889" s="46"/>
      <c r="T2889" s="46"/>
      <c r="U2889" s="46"/>
      <c r="V2889" s="46"/>
      <c r="W2889" s="46"/>
      <c r="X2889" s="46"/>
    </row>
    <row r="2890" spans="1:24" ht="15" customHeight="1" x14ac:dyDescent="0.2">
      <c r="A2890" s="46"/>
      <c r="B2890" s="263"/>
      <c r="C2890" s="263"/>
      <c r="D2890" s="263"/>
      <c r="E2890" s="263"/>
      <c r="F2890" s="263" t="s">
        <v>924</v>
      </c>
      <c r="G2890" s="289">
        <v>26.69</v>
      </c>
      <c r="H2890" s="263" t="s">
        <v>925</v>
      </c>
      <c r="I2890" s="289">
        <v>0</v>
      </c>
      <c r="J2890" s="263" t="s">
        <v>926</v>
      </c>
      <c r="K2890" s="289">
        <v>26.69</v>
      </c>
      <c r="M2890" s="46"/>
      <c r="N2890" s="46"/>
      <c r="O2890" s="46"/>
      <c r="P2890" s="46"/>
      <c r="Q2890" s="46"/>
      <c r="R2890" s="46"/>
      <c r="S2890" s="46"/>
      <c r="T2890" s="46"/>
      <c r="U2890" s="46"/>
      <c r="V2890" s="46"/>
      <c r="W2890" s="46"/>
      <c r="X2890" s="46"/>
    </row>
    <row r="2891" spans="1:24" ht="15" customHeight="1" x14ac:dyDescent="0.2">
      <c r="A2891" s="46"/>
      <c r="B2891" s="263"/>
      <c r="C2891" s="263"/>
      <c r="D2891" s="263"/>
      <c r="E2891" s="263"/>
      <c r="F2891" s="263" t="s">
        <v>927</v>
      </c>
      <c r="G2891" s="289">
        <v>11.6</v>
      </c>
      <c r="H2891" s="263"/>
      <c r="I2891" s="386" t="s">
        <v>928</v>
      </c>
      <c r="J2891" s="386"/>
      <c r="K2891" s="289">
        <v>67.36</v>
      </c>
      <c r="M2891" s="46"/>
      <c r="N2891" s="46"/>
      <c r="O2891" s="46"/>
      <c r="P2891" s="46"/>
      <c r="Q2891" s="46"/>
      <c r="R2891" s="46"/>
      <c r="S2891" s="46"/>
      <c r="T2891" s="46"/>
      <c r="U2891" s="46"/>
      <c r="V2891" s="46"/>
      <c r="W2891" s="46"/>
      <c r="X2891" s="46"/>
    </row>
    <row r="2892" spans="1:24" ht="15" customHeight="1" thickBot="1" x14ac:dyDescent="0.25">
      <c r="A2892" s="46"/>
      <c r="B2892" s="264"/>
      <c r="C2892" s="264"/>
      <c r="D2892" s="264"/>
      <c r="E2892" s="264"/>
      <c r="F2892" s="264"/>
      <c r="G2892" s="264"/>
      <c r="H2892" s="264" t="s">
        <v>929</v>
      </c>
      <c r="I2892" s="287" t="s">
        <v>3326</v>
      </c>
      <c r="J2892" s="264" t="s">
        <v>931</v>
      </c>
      <c r="K2892" s="265">
        <v>10009.69</v>
      </c>
      <c r="M2892" s="46"/>
      <c r="N2892" s="46"/>
      <c r="O2892" s="46"/>
      <c r="P2892" s="46"/>
      <c r="Q2892" s="46"/>
      <c r="R2892" s="46"/>
      <c r="S2892" s="46"/>
      <c r="T2892" s="46"/>
      <c r="U2892" s="46"/>
      <c r="V2892" s="46"/>
      <c r="W2892" s="46"/>
      <c r="X2892" s="46"/>
    </row>
    <row r="2893" spans="1:24" ht="15" customHeight="1" thickTop="1" x14ac:dyDescent="0.2">
      <c r="A2893" s="46"/>
      <c r="B2893" s="278"/>
      <c r="C2893" s="278"/>
      <c r="D2893" s="278"/>
      <c r="E2893" s="278"/>
      <c r="F2893" s="278"/>
      <c r="G2893" s="278"/>
      <c r="H2893" s="278"/>
      <c r="I2893" s="278"/>
      <c r="J2893" s="278"/>
      <c r="K2893" s="278"/>
      <c r="M2893" s="46"/>
      <c r="N2893" s="46"/>
      <c r="O2893" s="46"/>
      <c r="P2893" s="46"/>
      <c r="Q2893" s="46"/>
      <c r="R2893" s="46"/>
      <c r="S2893" s="46"/>
      <c r="T2893" s="46"/>
      <c r="U2893" s="46"/>
      <c r="V2893" s="46"/>
      <c r="W2893" s="46"/>
      <c r="X2893" s="46"/>
    </row>
    <row r="2894" spans="1:24" ht="15" customHeight="1" x14ac:dyDescent="0.2">
      <c r="A2894" s="46"/>
      <c r="B2894" s="259" t="s">
        <v>620</v>
      </c>
      <c r="C2894" s="267" t="s">
        <v>24</v>
      </c>
      <c r="D2894" s="259" t="s">
        <v>25</v>
      </c>
      <c r="E2894" s="259" t="s">
        <v>26</v>
      </c>
      <c r="F2894" s="387" t="s">
        <v>917</v>
      </c>
      <c r="G2894" s="387"/>
      <c r="H2894" s="271" t="s">
        <v>27</v>
      </c>
      <c r="I2894" s="267" t="s">
        <v>28</v>
      </c>
      <c r="J2894" s="267" t="s">
        <v>29</v>
      </c>
      <c r="K2894" s="267" t="s">
        <v>30</v>
      </c>
      <c r="M2894" s="46"/>
      <c r="N2894" s="46"/>
      <c r="O2894" s="46"/>
      <c r="P2894" s="46"/>
      <c r="Q2894" s="46"/>
      <c r="R2894" s="46"/>
      <c r="S2894" s="46"/>
      <c r="T2894" s="46"/>
      <c r="U2894" s="46"/>
      <c r="V2894" s="46"/>
      <c r="W2894" s="46"/>
      <c r="X2894" s="46"/>
    </row>
    <row r="2895" spans="1:24" ht="15" customHeight="1" x14ac:dyDescent="0.2">
      <c r="A2895" s="46"/>
      <c r="B2895" s="260" t="s">
        <v>918</v>
      </c>
      <c r="C2895" s="275" t="s">
        <v>3445</v>
      </c>
      <c r="D2895" s="260" t="s">
        <v>73</v>
      </c>
      <c r="E2895" s="260" t="s">
        <v>3446</v>
      </c>
      <c r="F2895" s="388" t="s">
        <v>952</v>
      </c>
      <c r="G2895" s="388"/>
      <c r="H2895" s="274" t="s">
        <v>83</v>
      </c>
      <c r="I2895" s="277">
        <v>1</v>
      </c>
      <c r="J2895" s="276">
        <v>70.489999999999995</v>
      </c>
      <c r="K2895" s="276">
        <v>70.489999999999995</v>
      </c>
      <c r="M2895" s="46"/>
      <c r="N2895" s="46"/>
      <c r="O2895" s="46"/>
      <c r="P2895" s="46"/>
      <c r="Q2895" s="46"/>
      <c r="R2895" s="46"/>
      <c r="S2895" s="46"/>
      <c r="T2895" s="46"/>
      <c r="U2895" s="46"/>
      <c r="V2895" s="46"/>
      <c r="W2895" s="46"/>
      <c r="X2895" s="46"/>
    </row>
    <row r="2896" spans="1:24" ht="15" customHeight="1" x14ac:dyDescent="0.2">
      <c r="A2896" s="46"/>
      <c r="B2896" s="261" t="s">
        <v>953</v>
      </c>
      <c r="C2896" s="280" t="s">
        <v>957</v>
      </c>
      <c r="D2896" s="261" t="s">
        <v>47</v>
      </c>
      <c r="E2896" s="261" t="s">
        <v>958</v>
      </c>
      <c r="F2896" s="385" t="s">
        <v>3970</v>
      </c>
      <c r="G2896" s="385"/>
      <c r="H2896" s="279" t="s">
        <v>950</v>
      </c>
      <c r="I2896" s="282">
        <v>0.5</v>
      </c>
      <c r="J2896" s="281">
        <v>26.08</v>
      </c>
      <c r="K2896" s="281">
        <v>13.04</v>
      </c>
      <c r="M2896" s="46"/>
      <c r="N2896" s="46"/>
      <c r="O2896" s="46"/>
      <c r="P2896" s="46"/>
      <c r="Q2896" s="46"/>
      <c r="R2896" s="46"/>
      <c r="S2896" s="46"/>
      <c r="T2896" s="46"/>
      <c r="U2896" s="46"/>
      <c r="V2896" s="46"/>
      <c r="W2896" s="46"/>
      <c r="X2896" s="46"/>
    </row>
    <row r="2897" spans="1:24" ht="15" customHeight="1" x14ac:dyDescent="0.2">
      <c r="A2897" s="46"/>
      <c r="B2897" s="261" t="s">
        <v>953</v>
      </c>
      <c r="C2897" s="280" t="s">
        <v>954</v>
      </c>
      <c r="D2897" s="261" t="s">
        <v>47</v>
      </c>
      <c r="E2897" s="261" t="s">
        <v>955</v>
      </c>
      <c r="F2897" s="385" t="s">
        <v>3970</v>
      </c>
      <c r="G2897" s="385"/>
      <c r="H2897" s="279" t="s">
        <v>950</v>
      </c>
      <c r="I2897" s="282">
        <v>0.25</v>
      </c>
      <c r="J2897" s="281">
        <v>34.46</v>
      </c>
      <c r="K2897" s="281">
        <v>8.61</v>
      </c>
      <c r="M2897" s="46"/>
      <c r="N2897" s="46"/>
      <c r="O2897" s="46"/>
      <c r="P2897" s="46"/>
      <c r="Q2897" s="46"/>
      <c r="R2897" s="46"/>
      <c r="S2897" s="46"/>
      <c r="T2897" s="46"/>
      <c r="U2897" s="46"/>
      <c r="V2897" s="46"/>
      <c r="W2897" s="46"/>
      <c r="X2897" s="46"/>
    </row>
    <row r="2898" spans="1:24" ht="15" customHeight="1" x14ac:dyDescent="0.2">
      <c r="A2898" s="46"/>
      <c r="B2898" s="262" t="s">
        <v>919</v>
      </c>
      <c r="C2898" s="284" t="s">
        <v>3685</v>
      </c>
      <c r="D2898" s="262" t="s">
        <v>36</v>
      </c>
      <c r="E2898" s="262" t="s">
        <v>3686</v>
      </c>
      <c r="F2898" s="389" t="s">
        <v>923</v>
      </c>
      <c r="G2898" s="389"/>
      <c r="H2898" s="283" t="s">
        <v>345</v>
      </c>
      <c r="I2898" s="286">
        <v>1.05</v>
      </c>
      <c r="J2898" s="285">
        <v>46.52</v>
      </c>
      <c r="K2898" s="285">
        <v>48.84</v>
      </c>
      <c r="M2898" s="46"/>
      <c r="N2898" s="46"/>
      <c r="O2898" s="46"/>
      <c r="P2898" s="46"/>
      <c r="Q2898" s="46"/>
      <c r="R2898" s="46"/>
      <c r="S2898" s="46"/>
      <c r="T2898" s="46"/>
      <c r="U2898" s="46"/>
      <c r="V2898" s="46"/>
      <c r="W2898" s="46"/>
      <c r="X2898" s="46"/>
    </row>
    <row r="2899" spans="1:24" ht="15" customHeight="1" x14ac:dyDescent="0.2">
      <c r="A2899" s="46"/>
      <c r="B2899" s="263"/>
      <c r="C2899" s="263"/>
      <c r="D2899" s="263"/>
      <c r="E2899" s="263"/>
      <c r="F2899" s="263" t="s">
        <v>924</v>
      </c>
      <c r="G2899" s="289">
        <v>18.97</v>
      </c>
      <c r="H2899" s="263" t="s">
        <v>925</v>
      </c>
      <c r="I2899" s="289">
        <v>0</v>
      </c>
      <c r="J2899" s="263" t="s">
        <v>926</v>
      </c>
      <c r="K2899" s="289">
        <v>18.97</v>
      </c>
      <c r="M2899" s="46"/>
      <c r="N2899" s="46"/>
      <c r="O2899" s="46"/>
      <c r="P2899" s="46"/>
      <c r="Q2899" s="46"/>
      <c r="R2899" s="46"/>
      <c r="S2899" s="46"/>
      <c r="T2899" s="46"/>
      <c r="U2899" s="46"/>
      <c r="V2899" s="46"/>
      <c r="W2899" s="46"/>
      <c r="X2899" s="46"/>
    </row>
    <row r="2900" spans="1:24" ht="15" customHeight="1" x14ac:dyDescent="0.2">
      <c r="A2900" s="46"/>
      <c r="B2900" s="263"/>
      <c r="C2900" s="263"/>
      <c r="D2900" s="263"/>
      <c r="E2900" s="263"/>
      <c r="F2900" s="263" t="s">
        <v>927</v>
      </c>
      <c r="G2900" s="289">
        <v>14.66</v>
      </c>
      <c r="H2900" s="263"/>
      <c r="I2900" s="386" t="s">
        <v>928</v>
      </c>
      <c r="J2900" s="386"/>
      <c r="K2900" s="289">
        <v>85.15</v>
      </c>
      <c r="M2900" s="46"/>
      <c r="N2900" s="46"/>
      <c r="O2900" s="46"/>
      <c r="P2900" s="46"/>
      <c r="Q2900" s="46"/>
      <c r="R2900" s="46"/>
      <c r="S2900" s="46"/>
      <c r="T2900" s="46"/>
      <c r="U2900" s="46"/>
      <c r="V2900" s="46"/>
      <c r="W2900" s="46"/>
      <c r="X2900" s="46"/>
    </row>
    <row r="2901" spans="1:24" ht="15" customHeight="1" thickBot="1" x14ac:dyDescent="0.25">
      <c r="A2901" s="46"/>
      <c r="B2901" s="264"/>
      <c r="C2901" s="264"/>
      <c r="D2901" s="264"/>
      <c r="E2901" s="264"/>
      <c r="F2901" s="264"/>
      <c r="G2901" s="264"/>
      <c r="H2901" s="264" t="s">
        <v>929</v>
      </c>
      <c r="I2901" s="287" t="s">
        <v>3687</v>
      </c>
      <c r="J2901" s="264" t="s">
        <v>931</v>
      </c>
      <c r="K2901" s="265">
        <v>2162.81</v>
      </c>
      <c r="M2901" s="46"/>
      <c r="N2901" s="46"/>
      <c r="O2901" s="46"/>
      <c r="P2901" s="46"/>
      <c r="Q2901" s="46"/>
      <c r="R2901" s="46"/>
      <c r="S2901" s="46"/>
      <c r="T2901" s="46"/>
      <c r="U2901" s="46"/>
      <c r="V2901" s="46"/>
      <c r="W2901" s="46"/>
      <c r="X2901" s="46"/>
    </row>
    <row r="2902" spans="1:24" ht="15" customHeight="1" thickTop="1" x14ac:dyDescent="0.2">
      <c r="A2902" s="46"/>
      <c r="B2902" s="278"/>
      <c r="C2902" s="278"/>
      <c r="D2902" s="278"/>
      <c r="E2902" s="278"/>
      <c r="F2902" s="278"/>
      <c r="G2902" s="278"/>
      <c r="H2902" s="278"/>
      <c r="I2902" s="278"/>
      <c r="J2902" s="278"/>
      <c r="K2902" s="278"/>
      <c r="M2902" s="46"/>
      <c r="N2902" s="46"/>
      <c r="O2902" s="46"/>
      <c r="P2902" s="46"/>
      <c r="Q2902" s="46"/>
      <c r="R2902" s="46"/>
      <c r="S2902" s="46"/>
      <c r="T2902" s="46"/>
      <c r="U2902" s="46"/>
      <c r="V2902" s="46"/>
      <c r="W2902" s="46"/>
      <c r="X2902" s="46"/>
    </row>
    <row r="2903" spans="1:24" ht="15" customHeight="1" x14ac:dyDescent="0.2">
      <c r="A2903" s="46"/>
      <c r="B2903" s="259" t="s">
        <v>621</v>
      </c>
      <c r="C2903" s="267" t="s">
        <v>24</v>
      </c>
      <c r="D2903" s="259" t="s">
        <v>25</v>
      </c>
      <c r="E2903" s="259" t="s">
        <v>26</v>
      </c>
      <c r="F2903" s="387" t="s">
        <v>917</v>
      </c>
      <c r="G2903" s="387"/>
      <c r="H2903" s="271" t="s">
        <v>27</v>
      </c>
      <c r="I2903" s="267" t="s">
        <v>28</v>
      </c>
      <c r="J2903" s="267" t="s">
        <v>29</v>
      </c>
      <c r="K2903" s="267" t="s">
        <v>30</v>
      </c>
      <c r="M2903" s="46"/>
      <c r="N2903" s="46"/>
      <c r="O2903" s="46"/>
      <c r="P2903" s="46"/>
      <c r="Q2903" s="46"/>
      <c r="R2903" s="46"/>
      <c r="S2903" s="46"/>
      <c r="T2903" s="46"/>
      <c r="U2903" s="46"/>
      <c r="V2903" s="46"/>
      <c r="W2903" s="46"/>
      <c r="X2903" s="46"/>
    </row>
    <row r="2904" spans="1:24" ht="15" customHeight="1" x14ac:dyDescent="0.2">
      <c r="A2904" s="46"/>
      <c r="B2904" s="260" t="s">
        <v>918</v>
      </c>
      <c r="C2904" s="275" t="s">
        <v>3447</v>
      </c>
      <c r="D2904" s="260" t="s">
        <v>73</v>
      </c>
      <c r="E2904" s="260" t="s">
        <v>3448</v>
      </c>
      <c r="F2904" s="388" t="s">
        <v>952</v>
      </c>
      <c r="G2904" s="388"/>
      <c r="H2904" s="274" t="s">
        <v>83</v>
      </c>
      <c r="I2904" s="277">
        <v>1</v>
      </c>
      <c r="J2904" s="276">
        <v>115.32</v>
      </c>
      <c r="K2904" s="276">
        <v>115.32</v>
      </c>
      <c r="M2904" s="46"/>
      <c r="N2904" s="46"/>
      <c r="O2904" s="46"/>
      <c r="P2904" s="46"/>
      <c r="Q2904" s="46"/>
      <c r="R2904" s="46"/>
      <c r="S2904" s="46"/>
      <c r="T2904" s="46"/>
      <c r="U2904" s="46"/>
      <c r="V2904" s="46"/>
      <c r="W2904" s="46"/>
      <c r="X2904" s="46"/>
    </row>
    <row r="2905" spans="1:24" ht="15" customHeight="1" x14ac:dyDescent="0.2">
      <c r="A2905" s="46"/>
      <c r="B2905" s="261" t="s">
        <v>953</v>
      </c>
      <c r="C2905" s="280" t="s">
        <v>957</v>
      </c>
      <c r="D2905" s="261" t="s">
        <v>47</v>
      </c>
      <c r="E2905" s="261" t="s">
        <v>958</v>
      </c>
      <c r="F2905" s="385" t="s">
        <v>3970</v>
      </c>
      <c r="G2905" s="385"/>
      <c r="H2905" s="279" t="s">
        <v>950</v>
      </c>
      <c r="I2905" s="282">
        <v>0.9</v>
      </c>
      <c r="J2905" s="281">
        <v>26.08</v>
      </c>
      <c r="K2905" s="281">
        <v>23.47</v>
      </c>
      <c r="M2905" s="46"/>
      <c r="N2905" s="46"/>
      <c r="O2905" s="46"/>
      <c r="P2905" s="46"/>
      <c r="Q2905" s="46"/>
      <c r="R2905" s="46"/>
      <c r="S2905" s="46"/>
      <c r="T2905" s="46"/>
      <c r="U2905" s="46"/>
      <c r="V2905" s="46"/>
      <c r="W2905" s="46"/>
      <c r="X2905" s="46"/>
    </row>
    <row r="2906" spans="1:24" ht="15" customHeight="1" x14ac:dyDescent="0.2">
      <c r="A2906" s="46"/>
      <c r="B2906" s="261" t="s">
        <v>953</v>
      </c>
      <c r="C2906" s="280" t="s">
        <v>954</v>
      </c>
      <c r="D2906" s="261" t="s">
        <v>47</v>
      </c>
      <c r="E2906" s="261" t="s">
        <v>955</v>
      </c>
      <c r="F2906" s="385" t="s">
        <v>3970</v>
      </c>
      <c r="G2906" s="385"/>
      <c r="H2906" s="279" t="s">
        <v>950</v>
      </c>
      <c r="I2906" s="282">
        <v>0.9</v>
      </c>
      <c r="J2906" s="281">
        <v>34.46</v>
      </c>
      <c r="K2906" s="281">
        <v>31.01</v>
      </c>
      <c r="M2906" s="46"/>
      <c r="N2906" s="46"/>
      <c r="O2906" s="46"/>
      <c r="P2906" s="46"/>
      <c r="Q2906" s="46"/>
      <c r="R2906" s="46"/>
      <c r="S2906" s="46"/>
      <c r="T2906" s="46"/>
      <c r="U2906" s="46"/>
      <c r="V2906" s="46"/>
      <c r="W2906" s="46"/>
      <c r="X2906" s="46"/>
    </row>
    <row r="2907" spans="1:24" ht="15" customHeight="1" x14ac:dyDescent="0.2">
      <c r="A2907" s="46"/>
      <c r="B2907" s="262" t="s">
        <v>919</v>
      </c>
      <c r="C2907" s="284" t="s">
        <v>1489</v>
      </c>
      <c r="D2907" s="262" t="s">
        <v>47</v>
      </c>
      <c r="E2907" s="262" t="s">
        <v>2706</v>
      </c>
      <c r="F2907" s="389" t="s">
        <v>923</v>
      </c>
      <c r="G2907" s="389"/>
      <c r="H2907" s="283" t="s">
        <v>49</v>
      </c>
      <c r="I2907" s="286">
        <v>0.1</v>
      </c>
      <c r="J2907" s="285">
        <v>2.08</v>
      </c>
      <c r="K2907" s="285">
        <v>0.2</v>
      </c>
      <c r="M2907" s="46"/>
      <c r="N2907" s="46"/>
      <c r="O2907" s="46"/>
      <c r="P2907" s="46"/>
      <c r="Q2907" s="46"/>
      <c r="R2907" s="46"/>
      <c r="S2907" s="46"/>
      <c r="T2907" s="46"/>
      <c r="U2907" s="46"/>
      <c r="V2907" s="46"/>
      <c r="W2907" s="46"/>
      <c r="X2907" s="46"/>
    </row>
    <row r="2908" spans="1:24" ht="15" customHeight="1" x14ac:dyDescent="0.2">
      <c r="A2908" s="46"/>
      <c r="B2908" s="262" t="s">
        <v>919</v>
      </c>
      <c r="C2908" s="284" t="s">
        <v>1600</v>
      </c>
      <c r="D2908" s="262" t="s">
        <v>36</v>
      </c>
      <c r="E2908" s="262" t="s">
        <v>1601</v>
      </c>
      <c r="F2908" s="389" t="s">
        <v>923</v>
      </c>
      <c r="G2908" s="389"/>
      <c r="H2908" s="283" t="s">
        <v>1453</v>
      </c>
      <c r="I2908" s="286">
        <v>2.5999999999999999E-2</v>
      </c>
      <c r="J2908" s="285">
        <v>47.63</v>
      </c>
      <c r="K2908" s="285">
        <v>1.23</v>
      </c>
      <c r="M2908" s="46"/>
      <c r="N2908" s="46"/>
      <c r="O2908" s="46"/>
      <c r="P2908" s="46"/>
      <c r="Q2908" s="46"/>
      <c r="R2908" s="46"/>
      <c r="S2908" s="46"/>
      <c r="T2908" s="46"/>
      <c r="U2908" s="46"/>
      <c r="V2908" s="46"/>
      <c r="W2908" s="46"/>
      <c r="X2908" s="46"/>
    </row>
    <row r="2909" spans="1:24" ht="15" customHeight="1" x14ac:dyDescent="0.2">
      <c r="A2909" s="46"/>
      <c r="B2909" s="262" t="s">
        <v>919</v>
      </c>
      <c r="C2909" s="284" t="s">
        <v>3688</v>
      </c>
      <c r="D2909" s="262" t="s">
        <v>36</v>
      </c>
      <c r="E2909" s="262" t="s">
        <v>3689</v>
      </c>
      <c r="F2909" s="389" t="s">
        <v>923</v>
      </c>
      <c r="G2909" s="389"/>
      <c r="H2909" s="283" t="s">
        <v>345</v>
      </c>
      <c r="I2909" s="286">
        <v>1.4</v>
      </c>
      <c r="J2909" s="285">
        <v>41.53</v>
      </c>
      <c r="K2909" s="285">
        <v>58.14</v>
      </c>
      <c r="M2909" s="46"/>
      <c r="N2909" s="46"/>
      <c r="O2909" s="46"/>
      <c r="P2909" s="46"/>
      <c r="Q2909" s="46"/>
      <c r="R2909" s="46"/>
      <c r="S2909" s="46"/>
      <c r="T2909" s="46"/>
      <c r="U2909" s="46"/>
      <c r="V2909" s="46"/>
      <c r="W2909" s="46"/>
      <c r="X2909" s="46"/>
    </row>
    <row r="2910" spans="1:24" ht="15" customHeight="1" x14ac:dyDescent="0.2">
      <c r="A2910" s="46"/>
      <c r="B2910" s="262" t="s">
        <v>919</v>
      </c>
      <c r="C2910" s="284" t="s">
        <v>1610</v>
      </c>
      <c r="D2910" s="262" t="s">
        <v>36</v>
      </c>
      <c r="E2910" s="262" t="s">
        <v>1611</v>
      </c>
      <c r="F2910" s="389" t="s">
        <v>923</v>
      </c>
      <c r="G2910" s="389"/>
      <c r="H2910" s="283" t="s">
        <v>1195</v>
      </c>
      <c r="I2910" s="286">
        <v>1.7000000000000001E-2</v>
      </c>
      <c r="J2910" s="285">
        <v>74.739999999999995</v>
      </c>
      <c r="K2910" s="285">
        <v>1.27</v>
      </c>
      <c r="M2910" s="46"/>
      <c r="N2910" s="46"/>
      <c r="O2910" s="46"/>
      <c r="P2910" s="46"/>
      <c r="Q2910" s="46"/>
      <c r="R2910" s="46"/>
      <c r="S2910" s="46"/>
      <c r="T2910" s="46"/>
      <c r="U2910" s="46"/>
      <c r="V2910" s="46"/>
      <c r="W2910" s="46"/>
      <c r="X2910" s="46"/>
    </row>
    <row r="2911" spans="1:24" ht="15" customHeight="1" x14ac:dyDescent="0.2">
      <c r="A2911" s="46"/>
      <c r="B2911" s="263"/>
      <c r="C2911" s="263"/>
      <c r="D2911" s="263"/>
      <c r="E2911" s="263"/>
      <c r="F2911" s="263" t="s">
        <v>924</v>
      </c>
      <c r="G2911" s="289">
        <v>48.05</v>
      </c>
      <c r="H2911" s="263" t="s">
        <v>925</v>
      </c>
      <c r="I2911" s="289">
        <v>0</v>
      </c>
      <c r="J2911" s="263" t="s">
        <v>926</v>
      </c>
      <c r="K2911" s="289">
        <v>48.05</v>
      </c>
      <c r="M2911" s="46"/>
      <c r="N2911" s="46"/>
      <c r="O2911" s="46"/>
      <c r="P2911" s="46"/>
      <c r="Q2911" s="46"/>
      <c r="R2911" s="46"/>
      <c r="S2911" s="46"/>
      <c r="T2911" s="46"/>
      <c r="U2911" s="46"/>
      <c r="V2911" s="46"/>
      <c r="W2911" s="46"/>
      <c r="X2911" s="46"/>
    </row>
    <row r="2912" spans="1:24" ht="15" customHeight="1" x14ac:dyDescent="0.2">
      <c r="A2912" s="46"/>
      <c r="B2912" s="263"/>
      <c r="C2912" s="263"/>
      <c r="D2912" s="263"/>
      <c r="E2912" s="263"/>
      <c r="F2912" s="263" t="s">
        <v>927</v>
      </c>
      <c r="G2912" s="289">
        <v>23.99</v>
      </c>
      <c r="H2912" s="263"/>
      <c r="I2912" s="386" t="s">
        <v>928</v>
      </c>
      <c r="J2912" s="386"/>
      <c r="K2912" s="289">
        <v>139.31</v>
      </c>
      <c r="M2912" s="46"/>
      <c r="N2912" s="46"/>
      <c r="O2912" s="46"/>
      <c r="P2912" s="46"/>
      <c r="Q2912" s="46"/>
      <c r="R2912" s="46"/>
      <c r="S2912" s="46"/>
      <c r="T2912" s="46"/>
      <c r="U2912" s="46"/>
      <c r="V2912" s="46"/>
      <c r="W2912" s="46"/>
      <c r="X2912" s="46"/>
    </row>
    <row r="2913" spans="1:24" ht="15" customHeight="1" thickBot="1" x14ac:dyDescent="0.25">
      <c r="A2913" s="46"/>
      <c r="B2913" s="264"/>
      <c r="C2913" s="264"/>
      <c r="D2913" s="264"/>
      <c r="E2913" s="264"/>
      <c r="F2913" s="264"/>
      <c r="G2913" s="264"/>
      <c r="H2913" s="264" t="s">
        <v>929</v>
      </c>
      <c r="I2913" s="287" t="s">
        <v>3690</v>
      </c>
      <c r="J2913" s="264" t="s">
        <v>931</v>
      </c>
      <c r="K2913" s="265">
        <v>181.1</v>
      </c>
      <c r="M2913" s="46"/>
      <c r="N2913" s="46"/>
      <c r="O2913" s="46"/>
      <c r="P2913" s="46"/>
      <c r="Q2913" s="46"/>
      <c r="R2913" s="46"/>
      <c r="S2913" s="46"/>
      <c r="T2913" s="46"/>
      <c r="U2913" s="46"/>
      <c r="V2913" s="46"/>
      <c r="W2913" s="46"/>
      <c r="X2913" s="46"/>
    </row>
    <row r="2914" spans="1:24" ht="15" customHeight="1" thickTop="1" x14ac:dyDescent="0.2">
      <c r="A2914" s="46"/>
      <c r="B2914" s="278"/>
      <c r="C2914" s="278"/>
      <c r="D2914" s="278"/>
      <c r="E2914" s="278"/>
      <c r="F2914" s="278"/>
      <c r="G2914" s="278"/>
      <c r="H2914" s="278"/>
      <c r="I2914" s="278"/>
      <c r="J2914" s="278"/>
      <c r="K2914" s="278"/>
      <c r="M2914" s="46"/>
      <c r="N2914" s="46"/>
      <c r="O2914" s="46"/>
      <c r="P2914" s="46"/>
      <c r="Q2914" s="46"/>
      <c r="R2914" s="46"/>
      <c r="S2914" s="46"/>
      <c r="T2914" s="46"/>
      <c r="U2914" s="46"/>
      <c r="V2914" s="46"/>
      <c r="W2914" s="46"/>
      <c r="X2914" s="46"/>
    </row>
    <row r="2915" spans="1:24" ht="15" customHeight="1" x14ac:dyDescent="0.2">
      <c r="A2915" s="46"/>
      <c r="B2915" s="259" t="s">
        <v>622</v>
      </c>
      <c r="C2915" s="267" t="s">
        <v>24</v>
      </c>
      <c r="D2915" s="259" t="s">
        <v>25</v>
      </c>
      <c r="E2915" s="259" t="s">
        <v>26</v>
      </c>
      <c r="F2915" s="387" t="s">
        <v>917</v>
      </c>
      <c r="G2915" s="387"/>
      <c r="H2915" s="271" t="s">
        <v>27</v>
      </c>
      <c r="I2915" s="267" t="s">
        <v>28</v>
      </c>
      <c r="J2915" s="267" t="s">
        <v>29</v>
      </c>
      <c r="K2915" s="267" t="s">
        <v>30</v>
      </c>
      <c r="M2915" s="46"/>
      <c r="N2915" s="46"/>
      <c r="O2915" s="46"/>
      <c r="P2915" s="46"/>
      <c r="Q2915" s="46"/>
      <c r="R2915" s="46"/>
      <c r="S2915" s="46"/>
      <c r="T2915" s="46"/>
      <c r="U2915" s="46"/>
      <c r="V2915" s="46"/>
      <c r="W2915" s="46"/>
      <c r="X2915" s="46"/>
    </row>
    <row r="2916" spans="1:24" ht="15" customHeight="1" x14ac:dyDescent="0.2">
      <c r="A2916" s="46"/>
      <c r="B2916" s="260" t="s">
        <v>918</v>
      </c>
      <c r="C2916" s="275" t="s">
        <v>3449</v>
      </c>
      <c r="D2916" s="260" t="s">
        <v>73</v>
      </c>
      <c r="E2916" s="260" t="s">
        <v>3450</v>
      </c>
      <c r="F2916" s="388" t="s">
        <v>1065</v>
      </c>
      <c r="G2916" s="388"/>
      <c r="H2916" s="274" t="s">
        <v>49</v>
      </c>
      <c r="I2916" s="277">
        <v>1</v>
      </c>
      <c r="J2916" s="276">
        <v>386.39</v>
      </c>
      <c r="K2916" s="276">
        <v>386.39</v>
      </c>
      <c r="M2916" s="46"/>
      <c r="N2916" s="46"/>
      <c r="O2916" s="46"/>
      <c r="P2916" s="46"/>
      <c r="Q2916" s="46"/>
      <c r="R2916" s="46"/>
      <c r="S2916" s="46"/>
      <c r="T2916" s="46"/>
      <c r="U2916" s="46"/>
      <c r="V2916" s="46"/>
      <c r="W2916" s="46"/>
      <c r="X2916" s="46"/>
    </row>
    <row r="2917" spans="1:24" ht="15" customHeight="1" x14ac:dyDescent="0.2">
      <c r="A2917" s="46"/>
      <c r="B2917" s="261" t="s">
        <v>953</v>
      </c>
      <c r="C2917" s="280" t="s">
        <v>954</v>
      </c>
      <c r="D2917" s="261" t="s">
        <v>47</v>
      </c>
      <c r="E2917" s="261" t="s">
        <v>955</v>
      </c>
      <c r="F2917" s="385" t="s">
        <v>3970</v>
      </c>
      <c r="G2917" s="385"/>
      <c r="H2917" s="279" t="s">
        <v>950</v>
      </c>
      <c r="I2917" s="282">
        <v>0.7</v>
      </c>
      <c r="J2917" s="281">
        <v>34.46</v>
      </c>
      <c r="K2917" s="281">
        <v>24.12</v>
      </c>
      <c r="M2917" s="46"/>
      <c r="N2917" s="46"/>
      <c r="O2917" s="46"/>
      <c r="P2917" s="46"/>
      <c r="Q2917" s="46"/>
      <c r="R2917" s="46"/>
      <c r="S2917" s="46"/>
      <c r="T2917" s="46"/>
      <c r="U2917" s="46"/>
      <c r="V2917" s="46"/>
      <c r="W2917" s="46"/>
      <c r="X2917" s="46"/>
    </row>
    <row r="2918" spans="1:24" ht="15" customHeight="1" x14ac:dyDescent="0.2">
      <c r="A2918" s="46"/>
      <c r="B2918" s="261" t="s">
        <v>953</v>
      </c>
      <c r="C2918" s="280" t="s">
        <v>957</v>
      </c>
      <c r="D2918" s="261" t="s">
        <v>47</v>
      </c>
      <c r="E2918" s="261" t="s">
        <v>958</v>
      </c>
      <c r="F2918" s="385" t="s">
        <v>3970</v>
      </c>
      <c r="G2918" s="385"/>
      <c r="H2918" s="279" t="s">
        <v>950</v>
      </c>
      <c r="I2918" s="282">
        <v>0.7</v>
      </c>
      <c r="J2918" s="281">
        <v>26.08</v>
      </c>
      <c r="K2918" s="281">
        <v>18.25</v>
      </c>
      <c r="M2918" s="46"/>
      <c r="N2918" s="46"/>
      <c r="O2918" s="46"/>
      <c r="P2918" s="46"/>
      <c r="Q2918" s="46"/>
      <c r="R2918" s="46"/>
      <c r="S2918" s="46"/>
      <c r="T2918" s="46"/>
      <c r="U2918" s="46"/>
      <c r="V2918" s="46"/>
      <c r="W2918" s="46"/>
      <c r="X2918" s="46"/>
    </row>
    <row r="2919" spans="1:24" ht="15" customHeight="1" x14ac:dyDescent="0.2">
      <c r="A2919" s="46"/>
      <c r="B2919" s="262" t="s">
        <v>919</v>
      </c>
      <c r="C2919" s="284" t="s">
        <v>1642</v>
      </c>
      <c r="D2919" s="262" t="s">
        <v>47</v>
      </c>
      <c r="E2919" s="262" t="s">
        <v>1643</v>
      </c>
      <c r="F2919" s="389" t="s">
        <v>923</v>
      </c>
      <c r="G2919" s="389"/>
      <c r="H2919" s="283" t="s">
        <v>49</v>
      </c>
      <c r="I2919" s="286">
        <v>2</v>
      </c>
      <c r="J2919" s="285">
        <v>14.53</v>
      </c>
      <c r="K2919" s="285">
        <v>29.06</v>
      </c>
      <c r="M2919" s="46"/>
      <c r="N2919" s="46"/>
      <c r="O2919" s="46"/>
      <c r="P2919" s="46"/>
      <c r="Q2919" s="46"/>
      <c r="R2919" s="46"/>
      <c r="S2919" s="46"/>
      <c r="T2919" s="46"/>
      <c r="U2919" s="46"/>
      <c r="V2919" s="46"/>
      <c r="W2919" s="46"/>
      <c r="X2919" s="46"/>
    </row>
    <row r="2920" spans="1:24" ht="15" customHeight="1" x14ac:dyDescent="0.2">
      <c r="A2920" s="46"/>
      <c r="B2920" s="262" t="s">
        <v>919</v>
      </c>
      <c r="C2920" s="284" t="s">
        <v>3691</v>
      </c>
      <c r="D2920" s="262" t="s">
        <v>39</v>
      </c>
      <c r="E2920" s="262" t="s">
        <v>3692</v>
      </c>
      <c r="F2920" s="389" t="s">
        <v>923</v>
      </c>
      <c r="G2920" s="389"/>
      <c r="H2920" s="283" t="s">
        <v>304</v>
      </c>
      <c r="I2920" s="286">
        <v>1</v>
      </c>
      <c r="J2920" s="285">
        <v>312.12</v>
      </c>
      <c r="K2920" s="285">
        <v>312.12</v>
      </c>
      <c r="M2920" s="46"/>
      <c r="N2920" s="46"/>
      <c r="O2920" s="46"/>
      <c r="P2920" s="46"/>
      <c r="Q2920" s="46"/>
      <c r="R2920" s="46"/>
      <c r="S2920" s="46"/>
      <c r="T2920" s="46"/>
      <c r="U2920" s="46"/>
      <c r="V2920" s="46"/>
      <c r="W2920" s="46"/>
      <c r="X2920" s="46"/>
    </row>
    <row r="2921" spans="1:24" ht="15" customHeight="1" x14ac:dyDescent="0.2">
      <c r="A2921" s="46"/>
      <c r="B2921" s="262" t="s">
        <v>919</v>
      </c>
      <c r="C2921" s="284" t="s">
        <v>1565</v>
      </c>
      <c r="D2921" s="262" t="s">
        <v>47</v>
      </c>
      <c r="E2921" s="262" t="s">
        <v>1566</v>
      </c>
      <c r="F2921" s="389" t="s">
        <v>923</v>
      </c>
      <c r="G2921" s="389"/>
      <c r="H2921" s="283" t="s">
        <v>49</v>
      </c>
      <c r="I2921" s="286">
        <v>8.7499999999999994E-2</v>
      </c>
      <c r="J2921" s="285">
        <v>32.549999999999997</v>
      </c>
      <c r="K2921" s="285">
        <v>2.84</v>
      </c>
      <c r="M2921" s="46"/>
      <c r="N2921" s="46"/>
      <c r="O2921" s="46"/>
      <c r="P2921" s="46"/>
      <c r="Q2921" s="46"/>
      <c r="R2921" s="46"/>
      <c r="S2921" s="46"/>
      <c r="T2921" s="46"/>
      <c r="U2921" s="46"/>
      <c r="V2921" s="46"/>
      <c r="W2921" s="46"/>
      <c r="X2921" s="46"/>
    </row>
    <row r="2922" spans="1:24" ht="15" customHeight="1" x14ac:dyDescent="0.2">
      <c r="A2922" s="46"/>
      <c r="B2922" s="263"/>
      <c r="C2922" s="263"/>
      <c r="D2922" s="263"/>
      <c r="E2922" s="263"/>
      <c r="F2922" s="263" t="s">
        <v>924</v>
      </c>
      <c r="G2922" s="289">
        <v>37.369999999999997</v>
      </c>
      <c r="H2922" s="263" t="s">
        <v>925</v>
      </c>
      <c r="I2922" s="289">
        <v>0</v>
      </c>
      <c r="J2922" s="263" t="s">
        <v>926</v>
      </c>
      <c r="K2922" s="289">
        <v>37.369999999999997</v>
      </c>
      <c r="M2922" s="46"/>
      <c r="N2922" s="46"/>
      <c r="O2922" s="46"/>
      <c r="P2922" s="46"/>
      <c r="Q2922" s="46"/>
      <c r="R2922" s="46"/>
      <c r="S2922" s="46"/>
      <c r="T2922" s="46"/>
      <c r="U2922" s="46"/>
      <c r="V2922" s="46"/>
      <c r="W2922" s="46"/>
      <c r="X2922" s="46"/>
    </row>
    <row r="2923" spans="1:24" ht="15" customHeight="1" x14ac:dyDescent="0.2">
      <c r="A2923" s="46"/>
      <c r="B2923" s="263"/>
      <c r="C2923" s="263"/>
      <c r="D2923" s="263"/>
      <c r="E2923" s="263"/>
      <c r="F2923" s="263" t="s">
        <v>927</v>
      </c>
      <c r="G2923" s="289">
        <v>80.400000000000006</v>
      </c>
      <c r="H2923" s="263"/>
      <c r="I2923" s="386" t="s">
        <v>928</v>
      </c>
      <c r="J2923" s="386"/>
      <c r="K2923" s="289">
        <v>466.79</v>
      </c>
      <c r="M2923" s="46"/>
      <c r="N2923" s="46"/>
      <c r="O2923" s="46"/>
      <c r="P2923" s="46"/>
      <c r="Q2923" s="46"/>
      <c r="R2923" s="46"/>
      <c r="S2923" s="46"/>
      <c r="T2923" s="46"/>
      <c r="U2923" s="46"/>
      <c r="V2923" s="46"/>
      <c r="W2923" s="46"/>
      <c r="X2923" s="46"/>
    </row>
    <row r="2924" spans="1:24" ht="15" customHeight="1" thickBot="1" x14ac:dyDescent="0.25">
      <c r="A2924" s="46"/>
      <c r="B2924" s="264"/>
      <c r="C2924" s="264"/>
      <c r="D2924" s="264"/>
      <c r="E2924" s="264"/>
      <c r="F2924" s="264"/>
      <c r="G2924" s="264"/>
      <c r="H2924" s="264" t="s">
        <v>929</v>
      </c>
      <c r="I2924" s="287" t="s">
        <v>1064</v>
      </c>
      <c r="J2924" s="264" t="s">
        <v>931</v>
      </c>
      <c r="K2924" s="265">
        <v>933.58</v>
      </c>
      <c r="M2924" s="46"/>
      <c r="N2924" s="46"/>
      <c r="O2924" s="46"/>
      <c r="P2924" s="46"/>
      <c r="Q2924" s="46"/>
      <c r="R2924" s="46"/>
      <c r="S2924" s="46"/>
      <c r="T2924" s="46"/>
      <c r="U2924" s="46"/>
      <c r="V2924" s="46"/>
      <c r="W2924" s="46"/>
      <c r="X2924" s="46"/>
    </row>
    <row r="2925" spans="1:24" ht="15" customHeight="1" thickTop="1" x14ac:dyDescent="0.2">
      <c r="A2925" s="46"/>
      <c r="B2925" s="278"/>
      <c r="C2925" s="278"/>
      <c r="D2925" s="278"/>
      <c r="E2925" s="278"/>
      <c r="F2925" s="278"/>
      <c r="G2925" s="278"/>
      <c r="H2925" s="278"/>
      <c r="I2925" s="278"/>
      <c r="J2925" s="278"/>
      <c r="K2925" s="278"/>
      <c r="M2925" s="46"/>
      <c r="N2925" s="46"/>
      <c r="O2925" s="46"/>
      <c r="P2925" s="46"/>
      <c r="Q2925" s="46"/>
      <c r="R2925" s="46"/>
      <c r="S2925" s="46"/>
      <c r="T2925" s="46"/>
      <c r="U2925" s="46"/>
      <c r="V2925" s="46"/>
      <c r="W2925" s="46"/>
      <c r="X2925" s="46"/>
    </row>
    <row r="2926" spans="1:24" ht="15" customHeight="1" x14ac:dyDescent="0.2">
      <c r="A2926" s="46"/>
      <c r="B2926" s="259" t="s">
        <v>624</v>
      </c>
      <c r="C2926" s="267" t="s">
        <v>24</v>
      </c>
      <c r="D2926" s="259" t="s">
        <v>25</v>
      </c>
      <c r="E2926" s="259" t="s">
        <v>26</v>
      </c>
      <c r="F2926" s="387" t="s">
        <v>917</v>
      </c>
      <c r="G2926" s="387"/>
      <c r="H2926" s="271" t="s">
        <v>27</v>
      </c>
      <c r="I2926" s="267" t="s">
        <v>28</v>
      </c>
      <c r="J2926" s="267" t="s">
        <v>29</v>
      </c>
      <c r="K2926" s="267" t="s">
        <v>30</v>
      </c>
      <c r="M2926" s="46"/>
      <c r="N2926" s="46"/>
      <c r="O2926" s="46"/>
      <c r="P2926" s="46"/>
      <c r="Q2926" s="46"/>
      <c r="R2926" s="46"/>
      <c r="S2926" s="46"/>
      <c r="T2926" s="46"/>
      <c r="U2926" s="46"/>
      <c r="V2926" s="46"/>
      <c r="W2926" s="46"/>
      <c r="X2926" s="46"/>
    </row>
    <row r="2927" spans="1:24" ht="15" customHeight="1" x14ac:dyDescent="0.2">
      <c r="A2927" s="46"/>
      <c r="B2927" s="260" t="s">
        <v>918</v>
      </c>
      <c r="C2927" s="275" t="s">
        <v>3011</v>
      </c>
      <c r="D2927" s="260" t="s">
        <v>73</v>
      </c>
      <c r="E2927" s="260" t="s">
        <v>3012</v>
      </c>
      <c r="F2927" s="388" t="s">
        <v>1065</v>
      </c>
      <c r="G2927" s="388"/>
      <c r="H2927" s="274" t="s">
        <v>49</v>
      </c>
      <c r="I2927" s="277">
        <v>1</v>
      </c>
      <c r="J2927" s="276">
        <v>363.39</v>
      </c>
      <c r="K2927" s="276">
        <v>363.39</v>
      </c>
      <c r="M2927" s="46"/>
      <c r="N2927" s="46"/>
      <c r="O2927" s="46"/>
      <c r="P2927" s="46"/>
      <c r="Q2927" s="46"/>
      <c r="R2927" s="46"/>
      <c r="S2927" s="46"/>
      <c r="T2927" s="46"/>
      <c r="U2927" s="46"/>
      <c r="V2927" s="46"/>
      <c r="W2927" s="46"/>
      <c r="X2927" s="46"/>
    </row>
    <row r="2928" spans="1:24" ht="15" customHeight="1" x14ac:dyDescent="0.2">
      <c r="A2928" s="46"/>
      <c r="B2928" s="261" t="s">
        <v>953</v>
      </c>
      <c r="C2928" s="280" t="s">
        <v>957</v>
      </c>
      <c r="D2928" s="261" t="s">
        <v>47</v>
      </c>
      <c r="E2928" s="261" t="s">
        <v>958</v>
      </c>
      <c r="F2928" s="385" t="s">
        <v>3970</v>
      </c>
      <c r="G2928" s="385"/>
      <c r="H2928" s="279" t="s">
        <v>950</v>
      </c>
      <c r="I2928" s="282">
        <v>0.7</v>
      </c>
      <c r="J2928" s="281">
        <v>26.08</v>
      </c>
      <c r="K2928" s="281">
        <v>18.25</v>
      </c>
      <c r="M2928" s="46"/>
      <c r="N2928" s="46"/>
      <c r="O2928" s="46"/>
      <c r="P2928" s="46"/>
      <c r="Q2928" s="46"/>
      <c r="R2928" s="46"/>
      <c r="S2928" s="46"/>
      <c r="T2928" s="46"/>
      <c r="U2928" s="46"/>
      <c r="V2928" s="46"/>
      <c r="W2928" s="46"/>
      <c r="X2928" s="46"/>
    </row>
    <row r="2929" spans="1:24" ht="15" customHeight="1" x14ac:dyDescent="0.2">
      <c r="A2929" s="46"/>
      <c r="B2929" s="261" t="s">
        <v>953</v>
      </c>
      <c r="C2929" s="280" t="s">
        <v>954</v>
      </c>
      <c r="D2929" s="261" t="s">
        <v>47</v>
      </c>
      <c r="E2929" s="261" t="s">
        <v>955</v>
      </c>
      <c r="F2929" s="385" t="s">
        <v>3970</v>
      </c>
      <c r="G2929" s="385"/>
      <c r="H2929" s="279" t="s">
        <v>950</v>
      </c>
      <c r="I2929" s="282">
        <v>0.7</v>
      </c>
      <c r="J2929" s="281">
        <v>34.46</v>
      </c>
      <c r="K2929" s="281">
        <v>24.12</v>
      </c>
      <c r="M2929" s="46"/>
      <c r="N2929" s="46"/>
      <c r="O2929" s="46"/>
      <c r="P2929" s="46"/>
      <c r="Q2929" s="46"/>
      <c r="R2929" s="46"/>
      <c r="S2929" s="46"/>
      <c r="T2929" s="46"/>
      <c r="U2929" s="46"/>
      <c r="V2929" s="46"/>
      <c r="W2929" s="46"/>
      <c r="X2929" s="46"/>
    </row>
    <row r="2930" spans="1:24" ht="15" customHeight="1" x14ac:dyDescent="0.2">
      <c r="A2930" s="46"/>
      <c r="B2930" s="262" t="s">
        <v>919</v>
      </c>
      <c r="C2930" s="284" t="s">
        <v>1642</v>
      </c>
      <c r="D2930" s="262" t="s">
        <v>47</v>
      </c>
      <c r="E2930" s="262" t="s">
        <v>1643</v>
      </c>
      <c r="F2930" s="389" t="s">
        <v>923</v>
      </c>
      <c r="G2930" s="389"/>
      <c r="H2930" s="283" t="s">
        <v>49</v>
      </c>
      <c r="I2930" s="286">
        <v>2</v>
      </c>
      <c r="J2930" s="285">
        <v>14.53</v>
      </c>
      <c r="K2930" s="285">
        <v>29.06</v>
      </c>
      <c r="M2930" s="46"/>
      <c r="N2930" s="46"/>
      <c r="O2930" s="46"/>
      <c r="P2930" s="46"/>
      <c r="Q2930" s="46"/>
      <c r="R2930" s="46"/>
      <c r="S2930" s="46"/>
      <c r="T2930" s="46"/>
      <c r="U2930" s="46"/>
      <c r="V2930" s="46"/>
      <c r="W2930" s="46"/>
      <c r="X2930" s="46"/>
    </row>
    <row r="2931" spans="1:24" ht="15" customHeight="1" x14ac:dyDescent="0.2">
      <c r="A2931" s="46"/>
      <c r="B2931" s="262" t="s">
        <v>919</v>
      </c>
      <c r="C2931" s="284" t="s">
        <v>3096</v>
      </c>
      <c r="D2931" s="262" t="s">
        <v>47</v>
      </c>
      <c r="E2931" s="262" t="s">
        <v>3097</v>
      </c>
      <c r="F2931" s="389" t="s">
        <v>923</v>
      </c>
      <c r="G2931" s="389"/>
      <c r="H2931" s="283" t="s">
        <v>49</v>
      </c>
      <c r="I2931" s="286">
        <v>1</v>
      </c>
      <c r="J2931" s="285">
        <v>289.12</v>
      </c>
      <c r="K2931" s="285">
        <v>289.12</v>
      </c>
      <c r="M2931" s="46"/>
      <c r="N2931" s="46"/>
      <c r="O2931" s="46"/>
      <c r="P2931" s="46"/>
      <c r="Q2931" s="46"/>
      <c r="R2931" s="46"/>
      <c r="S2931" s="46"/>
      <c r="T2931" s="46"/>
      <c r="U2931" s="46"/>
      <c r="V2931" s="46"/>
      <c r="W2931" s="46"/>
      <c r="X2931" s="46"/>
    </row>
    <row r="2932" spans="1:24" ht="15" customHeight="1" x14ac:dyDescent="0.2">
      <c r="A2932" s="46"/>
      <c r="B2932" s="262" t="s">
        <v>919</v>
      </c>
      <c r="C2932" s="284" t="s">
        <v>1565</v>
      </c>
      <c r="D2932" s="262" t="s">
        <v>47</v>
      </c>
      <c r="E2932" s="262" t="s">
        <v>1566</v>
      </c>
      <c r="F2932" s="389" t="s">
        <v>923</v>
      </c>
      <c r="G2932" s="389"/>
      <c r="H2932" s="283" t="s">
        <v>49</v>
      </c>
      <c r="I2932" s="286">
        <v>8.7499999999999994E-2</v>
      </c>
      <c r="J2932" s="285">
        <v>32.549999999999997</v>
      </c>
      <c r="K2932" s="285">
        <v>2.84</v>
      </c>
      <c r="M2932" s="46"/>
      <c r="N2932" s="46"/>
      <c r="O2932" s="46"/>
      <c r="P2932" s="46"/>
      <c r="Q2932" s="46"/>
      <c r="R2932" s="46"/>
      <c r="S2932" s="46"/>
      <c r="T2932" s="46"/>
      <c r="U2932" s="46"/>
      <c r="V2932" s="46"/>
      <c r="W2932" s="46"/>
      <c r="X2932" s="46"/>
    </row>
    <row r="2933" spans="1:24" ht="15" customHeight="1" x14ac:dyDescent="0.2">
      <c r="A2933" s="46"/>
      <c r="B2933" s="263"/>
      <c r="C2933" s="263"/>
      <c r="D2933" s="263"/>
      <c r="E2933" s="263"/>
      <c r="F2933" s="263" t="s">
        <v>924</v>
      </c>
      <c r="G2933" s="289">
        <v>37.369999999999997</v>
      </c>
      <c r="H2933" s="263" t="s">
        <v>925</v>
      </c>
      <c r="I2933" s="289">
        <v>0</v>
      </c>
      <c r="J2933" s="263" t="s">
        <v>926</v>
      </c>
      <c r="K2933" s="289">
        <v>37.369999999999997</v>
      </c>
      <c r="M2933" s="46"/>
      <c r="N2933" s="46"/>
      <c r="O2933" s="46"/>
      <c r="P2933" s="46"/>
      <c r="Q2933" s="46"/>
      <c r="R2933" s="46"/>
      <c r="S2933" s="46"/>
      <c r="T2933" s="46"/>
      <c r="U2933" s="46"/>
      <c r="V2933" s="46"/>
      <c r="W2933" s="46"/>
      <c r="X2933" s="46"/>
    </row>
    <row r="2934" spans="1:24" ht="15" customHeight="1" x14ac:dyDescent="0.2">
      <c r="A2934" s="46"/>
      <c r="B2934" s="263"/>
      <c r="C2934" s="263"/>
      <c r="D2934" s="263"/>
      <c r="E2934" s="263"/>
      <c r="F2934" s="263" t="s">
        <v>927</v>
      </c>
      <c r="G2934" s="289">
        <v>75.62</v>
      </c>
      <c r="H2934" s="263"/>
      <c r="I2934" s="386" t="s">
        <v>928</v>
      </c>
      <c r="J2934" s="386"/>
      <c r="K2934" s="289">
        <v>439.01</v>
      </c>
      <c r="M2934" s="46"/>
      <c r="N2934" s="46"/>
      <c r="O2934" s="46"/>
      <c r="P2934" s="46"/>
      <c r="Q2934" s="46"/>
      <c r="R2934" s="46"/>
      <c r="S2934" s="46"/>
      <c r="T2934" s="46"/>
      <c r="U2934" s="46"/>
      <c r="V2934" s="46"/>
      <c r="W2934" s="46"/>
      <c r="X2934" s="46"/>
    </row>
    <row r="2935" spans="1:24" ht="15" customHeight="1" thickBot="1" x14ac:dyDescent="0.25">
      <c r="A2935" s="46"/>
      <c r="B2935" s="264"/>
      <c r="C2935" s="264"/>
      <c r="D2935" s="264"/>
      <c r="E2935" s="264"/>
      <c r="F2935" s="264"/>
      <c r="G2935" s="264"/>
      <c r="H2935" s="264" t="s">
        <v>929</v>
      </c>
      <c r="I2935" s="287" t="s">
        <v>1064</v>
      </c>
      <c r="J2935" s="264" t="s">
        <v>931</v>
      </c>
      <c r="K2935" s="265">
        <v>878.02</v>
      </c>
      <c r="M2935" s="46"/>
      <c r="N2935" s="46"/>
      <c r="O2935" s="46"/>
      <c r="P2935" s="46"/>
      <c r="Q2935" s="46"/>
      <c r="R2935" s="46"/>
      <c r="S2935" s="46"/>
      <c r="T2935" s="46"/>
      <c r="U2935" s="46"/>
      <c r="V2935" s="46"/>
      <c r="W2935" s="46"/>
      <c r="X2935" s="46"/>
    </row>
    <row r="2936" spans="1:24" ht="15" customHeight="1" thickTop="1" x14ac:dyDescent="0.2">
      <c r="A2936" s="46"/>
      <c r="B2936" s="278"/>
      <c r="C2936" s="278"/>
      <c r="D2936" s="278"/>
      <c r="E2936" s="278"/>
      <c r="F2936" s="278"/>
      <c r="G2936" s="278"/>
      <c r="H2936" s="278"/>
      <c r="I2936" s="278"/>
      <c r="J2936" s="278"/>
      <c r="K2936" s="278"/>
      <c r="M2936" s="46"/>
      <c r="N2936" s="46"/>
      <c r="O2936" s="46"/>
      <c r="P2936" s="46"/>
      <c r="Q2936" s="46"/>
      <c r="R2936" s="46"/>
      <c r="S2936" s="46"/>
      <c r="T2936" s="46"/>
      <c r="U2936" s="46"/>
      <c r="V2936" s="46"/>
      <c r="W2936" s="46"/>
      <c r="X2936" s="46"/>
    </row>
    <row r="2937" spans="1:24" ht="15" customHeight="1" x14ac:dyDescent="0.2">
      <c r="A2937" s="46"/>
      <c r="B2937" s="259" t="s">
        <v>625</v>
      </c>
      <c r="C2937" s="267" t="s">
        <v>24</v>
      </c>
      <c r="D2937" s="259" t="s">
        <v>25</v>
      </c>
      <c r="E2937" s="259" t="s">
        <v>26</v>
      </c>
      <c r="F2937" s="387" t="s">
        <v>917</v>
      </c>
      <c r="G2937" s="387"/>
      <c r="H2937" s="271" t="s">
        <v>27</v>
      </c>
      <c r="I2937" s="267" t="s">
        <v>28</v>
      </c>
      <c r="J2937" s="267" t="s">
        <v>29</v>
      </c>
      <c r="K2937" s="267" t="s">
        <v>30</v>
      </c>
      <c r="M2937" s="46"/>
      <c r="N2937" s="46"/>
      <c r="O2937" s="46"/>
      <c r="P2937" s="46"/>
      <c r="Q2937" s="46"/>
      <c r="R2937" s="46"/>
      <c r="S2937" s="46"/>
      <c r="T2937" s="46"/>
      <c r="U2937" s="46"/>
      <c r="V2937" s="46"/>
      <c r="W2937" s="46"/>
      <c r="X2937" s="46"/>
    </row>
    <row r="2938" spans="1:24" ht="15" customHeight="1" x14ac:dyDescent="0.2">
      <c r="A2938" s="46"/>
      <c r="B2938" s="260" t="s">
        <v>918</v>
      </c>
      <c r="C2938" s="275" t="s">
        <v>627</v>
      </c>
      <c r="D2938" s="260" t="s">
        <v>47</v>
      </c>
      <c r="E2938" s="260" t="s">
        <v>628</v>
      </c>
      <c r="F2938" s="388" t="s">
        <v>4030</v>
      </c>
      <c r="G2938" s="388"/>
      <c r="H2938" s="274" t="s">
        <v>83</v>
      </c>
      <c r="I2938" s="277">
        <v>1</v>
      </c>
      <c r="J2938" s="276">
        <v>140.6</v>
      </c>
      <c r="K2938" s="276">
        <v>140.6</v>
      </c>
      <c r="M2938" s="46"/>
      <c r="N2938" s="46"/>
      <c r="O2938" s="46"/>
      <c r="P2938" s="46"/>
      <c r="Q2938" s="46"/>
      <c r="R2938" s="46"/>
      <c r="S2938" s="46"/>
      <c r="T2938" s="46"/>
      <c r="U2938" s="46"/>
      <c r="V2938" s="46"/>
      <c r="W2938" s="46"/>
      <c r="X2938" s="46"/>
    </row>
    <row r="2939" spans="1:24" ht="15" customHeight="1" x14ac:dyDescent="0.2">
      <c r="A2939" s="46"/>
      <c r="B2939" s="261" t="s">
        <v>953</v>
      </c>
      <c r="C2939" s="280" t="s">
        <v>1019</v>
      </c>
      <c r="D2939" s="261" t="s">
        <v>47</v>
      </c>
      <c r="E2939" s="261" t="s">
        <v>1020</v>
      </c>
      <c r="F2939" s="385" t="s">
        <v>3970</v>
      </c>
      <c r="G2939" s="385"/>
      <c r="H2939" s="279" t="s">
        <v>950</v>
      </c>
      <c r="I2939" s="282">
        <v>0.10299999999999999</v>
      </c>
      <c r="J2939" s="281">
        <v>24.73</v>
      </c>
      <c r="K2939" s="281">
        <v>2.54</v>
      </c>
      <c r="M2939" s="46"/>
      <c r="N2939" s="46"/>
      <c r="O2939" s="46"/>
      <c r="P2939" s="46"/>
      <c r="Q2939" s="46"/>
      <c r="R2939" s="46"/>
      <c r="S2939" s="46"/>
      <c r="T2939" s="46"/>
      <c r="U2939" s="46"/>
      <c r="V2939" s="46"/>
      <c r="W2939" s="46"/>
      <c r="X2939" s="46"/>
    </row>
    <row r="2940" spans="1:24" ht="15" customHeight="1" x14ac:dyDescent="0.2">
      <c r="A2940" s="46"/>
      <c r="B2940" s="261" t="s">
        <v>953</v>
      </c>
      <c r="C2940" s="280" t="s">
        <v>1559</v>
      </c>
      <c r="D2940" s="261" t="s">
        <v>47</v>
      </c>
      <c r="E2940" s="261" t="s">
        <v>1560</v>
      </c>
      <c r="F2940" s="385" t="s">
        <v>3970</v>
      </c>
      <c r="G2940" s="385"/>
      <c r="H2940" s="279" t="s">
        <v>950</v>
      </c>
      <c r="I2940" s="282">
        <v>0.10299999999999999</v>
      </c>
      <c r="J2940" s="281">
        <v>17.57</v>
      </c>
      <c r="K2940" s="281">
        <v>1.8</v>
      </c>
      <c r="M2940" s="46"/>
      <c r="N2940" s="46"/>
      <c r="O2940" s="46"/>
      <c r="P2940" s="46"/>
      <c r="Q2940" s="46"/>
      <c r="R2940" s="46"/>
      <c r="S2940" s="46"/>
      <c r="T2940" s="46"/>
      <c r="U2940" s="46"/>
      <c r="V2940" s="46"/>
      <c r="W2940" s="46"/>
      <c r="X2940" s="46"/>
    </row>
    <row r="2941" spans="1:24" ht="15" customHeight="1" x14ac:dyDescent="0.2">
      <c r="A2941" s="46"/>
      <c r="B2941" s="262" t="s">
        <v>919</v>
      </c>
      <c r="C2941" s="284" t="s">
        <v>1644</v>
      </c>
      <c r="D2941" s="262" t="s">
        <v>47</v>
      </c>
      <c r="E2941" s="262" t="s">
        <v>1645</v>
      </c>
      <c r="F2941" s="389" t="s">
        <v>923</v>
      </c>
      <c r="G2941" s="389"/>
      <c r="H2941" s="283" t="s">
        <v>83</v>
      </c>
      <c r="I2941" s="286">
        <v>1.05</v>
      </c>
      <c r="J2941" s="285">
        <v>129.26</v>
      </c>
      <c r="K2941" s="285">
        <v>135.72</v>
      </c>
      <c r="M2941" s="46"/>
      <c r="N2941" s="46"/>
      <c r="O2941" s="46"/>
      <c r="P2941" s="46"/>
      <c r="Q2941" s="46"/>
      <c r="R2941" s="46"/>
      <c r="S2941" s="46"/>
      <c r="T2941" s="46"/>
      <c r="U2941" s="46"/>
      <c r="V2941" s="46"/>
      <c r="W2941" s="46"/>
      <c r="X2941" s="46"/>
    </row>
    <row r="2942" spans="1:24" ht="15" customHeight="1" x14ac:dyDescent="0.2">
      <c r="A2942" s="46"/>
      <c r="B2942" s="262" t="s">
        <v>919</v>
      </c>
      <c r="C2942" s="284" t="s">
        <v>1565</v>
      </c>
      <c r="D2942" s="262" t="s">
        <v>47</v>
      </c>
      <c r="E2942" s="262" t="s">
        <v>1566</v>
      </c>
      <c r="F2942" s="389" t="s">
        <v>923</v>
      </c>
      <c r="G2942" s="389"/>
      <c r="H2942" s="283" t="s">
        <v>49</v>
      </c>
      <c r="I2942" s="286">
        <v>1.67E-2</v>
      </c>
      <c r="J2942" s="285">
        <v>32.549999999999997</v>
      </c>
      <c r="K2942" s="285">
        <v>0.54</v>
      </c>
      <c r="M2942" s="46"/>
      <c r="N2942" s="46"/>
      <c r="O2942" s="46"/>
      <c r="P2942" s="46"/>
      <c r="Q2942" s="46"/>
      <c r="R2942" s="46"/>
      <c r="S2942" s="46"/>
      <c r="T2942" s="46"/>
      <c r="U2942" s="46"/>
      <c r="V2942" s="46"/>
      <c r="W2942" s="46"/>
      <c r="X2942" s="46"/>
    </row>
    <row r="2943" spans="1:24" ht="15" customHeight="1" x14ac:dyDescent="0.2">
      <c r="A2943" s="46"/>
      <c r="B2943" s="263"/>
      <c r="C2943" s="263"/>
      <c r="D2943" s="263"/>
      <c r="E2943" s="263"/>
      <c r="F2943" s="263" t="s">
        <v>924</v>
      </c>
      <c r="G2943" s="289">
        <v>3.61</v>
      </c>
      <c r="H2943" s="263" t="s">
        <v>925</v>
      </c>
      <c r="I2943" s="289">
        <v>0</v>
      </c>
      <c r="J2943" s="263" t="s">
        <v>926</v>
      </c>
      <c r="K2943" s="289">
        <v>3.61</v>
      </c>
      <c r="M2943" s="46"/>
      <c r="N2943" s="46"/>
      <c r="O2943" s="46"/>
      <c r="P2943" s="46"/>
      <c r="Q2943" s="46"/>
      <c r="R2943" s="46"/>
      <c r="S2943" s="46"/>
      <c r="T2943" s="46"/>
      <c r="U2943" s="46"/>
      <c r="V2943" s="46"/>
      <c r="W2943" s="46"/>
      <c r="X2943" s="46"/>
    </row>
    <row r="2944" spans="1:24" ht="15" customHeight="1" x14ac:dyDescent="0.2">
      <c r="A2944" s="46"/>
      <c r="B2944" s="263"/>
      <c r="C2944" s="263"/>
      <c r="D2944" s="263"/>
      <c r="E2944" s="263"/>
      <c r="F2944" s="263" t="s">
        <v>927</v>
      </c>
      <c r="G2944" s="289">
        <v>29.25</v>
      </c>
      <c r="H2944" s="263"/>
      <c r="I2944" s="386" t="s">
        <v>928</v>
      </c>
      <c r="J2944" s="386"/>
      <c r="K2944" s="289">
        <v>169.85</v>
      </c>
      <c r="M2944" s="46"/>
      <c r="N2944" s="46"/>
      <c r="O2944" s="46"/>
      <c r="P2944" s="46"/>
      <c r="Q2944" s="46"/>
      <c r="R2944" s="46"/>
      <c r="S2944" s="46"/>
      <c r="T2944" s="46"/>
      <c r="U2944" s="46"/>
      <c r="V2944" s="46"/>
      <c r="W2944" s="46"/>
      <c r="X2944" s="46"/>
    </row>
    <row r="2945" spans="1:24" ht="15" customHeight="1" thickBot="1" x14ac:dyDescent="0.25">
      <c r="A2945" s="46"/>
      <c r="B2945" s="264"/>
      <c r="C2945" s="264"/>
      <c r="D2945" s="264"/>
      <c r="E2945" s="264"/>
      <c r="F2945" s="264"/>
      <c r="G2945" s="264"/>
      <c r="H2945" s="264" t="s">
        <v>929</v>
      </c>
      <c r="I2945" s="287" t="s">
        <v>3693</v>
      </c>
      <c r="J2945" s="264" t="s">
        <v>931</v>
      </c>
      <c r="K2945" s="265">
        <v>10123.06</v>
      </c>
      <c r="M2945" s="46"/>
      <c r="N2945" s="46"/>
      <c r="O2945" s="46"/>
      <c r="P2945" s="46"/>
      <c r="Q2945" s="46"/>
      <c r="R2945" s="46"/>
      <c r="S2945" s="46"/>
      <c r="T2945" s="46"/>
      <c r="U2945" s="46"/>
      <c r="V2945" s="46"/>
      <c r="W2945" s="46"/>
      <c r="X2945" s="46"/>
    </row>
    <row r="2946" spans="1:24" ht="15" customHeight="1" thickTop="1" x14ac:dyDescent="0.2">
      <c r="A2946" s="46"/>
      <c r="B2946" s="278"/>
      <c r="C2946" s="278"/>
      <c r="D2946" s="278"/>
      <c r="E2946" s="278"/>
      <c r="F2946" s="278"/>
      <c r="G2946" s="278"/>
      <c r="H2946" s="278"/>
      <c r="I2946" s="278"/>
      <c r="J2946" s="278"/>
      <c r="K2946" s="278"/>
      <c r="M2946" s="46"/>
      <c r="N2946" s="46"/>
      <c r="O2946" s="46"/>
      <c r="P2946" s="46"/>
      <c r="Q2946" s="46"/>
      <c r="R2946" s="46"/>
      <c r="S2946" s="46"/>
      <c r="T2946" s="46"/>
      <c r="U2946" s="46"/>
      <c r="V2946" s="46"/>
      <c r="W2946" s="46"/>
      <c r="X2946" s="46"/>
    </row>
    <row r="2947" spans="1:24" ht="15" customHeight="1" x14ac:dyDescent="0.2">
      <c r="A2947" s="46"/>
      <c r="B2947" s="259" t="s">
        <v>626</v>
      </c>
      <c r="C2947" s="267" t="s">
        <v>24</v>
      </c>
      <c r="D2947" s="259" t="s">
        <v>25</v>
      </c>
      <c r="E2947" s="259" t="s">
        <v>26</v>
      </c>
      <c r="F2947" s="387" t="s">
        <v>917</v>
      </c>
      <c r="G2947" s="387"/>
      <c r="H2947" s="271" t="s">
        <v>27</v>
      </c>
      <c r="I2947" s="267" t="s">
        <v>28</v>
      </c>
      <c r="J2947" s="267" t="s">
        <v>29</v>
      </c>
      <c r="K2947" s="267" t="s">
        <v>30</v>
      </c>
      <c r="M2947" s="46"/>
      <c r="N2947" s="46"/>
      <c r="O2947" s="46"/>
      <c r="P2947" s="46"/>
      <c r="Q2947" s="46"/>
      <c r="R2947" s="46"/>
      <c r="S2947" s="46"/>
      <c r="T2947" s="46"/>
      <c r="U2947" s="46"/>
      <c r="V2947" s="46"/>
      <c r="W2947" s="46"/>
      <c r="X2947" s="46"/>
    </row>
    <row r="2948" spans="1:24" ht="15" customHeight="1" x14ac:dyDescent="0.2">
      <c r="A2948" s="46"/>
      <c r="B2948" s="260" t="s">
        <v>918</v>
      </c>
      <c r="C2948" s="275" t="s">
        <v>3224</v>
      </c>
      <c r="D2948" s="260" t="s">
        <v>47</v>
      </c>
      <c r="E2948" s="260" t="s">
        <v>3225</v>
      </c>
      <c r="F2948" s="388" t="s">
        <v>4030</v>
      </c>
      <c r="G2948" s="388"/>
      <c r="H2948" s="274" t="s">
        <v>83</v>
      </c>
      <c r="I2948" s="277">
        <v>1</v>
      </c>
      <c r="J2948" s="276">
        <v>218.18</v>
      </c>
      <c r="K2948" s="276">
        <v>218.18</v>
      </c>
      <c r="M2948" s="46"/>
      <c r="N2948" s="46"/>
      <c r="O2948" s="46"/>
      <c r="P2948" s="46"/>
      <c r="Q2948" s="46"/>
      <c r="R2948" s="46"/>
      <c r="S2948" s="46"/>
      <c r="T2948" s="46"/>
      <c r="U2948" s="46"/>
      <c r="V2948" s="46"/>
      <c r="W2948" s="46"/>
      <c r="X2948" s="46"/>
    </row>
    <row r="2949" spans="1:24" ht="15" customHeight="1" x14ac:dyDescent="0.2">
      <c r="A2949" s="46"/>
      <c r="B2949" s="261" t="s">
        <v>953</v>
      </c>
      <c r="C2949" s="280" t="s">
        <v>1559</v>
      </c>
      <c r="D2949" s="261" t="s">
        <v>47</v>
      </c>
      <c r="E2949" s="261" t="s">
        <v>1560</v>
      </c>
      <c r="F2949" s="385" t="s">
        <v>3970</v>
      </c>
      <c r="G2949" s="385"/>
      <c r="H2949" s="279" t="s">
        <v>950</v>
      </c>
      <c r="I2949" s="282">
        <v>0.1169</v>
      </c>
      <c r="J2949" s="281">
        <v>17.57</v>
      </c>
      <c r="K2949" s="281">
        <v>2.0499999999999998</v>
      </c>
      <c r="M2949" s="46"/>
      <c r="N2949" s="46"/>
      <c r="O2949" s="46"/>
      <c r="P2949" s="46"/>
      <c r="Q2949" s="46"/>
      <c r="R2949" s="46"/>
      <c r="S2949" s="46"/>
      <c r="T2949" s="46"/>
      <c r="U2949" s="46"/>
      <c r="V2949" s="46"/>
      <c r="W2949" s="46"/>
      <c r="X2949" s="46"/>
    </row>
    <row r="2950" spans="1:24" ht="15" customHeight="1" x14ac:dyDescent="0.2">
      <c r="A2950" s="46"/>
      <c r="B2950" s="261" t="s">
        <v>953</v>
      </c>
      <c r="C2950" s="280" t="s">
        <v>1019</v>
      </c>
      <c r="D2950" s="261" t="s">
        <v>47</v>
      </c>
      <c r="E2950" s="261" t="s">
        <v>1020</v>
      </c>
      <c r="F2950" s="385" t="s">
        <v>3970</v>
      </c>
      <c r="G2950" s="385"/>
      <c r="H2950" s="279" t="s">
        <v>950</v>
      </c>
      <c r="I2950" s="282">
        <v>0.1169</v>
      </c>
      <c r="J2950" s="281">
        <v>24.73</v>
      </c>
      <c r="K2950" s="281">
        <v>2.89</v>
      </c>
      <c r="M2950" s="46"/>
      <c r="N2950" s="46"/>
      <c r="O2950" s="46"/>
      <c r="P2950" s="46"/>
      <c r="Q2950" s="46"/>
      <c r="R2950" s="46"/>
      <c r="S2950" s="46"/>
      <c r="T2950" s="46"/>
      <c r="U2950" s="46"/>
      <c r="V2950" s="46"/>
      <c r="W2950" s="46"/>
      <c r="X2950" s="46"/>
    </row>
    <row r="2951" spans="1:24" ht="15" customHeight="1" x14ac:dyDescent="0.2">
      <c r="A2951" s="46"/>
      <c r="B2951" s="262" t="s">
        <v>919</v>
      </c>
      <c r="C2951" s="284" t="s">
        <v>3327</v>
      </c>
      <c r="D2951" s="262" t="s">
        <v>47</v>
      </c>
      <c r="E2951" s="262" t="s">
        <v>3328</v>
      </c>
      <c r="F2951" s="389" t="s">
        <v>923</v>
      </c>
      <c r="G2951" s="389"/>
      <c r="H2951" s="283" t="s">
        <v>83</v>
      </c>
      <c r="I2951" s="286">
        <v>1.05</v>
      </c>
      <c r="J2951" s="285">
        <v>202.45</v>
      </c>
      <c r="K2951" s="285">
        <v>212.57</v>
      </c>
      <c r="M2951" s="46"/>
      <c r="N2951" s="46"/>
      <c r="O2951" s="46"/>
      <c r="P2951" s="46"/>
      <c r="Q2951" s="46"/>
      <c r="R2951" s="46"/>
      <c r="S2951" s="46"/>
      <c r="T2951" s="46"/>
      <c r="U2951" s="46"/>
      <c r="V2951" s="46"/>
      <c r="W2951" s="46"/>
      <c r="X2951" s="46"/>
    </row>
    <row r="2952" spans="1:24" ht="15" customHeight="1" x14ac:dyDescent="0.2">
      <c r="A2952" s="46"/>
      <c r="B2952" s="262" t="s">
        <v>919</v>
      </c>
      <c r="C2952" s="284" t="s">
        <v>1565</v>
      </c>
      <c r="D2952" s="262" t="s">
        <v>47</v>
      </c>
      <c r="E2952" s="262" t="s">
        <v>1566</v>
      </c>
      <c r="F2952" s="389" t="s">
        <v>923</v>
      </c>
      <c r="G2952" s="389"/>
      <c r="H2952" s="283" t="s">
        <v>49</v>
      </c>
      <c r="I2952" s="286">
        <v>2.0799999999999999E-2</v>
      </c>
      <c r="J2952" s="285">
        <v>32.549999999999997</v>
      </c>
      <c r="K2952" s="285">
        <v>0.67</v>
      </c>
      <c r="M2952" s="46"/>
      <c r="N2952" s="46"/>
      <c r="O2952" s="46"/>
      <c r="P2952" s="46"/>
      <c r="Q2952" s="46"/>
      <c r="R2952" s="46"/>
      <c r="S2952" s="46"/>
      <c r="T2952" s="46"/>
      <c r="U2952" s="46"/>
      <c r="V2952" s="46"/>
      <c r="W2952" s="46"/>
      <c r="X2952" s="46"/>
    </row>
    <row r="2953" spans="1:24" ht="15" customHeight="1" x14ac:dyDescent="0.2">
      <c r="A2953" s="46"/>
      <c r="B2953" s="263"/>
      <c r="C2953" s="263"/>
      <c r="D2953" s="263"/>
      <c r="E2953" s="263"/>
      <c r="F2953" s="263" t="s">
        <v>924</v>
      </c>
      <c r="G2953" s="289">
        <v>4.09</v>
      </c>
      <c r="H2953" s="263" t="s">
        <v>925</v>
      </c>
      <c r="I2953" s="289">
        <v>0</v>
      </c>
      <c r="J2953" s="263" t="s">
        <v>926</v>
      </c>
      <c r="K2953" s="289">
        <v>4.09</v>
      </c>
      <c r="M2953" s="46"/>
      <c r="N2953" s="46"/>
      <c r="O2953" s="46"/>
      <c r="P2953" s="46"/>
      <c r="Q2953" s="46"/>
      <c r="R2953" s="46"/>
      <c r="S2953" s="46"/>
      <c r="T2953" s="46"/>
      <c r="U2953" s="46"/>
      <c r="V2953" s="46"/>
      <c r="W2953" s="46"/>
      <c r="X2953" s="46"/>
    </row>
    <row r="2954" spans="1:24" ht="15" customHeight="1" x14ac:dyDescent="0.2">
      <c r="A2954" s="46"/>
      <c r="B2954" s="263"/>
      <c r="C2954" s="263"/>
      <c r="D2954" s="263"/>
      <c r="E2954" s="263"/>
      <c r="F2954" s="263" t="s">
        <v>927</v>
      </c>
      <c r="G2954" s="289">
        <v>45.4</v>
      </c>
      <c r="H2954" s="263"/>
      <c r="I2954" s="386" t="s">
        <v>928</v>
      </c>
      <c r="J2954" s="386"/>
      <c r="K2954" s="289">
        <v>263.58</v>
      </c>
      <c r="M2954" s="46"/>
      <c r="N2954" s="46"/>
      <c r="O2954" s="46"/>
      <c r="P2954" s="46"/>
      <c r="Q2954" s="46"/>
      <c r="R2954" s="46"/>
      <c r="S2954" s="46"/>
      <c r="T2954" s="46"/>
      <c r="U2954" s="46"/>
      <c r="V2954" s="46"/>
      <c r="W2954" s="46"/>
      <c r="X2954" s="46"/>
    </row>
    <row r="2955" spans="1:24" ht="15" customHeight="1" thickBot="1" x14ac:dyDescent="0.25">
      <c r="A2955" s="46"/>
      <c r="B2955" s="264"/>
      <c r="C2955" s="264"/>
      <c r="D2955" s="264"/>
      <c r="E2955" s="264"/>
      <c r="F2955" s="264"/>
      <c r="G2955" s="264"/>
      <c r="H2955" s="264" t="s">
        <v>929</v>
      </c>
      <c r="I2955" s="287" t="s">
        <v>3694</v>
      </c>
      <c r="J2955" s="264" t="s">
        <v>931</v>
      </c>
      <c r="K2955" s="265">
        <v>1291.54</v>
      </c>
      <c r="M2955" s="46"/>
      <c r="N2955" s="46"/>
      <c r="O2955" s="46"/>
      <c r="P2955" s="46"/>
      <c r="Q2955" s="46"/>
      <c r="R2955" s="46"/>
      <c r="S2955" s="46"/>
      <c r="T2955" s="46"/>
      <c r="U2955" s="46"/>
      <c r="V2955" s="46"/>
      <c r="W2955" s="46"/>
      <c r="X2955" s="46"/>
    </row>
    <row r="2956" spans="1:24" ht="15" customHeight="1" thickTop="1" x14ac:dyDescent="0.2">
      <c r="A2956" s="46"/>
      <c r="B2956" s="278"/>
      <c r="C2956" s="278"/>
      <c r="D2956" s="278"/>
      <c r="E2956" s="278"/>
      <c r="F2956" s="278"/>
      <c r="G2956" s="278"/>
      <c r="H2956" s="278"/>
      <c r="I2956" s="278"/>
      <c r="J2956" s="278"/>
      <c r="K2956" s="278"/>
      <c r="M2956" s="46"/>
      <c r="N2956" s="46"/>
      <c r="O2956" s="46"/>
      <c r="P2956" s="46"/>
      <c r="Q2956" s="46"/>
      <c r="R2956" s="46"/>
      <c r="S2956" s="46"/>
      <c r="T2956" s="46"/>
      <c r="U2956" s="46"/>
      <c r="V2956" s="46"/>
      <c r="W2956" s="46"/>
      <c r="X2956" s="46"/>
    </row>
    <row r="2957" spans="1:24" ht="15" customHeight="1" x14ac:dyDescent="0.2">
      <c r="A2957" s="46"/>
      <c r="B2957" s="259" t="s">
        <v>3451</v>
      </c>
      <c r="C2957" s="267" t="s">
        <v>24</v>
      </c>
      <c r="D2957" s="259" t="s">
        <v>25</v>
      </c>
      <c r="E2957" s="259" t="s">
        <v>26</v>
      </c>
      <c r="F2957" s="387" t="s">
        <v>917</v>
      </c>
      <c r="G2957" s="387"/>
      <c r="H2957" s="271" t="s">
        <v>27</v>
      </c>
      <c r="I2957" s="267" t="s">
        <v>28</v>
      </c>
      <c r="J2957" s="267" t="s">
        <v>29</v>
      </c>
      <c r="K2957" s="267" t="s">
        <v>30</v>
      </c>
      <c r="M2957" s="46"/>
      <c r="N2957" s="46"/>
      <c r="O2957" s="46"/>
      <c r="P2957" s="46"/>
      <c r="Q2957" s="46"/>
      <c r="R2957" s="46"/>
      <c r="S2957" s="46"/>
      <c r="T2957" s="46"/>
      <c r="U2957" s="46"/>
      <c r="V2957" s="46"/>
      <c r="W2957" s="46"/>
      <c r="X2957" s="46"/>
    </row>
    <row r="2958" spans="1:24" ht="15" customHeight="1" x14ac:dyDescent="0.2">
      <c r="A2958" s="46"/>
      <c r="B2958" s="260" t="s">
        <v>918</v>
      </c>
      <c r="C2958" s="275" t="s">
        <v>3013</v>
      </c>
      <c r="D2958" s="260" t="s">
        <v>47</v>
      </c>
      <c r="E2958" s="260" t="s">
        <v>3014</v>
      </c>
      <c r="F2958" s="388" t="s">
        <v>4018</v>
      </c>
      <c r="G2958" s="388"/>
      <c r="H2958" s="274" t="s">
        <v>49</v>
      </c>
      <c r="I2958" s="277">
        <v>1</v>
      </c>
      <c r="J2958" s="276">
        <v>11.94</v>
      </c>
      <c r="K2958" s="276">
        <v>11.94</v>
      </c>
      <c r="M2958" s="46"/>
      <c r="N2958" s="46"/>
      <c r="O2958" s="46"/>
      <c r="P2958" s="46"/>
      <c r="Q2958" s="46"/>
      <c r="R2958" s="46"/>
      <c r="S2958" s="46"/>
      <c r="T2958" s="46"/>
      <c r="U2958" s="46"/>
      <c r="V2958" s="46"/>
      <c r="W2958" s="46"/>
      <c r="X2958" s="46"/>
    </row>
    <row r="2959" spans="1:24" ht="15" customHeight="1" x14ac:dyDescent="0.2">
      <c r="A2959" s="46"/>
      <c r="B2959" s="261" t="s">
        <v>953</v>
      </c>
      <c r="C2959" s="280" t="s">
        <v>957</v>
      </c>
      <c r="D2959" s="261" t="s">
        <v>47</v>
      </c>
      <c r="E2959" s="261" t="s">
        <v>958</v>
      </c>
      <c r="F2959" s="385" t="s">
        <v>3970</v>
      </c>
      <c r="G2959" s="385"/>
      <c r="H2959" s="279" t="s">
        <v>950</v>
      </c>
      <c r="I2959" s="282">
        <v>0.152</v>
      </c>
      <c r="J2959" s="281">
        <v>26.08</v>
      </c>
      <c r="K2959" s="281">
        <v>3.96</v>
      </c>
      <c r="M2959" s="46"/>
      <c r="N2959" s="46"/>
      <c r="O2959" s="46"/>
      <c r="P2959" s="46"/>
      <c r="Q2959" s="46"/>
      <c r="R2959" s="46"/>
      <c r="S2959" s="46"/>
      <c r="T2959" s="46"/>
      <c r="U2959" s="46"/>
      <c r="V2959" s="46"/>
      <c r="W2959" s="46"/>
      <c r="X2959" s="46"/>
    </row>
    <row r="2960" spans="1:24" ht="15" customHeight="1" x14ac:dyDescent="0.2">
      <c r="A2960" s="46"/>
      <c r="B2960" s="261" t="s">
        <v>953</v>
      </c>
      <c r="C2960" s="280" t="s">
        <v>954</v>
      </c>
      <c r="D2960" s="261" t="s">
        <v>47</v>
      </c>
      <c r="E2960" s="261" t="s">
        <v>955</v>
      </c>
      <c r="F2960" s="385" t="s">
        <v>3970</v>
      </c>
      <c r="G2960" s="385"/>
      <c r="H2960" s="279" t="s">
        <v>950</v>
      </c>
      <c r="I2960" s="282">
        <v>0.152</v>
      </c>
      <c r="J2960" s="281">
        <v>34.46</v>
      </c>
      <c r="K2960" s="281">
        <v>5.23</v>
      </c>
      <c r="M2960" s="46"/>
      <c r="N2960" s="46"/>
      <c r="O2960" s="46"/>
      <c r="P2960" s="46"/>
      <c r="Q2960" s="46"/>
      <c r="R2960" s="46"/>
      <c r="S2960" s="46"/>
      <c r="T2960" s="46"/>
      <c r="U2960" s="46"/>
      <c r="V2960" s="46"/>
      <c r="W2960" s="46"/>
      <c r="X2960" s="46"/>
    </row>
    <row r="2961" spans="1:24" ht="15" customHeight="1" x14ac:dyDescent="0.2">
      <c r="A2961" s="46"/>
      <c r="B2961" s="262" t="s">
        <v>919</v>
      </c>
      <c r="C2961" s="284" t="s">
        <v>1492</v>
      </c>
      <c r="D2961" s="262" t="s">
        <v>47</v>
      </c>
      <c r="E2961" s="262" t="s">
        <v>1493</v>
      </c>
      <c r="F2961" s="389" t="s">
        <v>923</v>
      </c>
      <c r="G2961" s="389"/>
      <c r="H2961" s="283" t="s">
        <v>49</v>
      </c>
      <c r="I2961" s="286">
        <v>8.0000000000000002E-3</v>
      </c>
      <c r="J2961" s="285">
        <v>89.35</v>
      </c>
      <c r="K2961" s="285">
        <v>0.71</v>
      </c>
      <c r="M2961" s="46"/>
      <c r="N2961" s="46"/>
      <c r="O2961" s="46"/>
      <c r="P2961" s="46"/>
      <c r="Q2961" s="46"/>
      <c r="R2961" s="46"/>
      <c r="S2961" s="46"/>
      <c r="T2961" s="46"/>
      <c r="U2961" s="46"/>
      <c r="V2961" s="46"/>
      <c r="W2961" s="46"/>
      <c r="X2961" s="46"/>
    </row>
    <row r="2962" spans="1:24" ht="15" customHeight="1" x14ac:dyDescent="0.2">
      <c r="A2962" s="46"/>
      <c r="B2962" s="262" t="s">
        <v>919</v>
      </c>
      <c r="C2962" s="284" t="s">
        <v>3098</v>
      </c>
      <c r="D2962" s="262" t="s">
        <v>47</v>
      </c>
      <c r="E2962" s="262" t="s">
        <v>3099</v>
      </c>
      <c r="F2962" s="389" t="s">
        <v>923</v>
      </c>
      <c r="G2962" s="389"/>
      <c r="H2962" s="283" t="s">
        <v>49</v>
      </c>
      <c r="I2962" s="286">
        <v>1</v>
      </c>
      <c r="J2962" s="285">
        <v>1.42</v>
      </c>
      <c r="K2962" s="285">
        <v>1.42</v>
      </c>
      <c r="M2962" s="46"/>
      <c r="N2962" s="46"/>
      <c r="O2962" s="46"/>
      <c r="P2962" s="46"/>
      <c r="Q2962" s="46"/>
      <c r="R2962" s="46"/>
      <c r="S2962" s="46"/>
      <c r="T2962" s="46"/>
      <c r="U2962" s="46"/>
      <c r="V2962" s="46"/>
      <c r="W2962" s="46"/>
      <c r="X2962" s="46"/>
    </row>
    <row r="2963" spans="1:24" ht="15" customHeight="1" x14ac:dyDescent="0.2">
      <c r="A2963" s="46"/>
      <c r="B2963" s="262" t="s">
        <v>919</v>
      </c>
      <c r="C2963" s="284" t="s">
        <v>1500</v>
      </c>
      <c r="D2963" s="262" t="s">
        <v>47</v>
      </c>
      <c r="E2963" s="262" t="s">
        <v>1501</v>
      </c>
      <c r="F2963" s="389" t="s">
        <v>923</v>
      </c>
      <c r="G2963" s="389"/>
      <c r="H2963" s="283" t="s">
        <v>49</v>
      </c>
      <c r="I2963" s="286">
        <v>7.1000000000000004E-3</v>
      </c>
      <c r="J2963" s="285">
        <v>78.86</v>
      </c>
      <c r="K2963" s="285">
        <v>0.55000000000000004</v>
      </c>
      <c r="M2963" s="46"/>
      <c r="N2963" s="46"/>
      <c r="O2963" s="46"/>
      <c r="P2963" s="46"/>
      <c r="Q2963" s="46"/>
      <c r="R2963" s="46"/>
      <c r="S2963" s="46"/>
      <c r="T2963" s="46"/>
      <c r="U2963" s="46"/>
      <c r="V2963" s="46"/>
      <c r="W2963" s="46"/>
      <c r="X2963" s="46"/>
    </row>
    <row r="2964" spans="1:24" ht="15" customHeight="1" x14ac:dyDescent="0.2">
      <c r="A2964" s="46"/>
      <c r="B2964" s="262" t="s">
        <v>919</v>
      </c>
      <c r="C2964" s="284" t="s">
        <v>1489</v>
      </c>
      <c r="D2964" s="262" t="s">
        <v>47</v>
      </c>
      <c r="E2964" s="262" t="s">
        <v>2706</v>
      </c>
      <c r="F2964" s="389" t="s">
        <v>923</v>
      </c>
      <c r="G2964" s="389"/>
      <c r="H2964" s="283" t="s">
        <v>49</v>
      </c>
      <c r="I2964" s="286">
        <v>3.3799999999999997E-2</v>
      </c>
      <c r="J2964" s="285">
        <v>2.08</v>
      </c>
      <c r="K2964" s="285">
        <v>7.0000000000000007E-2</v>
      </c>
      <c r="M2964" s="46"/>
      <c r="N2964" s="46"/>
      <c r="O2964" s="46"/>
      <c r="P2964" s="46"/>
      <c r="Q2964" s="46"/>
      <c r="R2964" s="46"/>
      <c r="S2964" s="46"/>
      <c r="T2964" s="46"/>
      <c r="U2964" s="46"/>
      <c r="V2964" s="46"/>
      <c r="W2964" s="46"/>
      <c r="X2964" s="46"/>
    </row>
    <row r="2965" spans="1:24" ht="15" customHeight="1" x14ac:dyDescent="0.2">
      <c r="A2965" s="46"/>
      <c r="B2965" s="263"/>
      <c r="C2965" s="263"/>
      <c r="D2965" s="263"/>
      <c r="E2965" s="263"/>
      <c r="F2965" s="263" t="s">
        <v>924</v>
      </c>
      <c r="G2965" s="289">
        <v>8.11</v>
      </c>
      <c r="H2965" s="263" t="s">
        <v>925</v>
      </c>
      <c r="I2965" s="289">
        <v>0</v>
      </c>
      <c r="J2965" s="263" t="s">
        <v>926</v>
      </c>
      <c r="K2965" s="289">
        <v>8.11</v>
      </c>
      <c r="M2965" s="46"/>
      <c r="N2965" s="46"/>
      <c r="O2965" s="46"/>
      <c r="P2965" s="46"/>
      <c r="Q2965" s="46"/>
      <c r="R2965" s="46"/>
      <c r="S2965" s="46"/>
      <c r="T2965" s="46"/>
      <c r="U2965" s="46"/>
      <c r="V2965" s="46"/>
      <c r="W2965" s="46"/>
      <c r="X2965" s="46"/>
    </row>
    <row r="2966" spans="1:24" ht="15" customHeight="1" x14ac:dyDescent="0.2">
      <c r="A2966" s="46"/>
      <c r="B2966" s="263"/>
      <c r="C2966" s="263"/>
      <c r="D2966" s="263"/>
      <c r="E2966" s="263"/>
      <c r="F2966" s="263" t="s">
        <v>927</v>
      </c>
      <c r="G2966" s="289">
        <v>2.48</v>
      </c>
      <c r="H2966" s="263"/>
      <c r="I2966" s="386" t="s">
        <v>928</v>
      </c>
      <c r="J2966" s="386"/>
      <c r="K2966" s="289">
        <v>14.42</v>
      </c>
      <c r="M2966" s="46"/>
      <c r="N2966" s="46"/>
      <c r="O2966" s="46"/>
      <c r="P2966" s="46"/>
      <c r="Q2966" s="46"/>
      <c r="R2966" s="46"/>
      <c r="S2966" s="46"/>
      <c r="T2966" s="46"/>
      <c r="U2966" s="46"/>
      <c r="V2966" s="46"/>
      <c r="W2966" s="46"/>
      <c r="X2966" s="46"/>
    </row>
    <row r="2967" spans="1:24" ht="15" customHeight="1" thickBot="1" x14ac:dyDescent="0.25">
      <c r="A2967" s="46"/>
      <c r="B2967" s="264"/>
      <c r="C2967" s="264"/>
      <c r="D2967" s="264"/>
      <c r="E2967" s="264"/>
      <c r="F2967" s="264"/>
      <c r="G2967" s="264"/>
      <c r="H2967" s="264" t="s">
        <v>929</v>
      </c>
      <c r="I2967" s="287" t="s">
        <v>975</v>
      </c>
      <c r="J2967" s="264" t="s">
        <v>931</v>
      </c>
      <c r="K2967" s="265">
        <v>14.42</v>
      </c>
      <c r="M2967" s="46"/>
      <c r="N2967" s="46"/>
      <c r="O2967" s="46"/>
      <c r="P2967" s="46"/>
      <c r="Q2967" s="46"/>
      <c r="R2967" s="46"/>
      <c r="S2967" s="46"/>
      <c r="T2967" s="46"/>
      <c r="U2967" s="46"/>
      <c r="V2967" s="46"/>
      <c r="W2967" s="46"/>
      <c r="X2967" s="46"/>
    </row>
    <row r="2968" spans="1:24" ht="15" customHeight="1" thickTop="1" x14ac:dyDescent="0.2">
      <c r="A2968" s="46"/>
      <c r="B2968" s="278"/>
      <c r="C2968" s="278"/>
      <c r="D2968" s="278"/>
      <c r="E2968" s="278"/>
      <c r="F2968" s="278"/>
      <c r="G2968" s="278"/>
      <c r="H2968" s="278"/>
      <c r="I2968" s="278"/>
      <c r="J2968" s="278"/>
      <c r="K2968" s="278"/>
      <c r="M2968" s="46"/>
      <c r="N2968" s="46"/>
      <c r="O2968" s="46"/>
      <c r="P2968" s="46"/>
      <c r="Q2968" s="46"/>
      <c r="R2968" s="46"/>
      <c r="S2968" s="46"/>
      <c r="T2968" s="46"/>
      <c r="U2968" s="46"/>
      <c r="V2968" s="46"/>
      <c r="W2968" s="46"/>
      <c r="X2968" s="46"/>
    </row>
    <row r="2969" spans="1:24" ht="15" customHeight="1" x14ac:dyDescent="0.2">
      <c r="A2969" s="46"/>
      <c r="B2969" s="259" t="s">
        <v>3452</v>
      </c>
      <c r="C2969" s="267" t="s">
        <v>24</v>
      </c>
      <c r="D2969" s="259" t="s">
        <v>25</v>
      </c>
      <c r="E2969" s="259" t="s">
        <v>26</v>
      </c>
      <c r="F2969" s="387" t="s">
        <v>917</v>
      </c>
      <c r="G2969" s="387"/>
      <c r="H2969" s="271" t="s">
        <v>27</v>
      </c>
      <c r="I2969" s="267" t="s">
        <v>28</v>
      </c>
      <c r="J2969" s="267" t="s">
        <v>29</v>
      </c>
      <c r="K2969" s="267" t="s">
        <v>30</v>
      </c>
      <c r="M2969" s="46"/>
      <c r="N2969" s="46"/>
      <c r="O2969" s="46"/>
      <c r="P2969" s="46"/>
      <c r="Q2969" s="46"/>
      <c r="R2969" s="46"/>
      <c r="S2969" s="46"/>
      <c r="T2969" s="46"/>
      <c r="U2969" s="46"/>
      <c r="V2969" s="46"/>
      <c r="W2969" s="46"/>
      <c r="X2969" s="46"/>
    </row>
    <row r="2970" spans="1:24" ht="15" customHeight="1" x14ac:dyDescent="0.2">
      <c r="A2970" s="46"/>
      <c r="B2970" s="260" t="s">
        <v>918</v>
      </c>
      <c r="C2970" s="275" t="s">
        <v>603</v>
      </c>
      <c r="D2970" s="260" t="s">
        <v>47</v>
      </c>
      <c r="E2970" s="260" t="s">
        <v>604</v>
      </c>
      <c r="F2970" s="388" t="s">
        <v>4018</v>
      </c>
      <c r="G2970" s="388"/>
      <c r="H2970" s="274" t="s">
        <v>49</v>
      </c>
      <c r="I2970" s="277">
        <v>1</v>
      </c>
      <c r="J2970" s="276">
        <v>10.23</v>
      </c>
      <c r="K2970" s="276">
        <v>10.23</v>
      </c>
      <c r="M2970" s="46"/>
      <c r="N2970" s="46"/>
      <c r="O2970" s="46"/>
      <c r="P2970" s="46"/>
      <c r="Q2970" s="46"/>
      <c r="R2970" s="46"/>
      <c r="S2970" s="46"/>
      <c r="T2970" s="46"/>
      <c r="U2970" s="46"/>
      <c r="V2970" s="46"/>
      <c r="W2970" s="46"/>
      <c r="X2970" s="46"/>
    </row>
    <row r="2971" spans="1:24" ht="15" customHeight="1" x14ac:dyDescent="0.2">
      <c r="A2971" s="46"/>
      <c r="B2971" s="261" t="s">
        <v>953</v>
      </c>
      <c r="C2971" s="280" t="s">
        <v>954</v>
      </c>
      <c r="D2971" s="261" t="s">
        <v>47</v>
      </c>
      <c r="E2971" s="261" t="s">
        <v>955</v>
      </c>
      <c r="F2971" s="385" t="s">
        <v>3970</v>
      </c>
      <c r="G2971" s="385"/>
      <c r="H2971" s="279" t="s">
        <v>950</v>
      </c>
      <c r="I2971" s="282">
        <v>0.13589999999999999</v>
      </c>
      <c r="J2971" s="281">
        <v>34.46</v>
      </c>
      <c r="K2971" s="281">
        <v>4.68</v>
      </c>
      <c r="M2971" s="46"/>
      <c r="N2971" s="46"/>
      <c r="O2971" s="46"/>
      <c r="P2971" s="46"/>
      <c r="Q2971" s="46"/>
      <c r="R2971" s="46"/>
      <c r="S2971" s="46"/>
      <c r="T2971" s="46"/>
      <c r="U2971" s="46"/>
      <c r="V2971" s="46"/>
      <c r="W2971" s="46"/>
      <c r="X2971" s="46"/>
    </row>
    <row r="2972" spans="1:24" ht="15" customHeight="1" x14ac:dyDescent="0.2">
      <c r="A2972" s="46"/>
      <c r="B2972" s="261" t="s">
        <v>953</v>
      </c>
      <c r="C2972" s="280" t="s">
        <v>957</v>
      </c>
      <c r="D2972" s="261" t="s">
        <v>47</v>
      </c>
      <c r="E2972" s="261" t="s">
        <v>958</v>
      </c>
      <c r="F2972" s="385" t="s">
        <v>3970</v>
      </c>
      <c r="G2972" s="385"/>
      <c r="H2972" s="279" t="s">
        <v>950</v>
      </c>
      <c r="I2972" s="282">
        <v>0.13589999999999999</v>
      </c>
      <c r="J2972" s="281">
        <v>26.08</v>
      </c>
      <c r="K2972" s="281">
        <v>3.54</v>
      </c>
      <c r="M2972" s="46"/>
      <c r="N2972" s="46"/>
      <c r="O2972" s="46"/>
      <c r="P2972" s="46"/>
      <c r="Q2972" s="46"/>
      <c r="R2972" s="46"/>
      <c r="S2972" s="46"/>
      <c r="T2972" s="46"/>
      <c r="U2972" s="46"/>
      <c r="V2972" s="46"/>
      <c r="W2972" s="46"/>
      <c r="X2972" s="46"/>
    </row>
    <row r="2973" spans="1:24" ht="15" customHeight="1" x14ac:dyDescent="0.2">
      <c r="A2973" s="46"/>
      <c r="B2973" s="262" t="s">
        <v>919</v>
      </c>
      <c r="C2973" s="284" t="s">
        <v>1622</v>
      </c>
      <c r="D2973" s="262" t="s">
        <v>47</v>
      </c>
      <c r="E2973" s="262" t="s">
        <v>1623</v>
      </c>
      <c r="F2973" s="389" t="s">
        <v>923</v>
      </c>
      <c r="G2973" s="389"/>
      <c r="H2973" s="283" t="s">
        <v>49</v>
      </c>
      <c r="I2973" s="286">
        <v>1</v>
      </c>
      <c r="J2973" s="285">
        <v>0.69</v>
      </c>
      <c r="K2973" s="285">
        <v>0.69</v>
      </c>
      <c r="M2973" s="46"/>
      <c r="N2973" s="46"/>
      <c r="O2973" s="46"/>
      <c r="P2973" s="46"/>
      <c r="Q2973" s="46"/>
      <c r="R2973" s="46"/>
      <c r="S2973" s="46"/>
      <c r="T2973" s="46"/>
      <c r="U2973" s="46"/>
      <c r="V2973" s="46"/>
      <c r="W2973" s="46"/>
      <c r="X2973" s="46"/>
    </row>
    <row r="2974" spans="1:24" ht="15" customHeight="1" x14ac:dyDescent="0.2">
      <c r="A2974" s="46"/>
      <c r="B2974" s="262" t="s">
        <v>919</v>
      </c>
      <c r="C2974" s="284" t="s">
        <v>1489</v>
      </c>
      <c r="D2974" s="262" t="s">
        <v>47</v>
      </c>
      <c r="E2974" s="262" t="s">
        <v>2706</v>
      </c>
      <c r="F2974" s="389" t="s">
        <v>923</v>
      </c>
      <c r="G2974" s="389"/>
      <c r="H2974" s="283" t="s">
        <v>49</v>
      </c>
      <c r="I2974" s="286">
        <v>3.0200000000000001E-2</v>
      </c>
      <c r="J2974" s="285">
        <v>2.08</v>
      </c>
      <c r="K2974" s="285">
        <v>0.06</v>
      </c>
      <c r="M2974" s="46"/>
      <c r="N2974" s="46"/>
      <c r="O2974" s="46"/>
      <c r="P2974" s="46"/>
      <c r="Q2974" s="46"/>
      <c r="R2974" s="46"/>
      <c r="S2974" s="46"/>
      <c r="T2974" s="46"/>
      <c r="U2974" s="46"/>
      <c r="V2974" s="46"/>
      <c r="W2974" s="46"/>
      <c r="X2974" s="46"/>
    </row>
    <row r="2975" spans="1:24" ht="15" customHeight="1" x14ac:dyDescent="0.2">
      <c r="A2975" s="46"/>
      <c r="B2975" s="262" t="s">
        <v>919</v>
      </c>
      <c r="C2975" s="284" t="s">
        <v>1492</v>
      </c>
      <c r="D2975" s="262" t="s">
        <v>47</v>
      </c>
      <c r="E2975" s="262" t="s">
        <v>1493</v>
      </c>
      <c r="F2975" s="389" t="s">
        <v>923</v>
      </c>
      <c r="G2975" s="389"/>
      <c r="H2975" s="283" t="s">
        <v>49</v>
      </c>
      <c r="I2975" s="286">
        <v>8.0000000000000002E-3</v>
      </c>
      <c r="J2975" s="285">
        <v>89.35</v>
      </c>
      <c r="K2975" s="285">
        <v>0.71</v>
      </c>
      <c r="M2975" s="46"/>
      <c r="N2975" s="46"/>
      <c r="O2975" s="46"/>
      <c r="P2975" s="46"/>
      <c r="Q2975" s="46"/>
      <c r="R2975" s="46"/>
      <c r="S2975" s="46"/>
      <c r="T2975" s="46"/>
      <c r="U2975" s="46"/>
      <c r="V2975" s="46"/>
      <c r="W2975" s="46"/>
      <c r="X2975" s="46"/>
    </row>
    <row r="2976" spans="1:24" ht="15" customHeight="1" x14ac:dyDescent="0.2">
      <c r="A2976" s="46"/>
      <c r="B2976" s="262" t="s">
        <v>919</v>
      </c>
      <c r="C2976" s="284" t="s">
        <v>1500</v>
      </c>
      <c r="D2976" s="262" t="s">
        <v>47</v>
      </c>
      <c r="E2976" s="262" t="s">
        <v>1501</v>
      </c>
      <c r="F2976" s="389" t="s">
        <v>923</v>
      </c>
      <c r="G2976" s="389"/>
      <c r="H2976" s="283" t="s">
        <v>49</v>
      </c>
      <c r="I2976" s="286">
        <v>7.1000000000000004E-3</v>
      </c>
      <c r="J2976" s="285">
        <v>78.86</v>
      </c>
      <c r="K2976" s="285">
        <v>0.55000000000000004</v>
      </c>
      <c r="M2976" s="46"/>
      <c r="N2976" s="46"/>
      <c r="O2976" s="46"/>
      <c r="P2976" s="46"/>
      <c r="Q2976" s="46"/>
      <c r="R2976" s="46"/>
      <c r="S2976" s="46"/>
      <c r="T2976" s="46"/>
      <c r="U2976" s="46"/>
      <c r="V2976" s="46"/>
      <c r="W2976" s="46"/>
      <c r="X2976" s="46"/>
    </row>
    <row r="2977" spans="1:24" ht="15" customHeight="1" x14ac:dyDescent="0.2">
      <c r="A2977" s="46"/>
      <c r="B2977" s="263"/>
      <c r="C2977" s="263"/>
      <c r="D2977" s="263"/>
      <c r="E2977" s="263"/>
      <c r="F2977" s="263" t="s">
        <v>924</v>
      </c>
      <c r="G2977" s="289">
        <v>7.24</v>
      </c>
      <c r="H2977" s="263" t="s">
        <v>925</v>
      </c>
      <c r="I2977" s="289">
        <v>0</v>
      </c>
      <c r="J2977" s="263" t="s">
        <v>926</v>
      </c>
      <c r="K2977" s="289">
        <v>7.24</v>
      </c>
      <c r="M2977" s="46"/>
      <c r="N2977" s="46"/>
      <c r="O2977" s="46"/>
      <c r="P2977" s="46"/>
      <c r="Q2977" s="46"/>
      <c r="R2977" s="46"/>
      <c r="S2977" s="46"/>
      <c r="T2977" s="46"/>
      <c r="U2977" s="46"/>
      <c r="V2977" s="46"/>
      <c r="W2977" s="46"/>
      <c r="X2977" s="46"/>
    </row>
    <row r="2978" spans="1:24" ht="15" customHeight="1" x14ac:dyDescent="0.2">
      <c r="A2978" s="46"/>
      <c r="B2978" s="263"/>
      <c r="C2978" s="263"/>
      <c r="D2978" s="263"/>
      <c r="E2978" s="263"/>
      <c r="F2978" s="263" t="s">
        <v>927</v>
      </c>
      <c r="G2978" s="289">
        <v>2.12</v>
      </c>
      <c r="H2978" s="263"/>
      <c r="I2978" s="386" t="s">
        <v>928</v>
      </c>
      <c r="J2978" s="386"/>
      <c r="K2978" s="289">
        <v>12.35</v>
      </c>
      <c r="M2978" s="46"/>
      <c r="N2978" s="46"/>
      <c r="O2978" s="46"/>
      <c r="P2978" s="46"/>
      <c r="Q2978" s="46"/>
      <c r="R2978" s="46"/>
      <c r="S2978" s="46"/>
      <c r="T2978" s="46"/>
      <c r="U2978" s="46"/>
      <c r="V2978" s="46"/>
      <c r="W2978" s="46"/>
      <c r="X2978" s="46"/>
    </row>
    <row r="2979" spans="1:24" ht="15" customHeight="1" thickBot="1" x14ac:dyDescent="0.25">
      <c r="A2979" s="46"/>
      <c r="B2979" s="264"/>
      <c r="C2979" s="264"/>
      <c r="D2979" s="264"/>
      <c r="E2979" s="264"/>
      <c r="F2979" s="264"/>
      <c r="G2979" s="264"/>
      <c r="H2979" s="264" t="s">
        <v>929</v>
      </c>
      <c r="I2979" s="287" t="s">
        <v>1557</v>
      </c>
      <c r="J2979" s="264" t="s">
        <v>931</v>
      </c>
      <c r="K2979" s="265">
        <v>358.15</v>
      </c>
      <c r="M2979" s="46"/>
      <c r="N2979" s="46"/>
      <c r="O2979" s="46"/>
      <c r="P2979" s="46"/>
      <c r="Q2979" s="46"/>
      <c r="R2979" s="46"/>
      <c r="S2979" s="46"/>
      <c r="T2979" s="46"/>
      <c r="U2979" s="46"/>
      <c r="V2979" s="46"/>
      <c r="W2979" s="46"/>
      <c r="X2979" s="46"/>
    </row>
    <row r="2980" spans="1:24" ht="15" customHeight="1" thickTop="1" x14ac:dyDescent="0.2">
      <c r="A2980" s="46"/>
      <c r="B2980" s="278"/>
      <c r="C2980" s="278"/>
      <c r="D2980" s="278"/>
      <c r="E2980" s="278"/>
      <c r="F2980" s="278"/>
      <c r="G2980" s="278"/>
      <c r="H2980" s="278"/>
      <c r="I2980" s="278"/>
      <c r="J2980" s="278"/>
      <c r="K2980" s="278"/>
      <c r="M2980" s="46"/>
      <c r="N2980" s="46"/>
      <c r="O2980" s="46"/>
      <c r="P2980" s="46"/>
      <c r="Q2980" s="46"/>
      <c r="R2980" s="46"/>
      <c r="S2980" s="46"/>
      <c r="T2980" s="46"/>
      <c r="U2980" s="46"/>
      <c r="V2980" s="46"/>
      <c r="W2980" s="46"/>
      <c r="X2980" s="46"/>
    </row>
    <row r="2981" spans="1:24" ht="15" customHeight="1" x14ac:dyDescent="0.2">
      <c r="A2981" s="46"/>
      <c r="B2981" s="259" t="s">
        <v>3453</v>
      </c>
      <c r="C2981" s="267" t="s">
        <v>24</v>
      </c>
      <c r="D2981" s="259" t="s">
        <v>25</v>
      </c>
      <c r="E2981" s="259" t="s">
        <v>26</v>
      </c>
      <c r="F2981" s="387" t="s">
        <v>917</v>
      </c>
      <c r="G2981" s="387"/>
      <c r="H2981" s="271" t="s">
        <v>27</v>
      </c>
      <c r="I2981" s="267" t="s">
        <v>28</v>
      </c>
      <c r="J2981" s="267" t="s">
        <v>29</v>
      </c>
      <c r="K2981" s="267" t="s">
        <v>30</v>
      </c>
      <c r="M2981" s="46"/>
      <c r="N2981" s="46"/>
      <c r="O2981" s="46"/>
      <c r="P2981" s="46"/>
      <c r="Q2981" s="46"/>
      <c r="R2981" s="46"/>
      <c r="S2981" s="46"/>
      <c r="T2981" s="46"/>
      <c r="U2981" s="46"/>
      <c r="V2981" s="46"/>
      <c r="W2981" s="46"/>
      <c r="X2981" s="46"/>
    </row>
    <row r="2982" spans="1:24" ht="15" customHeight="1" x14ac:dyDescent="0.2">
      <c r="A2982" s="46"/>
      <c r="B2982" s="260" t="s">
        <v>918</v>
      </c>
      <c r="C2982" s="275" t="s">
        <v>501</v>
      </c>
      <c r="D2982" s="260" t="s">
        <v>47</v>
      </c>
      <c r="E2982" s="260" t="s">
        <v>2435</v>
      </c>
      <c r="F2982" s="388" t="s">
        <v>4018</v>
      </c>
      <c r="G2982" s="388"/>
      <c r="H2982" s="274" t="s">
        <v>83</v>
      </c>
      <c r="I2982" s="277">
        <v>1</v>
      </c>
      <c r="J2982" s="276">
        <v>27.31</v>
      </c>
      <c r="K2982" s="276">
        <v>27.31</v>
      </c>
      <c r="M2982" s="46"/>
      <c r="N2982" s="46"/>
      <c r="O2982" s="46"/>
      <c r="P2982" s="46"/>
      <c r="Q2982" s="46"/>
      <c r="R2982" s="46"/>
      <c r="S2982" s="46"/>
      <c r="T2982" s="46"/>
      <c r="U2982" s="46"/>
      <c r="V2982" s="46"/>
      <c r="W2982" s="46"/>
      <c r="X2982" s="46"/>
    </row>
    <row r="2983" spans="1:24" ht="15" customHeight="1" x14ac:dyDescent="0.2">
      <c r="A2983" s="46"/>
      <c r="B2983" s="261" t="s">
        <v>953</v>
      </c>
      <c r="C2983" s="280" t="s">
        <v>954</v>
      </c>
      <c r="D2983" s="261" t="s">
        <v>47</v>
      </c>
      <c r="E2983" s="261" t="s">
        <v>955</v>
      </c>
      <c r="F2983" s="385" t="s">
        <v>3970</v>
      </c>
      <c r="G2983" s="385"/>
      <c r="H2983" s="279" t="s">
        <v>950</v>
      </c>
      <c r="I2983" s="282">
        <v>0.38</v>
      </c>
      <c r="J2983" s="281">
        <v>34.46</v>
      </c>
      <c r="K2983" s="281">
        <v>13.09</v>
      </c>
      <c r="M2983" s="46"/>
      <c r="N2983" s="46"/>
      <c r="O2983" s="46"/>
      <c r="P2983" s="46"/>
      <c r="Q2983" s="46"/>
      <c r="R2983" s="46"/>
      <c r="S2983" s="46"/>
      <c r="T2983" s="46"/>
      <c r="U2983" s="46"/>
      <c r="V2983" s="46"/>
      <c r="W2983" s="46"/>
      <c r="X2983" s="46"/>
    </row>
    <row r="2984" spans="1:24" ht="15" customHeight="1" x14ac:dyDescent="0.2">
      <c r="A2984" s="46"/>
      <c r="B2984" s="261" t="s">
        <v>953</v>
      </c>
      <c r="C2984" s="280" t="s">
        <v>957</v>
      </c>
      <c r="D2984" s="261" t="s">
        <v>47</v>
      </c>
      <c r="E2984" s="261" t="s">
        <v>958</v>
      </c>
      <c r="F2984" s="385" t="s">
        <v>3970</v>
      </c>
      <c r="G2984" s="385"/>
      <c r="H2984" s="279" t="s">
        <v>950</v>
      </c>
      <c r="I2984" s="282">
        <v>0.38</v>
      </c>
      <c r="J2984" s="281">
        <v>26.08</v>
      </c>
      <c r="K2984" s="281">
        <v>9.91</v>
      </c>
      <c r="M2984" s="46"/>
      <c r="N2984" s="46"/>
      <c r="O2984" s="46"/>
      <c r="P2984" s="46"/>
      <c r="Q2984" s="46"/>
      <c r="R2984" s="46"/>
      <c r="S2984" s="46"/>
      <c r="T2984" s="46"/>
      <c r="U2984" s="46"/>
      <c r="V2984" s="46"/>
      <c r="W2984" s="46"/>
      <c r="X2984" s="46"/>
    </row>
    <row r="2985" spans="1:24" ht="15" customHeight="1" x14ac:dyDescent="0.2">
      <c r="A2985" s="46"/>
      <c r="B2985" s="262" t="s">
        <v>919</v>
      </c>
      <c r="C2985" s="284" t="s">
        <v>1530</v>
      </c>
      <c r="D2985" s="262" t="s">
        <v>47</v>
      </c>
      <c r="E2985" s="262" t="s">
        <v>1531</v>
      </c>
      <c r="F2985" s="389" t="s">
        <v>923</v>
      </c>
      <c r="G2985" s="389"/>
      <c r="H2985" s="283" t="s">
        <v>83</v>
      </c>
      <c r="I2985" s="286">
        <v>1.0492999999999999</v>
      </c>
      <c r="J2985" s="285">
        <v>3.94</v>
      </c>
      <c r="K2985" s="285">
        <v>4.13</v>
      </c>
      <c r="M2985" s="46"/>
      <c r="N2985" s="46"/>
      <c r="O2985" s="46"/>
      <c r="P2985" s="46"/>
      <c r="Q2985" s="46"/>
      <c r="R2985" s="46"/>
      <c r="S2985" s="46"/>
      <c r="T2985" s="46"/>
      <c r="U2985" s="46"/>
      <c r="V2985" s="46"/>
      <c r="W2985" s="46"/>
      <c r="X2985" s="46"/>
    </row>
    <row r="2986" spans="1:24" ht="15" customHeight="1" x14ac:dyDescent="0.2">
      <c r="A2986" s="46"/>
      <c r="B2986" s="262" t="s">
        <v>919</v>
      </c>
      <c r="C2986" s="284" t="s">
        <v>1489</v>
      </c>
      <c r="D2986" s="262" t="s">
        <v>47</v>
      </c>
      <c r="E2986" s="262" t="s">
        <v>2706</v>
      </c>
      <c r="F2986" s="389" t="s">
        <v>923</v>
      </c>
      <c r="G2986" s="389"/>
      <c r="H2986" s="283" t="s">
        <v>49</v>
      </c>
      <c r="I2986" s="286">
        <v>8.8599999999999998E-2</v>
      </c>
      <c r="J2986" s="285">
        <v>2.08</v>
      </c>
      <c r="K2986" s="285">
        <v>0.18</v>
      </c>
      <c r="M2986" s="46"/>
      <c r="N2986" s="46"/>
      <c r="O2986" s="46"/>
      <c r="P2986" s="46"/>
      <c r="Q2986" s="46"/>
      <c r="R2986" s="46"/>
      <c r="S2986" s="46"/>
      <c r="T2986" s="46"/>
      <c r="U2986" s="46"/>
      <c r="V2986" s="46"/>
      <c r="W2986" s="46"/>
      <c r="X2986" s="46"/>
    </row>
    <row r="2987" spans="1:24" ht="15" customHeight="1" x14ac:dyDescent="0.2">
      <c r="A2987" s="46"/>
      <c r="B2987" s="263"/>
      <c r="C2987" s="263"/>
      <c r="D2987" s="263"/>
      <c r="E2987" s="263"/>
      <c r="F2987" s="263" t="s">
        <v>924</v>
      </c>
      <c r="G2987" s="289">
        <v>20.28</v>
      </c>
      <c r="H2987" s="263" t="s">
        <v>925</v>
      </c>
      <c r="I2987" s="289">
        <v>0</v>
      </c>
      <c r="J2987" s="263" t="s">
        <v>926</v>
      </c>
      <c r="K2987" s="289">
        <v>20.28</v>
      </c>
      <c r="M2987" s="46"/>
      <c r="N2987" s="46"/>
      <c r="O2987" s="46"/>
      <c r="P2987" s="46"/>
      <c r="Q2987" s="46"/>
      <c r="R2987" s="46"/>
      <c r="S2987" s="46"/>
      <c r="T2987" s="46"/>
      <c r="U2987" s="46"/>
      <c r="V2987" s="46"/>
      <c r="W2987" s="46"/>
      <c r="X2987" s="46"/>
    </row>
    <row r="2988" spans="1:24" ht="15" customHeight="1" x14ac:dyDescent="0.2">
      <c r="A2988" s="46"/>
      <c r="B2988" s="263"/>
      <c r="C2988" s="263"/>
      <c r="D2988" s="263"/>
      <c r="E2988" s="263"/>
      <c r="F2988" s="263" t="s">
        <v>927</v>
      </c>
      <c r="G2988" s="289">
        <v>5.68</v>
      </c>
      <c r="H2988" s="263"/>
      <c r="I2988" s="386" t="s">
        <v>928</v>
      </c>
      <c r="J2988" s="386"/>
      <c r="K2988" s="289">
        <v>32.99</v>
      </c>
      <c r="M2988" s="46"/>
      <c r="N2988" s="46"/>
      <c r="O2988" s="46"/>
      <c r="P2988" s="46"/>
      <c r="Q2988" s="46"/>
      <c r="R2988" s="46"/>
      <c r="S2988" s="46"/>
      <c r="T2988" s="46"/>
      <c r="U2988" s="46"/>
      <c r="V2988" s="46"/>
      <c r="W2988" s="46"/>
      <c r="X2988" s="46"/>
    </row>
    <row r="2989" spans="1:24" ht="15" customHeight="1" thickBot="1" x14ac:dyDescent="0.25">
      <c r="A2989" s="46"/>
      <c r="B2989" s="264"/>
      <c r="C2989" s="264"/>
      <c r="D2989" s="264"/>
      <c r="E2989" s="264"/>
      <c r="F2989" s="264"/>
      <c r="G2989" s="264"/>
      <c r="H2989" s="264" t="s">
        <v>929</v>
      </c>
      <c r="I2989" s="287" t="s">
        <v>3695</v>
      </c>
      <c r="J2989" s="264" t="s">
        <v>931</v>
      </c>
      <c r="K2989" s="265">
        <v>5964.59</v>
      </c>
      <c r="M2989" s="46"/>
      <c r="N2989" s="46"/>
      <c r="O2989" s="46"/>
      <c r="P2989" s="46"/>
      <c r="Q2989" s="46"/>
      <c r="R2989" s="46"/>
      <c r="S2989" s="46"/>
      <c r="T2989" s="46"/>
      <c r="U2989" s="46"/>
      <c r="V2989" s="46"/>
      <c r="W2989" s="46"/>
      <c r="X2989" s="46"/>
    </row>
    <row r="2990" spans="1:24" ht="15" customHeight="1" thickTop="1" x14ac:dyDescent="0.2">
      <c r="A2990" s="46"/>
      <c r="B2990" s="278"/>
      <c r="C2990" s="278"/>
      <c r="D2990" s="278"/>
      <c r="E2990" s="278"/>
      <c r="F2990" s="278"/>
      <c r="G2990" s="278"/>
      <c r="H2990" s="278"/>
      <c r="I2990" s="278"/>
      <c r="J2990" s="278"/>
      <c r="K2990" s="278"/>
      <c r="M2990" s="46"/>
      <c r="N2990" s="46"/>
      <c r="O2990" s="46"/>
      <c r="P2990" s="46"/>
      <c r="Q2990" s="46"/>
      <c r="R2990" s="46"/>
      <c r="S2990" s="46"/>
      <c r="T2990" s="46"/>
      <c r="U2990" s="46"/>
      <c r="V2990" s="46"/>
      <c r="W2990" s="46"/>
      <c r="X2990" s="46"/>
    </row>
    <row r="2991" spans="1:24" ht="15" customHeight="1" x14ac:dyDescent="0.2">
      <c r="A2991" s="46"/>
      <c r="B2991" s="259" t="s">
        <v>3454</v>
      </c>
      <c r="C2991" s="267" t="s">
        <v>24</v>
      </c>
      <c r="D2991" s="259" t="s">
        <v>25</v>
      </c>
      <c r="E2991" s="259" t="s">
        <v>26</v>
      </c>
      <c r="F2991" s="387" t="s">
        <v>917</v>
      </c>
      <c r="G2991" s="387"/>
      <c r="H2991" s="271" t="s">
        <v>27</v>
      </c>
      <c r="I2991" s="267" t="s">
        <v>28</v>
      </c>
      <c r="J2991" s="267" t="s">
        <v>29</v>
      </c>
      <c r="K2991" s="267" t="s">
        <v>30</v>
      </c>
      <c r="M2991" s="46"/>
      <c r="N2991" s="46"/>
      <c r="O2991" s="46"/>
      <c r="P2991" s="46"/>
      <c r="Q2991" s="46"/>
      <c r="R2991" s="46"/>
      <c r="S2991" s="46"/>
      <c r="T2991" s="46"/>
      <c r="U2991" s="46"/>
      <c r="V2991" s="46"/>
      <c r="W2991" s="46"/>
      <c r="X2991" s="46"/>
    </row>
    <row r="2992" spans="1:24" ht="15" customHeight="1" x14ac:dyDescent="0.2">
      <c r="A2992" s="46"/>
      <c r="B2992" s="260" t="s">
        <v>918</v>
      </c>
      <c r="C2992" s="275" t="s">
        <v>506</v>
      </c>
      <c r="D2992" s="260" t="s">
        <v>47</v>
      </c>
      <c r="E2992" s="260" t="s">
        <v>507</v>
      </c>
      <c r="F2992" s="388" t="s">
        <v>4021</v>
      </c>
      <c r="G2992" s="388"/>
      <c r="H2992" s="274" t="s">
        <v>49</v>
      </c>
      <c r="I2992" s="277">
        <v>1</v>
      </c>
      <c r="J2992" s="276">
        <v>11.96</v>
      </c>
      <c r="K2992" s="276">
        <v>11.96</v>
      </c>
      <c r="M2992" s="46"/>
      <c r="N2992" s="46"/>
      <c r="O2992" s="46"/>
      <c r="P2992" s="46"/>
      <c r="Q2992" s="46"/>
      <c r="R2992" s="46"/>
      <c r="S2992" s="46"/>
      <c r="T2992" s="46"/>
      <c r="U2992" s="46"/>
      <c r="V2992" s="46"/>
      <c r="W2992" s="46"/>
      <c r="X2992" s="46"/>
    </row>
    <row r="2993" spans="1:24" ht="15" customHeight="1" x14ac:dyDescent="0.2">
      <c r="A2993" s="46"/>
      <c r="B2993" s="261" t="s">
        <v>953</v>
      </c>
      <c r="C2993" s="280" t="s">
        <v>957</v>
      </c>
      <c r="D2993" s="261" t="s">
        <v>47</v>
      </c>
      <c r="E2993" s="261" t="s">
        <v>958</v>
      </c>
      <c r="F2993" s="385" t="s">
        <v>3970</v>
      </c>
      <c r="G2993" s="385"/>
      <c r="H2993" s="279" t="s">
        <v>950</v>
      </c>
      <c r="I2993" s="282">
        <v>0.1474</v>
      </c>
      <c r="J2993" s="281">
        <v>26.08</v>
      </c>
      <c r="K2993" s="281">
        <v>3.84</v>
      </c>
      <c r="M2993" s="46"/>
      <c r="N2993" s="46"/>
      <c r="O2993" s="46"/>
      <c r="P2993" s="46"/>
      <c r="Q2993" s="46"/>
      <c r="R2993" s="46"/>
      <c r="S2993" s="46"/>
      <c r="T2993" s="46"/>
      <c r="U2993" s="46"/>
      <c r="V2993" s="46"/>
      <c r="W2993" s="46"/>
      <c r="X2993" s="46"/>
    </row>
    <row r="2994" spans="1:24" ht="15" customHeight="1" x14ac:dyDescent="0.2">
      <c r="A2994" s="46"/>
      <c r="B2994" s="261" t="s">
        <v>953</v>
      </c>
      <c r="C2994" s="280" t="s">
        <v>954</v>
      </c>
      <c r="D2994" s="261" t="s">
        <v>47</v>
      </c>
      <c r="E2994" s="261" t="s">
        <v>955</v>
      </c>
      <c r="F2994" s="385" t="s">
        <v>3970</v>
      </c>
      <c r="G2994" s="385"/>
      <c r="H2994" s="279" t="s">
        <v>950</v>
      </c>
      <c r="I2994" s="282">
        <v>0.1474</v>
      </c>
      <c r="J2994" s="281">
        <v>34.46</v>
      </c>
      <c r="K2994" s="281">
        <v>5.07</v>
      </c>
      <c r="M2994" s="46"/>
      <c r="N2994" s="46"/>
      <c r="O2994" s="46"/>
      <c r="P2994" s="46"/>
      <c r="Q2994" s="46"/>
      <c r="R2994" s="46"/>
      <c r="S2994" s="46"/>
      <c r="T2994" s="46"/>
      <c r="U2994" s="46"/>
      <c r="V2994" s="46"/>
      <c r="W2994" s="46"/>
      <c r="X2994" s="46"/>
    </row>
    <row r="2995" spans="1:24" ht="15" customHeight="1" x14ac:dyDescent="0.2">
      <c r="A2995" s="46"/>
      <c r="B2995" s="262" t="s">
        <v>919</v>
      </c>
      <c r="C2995" s="284" t="s">
        <v>1489</v>
      </c>
      <c r="D2995" s="262" t="s">
        <v>47</v>
      </c>
      <c r="E2995" s="262" t="s">
        <v>2706</v>
      </c>
      <c r="F2995" s="389" t="s">
        <v>923</v>
      </c>
      <c r="G2995" s="389"/>
      <c r="H2995" s="283" t="s">
        <v>49</v>
      </c>
      <c r="I2995" s="286">
        <v>9.1999999999999998E-3</v>
      </c>
      <c r="J2995" s="285">
        <v>2.08</v>
      </c>
      <c r="K2995" s="285">
        <v>0.01</v>
      </c>
      <c r="M2995" s="46"/>
      <c r="N2995" s="46"/>
      <c r="O2995" s="46"/>
      <c r="P2995" s="46"/>
      <c r="Q2995" s="46"/>
      <c r="R2995" s="46"/>
      <c r="S2995" s="46"/>
      <c r="T2995" s="46"/>
      <c r="U2995" s="46"/>
      <c r="V2995" s="46"/>
      <c r="W2995" s="46"/>
      <c r="X2995" s="46"/>
    </row>
    <row r="2996" spans="1:24" ht="15" customHeight="1" x14ac:dyDescent="0.2">
      <c r="A2996" s="46"/>
      <c r="B2996" s="262" t="s">
        <v>919</v>
      </c>
      <c r="C2996" s="284" t="s">
        <v>1534</v>
      </c>
      <c r="D2996" s="262" t="s">
        <v>47</v>
      </c>
      <c r="E2996" s="262" t="s">
        <v>1535</v>
      </c>
      <c r="F2996" s="389" t="s">
        <v>923</v>
      </c>
      <c r="G2996" s="389"/>
      <c r="H2996" s="283" t="s">
        <v>49</v>
      </c>
      <c r="I2996" s="286">
        <v>1</v>
      </c>
      <c r="J2996" s="285">
        <v>1.1399999999999999</v>
      </c>
      <c r="K2996" s="285">
        <v>1.1399999999999999</v>
      </c>
      <c r="M2996" s="46"/>
      <c r="N2996" s="46"/>
      <c r="O2996" s="46"/>
      <c r="P2996" s="46"/>
      <c r="Q2996" s="46"/>
      <c r="R2996" s="46"/>
      <c r="S2996" s="46"/>
      <c r="T2996" s="46"/>
      <c r="U2996" s="46"/>
      <c r="V2996" s="46"/>
      <c r="W2996" s="46"/>
      <c r="X2996" s="46"/>
    </row>
    <row r="2997" spans="1:24" ht="15" customHeight="1" x14ac:dyDescent="0.2">
      <c r="A2997" s="46"/>
      <c r="B2997" s="262" t="s">
        <v>919</v>
      </c>
      <c r="C2997" s="284" t="s">
        <v>1500</v>
      </c>
      <c r="D2997" s="262" t="s">
        <v>47</v>
      </c>
      <c r="E2997" s="262" t="s">
        <v>1501</v>
      </c>
      <c r="F2997" s="389" t="s">
        <v>923</v>
      </c>
      <c r="G2997" s="389"/>
      <c r="H2997" s="283" t="s">
        <v>49</v>
      </c>
      <c r="I2997" s="286">
        <v>1.06E-2</v>
      </c>
      <c r="J2997" s="285">
        <v>78.86</v>
      </c>
      <c r="K2997" s="285">
        <v>0.83</v>
      </c>
      <c r="M2997" s="46"/>
      <c r="N2997" s="46"/>
      <c r="O2997" s="46"/>
      <c r="P2997" s="46"/>
      <c r="Q2997" s="46"/>
      <c r="R2997" s="46"/>
      <c r="S2997" s="46"/>
      <c r="T2997" s="46"/>
      <c r="U2997" s="46"/>
      <c r="V2997" s="46"/>
      <c r="W2997" s="46"/>
      <c r="X2997" s="46"/>
    </row>
    <row r="2998" spans="1:24" ht="15" customHeight="1" x14ac:dyDescent="0.2">
      <c r="A2998" s="46"/>
      <c r="B2998" s="262" t="s">
        <v>919</v>
      </c>
      <c r="C2998" s="284" t="s">
        <v>1492</v>
      </c>
      <c r="D2998" s="262" t="s">
        <v>47</v>
      </c>
      <c r="E2998" s="262" t="s">
        <v>1493</v>
      </c>
      <c r="F2998" s="389" t="s">
        <v>923</v>
      </c>
      <c r="G2998" s="389"/>
      <c r="H2998" s="283" t="s">
        <v>49</v>
      </c>
      <c r="I2998" s="286">
        <v>1.2E-2</v>
      </c>
      <c r="J2998" s="285">
        <v>89.35</v>
      </c>
      <c r="K2998" s="285">
        <v>1.07</v>
      </c>
      <c r="M2998" s="46"/>
      <c r="N2998" s="46"/>
      <c r="O2998" s="46"/>
      <c r="P2998" s="46"/>
      <c r="Q2998" s="46"/>
      <c r="R2998" s="46"/>
      <c r="S2998" s="46"/>
      <c r="T2998" s="46"/>
      <c r="U2998" s="46"/>
      <c r="V2998" s="46"/>
      <c r="W2998" s="46"/>
      <c r="X2998" s="46"/>
    </row>
    <row r="2999" spans="1:24" ht="15" customHeight="1" x14ac:dyDescent="0.2">
      <c r="A2999" s="46"/>
      <c r="B2999" s="263"/>
      <c r="C2999" s="263"/>
      <c r="D2999" s="263"/>
      <c r="E2999" s="263"/>
      <c r="F2999" s="263" t="s">
        <v>924</v>
      </c>
      <c r="G2999" s="289">
        <v>7.86</v>
      </c>
      <c r="H2999" s="263" t="s">
        <v>925</v>
      </c>
      <c r="I2999" s="289">
        <v>0</v>
      </c>
      <c r="J2999" s="263" t="s">
        <v>926</v>
      </c>
      <c r="K2999" s="289">
        <v>7.86</v>
      </c>
      <c r="M2999" s="46"/>
      <c r="N2999" s="46"/>
      <c r="O2999" s="46"/>
      <c r="P2999" s="46"/>
      <c r="Q2999" s="46"/>
      <c r="R2999" s="46"/>
      <c r="S2999" s="46"/>
      <c r="T2999" s="46"/>
      <c r="U2999" s="46"/>
      <c r="V2999" s="46"/>
      <c r="W2999" s="46"/>
      <c r="X2999" s="46"/>
    </row>
    <row r="3000" spans="1:24" ht="15" customHeight="1" x14ac:dyDescent="0.2">
      <c r="A3000" s="46"/>
      <c r="B3000" s="263"/>
      <c r="C3000" s="263"/>
      <c r="D3000" s="263"/>
      <c r="E3000" s="263"/>
      <c r="F3000" s="263" t="s">
        <v>927</v>
      </c>
      <c r="G3000" s="289">
        <v>2.48</v>
      </c>
      <c r="H3000" s="263"/>
      <c r="I3000" s="386" t="s">
        <v>928</v>
      </c>
      <c r="J3000" s="386"/>
      <c r="K3000" s="289">
        <v>14.44</v>
      </c>
      <c r="M3000" s="46"/>
      <c r="N3000" s="46"/>
      <c r="O3000" s="46"/>
      <c r="P3000" s="46"/>
      <c r="Q3000" s="46"/>
      <c r="R3000" s="46"/>
      <c r="S3000" s="46"/>
      <c r="T3000" s="46"/>
      <c r="U3000" s="46"/>
      <c r="V3000" s="46"/>
      <c r="W3000" s="46"/>
      <c r="X3000" s="46"/>
    </row>
    <row r="3001" spans="1:24" ht="15" customHeight="1" thickBot="1" x14ac:dyDescent="0.25">
      <c r="A3001" s="46"/>
      <c r="B3001" s="264"/>
      <c r="C3001" s="264"/>
      <c r="D3001" s="264"/>
      <c r="E3001" s="264"/>
      <c r="F3001" s="264"/>
      <c r="G3001" s="264"/>
      <c r="H3001" s="264" t="s">
        <v>929</v>
      </c>
      <c r="I3001" s="287" t="s">
        <v>938</v>
      </c>
      <c r="J3001" s="264" t="s">
        <v>931</v>
      </c>
      <c r="K3001" s="265">
        <v>202.16</v>
      </c>
      <c r="M3001" s="46"/>
      <c r="N3001" s="46"/>
      <c r="O3001" s="46"/>
      <c r="P3001" s="46"/>
      <c r="Q3001" s="46"/>
      <c r="R3001" s="46"/>
      <c r="S3001" s="46"/>
      <c r="T3001" s="46"/>
      <c r="U3001" s="46"/>
      <c r="V3001" s="46"/>
      <c r="W3001" s="46"/>
      <c r="X3001" s="46"/>
    </row>
    <row r="3002" spans="1:24" ht="15" customHeight="1" thickTop="1" x14ac:dyDescent="0.2">
      <c r="A3002" s="46"/>
      <c r="B3002" s="278"/>
      <c r="C3002" s="278"/>
      <c r="D3002" s="278"/>
      <c r="E3002" s="278"/>
      <c r="F3002" s="278"/>
      <c r="G3002" s="278"/>
      <c r="H3002" s="278"/>
      <c r="I3002" s="278"/>
      <c r="J3002" s="278"/>
      <c r="K3002" s="278"/>
      <c r="M3002" s="46"/>
      <c r="N3002" s="46"/>
      <c r="O3002" s="46"/>
      <c r="P3002" s="46"/>
      <c r="Q3002" s="46"/>
      <c r="R3002" s="46"/>
      <c r="S3002" s="46"/>
      <c r="T3002" s="46"/>
      <c r="U3002" s="46"/>
      <c r="V3002" s="46"/>
      <c r="W3002" s="46"/>
      <c r="X3002" s="46"/>
    </row>
    <row r="3003" spans="1:24" ht="15" customHeight="1" x14ac:dyDescent="0.2">
      <c r="A3003" s="46"/>
      <c r="B3003" s="258" t="s">
        <v>629</v>
      </c>
      <c r="C3003" s="258"/>
      <c r="D3003" s="258"/>
      <c r="E3003" s="258" t="s">
        <v>630</v>
      </c>
      <c r="F3003" s="258"/>
      <c r="G3003" s="390"/>
      <c r="H3003" s="390"/>
      <c r="I3003" s="272"/>
      <c r="J3003" s="258"/>
      <c r="K3003" s="273">
        <v>9001.9599999999991</v>
      </c>
      <c r="M3003" s="46"/>
      <c r="N3003" s="46"/>
      <c r="O3003" s="46"/>
      <c r="P3003" s="46"/>
      <c r="Q3003" s="46"/>
      <c r="R3003" s="46"/>
      <c r="S3003" s="46"/>
      <c r="T3003" s="46"/>
      <c r="U3003" s="46"/>
      <c r="V3003" s="46"/>
      <c r="W3003" s="46"/>
      <c r="X3003" s="46"/>
    </row>
    <row r="3004" spans="1:24" ht="15" customHeight="1" x14ac:dyDescent="0.2">
      <c r="A3004" s="46"/>
      <c r="B3004" s="259" t="s">
        <v>631</v>
      </c>
      <c r="C3004" s="267" t="s">
        <v>24</v>
      </c>
      <c r="D3004" s="259" t="s">
        <v>25</v>
      </c>
      <c r="E3004" s="259" t="s">
        <v>26</v>
      </c>
      <c r="F3004" s="387" t="s">
        <v>917</v>
      </c>
      <c r="G3004" s="387"/>
      <c r="H3004" s="271" t="s">
        <v>27</v>
      </c>
      <c r="I3004" s="267" t="s">
        <v>28</v>
      </c>
      <c r="J3004" s="267" t="s">
        <v>29</v>
      </c>
      <c r="K3004" s="267" t="s">
        <v>30</v>
      </c>
      <c r="M3004" s="46"/>
      <c r="N3004" s="46"/>
      <c r="O3004" s="46"/>
      <c r="P3004" s="46"/>
      <c r="Q3004" s="46"/>
      <c r="R3004" s="46"/>
      <c r="S3004" s="46"/>
      <c r="T3004" s="46"/>
      <c r="U3004" s="46"/>
      <c r="V3004" s="46"/>
      <c r="W3004" s="46"/>
      <c r="X3004" s="46"/>
    </row>
    <row r="3005" spans="1:24" ht="15" customHeight="1" x14ac:dyDescent="0.2">
      <c r="A3005" s="46"/>
      <c r="B3005" s="260" t="s">
        <v>918</v>
      </c>
      <c r="C3005" s="275" t="s">
        <v>2548</v>
      </c>
      <c r="D3005" s="260" t="s">
        <v>73</v>
      </c>
      <c r="E3005" s="260" t="s">
        <v>2549</v>
      </c>
      <c r="F3005" s="388" t="s">
        <v>952</v>
      </c>
      <c r="G3005" s="388"/>
      <c r="H3005" s="274" t="s">
        <v>49</v>
      </c>
      <c r="I3005" s="277">
        <v>1</v>
      </c>
      <c r="J3005" s="276">
        <v>19.350000000000001</v>
      </c>
      <c r="K3005" s="276">
        <v>19.350000000000001</v>
      </c>
      <c r="M3005" s="46"/>
      <c r="N3005" s="46"/>
      <c r="O3005" s="46"/>
      <c r="P3005" s="46"/>
      <c r="Q3005" s="46"/>
      <c r="R3005" s="46"/>
      <c r="S3005" s="46"/>
      <c r="T3005" s="46"/>
      <c r="U3005" s="46"/>
      <c r="V3005" s="46"/>
      <c r="W3005" s="46"/>
      <c r="X3005" s="46"/>
    </row>
    <row r="3006" spans="1:24" ht="15" customHeight="1" x14ac:dyDescent="0.2">
      <c r="A3006" s="46"/>
      <c r="B3006" s="261" t="s">
        <v>953</v>
      </c>
      <c r="C3006" s="280" t="s">
        <v>1019</v>
      </c>
      <c r="D3006" s="261" t="s">
        <v>47</v>
      </c>
      <c r="E3006" s="261" t="s">
        <v>1020</v>
      </c>
      <c r="F3006" s="385" t="s">
        <v>3970</v>
      </c>
      <c r="G3006" s="385"/>
      <c r="H3006" s="279" t="s">
        <v>950</v>
      </c>
      <c r="I3006" s="282">
        <v>0.2</v>
      </c>
      <c r="J3006" s="281">
        <v>24.73</v>
      </c>
      <c r="K3006" s="281">
        <v>4.9400000000000004</v>
      </c>
      <c r="M3006" s="46"/>
      <c r="N3006" s="46"/>
      <c r="O3006" s="46"/>
      <c r="P3006" s="46"/>
      <c r="Q3006" s="46"/>
      <c r="R3006" s="46"/>
      <c r="S3006" s="46"/>
      <c r="T3006" s="46"/>
      <c r="U3006" s="46"/>
      <c r="V3006" s="46"/>
      <c r="W3006" s="46"/>
      <c r="X3006" s="46"/>
    </row>
    <row r="3007" spans="1:24" ht="15" customHeight="1" x14ac:dyDescent="0.2">
      <c r="A3007" s="46"/>
      <c r="B3007" s="262" t="s">
        <v>919</v>
      </c>
      <c r="C3007" s="284" t="s">
        <v>2722</v>
      </c>
      <c r="D3007" s="262" t="s">
        <v>39</v>
      </c>
      <c r="E3007" s="262" t="s">
        <v>632</v>
      </c>
      <c r="F3007" s="389" t="s">
        <v>923</v>
      </c>
      <c r="G3007" s="389"/>
      <c r="H3007" s="283" t="s">
        <v>304</v>
      </c>
      <c r="I3007" s="286">
        <v>1</v>
      </c>
      <c r="J3007" s="285">
        <v>14.41</v>
      </c>
      <c r="K3007" s="285">
        <v>14.41</v>
      </c>
      <c r="M3007" s="46"/>
      <c r="N3007" s="46"/>
      <c r="O3007" s="46"/>
      <c r="P3007" s="46"/>
      <c r="Q3007" s="46"/>
      <c r="R3007" s="46"/>
      <c r="S3007" s="46"/>
      <c r="T3007" s="46"/>
      <c r="U3007" s="46"/>
      <c r="V3007" s="46"/>
      <c r="W3007" s="46"/>
      <c r="X3007" s="46"/>
    </row>
    <row r="3008" spans="1:24" ht="15" customHeight="1" x14ac:dyDescent="0.2">
      <c r="A3008" s="46"/>
      <c r="B3008" s="263"/>
      <c r="C3008" s="263"/>
      <c r="D3008" s="263"/>
      <c r="E3008" s="263"/>
      <c r="F3008" s="263" t="s">
        <v>924</v>
      </c>
      <c r="G3008" s="289">
        <v>4.12</v>
      </c>
      <c r="H3008" s="263" t="s">
        <v>925</v>
      </c>
      <c r="I3008" s="289">
        <v>0</v>
      </c>
      <c r="J3008" s="263" t="s">
        <v>926</v>
      </c>
      <c r="K3008" s="289">
        <v>4.12</v>
      </c>
      <c r="M3008" s="46"/>
      <c r="N3008" s="46"/>
      <c r="O3008" s="46"/>
      <c r="P3008" s="46"/>
      <c r="Q3008" s="46"/>
      <c r="R3008" s="46"/>
      <c r="S3008" s="46"/>
      <c r="T3008" s="46"/>
      <c r="U3008" s="46"/>
      <c r="V3008" s="46"/>
      <c r="W3008" s="46"/>
      <c r="X3008" s="46"/>
    </row>
    <row r="3009" spans="1:24" ht="15" customHeight="1" x14ac:dyDescent="0.2">
      <c r="A3009" s="46"/>
      <c r="B3009" s="263"/>
      <c r="C3009" s="263"/>
      <c r="D3009" s="263"/>
      <c r="E3009" s="263"/>
      <c r="F3009" s="263" t="s">
        <v>927</v>
      </c>
      <c r="G3009" s="289">
        <v>4.0199999999999996</v>
      </c>
      <c r="H3009" s="263"/>
      <c r="I3009" s="386" t="s">
        <v>928</v>
      </c>
      <c r="J3009" s="386"/>
      <c r="K3009" s="289">
        <v>23.37</v>
      </c>
      <c r="M3009" s="46"/>
      <c r="N3009" s="46"/>
      <c r="O3009" s="46"/>
      <c r="P3009" s="46"/>
      <c r="Q3009" s="46"/>
      <c r="R3009" s="46"/>
      <c r="S3009" s="46"/>
      <c r="T3009" s="46"/>
      <c r="U3009" s="46"/>
      <c r="V3009" s="46"/>
      <c r="W3009" s="46"/>
      <c r="X3009" s="46"/>
    </row>
    <row r="3010" spans="1:24" ht="15" customHeight="1" thickBot="1" x14ac:dyDescent="0.25">
      <c r="A3010" s="46"/>
      <c r="B3010" s="264"/>
      <c r="C3010" s="264"/>
      <c r="D3010" s="264"/>
      <c r="E3010" s="264"/>
      <c r="F3010" s="264"/>
      <c r="G3010" s="264"/>
      <c r="H3010" s="264" t="s">
        <v>929</v>
      </c>
      <c r="I3010" s="287" t="s">
        <v>930</v>
      </c>
      <c r="J3010" s="264" t="s">
        <v>931</v>
      </c>
      <c r="K3010" s="265">
        <v>233.7</v>
      </c>
      <c r="M3010" s="46"/>
      <c r="N3010" s="46"/>
      <c r="O3010" s="46"/>
      <c r="P3010" s="46"/>
      <c r="Q3010" s="46"/>
      <c r="R3010" s="46"/>
      <c r="S3010" s="46"/>
      <c r="T3010" s="46"/>
      <c r="U3010" s="46"/>
      <c r="V3010" s="46"/>
      <c r="W3010" s="46"/>
      <c r="X3010" s="46"/>
    </row>
    <row r="3011" spans="1:24" ht="15" customHeight="1" thickTop="1" x14ac:dyDescent="0.2">
      <c r="A3011" s="46"/>
      <c r="B3011" s="278"/>
      <c r="C3011" s="278"/>
      <c r="D3011" s="278"/>
      <c r="E3011" s="278"/>
      <c r="F3011" s="278"/>
      <c r="G3011" s="278"/>
      <c r="H3011" s="278"/>
      <c r="I3011" s="278"/>
      <c r="J3011" s="278"/>
      <c r="K3011" s="278"/>
      <c r="M3011" s="46"/>
      <c r="N3011" s="46"/>
      <c r="O3011" s="46"/>
      <c r="P3011" s="46"/>
      <c r="Q3011" s="46"/>
      <c r="R3011" s="46"/>
      <c r="S3011" s="46"/>
      <c r="T3011" s="46"/>
      <c r="U3011" s="46"/>
      <c r="V3011" s="46"/>
      <c r="W3011" s="46"/>
      <c r="X3011" s="46"/>
    </row>
    <row r="3012" spans="1:24" ht="15" customHeight="1" x14ac:dyDescent="0.2">
      <c r="A3012" s="46"/>
      <c r="B3012" s="259" t="s">
        <v>633</v>
      </c>
      <c r="C3012" s="267" t="s">
        <v>24</v>
      </c>
      <c r="D3012" s="259" t="s">
        <v>25</v>
      </c>
      <c r="E3012" s="259" t="s">
        <v>26</v>
      </c>
      <c r="F3012" s="387" t="s">
        <v>917</v>
      </c>
      <c r="G3012" s="387"/>
      <c r="H3012" s="271" t="s">
        <v>27</v>
      </c>
      <c r="I3012" s="267" t="s">
        <v>28</v>
      </c>
      <c r="J3012" s="267" t="s">
        <v>29</v>
      </c>
      <c r="K3012" s="267" t="s">
        <v>30</v>
      </c>
      <c r="M3012" s="46"/>
      <c r="N3012" s="46"/>
      <c r="O3012" s="46"/>
      <c r="P3012" s="46"/>
      <c r="Q3012" s="46"/>
      <c r="R3012" s="46"/>
      <c r="S3012" s="46"/>
      <c r="T3012" s="46"/>
      <c r="U3012" s="46"/>
      <c r="V3012" s="46"/>
      <c r="W3012" s="46"/>
      <c r="X3012" s="46"/>
    </row>
    <row r="3013" spans="1:24" ht="15" customHeight="1" x14ac:dyDescent="0.2">
      <c r="A3013" s="46"/>
      <c r="B3013" s="260" t="s">
        <v>918</v>
      </c>
      <c r="C3013" s="275" t="s">
        <v>634</v>
      </c>
      <c r="D3013" s="260" t="s">
        <v>47</v>
      </c>
      <c r="E3013" s="260" t="s">
        <v>635</v>
      </c>
      <c r="F3013" s="388" t="s">
        <v>4020</v>
      </c>
      <c r="G3013" s="388"/>
      <c r="H3013" s="274" t="s">
        <v>49</v>
      </c>
      <c r="I3013" s="277">
        <v>1</v>
      </c>
      <c r="J3013" s="276">
        <v>288.82</v>
      </c>
      <c r="K3013" s="276">
        <v>288.82</v>
      </c>
      <c r="M3013" s="46"/>
      <c r="N3013" s="46"/>
      <c r="O3013" s="46"/>
      <c r="P3013" s="46"/>
      <c r="Q3013" s="46"/>
      <c r="R3013" s="46"/>
      <c r="S3013" s="46"/>
      <c r="T3013" s="46"/>
      <c r="U3013" s="46"/>
      <c r="V3013" s="46"/>
      <c r="W3013" s="46"/>
      <c r="X3013" s="46"/>
    </row>
    <row r="3014" spans="1:24" ht="15" customHeight="1" x14ac:dyDescent="0.2">
      <c r="A3014" s="46"/>
      <c r="B3014" s="261" t="s">
        <v>953</v>
      </c>
      <c r="C3014" s="280" t="s">
        <v>954</v>
      </c>
      <c r="D3014" s="261" t="s">
        <v>47</v>
      </c>
      <c r="E3014" s="261" t="s">
        <v>955</v>
      </c>
      <c r="F3014" s="385" t="s">
        <v>3970</v>
      </c>
      <c r="G3014" s="385"/>
      <c r="H3014" s="279" t="s">
        <v>950</v>
      </c>
      <c r="I3014" s="282">
        <v>0.45739999999999997</v>
      </c>
      <c r="J3014" s="281">
        <v>34.46</v>
      </c>
      <c r="K3014" s="281">
        <v>15.76</v>
      </c>
      <c r="M3014" s="46"/>
      <c r="N3014" s="46"/>
      <c r="O3014" s="46"/>
      <c r="P3014" s="46"/>
      <c r="Q3014" s="46"/>
      <c r="R3014" s="46"/>
      <c r="S3014" s="46"/>
      <c r="T3014" s="46"/>
      <c r="U3014" s="46"/>
      <c r="V3014" s="46"/>
      <c r="W3014" s="46"/>
      <c r="X3014" s="46"/>
    </row>
    <row r="3015" spans="1:24" ht="15" customHeight="1" x14ac:dyDescent="0.2">
      <c r="A3015" s="46"/>
      <c r="B3015" s="261" t="s">
        <v>953</v>
      </c>
      <c r="C3015" s="280" t="s">
        <v>957</v>
      </c>
      <c r="D3015" s="261" t="s">
        <v>47</v>
      </c>
      <c r="E3015" s="261" t="s">
        <v>958</v>
      </c>
      <c r="F3015" s="385" t="s">
        <v>3970</v>
      </c>
      <c r="G3015" s="385"/>
      <c r="H3015" s="279" t="s">
        <v>950</v>
      </c>
      <c r="I3015" s="282">
        <v>0.45739999999999997</v>
      </c>
      <c r="J3015" s="281">
        <v>26.08</v>
      </c>
      <c r="K3015" s="281">
        <v>11.92</v>
      </c>
      <c r="M3015" s="46"/>
      <c r="N3015" s="46"/>
      <c r="O3015" s="46"/>
      <c r="P3015" s="46"/>
      <c r="Q3015" s="46"/>
      <c r="R3015" s="46"/>
      <c r="S3015" s="46"/>
      <c r="T3015" s="46"/>
      <c r="U3015" s="46"/>
      <c r="V3015" s="46"/>
      <c r="W3015" s="46"/>
      <c r="X3015" s="46"/>
    </row>
    <row r="3016" spans="1:24" ht="15" customHeight="1" x14ac:dyDescent="0.2">
      <c r="A3016" s="46"/>
      <c r="B3016" s="262" t="s">
        <v>919</v>
      </c>
      <c r="C3016" s="284" t="s">
        <v>1647</v>
      </c>
      <c r="D3016" s="262" t="s">
        <v>47</v>
      </c>
      <c r="E3016" s="262" t="s">
        <v>1648</v>
      </c>
      <c r="F3016" s="389" t="s">
        <v>923</v>
      </c>
      <c r="G3016" s="389"/>
      <c r="H3016" s="283" t="s">
        <v>49</v>
      </c>
      <c r="I3016" s="286">
        <v>2</v>
      </c>
      <c r="J3016" s="285">
        <v>0.79</v>
      </c>
      <c r="K3016" s="285">
        <v>1.58</v>
      </c>
      <c r="M3016" s="46"/>
      <c r="N3016" s="46"/>
      <c r="O3016" s="46"/>
      <c r="P3016" s="46"/>
      <c r="Q3016" s="46"/>
      <c r="R3016" s="46"/>
      <c r="S3016" s="46"/>
      <c r="T3016" s="46"/>
      <c r="U3016" s="46"/>
      <c r="V3016" s="46"/>
      <c r="W3016" s="46"/>
      <c r="X3016" s="46"/>
    </row>
    <row r="3017" spans="1:24" ht="15" customHeight="1" x14ac:dyDescent="0.2">
      <c r="A3017" s="46"/>
      <c r="B3017" s="262" t="s">
        <v>919</v>
      </c>
      <c r="C3017" s="284" t="s">
        <v>1649</v>
      </c>
      <c r="D3017" s="262" t="s">
        <v>47</v>
      </c>
      <c r="E3017" s="262" t="s">
        <v>1650</v>
      </c>
      <c r="F3017" s="389" t="s">
        <v>923</v>
      </c>
      <c r="G3017" s="389"/>
      <c r="H3017" s="283" t="s">
        <v>49</v>
      </c>
      <c r="I3017" s="286">
        <v>1</v>
      </c>
      <c r="J3017" s="285">
        <v>259.56</v>
      </c>
      <c r="K3017" s="285">
        <v>259.56</v>
      </c>
      <c r="M3017" s="46"/>
      <c r="N3017" s="46"/>
      <c r="O3017" s="46"/>
      <c r="P3017" s="46"/>
      <c r="Q3017" s="46"/>
      <c r="R3017" s="46"/>
      <c r="S3017" s="46"/>
      <c r="T3017" s="46"/>
      <c r="U3017" s="46"/>
      <c r="V3017" s="46"/>
      <c r="W3017" s="46"/>
      <c r="X3017" s="46"/>
    </row>
    <row r="3018" spans="1:24" ht="15" customHeight="1" x14ac:dyDescent="0.2">
      <c r="A3018" s="46"/>
      <c r="B3018" s="263"/>
      <c r="C3018" s="263"/>
      <c r="D3018" s="263"/>
      <c r="E3018" s="263"/>
      <c r="F3018" s="263" t="s">
        <v>924</v>
      </c>
      <c r="G3018" s="289">
        <v>24.41</v>
      </c>
      <c r="H3018" s="263" t="s">
        <v>925</v>
      </c>
      <c r="I3018" s="289">
        <v>0</v>
      </c>
      <c r="J3018" s="263" t="s">
        <v>926</v>
      </c>
      <c r="K3018" s="289">
        <v>24.41</v>
      </c>
      <c r="M3018" s="46"/>
      <c r="N3018" s="46"/>
      <c r="O3018" s="46"/>
      <c r="P3018" s="46"/>
      <c r="Q3018" s="46"/>
      <c r="R3018" s="46"/>
      <c r="S3018" s="46"/>
      <c r="T3018" s="46"/>
      <c r="U3018" s="46"/>
      <c r="V3018" s="46"/>
      <c r="W3018" s="46"/>
      <c r="X3018" s="46"/>
    </row>
    <row r="3019" spans="1:24" ht="15" customHeight="1" x14ac:dyDescent="0.2">
      <c r="A3019" s="46"/>
      <c r="B3019" s="263"/>
      <c r="C3019" s="263"/>
      <c r="D3019" s="263"/>
      <c r="E3019" s="263"/>
      <c r="F3019" s="263" t="s">
        <v>927</v>
      </c>
      <c r="G3019" s="289">
        <v>60.1</v>
      </c>
      <c r="H3019" s="263"/>
      <c r="I3019" s="386" t="s">
        <v>928</v>
      </c>
      <c r="J3019" s="386"/>
      <c r="K3019" s="289">
        <v>348.92</v>
      </c>
      <c r="M3019" s="46"/>
      <c r="N3019" s="46"/>
      <c r="O3019" s="46"/>
      <c r="P3019" s="46"/>
      <c r="Q3019" s="46"/>
      <c r="R3019" s="46"/>
      <c r="S3019" s="46"/>
      <c r="T3019" s="46"/>
      <c r="U3019" s="46"/>
      <c r="V3019" s="46"/>
      <c r="W3019" s="46"/>
      <c r="X3019" s="46"/>
    </row>
    <row r="3020" spans="1:24" ht="15" customHeight="1" thickBot="1" x14ac:dyDescent="0.25">
      <c r="A3020" s="46"/>
      <c r="B3020" s="264"/>
      <c r="C3020" s="264"/>
      <c r="D3020" s="264"/>
      <c r="E3020" s="264"/>
      <c r="F3020" s="264"/>
      <c r="G3020" s="264"/>
      <c r="H3020" s="264" t="s">
        <v>929</v>
      </c>
      <c r="I3020" s="287" t="s">
        <v>1589</v>
      </c>
      <c r="J3020" s="264" t="s">
        <v>931</v>
      </c>
      <c r="K3020" s="265">
        <v>3838.12</v>
      </c>
      <c r="M3020" s="46"/>
      <c r="N3020" s="46"/>
      <c r="O3020" s="46"/>
      <c r="P3020" s="46"/>
      <c r="Q3020" s="46"/>
      <c r="R3020" s="46"/>
      <c r="S3020" s="46"/>
      <c r="T3020" s="46"/>
      <c r="U3020" s="46"/>
      <c r="V3020" s="46"/>
      <c r="W3020" s="46"/>
      <c r="X3020" s="46"/>
    </row>
    <row r="3021" spans="1:24" ht="15" customHeight="1" thickTop="1" x14ac:dyDescent="0.2">
      <c r="A3021" s="46"/>
      <c r="B3021" s="278"/>
      <c r="C3021" s="278"/>
      <c r="D3021" s="278"/>
      <c r="E3021" s="278"/>
      <c r="F3021" s="278"/>
      <c r="G3021" s="278"/>
      <c r="H3021" s="278"/>
      <c r="I3021" s="278"/>
      <c r="J3021" s="278"/>
      <c r="K3021" s="278"/>
      <c r="M3021" s="46"/>
      <c r="N3021" s="46"/>
      <c r="O3021" s="46"/>
      <c r="P3021" s="46"/>
      <c r="Q3021" s="46"/>
      <c r="R3021" s="46"/>
      <c r="S3021" s="46"/>
      <c r="T3021" s="46"/>
      <c r="U3021" s="46"/>
      <c r="V3021" s="46"/>
      <c r="W3021" s="46"/>
      <c r="X3021" s="46"/>
    </row>
    <row r="3022" spans="1:24" ht="15" customHeight="1" x14ac:dyDescent="0.2">
      <c r="A3022" s="46"/>
      <c r="B3022" s="259" t="s">
        <v>636</v>
      </c>
      <c r="C3022" s="267" t="s">
        <v>24</v>
      </c>
      <c r="D3022" s="259" t="s">
        <v>25</v>
      </c>
      <c r="E3022" s="259" t="s">
        <v>26</v>
      </c>
      <c r="F3022" s="387" t="s">
        <v>917</v>
      </c>
      <c r="G3022" s="387"/>
      <c r="H3022" s="271" t="s">
        <v>27</v>
      </c>
      <c r="I3022" s="267" t="s">
        <v>28</v>
      </c>
      <c r="J3022" s="267" t="s">
        <v>29</v>
      </c>
      <c r="K3022" s="267" t="s">
        <v>30</v>
      </c>
      <c r="M3022" s="46"/>
      <c r="N3022" s="46"/>
      <c r="O3022" s="46"/>
      <c r="P3022" s="46"/>
      <c r="Q3022" s="46"/>
      <c r="R3022" s="46"/>
      <c r="S3022" s="46"/>
      <c r="T3022" s="46"/>
      <c r="U3022" s="46"/>
      <c r="V3022" s="46"/>
      <c r="W3022" s="46"/>
      <c r="X3022" s="46"/>
    </row>
    <row r="3023" spans="1:24" ht="15" customHeight="1" x14ac:dyDescent="0.2">
      <c r="A3023" s="46"/>
      <c r="B3023" s="260" t="s">
        <v>918</v>
      </c>
      <c r="C3023" s="275" t="s">
        <v>2541</v>
      </c>
      <c r="D3023" s="260" t="s">
        <v>73</v>
      </c>
      <c r="E3023" s="260" t="s">
        <v>2542</v>
      </c>
      <c r="F3023" s="388" t="s">
        <v>1065</v>
      </c>
      <c r="G3023" s="388"/>
      <c r="H3023" s="274" t="s">
        <v>49</v>
      </c>
      <c r="I3023" s="277">
        <v>1</v>
      </c>
      <c r="J3023" s="276">
        <v>17.989999999999998</v>
      </c>
      <c r="K3023" s="276">
        <v>17.989999999999998</v>
      </c>
      <c r="M3023" s="46"/>
      <c r="N3023" s="46"/>
      <c r="O3023" s="46"/>
      <c r="P3023" s="46"/>
      <c r="Q3023" s="46"/>
      <c r="R3023" s="46"/>
      <c r="S3023" s="46"/>
      <c r="T3023" s="46"/>
      <c r="U3023" s="46"/>
      <c r="V3023" s="46"/>
      <c r="W3023" s="46"/>
      <c r="X3023" s="46"/>
    </row>
    <row r="3024" spans="1:24" ht="15" customHeight="1" x14ac:dyDescent="0.2">
      <c r="A3024" s="46"/>
      <c r="B3024" s="261" t="s">
        <v>953</v>
      </c>
      <c r="C3024" s="280" t="s">
        <v>1019</v>
      </c>
      <c r="D3024" s="261" t="s">
        <v>47</v>
      </c>
      <c r="E3024" s="261" t="s">
        <v>1020</v>
      </c>
      <c r="F3024" s="385" t="s">
        <v>3970</v>
      </c>
      <c r="G3024" s="385"/>
      <c r="H3024" s="279" t="s">
        <v>950</v>
      </c>
      <c r="I3024" s="282">
        <v>0.2</v>
      </c>
      <c r="J3024" s="281">
        <v>24.73</v>
      </c>
      <c r="K3024" s="281">
        <v>4.9400000000000004</v>
      </c>
      <c r="M3024" s="46"/>
      <c r="N3024" s="46"/>
      <c r="O3024" s="46"/>
      <c r="P3024" s="46"/>
      <c r="Q3024" s="46"/>
      <c r="R3024" s="46"/>
      <c r="S3024" s="46"/>
      <c r="T3024" s="46"/>
      <c r="U3024" s="46"/>
      <c r="V3024" s="46"/>
      <c r="W3024" s="46"/>
      <c r="X3024" s="46"/>
    </row>
    <row r="3025" spans="1:24" ht="15" customHeight="1" x14ac:dyDescent="0.2">
      <c r="A3025" s="46"/>
      <c r="B3025" s="262" t="s">
        <v>919</v>
      </c>
      <c r="C3025" s="284" t="s">
        <v>2723</v>
      </c>
      <c r="D3025" s="262" t="s">
        <v>39</v>
      </c>
      <c r="E3025" s="262" t="s">
        <v>637</v>
      </c>
      <c r="F3025" s="389" t="s">
        <v>923</v>
      </c>
      <c r="G3025" s="389"/>
      <c r="H3025" s="283" t="s">
        <v>304</v>
      </c>
      <c r="I3025" s="286">
        <v>1</v>
      </c>
      <c r="J3025" s="285">
        <v>13.05</v>
      </c>
      <c r="K3025" s="285">
        <v>13.05</v>
      </c>
      <c r="M3025" s="46"/>
      <c r="N3025" s="46"/>
      <c r="O3025" s="46"/>
      <c r="P3025" s="46"/>
      <c r="Q3025" s="46"/>
      <c r="R3025" s="46"/>
      <c r="S3025" s="46"/>
      <c r="T3025" s="46"/>
      <c r="U3025" s="46"/>
      <c r="V3025" s="46"/>
      <c r="W3025" s="46"/>
      <c r="X3025" s="46"/>
    </row>
    <row r="3026" spans="1:24" ht="15" customHeight="1" x14ac:dyDescent="0.2">
      <c r="A3026" s="46"/>
      <c r="B3026" s="263"/>
      <c r="C3026" s="263"/>
      <c r="D3026" s="263"/>
      <c r="E3026" s="263"/>
      <c r="F3026" s="263" t="s">
        <v>924</v>
      </c>
      <c r="G3026" s="289">
        <v>4.12</v>
      </c>
      <c r="H3026" s="263" t="s">
        <v>925</v>
      </c>
      <c r="I3026" s="289">
        <v>0</v>
      </c>
      <c r="J3026" s="263" t="s">
        <v>926</v>
      </c>
      <c r="K3026" s="289">
        <v>4.12</v>
      </c>
      <c r="M3026" s="46"/>
      <c r="N3026" s="46"/>
      <c r="O3026" s="46"/>
      <c r="P3026" s="46"/>
      <c r="Q3026" s="46"/>
      <c r="R3026" s="46"/>
      <c r="S3026" s="46"/>
      <c r="T3026" s="46"/>
      <c r="U3026" s="46"/>
      <c r="V3026" s="46"/>
      <c r="W3026" s="46"/>
      <c r="X3026" s="46"/>
    </row>
    <row r="3027" spans="1:24" ht="15" customHeight="1" x14ac:dyDescent="0.2">
      <c r="A3027" s="46"/>
      <c r="B3027" s="263"/>
      <c r="C3027" s="263"/>
      <c r="D3027" s="263"/>
      <c r="E3027" s="263"/>
      <c r="F3027" s="263" t="s">
        <v>927</v>
      </c>
      <c r="G3027" s="289">
        <v>3.74</v>
      </c>
      <c r="H3027" s="263"/>
      <c r="I3027" s="386" t="s">
        <v>928</v>
      </c>
      <c r="J3027" s="386"/>
      <c r="K3027" s="289">
        <v>21.73</v>
      </c>
      <c r="M3027" s="46"/>
      <c r="N3027" s="46"/>
      <c r="O3027" s="46"/>
      <c r="P3027" s="46"/>
      <c r="Q3027" s="46"/>
      <c r="R3027" s="46"/>
      <c r="S3027" s="46"/>
      <c r="T3027" s="46"/>
      <c r="U3027" s="46"/>
      <c r="V3027" s="46"/>
      <c r="W3027" s="46"/>
      <c r="X3027" s="46"/>
    </row>
    <row r="3028" spans="1:24" ht="15" customHeight="1" thickBot="1" x14ac:dyDescent="0.25">
      <c r="A3028" s="46"/>
      <c r="B3028" s="264"/>
      <c r="C3028" s="264"/>
      <c r="D3028" s="264"/>
      <c r="E3028" s="264"/>
      <c r="F3028" s="264"/>
      <c r="G3028" s="264"/>
      <c r="H3028" s="264" t="s">
        <v>929</v>
      </c>
      <c r="I3028" s="287" t="s">
        <v>1589</v>
      </c>
      <c r="J3028" s="264" t="s">
        <v>931</v>
      </c>
      <c r="K3028" s="265">
        <v>239.03</v>
      </c>
      <c r="M3028" s="46"/>
      <c r="N3028" s="46"/>
      <c r="O3028" s="46"/>
      <c r="P3028" s="46"/>
      <c r="Q3028" s="46"/>
      <c r="R3028" s="46"/>
      <c r="S3028" s="46"/>
      <c r="T3028" s="46"/>
      <c r="U3028" s="46"/>
      <c r="V3028" s="46"/>
      <c r="W3028" s="46"/>
      <c r="X3028" s="46"/>
    </row>
    <row r="3029" spans="1:24" ht="15" customHeight="1" thickTop="1" x14ac:dyDescent="0.2">
      <c r="A3029" s="46"/>
      <c r="B3029" s="278"/>
      <c r="C3029" s="278"/>
      <c r="D3029" s="278"/>
      <c r="E3029" s="278"/>
      <c r="F3029" s="278"/>
      <c r="G3029" s="278"/>
      <c r="H3029" s="278"/>
      <c r="I3029" s="278"/>
      <c r="J3029" s="278"/>
      <c r="K3029" s="278"/>
      <c r="M3029" s="46"/>
      <c r="N3029" s="46"/>
      <c r="O3029" s="46"/>
      <c r="P3029" s="46"/>
      <c r="Q3029" s="46"/>
      <c r="R3029" s="46"/>
      <c r="S3029" s="46"/>
      <c r="T3029" s="46"/>
      <c r="U3029" s="46"/>
      <c r="V3029" s="46"/>
      <c r="W3029" s="46"/>
      <c r="X3029" s="46"/>
    </row>
    <row r="3030" spans="1:24" ht="15" customHeight="1" x14ac:dyDescent="0.2">
      <c r="A3030" s="46"/>
      <c r="B3030" s="259" t="s">
        <v>638</v>
      </c>
      <c r="C3030" s="267" t="s">
        <v>24</v>
      </c>
      <c r="D3030" s="259" t="s">
        <v>25</v>
      </c>
      <c r="E3030" s="259" t="s">
        <v>26</v>
      </c>
      <c r="F3030" s="387" t="s">
        <v>917</v>
      </c>
      <c r="G3030" s="387"/>
      <c r="H3030" s="271" t="s">
        <v>27</v>
      </c>
      <c r="I3030" s="267" t="s">
        <v>28</v>
      </c>
      <c r="J3030" s="267" t="s">
        <v>29</v>
      </c>
      <c r="K3030" s="267" t="s">
        <v>30</v>
      </c>
      <c r="M3030" s="46"/>
      <c r="N3030" s="46"/>
      <c r="O3030" s="46"/>
      <c r="P3030" s="46"/>
      <c r="Q3030" s="46"/>
      <c r="R3030" s="46"/>
      <c r="S3030" s="46"/>
      <c r="T3030" s="46"/>
      <c r="U3030" s="46"/>
      <c r="V3030" s="46"/>
      <c r="W3030" s="46"/>
      <c r="X3030" s="46"/>
    </row>
    <row r="3031" spans="1:24" ht="15" customHeight="1" x14ac:dyDescent="0.2">
      <c r="A3031" s="46"/>
      <c r="B3031" s="260" t="s">
        <v>918</v>
      </c>
      <c r="C3031" s="275" t="s">
        <v>2559</v>
      </c>
      <c r="D3031" s="260" t="s">
        <v>73</v>
      </c>
      <c r="E3031" s="260" t="s">
        <v>639</v>
      </c>
      <c r="F3031" s="388" t="s">
        <v>1065</v>
      </c>
      <c r="G3031" s="388"/>
      <c r="H3031" s="274" t="s">
        <v>49</v>
      </c>
      <c r="I3031" s="277">
        <v>1</v>
      </c>
      <c r="J3031" s="276">
        <v>215.13</v>
      </c>
      <c r="K3031" s="276">
        <v>215.13</v>
      </c>
      <c r="M3031" s="46"/>
      <c r="N3031" s="46"/>
      <c r="O3031" s="46"/>
      <c r="P3031" s="46"/>
      <c r="Q3031" s="46"/>
      <c r="R3031" s="46"/>
      <c r="S3031" s="46"/>
      <c r="T3031" s="46"/>
      <c r="U3031" s="46"/>
      <c r="V3031" s="46"/>
      <c r="W3031" s="46"/>
      <c r="X3031" s="46"/>
    </row>
    <row r="3032" spans="1:24" ht="15" customHeight="1" x14ac:dyDescent="0.2">
      <c r="A3032" s="46"/>
      <c r="B3032" s="261" t="s">
        <v>953</v>
      </c>
      <c r="C3032" s="280" t="s">
        <v>1086</v>
      </c>
      <c r="D3032" s="261" t="s">
        <v>47</v>
      </c>
      <c r="E3032" s="261" t="s">
        <v>1087</v>
      </c>
      <c r="F3032" s="385" t="s">
        <v>3970</v>
      </c>
      <c r="G3032" s="385"/>
      <c r="H3032" s="279" t="s">
        <v>950</v>
      </c>
      <c r="I3032" s="282">
        <v>0.15</v>
      </c>
      <c r="J3032" s="281">
        <v>35.590000000000003</v>
      </c>
      <c r="K3032" s="281">
        <v>5.33</v>
      </c>
      <c r="M3032" s="46"/>
      <c r="N3032" s="46"/>
      <c r="O3032" s="46"/>
      <c r="P3032" s="46"/>
      <c r="Q3032" s="46"/>
      <c r="R3032" s="46"/>
      <c r="S3032" s="46"/>
      <c r="T3032" s="46"/>
      <c r="U3032" s="46"/>
      <c r="V3032" s="46"/>
      <c r="W3032" s="46"/>
      <c r="X3032" s="46"/>
    </row>
    <row r="3033" spans="1:24" ht="15" customHeight="1" x14ac:dyDescent="0.2">
      <c r="A3033" s="46"/>
      <c r="B3033" s="262" t="s">
        <v>919</v>
      </c>
      <c r="C3033" s="284" t="s">
        <v>1651</v>
      </c>
      <c r="D3033" s="262" t="s">
        <v>36</v>
      </c>
      <c r="E3033" s="262" t="s">
        <v>1652</v>
      </c>
      <c r="F3033" s="389" t="s">
        <v>923</v>
      </c>
      <c r="G3033" s="389"/>
      <c r="H3033" s="283" t="s">
        <v>304</v>
      </c>
      <c r="I3033" s="286">
        <v>6</v>
      </c>
      <c r="J3033" s="285">
        <v>0.05</v>
      </c>
      <c r="K3033" s="285">
        <v>0.3</v>
      </c>
      <c r="M3033" s="46"/>
      <c r="N3033" s="46"/>
      <c r="O3033" s="46"/>
      <c r="P3033" s="46"/>
      <c r="Q3033" s="46"/>
      <c r="R3033" s="46"/>
      <c r="S3033" s="46"/>
      <c r="T3033" s="46"/>
      <c r="U3033" s="46"/>
      <c r="V3033" s="46"/>
      <c r="W3033" s="46"/>
      <c r="X3033" s="46"/>
    </row>
    <row r="3034" spans="1:24" ht="15" customHeight="1" x14ac:dyDescent="0.2">
      <c r="A3034" s="46"/>
      <c r="B3034" s="262" t="s">
        <v>919</v>
      </c>
      <c r="C3034" s="284" t="s">
        <v>1653</v>
      </c>
      <c r="D3034" s="262" t="s">
        <v>36</v>
      </c>
      <c r="E3034" s="262" t="s">
        <v>1654</v>
      </c>
      <c r="F3034" s="389" t="s">
        <v>923</v>
      </c>
      <c r="G3034" s="389"/>
      <c r="H3034" s="283" t="s">
        <v>304</v>
      </c>
      <c r="I3034" s="286">
        <v>1</v>
      </c>
      <c r="J3034" s="285">
        <v>209.5</v>
      </c>
      <c r="K3034" s="285">
        <v>209.5</v>
      </c>
      <c r="M3034" s="46"/>
      <c r="N3034" s="46"/>
      <c r="O3034" s="46"/>
      <c r="P3034" s="46"/>
      <c r="Q3034" s="46"/>
      <c r="R3034" s="46"/>
      <c r="S3034" s="46"/>
      <c r="T3034" s="46"/>
      <c r="U3034" s="46"/>
      <c r="V3034" s="46"/>
      <c r="W3034" s="46"/>
      <c r="X3034" s="46"/>
    </row>
    <row r="3035" spans="1:24" ht="15" customHeight="1" x14ac:dyDescent="0.2">
      <c r="A3035" s="46"/>
      <c r="B3035" s="263"/>
      <c r="C3035" s="263"/>
      <c r="D3035" s="263"/>
      <c r="E3035" s="263"/>
      <c r="F3035" s="263" t="s">
        <v>924</v>
      </c>
      <c r="G3035" s="289">
        <v>4.7</v>
      </c>
      <c r="H3035" s="263" t="s">
        <v>925</v>
      </c>
      <c r="I3035" s="289">
        <v>0</v>
      </c>
      <c r="J3035" s="263" t="s">
        <v>926</v>
      </c>
      <c r="K3035" s="289">
        <v>4.7</v>
      </c>
      <c r="M3035" s="46"/>
      <c r="N3035" s="46"/>
      <c r="O3035" s="46"/>
      <c r="P3035" s="46"/>
      <c r="Q3035" s="46"/>
      <c r="R3035" s="46"/>
      <c r="S3035" s="46"/>
      <c r="T3035" s="46"/>
      <c r="U3035" s="46"/>
      <c r="V3035" s="46"/>
      <c r="W3035" s="46"/>
      <c r="X3035" s="46"/>
    </row>
    <row r="3036" spans="1:24" ht="15" customHeight="1" x14ac:dyDescent="0.2">
      <c r="A3036" s="46"/>
      <c r="B3036" s="263"/>
      <c r="C3036" s="263"/>
      <c r="D3036" s="263"/>
      <c r="E3036" s="263"/>
      <c r="F3036" s="263" t="s">
        <v>927</v>
      </c>
      <c r="G3036" s="289">
        <v>44.76</v>
      </c>
      <c r="H3036" s="263"/>
      <c r="I3036" s="386" t="s">
        <v>928</v>
      </c>
      <c r="J3036" s="386"/>
      <c r="K3036" s="289">
        <v>259.89</v>
      </c>
      <c r="M3036" s="46"/>
      <c r="N3036" s="46"/>
      <c r="O3036" s="46"/>
      <c r="P3036" s="46"/>
      <c r="Q3036" s="46"/>
      <c r="R3036" s="46"/>
      <c r="S3036" s="46"/>
      <c r="T3036" s="46"/>
      <c r="U3036" s="46"/>
      <c r="V3036" s="46"/>
      <c r="W3036" s="46"/>
      <c r="X3036" s="46"/>
    </row>
    <row r="3037" spans="1:24" ht="15" customHeight="1" thickBot="1" x14ac:dyDescent="0.25">
      <c r="A3037" s="46"/>
      <c r="B3037" s="264"/>
      <c r="C3037" s="264"/>
      <c r="D3037" s="264"/>
      <c r="E3037" s="264"/>
      <c r="F3037" s="264"/>
      <c r="G3037" s="264"/>
      <c r="H3037" s="264" t="s">
        <v>929</v>
      </c>
      <c r="I3037" s="287" t="s">
        <v>1064</v>
      </c>
      <c r="J3037" s="264" t="s">
        <v>931</v>
      </c>
      <c r="K3037" s="265">
        <v>519.78</v>
      </c>
      <c r="M3037" s="46"/>
      <c r="N3037" s="46"/>
      <c r="O3037" s="46"/>
      <c r="P3037" s="46"/>
      <c r="Q3037" s="46"/>
      <c r="R3037" s="46"/>
      <c r="S3037" s="46"/>
      <c r="T3037" s="46"/>
      <c r="U3037" s="46"/>
      <c r="V3037" s="46"/>
      <c r="W3037" s="46"/>
      <c r="X3037" s="46"/>
    </row>
    <row r="3038" spans="1:24" ht="15" customHeight="1" thickTop="1" x14ac:dyDescent="0.2">
      <c r="A3038" s="46"/>
      <c r="B3038" s="278"/>
      <c r="C3038" s="278"/>
      <c r="D3038" s="278"/>
      <c r="E3038" s="278"/>
      <c r="F3038" s="278"/>
      <c r="G3038" s="278"/>
      <c r="H3038" s="278"/>
      <c r="I3038" s="278"/>
      <c r="J3038" s="278"/>
      <c r="K3038" s="278"/>
      <c r="M3038" s="46"/>
      <c r="N3038" s="46"/>
      <c r="O3038" s="46"/>
      <c r="P3038" s="46"/>
      <c r="Q3038" s="46"/>
      <c r="R3038" s="46"/>
      <c r="S3038" s="46"/>
      <c r="T3038" s="46"/>
      <c r="U3038" s="46"/>
      <c r="V3038" s="46"/>
      <c r="W3038" s="46"/>
      <c r="X3038" s="46"/>
    </row>
    <row r="3039" spans="1:24" ht="15" customHeight="1" x14ac:dyDescent="0.2">
      <c r="A3039" s="46"/>
      <c r="B3039" s="259" t="s">
        <v>640</v>
      </c>
      <c r="C3039" s="267" t="s">
        <v>24</v>
      </c>
      <c r="D3039" s="259" t="s">
        <v>25</v>
      </c>
      <c r="E3039" s="259" t="s">
        <v>26</v>
      </c>
      <c r="F3039" s="387" t="s">
        <v>917</v>
      </c>
      <c r="G3039" s="387"/>
      <c r="H3039" s="271" t="s">
        <v>27</v>
      </c>
      <c r="I3039" s="267" t="s">
        <v>28</v>
      </c>
      <c r="J3039" s="267" t="s">
        <v>29</v>
      </c>
      <c r="K3039" s="267" t="s">
        <v>30</v>
      </c>
      <c r="M3039" s="46"/>
      <c r="N3039" s="46"/>
      <c r="O3039" s="46"/>
      <c r="P3039" s="46"/>
      <c r="Q3039" s="46"/>
      <c r="R3039" s="46"/>
      <c r="S3039" s="46"/>
      <c r="T3039" s="46"/>
      <c r="U3039" s="46"/>
      <c r="V3039" s="46"/>
      <c r="W3039" s="46"/>
      <c r="X3039" s="46"/>
    </row>
    <row r="3040" spans="1:24" ht="15" customHeight="1" x14ac:dyDescent="0.2">
      <c r="A3040" s="46"/>
      <c r="B3040" s="260" t="s">
        <v>918</v>
      </c>
      <c r="C3040" s="275" t="s">
        <v>2555</v>
      </c>
      <c r="D3040" s="260" t="s">
        <v>73</v>
      </c>
      <c r="E3040" s="260" t="s">
        <v>2556</v>
      </c>
      <c r="F3040" s="388" t="s">
        <v>956</v>
      </c>
      <c r="G3040" s="388"/>
      <c r="H3040" s="274" t="s">
        <v>49</v>
      </c>
      <c r="I3040" s="277">
        <v>1</v>
      </c>
      <c r="J3040" s="276">
        <v>44.84</v>
      </c>
      <c r="K3040" s="276">
        <v>44.84</v>
      </c>
      <c r="M3040" s="46"/>
      <c r="N3040" s="46"/>
      <c r="O3040" s="46"/>
      <c r="P3040" s="46"/>
      <c r="Q3040" s="46"/>
      <c r="R3040" s="46"/>
      <c r="S3040" s="46"/>
      <c r="T3040" s="46"/>
      <c r="U3040" s="46"/>
      <c r="V3040" s="46"/>
      <c r="W3040" s="46"/>
      <c r="X3040" s="46"/>
    </row>
    <row r="3041" spans="1:24" ht="15" customHeight="1" x14ac:dyDescent="0.2">
      <c r="A3041" s="46"/>
      <c r="B3041" s="262" t="s">
        <v>919</v>
      </c>
      <c r="C3041" s="284" t="s">
        <v>2724</v>
      </c>
      <c r="D3041" s="262" t="s">
        <v>47</v>
      </c>
      <c r="E3041" s="262" t="s">
        <v>2725</v>
      </c>
      <c r="F3041" s="389" t="s">
        <v>923</v>
      </c>
      <c r="G3041" s="389"/>
      <c r="H3041" s="283" t="s">
        <v>49</v>
      </c>
      <c r="I3041" s="286">
        <v>1</v>
      </c>
      <c r="J3041" s="285">
        <v>44.84</v>
      </c>
      <c r="K3041" s="285">
        <v>44.84</v>
      </c>
      <c r="M3041" s="46"/>
      <c r="N3041" s="46"/>
      <c r="O3041" s="46"/>
      <c r="P3041" s="46"/>
      <c r="Q3041" s="46"/>
      <c r="R3041" s="46"/>
      <c r="S3041" s="46"/>
      <c r="T3041" s="46"/>
      <c r="U3041" s="46"/>
      <c r="V3041" s="46"/>
      <c r="W3041" s="46"/>
      <c r="X3041" s="46"/>
    </row>
    <row r="3042" spans="1:24" ht="15" customHeight="1" x14ac:dyDescent="0.2">
      <c r="A3042" s="46"/>
      <c r="B3042" s="263"/>
      <c r="C3042" s="263"/>
      <c r="D3042" s="263"/>
      <c r="E3042" s="263"/>
      <c r="F3042" s="263" t="s">
        <v>924</v>
      </c>
      <c r="G3042" s="289">
        <v>0</v>
      </c>
      <c r="H3042" s="263" t="s">
        <v>925</v>
      </c>
      <c r="I3042" s="289">
        <v>0</v>
      </c>
      <c r="J3042" s="263" t="s">
        <v>926</v>
      </c>
      <c r="K3042" s="289">
        <v>0</v>
      </c>
      <c r="M3042" s="46"/>
      <c r="N3042" s="46"/>
      <c r="O3042" s="46"/>
      <c r="P3042" s="46"/>
      <c r="Q3042" s="46"/>
      <c r="R3042" s="46"/>
      <c r="S3042" s="46"/>
      <c r="T3042" s="46"/>
      <c r="U3042" s="46"/>
      <c r="V3042" s="46"/>
      <c r="W3042" s="46"/>
      <c r="X3042" s="46"/>
    </row>
    <row r="3043" spans="1:24" ht="15" customHeight="1" x14ac:dyDescent="0.2">
      <c r="A3043" s="46"/>
      <c r="B3043" s="263"/>
      <c r="C3043" s="263"/>
      <c r="D3043" s="263"/>
      <c r="E3043" s="263"/>
      <c r="F3043" s="263" t="s">
        <v>927</v>
      </c>
      <c r="G3043" s="289">
        <v>9.33</v>
      </c>
      <c r="H3043" s="263"/>
      <c r="I3043" s="386" t="s">
        <v>928</v>
      </c>
      <c r="J3043" s="386"/>
      <c r="K3043" s="289">
        <v>54.17</v>
      </c>
      <c r="M3043" s="46"/>
      <c r="N3043" s="46"/>
      <c r="O3043" s="46"/>
      <c r="P3043" s="46"/>
      <c r="Q3043" s="46"/>
      <c r="R3043" s="46"/>
      <c r="S3043" s="46"/>
      <c r="T3043" s="46"/>
      <c r="U3043" s="46"/>
      <c r="V3043" s="46"/>
      <c r="W3043" s="46"/>
      <c r="X3043" s="46"/>
    </row>
    <row r="3044" spans="1:24" ht="15" customHeight="1" thickBot="1" x14ac:dyDescent="0.25">
      <c r="A3044" s="46"/>
      <c r="B3044" s="264"/>
      <c r="C3044" s="264"/>
      <c r="D3044" s="264"/>
      <c r="E3044" s="264"/>
      <c r="F3044" s="264"/>
      <c r="G3044" s="264"/>
      <c r="H3044" s="264" t="s">
        <v>929</v>
      </c>
      <c r="I3044" s="287" t="s">
        <v>1448</v>
      </c>
      <c r="J3044" s="264" t="s">
        <v>931</v>
      </c>
      <c r="K3044" s="265">
        <v>162.51</v>
      </c>
      <c r="M3044" s="46"/>
      <c r="N3044" s="46"/>
      <c r="O3044" s="46"/>
      <c r="P3044" s="46"/>
      <c r="Q3044" s="46"/>
      <c r="R3044" s="46"/>
      <c r="S3044" s="46"/>
      <c r="T3044" s="46"/>
      <c r="U3044" s="46"/>
      <c r="V3044" s="46"/>
      <c r="W3044" s="46"/>
      <c r="X3044" s="46"/>
    </row>
    <row r="3045" spans="1:24" ht="15" customHeight="1" thickTop="1" x14ac:dyDescent="0.2">
      <c r="A3045" s="46"/>
      <c r="B3045" s="278"/>
      <c r="C3045" s="278"/>
      <c r="D3045" s="278"/>
      <c r="E3045" s="278"/>
      <c r="F3045" s="278"/>
      <c r="G3045" s="278"/>
      <c r="H3045" s="278"/>
      <c r="I3045" s="278"/>
      <c r="J3045" s="278"/>
      <c r="K3045" s="278"/>
      <c r="M3045" s="46"/>
      <c r="N3045" s="46"/>
      <c r="O3045" s="46"/>
      <c r="P3045" s="46"/>
      <c r="Q3045" s="46"/>
      <c r="R3045" s="46"/>
      <c r="S3045" s="46"/>
      <c r="T3045" s="46"/>
      <c r="U3045" s="46"/>
      <c r="V3045" s="46"/>
      <c r="W3045" s="46"/>
      <c r="X3045" s="46"/>
    </row>
    <row r="3046" spans="1:24" ht="15" customHeight="1" x14ac:dyDescent="0.2">
      <c r="A3046" s="46"/>
      <c r="B3046" s="259" t="s">
        <v>641</v>
      </c>
      <c r="C3046" s="267" t="s">
        <v>24</v>
      </c>
      <c r="D3046" s="259" t="s">
        <v>25</v>
      </c>
      <c r="E3046" s="259" t="s">
        <v>26</v>
      </c>
      <c r="F3046" s="387" t="s">
        <v>917</v>
      </c>
      <c r="G3046" s="387"/>
      <c r="H3046" s="271" t="s">
        <v>27</v>
      </c>
      <c r="I3046" s="267" t="s">
        <v>28</v>
      </c>
      <c r="J3046" s="267" t="s">
        <v>29</v>
      </c>
      <c r="K3046" s="267" t="s">
        <v>30</v>
      </c>
      <c r="M3046" s="46"/>
      <c r="N3046" s="46"/>
      <c r="O3046" s="46"/>
      <c r="P3046" s="46"/>
      <c r="Q3046" s="46"/>
      <c r="R3046" s="46"/>
      <c r="S3046" s="46"/>
      <c r="T3046" s="46"/>
      <c r="U3046" s="46"/>
      <c r="V3046" s="46"/>
      <c r="W3046" s="46"/>
      <c r="X3046" s="46"/>
    </row>
    <row r="3047" spans="1:24" ht="15" customHeight="1" x14ac:dyDescent="0.2">
      <c r="A3047" s="46"/>
      <c r="B3047" s="260" t="s">
        <v>918</v>
      </c>
      <c r="C3047" s="275" t="s">
        <v>2601</v>
      </c>
      <c r="D3047" s="260" t="s">
        <v>73</v>
      </c>
      <c r="E3047" s="260" t="s">
        <v>642</v>
      </c>
      <c r="F3047" s="388" t="s">
        <v>1065</v>
      </c>
      <c r="G3047" s="388"/>
      <c r="H3047" s="274" t="s">
        <v>49</v>
      </c>
      <c r="I3047" s="277">
        <v>1</v>
      </c>
      <c r="J3047" s="276">
        <v>17.350000000000001</v>
      </c>
      <c r="K3047" s="276">
        <v>17.350000000000001</v>
      </c>
      <c r="M3047" s="46"/>
      <c r="N3047" s="46"/>
      <c r="O3047" s="46"/>
      <c r="P3047" s="46"/>
      <c r="Q3047" s="46"/>
      <c r="R3047" s="46"/>
      <c r="S3047" s="46"/>
      <c r="T3047" s="46"/>
      <c r="U3047" s="46"/>
      <c r="V3047" s="46"/>
      <c r="W3047" s="46"/>
      <c r="X3047" s="46"/>
    </row>
    <row r="3048" spans="1:24" ht="15" customHeight="1" x14ac:dyDescent="0.2">
      <c r="A3048" s="46"/>
      <c r="B3048" s="261" t="s">
        <v>953</v>
      </c>
      <c r="C3048" s="280" t="s">
        <v>1086</v>
      </c>
      <c r="D3048" s="261" t="s">
        <v>47</v>
      </c>
      <c r="E3048" s="261" t="s">
        <v>1087</v>
      </c>
      <c r="F3048" s="385" t="s">
        <v>3970</v>
      </c>
      <c r="G3048" s="385"/>
      <c r="H3048" s="279" t="s">
        <v>950</v>
      </c>
      <c r="I3048" s="282">
        <v>0.1</v>
      </c>
      <c r="J3048" s="281">
        <v>35.590000000000003</v>
      </c>
      <c r="K3048" s="281">
        <v>3.55</v>
      </c>
      <c r="M3048" s="46"/>
      <c r="N3048" s="46"/>
      <c r="O3048" s="46"/>
      <c r="P3048" s="46"/>
      <c r="Q3048" s="46"/>
      <c r="R3048" s="46"/>
      <c r="S3048" s="46"/>
      <c r="T3048" s="46"/>
      <c r="U3048" s="46"/>
      <c r="V3048" s="46"/>
      <c r="W3048" s="46"/>
      <c r="X3048" s="46"/>
    </row>
    <row r="3049" spans="1:24" ht="15" customHeight="1" x14ac:dyDescent="0.2">
      <c r="A3049" s="46"/>
      <c r="B3049" s="261" t="s">
        <v>953</v>
      </c>
      <c r="C3049" s="280" t="s">
        <v>1019</v>
      </c>
      <c r="D3049" s="261" t="s">
        <v>47</v>
      </c>
      <c r="E3049" s="261" t="s">
        <v>1020</v>
      </c>
      <c r="F3049" s="385" t="s">
        <v>3970</v>
      </c>
      <c r="G3049" s="385"/>
      <c r="H3049" s="279" t="s">
        <v>950</v>
      </c>
      <c r="I3049" s="282">
        <v>0.2</v>
      </c>
      <c r="J3049" s="281">
        <v>24.73</v>
      </c>
      <c r="K3049" s="281">
        <v>4.9400000000000004</v>
      </c>
      <c r="M3049" s="46"/>
      <c r="N3049" s="46"/>
      <c r="O3049" s="46"/>
      <c r="P3049" s="46"/>
      <c r="Q3049" s="46"/>
      <c r="R3049" s="46"/>
      <c r="S3049" s="46"/>
      <c r="T3049" s="46"/>
      <c r="U3049" s="46"/>
      <c r="V3049" s="46"/>
      <c r="W3049" s="46"/>
      <c r="X3049" s="46"/>
    </row>
    <row r="3050" spans="1:24" ht="15" customHeight="1" x14ac:dyDescent="0.2">
      <c r="A3050" s="46"/>
      <c r="B3050" s="262" t="s">
        <v>919</v>
      </c>
      <c r="C3050" s="284" t="s">
        <v>1655</v>
      </c>
      <c r="D3050" s="262" t="s">
        <v>36</v>
      </c>
      <c r="E3050" s="262" t="s">
        <v>1656</v>
      </c>
      <c r="F3050" s="389" t="s">
        <v>923</v>
      </c>
      <c r="G3050" s="389"/>
      <c r="H3050" s="283" t="s">
        <v>304</v>
      </c>
      <c r="I3050" s="286">
        <v>1</v>
      </c>
      <c r="J3050" s="285">
        <v>8.86</v>
      </c>
      <c r="K3050" s="285">
        <v>8.86</v>
      </c>
      <c r="M3050" s="46"/>
      <c r="N3050" s="46"/>
      <c r="O3050" s="46"/>
      <c r="P3050" s="46"/>
      <c r="Q3050" s="46"/>
      <c r="R3050" s="46"/>
      <c r="S3050" s="46"/>
      <c r="T3050" s="46"/>
      <c r="U3050" s="46"/>
      <c r="V3050" s="46"/>
      <c r="W3050" s="46"/>
      <c r="X3050" s="46"/>
    </row>
    <row r="3051" spans="1:24" ht="15" customHeight="1" x14ac:dyDescent="0.2">
      <c r="A3051" s="46"/>
      <c r="B3051" s="263"/>
      <c r="C3051" s="263"/>
      <c r="D3051" s="263"/>
      <c r="E3051" s="263"/>
      <c r="F3051" s="263" t="s">
        <v>924</v>
      </c>
      <c r="G3051" s="289">
        <v>7.25</v>
      </c>
      <c r="H3051" s="263" t="s">
        <v>925</v>
      </c>
      <c r="I3051" s="289">
        <v>0</v>
      </c>
      <c r="J3051" s="263" t="s">
        <v>926</v>
      </c>
      <c r="K3051" s="289">
        <v>7.25</v>
      </c>
      <c r="M3051" s="46"/>
      <c r="N3051" s="46"/>
      <c r="O3051" s="46"/>
      <c r="P3051" s="46"/>
      <c r="Q3051" s="46"/>
      <c r="R3051" s="46"/>
      <c r="S3051" s="46"/>
      <c r="T3051" s="46"/>
      <c r="U3051" s="46"/>
      <c r="V3051" s="46"/>
      <c r="W3051" s="46"/>
      <c r="X3051" s="46"/>
    </row>
    <row r="3052" spans="1:24" ht="15" customHeight="1" x14ac:dyDescent="0.2">
      <c r="A3052" s="46"/>
      <c r="B3052" s="263"/>
      <c r="C3052" s="263"/>
      <c r="D3052" s="263"/>
      <c r="E3052" s="263"/>
      <c r="F3052" s="263" t="s">
        <v>927</v>
      </c>
      <c r="G3052" s="289">
        <v>3.61</v>
      </c>
      <c r="H3052" s="263"/>
      <c r="I3052" s="386" t="s">
        <v>928</v>
      </c>
      <c r="J3052" s="386"/>
      <c r="K3052" s="289">
        <v>20.96</v>
      </c>
      <c r="M3052" s="46"/>
      <c r="N3052" s="46"/>
      <c r="O3052" s="46"/>
      <c r="P3052" s="46"/>
      <c r="Q3052" s="46"/>
      <c r="R3052" s="46"/>
      <c r="S3052" s="46"/>
      <c r="T3052" s="46"/>
      <c r="U3052" s="46"/>
      <c r="V3052" s="46"/>
      <c r="W3052" s="46"/>
      <c r="X3052" s="46"/>
    </row>
    <row r="3053" spans="1:24" ht="15" customHeight="1" thickBot="1" x14ac:dyDescent="0.25">
      <c r="A3053" s="46"/>
      <c r="B3053" s="264"/>
      <c r="C3053" s="264"/>
      <c r="D3053" s="264"/>
      <c r="E3053" s="264"/>
      <c r="F3053" s="264"/>
      <c r="G3053" s="264"/>
      <c r="H3053" s="264" t="s">
        <v>929</v>
      </c>
      <c r="I3053" s="287" t="s">
        <v>1064</v>
      </c>
      <c r="J3053" s="264" t="s">
        <v>931</v>
      </c>
      <c r="K3053" s="265">
        <v>41.92</v>
      </c>
      <c r="M3053" s="46"/>
      <c r="N3053" s="46"/>
      <c r="O3053" s="46"/>
      <c r="P3053" s="46"/>
      <c r="Q3053" s="46"/>
      <c r="R3053" s="46"/>
      <c r="S3053" s="46"/>
      <c r="T3053" s="46"/>
      <c r="U3053" s="46"/>
      <c r="V3053" s="46"/>
      <c r="W3053" s="46"/>
      <c r="X3053" s="46"/>
    </row>
    <row r="3054" spans="1:24" ht="15" customHeight="1" thickTop="1" x14ac:dyDescent="0.2">
      <c r="A3054" s="46"/>
      <c r="B3054" s="278"/>
      <c r="C3054" s="278"/>
      <c r="D3054" s="278"/>
      <c r="E3054" s="278"/>
      <c r="F3054" s="278"/>
      <c r="G3054" s="278"/>
      <c r="H3054" s="278"/>
      <c r="I3054" s="278"/>
      <c r="J3054" s="278"/>
      <c r="K3054" s="278"/>
      <c r="M3054" s="46"/>
      <c r="N3054" s="46"/>
      <c r="O3054" s="46"/>
      <c r="P3054" s="46"/>
      <c r="Q3054" s="46"/>
      <c r="R3054" s="46"/>
      <c r="S3054" s="46"/>
      <c r="T3054" s="46"/>
      <c r="U3054" s="46"/>
      <c r="V3054" s="46"/>
      <c r="W3054" s="46"/>
      <c r="X3054" s="46"/>
    </row>
    <row r="3055" spans="1:24" ht="15" customHeight="1" x14ac:dyDescent="0.2">
      <c r="A3055" s="46"/>
      <c r="B3055" s="259" t="s">
        <v>643</v>
      </c>
      <c r="C3055" s="267" t="s">
        <v>24</v>
      </c>
      <c r="D3055" s="259" t="s">
        <v>25</v>
      </c>
      <c r="E3055" s="259" t="s">
        <v>26</v>
      </c>
      <c r="F3055" s="387" t="s">
        <v>917</v>
      </c>
      <c r="G3055" s="387"/>
      <c r="H3055" s="271" t="s">
        <v>27</v>
      </c>
      <c r="I3055" s="267" t="s">
        <v>28</v>
      </c>
      <c r="J3055" s="267" t="s">
        <v>29</v>
      </c>
      <c r="K3055" s="267" t="s">
        <v>30</v>
      </c>
      <c r="M3055" s="46"/>
      <c r="N3055" s="46"/>
      <c r="O3055" s="46"/>
      <c r="P3055" s="46"/>
      <c r="Q3055" s="46"/>
      <c r="R3055" s="46"/>
      <c r="S3055" s="46"/>
      <c r="T3055" s="46"/>
      <c r="U3055" s="46"/>
      <c r="V3055" s="46"/>
      <c r="W3055" s="46"/>
      <c r="X3055" s="46"/>
    </row>
    <row r="3056" spans="1:24" ht="15" customHeight="1" x14ac:dyDescent="0.2">
      <c r="A3056" s="46"/>
      <c r="B3056" s="260" t="s">
        <v>918</v>
      </c>
      <c r="C3056" s="275" t="s">
        <v>2505</v>
      </c>
      <c r="D3056" s="260" t="s">
        <v>73</v>
      </c>
      <c r="E3056" s="260" t="s">
        <v>2506</v>
      </c>
      <c r="F3056" s="388" t="s">
        <v>956</v>
      </c>
      <c r="G3056" s="388"/>
      <c r="H3056" s="274" t="s">
        <v>49</v>
      </c>
      <c r="I3056" s="277">
        <v>1</v>
      </c>
      <c r="J3056" s="276">
        <v>25.13</v>
      </c>
      <c r="K3056" s="276">
        <v>25.13</v>
      </c>
      <c r="M3056" s="46"/>
      <c r="N3056" s="46"/>
      <c r="O3056" s="46"/>
      <c r="P3056" s="46"/>
      <c r="Q3056" s="46"/>
      <c r="R3056" s="46"/>
      <c r="S3056" s="46"/>
      <c r="T3056" s="46"/>
      <c r="U3056" s="46"/>
      <c r="V3056" s="46"/>
      <c r="W3056" s="46"/>
      <c r="X3056" s="46"/>
    </row>
    <row r="3057" spans="1:24" ht="15" customHeight="1" x14ac:dyDescent="0.2">
      <c r="A3057" s="46"/>
      <c r="B3057" s="261" t="s">
        <v>953</v>
      </c>
      <c r="C3057" s="280" t="s">
        <v>1019</v>
      </c>
      <c r="D3057" s="261" t="s">
        <v>47</v>
      </c>
      <c r="E3057" s="261" t="s">
        <v>1020</v>
      </c>
      <c r="F3057" s="385" t="s">
        <v>3970</v>
      </c>
      <c r="G3057" s="385"/>
      <c r="H3057" s="279" t="s">
        <v>950</v>
      </c>
      <c r="I3057" s="282">
        <v>0.2</v>
      </c>
      <c r="J3057" s="281">
        <v>24.73</v>
      </c>
      <c r="K3057" s="281">
        <v>4.9400000000000004</v>
      </c>
      <c r="M3057" s="46"/>
      <c r="N3057" s="46"/>
      <c r="O3057" s="46"/>
      <c r="P3057" s="46"/>
      <c r="Q3057" s="46"/>
      <c r="R3057" s="46"/>
      <c r="S3057" s="46"/>
      <c r="T3057" s="46"/>
      <c r="U3057" s="46"/>
      <c r="V3057" s="46"/>
      <c r="W3057" s="46"/>
      <c r="X3057" s="46"/>
    </row>
    <row r="3058" spans="1:24" ht="15" customHeight="1" x14ac:dyDescent="0.2">
      <c r="A3058" s="46"/>
      <c r="B3058" s="262" t="s">
        <v>919</v>
      </c>
      <c r="C3058" s="284" t="s">
        <v>2726</v>
      </c>
      <c r="D3058" s="262" t="s">
        <v>39</v>
      </c>
      <c r="E3058" s="262" t="s">
        <v>644</v>
      </c>
      <c r="F3058" s="389" t="s">
        <v>923</v>
      </c>
      <c r="G3058" s="389"/>
      <c r="H3058" s="283" t="s">
        <v>304</v>
      </c>
      <c r="I3058" s="286">
        <v>1</v>
      </c>
      <c r="J3058" s="285">
        <v>20.190000000000001</v>
      </c>
      <c r="K3058" s="285">
        <v>20.190000000000001</v>
      </c>
      <c r="M3058" s="46"/>
      <c r="N3058" s="46"/>
      <c r="O3058" s="46"/>
      <c r="P3058" s="46"/>
      <c r="Q3058" s="46"/>
      <c r="R3058" s="46"/>
      <c r="S3058" s="46"/>
      <c r="T3058" s="46"/>
      <c r="U3058" s="46"/>
      <c r="V3058" s="46"/>
      <c r="W3058" s="46"/>
      <c r="X3058" s="46"/>
    </row>
    <row r="3059" spans="1:24" ht="15" customHeight="1" x14ac:dyDescent="0.2">
      <c r="A3059" s="46"/>
      <c r="B3059" s="263"/>
      <c r="C3059" s="263"/>
      <c r="D3059" s="263"/>
      <c r="E3059" s="263"/>
      <c r="F3059" s="263" t="s">
        <v>924</v>
      </c>
      <c r="G3059" s="289">
        <v>4.12</v>
      </c>
      <c r="H3059" s="263" t="s">
        <v>925</v>
      </c>
      <c r="I3059" s="289">
        <v>0</v>
      </c>
      <c r="J3059" s="263" t="s">
        <v>926</v>
      </c>
      <c r="K3059" s="289">
        <v>4.12</v>
      </c>
      <c r="M3059" s="46"/>
      <c r="N3059" s="46"/>
      <c r="O3059" s="46"/>
      <c r="P3059" s="46"/>
      <c r="Q3059" s="46"/>
      <c r="R3059" s="46"/>
      <c r="S3059" s="46"/>
      <c r="T3059" s="46"/>
      <c r="U3059" s="46"/>
      <c r="V3059" s="46"/>
      <c r="W3059" s="46"/>
      <c r="X3059" s="46"/>
    </row>
    <row r="3060" spans="1:24" ht="15" customHeight="1" x14ac:dyDescent="0.2">
      <c r="A3060" s="46"/>
      <c r="B3060" s="263"/>
      <c r="C3060" s="263"/>
      <c r="D3060" s="263"/>
      <c r="E3060" s="263"/>
      <c r="F3060" s="263" t="s">
        <v>927</v>
      </c>
      <c r="G3060" s="289">
        <v>5.22</v>
      </c>
      <c r="H3060" s="263"/>
      <c r="I3060" s="386" t="s">
        <v>928</v>
      </c>
      <c r="J3060" s="386"/>
      <c r="K3060" s="289">
        <v>30.35</v>
      </c>
      <c r="M3060" s="46"/>
      <c r="N3060" s="46"/>
      <c r="O3060" s="46"/>
      <c r="P3060" s="46"/>
      <c r="Q3060" s="46"/>
      <c r="R3060" s="46"/>
      <c r="S3060" s="46"/>
      <c r="T3060" s="46"/>
      <c r="U3060" s="46"/>
      <c r="V3060" s="46"/>
      <c r="W3060" s="46"/>
      <c r="X3060" s="46"/>
    </row>
    <row r="3061" spans="1:24" ht="15" customHeight="1" thickBot="1" x14ac:dyDescent="0.25">
      <c r="A3061" s="46"/>
      <c r="B3061" s="264"/>
      <c r="C3061" s="264"/>
      <c r="D3061" s="264"/>
      <c r="E3061" s="264"/>
      <c r="F3061" s="264"/>
      <c r="G3061" s="264"/>
      <c r="H3061" s="264" t="s">
        <v>929</v>
      </c>
      <c r="I3061" s="287" t="s">
        <v>3696</v>
      </c>
      <c r="J3061" s="264" t="s">
        <v>931</v>
      </c>
      <c r="K3061" s="265">
        <v>1396.1</v>
      </c>
      <c r="M3061" s="46"/>
      <c r="N3061" s="46"/>
      <c r="O3061" s="46"/>
      <c r="P3061" s="46"/>
      <c r="Q3061" s="46"/>
      <c r="R3061" s="46"/>
      <c r="S3061" s="46"/>
      <c r="T3061" s="46"/>
      <c r="U3061" s="46"/>
      <c r="V3061" s="46"/>
      <c r="W3061" s="46"/>
      <c r="X3061" s="46"/>
    </row>
    <row r="3062" spans="1:24" ht="15" customHeight="1" thickTop="1" x14ac:dyDescent="0.2">
      <c r="A3062" s="46"/>
      <c r="B3062" s="278"/>
      <c r="C3062" s="278"/>
      <c r="D3062" s="278"/>
      <c r="E3062" s="278"/>
      <c r="F3062" s="278"/>
      <c r="G3062" s="278"/>
      <c r="H3062" s="278"/>
      <c r="I3062" s="278"/>
      <c r="J3062" s="278"/>
      <c r="K3062" s="278"/>
      <c r="M3062" s="46"/>
      <c r="N3062" s="46"/>
      <c r="O3062" s="46"/>
      <c r="P3062" s="46"/>
      <c r="Q3062" s="46"/>
      <c r="R3062" s="46"/>
      <c r="S3062" s="46"/>
      <c r="T3062" s="46"/>
      <c r="U3062" s="46"/>
      <c r="V3062" s="46"/>
      <c r="W3062" s="46"/>
      <c r="X3062" s="46"/>
    </row>
    <row r="3063" spans="1:24" ht="15" customHeight="1" x14ac:dyDescent="0.2">
      <c r="A3063" s="46"/>
      <c r="B3063" s="259" t="s">
        <v>645</v>
      </c>
      <c r="C3063" s="267" t="s">
        <v>24</v>
      </c>
      <c r="D3063" s="259" t="s">
        <v>25</v>
      </c>
      <c r="E3063" s="259" t="s">
        <v>26</v>
      </c>
      <c r="F3063" s="387" t="s">
        <v>917</v>
      </c>
      <c r="G3063" s="387"/>
      <c r="H3063" s="271" t="s">
        <v>27</v>
      </c>
      <c r="I3063" s="267" t="s">
        <v>28</v>
      </c>
      <c r="J3063" s="267" t="s">
        <v>29</v>
      </c>
      <c r="K3063" s="267" t="s">
        <v>30</v>
      </c>
      <c r="M3063" s="46"/>
      <c r="N3063" s="46"/>
      <c r="O3063" s="46"/>
      <c r="P3063" s="46"/>
      <c r="Q3063" s="46"/>
      <c r="R3063" s="46"/>
      <c r="S3063" s="46"/>
      <c r="T3063" s="46"/>
      <c r="U3063" s="46"/>
      <c r="V3063" s="46"/>
      <c r="W3063" s="46"/>
      <c r="X3063" s="46"/>
    </row>
    <row r="3064" spans="1:24" ht="15" customHeight="1" x14ac:dyDescent="0.2">
      <c r="A3064" s="46"/>
      <c r="B3064" s="260" t="s">
        <v>918</v>
      </c>
      <c r="C3064" s="275" t="s">
        <v>2540</v>
      </c>
      <c r="D3064" s="260" t="s">
        <v>73</v>
      </c>
      <c r="E3064" s="260" t="s">
        <v>650</v>
      </c>
      <c r="F3064" s="388" t="s">
        <v>956</v>
      </c>
      <c r="G3064" s="388"/>
      <c r="H3064" s="274" t="s">
        <v>49</v>
      </c>
      <c r="I3064" s="277">
        <v>1</v>
      </c>
      <c r="J3064" s="276">
        <v>32.82</v>
      </c>
      <c r="K3064" s="276">
        <v>32.82</v>
      </c>
      <c r="M3064" s="46"/>
      <c r="N3064" s="46"/>
      <c r="O3064" s="46"/>
      <c r="P3064" s="46"/>
      <c r="Q3064" s="46"/>
      <c r="R3064" s="46"/>
      <c r="S3064" s="46"/>
      <c r="T3064" s="46"/>
      <c r="U3064" s="46"/>
      <c r="V3064" s="46"/>
      <c r="W3064" s="46"/>
      <c r="X3064" s="46"/>
    </row>
    <row r="3065" spans="1:24" ht="15" customHeight="1" x14ac:dyDescent="0.2">
      <c r="A3065" s="46"/>
      <c r="B3065" s="261" t="s">
        <v>953</v>
      </c>
      <c r="C3065" s="280" t="s">
        <v>1019</v>
      </c>
      <c r="D3065" s="261" t="s">
        <v>47</v>
      </c>
      <c r="E3065" s="261" t="s">
        <v>1020</v>
      </c>
      <c r="F3065" s="385" t="s">
        <v>3970</v>
      </c>
      <c r="G3065" s="385"/>
      <c r="H3065" s="279" t="s">
        <v>950</v>
      </c>
      <c r="I3065" s="282">
        <v>0.3</v>
      </c>
      <c r="J3065" s="281">
        <v>24.73</v>
      </c>
      <c r="K3065" s="281">
        <v>7.41</v>
      </c>
      <c r="M3065" s="46"/>
      <c r="N3065" s="46"/>
      <c r="O3065" s="46"/>
      <c r="P3065" s="46"/>
      <c r="Q3065" s="46"/>
      <c r="R3065" s="46"/>
      <c r="S3065" s="46"/>
      <c r="T3065" s="46"/>
      <c r="U3065" s="46"/>
      <c r="V3065" s="46"/>
      <c r="W3065" s="46"/>
      <c r="X3065" s="46"/>
    </row>
    <row r="3066" spans="1:24" ht="15" customHeight="1" x14ac:dyDescent="0.2">
      <c r="A3066" s="46"/>
      <c r="B3066" s="261" t="s">
        <v>953</v>
      </c>
      <c r="C3066" s="280" t="s">
        <v>1086</v>
      </c>
      <c r="D3066" s="261" t="s">
        <v>47</v>
      </c>
      <c r="E3066" s="261" t="s">
        <v>1087</v>
      </c>
      <c r="F3066" s="385" t="s">
        <v>3970</v>
      </c>
      <c r="G3066" s="385"/>
      <c r="H3066" s="279" t="s">
        <v>950</v>
      </c>
      <c r="I3066" s="282">
        <v>0.3</v>
      </c>
      <c r="J3066" s="281">
        <v>35.590000000000003</v>
      </c>
      <c r="K3066" s="281">
        <v>10.67</v>
      </c>
      <c r="M3066" s="46"/>
      <c r="N3066" s="46"/>
      <c r="O3066" s="46"/>
      <c r="P3066" s="46"/>
      <c r="Q3066" s="46"/>
      <c r="R3066" s="46"/>
      <c r="S3066" s="46"/>
      <c r="T3066" s="46"/>
      <c r="U3066" s="46"/>
      <c r="V3066" s="46"/>
      <c r="W3066" s="46"/>
      <c r="X3066" s="46"/>
    </row>
    <row r="3067" spans="1:24" ht="15" customHeight="1" x14ac:dyDescent="0.2">
      <c r="A3067" s="46"/>
      <c r="B3067" s="262" t="s">
        <v>919</v>
      </c>
      <c r="C3067" s="284" t="s">
        <v>1659</v>
      </c>
      <c r="D3067" s="262" t="s">
        <v>406</v>
      </c>
      <c r="E3067" s="262" t="s">
        <v>1660</v>
      </c>
      <c r="F3067" s="389" t="s">
        <v>923</v>
      </c>
      <c r="G3067" s="389"/>
      <c r="H3067" s="283" t="s">
        <v>49</v>
      </c>
      <c r="I3067" s="286">
        <v>1</v>
      </c>
      <c r="J3067" s="285">
        <v>14.22</v>
      </c>
      <c r="K3067" s="285">
        <v>14.22</v>
      </c>
      <c r="M3067" s="46"/>
      <c r="N3067" s="46"/>
      <c r="O3067" s="46"/>
      <c r="P3067" s="46"/>
      <c r="Q3067" s="46"/>
      <c r="R3067" s="46"/>
      <c r="S3067" s="46"/>
      <c r="T3067" s="46"/>
      <c r="U3067" s="46"/>
      <c r="V3067" s="46"/>
      <c r="W3067" s="46"/>
      <c r="X3067" s="46"/>
    </row>
    <row r="3068" spans="1:24" ht="15" customHeight="1" x14ac:dyDescent="0.2">
      <c r="A3068" s="46"/>
      <c r="B3068" s="262" t="s">
        <v>919</v>
      </c>
      <c r="C3068" s="284" t="s">
        <v>1661</v>
      </c>
      <c r="D3068" s="262" t="s">
        <v>406</v>
      </c>
      <c r="E3068" s="262" t="s">
        <v>1662</v>
      </c>
      <c r="F3068" s="389" t="s">
        <v>923</v>
      </c>
      <c r="G3068" s="389"/>
      <c r="H3068" s="283" t="s">
        <v>49</v>
      </c>
      <c r="I3068" s="286">
        <v>2</v>
      </c>
      <c r="J3068" s="285">
        <v>0.26</v>
      </c>
      <c r="K3068" s="285">
        <v>0.52</v>
      </c>
      <c r="M3068" s="46"/>
      <c r="N3068" s="46"/>
      <c r="O3068" s="46"/>
      <c r="P3068" s="46"/>
      <c r="Q3068" s="46"/>
      <c r="R3068" s="46"/>
      <c r="S3068" s="46"/>
      <c r="T3068" s="46"/>
      <c r="U3068" s="46"/>
      <c r="V3068" s="46"/>
      <c r="W3068" s="46"/>
      <c r="X3068" s="46"/>
    </row>
    <row r="3069" spans="1:24" ht="15" customHeight="1" x14ac:dyDescent="0.2">
      <c r="A3069" s="46"/>
      <c r="B3069" s="263"/>
      <c r="C3069" s="263"/>
      <c r="D3069" s="263"/>
      <c r="E3069" s="263"/>
      <c r="F3069" s="263" t="s">
        <v>924</v>
      </c>
      <c r="G3069" s="289">
        <v>15.59</v>
      </c>
      <c r="H3069" s="263" t="s">
        <v>925</v>
      </c>
      <c r="I3069" s="289">
        <v>0</v>
      </c>
      <c r="J3069" s="263" t="s">
        <v>926</v>
      </c>
      <c r="K3069" s="289">
        <v>15.59</v>
      </c>
      <c r="M3069" s="46"/>
      <c r="N3069" s="46"/>
      <c r="O3069" s="46"/>
      <c r="P3069" s="46"/>
      <c r="Q3069" s="46"/>
      <c r="R3069" s="46"/>
      <c r="S3069" s="46"/>
      <c r="T3069" s="46"/>
      <c r="U3069" s="46"/>
      <c r="V3069" s="46"/>
      <c r="W3069" s="46"/>
      <c r="X3069" s="46"/>
    </row>
    <row r="3070" spans="1:24" ht="15" customHeight="1" x14ac:dyDescent="0.2">
      <c r="A3070" s="46"/>
      <c r="B3070" s="263"/>
      <c r="C3070" s="263"/>
      <c r="D3070" s="263"/>
      <c r="E3070" s="263"/>
      <c r="F3070" s="263" t="s">
        <v>927</v>
      </c>
      <c r="G3070" s="289">
        <v>6.82</v>
      </c>
      <c r="H3070" s="263"/>
      <c r="I3070" s="386" t="s">
        <v>928</v>
      </c>
      <c r="J3070" s="386"/>
      <c r="K3070" s="289">
        <v>39.64</v>
      </c>
      <c r="M3070" s="46"/>
      <c r="N3070" s="46"/>
      <c r="O3070" s="46"/>
      <c r="P3070" s="46"/>
      <c r="Q3070" s="46"/>
      <c r="R3070" s="46"/>
      <c r="S3070" s="46"/>
      <c r="T3070" s="46"/>
      <c r="U3070" s="46"/>
      <c r="V3070" s="46"/>
      <c r="W3070" s="46"/>
      <c r="X3070" s="46"/>
    </row>
    <row r="3071" spans="1:24" ht="15" customHeight="1" thickBot="1" x14ac:dyDescent="0.25">
      <c r="A3071" s="46"/>
      <c r="B3071" s="264"/>
      <c r="C3071" s="264"/>
      <c r="D3071" s="264"/>
      <c r="E3071" s="264"/>
      <c r="F3071" s="264"/>
      <c r="G3071" s="264"/>
      <c r="H3071" s="264" t="s">
        <v>929</v>
      </c>
      <c r="I3071" s="287" t="s">
        <v>1356</v>
      </c>
      <c r="J3071" s="264" t="s">
        <v>931</v>
      </c>
      <c r="K3071" s="265">
        <v>158.56</v>
      </c>
      <c r="M3071" s="46"/>
      <c r="N3071" s="46"/>
      <c r="O3071" s="46"/>
      <c r="P3071" s="46"/>
      <c r="Q3071" s="46"/>
      <c r="R3071" s="46"/>
      <c r="S3071" s="46"/>
      <c r="T3071" s="46"/>
      <c r="U3071" s="46"/>
      <c r="V3071" s="46"/>
      <c r="W3071" s="46"/>
      <c r="X3071" s="46"/>
    </row>
    <row r="3072" spans="1:24" ht="15" customHeight="1" thickTop="1" x14ac:dyDescent="0.2">
      <c r="A3072" s="46"/>
      <c r="B3072" s="278"/>
      <c r="C3072" s="278"/>
      <c r="D3072" s="278"/>
      <c r="E3072" s="278"/>
      <c r="F3072" s="278"/>
      <c r="G3072" s="278"/>
      <c r="H3072" s="278"/>
      <c r="I3072" s="278"/>
      <c r="J3072" s="278"/>
      <c r="K3072" s="278"/>
      <c r="M3072" s="46"/>
      <c r="N3072" s="46"/>
      <c r="O3072" s="46"/>
      <c r="P3072" s="46"/>
      <c r="Q3072" s="46"/>
      <c r="R3072" s="46"/>
      <c r="S3072" s="46"/>
      <c r="T3072" s="46"/>
      <c r="U3072" s="46"/>
      <c r="V3072" s="46"/>
      <c r="W3072" s="46"/>
      <c r="X3072" s="46"/>
    </row>
    <row r="3073" spans="1:24" ht="15" customHeight="1" x14ac:dyDescent="0.2">
      <c r="A3073" s="46"/>
      <c r="B3073" s="259" t="s">
        <v>647</v>
      </c>
      <c r="C3073" s="267" t="s">
        <v>24</v>
      </c>
      <c r="D3073" s="259" t="s">
        <v>25</v>
      </c>
      <c r="E3073" s="259" t="s">
        <v>26</v>
      </c>
      <c r="F3073" s="387" t="s">
        <v>917</v>
      </c>
      <c r="G3073" s="387"/>
      <c r="H3073" s="271" t="s">
        <v>27</v>
      </c>
      <c r="I3073" s="267" t="s">
        <v>28</v>
      </c>
      <c r="J3073" s="267" t="s">
        <v>29</v>
      </c>
      <c r="K3073" s="267" t="s">
        <v>30</v>
      </c>
      <c r="M3073" s="46"/>
      <c r="N3073" s="46"/>
      <c r="O3073" s="46"/>
      <c r="P3073" s="46"/>
      <c r="Q3073" s="46"/>
      <c r="R3073" s="46"/>
      <c r="S3073" s="46"/>
      <c r="T3073" s="46"/>
      <c r="U3073" s="46"/>
      <c r="V3073" s="46"/>
      <c r="W3073" s="46"/>
      <c r="X3073" s="46"/>
    </row>
    <row r="3074" spans="1:24" ht="15" customHeight="1" x14ac:dyDescent="0.2">
      <c r="A3074" s="46"/>
      <c r="B3074" s="260" t="s">
        <v>918</v>
      </c>
      <c r="C3074" s="275" t="s">
        <v>2519</v>
      </c>
      <c r="D3074" s="260" t="s">
        <v>73</v>
      </c>
      <c r="E3074" s="260" t="s">
        <v>2520</v>
      </c>
      <c r="F3074" s="388" t="s">
        <v>956</v>
      </c>
      <c r="G3074" s="388"/>
      <c r="H3074" s="274" t="s">
        <v>49</v>
      </c>
      <c r="I3074" s="277">
        <v>1</v>
      </c>
      <c r="J3074" s="276">
        <v>482.78</v>
      </c>
      <c r="K3074" s="276">
        <v>482.78</v>
      </c>
      <c r="M3074" s="46"/>
      <c r="N3074" s="46"/>
      <c r="O3074" s="46"/>
      <c r="P3074" s="46"/>
      <c r="Q3074" s="46"/>
      <c r="R3074" s="46"/>
      <c r="S3074" s="46"/>
      <c r="T3074" s="46"/>
      <c r="U3074" s="46"/>
      <c r="V3074" s="46"/>
      <c r="W3074" s="46"/>
      <c r="X3074" s="46"/>
    </row>
    <row r="3075" spans="1:24" ht="15" customHeight="1" x14ac:dyDescent="0.2">
      <c r="A3075" s="46"/>
      <c r="B3075" s="261" t="s">
        <v>953</v>
      </c>
      <c r="C3075" s="280" t="s">
        <v>1019</v>
      </c>
      <c r="D3075" s="261" t="s">
        <v>47</v>
      </c>
      <c r="E3075" s="261" t="s">
        <v>1020</v>
      </c>
      <c r="F3075" s="385" t="s">
        <v>3970</v>
      </c>
      <c r="G3075" s="385"/>
      <c r="H3075" s="279" t="s">
        <v>950</v>
      </c>
      <c r="I3075" s="282">
        <v>1</v>
      </c>
      <c r="J3075" s="281">
        <v>24.73</v>
      </c>
      <c r="K3075" s="281">
        <v>24.73</v>
      </c>
      <c r="M3075" s="46"/>
      <c r="N3075" s="46"/>
      <c r="O3075" s="46"/>
      <c r="P3075" s="46"/>
      <c r="Q3075" s="46"/>
      <c r="R3075" s="46"/>
      <c r="S3075" s="46"/>
      <c r="T3075" s="46"/>
      <c r="U3075" s="46"/>
      <c r="V3075" s="46"/>
      <c r="W3075" s="46"/>
      <c r="X3075" s="46"/>
    </row>
    <row r="3076" spans="1:24" ht="15" customHeight="1" x14ac:dyDescent="0.2">
      <c r="A3076" s="46"/>
      <c r="B3076" s="261" t="s">
        <v>953</v>
      </c>
      <c r="C3076" s="280" t="s">
        <v>1086</v>
      </c>
      <c r="D3076" s="261" t="s">
        <v>47</v>
      </c>
      <c r="E3076" s="261" t="s">
        <v>1087</v>
      </c>
      <c r="F3076" s="385" t="s">
        <v>3970</v>
      </c>
      <c r="G3076" s="385"/>
      <c r="H3076" s="279" t="s">
        <v>950</v>
      </c>
      <c r="I3076" s="282">
        <v>1</v>
      </c>
      <c r="J3076" s="281">
        <v>35.590000000000003</v>
      </c>
      <c r="K3076" s="281">
        <v>35.590000000000003</v>
      </c>
      <c r="M3076" s="46"/>
      <c r="N3076" s="46"/>
      <c r="O3076" s="46"/>
      <c r="P3076" s="46"/>
      <c r="Q3076" s="46"/>
      <c r="R3076" s="46"/>
      <c r="S3076" s="46"/>
      <c r="T3076" s="46"/>
      <c r="U3076" s="46"/>
      <c r="V3076" s="46"/>
      <c r="W3076" s="46"/>
      <c r="X3076" s="46"/>
    </row>
    <row r="3077" spans="1:24" ht="15" customHeight="1" x14ac:dyDescent="0.2">
      <c r="A3077" s="46"/>
      <c r="B3077" s="262" t="s">
        <v>919</v>
      </c>
      <c r="C3077" s="284" t="s">
        <v>2727</v>
      </c>
      <c r="D3077" s="262" t="s">
        <v>39</v>
      </c>
      <c r="E3077" s="262" t="s">
        <v>648</v>
      </c>
      <c r="F3077" s="389" t="s">
        <v>923</v>
      </c>
      <c r="G3077" s="389"/>
      <c r="H3077" s="283" t="s">
        <v>304</v>
      </c>
      <c r="I3077" s="286">
        <v>1</v>
      </c>
      <c r="J3077" s="285">
        <v>422.46</v>
      </c>
      <c r="K3077" s="285">
        <v>422.46</v>
      </c>
      <c r="M3077" s="46"/>
      <c r="N3077" s="46"/>
      <c r="O3077" s="46"/>
      <c r="P3077" s="46"/>
      <c r="Q3077" s="46"/>
      <c r="R3077" s="46"/>
      <c r="S3077" s="46"/>
      <c r="T3077" s="46"/>
      <c r="U3077" s="46"/>
      <c r="V3077" s="46"/>
      <c r="W3077" s="46"/>
      <c r="X3077" s="46"/>
    </row>
    <row r="3078" spans="1:24" ht="15" customHeight="1" x14ac:dyDescent="0.2">
      <c r="A3078" s="46"/>
      <c r="B3078" s="263"/>
      <c r="C3078" s="263"/>
      <c r="D3078" s="263"/>
      <c r="E3078" s="263"/>
      <c r="F3078" s="263" t="s">
        <v>924</v>
      </c>
      <c r="G3078" s="289">
        <v>51.97</v>
      </c>
      <c r="H3078" s="263" t="s">
        <v>925</v>
      </c>
      <c r="I3078" s="289">
        <v>0</v>
      </c>
      <c r="J3078" s="263" t="s">
        <v>926</v>
      </c>
      <c r="K3078" s="289">
        <v>51.97</v>
      </c>
      <c r="M3078" s="46"/>
      <c r="N3078" s="46"/>
      <c r="O3078" s="46"/>
      <c r="P3078" s="46"/>
      <c r="Q3078" s="46"/>
      <c r="R3078" s="46"/>
      <c r="S3078" s="46"/>
      <c r="T3078" s="46"/>
      <c r="U3078" s="46"/>
      <c r="V3078" s="46"/>
      <c r="W3078" s="46"/>
      <c r="X3078" s="46"/>
    </row>
    <row r="3079" spans="1:24" ht="15" customHeight="1" x14ac:dyDescent="0.2">
      <c r="A3079" s="46"/>
      <c r="B3079" s="263"/>
      <c r="C3079" s="263"/>
      <c r="D3079" s="263"/>
      <c r="E3079" s="263"/>
      <c r="F3079" s="263" t="s">
        <v>927</v>
      </c>
      <c r="G3079" s="289">
        <v>100.46</v>
      </c>
      <c r="H3079" s="263"/>
      <c r="I3079" s="386" t="s">
        <v>928</v>
      </c>
      <c r="J3079" s="386"/>
      <c r="K3079" s="289">
        <v>583.24</v>
      </c>
      <c r="M3079" s="46"/>
      <c r="N3079" s="46"/>
      <c r="O3079" s="46"/>
      <c r="P3079" s="46"/>
      <c r="Q3079" s="46"/>
      <c r="R3079" s="46"/>
      <c r="S3079" s="46"/>
      <c r="T3079" s="46"/>
      <c r="U3079" s="46"/>
      <c r="V3079" s="46"/>
      <c r="W3079" s="46"/>
      <c r="X3079" s="46"/>
    </row>
    <row r="3080" spans="1:24" ht="15" customHeight="1" thickBot="1" x14ac:dyDescent="0.25">
      <c r="A3080" s="46"/>
      <c r="B3080" s="264"/>
      <c r="C3080" s="264"/>
      <c r="D3080" s="264"/>
      <c r="E3080" s="264"/>
      <c r="F3080" s="264"/>
      <c r="G3080" s="264"/>
      <c r="H3080" s="264" t="s">
        <v>929</v>
      </c>
      <c r="I3080" s="287" t="s">
        <v>1356</v>
      </c>
      <c r="J3080" s="264" t="s">
        <v>931</v>
      </c>
      <c r="K3080" s="265">
        <v>2332.96</v>
      </c>
      <c r="M3080" s="46"/>
      <c r="N3080" s="46"/>
      <c r="O3080" s="46"/>
      <c r="P3080" s="46"/>
      <c r="Q3080" s="46"/>
      <c r="R3080" s="46"/>
      <c r="S3080" s="46"/>
      <c r="T3080" s="46"/>
      <c r="U3080" s="46"/>
      <c r="V3080" s="46"/>
      <c r="W3080" s="46"/>
      <c r="X3080" s="46"/>
    </row>
    <row r="3081" spans="1:24" ht="15" customHeight="1" thickTop="1" x14ac:dyDescent="0.2">
      <c r="A3081" s="46"/>
      <c r="B3081" s="278"/>
      <c r="C3081" s="278"/>
      <c r="D3081" s="278"/>
      <c r="E3081" s="278"/>
      <c r="F3081" s="278"/>
      <c r="G3081" s="278"/>
      <c r="H3081" s="278"/>
      <c r="I3081" s="278"/>
      <c r="J3081" s="278"/>
      <c r="K3081" s="278"/>
      <c r="M3081" s="46"/>
      <c r="N3081" s="46"/>
      <c r="O3081" s="46"/>
      <c r="P3081" s="46"/>
      <c r="Q3081" s="46"/>
      <c r="R3081" s="46"/>
      <c r="S3081" s="46"/>
      <c r="T3081" s="46"/>
      <c r="U3081" s="46"/>
      <c r="V3081" s="46"/>
      <c r="W3081" s="46"/>
      <c r="X3081" s="46"/>
    </row>
    <row r="3082" spans="1:24" ht="15" customHeight="1" x14ac:dyDescent="0.2">
      <c r="A3082" s="46"/>
      <c r="B3082" s="259" t="s">
        <v>649</v>
      </c>
      <c r="C3082" s="267" t="s">
        <v>24</v>
      </c>
      <c r="D3082" s="259" t="s">
        <v>25</v>
      </c>
      <c r="E3082" s="259" t="s">
        <v>26</v>
      </c>
      <c r="F3082" s="387" t="s">
        <v>917</v>
      </c>
      <c r="G3082" s="387"/>
      <c r="H3082" s="271" t="s">
        <v>27</v>
      </c>
      <c r="I3082" s="267" t="s">
        <v>28</v>
      </c>
      <c r="J3082" s="267" t="s">
        <v>29</v>
      </c>
      <c r="K3082" s="267" t="s">
        <v>30</v>
      </c>
      <c r="M3082" s="46"/>
      <c r="N3082" s="46"/>
      <c r="O3082" s="46"/>
      <c r="P3082" s="46"/>
      <c r="Q3082" s="46"/>
      <c r="R3082" s="46"/>
      <c r="S3082" s="46"/>
      <c r="T3082" s="46"/>
      <c r="U3082" s="46"/>
      <c r="V3082" s="46"/>
      <c r="W3082" s="46"/>
      <c r="X3082" s="46"/>
    </row>
    <row r="3083" spans="1:24" ht="15" customHeight="1" x14ac:dyDescent="0.2">
      <c r="A3083" s="46"/>
      <c r="B3083" s="260" t="s">
        <v>918</v>
      </c>
      <c r="C3083" s="275" t="s">
        <v>2540</v>
      </c>
      <c r="D3083" s="260" t="s">
        <v>73</v>
      </c>
      <c r="E3083" s="260" t="s">
        <v>650</v>
      </c>
      <c r="F3083" s="388" t="s">
        <v>956</v>
      </c>
      <c r="G3083" s="388"/>
      <c r="H3083" s="274" t="s">
        <v>49</v>
      </c>
      <c r="I3083" s="277">
        <v>1</v>
      </c>
      <c r="J3083" s="276">
        <v>32.82</v>
      </c>
      <c r="K3083" s="276">
        <v>32.82</v>
      </c>
      <c r="M3083" s="46"/>
      <c r="N3083" s="46"/>
      <c r="O3083" s="46"/>
      <c r="P3083" s="46"/>
      <c r="Q3083" s="46"/>
      <c r="R3083" s="46"/>
      <c r="S3083" s="46"/>
      <c r="T3083" s="46"/>
      <c r="U3083" s="46"/>
      <c r="V3083" s="46"/>
      <c r="W3083" s="46"/>
      <c r="X3083" s="46"/>
    </row>
    <row r="3084" spans="1:24" ht="15" customHeight="1" x14ac:dyDescent="0.2">
      <c r="A3084" s="46"/>
      <c r="B3084" s="261" t="s">
        <v>953</v>
      </c>
      <c r="C3084" s="280" t="s">
        <v>1019</v>
      </c>
      <c r="D3084" s="261" t="s">
        <v>47</v>
      </c>
      <c r="E3084" s="261" t="s">
        <v>1020</v>
      </c>
      <c r="F3084" s="385" t="s">
        <v>3970</v>
      </c>
      <c r="G3084" s="385"/>
      <c r="H3084" s="279" t="s">
        <v>950</v>
      </c>
      <c r="I3084" s="282">
        <v>0.3</v>
      </c>
      <c r="J3084" s="281">
        <v>24.73</v>
      </c>
      <c r="K3084" s="281">
        <v>7.41</v>
      </c>
      <c r="M3084" s="46"/>
      <c r="N3084" s="46"/>
      <c r="O3084" s="46"/>
      <c r="P3084" s="46"/>
      <c r="Q3084" s="46"/>
      <c r="R3084" s="46"/>
      <c r="S3084" s="46"/>
      <c r="T3084" s="46"/>
      <c r="U3084" s="46"/>
      <c r="V3084" s="46"/>
      <c r="W3084" s="46"/>
      <c r="X3084" s="46"/>
    </row>
    <row r="3085" spans="1:24" ht="15" customHeight="1" x14ac:dyDescent="0.2">
      <c r="A3085" s="46"/>
      <c r="B3085" s="261" t="s">
        <v>953</v>
      </c>
      <c r="C3085" s="280" t="s">
        <v>1086</v>
      </c>
      <c r="D3085" s="261" t="s">
        <v>47</v>
      </c>
      <c r="E3085" s="261" t="s">
        <v>1087</v>
      </c>
      <c r="F3085" s="385" t="s">
        <v>3970</v>
      </c>
      <c r="G3085" s="385"/>
      <c r="H3085" s="279" t="s">
        <v>950</v>
      </c>
      <c r="I3085" s="282">
        <v>0.3</v>
      </c>
      <c r="J3085" s="281">
        <v>35.590000000000003</v>
      </c>
      <c r="K3085" s="281">
        <v>10.67</v>
      </c>
      <c r="M3085" s="46"/>
      <c r="N3085" s="46"/>
      <c r="O3085" s="46"/>
      <c r="P3085" s="46"/>
      <c r="Q3085" s="46"/>
      <c r="R3085" s="46"/>
      <c r="S3085" s="46"/>
      <c r="T3085" s="46"/>
      <c r="U3085" s="46"/>
      <c r="V3085" s="46"/>
      <c r="W3085" s="46"/>
      <c r="X3085" s="46"/>
    </row>
    <row r="3086" spans="1:24" ht="15" customHeight="1" x14ac:dyDescent="0.2">
      <c r="A3086" s="46"/>
      <c r="B3086" s="262" t="s">
        <v>919</v>
      </c>
      <c r="C3086" s="284" t="s">
        <v>1659</v>
      </c>
      <c r="D3086" s="262" t="s">
        <v>406</v>
      </c>
      <c r="E3086" s="262" t="s">
        <v>1660</v>
      </c>
      <c r="F3086" s="389" t="s">
        <v>923</v>
      </c>
      <c r="G3086" s="389"/>
      <c r="H3086" s="283" t="s">
        <v>49</v>
      </c>
      <c r="I3086" s="286">
        <v>1</v>
      </c>
      <c r="J3086" s="285">
        <v>14.22</v>
      </c>
      <c r="K3086" s="285">
        <v>14.22</v>
      </c>
      <c r="M3086" s="46"/>
      <c r="N3086" s="46"/>
      <c r="O3086" s="46"/>
      <c r="P3086" s="46"/>
      <c r="Q3086" s="46"/>
      <c r="R3086" s="46"/>
      <c r="S3086" s="46"/>
      <c r="T3086" s="46"/>
      <c r="U3086" s="46"/>
      <c r="V3086" s="46"/>
      <c r="W3086" s="46"/>
      <c r="X3086" s="46"/>
    </row>
    <row r="3087" spans="1:24" ht="15" customHeight="1" x14ac:dyDescent="0.2">
      <c r="A3087" s="46"/>
      <c r="B3087" s="262" t="s">
        <v>919</v>
      </c>
      <c r="C3087" s="284" t="s">
        <v>1661</v>
      </c>
      <c r="D3087" s="262" t="s">
        <v>406</v>
      </c>
      <c r="E3087" s="262" t="s">
        <v>1662</v>
      </c>
      <c r="F3087" s="389" t="s">
        <v>923</v>
      </c>
      <c r="G3087" s="389"/>
      <c r="H3087" s="283" t="s">
        <v>49</v>
      </c>
      <c r="I3087" s="286">
        <v>2</v>
      </c>
      <c r="J3087" s="285">
        <v>0.26</v>
      </c>
      <c r="K3087" s="285">
        <v>0.52</v>
      </c>
      <c r="M3087" s="46"/>
      <c r="N3087" s="46"/>
      <c r="O3087" s="46"/>
      <c r="P3087" s="46"/>
      <c r="Q3087" s="46"/>
      <c r="R3087" s="46"/>
      <c r="S3087" s="46"/>
      <c r="T3087" s="46"/>
      <c r="U3087" s="46"/>
      <c r="V3087" s="46"/>
      <c r="W3087" s="46"/>
      <c r="X3087" s="46"/>
    </row>
    <row r="3088" spans="1:24" ht="15" customHeight="1" x14ac:dyDescent="0.2">
      <c r="A3088" s="46"/>
      <c r="B3088" s="263"/>
      <c r="C3088" s="263"/>
      <c r="D3088" s="263"/>
      <c r="E3088" s="263"/>
      <c r="F3088" s="263" t="s">
        <v>924</v>
      </c>
      <c r="G3088" s="289">
        <v>15.59</v>
      </c>
      <c r="H3088" s="263" t="s">
        <v>925</v>
      </c>
      <c r="I3088" s="289">
        <v>0</v>
      </c>
      <c r="J3088" s="263" t="s">
        <v>926</v>
      </c>
      <c r="K3088" s="289">
        <v>15.59</v>
      </c>
      <c r="M3088" s="46"/>
      <c r="N3088" s="46"/>
      <c r="O3088" s="46"/>
      <c r="P3088" s="46"/>
      <c r="Q3088" s="46"/>
      <c r="R3088" s="46"/>
      <c r="S3088" s="46"/>
      <c r="T3088" s="46"/>
      <c r="U3088" s="46"/>
      <c r="V3088" s="46"/>
      <c r="W3088" s="46"/>
      <c r="X3088" s="46"/>
    </row>
    <row r="3089" spans="1:24" ht="15" customHeight="1" x14ac:dyDescent="0.2">
      <c r="A3089" s="46"/>
      <c r="B3089" s="263"/>
      <c r="C3089" s="263"/>
      <c r="D3089" s="263"/>
      <c r="E3089" s="263"/>
      <c r="F3089" s="263" t="s">
        <v>927</v>
      </c>
      <c r="G3089" s="289">
        <v>6.82</v>
      </c>
      <c r="H3089" s="263"/>
      <c r="I3089" s="386" t="s">
        <v>928</v>
      </c>
      <c r="J3089" s="386"/>
      <c r="K3089" s="289">
        <v>39.64</v>
      </c>
      <c r="M3089" s="46"/>
      <c r="N3089" s="46"/>
      <c r="O3089" s="46"/>
      <c r="P3089" s="46"/>
      <c r="Q3089" s="46"/>
      <c r="R3089" s="46"/>
      <c r="S3089" s="46"/>
      <c r="T3089" s="46"/>
      <c r="U3089" s="46"/>
      <c r="V3089" s="46"/>
      <c r="W3089" s="46"/>
      <c r="X3089" s="46"/>
    </row>
    <row r="3090" spans="1:24" ht="15" customHeight="1" thickBot="1" x14ac:dyDescent="0.25">
      <c r="A3090" s="46"/>
      <c r="B3090" s="264"/>
      <c r="C3090" s="264"/>
      <c r="D3090" s="264"/>
      <c r="E3090" s="264"/>
      <c r="F3090" s="264"/>
      <c r="G3090" s="264"/>
      <c r="H3090" s="264" t="s">
        <v>929</v>
      </c>
      <c r="I3090" s="287" t="s">
        <v>1064</v>
      </c>
      <c r="J3090" s="264" t="s">
        <v>931</v>
      </c>
      <c r="K3090" s="265">
        <v>79.28</v>
      </c>
      <c r="M3090" s="46"/>
      <c r="N3090" s="46"/>
      <c r="O3090" s="46"/>
      <c r="P3090" s="46"/>
      <c r="Q3090" s="46"/>
      <c r="R3090" s="46"/>
      <c r="S3090" s="46"/>
      <c r="T3090" s="46"/>
      <c r="U3090" s="46"/>
      <c r="V3090" s="46"/>
      <c r="W3090" s="46"/>
      <c r="X3090" s="46"/>
    </row>
    <row r="3091" spans="1:24" ht="15" customHeight="1" thickTop="1" x14ac:dyDescent="0.2">
      <c r="A3091" s="46"/>
      <c r="B3091" s="278"/>
      <c r="C3091" s="278"/>
      <c r="D3091" s="278"/>
      <c r="E3091" s="278"/>
      <c r="F3091" s="278"/>
      <c r="G3091" s="278"/>
      <c r="H3091" s="278"/>
      <c r="I3091" s="278"/>
      <c r="J3091" s="278"/>
      <c r="K3091" s="278"/>
      <c r="M3091" s="46"/>
      <c r="N3091" s="46"/>
      <c r="O3091" s="46"/>
      <c r="P3091" s="46"/>
      <c r="Q3091" s="46"/>
      <c r="R3091" s="46"/>
      <c r="S3091" s="46"/>
      <c r="T3091" s="46"/>
      <c r="U3091" s="46"/>
      <c r="V3091" s="46"/>
      <c r="W3091" s="46"/>
      <c r="X3091" s="46"/>
    </row>
    <row r="3092" spans="1:24" ht="15" customHeight="1" x14ac:dyDescent="0.2">
      <c r="A3092" s="46"/>
      <c r="B3092" s="258" t="s">
        <v>1663</v>
      </c>
      <c r="C3092" s="258"/>
      <c r="D3092" s="258"/>
      <c r="E3092" s="258" t="s">
        <v>651</v>
      </c>
      <c r="F3092" s="258"/>
      <c r="G3092" s="390"/>
      <c r="H3092" s="390"/>
      <c r="I3092" s="272"/>
      <c r="J3092" s="258"/>
      <c r="K3092" s="273">
        <v>411207.27</v>
      </c>
      <c r="M3092" s="46"/>
      <c r="N3092" s="46"/>
      <c r="O3092" s="46"/>
      <c r="P3092" s="46"/>
      <c r="Q3092" s="46"/>
      <c r="R3092" s="46"/>
      <c r="S3092" s="46"/>
      <c r="T3092" s="46"/>
      <c r="U3092" s="46"/>
      <c r="V3092" s="46"/>
      <c r="W3092" s="46"/>
      <c r="X3092" s="46"/>
    </row>
    <row r="3093" spans="1:24" ht="15" customHeight="1" x14ac:dyDescent="0.2">
      <c r="A3093" s="46"/>
      <c r="B3093" s="258" t="s">
        <v>652</v>
      </c>
      <c r="C3093" s="258"/>
      <c r="D3093" s="258"/>
      <c r="E3093" s="258" t="s">
        <v>653</v>
      </c>
      <c r="F3093" s="258"/>
      <c r="G3093" s="390"/>
      <c r="H3093" s="390"/>
      <c r="I3093" s="272"/>
      <c r="J3093" s="258"/>
      <c r="K3093" s="273">
        <v>298848.99</v>
      </c>
      <c r="M3093" s="46"/>
      <c r="N3093" s="46"/>
      <c r="O3093" s="46"/>
      <c r="P3093" s="46"/>
      <c r="Q3093" s="46"/>
      <c r="R3093" s="46"/>
      <c r="S3093" s="46"/>
      <c r="T3093" s="46"/>
      <c r="U3093" s="46"/>
      <c r="V3093" s="46"/>
      <c r="W3093" s="46"/>
      <c r="X3093" s="46"/>
    </row>
    <row r="3094" spans="1:24" ht="15" customHeight="1" x14ac:dyDescent="0.2">
      <c r="A3094" s="46"/>
      <c r="B3094" s="259" t="s">
        <v>654</v>
      </c>
      <c r="C3094" s="267" t="s">
        <v>24</v>
      </c>
      <c r="D3094" s="259" t="s">
        <v>25</v>
      </c>
      <c r="E3094" s="259" t="s">
        <v>26</v>
      </c>
      <c r="F3094" s="387" t="s">
        <v>917</v>
      </c>
      <c r="G3094" s="387"/>
      <c r="H3094" s="271" t="s">
        <v>27</v>
      </c>
      <c r="I3094" s="267" t="s">
        <v>28</v>
      </c>
      <c r="J3094" s="267" t="s">
        <v>29</v>
      </c>
      <c r="K3094" s="267" t="s">
        <v>30</v>
      </c>
      <c r="M3094" s="46"/>
      <c r="N3094" s="46"/>
      <c r="O3094" s="46"/>
      <c r="P3094" s="46"/>
      <c r="Q3094" s="46"/>
      <c r="R3094" s="46"/>
      <c r="S3094" s="46"/>
      <c r="T3094" s="46"/>
      <c r="U3094" s="46"/>
      <c r="V3094" s="46"/>
      <c r="W3094" s="46"/>
      <c r="X3094" s="46"/>
    </row>
    <row r="3095" spans="1:24" ht="15" customHeight="1" x14ac:dyDescent="0.2">
      <c r="A3095" s="46"/>
      <c r="B3095" s="260" t="s">
        <v>918</v>
      </c>
      <c r="C3095" s="275" t="s">
        <v>2573</v>
      </c>
      <c r="D3095" s="260" t="s">
        <v>73</v>
      </c>
      <c r="E3095" s="260" t="s">
        <v>2574</v>
      </c>
      <c r="F3095" s="388" t="s">
        <v>1065</v>
      </c>
      <c r="G3095" s="388"/>
      <c r="H3095" s="274" t="s">
        <v>49</v>
      </c>
      <c r="I3095" s="277">
        <v>1</v>
      </c>
      <c r="J3095" s="276">
        <v>2.2599999999999998</v>
      </c>
      <c r="K3095" s="276">
        <v>2.2599999999999998</v>
      </c>
      <c r="M3095" s="46"/>
      <c r="N3095" s="46"/>
      <c r="O3095" s="46"/>
      <c r="P3095" s="46"/>
      <c r="Q3095" s="46"/>
      <c r="R3095" s="46"/>
      <c r="S3095" s="46"/>
      <c r="T3095" s="46"/>
      <c r="U3095" s="46"/>
      <c r="V3095" s="46"/>
      <c r="W3095" s="46"/>
      <c r="X3095" s="46"/>
    </row>
    <row r="3096" spans="1:24" ht="15" customHeight="1" x14ac:dyDescent="0.2">
      <c r="A3096" s="46"/>
      <c r="B3096" s="261" t="s">
        <v>953</v>
      </c>
      <c r="C3096" s="280" t="s">
        <v>991</v>
      </c>
      <c r="D3096" s="261" t="s">
        <v>47</v>
      </c>
      <c r="E3096" s="261" t="s">
        <v>992</v>
      </c>
      <c r="F3096" s="385" t="s">
        <v>3970</v>
      </c>
      <c r="G3096" s="385"/>
      <c r="H3096" s="279" t="s">
        <v>950</v>
      </c>
      <c r="I3096" s="282">
        <v>0.01</v>
      </c>
      <c r="J3096" s="281">
        <v>43.64</v>
      </c>
      <c r="K3096" s="281">
        <v>0.43</v>
      </c>
      <c r="M3096" s="46"/>
      <c r="N3096" s="46"/>
      <c r="O3096" s="46"/>
      <c r="P3096" s="46"/>
      <c r="Q3096" s="46"/>
      <c r="R3096" s="46"/>
      <c r="S3096" s="46"/>
      <c r="T3096" s="46"/>
      <c r="U3096" s="46"/>
      <c r="V3096" s="46"/>
      <c r="W3096" s="46"/>
      <c r="X3096" s="46"/>
    </row>
    <row r="3097" spans="1:24" ht="15" customHeight="1" x14ac:dyDescent="0.2">
      <c r="A3097" s="46"/>
      <c r="B3097" s="261" t="s">
        <v>953</v>
      </c>
      <c r="C3097" s="280" t="s">
        <v>1019</v>
      </c>
      <c r="D3097" s="261" t="s">
        <v>47</v>
      </c>
      <c r="E3097" s="261" t="s">
        <v>1020</v>
      </c>
      <c r="F3097" s="385" t="s">
        <v>3970</v>
      </c>
      <c r="G3097" s="385"/>
      <c r="H3097" s="279" t="s">
        <v>950</v>
      </c>
      <c r="I3097" s="282">
        <v>0.01</v>
      </c>
      <c r="J3097" s="281">
        <v>24.73</v>
      </c>
      <c r="K3097" s="281">
        <v>0.24</v>
      </c>
      <c r="M3097" s="46"/>
      <c r="N3097" s="46"/>
      <c r="O3097" s="46"/>
      <c r="P3097" s="46"/>
      <c r="Q3097" s="46"/>
      <c r="R3097" s="46"/>
      <c r="S3097" s="46"/>
      <c r="T3097" s="46"/>
      <c r="U3097" s="46"/>
      <c r="V3097" s="46"/>
      <c r="W3097" s="46"/>
      <c r="X3097" s="46"/>
    </row>
    <row r="3098" spans="1:24" ht="15" customHeight="1" x14ac:dyDescent="0.2">
      <c r="A3098" s="46"/>
      <c r="B3098" s="262" t="s">
        <v>919</v>
      </c>
      <c r="C3098" s="284" t="s">
        <v>2728</v>
      </c>
      <c r="D3098" s="262" t="s">
        <v>39</v>
      </c>
      <c r="E3098" s="262" t="s">
        <v>1666</v>
      </c>
      <c r="F3098" s="389" t="s">
        <v>923</v>
      </c>
      <c r="G3098" s="389"/>
      <c r="H3098" s="283" t="s">
        <v>304</v>
      </c>
      <c r="I3098" s="286">
        <v>1</v>
      </c>
      <c r="J3098" s="285">
        <v>0.8</v>
      </c>
      <c r="K3098" s="285">
        <v>0.8</v>
      </c>
      <c r="M3098" s="46"/>
      <c r="N3098" s="46"/>
      <c r="O3098" s="46"/>
      <c r="P3098" s="46"/>
      <c r="Q3098" s="46"/>
      <c r="R3098" s="46"/>
      <c r="S3098" s="46"/>
      <c r="T3098" s="46"/>
      <c r="U3098" s="46"/>
      <c r="V3098" s="46"/>
      <c r="W3098" s="46"/>
      <c r="X3098" s="46"/>
    </row>
    <row r="3099" spans="1:24" ht="15" customHeight="1" x14ac:dyDescent="0.2">
      <c r="A3099" s="46"/>
      <c r="B3099" s="262" t="s">
        <v>919</v>
      </c>
      <c r="C3099" s="284" t="s">
        <v>2729</v>
      </c>
      <c r="D3099" s="262" t="s">
        <v>39</v>
      </c>
      <c r="E3099" s="262" t="s">
        <v>1664</v>
      </c>
      <c r="F3099" s="389" t="s">
        <v>923</v>
      </c>
      <c r="G3099" s="389"/>
      <c r="H3099" s="283" t="s">
        <v>304</v>
      </c>
      <c r="I3099" s="286">
        <v>1</v>
      </c>
      <c r="J3099" s="285">
        <v>0.79</v>
      </c>
      <c r="K3099" s="285">
        <v>0.79</v>
      </c>
      <c r="M3099" s="46"/>
      <c r="N3099" s="46"/>
      <c r="O3099" s="46"/>
      <c r="P3099" s="46"/>
      <c r="Q3099" s="46"/>
      <c r="R3099" s="46"/>
      <c r="S3099" s="46"/>
      <c r="T3099" s="46"/>
      <c r="U3099" s="46"/>
      <c r="V3099" s="46"/>
      <c r="W3099" s="46"/>
      <c r="X3099" s="46"/>
    </row>
    <row r="3100" spans="1:24" ht="15" customHeight="1" x14ac:dyDescent="0.2">
      <c r="A3100" s="46"/>
      <c r="B3100" s="263"/>
      <c r="C3100" s="263"/>
      <c r="D3100" s="263"/>
      <c r="E3100" s="263"/>
      <c r="F3100" s="263" t="s">
        <v>924</v>
      </c>
      <c r="G3100" s="289">
        <v>0.59</v>
      </c>
      <c r="H3100" s="263" t="s">
        <v>925</v>
      </c>
      <c r="I3100" s="289">
        <v>0</v>
      </c>
      <c r="J3100" s="263" t="s">
        <v>926</v>
      </c>
      <c r="K3100" s="289">
        <v>0.59</v>
      </c>
      <c r="M3100" s="46"/>
      <c r="N3100" s="46"/>
      <c r="O3100" s="46"/>
      <c r="P3100" s="46"/>
      <c r="Q3100" s="46"/>
      <c r="R3100" s="46"/>
      <c r="S3100" s="46"/>
      <c r="T3100" s="46"/>
      <c r="U3100" s="46"/>
      <c r="V3100" s="46"/>
      <c r="W3100" s="46"/>
      <c r="X3100" s="46"/>
    </row>
    <row r="3101" spans="1:24" ht="15" customHeight="1" x14ac:dyDescent="0.2">
      <c r="A3101" s="46"/>
      <c r="B3101" s="263"/>
      <c r="C3101" s="263"/>
      <c r="D3101" s="263"/>
      <c r="E3101" s="263"/>
      <c r="F3101" s="263" t="s">
        <v>927</v>
      </c>
      <c r="G3101" s="289">
        <v>0.47</v>
      </c>
      <c r="H3101" s="263"/>
      <c r="I3101" s="386" t="s">
        <v>928</v>
      </c>
      <c r="J3101" s="386"/>
      <c r="K3101" s="289">
        <v>2.73</v>
      </c>
      <c r="M3101" s="46"/>
      <c r="N3101" s="46"/>
      <c r="O3101" s="46"/>
      <c r="P3101" s="46"/>
      <c r="Q3101" s="46"/>
      <c r="R3101" s="46"/>
      <c r="S3101" s="46"/>
      <c r="T3101" s="46"/>
      <c r="U3101" s="46"/>
      <c r="V3101" s="46"/>
      <c r="W3101" s="46"/>
      <c r="X3101" s="46"/>
    </row>
    <row r="3102" spans="1:24" ht="15" customHeight="1" thickBot="1" x14ac:dyDescent="0.25">
      <c r="A3102" s="46"/>
      <c r="B3102" s="264"/>
      <c r="C3102" s="264"/>
      <c r="D3102" s="264"/>
      <c r="E3102" s="264"/>
      <c r="F3102" s="264"/>
      <c r="G3102" s="264"/>
      <c r="H3102" s="264" t="s">
        <v>929</v>
      </c>
      <c r="I3102" s="287" t="s">
        <v>975</v>
      </c>
      <c r="J3102" s="264" t="s">
        <v>931</v>
      </c>
      <c r="K3102" s="265">
        <v>2.73</v>
      </c>
      <c r="M3102" s="46"/>
      <c r="N3102" s="46"/>
      <c r="O3102" s="46"/>
      <c r="P3102" s="46"/>
      <c r="Q3102" s="46"/>
      <c r="R3102" s="46"/>
      <c r="S3102" s="46"/>
      <c r="T3102" s="46"/>
      <c r="U3102" s="46"/>
      <c r="V3102" s="46"/>
      <c r="W3102" s="46"/>
      <c r="X3102" s="46"/>
    </row>
    <row r="3103" spans="1:24" ht="15" customHeight="1" thickTop="1" x14ac:dyDescent="0.2">
      <c r="A3103" s="46"/>
      <c r="B3103" s="278"/>
      <c r="C3103" s="278"/>
      <c r="D3103" s="278"/>
      <c r="E3103" s="278"/>
      <c r="F3103" s="278"/>
      <c r="G3103" s="278"/>
      <c r="H3103" s="278"/>
      <c r="I3103" s="278"/>
      <c r="J3103" s="278"/>
      <c r="K3103" s="278"/>
      <c r="M3103" s="46"/>
      <c r="N3103" s="46"/>
      <c r="O3103" s="46"/>
      <c r="P3103" s="46"/>
      <c r="Q3103" s="46"/>
      <c r="R3103" s="46"/>
      <c r="S3103" s="46"/>
      <c r="T3103" s="46"/>
      <c r="U3103" s="46"/>
      <c r="V3103" s="46"/>
      <c r="W3103" s="46"/>
      <c r="X3103" s="46"/>
    </row>
    <row r="3104" spans="1:24" ht="15" customHeight="1" x14ac:dyDescent="0.2">
      <c r="A3104" s="46"/>
      <c r="B3104" s="259" t="s">
        <v>655</v>
      </c>
      <c r="C3104" s="267" t="s">
        <v>24</v>
      </c>
      <c r="D3104" s="259" t="s">
        <v>25</v>
      </c>
      <c r="E3104" s="259" t="s">
        <v>26</v>
      </c>
      <c r="F3104" s="387" t="s">
        <v>917</v>
      </c>
      <c r="G3104" s="387"/>
      <c r="H3104" s="271" t="s">
        <v>27</v>
      </c>
      <c r="I3104" s="267" t="s">
        <v>28</v>
      </c>
      <c r="J3104" s="267" t="s">
        <v>29</v>
      </c>
      <c r="K3104" s="267" t="s">
        <v>30</v>
      </c>
      <c r="M3104" s="46"/>
      <c r="N3104" s="46"/>
      <c r="O3104" s="46"/>
      <c r="P3104" s="46"/>
      <c r="Q3104" s="46"/>
      <c r="R3104" s="46"/>
      <c r="S3104" s="46"/>
      <c r="T3104" s="46"/>
      <c r="U3104" s="46"/>
      <c r="V3104" s="46"/>
      <c r="W3104" s="46"/>
      <c r="X3104" s="46"/>
    </row>
    <row r="3105" spans="1:24" ht="15" customHeight="1" x14ac:dyDescent="0.2">
      <c r="A3105" s="46"/>
      <c r="B3105" s="260" t="s">
        <v>918</v>
      </c>
      <c r="C3105" s="275" t="s">
        <v>656</v>
      </c>
      <c r="D3105" s="260" t="s">
        <v>47</v>
      </c>
      <c r="E3105" s="260" t="s">
        <v>657</v>
      </c>
      <c r="F3105" s="388" t="s">
        <v>3978</v>
      </c>
      <c r="G3105" s="388"/>
      <c r="H3105" s="274" t="s">
        <v>49</v>
      </c>
      <c r="I3105" s="277">
        <v>1</v>
      </c>
      <c r="J3105" s="276">
        <v>23.43</v>
      </c>
      <c r="K3105" s="276">
        <v>23.43</v>
      </c>
      <c r="M3105" s="46"/>
      <c r="N3105" s="46"/>
      <c r="O3105" s="46"/>
      <c r="P3105" s="46"/>
      <c r="Q3105" s="46"/>
      <c r="R3105" s="46"/>
      <c r="S3105" s="46"/>
      <c r="T3105" s="46"/>
      <c r="U3105" s="46"/>
      <c r="V3105" s="46"/>
      <c r="W3105" s="46"/>
      <c r="X3105" s="46"/>
    </row>
    <row r="3106" spans="1:24" ht="15" customHeight="1" x14ac:dyDescent="0.2">
      <c r="A3106" s="46"/>
      <c r="B3106" s="261" t="s">
        <v>953</v>
      </c>
      <c r="C3106" s="280" t="s">
        <v>1668</v>
      </c>
      <c r="D3106" s="261" t="s">
        <v>47</v>
      </c>
      <c r="E3106" s="261" t="s">
        <v>1669</v>
      </c>
      <c r="F3106" s="385" t="s">
        <v>3981</v>
      </c>
      <c r="G3106" s="385"/>
      <c r="H3106" s="279" t="s">
        <v>60</v>
      </c>
      <c r="I3106" s="282">
        <v>8.9999999999999998E-4</v>
      </c>
      <c r="J3106" s="281">
        <v>774.32</v>
      </c>
      <c r="K3106" s="281">
        <v>0.69</v>
      </c>
      <c r="M3106" s="46"/>
      <c r="N3106" s="46"/>
      <c r="O3106" s="46"/>
      <c r="P3106" s="46"/>
      <c r="Q3106" s="46"/>
      <c r="R3106" s="46"/>
      <c r="S3106" s="46"/>
      <c r="T3106" s="46"/>
      <c r="U3106" s="46"/>
      <c r="V3106" s="46"/>
      <c r="W3106" s="46"/>
      <c r="X3106" s="46"/>
    </row>
    <row r="3107" spans="1:24" ht="15" customHeight="1" x14ac:dyDescent="0.2">
      <c r="A3107" s="46"/>
      <c r="B3107" s="261" t="s">
        <v>953</v>
      </c>
      <c r="C3107" s="280" t="s">
        <v>988</v>
      </c>
      <c r="D3107" s="261" t="s">
        <v>47</v>
      </c>
      <c r="E3107" s="261" t="s">
        <v>989</v>
      </c>
      <c r="F3107" s="385" t="s">
        <v>3970</v>
      </c>
      <c r="G3107" s="385"/>
      <c r="H3107" s="279" t="s">
        <v>950</v>
      </c>
      <c r="I3107" s="282">
        <v>0.29099999999999998</v>
      </c>
      <c r="J3107" s="281">
        <v>27.19</v>
      </c>
      <c r="K3107" s="281">
        <v>7.91</v>
      </c>
      <c r="M3107" s="46"/>
      <c r="N3107" s="46"/>
      <c r="O3107" s="46"/>
      <c r="P3107" s="46"/>
      <c r="Q3107" s="46"/>
      <c r="R3107" s="46"/>
      <c r="S3107" s="46"/>
      <c r="T3107" s="46"/>
      <c r="U3107" s="46"/>
      <c r="V3107" s="46"/>
      <c r="W3107" s="46"/>
      <c r="X3107" s="46"/>
    </row>
    <row r="3108" spans="1:24" ht="15" customHeight="1" x14ac:dyDescent="0.2">
      <c r="A3108" s="46"/>
      <c r="B3108" s="261" t="s">
        <v>953</v>
      </c>
      <c r="C3108" s="280" t="s">
        <v>991</v>
      </c>
      <c r="D3108" s="261" t="s">
        <v>47</v>
      </c>
      <c r="E3108" s="261" t="s">
        <v>992</v>
      </c>
      <c r="F3108" s="385" t="s">
        <v>3970</v>
      </c>
      <c r="G3108" s="385"/>
      <c r="H3108" s="279" t="s">
        <v>950</v>
      </c>
      <c r="I3108" s="282">
        <v>0.29099999999999998</v>
      </c>
      <c r="J3108" s="281">
        <v>43.64</v>
      </c>
      <c r="K3108" s="281">
        <v>12.69</v>
      </c>
      <c r="M3108" s="46"/>
      <c r="N3108" s="46"/>
      <c r="O3108" s="46"/>
      <c r="P3108" s="46"/>
      <c r="Q3108" s="46"/>
      <c r="R3108" s="46"/>
      <c r="S3108" s="46"/>
      <c r="T3108" s="46"/>
      <c r="U3108" s="46"/>
      <c r="V3108" s="46"/>
      <c r="W3108" s="46"/>
      <c r="X3108" s="46"/>
    </row>
    <row r="3109" spans="1:24" ht="15" customHeight="1" x14ac:dyDescent="0.2">
      <c r="A3109" s="46"/>
      <c r="B3109" s="262" t="s">
        <v>919</v>
      </c>
      <c r="C3109" s="284" t="s">
        <v>1670</v>
      </c>
      <c r="D3109" s="262" t="s">
        <v>47</v>
      </c>
      <c r="E3109" s="262" t="s">
        <v>1671</v>
      </c>
      <c r="F3109" s="389" t="s">
        <v>923</v>
      </c>
      <c r="G3109" s="389"/>
      <c r="H3109" s="283" t="s">
        <v>49</v>
      </c>
      <c r="I3109" s="286">
        <v>1</v>
      </c>
      <c r="J3109" s="285">
        <v>2.14</v>
      </c>
      <c r="K3109" s="285">
        <v>2.14</v>
      </c>
      <c r="M3109" s="46"/>
      <c r="N3109" s="46"/>
      <c r="O3109" s="46"/>
      <c r="P3109" s="46"/>
      <c r="Q3109" s="46"/>
      <c r="R3109" s="46"/>
      <c r="S3109" s="46"/>
      <c r="T3109" s="46"/>
      <c r="U3109" s="46"/>
      <c r="V3109" s="46"/>
      <c r="W3109" s="46"/>
      <c r="X3109" s="46"/>
    </row>
    <row r="3110" spans="1:24" ht="15" customHeight="1" x14ac:dyDescent="0.2">
      <c r="A3110" s="46"/>
      <c r="B3110" s="263"/>
      <c r="C3110" s="263"/>
      <c r="D3110" s="263"/>
      <c r="E3110" s="263"/>
      <c r="F3110" s="263" t="s">
        <v>924</v>
      </c>
      <c r="G3110" s="289">
        <v>18.28</v>
      </c>
      <c r="H3110" s="263" t="s">
        <v>925</v>
      </c>
      <c r="I3110" s="289">
        <v>0</v>
      </c>
      <c r="J3110" s="263" t="s">
        <v>926</v>
      </c>
      <c r="K3110" s="289">
        <v>18.28</v>
      </c>
      <c r="M3110" s="46"/>
      <c r="N3110" s="46"/>
      <c r="O3110" s="46"/>
      <c r="P3110" s="46"/>
      <c r="Q3110" s="46"/>
      <c r="R3110" s="46"/>
      <c r="S3110" s="46"/>
      <c r="T3110" s="46"/>
      <c r="U3110" s="46"/>
      <c r="V3110" s="46"/>
      <c r="W3110" s="46"/>
      <c r="X3110" s="46"/>
    </row>
    <row r="3111" spans="1:24" ht="15" customHeight="1" x14ac:dyDescent="0.2">
      <c r="A3111" s="46"/>
      <c r="B3111" s="263"/>
      <c r="C3111" s="263"/>
      <c r="D3111" s="263"/>
      <c r="E3111" s="263"/>
      <c r="F3111" s="263" t="s">
        <v>927</v>
      </c>
      <c r="G3111" s="289">
        <v>4.87</v>
      </c>
      <c r="H3111" s="263"/>
      <c r="I3111" s="386" t="s">
        <v>928</v>
      </c>
      <c r="J3111" s="386"/>
      <c r="K3111" s="289">
        <v>28.3</v>
      </c>
      <c r="M3111" s="46"/>
      <c r="N3111" s="46"/>
      <c r="O3111" s="46"/>
      <c r="P3111" s="46"/>
      <c r="Q3111" s="46"/>
      <c r="R3111" s="46"/>
      <c r="S3111" s="46"/>
      <c r="T3111" s="46"/>
      <c r="U3111" s="46"/>
      <c r="V3111" s="46"/>
      <c r="W3111" s="46"/>
      <c r="X3111" s="46"/>
    </row>
    <row r="3112" spans="1:24" ht="15" customHeight="1" thickBot="1" x14ac:dyDescent="0.25">
      <c r="A3112" s="46"/>
      <c r="B3112" s="264"/>
      <c r="C3112" s="264"/>
      <c r="D3112" s="264"/>
      <c r="E3112" s="264"/>
      <c r="F3112" s="264"/>
      <c r="G3112" s="264"/>
      <c r="H3112" s="264" t="s">
        <v>929</v>
      </c>
      <c r="I3112" s="287" t="s">
        <v>3697</v>
      </c>
      <c r="J3112" s="264" t="s">
        <v>931</v>
      </c>
      <c r="K3112" s="265">
        <v>9084.2999999999993</v>
      </c>
      <c r="M3112" s="46"/>
      <c r="N3112" s="46"/>
      <c r="O3112" s="46"/>
      <c r="P3112" s="46"/>
      <c r="Q3112" s="46"/>
      <c r="R3112" s="46"/>
      <c r="S3112" s="46"/>
      <c r="T3112" s="46"/>
      <c r="U3112" s="46"/>
      <c r="V3112" s="46"/>
      <c r="W3112" s="46"/>
      <c r="X3112" s="46"/>
    </row>
    <row r="3113" spans="1:24" ht="15" customHeight="1" thickTop="1" x14ac:dyDescent="0.2">
      <c r="A3113" s="46"/>
      <c r="B3113" s="278"/>
      <c r="C3113" s="278"/>
      <c r="D3113" s="278"/>
      <c r="E3113" s="278"/>
      <c r="F3113" s="278"/>
      <c r="G3113" s="278"/>
      <c r="H3113" s="278"/>
      <c r="I3113" s="278"/>
      <c r="J3113" s="278"/>
      <c r="K3113" s="278"/>
      <c r="M3113" s="46"/>
      <c r="N3113" s="46"/>
      <c r="O3113" s="46"/>
      <c r="P3113" s="46"/>
      <c r="Q3113" s="46"/>
      <c r="R3113" s="46"/>
      <c r="S3113" s="46"/>
      <c r="T3113" s="46"/>
      <c r="U3113" s="46"/>
      <c r="V3113" s="46"/>
      <c r="W3113" s="46"/>
      <c r="X3113" s="46"/>
    </row>
    <row r="3114" spans="1:24" ht="15" customHeight="1" x14ac:dyDescent="0.2">
      <c r="A3114" s="46"/>
      <c r="B3114" s="259" t="s">
        <v>658</v>
      </c>
      <c r="C3114" s="267" t="s">
        <v>24</v>
      </c>
      <c r="D3114" s="259" t="s">
        <v>25</v>
      </c>
      <c r="E3114" s="259" t="s">
        <v>26</v>
      </c>
      <c r="F3114" s="387" t="s">
        <v>917</v>
      </c>
      <c r="G3114" s="387"/>
      <c r="H3114" s="271" t="s">
        <v>27</v>
      </c>
      <c r="I3114" s="267" t="s">
        <v>28</v>
      </c>
      <c r="J3114" s="267" t="s">
        <v>29</v>
      </c>
      <c r="K3114" s="267" t="s">
        <v>30</v>
      </c>
      <c r="M3114" s="46"/>
      <c r="N3114" s="46"/>
      <c r="O3114" s="46"/>
      <c r="P3114" s="46"/>
      <c r="Q3114" s="46"/>
      <c r="R3114" s="46"/>
      <c r="S3114" s="46"/>
      <c r="T3114" s="46"/>
      <c r="U3114" s="46"/>
      <c r="V3114" s="46"/>
      <c r="W3114" s="46"/>
      <c r="X3114" s="46"/>
    </row>
    <row r="3115" spans="1:24" ht="15" customHeight="1" x14ac:dyDescent="0.2">
      <c r="A3115" s="46"/>
      <c r="B3115" s="260" t="s">
        <v>918</v>
      </c>
      <c r="C3115" s="275" t="s">
        <v>3017</v>
      </c>
      <c r="D3115" s="260" t="s">
        <v>47</v>
      </c>
      <c r="E3115" s="260" t="s">
        <v>3018</v>
      </c>
      <c r="F3115" s="388" t="s">
        <v>3978</v>
      </c>
      <c r="G3115" s="388"/>
      <c r="H3115" s="274" t="s">
        <v>49</v>
      </c>
      <c r="I3115" s="277">
        <v>1</v>
      </c>
      <c r="J3115" s="276">
        <v>26.49</v>
      </c>
      <c r="K3115" s="276">
        <v>26.49</v>
      </c>
      <c r="M3115" s="46"/>
      <c r="N3115" s="46"/>
      <c r="O3115" s="46"/>
      <c r="P3115" s="46"/>
      <c r="Q3115" s="46"/>
      <c r="R3115" s="46"/>
      <c r="S3115" s="46"/>
      <c r="T3115" s="46"/>
      <c r="U3115" s="46"/>
      <c r="V3115" s="46"/>
      <c r="W3115" s="46"/>
      <c r="X3115" s="46"/>
    </row>
    <row r="3116" spans="1:24" ht="15" customHeight="1" x14ac:dyDescent="0.2">
      <c r="A3116" s="46"/>
      <c r="B3116" s="261" t="s">
        <v>953</v>
      </c>
      <c r="C3116" s="280" t="s">
        <v>991</v>
      </c>
      <c r="D3116" s="261" t="s">
        <v>47</v>
      </c>
      <c r="E3116" s="261" t="s">
        <v>992</v>
      </c>
      <c r="F3116" s="385" t="s">
        <v>3970</v>
      </c>
      <c r="G3116" s="385"/>
      <c r="H3116" s="279" t="s">
        <v>950</v>
      </c>
      <c r="I3116" s="282">
        <v>0.30099999999999999</v>
      </c>
      <c r="J3116" s="281">
        <v>43.64</v>
      </c>
      <c r="K3116" s="281">
        <v>13.13</v>
      </c>
      <c r="M3116" s="46"/>
      <c r="N3116" s="46"/>
      <c r="O3116" s="46"/>
      <c r="P3116" s="46"/>
      <c r="Q3116" s="46"/>
      <c r="R3116" s="46"/>
      <c r="S3116" s="46"/>
      <c r="T3116" s="46"/>
      <c r="U3116" s="46"/>
      <c r="V3116" s="46"/>
      <c r="W3116" s="46"/>
      <c r="X3116" s="46"/>
    </row>
    <row r="3117" spans="1:24" ht="15" customHeight="1" x14ac:dyDescent="0.2">
      <c r="A3117" s="46"/>
      <c r="B3117" s="261" t="s">
        <v>953</v>
      </c>
      <c r="C3117" s="280" t="s">
        <v>1668</v>
      </c>
      <c r="D3117" s="261" t="s">
        <v>47</v>
      </c>
      <c r="E3117" s="261" t="s">
        <v>1669</v>
      </c>
      <c r="F3117" s="385" t="s">
        <v>3981</v>
      </c>
      <c r="G3117" s="385"/>
      <c r="H3117" s="279" t="s">
        <v>60</v>
      </c>
      <c r="I3117" s="282">
        <v>1.1999999999999999E-3</v>
      </c>
      <c r="J3117" s="281">
        <v>774.32</v>
      </c>
      <c r="K3117" s="281">
        <v>0.92</v>
      </c>
      <c r="M3117" s="46"/>
      <c r="N3117" s="46"/>
      <c r="O3117" s="46"/>
      <c r="P3117" s="46"/>
      <c r="Q3117" s="46"/>
      <c r="R3117" s="46"/>
      <c r="S3117" s="46"/>
      <c r="T3117" s="46"/>
      <c r="U3117" s="46"/>
      <c r="V3117" s="46"/>
      <c r="W3117" s="46"/>
      <c r="X3117" s="46"/>
    </row>
    <row r="3118" spans="1:24" ht="15" customHeight="1" x14ac:dyDescent="0.2">
      <c r="A3118" s="46"/>
      <c r="B3118" s="261" t="s">
        <v>953</v>
      </c>
      <c r="C3118" s="280" t="s">
        <v>988</v>
      </c>
      <c r="D3118" s="261" t="s">
        <v>47</v>
      </c>
      <c r="E3118" s="261" t="s">
        <v>989</v>
      </c>
      <c r="F3118" s="385" t="s">
        <v>3970</v>
      </c>
      <c r="G3118" s="385"/>
      <c r="H3118" s="279" t="s">
        <v>950</v>
      </c>
      <c r="I3118" s="282">
        <v>0.30099999999999999</v>
      </c>
      <c r="J3118" s="281">
        <v>27.19</v>
      </c>
      <c r="K3118" s="281">
        <v>8.18</v>
      </c>
      <c r="M3118" s="46"/>
      <c r="N3118" s="46"/>
      <c r="O3118" s="46"/>
      <c r="P3118" s="46"/>
      <c r="Q3118" s="46"/>
      <c r="R3118" s="46"/>
      <c r="S3118" s="46"/>
      <c r="T3118" s="46"/>
      <c r="U3118" s="46"/>
      <c r="V3118" s="46"/>
      <c r="W3118" s="46"/>
      <c r="X3118" s="46"/>
    </row>
    <row r="3119" spans="1:24" ht="15" customHeight="1" x14ac:dyDescent="0.2">
      <c r="A3119" s="46"/>
      <c r="B3119" s="262" t="s">
        <v>919</v>
      </c>
      <c r="C3119" s="284" t="s">
        <v>3101</v>
      </c>
      <c r="D3119" s="262" t="s">
        <v>47</v>
      </c>
      <c r="E3119" s="262" t="s">
        <v>3102</v>
      </c>
      <c r="F3119" s="389" t="s">
        <v>923</v>
      </c>
      <c r="G3119" s="389"/>
      <c r="H3119" s="283" t="s">
        <v>49</v>
      </c>
      <c r="I3119" s="286">
        <v>1</v>
      </c>
      <c r="J3119" s="285">
        <v>4.26</v>
      </c>
      <c r="K3119" s="285">
        <v>4.26</v>
      </c>
      <c r="M3119" s="46"/>
      <c r="N3119" s="46"/>
      <c r="O3119" s="46"/>
      <c r="P3119" s="46"/>
      <c r="Q3119" s="46"/>
      <c r="R3119" s="46"/>
      <c r="S3119" s="46"/>
      <c r="T3119" s="46"/>
      <c r="U3119" s="46"/>
      <c r="V3119" s="46"/>
      <c r="W3119" s="46"/>
      <c r="X3119" s="46"/>
    </row>
    <row r="3120" spans="1:24" ht="15" customHeight="1" x14ac:dyDescent="0.2">
      <c r="A3120" s="46"/>
      <c r="B3120" s="263"/>
      <c r="C3120" s="263"/>
      <c r="D3120" s="263"/>
      <c r="E3120" s="263"/>
      <c r="F3120" s="263" t="s">
        <v>924</v>
      </c>
      <c r="G3120" s="289">
        <v>18.96</v>
      </c>
      <c r="H3120" s="263" t="s">
        <v>925</v>
      </c>
      <c r="I3120" s="289">
        <v>0</v>
      </c>
      <c r="J3120" s="263" t="s">
        <v>926</v>
      </c>
      <c r="K3120" s="289">
        <v>18.96</v>
      </c>
      <c r="M3120" s="46"/>
      <c r="N3120" s="46"/>
      <c r="O3120" s="46"/>
      <c r="P3120" s="46"/>
      <c r="Q3120" s="46"/>
      <c r="R3120" s="46"/>
      <c r="S3120" s="46"/>
      <c r="T3120" s="46"/>
      <c r="U3120" s="46"/>
      <c r="V3120" s="46"/>
      <c r="W3120" s="46"/>
      <c r="X3120" s="46"/>
    </row>
    <row r="3121" spans="1:24" ht="15" customHeight="1" x14ac:dyDescent="0.2">
      <c r="A3121" s="46"/>
      <c r="B3121" s="263"/>
      <c r="C3121" s="263"/>
      <c r="D3121" s="263"/>
      <c r="E3121" s="263"/>
      <c r="F3121" s="263" t="s">
        <v>927</v>
      </c>
      <c r="G3121" s="289">
        <v>5.51</v>
      </c>
      <c r="H3121" s="263"/>
      <c r="I3121" s="386" t="s">
        <v>928</v>
      </c>
      <c r="J3121" s="386"/>
      <c r="K3121" s="289">
        <v>32</v>
      </c>
      <c r="M3121" s="46"/>
      <c r="N3121" s="46"/>
      <c r="O3121" s="46"/>
      <c r="P3121" s="46"/>
      <c r="Q3121" s="46"/>
      <c r="R3121" s="46"/>
      <c r="S3121" s="46"/>
      <c r="T3121" s="46"/>
      <c r="U3121" s="46"/>
      <c r="V3121" s="46"/>
      <c r="W3121" s="46"/>
      <c r="X3121" s="46"/>
    </row>
    <row r="3122" spans="1:24" ht="15" customHeight="1" thickBot="1" x14ac:dyDescent="0.25">
      <c r="A3122" s="46"/>
      <c r="B3122" s="264"/>
      <c r="C3122" s="264"/>
      <c r="D3122" s="264"/>
      <c r="E3122" s="264"/>
      <c r="F3122" s="264"/>
      <c r="G3122" s="264"/>
      <c r="H3122" s="264" t="s">
        <v>929</v>
      </c>
      <c r="I3122" s="287" t="s">
        <v>1527</v>
      </c>
      <c r="J3122" s="264" t="s">
        <v>931</v>
      </c>
      <c r="K3122" s="265">
        <v>800</v>
      </c>
      <c r="M3122" s="46"/>
      <c r="N3122" s="46"/>
      <c r="O3122" s="46"/>
      <c r="P3122" s="46"/>
      <c r="Q3122" s="46"/>
      <c r="R3122" s="46"/>
      <c r="S3122" s="46"/>
      <c r="T3122" s="46"/>
      <c r="U3122" s="46"/>
      <c r="V3122" s="46"/>
      <c r="W3122" s="46"/>
      <c r="X3122" s="46"/>
    </row>
    <row r="3123" spans="1:24" ht="15" customHeight="1" thickTop="1" x14ac:dyDescent="0.2">
      <c r="A3123" s="46"/>
      <c r="B3123" s="278"/>
      <c r="C3123" s="278"/>
      <c r="D3123" s="278"/>
      <c r="E3123" s="278"/>
      <c r="F3123" s="278"/>
      <c r="G3123" s="278"/>
      <c r="H3123" s="278"/>
      <c r="I3123" s="278"/>
      <c r="J3123" s="278"/>
      <c r="K3123" s="278"/>
      <c r="M3123" s="46"/>
      <c r="N3123" s="46"/>
      <c r="O3123" s="46"/>
      <c r="P3123" s="46"/>
      <c r="Q3123" s="46"/>
      <c r="R3123" s="46"/>
      <c r="S3123" s="46"/>
      <c r="T3123" s="46"/>
      <c r="U3123" s="46"/>
      <c r="V3123" s="46"/>
      <c r="W3123" s="46"/>
      <c r="X3123" s="46"/>
    </row>
    <row r="3124" spans="1:24" ht="15" customHeight="1" x14ac:dyDescent="0.2">
      <c r="A3124" s="46"/>
      <c r="B3124" s="259" t="s">
        <v>661</v>
      </c>
      <c r="C3124" s="267" t="s">
        <v>24</v>
      </c>
      <c r="D3124" s="259" t="s">
        <v>25</v>
      </c>
      <c r="E3124" s="259" t="s">
        <v>26</v>
      </c>
      <c r="F3124" s="387" t="s">
        <v>917</v>
      </c>
      <c r="G3124" s="387"/>
      <c r="H3124" s="271" t="s">
        <v>27</v>
      </c>
      <c r="I3124" s="267" t="s">
        <v>28</v>
      </c>
      <c r="J3124" s="267" t="s">
        <v>29</v>
      </c>
      <c r="K3124" s="267" t="s">
        <v>30</v>
      </c>
      <c r="M3124" s="46"/>
      <c r="N3124" s="46"/>
      <c r="O3124" s="46"/>
      <c r="P3124" s="46"/>
      <c r="Q3124" s="46"/>
      <c r="R3124" s="46"/>
      <c r="S3124" s="46"/>
      <c r="T3124" s="46"/>
      <c r="U3124" s="46"/>
      <c r="V3124" s="46"/>
      <c r="W3124" s="46"/>
      <c r="X3124" s="46"/>
    </row>
    <row r="3125" spans="1:24" ht="15" customHeight="1" x14ac:dyDescent="0.2">
      <c r="A3125" s="46"/>
      <c r="B3125" s="260" t="s">
        <v>918</v>
      </c>
      <c r="C3125" s="275" t="s">
        <v>659</v>
      </c>
      <c r="D3125" s="260" t="s">
        <v>47</v>
      </c>
      <c r="E3125" s="260" t="s">
        <v>660</v>
      </c>
      <c r="F3125" s="388" t="s">
        <v>3978</v>
      </c>
      <c r="G3125" s="388"/>
      <c r="H3125" s="274" t="s">
        <v>49</v>
      </c>
      <c r="I3125" s="277">
        <v>1</v>
      </c>
      <c r="J3125" s="276">
        <v>19.54</v>
      </c>
      <c r="K3125" s="276">
        <v>19.54</v>
      </c>
      <c r="M3125" s="46"/>
      <c r="N3125" s="46"/>
      <c r="O3125" s="46"/>
      <c r="P3125" s="46"/>
      <c r="Q3125" s="46"/>
      <c r="R3125" s="46"/>
      <c r="S3125" s="46"/>
      <c r="T3125" s="46"/>
      <c r="U3125" s="46"/>
      <c r="V3125" s="46"/>
      <c r="W3125" s="46"/>
      <c r="X3125" s="46"/>
    </row>
    <row r="3126" spans="1:24" ht="15" customHeight="1" x14ac:dyDescent="0.2">
      <c r="A3126" s="46"/>
      <c r="B3126" s="261" t="s">
        <v>953</v>
      </c>
      <c r="C3126" s="280" t="s">
        <v>991</v>
      </c>
      <c r="D3126" s="261" t="s">
        <v>47</v>
      </c>
      <c r="E3126" s="261" t="s">
        <v>992</v>
      </c>
      <c r="F3126" s="385" t="s">
        <v>3970</v>
      </c>
      <c r="G3126" s="385"/>
      <c r="H3126" s="279" t="s">
        <v>950</v>
      </c>
      <c r="I3126" s="282">
        <v>0.222</v>
      </c>
      <c r="J3126" s="281">
        <v>43.64</v>
      </c>
      <c r="K3126" s="281">
        <v>9.68</v>
      </c>
      <c r="M3126" s="46"/>
      <c r="N3126" s="46"/>
      <c r="O3126" s="46"/>
      <c r="P3126" s="46"/>
      <c r="Q3126" s="46"/>
      <c r="R3126" s="46"/>
      <c r="S3126" s="46"/>
      <c r="T3126" s="46"/>
      <c r="U3126" s="46"/>
      <c r="V3126" s="46"/>
      <c r="W3126" s="46"/>
      <c r="X3126" s="46"/>
    </row>
    <row r="3127" spans="1:24" ht="15" customHeight="1" x14ac:dyDescent="0.2">
      <c r="A3127" s="46"/>
      <c r="B3127" s="261" t="s">
        <v>953</v>
      </c>
      <c r="C3127" s="280" t="s">
        <v>988</v>
      </c>
      <c r="D3127" s="261" t="s">
        <v>47</v>
      </c>
      <c r="E3127" s="261" t="s">
        <v>989</v>
      </c>
      <c r="F3127" s="385" t="s">
        <v>3970</v>
      </c>
      <c r="G3127" s="385"/>
      <c r="H3127" s="279" t="s">
        <v>950</v>
      </c>
      <c r="I3127" s="282">
        <v>0.222</v>
      </c>
      <c r="J3127" s="281">
        <v>27.19</v>
      </c>
      <c r="K3127" s="281">
        <v>6.03</v>
      </c>
      <c r="M3127" s="46"/>
      <c r="N3127" s="46"/>
      <c r="O3127" s="46"/>
      <c r="P3127" s="46"/>
      <c r="Q3127" s="46"/>
      <c r="R3127" s="46"/>
      <c r="S3127" s="46"/>
      <c r="T3127" s="46"/>
      <c r="U3127" s="46"/>
      <c r="V3127" s="46"/>
      <c r="W3127" s="46"/>
      <c r="X3127" s="46"/>
    </row>
    <row r="3128" spans="1:24" ht="15" customHeight="1" x14ac:dyDescent="0.2">
      <c r="A3128" s="46"/>
      <c r="B3128" s="262" t="s">
        <v>919</v>
      </c>
      <c r="C3128" s="284" t="s">
        <v>1672</v>
      </c>
      <c r="D3128" s="262" t="s">
        <v>47</v>
      </c>
      <c r="E3128" s="262" t="s">
        <v>1673</v>
      </c>
      <c r="F3128" s="389" t="s">
        <v>923</v>
      </c>
      <c r="G3128" s="389"/>
      <c r="H3128" s="283" t="s">
        <v>49</v>
      </c>
      <c r="I3128" s="286">
        <v>1</v>
      </c>
      <c r="J3128" s="285">
        <v>3.83</v>
      </c>
      <c r="K3128" s="285">
        <v>3.83</v>
      </c>
      <c r="M3128" s="46"/>
      <c r="N3128" s="46"/>
      <c r="O3128" s="46"/>
      <c r="P3128" s="46"/>
      <c r="Q3128" s="46"/>
      <c r="R3128" s="46"/>
      <c r="S3128" s="46"/>
      <c r="T3128" s="46"/>
      <c r="U3128" s="46"/>
      <c r="V3128" s="46"/>
      <c r="W3128" s="46"/>
      <c r="X3128" s="46"/>
    </row>
    <row r="3129" spans="1:24" ht="15" customHeight="1" x14ac:dyDescent="0.2">
      <c r="A3129" s="46"/>
      <c r="B3129" s="263"/>
      <c r="C3129" s="263"/>
      <c r="D3129" s="263"/>
      <c r="E3129" s="263"/>
      <c r="F3129" s="263" t="s">
        <v>924</v>
      </c>
      <c r="G3129" s="289">
        <v>13.83</v>
      </c>
      <c r="H3129" s="263" t="s">
        <v>925</v>
      </c>
      <c r="I3129" s="289">
        <v>0</v>
      </c>
      <c r="J3129" s="263" t="s">
        <v>926</v>
      </c>
      <c r="K3129" s="289">
        <v>13.83</v>
      </c>
      <c r="M3129" s="46"/>
      <c r="N3129" s="46"/>
      <c r="O3129" s="46"/>
      <c r="P3129" s="46"/>
      <c r="Q3129" s="46"/>
      <c r="R3129" s="46"/>
      <c r="S3129" s="46"/>
      <c r="T3129" s="46"/>
      <c r="U3129" s="46"/>
      <c r="V3129" s="46"/>
      <c r="W3129" s="46"/>
      <c r="X3129" s="46"/>
    </row>
    <row r="3130" spans="1:24" ht="15" customHeight="1" x14ac:dyDescent="0.2">
      <c r="A3130" s="46"/>
      <c r="B3130" s="263"/>
      <c r="C3130" s="263"/>
      <c r="D3130" s="263"/>
      <c r="E3130" s="263"/>
      <c r="F3130" s="263" t="s">
        <v>927</v>
      </c>
      <c r="G3130" s="289">
        <v>4.0599999999999996</v>
      </c>
      <c r="H3130" s="263"/>
      <c r="I3130" s="386" t="s">
        <v>928</v>
      </c>
      <c r="J3130" s="386"/>
      <c r="K3130" s="289">
        <v>23.6</v>
      </c>
      <c r="M3130" s="46"/>
      <c r="N3130" s="46"/>
      <c r="O3130" s="46"/>
      <c r="P3130" s="46"/>
      <c r="Q3130" s="46"/>
      <c r="R3130" s="46"/>
      <c r="S3130" s="46"/>
      <c r="T3130" s="46"/>
      <c r="U3130" s="46"/>
      <c r="V3130" s="46"/>
      <c r="W3130" s="46"/>
      <c r="X3130" s="46"/>
    </row>
    <row r="3131" spans="1:24" ht="15" customHeight="1" thickBot="1" x14ac:dyDescent="0.25">
      <c r="A3131" s="46"/>
      <c r="B3131" s="264"/>
      <c r="C3131" s="264"/>
      <c r="D3131" s="264"/>
      <c r="E3131" s="264"/>
      <c r="F3131" s="264"/>
      <c r="G3131" s="264"/>
      <c r="H3131" s="264" t="s">
        <v>929</v>
      </c>
      <c r="I3131" s="287" t="s">
        <v>3698</v>
      </c>
      <c r="J3131" s="264" t="s">
        <v>931</v>
      </c>
      <c r="K3131" s="265">
        <v>3327.6</v>
      </c>
      <c r="M3131" s="46"/>
      <c r="N3131" s="46"/>
      <c r="O3131" s="46"/>
      <c r="P3131" s="46"/>
      <c r="Q3131" s="46"/>
      <c r="R3131" s="46"/>
      <c r="S3131" s="46"/>
      <c r="T3131" s="46"/>
      <c r="U3131" s="46"/>
      <c r="V3131" s="46"/>
      <c r="W3131" s="46"/>
      <c r="X3131" s="46"/>
    </row>
    <row r="3132" spans="1:24" ht="15" customHeight="1" thickTop="1" x14ac:dyDescent="0.2">
      <c r="A3132" s="46"/>
      <c r="B3132" s="278"/>
      <c r="C3132" s="278"/>
      <c r="D3132" s="278"/>
      <c r="E3132" s="278"/>
      <c r="F3132" s="278"/>
      <c r="G3132" s="278"/>
      <c r="H3132" s="278"/>
      <c r="I3132" s="278"/>
      <c r="J3132" s="278"/>
      <c r="K3132" s="278"/>
      <c r="M3132" s="46"/>
      <c r="N3132" s="46"/>
      <c r="O3132" s="46"/>
      <c r="P3132" s="46"/>
      <c r="Q3132" s="46"/>
      <c r="R3132" s="46"/>
      <c r="S3132" s="46"/>
      <c r="T3132" s="46"/>
      <c r="U3132" s="46"/>
      <c r="V3132" s="46"/>
      <c r="W3132" s="46"/>
      <c r="X3132" s="46"/>
    </row>
    <row r="3133" spans="1:24" ht="15" customHeight="1" x14ac:dyDescent="0.2">
      <c r="A3133" s="46"/>
      <c r="B3133" s="259" t="s">
        <v>664</v>
      </c>
      <c r="C3133" s="267" t="s">
        <v>24</v>
      </c>
      <c r="D3133" s="259" t="s">
        <v>25</v>
      </c>
      <c r="E3133" s="259" t="s">
        <v>26</v>
      </c>
      <c r="F3133" s="387" t="s">
        <v>917</v>
      </c>
      <c r="G3133" s="387"/>
      <c r="H3133" s="271" t="s">
        <v>27</v>
      </c>
      <c r="I3133" s="267" t="s">
        <v>28</v>
      </c>
      <c r="J3133" s="267" t="s">
        <v>29</v>
      </c>
      <c r="K3133" s="267" t="s">
        <v>30</v>
      </c>
      <c r="M3133" s="46"/>
      <c r="N3133" s="46"/>
      <c r="O3133" s="46"/>
      <c r="P3133" s="46"/>
      <c r="Q3133" s="46"/>
      <c r="R3133" s="46"/>
      <c r="S3133" s="46"/>
      <c r="T3133" s="46"/>
      <c r="U3133" s="46"/>
      <c r="V3133" s="46"/>
      <c r="W3133" s="46"/>
      <c r="X3133" s="46"/>
    </row>
    <row r="3134" spans="1:24" ht="15" customHeight="1" x14ac:dyDescent="0.2">
      <c r="A3134" s="46"/>
      <c r="B3134" s="260" t="s">
        <v>918</v>
      </c>
      <c r="C3134" s="275" t="s">
        <v>662</v>
      </c>
      <c r="D3134" s="260" t="s">
        <v>47</v>
      </c>
      <c r="E3134" s="260" t="s">
        <v>663</v>
      </c>
      <c r="F3134" s="388" t="s">
        <v>3978</v>
      </c>
      <c r="G3134" s="388"/>
      <c r="H3134" s="274" t="s">
        <v>49</v>
      </c>
      <c r="I3134" s="277">
        <v>1</v>
      </c>
      <c r="J3134" s="276">
        <v>22.81</v>
      </c>
      <c r="K3134" s="276">
        <v>22.81</v>
      </c>
      <c r="M3134" s="46"/>
      <c r="N3134" s="46"/>
      <c r="O3134" s="46"/>
      <c r="P3134" s="46"/>
      <c r="Q3134" s="46"/>
      <c r="R3134" s="46"/>
      <c r="S3134" s="46"/>
      <c r="T3134" s="46"/>
      <c r="U3134" s="46"/>
      <c r="V3134" s="46"/>
      <c r="W3134" s="46"/>
      <c r="X3134" s="46"/>
    </row>
    <row r="3135" spans="1:24" ht="15" customHeight="1" x14ac:dyDescent="0.2">
      <c r="A3135" s="46"/>
      <c r="B3135" s="261" t="s">
        <v>953</v>
      </c>
      <c r="C3135" s="280" t="s">
        <v>991</v>
      </c>
      <c r="D3135" s="261" t="s">
        <v>47</v>
      </c>
      <c r="E3135" s="261" t="s">
        <v>992</v>
      </c>
      <c r="F3135" s="385" t="s">
        <v>3970</v>
      </c>
      <c r="G3135" s="385"/>
      <c r="H3135" s="279" t="s">
        <v>950</v>
      </c>
      <c r="I3135" s="282">
        <v>0.29099999999999998</v>
      </c>
      <c r="J3135" s="281">
        <v>43.64</v>
      </c>
      <c r="K3135" s="281">
        <v>12.69</v>
      </c>
      <c r="M3135" s="46"/>
      <c r="N3135" s="46"/>
      <c r="O3135" s="46"/>
      <c r="P3135" s="46"/>
      <c r="Q3135" s="46"/>
      <c r="R3135" s="46"/>
      <c r="S3135" s="46"/>
      <c r="T3135" s="46"/>
      <c r="U3135" s="46"/>
      <c r="V3135" s="46"/>
      <c r="W3135" s="46"/>
      <c r="X3135" s="46"/>
    </row>
    <row r="3136" spans="1:24" ht="15" customHeight="1" x14ac:dyDescent="0.2">
      <c r="A3136" s="46"/>
      <c r="B3136" s="261" t="s">
        <v>953</v>
      </c>
      <c r="C3136" s="280" t="s">
        <v>1668</v>
      </c>
      <c r="D3136" s="261" t="s">
        <v>47</v>
      </c>
      <c r="E3136" s="261" t="s">
        <v>1669</v>
      </c>
      <c r="F3136" s="385" t="s">
        <v>3981</v>
      </c>
      <c r="G3136" s="385"/>
      <c r="H3136" s="279" t="s">
        <v>60</v>
      </c>
      <c r="I3136" s="282">
        <v>8.9999999999999998E-4</v>
      </c>
      <c r="J3136" s="281">
        <v>774.32</v>
      </c>
      <c r="K3136" s="281">
        <v>0.69</v>
      </c>
      <c r="M3136" s="46"/>
      <c r="N3136" s="46"/>
      <c r="O3136" s="46"/>
      <c r="P3136" s="46"/>
      <c r="Q3136" s="46"/>
      <c r="R3136" s="46"/>
      <c r="S3136" s="46"/>
      <c r="T3136" s="46"/>
      <c r="U3136" s="46"/>
      <c r="V3136" s="46"/>
      <c r="W3136" s="46"/>
      <c r="X3136" s="46"/>
    </row>
    <row r="3137" spans="1:24" ht="15" customHeight="1" x14ac:dyDescent="0.2">
      <c r="A3137" s="46"/>
      <c r="B3137" s="261" t="s">
        <v>953</v>
      </c>
      <c r="C3137" s="280" t="s">
        <v>988</v>
      </c>
      <c r="D3137" s="261" t="s">
        <v>47</v>
      </c>
      <c r="E3137" s="261" t="s">
        <v>989</v>
      </c>
      <c r="F3137" s="385" t="s">
        <v>3970</v>
      </c>
      <c r="G3137" s="385"/>
      <c r="H3137" s="279" t="s">
        <v>950</v>
      </c>
      <c r="I3137" s="282">
        <v>0.29099999999999998</v>
      </c>
      <c r="J3137" s="281">
        <v>27.19</v>
      </c>
      <c r="K3137" s="281">
        <v>7.91</v>
      </c>
      <c r="M3137" s="46"/>
      <c r="N3137" s="46"/>
      <c r="O3137" s="46"/>
      <c r="P3137" s="46"/>
      <c r="Q3137" s="46"/>
      <c r="R3137" s="46"/>
      <c r="S3137" s="46"/>
      <c r="T3137" s="46"/>
      <c r="U3137" s="46"/>
      <c r="V3137" s="46"/>
      <c r="W3137" s="46"/>
      <c r="X3137" s="46"/>
    </row>
    <row r="3138" spans="1:24" ht="15" customHeight="1" x14ac:dyDescent="0.2">
      <c r="A3138" s="46"/>
      <c r="B3138" s="262" t="s">
        <v>919</v>
      </c>
      <c r="C3138" s="284" t="s">
        <v>1674</v>
      </c>
      <c r="D3138" s="262" t="s">
        <v>47</v>
      </c>
      <c r="E3138" s="262" t="s">
        <v>1675</v>
      </c>
      <c r="F3138" s="389" t="s">
        <v>923</v>
      </c>
      <c r="G3138" s="389"/>
      <c r="H3138" s="283" t="s">
        <v>49</v>
      </c>
      <c r="I3138" s="286">
        <v>1</v>
      </c>
      <c r="J3138" s="285">
        <v>1.52</v>
      </c>
      <c r="K3138" s="285">
        <v>1.52</v>
      </c>
      <c r="M3138" s="46"/>
      <c r="N3138" s="46"/>
      <c r="O3138" s="46"/>
      <c r="P3138" s="46"/>
      <c r="Q3138" s="46"/>
      <c r="R3138" s="46"/>
      <c r="S3138" s="46"/>
      <c r="T3138" s="46"/>
      <c r="U3138" s="46"/>
      <c r="V3138" s="46"/>
      <c r="W3138" s="46"/>
      <c r="X3138" s="46"/>
    </row>
    <row r="3139" spans="1:24" ht="15" customHeight="1" x14ac:dyDescent="0.2">
      <c r="A3139" s="46"/>
      <c r="B3139" s="263"/>
      <c r="C3139" s="263"/>
      <c r="D3139" s="263"/>
      <c r="E3139" s="263"/>
      <c r="F3139" s="263" t="s">
        <v>924</v>
      </c>
      <c r="G3139" s="289">
        <v>18.28</v>
      </c>
      <c r="H3139" s="263" t="s">
        <v>925</v>
      </c>
      <c r="I3139" s="289">
        <v>0</v>
      </c>
      <c r="J3139" s="263" t="s">
        <v>926</v>
      </c>
      <c r="K3139" s="289">
        <v>18.28</v>
      </c>
      <c r="M3139" s="46"/>
      <c r="N3139" s="46"/>
      <c r="O3139" s="46"/>
      <c r="P3139" s="46"/>
      <c r="Q3139" s="46"/>
      <c r="R3139" s="46"/>
      <c r="S3139" s="46"/>
      <c r="T3139" s="46"/>
      <c r="U3139" s="46"/>
      <c r="V3139" s="46"/>
      <c r="W3139" s="46"/>
      <c r="X3139" s="46"/>
    </row>
    <row r="3140" spans="1:24" ht="15" customHeight="1" x14ac:dyDescent="0.2">
      <c r="A3140" s="46"/>
      <c r="B3140" s="263"/>
      <c r="C3140" s="263"/>
      <c r="D3140" s="263"/>
      <c r="E3140" s="263"/>
      <c r="F3140" s="263" t="s">
        <v>927</v>
      </c>
      <c r="G3140" s="289">
        <v>4.74</v>
      </c>
      <c r="H3140" s="263"/>
      <c r="I3140" s="386" t="s">
        <v>928</v>
      </c>
      <c r="J3140" s="386"/>
      <c r="K3140" s="289">
        <v>27.55</v>
      </c>
      <c r="M3140" s="46"/>
      <c r="N3140" s="46"/>
      <c r="O3140" s="46"/>
      <c r="P3140" s="46"/>
      <c r="Q3140" s="46"/>
      <c r="R3140" s="46"/>
      <c r="S3140" s="46"/>
      <c r="T3140" s="46"/>
      <c r="U3140" s="46"/>
      <c r="V3140" s="46"/>
      <c r="W3140" s="46"/>
      <c r="X3140" s="46"/>
    </row>
    <row r="3141" spans="1:24" ht="15" customHeight="1" thickBot="1" x14ac:dyDescent="0.25">
      <c r="A3141" s="46"/>
      <c r="B3141" s="264"/>
      <c r="C3141" s="264"/>
      <c r="D3141" s="264"/>
      <c r="E3141" s="264"/>
      <c r="F3141" s="264"/>
      <c r="G3141" s="264"/>
      <c r="H3141" s="264" t="s">
        <v>929</v>
      </c>
      <c r="I3141" s="287" t="s">
        <v>1502</v>
      </c>
      <c r="J3141" s="264" t="s">
        <v>931</v>
      </c>
      <c r="K3141" s="265">
        <v>468.35</v>
      </c>
      <c r="M3141" s="46"/>
      <c r="N3141" s="46"/>
      <c r="O3141" s="46"/>
      <c r="P3141" s="46"/>
      <c r="Q3141" s="46"/>
      <c r="R3141" s="46"/>
      <c r="S3141" s="46"/>
      <c r="T3141" s="46"/>
      <c r="U3141" s="46"/>
      <c r="V3141" s="46"/>
      <c r="W3141" s="46"/>
      <c r="X3141" s="46"/>
    </row>
    <row r="3142" spans="1:24" ht="15" customHeight="1" thickTop="1" x14ac:dyDescent="0.2">
      <c r="A3142" s="46"/>
      <c r="B3142" s="278"/>
      <c r="C3142" s="278"/>
      <c r="D3142" s="278"/>
      <c r="E3142" s="278"/>
      <c r="F3142" s="278"/>
      <c r="G3142" s="278"/>
      <c r="H3142" s="278"/>
      <c r="I3142" s="278"/>
      <c r="J3142" s="278"/>
      <c r="K3142" s="278"/>
      <c r="M3142" s="46"/>
      <c r="N3142" s="46"/>
      <c r="O3142" s="46"/>
      <c r="P3142" s="46"/>
      <c r="Q3142" s="46"/>
      <c r="R3142" s="46"/>
      <c r="S3142" s="46"/>
      <c r="T3142" s="46"/>
      <c r="U3142" s="46"/>
      <c r="V3142" s="46"/>
      <c r="W3142" s="46"/>
      <c r="X3142" s="46"/>
    </row>
    <row r="3143" spans="1:24" ht="15" customHeight="1" x14ac:dyDescent="0.2">
      <c r="A3143" s="46"/>
      <c r="B3143" s="259" t="s">
        <v>667</v>
      </c>
      <c r="C3143" s="267" t="s">
        <v>24</v>
      </c>
      <c r="D3143" s="259" t="s">
        <v>25</v>
      </c>
      <c r="E3143" s="259" t="s">
        <v>26</v>
      </c>
      <c r="F3143" s="387" t="s">
        <v>917</v>
      </c>
      <c r="G3143" s="387"/>
      <c r="H3143" s="271" t="s">
        <v>27</v>
      </c>
      <c r="I3143" s="267" t="s">
        <v>28</v>
      </c>
      <c r="J3143" s="267" t="s">
        <v>29</v>
      </c>
      <c r="K3143" s="267" t="s">
        <v>30</v>
      </c>
      <c r="M3143" s="46"/>
      <c r="N3143" s="46"/>
      <c r="O3143" s="46"/>
      <c r="P3143" s="46"/>
      <c r="Q3143" s="46"/>
      <c r="R3143" s="46"/>
      <c r="S3143" s="46"/>
      <c r="T3143" s="46"/>
      <c r="U3143" s="46"/>
      <c r="V3143" s="46"/>
      <c r="W3143" s="46"/>
      <c r="X3143" s="46"/>
    </row>
    <row r="3144" spans="1:24" ht="15" customHeight="1" x14ac:dyDescent="0.2">
      <c r="A3144" s="46"/>
      <c r="B3144" s="260" t="s">
        <v>918</v>
      </c>
      <c r="C3144" s="275" t="s">
        <v>665</v>
      </c>
      <c r="D3144" s="260" t="s">
        <v>47</v>
      </c>
      <c r="E3144" s="260" t="s">
        <v>666</v>
      </c>
      <c r="F3144" s="388" t="s">
        <v>3978</v>
      </c>
      <c r="G3144" s="388"/>
      <c r="H3144" s="274" t="s">
        <v>49</v>
      </c>
      <c r="I3144" s="277">
        <v>1</v>
      </c>
      <c r="J3144" s="276">
        <v>30.08</v>
      </c>
      <c r="K3144" s="276">
        <v>30.08</v>
      </c>
      <c r="M3144" s="46"/>
      <c r="N3144" s="46"/>
      <c r="O3144" s="46"/>
      <c r="P3144" s="46"/>
      <c r="Q3144" s="46"/>
      <c r="R3144" s="46"/>
      <c r="S3144" s="46"/>
      <c r="T3144" s="46"/>
      <c r="U3144" s="46"/>
      <c r="V3144" s="46"/>
      <c r="W3144" s="46"/>
      <c r="X3144" s="46"/>
    </row>
    <row r="3145" spans="1:24" ht="15" customHeight="1" x14ac:dyDescent="0.2">
      <c r="A3145" s="46"/>
      <c r="B3145" s="261" t="s">
        <v>953</v>
      </c>
      <c r="C3145" s="280" t="s">
        <v>991</v>
      </c>
      <c r="D3145" s="261" t="s">
        <v>47</v>
      </c>
      <c r="E3145" s="261" t="s">
        <v>992</v>
      </c>
      <c r="F3145" s="385" t="s">
        <v>3970</v>
      </c>
      <c r="G3145" s="385"/>
      <c r="H3145" s="279" t="s">
        <v>950</v>
      </c>
      <c r="I3145" s="282">
        <v>0.36499999999999999</v>
      </c>
      <c r="J3145" s="281">
        <v>43.64</v>
      </c>
      <c r="K3145" s="281">
        <v>15.92</v>
      </c>
      <c r="M3145" s="46"/>
      <c r="N3145" s="46"/>
      <c r="O3145" s="46"/>
      <c r="P3145" s="46"/>
      <c r="Q3145" s="46"/>
      <c r="R3145" s="46"/>
      <c r="S3145" s="46"/>
      <c r="T3145" s="46"/>
      <c r="U3145" s="46"/>
      <c r="V3145" s="46"/>
      <c r="W3145" s="46"/>
      <c r="X3145" s="46"/>
    </row>
    <row r="3146" spans="1:24" ht="15" customHeight="1" x14ac:dyDescent="0.2">
      <c r="A3146" s="46"/>
      <c r="B3146" s="261" t="s">
        <v>953</v>
      </c>
      <c r="C3146" s="280" t="s">
        <v>988</v>
      </c>
      <c r="D3146" s="261" t="s">
        <v>47</v>
      </c>
      <c r="E3146" s="261" t="s">
        <v>989</v>
      </c>
      <c r="F3146" s="385" t="s">
        <v>3970</v>
      </c>
      <c r="G3146" s="385"/>
      <c r="H3146" s="279" t="s">
        <v>950</v>
      </c>
      <c r="I3146" s="282">
        <v>0.36499999999999999</v>
      </c>
      <c r="J3146" s="281">
        <v>27.19</v>
      </c>
      <c r="K3146" s="281">
        <v>9.92</v>
      </c>
      <c r="M3146" s="46"/>
      <c r="N3146" s="46"/>
      <c r="O3146" s="46"/>
      <c r="P3146" s="46"/>
      <c r="Q3146" s="46"/>
      <c r="R3146" s="46"/>
      <c r="S3146" s="46"/>
      <c r="T3146" s="46"/>
      <c r="U3146" s="46"/>
      <c r="V3146" s="46"/>
      <c r="W3146" s="46"/>
      <c r="X3146" s="46"/>
    </row>
    <row r="3147" spans="1:24" ht="15" customHeight="1" x14ac:dyDescent="0.2">
      <c r="A3147" s="46"/>
      <c r="B3147" s="262" t="s">
        <v>919</v>
      </c>
      <c r="C3147" s="284" t="s">
        <v>1676</v>
      </c>
      <c r="D3147" s="262" t="s">
        <v>47</v>
      </c>
      <c r="E3147" s="262" t="s">
        <v>1677</v>
      </c>
      <c r="F3147" s="389" t="s">
        <v>923</v>
      </c>
      <c r="G3147" s="389"/>
      <c r="H3147" s="283" t="s">
        <v>49</v>
      </c>
      <c r="I3147" s="286">
        <v>1</v>
      </c>
      <c r="J3147" s="285">
        <v>4.24</v>
      </c>
      <c r="K3147" s="285">
        <v>4.24</v>
      </c>
      <c r="M3147" s="46"/>
      <c r="N3147" s="46"/>
      <c r="O3147" s="46"/>
      <c r="P3147" s="46"/>
      <c r="Q3147" s="46"/>
      <c r="R3147" s="46"/>
      <c r="S3147" s="46"/>
      <c r="T3147" s="46"/>
      <c r="U3147" s="46"/>
      <c r="V3147" s="46"/>
      <c r="W3147" s="46"/>
      <c r="X3147" s="46"/>
    </row>
    <row r="3148" spans="1:24" ht="15" customHeight="1" x14ac:dyDescent="0.2">
      <c r="A3148" s="46"/>
      <c r="B3148" s="263"/>
      <c r="C3148" s="263"/>
      <c r="D3148" s="263"/>
      <c r="E3148" s="263"/>
      <c r="F3148" s="263" t="s">
        <v>924</v>
      </c>
      <c r="G3148" s="289">
        <v>22.74</v>
      </c>
      <c r="H3148" s="263" t="s">
        <v>925</v>
      </c>
      <c r="I3148" s="289">
        <v>0</v>
      </c>
      <c r="J3148" s="263" t="s">
        <v>926</v>
      </c>
      <c r="K3148" s="289">
        <v>22.74</v>
      </c>
      <c r="M3148" s="46"/>
      <c r="N3148" s="46"/>
      <c r="O3148" s="46"/>
      <c r="P3148" s="46"/>
      <c r="Q3148" s="46"/>
      <c r="R3148" s="46"/>
      <c r="S3148" s="46"/>
      <c r="T3148" s="46"/>
      <c r="U3148" s="46"/>
      <c r="V3148" s="46"/>
      <c r="W3148" s="46"/>
      <c r="X3148" s="46"/>
    </row>
    <row r="3149" spans="1:24" ht="15" customHeight="1" x14ac:dyDescent="0.2">
      <c r="A3149" s="46"/>
      <c r="B3149" s="263"/>
      <c r="C3149" s="263"/>
      <c r="D3149" s="263"/>
      <c r="E3149" s="263"/>
      <c r="F3149" s="263" t="s">
        <v>927</v>
      </c>
      <c r="G3149" s="289">
        <v>6.25</v>
      </c>
      <c r="H3149" s="263"/>
      <c r="I3149" s="386" t="s">
        <v>928</v>
      </c>
      <c r="J3149" s="386"/>
      <c r="K3149" s="289">
        <v>36.33</v>
      </c>
      <c r="M3149" s="46"/>
      <c r="N3149" s="46"/>
      <c r="O3149" s="46"/>
      <c r="P3149" s="46"/>
      <c r="Q3149" s="46"/>
      <c r="R3149" s="46"/>
      <c r="S3149" s="46"/>
      <c r="T3149" s="46"/>
      <c r="U3149" s="46"/>
      <c r="V3149" s="46"/>
      <c r="W3149" s="46"/>
      <c r="X3149" s="46"/>
    </row>
    <row r="3150" spans="1:24" ht="15" customHeight="1" thickBot="1" x14ac:dyDescent="0.25">
      <c r="A3150" s="46"/>
      <c r="B3150" s="264"/>
      <c r="C3150" s="264"/>
      <c r="D3150" s="264"/>
      <c r="E3150" s="264"/>
      <c r="F3150" s="264"/>
      <c r="G3150" s="264"/>
      <c r="H3150" s="264" t="s">
        <v>929</v>
      </c>
      <c r="I3150" s="287" t="s">
        <v>975</v>
      </c>
      <c r="J3150" s="264" t="s">
        <v>931</v>
      </c>
      <c r="K3150" s="265">
        <v>36.33</v>
      </c>
      <c r="M3150" s="46"/>
      <c r="N3150" s="46"/>
      <c r="O3150" s="46"/>
      <c r="P3150" s="46"/>
      <c r="Q3150" s="46"/>
      <c r="R3150" s="46"/>
      <c r="S3150" s="46"/>
      <c r="T3150" s="46"/>
      <c r="U3150" s="46"/>
      <c r="V3150" s="46"/>
      <c r="W3150" s="46"/>
      <c r="X3150" s="46"/>
    </row>
    <row r="3151" spans="1:24" ht="15" customHeight="1" thickTop="1" x14ac:dyDescent="0.2">
      <c r="A3151" s="46"/>
      <c r="B3151" s="278"/>
      <c r="C3151" s="278"/>
      <c r="D3151" s="278"/>
      <c r="E3151" s="278"/>
      <c r="F3151" s="278"/>
      <c r="G3151" s="278"/>
      <c r="H3151" s="278"/>
      <c r="I3151" s="278"/>
      <c r="J3151" s="278"/>
      <c r="K3151" s="278"/>
      <c r="M3151" s="46"/>
      <c r="N3151" s="46"/>
      <c r="O3151" s="46"/>
      <c r="P3151" s="46"/>
      <c r="Q3151" s="46"/>
      <c r="R3151" s="46"/>
      <c r="S3151" s="46"/>
      <c r="T3151" s="46"/>
      <c r="U3151" s="46"/>
      <c r="V3151" s="46"/>
      <c r="W3151" s="46"/>
      <c r="X3151" s="46"/>
    </row>
    <row r="3152" spans="1:24" ht="15" customHeight="1" x14ac:dyDescent="0.2">
      <c r="A3152" s="46"/>
      <c r="B3152" s="259" t="s">
        <v>669</v>
      </c>
      <c r="C3152" s="267" t="s">
        <v>24</v>
      </c>
      <c r="D3152" s="259" t="s">
        <v>25</v>
      </c>
      <c r="E3152" s="259" t="s">
        <v>26</v>
      </c>
      <c r="F3152" s="387" t="s">
        <v>917</v>
      </c>
      <c r="G3152" s="387"/>
      <c r="H3152" s="271" t="s">
        <v>27</v>
      </c>
      <c r="I3152" s="267" t="s">
        <v>28</v>
      </c>
      <c r="J3152" s="267" t="s">
        <v>29</v>
      </c>
      <c r="K3152" s="267" t="s">
        <v>30</v>
      </c>
      <c r="M3152" s="46"/>
      <c r="N3152" s="46"/>
      <c r="O3152" s="46"/>
      <c r="P3152" s="46"/>
      <c r="Q3152" s="46"/>
      <c r="R3152" s="46"/>
      <c r="S3152" s="46"/>
      <c r="T3152" s="46"/>
      <c r="U3152" s="46"/>
      <c r="V3152" s="46"/>
      <c r="W3152" s="46"/>
      <c r="X3152" s="46"/>
    </row>
    <row r="3153" spans="1:24" ht="15" customHeight="1" x14ac:dyDescent="0.2">
      <c r="A3153" s="46"/>
      <c r="B3153" s="260" t="s">
        <v>918</v>
      </c>
      <c r="C3153" s="275" t="s">
        <v>3019</v>
      </c>
      <c r="D3153" s="260" t="s">
        <v>73</v>
      </c>
      <c r="E3153" s="260" t="s">
        <v>3020</v>
      </c>
      <c r="F3153" s="388" t="s">
        <v>1065</v>
      </c>
      <c r="G3153" s="388"/>
      <c r="H3153" s="274" t="s">
        <v>668</v>
      </c>
      <c r="I3153" s="277">
        <v>1</v>
      </c>
      <c r="J3153" s="276">
        <v>6.1</v>
      </c>
      <c r="K3153" s="276">
        <v>6.1</v>
      </c>
      <c r="M3153" s="46"/>
      <c r="N3153" s="46"/>
      <c r="O3153" s="46"/>
      <c r="P3153" s="46"/>
      <c r="Q3153" s="46"/>
      <c r="R3153" s="46"/>
      <c r="S3153" s="46"/>
      <c r="T3153" s="46"/>
      <c r="U3153" s="46"/>
      <c r="V3153" s="46"/>
      <c r="W3153" s="46"/>
      <c r="X3153" s="46"/>
    </row>
    <row r="3154" spans="1:24" ht="15" customHeight="1" x14ac:dyDescent="0.2">
      <c r="A3154" s="46"/>
      <c r="B3154" s="261" t="s">
        <v>953</v>
      </c>
      <c r="C3154" s="280" t="s">
        <v>991</v>
      </c>
      <c r="D3154" s="261" t="s">
        <v>47</v>
      </c>
      <c r="E3154" s="261" t="s">
        <v>992</v>
      </c>
      <c r="F3154" s="385" t="s">
        <v>3970</v>
      </c>
      <c r="G3154" s="385"/>
      <c r="H3154" s="279" t="s">
        <v>950</v>
      </c>
      <c r="I3154" s="282">
        <v>0.108</v>
      </c>
      <c r="J3154" s="281">
        <v>43.64</v>
      </c>
      <c r="K3154" s="281">
        <v>4.71</v>
      </c>
      <c r="M3154" s="46"/>
      <c r="N3154" s="46"/>
      <c r="O3154" s="46"/>
      <c r="P3154" s="46"/>
      <c r="Q3154" s="46"/>
      <c r="R3154" s="46"/>
      <c r="S3154" s="46"/>
      <c r="T3154" s="46"/>
      <c r="U3154" s="46"/>
      <c r="V3154" s="46"/>
      <c r="W3154" s="46"/>
      <c r="X3154" s="46"/>
    </row>
    <row r="3155" spans="1:24" ht="15" customHeight="1" x14ac:dyDescent="0.2">
      <c r="A3155" s="46"/>
      <c r="B3155" s="262" t="s">
        <v>919</v>
      </c>
      <c r="C3155" s="284" t="s">
        <v>3103</v>
      </c>
      <c r="D3155" s="262" t="s">
        <v>406</v>
      </c>
      <c r="E3155" s="262" t="s">
        <v>3104</v>
      </c>
      <c r="F3155" s="389" t="s">
        <v>923</v>
      </c>
      <c r="G3155" s="389"/>
      <c r="H3155" s="283" t="s">
        <v>49</v>
      </c>
      <c r="I3155" s="286">
        <v>1</v>
      </c>
      <c r="J3155" s="285">
        <v>0.14000000000000001</v>
      </c>
      <c r="K3155" s="285">
        <v>0.14000000000000001</v>
      </c>
      <c r="M3155" s="46"/>
      <c r="N3155" s="46"/>
      <c r="O3155" s="46"/>
      <c r="P3155" s="46"/>
      <c r="Q3155" s="46"/>
      <c r="R3155" s="46"/>
      <c r="S3155" s="46"/>
      <c r="T3155" s="46"/>
      <c r="U3155" s="46"/>
      <c r="V3155" s="46"/>
      <c r="W3155" s="46"/>
      <c r="X3155" s="46"/>
    </row>
    <row r="3156" spans="1:24" ht="15" customHeight="1" x14ac:dyDescent="0.2">
      <c r="A3156" s="46"/>
      <c r="B3156" s="262" t="s">
        <v>919</v>
      </c>
      <c r="C3156" s="284" t="s">
        <v>3105</v>
      </c>
      <c r="D3156" s="262" t="s">
        <v>406</v>
      </c>
      <c r="E3156" s="262" t="s">
        <v>3106</v>
      </c>
      <c r="F3156" s="389" t="s">
        <v>923</v>
      </c>
      <c r="G3156" s="389"/>
      <c r="H3156" s="283" t="s">
        <v>49</v>
      </c>
      <c r="I3156" s="286">
        <v>1</v>
      </c>
      <c r="J3156" s="285">
        <v>1.25</v>
      </c>
      <c r="K3156" s="285">
        <v>1.25</v>
      </c>
      <c r="M3156" s="46"/>
      <c r="N3156" s="46"/>
      <c r="O3156" s="46"/>
      <c r="P3156" s="46"/>
      <c r="Q3156" s="46"/>
      <c r="R3156" s="46"/>
      <c r="S3156" s="46"/>
      <c r="T3156" s="46"/>
      <c r="U3156" s="46"/>
      <c r="V3156" s="46"/>
      <c r="W3156" s="46"/>
      <c r="X3156" s="46"/>
    </row>
    <row r="3157" spans="1:24" ht="15" customHeight="1" x14ac:dyDescent="0.2">
      <c r="A3157" s="46"/>
      <c r="B3157" s="263"/>
      <c r="C3157" s="263"/>
      <c r="D3157" s="263"/>
      <c r="E3157" s="263"/>
      <c r="F3157" s="263" t="s">
        <v>924</v>
      </c>
      <c r="G3157" s="289">
        <v>4.25</v>
      </c>
      <c r="H3157" s="263" t="s">
        <v>925</v>
      </c>
      <c r="I3157" s="289">
        <v>0</v>
      </c>
      <c r="J3157" s="263" t="s">
        <v>926</v>
      </c>
      <c r="K3157" s="289">
        <v>4.25</v>
      </c>
      <c r="M3157" s="46"/>
      <c r="N3157" s="46"/>
      <c r="O3157" s="46"/>
      <c r="P3157" s="46"/>
      <c r="Q3157" s="46"/>
      <c r="R3157" s="46"/>
      <c r="S3157" s="46"/>
      <c r="T3157" s="46"/>
      <c r="U3157" s="46"/>
      <c r="V3157" s="46"/>
      <c r="W3157" s="46"/>
      <c r="X3157" s="46"/>
    </row>
    <row r="3158" spans="1:24" ht="15" customHeight="1" x14ac:dyDescent="0.2">
      <c r="A3158" s="46"/>
      <c r="B3158" s="263"/>
      <c r="C3158" s="263"/>
      <c r="D3158" s="263"/>
      <c r="E3158" s="263"/>
      <c r="F3158" s="263" t="s">
        <v>927</v>
      </c>
      <c r="G3158" s="289">
        <v>1.26</v>
      </c>
      <c r="H3158" s="263"/>
      <c r="I3158" s="386" t="s">
        <v>928</v>
      </c>
      <c r="J3158" s="386"/>
      <c r="K3158" s="289">
        <v>7.36</v>
      </c>
      <c r="M3158" s="46"/>
      <c r="N3158" s="46"/>
      <c r="O3158" s="46"/>
      <c r="P3158" s="46"/>
      <c r="Q3158" s="46"/>
      <c r="R3158" s="46"/>
      <c r="S3158" s="46"/>
      <c r="T3158" s="46"/>
      <c r="U3158" s="46"/>
      <c r="V3158" s="46"/>
      <c r="W3158" s="46"/>
      <c r="X3158" s="46"/>
    </row>
    <row r="3159" spans="1:24" ht="15" customHeight="1" thickBot="1" x14ac:dyDescent="0.25">
      <c r="A3159" s="46"/>
      <c r="B3159" s="264"/>
      <c r="C3159" s="264"/>
      <c r="D3159" s="264"/>
      <c r="E3159" s="264"/>
      <c r="F3159" s="264"/>
      <c r="G3159" s="264"/>
      <c r="H3159" s="264" t="s">
        <v>929</v>
      </c>
      <c r="I3159" s="287" t="s">
        <v>3699</v>
      </c>
      <c r="J3159" s="264" t="s">
        <v>931</v>
      </c>
      <c r="K3159" s="265">
        <v>5343.36</v>
      </c>
      <c r="M3159" s="46"/>
      <c r="N3159" s="46"/>
      <c r="O3159" s="46"/>
      <c r="P3159" s="46"/>
      <c r="Q3159" s="46"/>
      <c r="R3159" s="46"/>
      <c r="S3159" s="46"/>
      <c r="T3159" s="46"/>
      <c r="U3159" s="46"/>
      <c r="V3159" s="46"/>
      <c r="W3159" s="46"/>
      <c r="X3159" s="46"/>
    </row>
    <row r="3160" spans="1:24" ht="15" customHeight="1" thickTop="1" x14ac:dyDescent="0.2">
      <c r="A3160" s="46"/>
      <c r="B3160" s="278"/>
      <c r="C3160" s="278"/>
      <c r="D3160" s="278"/>
      <c r="E3160" s="278"/>
      <c r="F3160" s="278"/>
      <c r="G3160" s="278"/>
      <c r="H3160" s="278"/>
      <c r="I3160" s="278"/>
      <c r="J3160" s="278"/>
      <c r="K3160" s="278"/>
      <c r="M3160" s="46"/>
      <c r="N3160" s="46"/>
      <c r="O3160" s="46"/>
      <c r="P3160" s="46"/>
      <c r="Q3160" s="46"/>
      <c r="R3160" s="46"/>
      <c r="S3160" s="46"/>
      <c r="T3160" s="46"/>
      <c r="U3160" s="46"/>
      <c r="V3160" s="46"/>
      <c r="W3160" s="46"/>
      <c r="X3160" s="46"/>
    </row>
    <row r="3161" spans="1:24" ht="15" customHeight="1" x14ac:dyDescent="0.2">
      <c r="A3161" s="46"/>
      <c r="B3161" s="259" t="s">
        <v>671</v>
      </c>
      <c r="C3161" s="267" t="s">
        <v>24</v>
      </c>
      <c r="D3161" s="259" t="s">
        <v>25</v>
      </c>
      <c r="E3161" s="259" t="s">
        <v>26</v>
      </c>
      <c r="F3161" s="387" t="s">
        <v>917</v>
      </c>
      <c r="G3161" s="387"/>
      <c r="H3161" s="271" t="s">
        <v>27</v>
      </c>
      <c r="I3161" s="267" t="s">
        <v>28</v>
      </c>
      <c r="J3161" s="267" t="s">
        <v>29</v>
      </c>
      <c r="K3161" s="267" t="s">
        <v>30</v>
      </c>
      <c r="M3161" s="46"/>
      <c r="N3161" s="46"/>
      <c r="O3161" s="46"/>
      <c r="P3161" s="46"/>
      <c r="Q3161" s="46"/>
      <c r="R3161" s="46"/>
      <c r="S3161" s="46"/>
      <c r="T3161" s="46"/>
      <c r="U3161" s="46"/>
      <c r="V3161" s="46"/>
      <c r="W3161" s="46"/>
      <c r="X3161" s="46"/>
    </row>
    <row r="3162" spans="1:24" ht="15" customHeight="1" x14ac:dyDescent="0.2">
      <c r="A3162" s="46"/>
      <c r="B3162" s="260" t="s">
        <v>918</v>
      </c>
      <c r="C3162" s="275" t="s">
        <v>2496</v>
      </c>
      <c r="D3162" s="260" t="s">
        <v>73</v>
      </c>
      <c r="E3162" s="260" t="s">
        <v>670</v>
      </c>
      <c r="F3162" s="388" t="s">
        <v>1065</v>
      </c>
      <c r="G3162" s="388"/>
      <c r="H3162" s="274" t="s">
        <v>668</v>
      </c>
      <c r="I3162" s="277">
        <v>1</v>
      </c>
      <c r="J3162" s="276">
        <v>8.15</v>
      </c>
      <c r="K3162" s="276">
        <v>8.15</v>
      </c>
      <c r="M3162" s="46"/>
      <c r="N3162" s="46"/>
      <c r="O3162" s="46"/>
      <c r="P3162" s="46"/>
      <c r="Q3162" s="46"/>
      <c r="R3162" s="46"/>
      <c r="S3162" s="46"/>
      <c r="T3162" s="46"/>
      <c r="U3162" s="46"/>
      <c r="V3162" s="46"/>
      <c r="W3162" s="46"/>
      <c r="X3162" s="46"/>
    </row>
    <row r="3163" spans="1:24" ht="15" customHeight="1" x14ac:dyDescent="0.2">
      <c r="A3163" s="46"/>
      <c r="B3163" s="261" t="s">
        <v>953</v>
      </c>
      <c r="C3163" s="280" t="s">
        <v>991</v>
      </c>
      <c r="D3163" s="261" t="s">
        <v>47</v>
      </c>
      <c r="E3163" s="261" t="s">
        <v>992</v>
      </c>
      <c r="F3163" s="385" t="s">
        <v>3970</v>
      </c>
      <c r="G3163" s="385"/>
      <c r="H3163" s="279" t="s">
        <v>950</v>
      </c>
      <c r="I3163" s="282">
        <v>0.109</v>
      </c>
      <c r="J3163" s="281">
        <v>43.64</v>
      </c>
      <c r="K3163" s="281">
        <v>4.75</v>
      </c>
      <c r="M3163" s="46"/>
      <c r="N3163" s="46"/>
      <c r="O3163" s="46"/>
      <c r="P3163" s="46"/>
      <c r="Q3163" s="46"/>
      <c r="R3163" s="46"/>
      <c r="S3163" s="46"/>
      <c r="T3163" s="46"/>
      <c r="U3163" s="46"/>
      <c r="V3163" s="46"/>
      <c r="W3163" s="46"/>
      <c r="X3163" s="46"/>
    </row>
    <row r="3164" spans="1:24" ht="15" customHeight="1" x14ac:dyDescent="0.2">
      <c r="A3164" s="46"/>
      <c r="B3164" s="261" t="s">
        <v>953</v>
      </c>
      <c r="C3164" s="280" t="s">
        <v>988</v>
      </c>
      <c r="D3164" s="261" t="s">
        <v>47</v>
      </c>
      <c r="E3164" s="261" t="s">
        <v>989</v>
      </c>
      <c r="F3164" s="385" t="s">
        <v>3970</v>
      </c>
      <c r="G3164" s="385"/>
      <c r="H3164" s="279" t="s">
        <v>950</v>
      </c>
      <c r="I3164" s="282">
        <v>0.109</v>
      </c>
      <c r="J3164" s="281">
        <v>27.19</v>
      </c>
      <c r="K3164" s="281">
        <v>2.96</v>
      </c>
      <c r="M3164" s="46"/>
      <c r="N3164" s="46"/>
      <c r="O3164" s="46"/>
      <c r="P3164" s="46"/>
      <c r="Q3164" s="46"/>
      <c r="R3164" s="46"/>
      <c r="S3164" s="46"/>
      <c r="T3164" s="46"/>
      <c r="U3164" s="46"/>
      <c r="V3164" s="46"/>
      <c r="W3164" s="46"/>
      <c r="X3164" s="46"/>
    </row>
    <row r="3165" spans="1:24" ht="15" customHeight="1" x14ac:dyDescent="0.2">
      <c r="A3165" s="46"/>
      <c r="B3165" s="262" t="s">
        <v>919</v>
      </c>
      <c r="C3165" s="284" t="s">
        <v>2731</v>
      </c>
      <c r="D3165" s="262" t="s">
        <v>47</v>
      </c>
      <c r="E3165" s="262" t="s">
        <v>1679</v>
      </c>
      <c r="F3165" s="389" t="s">
        <v>923</v>
      </c>
      <c r="G3165" s="389"/>
      <c r="H3165" s="283" t="s">
        <v>49</v>
      </c>
      <c r="I3165" s="286">
        <v>1</v>
      </c>
      <c r="J3165" s="285">
        <v>0.28000000000000003</v>
      </c>
      <c r="K3165" s="285">
        <v>0.28000000000000003</v>
      </c>
      <c r="M3165" s="46"/>
      <c r="N3165" s="46"/>
      <c r="O3165" s="46"/>
      <c r="P3165" s="46"/>
      <c r="Q3165" s="46"/>
      <c r="R3165" s="46"/>
      <c r="S3165" s="46"/>
      <c r="T3165" s="46"/>
      <c r="U3165" s="46"/>
      <c r="V3165" s="46"/>
      <c r="W3165" s="46"/>
      <c r="X3165" s="46"/>
    </row>
    <row r="3166" spans="1:24" ht="15" customHeight="1" x14ac:dyDescent="0.2">
      <c r="A3166" s="46"/>
      <c r="B3166" s="262" t="s">
        <v>919</v>
      </c>
      <c r="C3166" s="284" t="s">
        <v>1678</v>
      </c>
      <c r="D3166" s="262" t="s">
        <v>43</v>
      </c>
      <c r="E3166" s="262" t="s">
        <v>2730</v>
      </c>
      <c r="F3166" s="389" t="s">
        <v>923</v>
      </c>
      <c r="G3166" s="389"/>
      <c r="H3166" s="283" t="s">
        <v>49</v>
      </c>
      <c r="I3166" s="286">
        <v>1</v>
      </c>
      <c r="J3166" s="285">
        <v>0.16</v>
      </c>
      <c r="K3166" s="285">
        <v>0.16</v>
      </c>
      <c r="M3166" s="46"/>
      <c r="N3166" s="46"/>
      <c r="O3166" s="46"/>
      <c r="P3166" s="46"/>
      <c r="Q3166" s="46"/>
      <c r="R3166" s="46"/>
      <c r="S3166" s="46"/>
      <c r="T3166" s="46"/>
      <c r="U3166" s="46"/>
      <c r="V3166" s="46"/>
      <c r="W3166" s="46"/>
      <c r="X3166" s="46"/>
    </row>
    <row r="3167" spans="1:24" ht="15" customHeight="1" x14ac:dyDescent="0.2">
      <c r="A3167" s="46"/>
      <c r="B3167" s="263"/>
      <c r="C3167" s="263"/>
      <c r="D3167" s="263"/>
      <c r="E3167" s="263"/>
      <c r="F3167" s="263" t="s">
        <v>924</v>
      </c>
      <c r="G3167" s="289">
        <v>6.79</v>
      </c>
      <c r="H3167" s="263" t="s">
        <v>925</v>
      </c>
      <c r="I3167" s="289">
        <v>0</v>
      </c>
      <c r="J3167" s="263" t="s">
        <v>926</v>
      </c>
      <c r="K3167" s="289">
        <v>6.79</v>
      </c>
      <c r="M3167" s="46"/>
      <c r="N3167" s="46"/>
      <c r="O3167" s="46"/>
      <c r="P3167" s="46"/>
      <c r="Q3167" s="46"/>
      <c r="R3167" s="46"/>
      <c r="S3167" s="46"/>
      <c r="T3167" s="46"/>
      <c r="U3167" s="46"/>
      <c r="V3167" s="46"/>
      <c r="W3167" s="46"/>
      <c r="X3167" s="46"/>
    </row>
    <row r="3168" spans="1:24" ht="15" customHeight="1" x14ac:dyDescent="0.2">
      <c r="A3168" s="46"/>
      <c r="B3168" s="263"/>
      <c r="C3168" s="263"/>
      <c r="D3168" s="263"/>
      <c r="E3168" s="263"/>
      <c r="F3168" s="263" t="s">
        <v>927</v>
      </c>
      <c r="G3168" s="289">
        <v>1.69</v>
      </c>
      <c r="H3168" s="263"/>
      <c r="I3168" s="386" t="s">
        <v>928</v>
      </c>
      <c r="J3168" s="386"/>
      <c r="K3168" s="289">
        <v>9.84</v>
      </c>
      <c r="M3168" s="46"/>
      <c r="N3168" s="46"/>
      <c r="O3168" s="46"/>
      <c r="P3168" s="46"/>
      <c r="Q3168" s="46"/>
      <c r="R3168" s="46"/>
      <c r="S3168" s="46"/>
      <c r="T3168" s="46"/>
      <c r="U3168" s="46"/>
      <c r="V3168" s="46"/>
      <c r="W3168" s="46"/>
      <c r="X3168" s="46"/>
    </row>
    <row r="3169" spans="1:24" ht="15" customHeight="1" thickBot="1" x14ac:dyDescent="0.25">
      <c r="A3169" s="46"/>
      <c r="B3169" s="264"/>
      <c r="C3169" s="264"/>
      <c r="D3169" s="264"/>
      <c r="E3169" s="264"/>
      <c r="F3169" s="264"/>
      <c r="G3169" s="264"/>
      <c r="H3169" s="264" t="s">
        <v>929</v>
      </c>
      <c r="I3169" s="287" t="s">
        <v>3329</v>
      </c>
      <c r="J3169" s="264" t="s">
        <v>931</v>
      </c>
      <c r="K3169" s="265">
        <v>1092.24</v>
      </c>
      <c r="M3169" s="46"/>
      <c r="N3169" s="46"/>
      <c r="O3169" s="46"/>
      <c r="P3169" s="46"/>
      <c r="Q3169" s="46"/>
      <c r="R3169" s="46"/>
      <c r="S3169" s="46"/>
      <c r="T3169" s="46"/>
      <c r="U3169" s="46"/>
      <c r="V3169" s="46"/>
      <c r="W3169" s="46"/>
      <c r="X3169" s="46"/>
    </row>
    <row r="3170" spans="1:24" ht="15" customHeight="1" thickTop="1" x14ac:dyDescent="0.2">
      <c r="A3170" s="46"/>
      <c r="B3170" s="278"/>
      <c r="C3170" s="278"/>
      <c r="D3170" s="278"/>
      <c r="E3170" s="278"/>
      <c r="F3170" s="278"/>
      <c r="G3170" s="278"/>
      <c r="H3170" s="278"/>
      <c r="I3170" s="278"/>
      <c r="J3170" s="278"/>
      <c r="K3170" s="278"/>
      <c r="M3170" s="46"/>
      <c r="N3170" s="46"/>
      <c r="O3170" s="46"/>
      <c r="P3170" s="46"/>
      <c r="Q3170" s="46"/>
      <c r="R3170" s="46"/>
      <c r="S3170" s="46"/>
      <c r="T3170" s="46"/>
      <c r="U3170" s="46"/>
      <c r="V3170" s="46"/>
      <c r="W3170" s="46"/>
      <c r="X3170" s="46"/>
    </row>
    <row r="3171" spans="1:24" ht="15" customHeight="1" x14ac:dyDescent="0.2">
      <c r="A3171" s="46"/>
      <c r="B3171" s="259" t="s">
        <v>672</v>
      </c>
      <c r="C3171" s="267" t="s">
        <v>24</v>
      </c>
      <c r="D3171" s="259" t="s">
        <v>25</v>
      </c>
      <c r="E3171" s="259" t="s">
        <v>26</v>
      </c>
      <c r="F3171" s="387" t="s">
        <v>917</v>
      </c>
      <c r="G3171" s="387"/>
      <c r="H3171" s="271" t="s">
        <v>27</v>
      </c>
      <c r="I3171" s="267" t="s">
        <v>28</v>
      </c>
      <c r="J3171" s="267" t="s">
        <v>29</v>
      </c>
      <c r="K3171" s="267" t="s">
        <v>30</v>
      </c>
      <c r="M3171" s="46"/>
      <c r="N3171" s="46"/>
      <c r="O3171" s="46"/>
      <c r="P3171" s="46"/>
      <c r="Q3171" s="46"/>
      <c r="R3171" s="46"/>
      <c r="S3171" s="46"/>
      <c r="T3171" s="46"/>
      <c r="U3171" s="46"/>
      <c r="V3171" s="46"/>
      <c r="W3171" s="46"/>
      <c r="X3171" s="46"/>
    </row>
    <row r="3172" spans="1:24" ht="15" customHeight="1" x14ac:dyDescent="0.2">
      <c r="A3172" s="46"/>
      <c r="B3172" s="260" t="s">
        <v>918</v>
      </c>
      <c r="C3172" s="275" t="s">
        <v>3021</v>
      </c>
      <c r="D3172" s="260" t="s">
        <v>73</v>
      </c>
      <c r="E3172" s="260" t="s">
        <v>3022</v>
      </c>
      <c r="F3172" s="388" t="s">
        <v>1065</v>
      </c>
      <c r="G3172" s="388"/>
      <c r="H3172" s="274" t="s">
        <v>49</v>
      </c>
      <c r="I3172" s="277">
        <v>1</v>
      </c>
      <c r="J3172" s="276">
        <v>13.55</v>
      </c>
      <c r="K3172" s="276">
        <v>13.55</v>
      </c>
      <c r="M3172" s="46"/>
      <c r="N3172" s="46"/>
      <c r="O3172" s="46"/>
      <c r="P3172" s="46"/>
      <c r="Q3172" s="46"/>
      <c r="R3172" s="46"/>
      <c r="S3172" s="46"/>
      <c r="T3172" s="46"/>
      <c r="U3172" s="46"/>
      <c r="V3172" s="46"/>
      <c r="W3172" s="46"/>
      <c r="X3172" s="46"/>
    </row>
    <row r="3173" spans="1:24" ht="15" customHeight="1" x14ac:dyDescent="0.2">
      <c r="A3173" s="46"/>
      <c r="B3173" s="261" t="s">
        <v>953</v>
      </c>
      <c r="C3173" s="280" t="s">
        <v>1212</v>
      </c>
      <c r="D3173" s="261" t="s">
        <v>47</v>
      </c>
      <c r="E3173" s="261" t="s">
        <v>2652</v>
      </c>
      <c r="F3173" s="385" t="s">
        <v>3970</v>
      </c>
      <c r="G3173" s="385"/>
      <c r="H3173" s="279" t="s">
        <v>950</v>
      </c>
      <c r="I3173" s="282">
        <v>0.27600000000000002</v>
      </c>
      <c r="J3173" s="281">
        <v>26.82</v>
      </c>
      <c r="K3173" s="281">
        <v>7.4</v>
      </c>
      <c r="M3173" s="46"/>
      <c r="N3173" s="46"/>
      <c r="O3173" s="46"/>
      <c r="P3173" s="46"/>
      <c r="Q3173" s="46"/>
      <c r="R3173" s="46"/>
      <c r="S3173" s="46"/>
      <c r="T3173" s="46"/>
      <c r="U3173" s="46"/>
      <c r="V3173" s="46"/>
      <c r="W3173" s="46"/>
      <c r="X3173" s="46"/>
    </row>
    <row r="3174" spans="1:24" ht="15" customHeight="1" x14ac:dyDescent="0.2">
      <c r="A3174" s="46"/>
      <c r="B3174" s="261" t="s">
        <v>953</v>
      </c>
      <c r="C3174" s="280" t="s">
        <v>1144</v>
      </c>
      <c r="D3174" s="261" t="s">
        <v>47</v>
      </c>
      <c r="E3174" s="261" t="s">
        <v>1145</v>
      </c>
      <c r="F3174" s="385" t="s">
        <v>3970</v>
      </c>
      <c r="G3174" s="385"/>
      <c r="H3174" s="279" t="s">
        <v>950</v>
      </c>
      <c r="I3174" s="282">
        <v>0.128</v>
      </c>
      <c r="J3174" s="281">
        <v>25.97</v>
      </c>
      <c r="K3174" s="281">
        <v>3.32</v>
      </c>
      <c r="M3174" s="46"/>
      <c r="N3174" s="46"/>
      <c r="O3174" s="46"/>
      <c r="P3174" s="46"/>
      <c r="Q3174" s="46"/>
      <c r="R3174" s="46"/>
      <c r="S3174" s="46"/>
      <c r="T3174" s="46"/>
      <c r="U3174" s="46"/>
      <c r="V3174" s="46"/>
      <c r="W3174" s="46"/>
      <c r="X3174" s="46"/>
    </row>
    <row r="3175" spans="1:24" ht="15" customHeight="1" x14ac:dyDescent="0.2">
      <c r="A3175" s="46"/>
      <c r="B3175" s="262" t="s">
        <v>919</v>
      </c>
      <c r="C3175" s="284" t="s">
        <v>3107</v>
      </c>
      <c r="D3175" s="262" t="s">
        <v>43</v>
      </c>
      <c r="E3175" s="262" t="s">
        <v>3108</v>
      </c>
      <c r="F3175" s="389" t="s">
        <v>923</v>
      </c>
      <c r="G3175" s="389"/>
      <c r="H3175" s="283" t="s">
        <v>49</v>
      </c>
      <c r="I3175" s="286">
        <v>1</v>
      </c>
      <c r="J3175" s="285">
        <v>2.83</v>
      </c>
      <c r="K3175" s="285">
        <v>2.83</v>
      </c>
      <c r="M3175" s="46"/>
      <c r="N3175" s="46"/>
      <c r="O3175" s="46"/>
      <c r="P3175" s="46"/>
      <c r="Q3175" s="46"/>
      <c r="R3175" s="46"/>
      <c r="S3175" s="46"/>
      <c r="T3175" s="46"/>
      <c r="U3175" s="46"/>
      <c r="V3175" s="46"/>
      <c r="W3175" s="46"/>
      <c r="X3175" s="46"/>
    </row>
    <row r="3176" spans="1:24" ht="15" customHeight="1" x14ac:dyDescent="0.2">
      <c r="A3176" s="46"/>
      <c r="B3176" s="263"/>
      <c r="C3176" s="263"/>
      <c r="D3176" s="263"/>
      <c r="E3176" s="263"/>
      <c r="F3176" s="263" t="s">
        <v>924</v>
      </c>
      <c r="G3176" s="289">
        <v>9.35</v>
      </c>
      <c r="H3176" s="263" t="s">
        <v>925</v>
      </c>
      <c r="I3176" s="289">
        <v>0</v>
      </c>
      <c r="J3176" s="263" t="s">
        <v>926</v>
      </c>
      <c r="K3176" s="289">
        <v>9.35</v>
      </c>
      <c r="M3176" s="46"/>
      <c r="N3176" s="46"/>
      <c r="O3176" s="46"/>
      <c r="P3176" s="46"/>
      <c r="Q3176" s="46"/>
      <c r="R3176" s="46"/>
      <c r="S3176" s="46"/>
      <c r="T3176" s="46"/>
      <c r="U3176" s="46"/>
      <c r="V3176" s="46"/>
      <c r="W3176" s="46"/>
      <c r="X3176" s="46"/>
    </row>
    <row r="3177" spans="1:24" ht="15" customHeight="1" x14ac:dyDescent="0.2">
      <c r="A3177" s="46"/>
      <c r="B3177" s="263"/>
      <c r="C3177" s="263"/>
      <c r="D3177" s="263"/>
      <c r="E3177" s="263"/>
      <c r="F3177" s="263" t="s">
        <v>927</v>
      </c>
      <c r="G3177" s="289">
        <v>2.81</v>
      </c>
      <c r="H3177" s="263"/>
      <c r="I3177" s="386" t="s">
        <v>928</v>
      </c>
      <c r="J3177" s="386"/>
      <c r="K3177" s="289">
        <v>16.36</v>
      </c>
      <c r="M3177" s="46"/>
      <c r="N3177" s="46"/>
      <c r="O3177" s="46"/>
      <c r="P3177" s="46"/>
      <c r="Q3177" s="46"/>
      <c r="R3177" s="46"/>
      <c r="S3177" s="46"/>
      <c r="T3177" s="46"/>
      <c r="U3177" s="46"/>
      <c r="V3177" s="46"/>
      <c r="W3177" s="46"/>
      <c r="X3177" s="46"/>
    </row>
    <row r="3178" spans="1:24" ht="15" customHeight="1" thickBot="1" x14ac:dyDescent="0.25">
      <c r="A3178" s="46"/>
      <c r="B3178" s="264"/>
      <c r="C3178" s="264"/>
      <c r="D3178" s="264"/>
      <c r="E3178" s="264"/>
      <c r="F3178" s="264"/>
      <c r="G3178" s="264"/>
      <c r="H3178" s="264" t="s">
        <v>929</v>
      </c>
      <c r="I3178" s="287" t="s">
        <v>3329</v>
      </c>
      <c r="J3178" s="264" t="s">
        <v>931</v>
      </c>
      <c r="K3178" s="265">
        <v>1815.96</v>
      </c>
      <c r="M3178" s="46"/>
      <c r="N3178" s="46"/>
      <c r="O3178" s="46"/>
      <c r="P3178" s="46"/>
      <c r="Q3178" s="46"/>
      <c r="R3178" s="46"/>
      <c r="S3178" s="46"/>
      <c r="T3178" s="46"/>
      <c r="U3178" s="46"/>
      <c r="V3178" s="46"/>
      <c r="W3178" s="46"/>
      <c r="X3178" s="46"/>
    </row>
    <row r="3179" spans="1:24" ht="15" customHeight="1" thickTop="1" x14ac:dyDescent="0.2">
      <c r="A3179" s="46"/>
      <c r="B3179" s="278"/>
      <c r="C3179" s="278"/>
      <c r="D3179" s="278"/>
      <c r="E3179" s="278"/>
      <c r="F3179" s="278"/>
      <c r="G3179" s="278"/>
      <c r="H3179" s="278"/>
      <c r="I3179" s="278"/>
      <c r="J3179" s="278"/>
      <c r="K3179" s="278"/>
      <c r="M3179" s="46"/>
      <c r="N3179" s="46"/>
      <c r="O3179" s="46"/>
      <c r="P3179" s="46"/>
      <c r="Q3179" s="46"/>
      <c r="R3179" s="46"/>
      <c r="S3179" s="46"/>
      <c r="T3179" s="46"/>
      <c r="U3179" s="46"/>
      <c r="V3179" s="46"/>
      <c r="W3179" s="46"/>
      <c r="X3179" s="46"/>
    </row>
    <row r="3180" spans="1:24" ht="15" customHeight="1" x14ac:dyDescent="0.2">
      <c r="A3180" s="46"/>
      <c r="B3180" s="259" t="s">
        <v>674</v>
      </c>
      <c r="C3180" s="267" t="s">
        <v>24</v>
      </c>
      <c r="D3180" s="259" t="s">
        <v>25</v>
      </c>
      <c r="E3180" s="259" t="s">
        <v>26</v>
      </c>
      <c r="F3180" s="387" t="s">
        <v>917</v>
      </c>
      <c r="G3180" s="387"/>
      <c r="H3180" s="271" t="s">
        <v>27</v>
      </c>
      <c r="I3180" s="267" t="s">
        <v>28</v>
      </c>
      <c r="J3180" s="267" t="s">
        <v>29</v>
      </c>
      <c r="K3180" s="267" t="s">
        <v>30</v>
      </c>
      <c r="M3180" s="46"/>
      <c r="N3180" s="46"/>
      <c r="O3180" s="46"/>
      <c r="P3180" s="46"/>
      <c r="Q3180" s="46"/>
      <c r="R3180" s="46"/>
      <c r="S3180" s="46"/>
      <c r="T3180" s="46"/>
      <c r="U3180" s="46"/>
      <c r="V3180" s="46"/>
      <c r="W3180" s="46"/>
      <c r="X3180" s="46"/>
    </row>
    <row r="3181" spans="1:24" ht="15" customHeight="1" x14ac:dyDescent="0.2">
      <c r="A3181" s="46"/>
      <c r="B3181" s="260" t="s">
        <v>918</v>
      </c>
      <c r="C3181" s="275" t="s">
        <v>2498</v>
      </c>
      <c r="D3181" s="260" t="s">
        <v>73</v>
      </c>
      <c r="E3181" s="260" t="s">
        <v>2499</v>
      </c>
      <c r="F3181" s="388" t="s">
        <v>1065</v>
      </c>
      <c r="G3181" s="388"/>
      <c r="H3181" s="274" t="s">
        <v>49</v>
      </c>
      <c r="I3181" s="277">
        <v>1</v>
      </c>
      <c r="J3181" s="276">
        <v>1.85</v>
      </c>
      <c r="K3181" s="276">
        <v>1.85</v>
      </c>
      <c r="M3181" s="46"/>
      <c r="N3181" s="46"/>
      <c r="O3181" s="46"/>
      <c r="P3181" s="46"/>
      <c r="Q3181" s="46"/>
      <c r="R3181" s="46"/>
      <c r="S3181" s="46"/>
      <c r="T3181" s="46"/>
      <c r="U3181" s="46"/>
      <c r="V3181" s="46"/>
      <c r="W3181" s="46"/>
      <c r="X3181" s="46"/>
    </row>
    <row r="3182" spans="1:24" ht="15" customHeight="1" x14ac:dyDescent="0.2">
      <c r="A3182" s="46"/>
      <c r="B3182" s="261" t="s">
        <v>953</v>
      </c>
      <c r="C3182" s="280" t="s">
        <v>988</v>
      </c>
      <c r="D3182" s="261" t="s">
        <v>47</v>
      </c>
      <c r="E3182" s="261" t="s">
        <v>989</v>
      </c>
      <c r="F3182" s="385" t="s">
        <v>3970</v>
      </c>
      <c r="G3182" s="385"/>
      <c r="H3182" s="279" t="s">
        <v>950</v>
      </c>
      <c r="I3182" s="282">
        <v>1.2999999999999999E-2</v>
      </c>
      <c r="J3182" s="281">
        <v>27.19</v>
      </c>
      <c r="K3182" s="281">
        <v>0.35</v>
      </c>
      <c r="M3182" s="46"/>
      <c r="N3182" s="46"/>
      <c r="O3182" s="46"/>
      <c r="P3182" s="46"/>
      <c r="Q3182" s="46"/>
      <c r="R3182" s="46"/>
      <c r="S3182" s="46"/>
      <c r="T3182" s="46"/>
      <c r="U3182" s="46"/>
      <c r="V3182" s="46"/>
      <c r="W3182" s="46"/>
      <c r="X3182" s="46"/>
    </row>
    <row r="3183" spans="1:24" ht="15" customHeight="1" x14ac:dyDescent="0.2">
      <c r="A3183" s="46"/>
      <c r="B3183" s="261" t="s">
        <v>953</v>
      </c>
      <c r="C3183" s="280" t="s">
        <v>991</v>
      </c>
      <c r="D3183" s="261" t="s">
        <v>47</v>
      </c>
      <c r="E3183" s="261" t="s">
        <v>992</v>
      </c>
      <c r="F3183" s="385" t="s">
        <v>3970</v>
      </c>
      <c r="G3183" s="385"/>
      <c r="H3183" s="279" t="s">
        <v>950</v>
      </c>
      <c r="I3183" s="282">
        <v>1.2999999999999999E-2</v>
      </c>
      <c r="J3183" s="281">
        <v>43.64</v>
      </c>
      <c r="K3183" s="281">
        <v>0.56000000000000005</v>
      </c>
      <c r="M3183" s="46"/>
      <c r="N3183" s="46"/>
      <c r="O3183" s="46"/>
      <c r="P3183" s="46"/>
      <c r="Q3183" s="46"/>
      <c r="R3183" s="46"/>
      <c r="S3183" s="46"/>
      <c r="T3183" s="46"/>
      <c r="U3183" s="46"/>
      <c r="V3183" s="46"/>
      <c r="W3183" s="46"/>
      <c r="X3183" s="46"/>
    </row>
    <row r="3184" spans="1:24" ht="15" customHeight="1" x14ac:dyDescent="0.2">
      <c r="A3184" s="46"/>
      <c r="B3184" s="262" t="s">
        <v>919</v>
      </c>
      <c r="C3184" s="284" t="s">
        <v>1680</v>
      </c>
      <c r="D3184" s="262" t="s">
        <v>43</v>
      </c>
      <c r="E3184" s="262" t="s">
        <v>673</v>
      </c>
      <c r="F3184" s="389" t="s">
        <v>923</v>
      </c>
      <c r="G3184" s="389"/>
      <c r="H3184" s="283" t="s">
        <v>49</v>
      </c>
      <c r="I3184" s="286">
        <v>1</v>
      </c>
      <c r="J3184" s="285">
        <v>0.94</v>
      </c>
      <c r="K3184" s="285">
        <v>0.94</v>
      </c>
      <c r="M3184" s="46"/>
      <c r="N3184" s="46"/>
      <c r="O3184" s="46"/>
      <c r="P3184" s="46"/>
      <c r="Q3184" s="46"/>
      <c r="R3184" s="46"/>
      <c r="S3184" s="46"/>
      <c r="T3184" s="46"/>
      <c r="U3184" s="46"/>
      <c r="V3184" s="46"/>
      <c r="W3184" s="46"/>
      <c r="X3184" s="46"/>
    </row>
    <row r="3185" spans="1:24" ht="15" customHeight="1" x14ac:dyDescent="0.2">
      <c r="A3185" s="46"/>
      <c r="B3185" s="263"/>
      <c r="C3185" s="263"/>
      <c r="D3185" s="263"/>
      <c r="E3185" s="263"/>
      <c r="F3185" s="263" t="s">
        <v>924</v>
      </c>
      <c r="G3185" s="289">
        <v>0.8</v>
      </c>
      <c r="H3185" s="263" t="s">
        <v>925</v>
      </c>
      <c r="I3185" s="289">
        <v>0</v>
      </c>
      <c r="J3185" s="263" t="s">
        <v>926</v>
      </c>
      <c r="K3185" s="289">
        <v>0.8</v>
      </c>
      <c r="M3185" s="46"/>
      <c r="N3185" s="46"/>
      <c r="O3185" s="46"/>
      <c r="P3185" s="46"/>
      <c r="Q3185" s="46"/>
      <c r="R3185" s="46"/>
      <c r="S3185" s="46"/>
      <c r="T3185" s="46"/>
      <c r="U3185" s="46"/>
      <c r="V3185" s="46"/>
      <c r="W3185" s="46"/>
      <c r="X3185" s="46"/>
    </row>
    <row r="3186" spans="1:24" ht="15" customHeight="1" x14ac:dyDescent="0.2">
      <c r="A3186" s="46"/>
      <c r="B3186" s="263"/>
      <c r="C3186" s="263"/>
      <c r="D3186" s="263"/>
      <c r="E3186" s="263"/>
      <c r="F3186" s="263" t="s">
        <v>927</v>
      </c>
      <c r="G3186" s="289">
        <v>0.38</v>
      </c>
      <c r="H3186" s="263"/>
      <c r="I3186" s="386" t="s">
        <v>928</v>
      </c>
      <c r="J3186" s="386"/>
      <c r="K3186" s="289">
        <v>2.23</v>
      </c>
      <c r="M3186" s="46"/>
      <c r="N3186" s="46"/>
      <c r="O3186" s="46"/>
      <c r="P3186" s="46"/>
      <c r="Q3186" s="46"/>
      <c r="R3186" s="46"/>
      <c r="S3186" s="46"/>
      <c r="T3186" s="46"/>
      <c r="U3186" s="46"/>
      <c r="V3186" s="46"/>
      <c r="W3186" s="46"/>
      <c r="X3186" s="46"/>
    </row>
    <row r="3187" spans="1:24" ht="15" customHeight="1" thickBot="1" x14ac:dyDescent="0.25">
      <c r="A3187" s="46"/>
      <c r="B3187" s="264"/>
      <c r="C3187" s="264"/>
      <c r="D3187" s="264"/>
      <c r="E3187" s="264"/>
      <c r="F3187" s="264"/>
      <c r="G3187" s="264"/>
      <c r="H3187" s="264" t="s">
        <v>929</v>
      </c>
      <c r="I3187" s="287" t="s">
        <v>3700</v>
      </c>
      <c r="J3187" s="264" t="s">
        <v>931</v>
      </c>
      <c r="K3187" s="265">
        <v>874.16</v>
      </c>
      <c r="M3187" s="46"/>
      <c r="N3187" s="46"/>
      <c r="O3187" s="46"/>
      <c r="P3187" s="46"/>
      <c r="Q3187" s="46"/>
      <c r="R3187" s="46"/>
      <c r="S3187" s="46"/>
      <c r="T3187" s="46"/>
      <c r="U3187" s="46"/>
      <c r="V3187" s="46"/>
      <c r="W3187" s="46"/>
      <c r="X3187" s="46"/>
    </row>
    <row r="3188" spans="1:24" ht="15" customHeight="1" thickTop="1" x14ac:dyDescent="0.2">
      <c r="A3188" s="46"/>
      <c r="B3188" s="278"/>
      <c r="C3188" s="278"/>
      <c r="D3188" s="278"/>
      <c r="E3188" s="278"/>
      <c r="F3188" s="278"/>
      <c r="G3188" s="278"/>
      <c r="H3188" s="278"/>
      <c r="I3188" s="278"/>
      <c r="J3188" s="278"/>
      <c r="K3188" s="278"/>
      <c r="M3188" s="46"/>
      <c r="N3188" s="46"/>
      <c r="O3188" s="46"/>
      <c r="P3188" s="46"/>
      <c r="Q3188" s="46"/>
      <c r="R3188" s="46"/>
      <c r="S3188" s="46"/>
      <c r="T3188" s="46"/>
      <c r="U3188" s="46"/>
      <c r="V3188" s="46"/>
      <c r="W3188" s="46"/>
      <c r="X3188" s="46"/>
    </row>
    <row r="3189" spans="1:24" ht="15" customHeight="1" x14ac:dyDescent="0.2">
      <c r="A3189" s="46"/>
      <c r="B3189" s="259" t="s">
        <v>676</v>
      </c>
      <c r="C3189" s="267" t="s">
        <v>24</v>
      </c>
      <c r="D3189" s="259" t="s">
        <v>25</v>
      </c>
      <c r="E3189" s="259" t="s">
        <v>26</v>
      </c>
      <c r="F3189" s="387" t="s">
        <v>917</v>
      </c>
      <c r="G3189" s="387"/>
      <c r="H3189" s="271" t="s">
        <v>27</v>
      </c>
      <c r="I3189" s="267" t="s">
        <v>28</v>
      </c>
      <c r="J3189" s="267" t="s">
        <v>29</v>
      </c>
      <c r="K3189" s="267" t="s">
        <v>30</v>
      </c>
      <c r="M3189" s="46"/>
      <c r="N3189" s="46"/>
      <c r="O3189" s="46"/>
      <c r="P3189" s="46"/>
      <c r="Q3189" s="46"/>
      <c r="R3189" s="46"/>
      <c r="S3189" s="46"/>
      <c r="T3189" s="46"/>
      <c r="U3189" s="46"/>
      <c r="V3189" s="46"/>
      <c r="W3189" s="46"/>
      <c r="X3189" s="46"/>
    </row>
    <row r="3190" spans="1:24" ht="15" customHeight="1" x14ac:dyDescent="0.2">
      <c r="A3190" s="46"/>
      <c r="B3190" s="260" t="s">
        <v>918</v>
      </c>
      <c r="C3190" s="275" t="s">
        <v>2507</v>
      </c>
      <c r="D3190" s="260" t="s">
        <v>73</v>
      </c>
      <c r="E3190" s="260" t="s">
        <v>675</v>
      </c>
      <c r="F3190" s="388" t="s">
        <v>956</v>
      </c>
      <c r="G3190" s="388"/>
      <c r="H3190" s="274" t="s">
        <v>49</v>
      </c>
      <c r="I3190" s="277">
        <v>1</v>
      </c>
      <c r="J3190" s="276">
        <v>5.79</v>
      </c>
      <c r="K3190" s="276">
        <v>5.79</v>
      </c>
      <c r="M3190" s="46"/>
      <c r="N3190" s="46"/>
      <c r="O3190" s="46"/>
      <c r="P3190" s="46"/>
      <c r="Q3190" s="46"/>
      <c r="R3190" s="46"/>
      <c r="S3190" s="46"/>
      <c r="T3190" s="46"/>
      <c r="U3190" s="46"/>
      <c r="V3190" s="46"/>
      <c r="W3190" s="46"/>
      <c r="X3190" s="46"/>
    </row>
    <row r="3191" spans="1:24" ht="15" customHeight="1" x14ac:dyDescent="0.2">
      <c r="A3191" s="46"/>
      <c r="B3191" s="261" t="s">
        <v>953</v>
      </c>
      <c r="C3191" s="280" t="s">
        <v>991</v>
      </c>
      <c r="D3191" s="261" t="s">
        <v>47</v>
      </c>
      <c r="E3191" s="261" t="s">
        <v>992</v>
      </c>
      <c r="F3191" s="385" t="s">
        <v>3970</v>
      </c>
      <c r="G3191" s="385"/>
      <c r="H3191" s="279" t="s">
        <v>950</v>
      </c>
      <c r="I3191" s="282">
        <v>2.1000000000000001E-2</v>
      </c>
      <c r="J3191" s="281">
        <v>43.64</v>
      </c>
      <c r="K3191" s="281">
        <v>0.91</v>
      </c>
      <c r="M3191" s="46"/>
      <c r="N3191" s="46"/>
      <c r="O3191" s="46"/>
      <c r="P3191" s="46"/>
      <c r="Q3191" s="46"/>
      <c r="R3191" s="46"/>
      <c r="S3191" s="46"/>
      <c r="T3191" s="46"/>
      <c r="U3191" s="46"/>
      <c r="V3191" s="46"/>
      <c r="W3191" s="46"/>
      <c r="X3191" s="46"/>
    </row>
    <row r="3192" spans="1:24" ht="15" customHeight="1" x14ac:dyDescent="0.2">
      <c r="A3192" s="46"/>
      <c r="B3192" s="261" t="s">
        <v>953</v>
      </c>
      <c r="C3192" s="280" t="s">
        <v>988</v>
      </c>
      <c r="D3192" s="261" t="s">
        <v>47</v>
      </c>
      <c r="E3192" s="261" t="s">
        <v>989</v>
      </c>
      <c r="F3192" s="385" t="s">
        <v>3970</v>
      </c>
      <c r="G3192" s="385"/>
      <c r="H3192" s="279" t="s">
        <v>950</v>
      </c>
      <c r="I3192" s="282">
        <v>2.1000000000000001E-2</v>
      </c>
      <c r="J3192" s="281">
        <v>27.19</v>
      </c>
      <c r="K3192" s="281">
        <v>0.56999999999999995</v>
      </c>
      <c r="M3192" s="46"/>
      <c r="N3192" s="46"/>
      <c r="O3192" s="46"/>
      <c r="P3192" s="46"/>
      <c r="Q3192" s="46"/>
      <c r="R3192" s="46"/>
      <c r="S3192" s="46"/>
      <c r="T3192" s="46"/>
      <c r="U3192" s="46"/>
      <c r="V3192" s="46"/>
      <c r="W3192" s="46"/>
      <c r="X3192" s="46"/>
    </row>
    <row r="3193" spans="1:24" ht="15" customHeight="1" x14ac:dyDescent="0.2">
      <c r="A3193" s="46"/>
      <c r="B3193" s="262" t="s">
        <v>919</v>
      </c>
      <c r="C3193" s="284" t="s">
        <v>1681</v>
      </c>
      <c r="D3193" s="262" t="s">
        <v>43</v>
      </c>
      <c r="E3193" s="262" t="s">
        <v>2732</v>
      </c>
      <c r="F3193" s="389" t="s">
        <v>923</v>
      </c>
      <c r="G3193" s="389"/>
      <c r="H3193" s="283" t="s">
        <v>49</v>
      </c>
      <c r="I3193" s="286">
        <v>1</v>
      </c>
      <c r="J3193" s="285">
        <v>4.3099999999999996</v>
      </c>
      <c r="K3193" s="285">
        <v>4.3099999999999996</v>
      </c>
      <c r="M3193" s="46"/>
      <c r="N3193" s="46"/>
      <c r="O3193" s="46"/>
      <c r="P3193" s="46"/>
      <c r="Q3193" s="46"/>
      <c r="R3193" s="46"/>
      <c r="S3193" s="46"/>
      <c r="T3193" s="46"/>
      <c r="U3193" s="46"/>
      <c r="V3193" s="46"/>
      <c r="W3193" s="46"/>
      <c r="X3193" s="46"/>
    </row>
    <row r="3194" spans="1:24" ht="15" customHeight="1" x14ac:dyDescent="0.2">
      <c r="A3194" s="46"/>
      <c r="B3194" s="263"/>
      <c r="C3194" s="263"/>
      <c r="D3194" s="263"/>
      <c r="E3194" s="263"/>
      <c r="F3194" s="263" t="s">
        <v>924</v>
      </c>
      <c r="G3194" s="289">
        <v>1.3</v>
      </c>
      <c r="H3194" s="263" t="s">
        <v>925</v>
      </c>
      <c r="I3194" s="289">
        <v>0</v>
      </c>
      <c r="J3194" s="263" t="s">
        <v>926</v>
      </c>
      <c r="K3194" s="289">
        <v>1.3</v>
      </c>
      <c r="M3194" s="46"/>
      <c r="N3194" s="46"/>
      <c r="O3194" s="46"/>
      <c r="P3194" s="46"/>
      <c r="Q3194" s="46"/>
      <c r="R3194" s="46"/>
      <c r="S3194" s="46"/>
      <c r="T3194" s="46"/>
      <c r="U3194" s="46"/>
      <c r="V3194" s="46"/>
      <c r="W3194" s="46"/>
      <c r="X3194" s="46"/>
    </row>
    <row r="3195" spans="1:24" ht="15" customHeight="1" x14ac:dyDescent="0.2">
      <c r="A3195" s="46"/>
      <c r="B3195" s="263"/>
      <c r="C3195" s="263"/>
      <c r="D3195" s="263"/>
      <c r="E3195" s="263"/>
      <c r="F3195" s="263" t="s">
        <v>927</v>
      </c>
      <c r="G3195" s="289">
        <v>1.2</v>
      </c>
      <c r="H3195" s="263"/>
      <c r="I3195" s="386" t="s">
        <v>928</v>
      </c>
      <c r="J3195" s="386"/>
      <c r="K3195" s="289">
        <v>6.99</v>
      </c>
      <c r="M3195" s="46"/>
      <c r="N3195" s="46"/>
      <c r="O3195" s="46"/>
      <c r="P3195" s="46"/>
      <c r="Q3195" s="46"/>
      <c r="R3195" s="46"/>
      <c r="S3195" s="46"/>
      <c r="T3195" s="46"/>
      <c r="U3195" s="46"/>
      <c r="V3195" s="46"/>
      <c r="W3195" s="46"/>
      <c r="X3195" s="46"/>
    </row>
    <row r="3196" spans="1:24" ht="15" customHeight="1" thickBot="1" x14ac:dyDescent="0.25">
      <c r="A3196" s="46"/>
      <c r="B3196" s="264"/>
      <c r="C3196" s="264"/>
      <c r="D3196" s="264"/>
      <c r="E3196" s="264"/>
      <c r="F3196" s="264"/>
      <c r="G3196" s="264"/>
      <c r="H3196" s="264" t="s">
        <v>929</v>
      </c>
      <c r="I3196" s="287" t="s">
        <v>3329</v>
      </c>
      <c r="J3196" s="264" t="s">
        <v>931</v>
      </c>
      <c r="K3196" s="265">
        <v>775.89</v>
      </c>
      <c r="M3196" s="46"/>
      <c r="N3196" s="46"/>
      <c r="O3196" s="46"/>
      <c r="P3196" s="46"/>
      <c r="Q3196" s="46"/>
      <c r="R3196" s="46"/>
      <c r="S3196" s="46"/>
      <c r="T3196" s="46"/>
      <c r="U3196" s="46"/>
      <c r="V3196" s="46"/>
      <c r="W3196" s="46"/>
      <c r="X3196" s="46"/>
    </row>
    <row r="3197" spans="1:24" ht="15" customHeight="1" thickTop="1" x14ac:dyDescent="0.2">
      <c r="A3197" s="46"/>
      <c r="B3197" s="278"/>
      <c r="C3197" s="278"/>
      <c r="D3197" s="278"/>
      <c r="E3197" s="278"/>
      <c r="F3197" s="278"/>
      <c r="G3197" s="278"/>
      <c r="H3197" s="278"/>
      <c r="I3197" s="278"/>
      <c r="J3197" s="278"/>
      <c r="K3197" s="278"/>
      <c r="M3197" s="46"/>
      <c r="N3197" s="46"/>
      <c r="O3197" s="46"/>
      <c r="P3197" s="46"/>
      <c r="Q3197" s="46"/>
      <c r="R3197" s="46"/>
      <c r="S3197" s="46"/>
      <c r="T3197" s="46"/>
      <c r="U3197" s="46"/>
      <c r="V3197" s="46"/>
      <c r="W3197" s="46"/>
      <c r="X3197" s="46"/>
    </row>
    <row r="3198" spans="1:24" ht="15" customHeight="1" x14ac:dyDescent="0.2">
      <c r="A3198" s="46"/>
      <c r="B3198" s="259" t="s">
        <v>678</v>
      </c>
      <c r="C3198" s="267" t="s">
        <v>24</v>
      </c>
      <c r="D3198" s="259" t="s">
        <v>25</v>
      </c>
      <c r="E3198" s="259" t="s">
        <v>26</v>
      </c>
      <c r="F3198" s="387" t="s">
        <v>917</v>
      </c>
      <c r="G3198" s="387"/>
      <c r="H3198" s="271" t="s">
        <v>27</v>
      </c>
      <c r="I3198" s="267" t="s">
        <v>28</v>
      </c>
      <c r="J3198" s="267" t="s">
        <v>29</v>
      </c>
      <c r="K3198" s="267" t="s">
        <v>30</v>
      </c>
      <c r="M3198" s="46"/>
      <c r="N3198" s="46"/>
      <c r="O3198" s="46"/>
      <c r="P3198" s="46"/>
      <c r="Q3198" s="46"/>
      <c r="R3198" s="46"/>
      <c r="S3198" s="46"/>
      <c r="T3198" s="46"/>
      <c r="U3198" s="46"/>
      <c r="V3198" s="46"/>
      <c r="W3198" s="46"/>
      <c r="X3198" s="46"/>
    </row>
    <row r="3199" spans="1:24" ht="15" customHeight="1" x14ac:dyDescent="0.2">
      <c r="A3199" s="46"/>
      <c r="B3199" s="260" t="s">
        <v>918</v>
      </c>
      <c r="C3199" s="275" t="s">
        <v>2459</v>
      </c>
      <c r="D3199" s="260" t="s">
        <v>73</v>
      </c>
      <c r="E3199" s="260" t="s">
        <v>677</v>
      </c>
      <c r="F3199" s="388" t="s">
        <v>978</v>
      </c>
      <c r="G3199" s="388"/>
      <c r="H3199" s="274" t="s">
        <v>83</v>
      </c>
      <c r="I3199" s="277">
        <v>1</v>
      </c>
      <c r="J3199" s="276">
        <v>26.06</v>
      </c>
      <c r="K3199" s="276">
        <v>26.06</v>
      </c>
      <c r="M3199" s="46"/>
      <c r="N3199" s="46"/>
      <c r="O3199" s="46"/>
      <c r="P3199" s="46"/>
      <c r="Q3199" s="46"/>
      <c r="R3199" s="46"/>
      <c r="S3199" s="46"/>
      <c r="T3199" s="46"/>
      <c r="U3199" s="46"/>
      <c r="V3199" s="46"/>
      <c r="W3199" s="46"/>
      <c r="X3199" s="46"/>
    </row>
    <row r="3200" spans="1:24" ht="15" customHeight="1" x14ac:dyDescent="0.2">
      <c r="A3200" s="46"/>
      <c r="B3200" s="261" t="s">
        <v>953</v>
      </c>
      <c r="C3200" s="280" t="s">
        <v>991</v>
      </c>
      <c r="D3200" s="261" t="s">
        <v>47</v>
      </c>
      <c r="E3200" s="261" t="s">
        <v>992</v>
      </c>
      <c r="F3200" s="385" t="s">
        <v>3970</v>
      </c>
      <c r="G3200" s="385"/>
      <c r="H3200" s="279" t="s">
        <v>950</v>
      </c>
      <c r="I3200" s="282">
        <v>0.309</v>
      </c>
      <c r="J3200" s="281">
        <v>43.64</v>
      </c>
      <c r="K3200" s="281">
        <v>13.48</v>
      </c>
      <c r="M3200" s="46"/>
      <c r="N3200" s="46"/>
      <c r="O3200" s="46"/>
      <c r="P3200" s="46"/>
      <c r="Q3200" s="46"/>
      <c r="R3200" s="46"/>
      <c r="S3200" s="46"/>
      <c r="T3200" s="46"/>
      <c r="U3200" s="46"/>
      <c r="V3200" s="46"/>
      <c r="W3200" s="46"/>
      <c r="X3200" s="46"/>
    </row>
    <row r="3201" spans="1:24" ht="15" customHeight="1" x14ac:dyDescent="0.2">
      <c r="A3201" s="46"/>
      <c r="B3201" s="261" t="s">
        <v>953</v>
      </c>
      <c r="C3201" s="280" t="s">
        <v>988</v>
      </c>
      <c r="D3201" s="261" t="s">
        <v>47</v>
      </c>
      <c r="E3201" s="261" t="s">
        <v>989</v>
      </c>
      <c r="F3201" s="385" t="s">
        <v>3970</v>
      </c>
      <c r="G3201" s="385"/>
      <c r="H3201" s="279" t="s">
        <v>950</v>
      </c>
      <c r="I3201" s="282">
        <v>0.309</v>
      </c>
      <c r="J3201" s="281">
        <v>27.19</v>
      </c>
      <c r="K3201" s="281">
        <v>8.4</v>
      </c>
      <c r="M3201" s="46"/>
      <c r="N3201" s="46"/>
      <c r="O3201" s="46"/>
      <c r="P3201" s="46"/>
      <c r="Q3201" s="46"/>
      <c r="R3201" s="46"/>
      <c r="S3201" s="46"/>
      <c r="T3201" s="46"/>
      <c r="U3201" s="46"/>
      <c r="V3201" s="46"/>
      <c r="W3201" s="46"/>
      <c r="X3201" s="46"/>
    </row>
    <row r="3202" spans="1:24" ht="15" customHeight="1" x14ac:dyDescent="0.2">
      <c r="A3202" s="46"/>
      <c r="B3202" s="262" t="s">
        <v>919</v>
      </c>
      <c r="C3202" s="284" t="s">
        <v>1012</v>
      </c>
      <c r="D3202" s="262" t="s">
        <v>47</v>
      </c>
      <c r="E3202" s="262" t="s">
        <v>2639</v>
      </c>
      <c r="F3202" s="389" t="s">
        <v>923</v>
      </c>
      <c r="G3202" s="389"/>
      <c r="H3202" s="283" t="s">
        <v>83</v>
      </c>
      <c r="I3202" s="286">
        <v>1</v>
      </c>
      <c r="J3202" s="285">
        <v>4.18</v>
      </c>
      <c r="K3202" s="285">
        <v>4.18</v>
      </c>
      <c r="M3202" s="46"/>
      <c r="N3202" s="46"/>
      <c r="O3202" s="46"/>
      <c r="P3202" s="46"/>
      <c r="Q3202" s="46"/>
      <c r="R3202" s="46"/>
      <c r="S3202" s="46"/>
      <c r="T3202" s="46"/>
      <c r="U3202" s="46"/>
      <c r="V3202" s="46"/>
      <c r="W3202" s="46"/>
      <c r="X3202" s="46"/>
    </row>
    <row r="3203" spans="1:24" ht="15" customHeight="1" x14ac:dyDescent="0.2">
      <c r="A3203" s="46"/>
      <c r="B3203" s="263"/>
      <c r="C3203" s="263"/>
      <c r="D3203" s="263"/>
      <c r="E3203" s="263"/>
      <c r="F3203" s="263" t="s">
        <v>924</v>
      </c>
      <c r="G3203" s="289">
        <v>19.25</v>
      </c>
      <c r="H3203" s="263" t="s">
        <v>925</v>
      </c>
      <c r="I3203" s="289">
        <v>0</v>
      </c>
      <c r="J3203" s="263" t="s">
        <v>926</v>
      </c>
      <c r="K3203" s="289">
        <v>19.25</v>
      </c>
      <c r="M3203" s="46"/>
      <c r="N3203" s="46"/>
      <c r="O3203" s="46"/>
      <c r="P3203" s="46"/>
      <c r="Q3203" s="46"/>
      <c r="R3203" s="46"/>
      <c r="S3203" s="46"/>
      <c r="T3203" s="46"/>
      <c r="U3203" s="46"/>
      <c r="V3203" s="46"/>
      <c r="W3203" s="46"/>
      <c r="X3203" s="46"/>
    </row>
    <row r="3204" spans="1:24" ht="15" customHeight="1" x14ac:dyDescent="0.2">
      <c r="A3204" s="46"/>
      <c r="B3204" s="263"/>
      <c r="C3204" s="263"/>
      <c r="D3204" s="263"/>
      <c r="E3204" s="263"/>
      <c r="F3204" s="263" t="s">
        <v>927</v>
      </c>
      <c r="G3204" s="289">
        <v>5.42</v>
      </c>
      <c r="H3204" s="263"/>
      <c r="I3204" s="386" t="s">
        <v>928</v>
      </c>
      <c r="J3204" s="386"/>
      <c r="K3204" s="289">
        <v>31.48</v>
      </c>
      <c r="M3204" s="46"/>
      <c r="N3204" s="46"/>
      <c r="O3204" s="46"/>
      <c r="P3204" s="46"/>
      <c r="Q3204" s="46"/>
      <c r="R3204" s="46"/>
      <c r="S3204" s="46"/>
      <c r="T3204" s="46"/>
      <c r="U3204" s="46"/>
      <c r="V3204" s="46"/>
      <c r="W3204" s="46"/>
      <c r="X3204" s="46"/>
    </row>
    <row r="3205" spans="1:24" ht="15" customHeight="1" thickBot="1" x14ac:dyDescent="0.25">
      <c r="A3205" s="46"/>
      <c r="B3205" s="264"/>
      <c r="C3205" s="264"/>
      <c r="D3205" s="264"/>
      <c r="E3205" s="264"/>
      <c r="F3205" s="264"/>
      <c r="G3205" s="264"/>
      <c r="H3205" s="264" t="s">
        <v>929</v>
      </c>
      <c r="I3205" s="287" t="s">
        <v>3329</v>
      </c>
      <c r="J3205" s="264" t="s">
        <v>931</v>
      </c>
      <c r="K3205" s="265">
        <v>3494.28</v>
      </c>
      <c r="M3205" s="46"/>
      <c r="N3205" s="46"/>
      <c r="O3205" s="46"/>
      <c r="P3205" s="46"/>
      <c r="Q3205" s="46"/>
      <c r="R3205" s="46"/>
      <c r="S3205" s="46"/>
      <c r="T3205" s="46"/>
      <c r="U3205" s="46"/>
      <c r="V3205" s="46"/>
      <c r="W3205" s="46"/>
      <c r="X3205" s="46"/>
    </row>
    <row r="3206" spans="1:24" ht="15" customHeight="1" thickTop="1" x14ac:dyDescent="0.2">
      <c r="A3206" s="46"/>
      <c r="B3206" s="278"/>
      <c r="C3206" s="278"/>
      <c r="D3206" s="278"/>
      <c r="E3206" s="278"/>
      <c r="F3206" s="278"/>
      <c r="G3206" s="278"/>
      <c r="H3206" s="278"/>
      <c r="I3206" s="278"/>
      <c r="J3206" s="278"/>
      <c r="K3206" s="278"/>
      <c r="M3206" s="46"/>
      <c r="N3206" s="46"/>
      <c r="O3206" s="46"/>
      <c r="P3206" s="46"/>
      <c r="Q3206" s="46"/>
      <c r="R3206" s="46"/>
      <c r="S3206" s="46"/>
      <c r="T3206" s="46"/>
      <c r="U3206" s="46"/>
      <c r="V3206" s="46"/>
      <c r="W3206" s="46"/>
      <c r="X3206" s="46"/>
    </row>
    <row r="3207" spans="1:24" ht="15" customHeight="1" x14ac:dyDescent="0.2">
      <c r="A3207" s="46"/>
      <c r="B3207" s="259" t="s">
        <v>681</v>
      </c>
      <c r="C3207" s="267" t="s">
        <v>24</v>
      </c>
      <c r="D3207" s="259" t="s">
        <v>25</v>
      </c>
      <c r="E3207" s="259" t="s">
        <v>26</v>
      </c>
      <c r="F3207" s="387" t="s">
        <v>917</v>
      </c>
      <c r="G3207" s="387"/>
      <c r="H3207" s="271" t="s">
        <v>27</v>
      </c>
      <c r="I3207" s="267" t="s">
        <v>28</v>
      </c>
      <c r="J3207" s="267" t="s">
        <v>29</v>
      </c>
      <c r="K3207" s="267" t="s">
        <v>30</v>
      </c>
      <c r="M3207" s="46"/>
      <c r="N3207" s="46"/>
      <c r="O3207" s="46"/>
      <c r="P3207" s="46"/>
      <c r="Q3207" s="46"/>
      <c r="R3207" s="46"/>
      <c r="S3207" s="46"/>
      <c r="T3207" s="46"/>
      <c r="U3207" s="46"/>
      <c r="V3207" s="46"/>
      <c r="W3207" s="46"/>
      <c r="X3207" s="46"/>
    </row>
    <row r="3208" spans="1:24" ht="15" customHeight="1" x14ac:dyDescent="0.2">
      <c r="A3208" s="46"/>
      <c r="B3208" s="260" t="s">
        <v>918</v>
      </c>
      <c r="C3208" s="275" t="s">
        <v>686</v>
      </c>
      <c r="D3208" s="260" t="s">
        <v>47</v>
      </c>
      <c r="E3208" s="260" t="s">
        <v>687</v>
      </c>
      <c r="F3208" s="388" t="s">
        <v>4031</v>
      </c>
      <c r="G3208" s="388"/>
      <c r="H3208" s="274" t="s">
        <v>83</v>
      </c>
      <c r="I3208" s="277">
        <v>1</v>
      </c>
      <c r="J3208" s="276">
        <v>60.09</v>
      </c>
      <c r="K3208" s="276">
        <v>60.09</v>
      </c>
      <c r="M3208" s="46"/>
      <c r="N3208" s="46"/>
      <c r="O3208" s="46"/>
      <c r="P3208" s="46"/>
      <c r="Q3208" s="46"/>
      <c r="R3208" s="46"/>
      <c r="S3208" s="46"/>
      <c r="T3208" s="46"/>
      <c r="U3208" s="46"/>
      <c r="V3208" s="46"/>
      <c r="W3208" s="46"/>
      <c r="X3208" s="46"/>
    </row>
    <row r="3209" spans="1:24" ht="15" customHeight="1" x14ac:dyDescent="0.2">
      <c r="A3209" s="46"/>
      <c r="B3209" s="261" t="s">
        <v>953</v>
      </c>
      <c r="C3209" s="280" t="s">
        <v>991</v>
      </c>
      <c r="D3209" s="261" t="s">
        <v>47</v>
      </c>
      <c r="E3209" s="261" t="s">
        <v>992</v>
      </c>
      <c r="F3209" s="385" t="s">
        <v>3970</v>
      </c>
      <c r="G3209" s="385"/>
      <c r="H3209" s="279" t="s">
        <v>950</v>
      </c>
      <c r="I3209" s="282">
        <v>8.3000000000000004E-2</v>
      </c>
      <c r="J3209" s="281">
        <v>43.64</v>
      </c>
      <c r="K3209" s="281">
        <v>3.62</v>
      </c>
      <c r="M3209" s="46"/>
      <c r="N3209" s="46"/>
      <c r="O3209" s="46"/>
      <c r="P3209" s="46"/>
      <c r="Q3209" s="46"/>
      <c r="R3209" s="46"/>
      <c r="S3209" s="46"/>
      <c r="T3209" s="46"/>
      <c r="U3209" s="46"/>
      <c r="V3209" s="46"/>
      <c r="W3209" s="46"/>
      <c r="X3209" s="46"/>
    </row>
    <row r="3210" spans="1:24" ht="15" customHeight="1" x14ac:dyDescent="0.2">
      <c r="A3210" s="46"/>
      <c r="B3210" s="261" t="s">
        <v>953</v>
      </c>
      <c r="C3210" s="280" t="s">
        <v>988</v>
      </c>
      <c r="D3210" s="261" t="s">
        <v>47</v>
      </c>
      <c r="E3210" s="261" t="s">
        <v>989</v>
      </c>
      <c r="F3210" s="385" t="s">
        <v>3970</v>
      </c>
      <c r="G3210" s="385"/>
      <c r="H3210" s="279" t="s">
        <v>950</v>
      </c>
      <c r="I3210" s="282">
        <v>8.3000000000000004E-2</v>
      </c>
      <c r="J3210" s="281">
        <v>27.19</v>
      </c>
      <c r="K3210" s="281">
        <v>2.25</v>
      </c>
      <c r="M3210" s="46"/>
      <c r="N3210" s="46"/>
      <c r="O3210" s="46"/>
      <c r="P3210" s="46"/>
      <c r="Q3210" s="46"/>
      <c r="R3210" s="46"/>
      <c r="S3210" s="46"/>
      <c r="T3210" s="46"/>
      <c r="U3210" s="46"/>
      <c r="V3210" s="46"/>
      <c r="W3210" s="46"/>
      <c r="X3210" s="46"/>
    </row>
    <row r="3211" spans="1:24" ht="15" customHeight="1" x14ac:dyDescent="0.2">
      <c r="A3211" s="46"/>
      <c r="B3211" s="262" t="s">
        <v>919</v>
      </c>
      <c r="C3211" s="284" t="s">
        <v>1688</v>
      </c>
      <c r="D3211" s="262" t="s">
        <v>47</v>
      </c>
      <c r="E3211" s="262" t="s">
        <v>1689</v>
      </c>
      <c r="F3211" s="389" t="s">
        <v>923</v>
      </c>
      <c r="G3211" s="389"/>
      <c r="H3211" s="283" t="s">
        <v>83</v>
      </c>
      <c r="I3211" s="286">
        <v>1.0149999999999999</v>
      </c>
      <c r="J3211" s="285">
        <v>53.39</v>
      </c>
      <c r="K3211" s="285">
        <v>54.19</v>
      </c>
      <c r="M3211" s="46"/>
      <c r="N3211" s="46"/>
      <c r="O3211" s="46"/>
      <c r="P3211" s="46"/>
      <c r="Q3211" s="46"/>
      <c r="R3211" s="46"/>
      <c r="S3211" s="46"/>
      <c r="T3211" s="46"/>
      <c r="U3211" s="46"/>
      <c r="V3211" s="46"/>
      <c r="W3211" s="46"/>
      <c r="X3211" s="46"/>
    </row>
    <row r="3212" spans="1:24" ht="15" customHeight="1" x14ac:dyDescent="0.2">
      <c r="A3212" s="46"/>
      <c r="B3212" s="262" t="s">
        <v>919</v>
      </c>
      <c r="C3212" s="284" t="s">
        <v>1682</v>
      </c>
      <c r="D3212" s="262" t="s">
        <v>47</v>
      </c>
      <c r="E3212" s="262" t="s">
        <v>1683</v>
      </c>
      <c r="F3212" s="389" t="s">
        <v>923</v>
      </c>
      <c r="G3212" s="389"/>
      <c r="H3212" s="283" t="s">
        <v>49</v>
      </c>
      <c r="I3212" s="286">
        <v>8.9999999999999993E-3</v>
      </c>
      <c r="J3212" s="285">
        <v>4.12</v>
      </c>
      <c r="K3212" s="285">
        <v>0.03</v>
      </c>
      <c r="M3212" s="46"/>
      <c r="N3212" s="46"/>
      <c r="O3212" s="46"/>
      <c r="P3212" s="46"/>
      <c r="Q3212" s="46"/>
      <c r="R3212" s="46"/>
      <c r="S3212" s="46"/>
      <c r="T3212" s="46"/>
      <c r="U3212" s="46"/>
      <c r="V3212" s="46"/>
      <c r="W3212" s="46"/>
      <c r="X3212" s="46"/>
    </row>
    <row r="3213" spans="1:24" ht="15" customHeight="1" x14ac:dyDescent="0.2">
      <c r="A3213" s="46"/>
      <c r="B3213" s="263"/>
      <c r="C3213" s="263"/>
      <c r="D3213" s="263"/>
      <c r="E3213" s="263"/>
      <c r="F3213" s="263" t="s">
        <v>924</v>
      </c>
      <c r="G3213" s="289">
        <v>5.16</v>
      </c>
      <c r="H3213" s="263" t="s">
        <v>925</v>
      </c>
      <c r="I3213" s="289">
        <v>0</v>
      </c>
      <c r="J3213" s="263" t="s">
        <v>926</v>
      </c>
      <c r="K3213" s="289">
        <v>5.16</v>
      </c>
      <c r="M3213" s="46"/>
      <c r="N3213" s="46"/>
      <c r="O3213" s="46"/>
      <c r="P3213" s="46"/>
      <c r="Q3213" s="46"/>
      <c r="R3213" s="46"/>
      <c r="S3213" s="46"/>
      <c r="T3213" s="46"/>
      <c r="U3213" s="46"/>
      <c r="V3213" s="46"/>
      <c r="W3213" s="46"/>
      <c r="X3213" s="46"/>
    </row>
    <row r="3214" spans="1:24" ht="15" customHeight="1" x14ac:dyDescent="0.2">
      <c r="A3214" s="46"/>
      <c r="B3214" s="263"/>
      <c r="C3214" s="263"/>
      <c r="D3214" s="263"/>
      <c r="E3214" s="263"/>
      <c r="F3214" s="263" t="s">
        <v>927</v>
      </c>
      <c r="G3214" s="289">
        <v>12.5</v>
      </c>
      <c r="H3214" s="263"/>
      <c r="I3214" s="386" t="s">
        <v>928</v>
      </c>
      <c r="J3214" s="386"/>
      <c r="K3214" s="289">
        <v>72.59</v>
      </c>
      <c r="M3214" s="46"/>
      <c r="N3214" s="46"/>
      <c r="O3214" s="46"/>
      <c r="P3214" s="46"/>
      <c r="Q3214" s="46"/>
      <c r="R3214" s="46"/>
      <c r="S3214" s="46"/>
      <c r="T3214" s="46"/>
      <c r="U3214" s="46"/>
      <c r="V3214" s="46"/>
      <c r="W3214" s="46"/>
      <c r="X3214" s="46"/>
    </row>
    <row r="3215" spans="1:24" ht="15" customHeight="1" thickBot="1" x14ac:dyDescent="0.25">
      <c r="A3215" s="46"/>
      <c r="B3215" s="264"/>
      <c r="C3215" s="264"/>
      <c r="D3215" s="264"/>
      <c r="E3215" s="264"/>
      <c r="F3215" s="264"/>
      <c r="G3215" s="264"/>
      <c r="H3215" s="264" t="s">
        <v>929</v>
      </c>
      <c r="I3215" s="287" t="s">
        <v>3701</v>
      </c>
      <c r="J3215" s="264" t="s">
        <v>931</v>
      </c>
      <c r="K3215" s="265">
        <v>1713.12</v>
      </c>
      <c r="M3215" s="46"/>
      <c r="N3215" s="46"/>
      <c r="O3215" s="46"/>
      <c r="P3215" s="46"/>
      <c r="Q3215" s="46"/>
      <c r="R3215" s="46"/>
      <c r="S3215" s="46"/>
      <c r="T3215" s="46"/>
      <c r="U3215" s="46"/>
      <c r="V3215" s="46"/>
      <c r="W3215" s="46"/>
      <c r="X3215" s="46"/>
    </row>
    <row r="3216" spans="1:24" ht="15" customHeight="1" thickTop="1" x14ac:dyDescent="0.2">
      <c r="A3216" s="46"/>
      <c r="B3216" s="278"/>
      <c r="C3216" s="278"/>
      <c r="D3216" s="278"/>
      <c r="E3216" s="278"/>
      <c r="F3216" s="278"/>
      <c r="G3216" s="278"/>
      <c r="H3216" s="278"/>
      <c r="I3216" s="278"/>
      <c r="J3216" s="278"/>
      <c r="K3216" s="278"/>
      <c r="M3216" s="46"/>
      <c r="N3216" s="46"/>
      <c r="O3216" s="46"/>
      <c r="P3216" s="46"/>
      <c r="Q3216" s="46"/>
      <c r="R3216" s="46"/>
      <c r="S3216" s="46"/>
      <c r="T3216" s="46"/>
      <c r="U3216" s="46"/>
      <c r="V3216" s="46"/>
      <c r="W3216" s="46"/>
      <c r="X3216" s="46"/>
    </row>
    <row r="3217" spans="1:24" ht="15" customHeight="1" x14ac:dyDescent="0.2">
      <c r="A3217" s="46"/>
      <c r="B3217" s="259" t="s">
        <v>684</v>
      </c>
      <c r="C3217" s="267" t="s">
        <v>24</v>
      </c>
      <c r="D3217" s="259" t="s">
        <v>25</v>
      </c>
      <c r="E3217" s="259" t="s">
        <v>26</v>
      </c>
      <c r="F3217" s="387" t="s">
        <v>917</v>
      </c>
      <c r="G3217" s="387"/>
      <c r="H3217" s="271" t="s">
        <v>27</v>
      </c>
      <c r="I3217" s="267" t="s">
        <v>28</v>
      </c>
      <c r="J3217" s="267" t="s">
        <v>29</v>
      </c>
      <c r="K3217" s="267" t="s">
        <v>30</v>
      </c>
      <c r="M3217" s="46"/>
      <c r="N3217" s="46"/>
      <c r="O3217" s="46"/>
      <c r="P3217" s="46"/>
      <c r="Q3217" s="46"/>
      <c r="R3217" s="46"/>
      <c r="S3217" s="46"/>
      <c r="T3217" s="46"/>
      <c r="U3217" s="46"/>
      <c r="V3217" s="46"/>
      <c r="W3217" s="46"/>
      <c r="X3217" s="46"/>
    </row>
    <row r="3218" spans="1:24" ht="15" customHeight="1" x14ac:dyDescent="0.2">
      <c r="A3218" s="46"/>
      <c r="B3218" s="260" t="s">
        <v>918</v>
      </c>
      <c r="C3218" s="275" t="s">
        <v>3455</v>
      </c>
      <c r="D3218" s="260" t="s">
        <v>47</v>
      </c>
      <c r="E3218" s="260" t="s">
        <v>3456</v>
      </c>
      <c r="F3218" s="388" t="s">
        <v>4031</v>
      </c>
      <c r="G3218" s="388"/>
      <c r="H3218" s="274" t="s">
        <v>83</v>
      </c>
      <c r="I3218" s="277">
        <v>1</v>
      </c>
      <c r="J3218" s="276">
        <v>107.13</v>
      </c>
      <c r="K3218" s="276">
        <v>107.13</v>
      </c>
      <c r="M3218" s="46"/>
      <c r="N3218" s="46"/>
      <c r="O3218" s="46"/>
      <c r="P3218" s="46"/>
      <c r="Q3218" s="46"/>
      <c r="R3218" s="46"/>
      <c r="S3218" s="46"/>
      <c r="T3218" s="46"/>
      <c r="U3218" s="46"/>
      <c r="V3218" s="46"/>
      <c r="W3218" s="46"/>
      <c r="X3218" s="46"/>
    </row>
    <row r="3219" spans="1:24" ht="15" customHeight="1" x14ac:dyDescent="0.2">
      <c r="A3219" s="46"/>
      <c r="B3219" s="261" t="s">
        <v>953</v>
      </c>
      <c r="C3219" s="280" t="s">
        <v>988</v>
      </c>
      <c r="D3219" s="261" t="s">
        <v>47</v>
      </c>
      <c r="E3219" s="261" t="s">
        <v>989</v>
      </c>
      <c r="F3219" s="385" t="s">
        <v>3970</v>
      </c>
      <c r="G3219" s="385"/>
      <c r="H3219" s="279" t="s">
        <v>950</v>
      </c>
      <c r="I3219" s="282">
        <v>0.12280000000000001</v>
      </c>
      <c r="J3219" s="281">
        <v>27.19</v>
      </c>
      <c r="K3219" s="281">
        <v>3.33</v>
      </c>
      <c r="M3219" s="46"/>
      <c r="N3219" s="46"/>
      <c r="O3219" s="46"/>
      <c r="P3219" s="46"/>
      <c r="Q3219" s="46"/>
      <c r="R3219" s="46"/>
      <c r="S3219" s="46"/>
      <c r="T3219" s="46"/>
      <c r="U3219" s="46"/>
      <c r="V3219" s="46"/>
      <c r="W3219" s="46"/>
      <c r="X3219" s="46"/>
    </row>
    <row r="3220" spans="1:24" ht="15" customHeight="1" x14ac:dyDescent="0.2">
      <c r="A3220" s="46"/>
      <c r="B3220" s="261" t="s">
        <v>953</v>
      </c>
      <c r="C3220" s="280" t="s">
        <v>991</v>
      </c>
      <c r="D3220" s="261" t="s">
        <v>47</v>
      </c>
      <c r="E3220" s="261" t="s">
        <v>992</v>
      </c>
      <c r="F3220" s="385" t="s">
        <v>3970</v>
      </c>
      <c r="G3220" s="385"/>
      <c r="H3220" s="279" t="s">
        <v>950</v>
      </c>
      <c r="I3220" s="282">
        <v>0.12280000000000001</v>
      </c>
      <c r="J3220" s="281">
        <v>43.64</v>
      </c>
      <c r="K3220" s="281">
        <v>5.35</v>
      </c>
      <c r="M3220" s="46"/>
      <c r="N3220" s="46"/>
      <c r="O3220" s="46"/>
      <c r="P3220" s="46"/>
      <c r="Q3220" s="46"/>
      <c r="R3220" s="46"/>
      <c r="S3220" s="46"/>
      <c r="T3220" s="46"/>
      <c r="U3220" s="46"/>
      <c r="V3220" s="46"/>
      <c r="W3220" s="46"/>
      <c r="X3220" s="46"/>
    </row>
    <row r="3221" spans="1:24" ht="15" customHeight="1" x14ac:dyDescent="0.2">
      <c r="A3221" s="46"/>
      <c r="B3221" s="262" t="s">
        <v>919</v>
      </c>
      <c r="C3221" s="284" t="s">
        <v>3702</v>
      </c>
      <c r="D3221" s="262" t="s">
        <v>47</v>
      </c>
      <c r="E3221" s="262" t="s">
        <v>3703</v>
      </c>
      <c r="F3221" s="389" t="s">
        <v>923</v>
      </c>
      <c r="G3221" s="389"/>
      <c r="H3221" s="283" t="s">
        <v>83</v>
      </c>
      <c r="I3221" s="286">
        <v>1.0149999999999999</v>
      </c>
      <c r="J3221" s="285">
        <v>96.97</v>
      </c>
      <c r="K3221" s="285">
        <v>98.42</v>
      </c>
      <c r="M3221" s="46"/>
      <c r="N3221" s="46"/>
      <c r="O3221" s="46"/>
      <c r="P3221" s="46"/>
      <c r="Q3221" s="46"/>
      <c r="R3221" s="46"/>
      <c r="S3221" s="46"/>
      <c r="T3221" s="46"/>
      <c r="U3221" s="46"/>
      <c r="V3221" s="46"/>
      <c r="W3221" s="46"/>
      <c r="X3221" s="46"/>
    </row>
    <row r="3222" spans="1:24" ht="15" customHeight="1" x14ac:dyDescent="0.2">
      <c r="A3222" s="46"/>
      <c r="B3222" s="262" t="s">
        <v>919</v>
      </c>
      <c r="C3222" s="284" t="s">
        <v>1682</v>
      </c>
      <c r="D3222" s="262" t="s">
        <v>47</v>
      </c>
      <c r="E3222" s="262" t="s">
        <v>1683</v>
      </c>
      <c r="F3222" s="389" t="s">
        <v>923</v>
      </c>
      <c r="G3222" s="389"/>
      <c r="H3222" s="283" t="s">
        <v>49</v>
      </c>
      <c r="I3222" s="286">
        <v>8.9999999999999993E-3</v>
      </c>
      <c r="J3222" s="285">
        <v>4.12</v>
      </c>
      <c r="K3222" s="285">
        <v>0.03</v>
      </c>
      <c r="M3222" s="46"/>
      <c r="N3222" s="46"/>
      <c r="O3222" s="46"/>
      <c r="P3222" s="46"/>
      <c r="Q3222" s="46"/>
      <c r="R3222" s="46"/>
      <c r="S3222" s="46"/>
      <c r="T3222" s="46"/>
      <c r="U3222" s="46"/>
      <c r="V3222" s="46"/>
      <c r="W3222" s="46"/>
      <c r="X3222" s="46"/>
    </row>
    <row r="3223" spans="1:24" ht="15" customHeight="1" x14ac:dyDescent="0.2">
      <c r="A3223" s="46"/>
      <c r="B3223" s="263"/>
      <c r="C3223" s="263"/>
      <c r="D3223" s="263"/>
      <c r="E3223" s="263"/>
      <c r="F3223" s="263" t="s">
        <v>924</v>
      </c>
      <c r="G3223" s="289">
        <v>7.64</v>
      </c>
      <c r="H3223" s="263" t="s">
        <v>925</v>
      </c>
      <c r="I3223" s="289">
        <v>0</v>
      </c>
      <c r="J3223" s="263" t="s">
        <v>926</v>
      </c>
      <c r="K3223" s="289">
        <v>7.64</v>
      </c>
      <c r="M3223" s="46"/>
      <c r="N3223" s="46"/>
      <c r="O3223" s="46"/>
      <c r="P3223" s="46"/>
      <c r="Q3223" s="46"/>
      <c r="R3223" s="46"/>
      <c r="S3223" s="46"/>
      <c r="T3223" s="46"/>
      <c r="U3223" s="46"/>
      <c r="V3223" s="46"/>
      <c r="W3223" s="46"/>
      <c r="X3223" s="46"/>
    </row>
    <row r="3224" spans="1:24" ht="15" customHeight="1" x14ac:dyDescent="0.2">
      <c r="A3224" s="46"/>
      <c r="B3224" s="263"/>
      <c r="C3224" s="263"/>
      <c r="D3224" s="263"/>
      <c r="E3224" s="263"/>
      <c r="F3224" s="263" t="s">
        <v>927</v>
      </c>
      <c r="G3224" s="289">
        <v>22.29</v>
      </c>
      <c r="H3224" s="263"/>
      <c r="I3224" s="386" t="s">
        <v>928</v>
      </c>
      <c r="J3224" s="386"/>
      <c r="K3224" s="289">
        <v>129.41999999999999</v>
      </c>
      <c r="M3224" s="46"/>
      <c r="N3224" s="46"/>
      <c r="O3224" s="46"/>
      <c r="P3224" s="46"/>
      <c r="Q3224" s="46"/>
      <c r="R3224" s="46"/>
      <c r="S3224" s="46"/>
      <c r="T3224" s="46"/>
      <c r="U3224" s="46"/>
      <c r="V3224" s="46"/>
      <c r="W3224" s="46"/>
      <c r="X3224" s="46"/>
    </row>
    <row r="3225" spans="1:24" ht="15" customHeight="1" thickBot="1" x14ac:dyDescent="0.25">
      <c r="A3225" s="46"/>
      <c r="B3225" s="264"/>
      <c r="C3225" s="264"/>
      <c r="D3225" s="264"/>
      <c r="E3225" s="264"/>
      <c r="F3225" s="264"/>
      <c r="G3225" s="264"/>
      <c r="H3225" s="264" t="s">
        <v>929</v>
      </c>
      <c r="I3225" s="287" t="s">
        <v>3704</v>
      </c>
      <c r="J3225" s="264" t="s">
        <v>931</v>
      </c>
      <c r="K3225" s="265">
        <v>13304.37</v>
      </c>
      <c r="M3225" s="46"/>
      <c r="N3225" s="46"/>
      <c r="O3225" s="46"/>
      <c r="P3225" s="46"/>
      <c r="Q3225" s="46"/>
      <c r="R3225" s="46"/>
      <c r="S3225" s="46"/>
      <c r="T3225" s="46"/>
      <c r="U3225" s="46"/>
      <c r="V3225" s="46"/>
      <c r="W3225" s="46"/>
      <c r="X3225" s="46"/>
    </row>
    <row r="3226" spans="1:24" ht="15" customHeight="1" thickTop="1" x14ac:dyDescent="0.2">
      <c r="A3226" s="46"/>
      <c r="B3226" s="278"/>
      <c r="C3226" s="278"/>
      <c r="D3226" s="278"/>
      <c r="E3226" s="278"/>
      <c r="F3226" s="278"/>
      <c r="G3226" s="278"/>
      <c r="H3226" s="278"/>
      <c r="I3226" s="278"/>
      <c r="J3226" s="278"/>
      <c r="K3226" s="278"/>
      <c r="M3226" s="46"/>
      <c r="N3226" s="46"/>
      <c r="O3226" s="46"/>
      <c r="P3226" s="46"/>
      <c r="Q3226" s="46"/>
      <c r="R3226" s="46"/>
      <c r="S3226" s="46"/>
      <c r="T3226" s="46"/>
      <c r="U3226" s="46"/>
      <c r="V3226" s="46"/>
      <c r="W3226" s="46"/>
      <c r="X3226" s="46"/>
    </row>
    <row r="3227" spans="1:24" ht="15" customHeight="1" x14ac:dyDescent="0.2">
      <c r="A3227" s="46"/>
      <c r="B3227" s="259" t="s">
        <v>685</v>
      </c>
      <c r="C3227" s="267" t="s">
        <v>24</v>
      </c>
      <c r="D3227" s="259" t="s">
        <v>25</v>
      </c>
      <c r="E3227" s="259" t="s">
        <v>26</v>
      </c>
      <c r="F3227" s="387" t="s">
        <v>917</v>
      </c>
      <c r="G3227" s="387"/>
      <c r="H3227" s="271" t="s">
        <v>27</v>
      </c>
      <c r="I3227" s="267" t="s">
        <v>28</v>
      </c>
      <c r="J3227" s="267" t="s">
        <v>29</v>
      </c>
      <c r="K3227" s="267" t="s">
        <v>30</v>
      </c>
      <c r="M3227" s="46"/>
      <c r="N3227" s="46"/>
      <c r="O3227" s="46"/>
      <c r="P3227" s="46"/>
      <c r="Q3227" s="46"/>
      <c r="R3227" s="46"/>
      <c r="S3227" s="46"/>
      <c r="T3227" s="46"/>
      <c r="U3227" s="46"/>
      <c r="V3227" s="46"/>
      <c r="W3227" s="46"/>
      <c r="X3227" s="46"/>
    </row>
    <row r="3228" spans="1:24" ht="15" customHeight="1" x14ac:dyDescent="0.2">
      <c r="A3228" s="46"/>
      <c r="B3228" s="260" t="s">
        <v>918</v>
      </c>
      <c r="C3228" s="275" t="s">
        <v>3457</v>
      </c>
      <c r="D3228" s="260" t="s">
        <v>47</v>
      </c>
      <c r="E3228" s="260" t="s">
        <v>3458</v>
      </c>
      <c r="F3228" s="388" t="s">
        <v>3976</v>
      </c>
      <c r="G3228" s="388"/>
      <c r="H3228" s="274" t="s">
        <v>83</v>
      </c>
      <c r="I3228" s="277">
        <v>1</v>
      </c>
      <c r="J3228" s="276">
        <v>10.88</v>
      </c>
      <c r="K3228" s="276">
        <v>10.88</v>
      </c>
      <c r="M3228" s="46"/>
      <c r="N3228" s="46"/>
      <c r="O3228" s="46"/>
      <c r="P3228" s="46"/>
      <c r="Q3228" s="46"/>
      <c r="R3228" s="46"/>
      <c r="S3228" s="46"/>
      <c r="T3228" s="46"/>
      <c r="U3228" s="46"/>
      <c r="V3228" s="46"/>
      <c r="W3228" s="46"/>
      <c r="X3228" s="46"/>
    </row>
    <row r="3229" spans="1:24" ht="15" customHeight="1" x14ac:dyDescent="0.2">
      <c r="A3229" s="46"/>
      <c r="B3229" s="261" t="s">
        <v>953</v>
      </c>
      <c r="C3229" s="280" t="s">
        <v>991</v>
      </c>
      <c r="D3229" s="261" t="s">
        <v>47</v>
      </c>
      <c r="E3229" s="261" t="s">
        <v>992</v>
      </c>
      <c r="F3229" s="385" t="s">
        <v>3970</v>
      </c>
      <c r="G3229" s="385"/>
      <c r="H3229" s="279" t="s">
        <v>950</v>
      </c>
      <c r="I3229" s="282">
        <v>2.8999999999999998E-3</v>
      </c>
      <c r="J3229" s="281">
        <v>43.64</v>
      </c>
      <c r="K3229" s="281">
        <v>0.12</v>
      </c>
      <c r="M3229" s="46"/>
      <c r="N3229" s="46"/>
      <c r="O3229" s="46"/>
      <c r="P3229" s="46"/>
      <c r="Q3229" s="46"/>
      <c r="R3229" s="46"/>
      <c r="S3229" s="46"/>
      <c r="T3229" s="46"/>
      <c r="U3229" s="46"/>
      <c r="V3229" s="46"/>
      <c r="W3229" s="46"/>
      <c r="X3229" s="46"/>
    </row>
    <row r="3230" spans="1:24" ht="15" customHeight="1" x14ac:dyDescent="0.2">
      <c r="A3230" s="46"/>
      <c r="B3230" s="262" t="s">
        <v>919</v>
      </c>
      <c r="C3230" s="284" t="s">
        <v>1974</v>
      </c>
      <c r="D3230" s="262" t="s">
        <v>47</v>
      </c>
      <c r="E3230" s="262" t="s">
        <v>1975</v>
      </c>
      <c r="F3230" s="389" t="s">
        <v>923</v>
      </c>
      <c r="G3230" s="389"/>
      <c r="H3230" s="283" t="s">
        <v>83</v>
      </c>
      <c r="I3230" s="286">
        <v>1.0401</v>
      </c>
      <c r="J3230" s="285">
        <v>10.35</v>
      </c>
      <c r="K3230" s="285">
        <v>10.76</v>
      </c>
      <c r="M3230" s="46"/>
      <c r="N3230" s="46"/>
      <c r="O3230" s="46"/>
      <c r="P3230" s="46"/>
      <c r="Q3230" s="46"/>
      <c r="R3230" s="46"/>
      <c r="S3230" s="46"/>
      <c r="T3230" s="46"/>
      <c r="U3230" s="46"/>
      <c r="V3230" s="46"/>
      <c r="W3230" s="46"/>
      <c r="X3230" s="46"/>
    </row>
    <row r="3231" spans="1:24" ht="15" customHeight="1" x14ac:dyDescent="0.2">
      <c r="A3231" s="46"/>
      <c r="B3231" s="263"/>
      <c r="C3231" s="263"/>
      <c r="D3231" s="263"/>
      <c r="E3231" s="263"/>
      <c r="F3231" s="263" t="s">
        <v>924</v>
      </c>
      <c r="G3231" s="289">
        <v>0.11</v>
      </c>
      <c r="H3231" s="263" t="s">
        <v>925</v>
      </c>
      <c r="I3231" s="289">
        <v>0</v>
      </c>
      <c r="J3231" s="263" t="s">
        <v>926</v>
      </c>
      <c r="K3231" s="289">
        <v>0.11</v>
      </c>
      <c r="M3231" s="46"/>
      <c r="N3231" s="46"/>
      <c r="O3231" s="46"/>
      <c r="P3231" s="46"/>
      <c r="Q3231" s="46"/>
      <c r="R3231" s="46"/>
      <c r="S3231" s="46"/>
      <c r="T3231" s="46"/>
      <c r="U3231" s="46"/>
      <c r="V3231" s="46"/>
      <c r="W3231" s="46"/>
      <c r="X3231" s="46"/>
    </row>
    <row r="3232" spans="1:24" ht="15" customHeight="1" x14ac:dyDescent="0.2">
      <c r="A3232" s="46"/>
      <c r="B3232" s="263"/>
      <c r="C3232" s="263"/>
      <c r="D3232" s="263"/>
      <c r="E3232" s="263"/>
      <c r="F3232" s="263" t="s">
        <v>927</v>
      </c>
      <c r="G3232" s="289">
        <v>2.2599999999999998</v>
      </c>
      <c r="H3232" s="263"/>
      <c r="I3232" s="386" t="s">
        <v>928</v>
      </c>
      <c r="J3232" s="386"/>
      <c r="K3232" s="289">
        <v>13.14</v>
      </c>
      <c r="M3232" s="46"/>
      <c r="N3232" s="46"/>
      <c r="O3232" s="46"/>
      <c r="P3232" s="46"/>
      <c r="Q3232" s="46"/>
      <c r="R3232" s="46"/>
      <c r="S3232" s="46"/>
      <c r="T3232" s="46"/>
      <c r="U3232" s="46"/>
      <c r="V3232" s="46"/>
      <c r="W3232" s="46"/>
      <c r="X3232" s="46"/>
    </row>
    <row r="3233" spans="1:24" ht="15" customHeight="1" thickBot="1" x14ac:dyDescent="0.25">
      <c r="A3233" s="46"/>
      <c r="B3233" s="264"/>
      <c r="C3233" s="264"/>
      <c r="D3233" s="264"/>
      <c r="E3233" s="264"/>
      <c r="F3233" s="264"/>
      <c r="G3233" s="264"/>
      <c r="H3233" s="264" t="s">
        <v>929</v>
      </c>
      <c r="I3233" s="287" t="s">
        <v>3705</v>
      </c>
      <c r="J3233" s="264" t="s">
        <v>931</v>
      </c>
      <c r="K3233" s="265">
        <v>4325.68</v>
      </c>
      <c r="M3233" s="46"/>
      <c r="N3233" s="46"/>
      <c r="O3233" s="46"/>
      <c r="P3233" s="46"/>
      <c r="Q3233" s="46"/>
      <c r="R3233" s="46"/>
      <c r="S3233" s="46"/>
      <c r="T3233" s="46"/>
      <c r="U3233" s="46"/>
      <c r="V3233" s="46"/>
      <c r="W3233" s="46"/>
      <c r="X3233" s="46"/>
    </row>
    <row r="3234" spans="1:24" ht="15" customHeight="1" thickTop="1" x14ac:dyDescent="0.2">
      <c r="A3234" s="46"/>
      <c r="B3234" s="278"/>
      <c r="C3234" s="278"/>
      <c r="D3234" s="278"/>
      <c r="E3234" s="278"/>
      <c r="F3234" s="278"/>
      <c r="G3234" s="278"/>
      <c r="H3234" s="278"/>
      <c r="I3234" s="278"/>
      <c r="J3234" s="278"/>
      <c r="K3234" s="278"/>
      <c r="M3234" s="46"/>
      <c r="N3234" s="46"/>
      <c r="O3234" s="46"/>
      <c r="P3234" s="46"/>
      <c r="Q3234" s="46"/>
      <c r="R3234" s="46"/>
      <c r="S3234" s="46"/>
      <c r="T3234" s="46"/>
      <c r="U3234" s="46"/>
      <c r="V3234" s="46"/>
      <c r="W3234" s="46"/>
      <c r="X3234" s="46"/>
    </row>
    <row r="3235" spans="1:24" ht="15" customHeight="1" x14ac:dyDescent="0.2">
      <c r="A3235" s="46"/>
      <c r="B3235" s="259" t="s">
        <v>688</v>
      </c>
      <c r="C3235" s="267" t="s">
        <v>24</v>
      </c>
      <c r="D3235" s="259" t="s">
        <v>25</v>
      </c>
      <c r="E3235" s="259" t="s">
        <v>26</v>
      </c>
      <c r="F3235" s="387" t="s">
        <v>917</v>
      </c>
      <c r="G3235" s="387"/>
      <c r="H3235" s="271" t="s">
        <v>27</v>
      </c>
      <c r="I3235" s="267" t="s">
        <v>28</v>
      </c>
      <c r="J3235" s="267" t="s">
        <v>29</v>
      </c>
      <c r="K3235" s="267" t="s">
        <v>30</v>
      </c>
      <c r="M3235" s="46"/>
      <c r="N3235" s="46"/>
      <c r="O3235" s="46"/>
      <c r="P3235" s="46"/>
      <c r="Q3235" s="46"/>
      <c r="R3235" s="46"/>
      <c r="S3235" s="46"/>
      <c r="T3235" s="46"/>
      <c r="U3235" s="46"/>
      <c r="V3235" s="46"/>
      <c r="W3235" s="46"/>
      <c r="X3235" s="46"/>
    </row>
    <row r="3236" spans="1:24" ht="15" customHeight="1" x14ac:dyDescent="0.2">
      <c r="A3236" s="46"/>
      <c r="B3236" s="260" t="s">
        <v>918</v>
      </c>
      <c r="C3236" s="275" t="s">
        <v>679</v>
      </c>
      <c r="D3236" s="260" t="s">
        <v>47</v>
      </c>
      <c r="E3236" s="260" t="s">
        <v>680</v>
      </c>
      <c r="F3236" s="388" t="s">
        <v>3978</v>
      </c>
      <c r="G3236" s="388"/>
      <c r="H3236" s="274" t="s">
        <v>83</v>
      </c>
      <c r="I3236" s="277">
        <v>1</v>
      </c>
      <c r="J3236" s="276">
        <v>28.58</v>
      </c>
      <c r="K3236" s="276">
        <v>28.58</v>
      </c>
      <c r="M3236" s="46"/>
      <c r="N3236" s="46"/>
      <c r="O3236" s="46"/>
      <c r="P3236" s="46"/>
      <c r="Q3236" s="46"/>
      <c r="R3236" s="46"/>
      <c r="S3236" s="46"/>
      <c r="T3236" s="46"/>
      <c r="U3236" s="46"/>
      <c r="V3236" s="46"/>
      <c r="W3236" s="46"/>
      <c r="X3236" s="46"/>
    </row>
    <row r="3237" spans="1:24" ht="15" customHeight="1" x14ac:dyDescent="0.2">
      <c r="A3237" s="46"/>
      <c r="B3237" s="261" t="s">
        <v>953</v>
      </c>
      <c r="C3237" s="280" t="s">
        <v>988</v>
      </c>
      <c r="D3237" s="261" t="s">
        <v>47</v>
      </c>
      <c r="E3237" s="261" t="s">
        <v>989</v>
      </c>
      <c r="F3237" s="385" t="s">
        <v>3970</v>
      </c>
      <c r="G3237" s="385"/>
      <c r="H3237" s="279" t="s">
        <v>950</v>
      </c>
      <c r="I3237" s="282">
        <v>0.114</v>
      </c>
      <c r="J3237" s="281">
        <v>27.19</v>
      </c>
      <c r="K3237" s="281">
        <v>3.09</v>
      </c>
      <c r="M3237" s="46"/>
      <c r="N3237" s="46"/>
      <c r="O3237" s="46"/>
      <c r="P3237" s="46"/>
      <c r="Q3237" s="46"/>
      <c r="R3237" s="46"/>
      <c r="S3237" s="46"/>
      <c r="T3237" s="46"/>
      <c r="U3237" s="46"/>
      <c r="V3237" s="46"/>
      <c r="W3237" s="46"/>
      <c r="X3237" s="46"/>
    </row>
    <row r="3238" spans="1:24" ht="15" customHeight="1" x14ac:dyDescent="0.2">
      <c r="A3238" s="46"/>
      <c r="B3238" s="261" t="s">
        <v>953</v>
      </c>
      <c r="C3238" s="280" t="s">
        <v>991</v>
      </c>
      <c r="D3238" s="261" t="s">
        <v>47</v>
      </c>
      <c r="E3238" s="261" t="s">
        <v>992</v>
      </c>
      <c r="F3238" s="385" t="s">
        <v>3970</v>
      </c>
      <c r="G3238" s="385"/>
      <c r="H3238" s="279" t="s">
        <v>950</v>
      </c>
      <c r="I3238" s="282">
        <v>0.114</v>
      </c>
      <c r="J3238" s="281">
        <v>43.64</v>
      </c>
      <c r="K3238" s="281">
        <v>4.97</v>
      </c>
      <c r="M3238" s="46"/>
      <c r="N3238" s="46"/>
      <c r="O3238" s="46"/>
      <c r="P3238" s="46"/>
      <c r="Q3238" s="46"/>
      <c r="R3238" s="46"/>
      <c r="S3238" s="46"/>
      <c r="T3238" s="46"/>
      <c r="U3238" s="46"/>
      <c r="V3238" s="46"/>
      <c r="W3238" s="46"/>
      <c r="X3238" s="46"/>
    </row>
    <row r="3239" spans="1:24" ht="15" customHeight="1" x14ac:dyDescent="0.2">
      <c r="A3239" s="46"/>
      <c r="B3239" s="262" t="s">
        <v>919</v>
      </c>
      <c r="C3239" s="284" t="s">
        <v>1684</v>
      </c>
      <c r="D3239" s="262" t="s">
        <v>47</v>
      </c>
      <c r="E3239" s="262" t="s">
        <v>1685</v>
      </c>
      <c r="F3239" s="389" t="s">
        <v>923</v>
      </c>
      <c r="G3239" s="389"/>
      <c r="H3239" s="283" t="s">
        <v>83</v>
      </c>
      <c r="I3239" s="286">
        <v>1.2434000000000001</v>
      </c>
      <c r="J3239" s="285">
        <v>16.48</v>
      </c>
      <c r="K3239" s="285">
        <v>20.49</v>
      </c>
      <c r="M3239" s="46"/>
      <c r="N3239" s="46"/>
      <c r="O3239" s="46"/>
      <c r="P3239" s="46"/>
      <c r="Q3239" s="46"/>
      <c r="R3239" s="46"/>
      <c r="S3239" s="46"/>
      <c r="T3239" s="46"/>
      <c r="U3239" s="46"/>
      <c r="V3239" s="46"/>
      <c r="W3239" s="46"/>
      <c r="X3239" s="46"/>
    </row>
    <row r="3240" spans="1:24" ht="15" customHeight="1" x14ac:dyDescent="0.2">
      <c r="A3240" s="46"/>
      <c r="B3240" s="262" t="s">
        <v>919</v>
      </c>
      <c r="C3240" s="284" t="s">
        <v>1682</v>
      </c>
      <c r="D3240" s="262" t="s">
        <v>47</v>
      </c>
      <c r="E3240" s="262" t="s">
        <v>1683</v>
      </c>
      <c r="F3240" s="389" t="s">
        <v>923</v>
      </c>
      <c r="G3240" s="389"/>
      <c r="H3240" s="283" t="s">
        <v>49</v>
      </c>
      <c r="I3240" s="286">
        <v>9.4000000000000004E-3</v>
      </c>
      <c r="J3240" s="285">
        <v>4.12</v>
      </c>
      <c r="K3240" s="285">
        <v>0.03</v>
      </c>
      <c r="M3240" s="46"/>
      <c r="N3240" s="46"/>
      <c r="O3240" s="46"/>
      <c r="P3240" s="46"/>
      <c r="Q3240" s="46"/>
      <c r="R3240" s="46"/>
      <c r="S3240" s="46"/>
      <c r="T3240" s="46"/>
      <c r="U3240" s="46"/>
      <c r="V3240" s="46"/>
      <c r="W3240" s="46"/>
      <c r="X3240" s="46"/>
    </row>
    <row r="3241" spans="1:24" ht="15" customHeight="1" x14ac:dyDescent="0.2">
      <c r="A3241" s="46"/>
      <c r="B3241" s="263"/>
      <c r="C3241" s="263"/>
      <c r="D3241" s="263"/>
      <c r="E3241" s="263"/>
      <c r="F3241" s="263" t="s">
        <v>924</v>
      </c>
      <c r="G3241" s="289">
        <v>7.1</v>
      </c>
      <c r="H3241" s="263" t="s">
        <v>925</v>
      </c>
      <c r="I3241" s="289">
        <v>0</v>
      </c>
      <c r="J3241" s="263" t="s">
        <v>926</v>
      </c>
      <c r="K3241" s="289">
        <v>7.1</v>
      </c>
      <c r="M3241" s="46"/>
      <c r="N3241" s="46"/>
      <c r="O3241" s="46"/>
      <c r="P3241" s="46"/>
      <c r="Q3241" s="46"/>
      <c r="R3241" s="46"/>
      <c r="S3241" s="46"/>
      <c r="T3241" s="46"/>
      <c r="U3241" s="46"/>
      <c r="V3241" s="46"/>
      <c r="W3241" s="46"/>
      <c r="X3241" s="46"/>
    </row>
    <row r="3242" spans="1:24" ht="15" customHeight="1" x14ac:dyDescent="0.2">
      <c r="A3242" s="46"/>
      <c r="B3242" s="263"/>
      <c r="C3242" s="263"/>
      <c r="D3242" s="263"/>
      <c r="E3242" s="263"/>
      <c r="F3242" s="263" t="s">
        <v>927</v>
      </c>
      <c r="G3242" s="289">
        <v>5.94</v>
      </c>
      <c r="H3242" s="263"/>
      <c r="I3242" s="386" t="s">
        <v>928</v>
      </c>
      <c r="J3242" s="386"/>
      <c r="K3242" s="289">
        <v>34.520000000000003</v>
      </c>
      <c r="M3242" s="46"/>
      <c r="N3242" s="46"/>
      <c r="O3242" s="46"/>
      <c r="P3242" s="46"/>
      <c r="Q3242" s="46"/>
      <c r="R3242" s="46"/>
      <c r="S3242" s="46"/>
      <c r="T3242" s="46"/>
      <c r="U3242" s="46"/>
      <c r="V3242" s="46"/>
      <c r="W3242" s="46"/>
      <c r="X3242" s="46"/>
    </row>
    <row r="3243" spans="1:24" ht="15" customHeight="1" thickBot="1" x14ac:dyDescent="0.25">
      <c r="A3243" s="46"/>
      <c r="B3243" s="264"/>
      <c r="C3243" s="264"/>
      <c r="D3243" s="264"/>
      <c r="E3243" s="264"/>
      <c r="F3243" s="264"/>
      <c r="G3243" s="264"/>
      <c r="H3243" s="264" t="s">
        <v>929</v>
      </c>
      <c r="I3243" s="287" t="s">
        <v>3706</v>
      </c>
      <c r="J3243" s="264" t="s">
        <v>931</v>
      </c>
      <c r="K3243" s="265">
        <v>10607.99</v>
      </c>
      <c r="M3243" s="46"/>
      <c r="N3243" s="46"/>
      <c r="O3243" s="46"/>
      <c r="P3243" s="46"/>
      <c r="Q3243" s="46"/>
      <c r="R3243" s="46"/>
      <c r="S3243" s="46"/>
      <c r="T3243" s="46"/>
      <c r="U3243" s="46"/>
      <c r="V3243" s="46"/>
      <c r="W3243" s="46"/>
      <c r="X3243" s="46"/>
    </row>
    <row r="3244" spans="1:24" ht="15" customHeight="1" thickTop="1" x14ac:dyDescent="0.2">
      <c r="A3244" s="46"/>
      <c r="B3244" s="278"/>
      <c r="C3244" s="278"/>
      <c r="D3244" s="278"/>
      <c r="E3244" s="278"/>
      <c r="F3244" s="278"/>
      <c r="G3244" s="278"/>
      <c r="H3244" s="278"/>
      <c r="I3244" s="278"/>
      <c r="J3244" s="278"/>
      <c r="K3244" s="278"/>
      <c r="M3244" s="46"/>
      <c r="N3244" s="46"/>
      <c r="O3244" s="46"/>
      <c r="P3244" s="46"/>
      <c r="Q3244" s="46"/>
      <c r="R3244" s="46"/>
      <c r="S3244" s="46"/>
      <c r="T3244" s="46"/>
      <c r="U3244" s="46"/>
      <c r="V3244" s="46"/>
      <c r="W3244" s="46"/>
      <c r="X3244" s="46"/>
    </row>
    <row r="3245" spans="1:24" ht="15" customHeight="1" x14ac:dyDescent="0.2">
      <c r="A3245" s="46"/>
      <c r="B3245" s="259" t="s">
        <v>689</v>
      </c>
      <c r="C3245" s="267" t="s">
        <v>24</v>
      </c>
      <c r="D3245" s="259" t="s">
        <v>25</v>
      </c>
      <c r="E3245" s="259" t="s">
        <v>26</v>
      </c>
      <c r="F3245" s="387" t="s">
        <v>917</v>
      </c>
      <c r="G3245" s="387"/>
      <c r="H3245" s="271" t="s">
        <v>27</v>
      </c>
      <c r="I3245" s="267" t="s">
        <v>28</v>
      </c>
      <c r="J3245" s="267" t="s">
        <v>29</v>
      </c>
      <c r="K3245" s="267" t="s">
        <v>30</v>
      </c>
      <c r="M3245" s="46"/>
      <c r="N3245" s="46"/>
      <c r="O3245" s="46"/>
      <c r="P3245" s="46"/>
      <c r="Q3245" s="46"/>
      <c r="R3245" s="46"/>
      <c r="S3245" s="46"/>
      <c r="T3245" s="46"/>
      <c r="U3245" s="46"/>
      <c r="V3245" s="46"/>
      <c r="W3245" s="46"/>
      <c r="X3245" s="46"/>
    </row>
    <row r="3246" spans="1:24" ht="15" customHeight="1" x14ac:dyDescent="0.2">
      <c r="A3246" s="46"/>
      <c r="B3246" s="260" t="s">
        <v>918</v>
      </c>
      <c r="C3246" s="275" t="s">
        <v>682</v>
      </c>
      <c r="D3246" s="260" t="s">
        <v>47</v>
      </c>
      <c r="E3246" s="260" t="s">
        <v>683</v>
      </c>
      <c r="F3246" s="388" t="s">
        <v>4031</v>
      </c>
      <c r="G3246" s="388"/>
      <c r="H3246" s="274" t="s">
        <v>83</v>
      </c>
      <c r="I3246" s="277">
        <v>1</v>
      </c>
      <c r="J3246" s="276">
        <v>30.26</v>
      </c>
      <c r="K3246" s="276">
        <v>30.26</v>
      </c>
      <c r="M3246" s="46"/>
      <c r="N3246" s="46"/>
      <c r="O3246" s="46"/>
      <c r="P3246" s="46"/>
      <c r="Q3246" s="46"/>
      <c r="R3246" s="46"/>
      <c r="S3246" s="46"/>
      <c r="T3246" s="46"/>
      <c r="U3246" s="46"/>
      <c r="V3246" s="46"/>
      <c r="W3246" s="46"/>
      <c r="X3246" s="46"/>
    </row>
    <row r="3247" spans="1:24" ht="15" customHeight="1" x14ac:dyDescent="0.2">
      <c r="A3247" s="46"/>
      <c r="B3247" s="261" t="s">
        <v>953</v>
      </c>
      <c r="C3247" s="280" t="s">
        <v>991</v>
      </c>
      <c r="D3247" s="261" t="s">
        <v>47</v>
      </c>
      <c r="E3247" s="261" t="s">
        <v>992</v>
      </c>
      <c r="F3247" s="385" t="s">
        <v>3970</v>
      </c>
      <c r="G3247" s="385"/>
      <c r="H3247" s="279" t="s">
        <v>950</v>
      </c>
      <c r="I3247" s="282">
        <v>6.08E-2</v>
      </c>
      <c r="J3247" s="281">
        <v>43.64</v>
      </c>
      <c r="K3247" s="281">
        <v>2.65</v>
      </c>
      <c r="M3247" s="46"/>
      <c r="N3247" s="46"/>
      <c r="O3247" s="46"/>
      <c r="P3247" s="46"/>
      <c r="Q3247" s="46"/>
      <c r="R3247" s="46"/>
      <c r="S3247" s="46"/>
      <c r="T3247" s="46"/>
      <c r="U3247" s="46"/>
      <c r="V3247" s="46"/>
      <c r="W3247" s="46"/>
      <c r="X3247" s="46"/>
    </row>
    <row r="3248" spans="1:24" ht="15" customHeight="1" x14ac:dyDescent="0.2">
      <c r="A3248" s="46"/>
      <c r="B3248" s="261" t="s">
        <v>953</v>
      </c>
      <c r="C3248" s="280" t="s">
        <v>988</v>
      </c>
      <c r="D3248" s="261" t="s">
        <v>47</v>
      </c>
      <c r="E3248" s="261" t="s">
        <v>989</v>
      </c>
      <c r="F3248" s="385" t="s">
        <v>3970</v>
      </c>
      <c r="G3248" s="385"/>
      <c r="H3248" s="279" t="s">
        <v>950</v>
      </c>
      <c r="I3248" s="282">
        <v>6.08E-2</v>
      </c>
      <c r="J3248" s="281">
        <v>27.19</v>
      </c>
      <c r="K3248" s="281">
        <v>1.65</v>
      </c>
      <c r="M3248" s="46"/>
      <c r="N3248" s="46"/>
      <c r="O3248" s="46"/>
      <c r="P3248" s="46"/>
      <c r="Q3248" s="46"/>
      <c r="R3248" s="46"/>
      <c r="S3248" s="46"/>
      <c r="T3248" s="46"/>
      <c r="U3248" s="46"/>
      <c r="V3248" s="46"/>
      <c r="W3248" s="46"/>
      <c r="X3248" s="46"/>
    </row>
    <row r="3249" spans="1:24" ht="15" customHeight="1" x14ac:dyDescent="0.2">
      <c r="A3249" s="46"/>
      <c r="B3249" s="262" t="s">
        <v>919</v>
      </c>
      <c r="C3249" s="284" t="s">
        <v>1682</v>
      </c>
      <c r="D3249" s="262" t="s">
        <v>47</v>
      </c>
      <c r="E3249" s="262" t="s">
        <v>1683</v>
      </c>
      <c r="F3249" s="389" t="s">
        <v>923</v>
      </c>
      <c r="G3249" s="389"/>
      <c r="H3249" s="283" t="s">
        <v>49</v>
      </c>
      <c r="I3249" s="286">
        <v>8.9999999999999993E-3</v>
      </c>
      <c r="J3249" s="285">
        <v>4.12</v>
      </c>
      <c r="K3249" s="285">
        <v>0.03</v>
      </c>
      <c r="M3249" s="46"/>
      <c r="N3249" s="46"/>
      <c r="O3249" s="46"/>
      <c r="P3249" s="46"/>
      <c r="Q3249" s="46"/>
      <c r="R3249" s="46"/>
      <c r="S3249" s="46"/>
      <c r="T3249" s="46"/>
      <c r="U3249" s="46"/>
      <c r="V3249" s="46"/>
      <c r="W3249" s="46"/>
      <c r="X3249" s="46"/>
    </row>
    <row r="3250" spans="1:24" ht="15" customHeight="1" x14ac:dyDescent="0.2">
      <c r="A3250" s="46"/>
      <c r="B3250" s="262" t="s">
        <v>919</v>
      </c>
      <c r="C3250" s="284" t="s">
        <v>1686</v>
      </c>
      <c r="D3250" s="262" t="s">
        <v>47</v>
      </c>
      <c r="E3250" s="262" t="s">
        <v>1687</v>
      </c>
      <c r="F3250" s="389" t="s">
        <v>923</v>
      </c>
      <c r="G3250" s="389"/>
      <c r="H3250" s="283" t="s">
        <v>83</v>
      </c>
      <c r="I3250" s="286">
        <v>1.0149999999999999</v>
      </c>
      <c r="J3250" s="285">
        <v>25.55</v>
      </c>
      <c r="K3250" s="285">
        <v>25.93</v>
      </c>
      <c r="M3250" s="46"/>
      <c r="N3250" s="46"/>
      <c r="O3250" s="46"/>
      <c r="P3250" s="46"/>
      <c r="Q3250" s="46"/>
      <c r="R3250" s="46"/>
      <c r="S3250" s="46"/>
      <c r="T3250" s="46"/>
      <c r="U3250" s="46"/>
      <c r="V3250" s="46"/>
      <c r="W3250" s="46"/>
      <c r="X3250" s="46"/>
    </row>
    <row r="3251" spans="1:24" ht="15" customHeight="1" x14ac:dyDescent="0.2">
      <c r="A3251" s="46"/>
      <c r="B3251" s="263"/>
      <c r="C3251" s="263"/>
      <c r="D3251" s="263"/>
      <c r="E3251" s="263"/>
      <c r="F3251" s="263" t="s">
        <v>924</v>
      </c>
      <c r="G3251" s="289">
        <v>3.78</v>
      </c>
      <c r="H3251" s="263" t="s">
        <v>925</v>
      </c>
      <c r="I3251" s="289">
        <v>0</v>
      </c>
      <c r="J3251" s="263" t="s">
        <v>926</v>
      </c>
      <c r="K3251" s="289">
        <v>3.78</v>
      </c>
      <c r="M3251" s="46"/>
      <c r="N3251" s="46"/>
      <c r="O3251" s="46"/>
      <c r="P3251" s="46"/>
      <c r="Q3251" s="46"/>
      <c r="R3251" s="46"/>
      <c r="S3251" s="46"/>
      <c r="T3251" s="46"/>
      <c r="U3251" s="46"/>
      <c r="V3251" s="46"/>
      <c r="W3251" s="46"/>
      <c r="X3251" s="46"/>
    </row>
    <row r="3252" spans="1:24" ht="15" customHeight="1" x14ac:dyDescent="0.2">
      <c r="A3252" s="46"/>
      <c r="B3252" s="263"/>
      <c r="C3252" s="263"/>
      <c r="D3252" s="263"/>
      <c r="E3252" s="263"/>
      <c r="F3252" s="263" t="s">
        <v>927</v>
      </c>
      <c r="G3252" s="289">
        <v>6.29</v>
      </c>
      <c r="H3252" s="263"/>
      <c r="I3252" s="386" t="s">
        <v>928</v>
      </c>
      <c r="J3252" s="386"/>
      <c r="K3252" s="289">
        <v>36.549999999999997</v>
      </c>
      <c r="M3252" s="46"/>
      <c r="N3252" s="46"/>
      <c r="O3252" s="46"/>
      <c r="P3252" s="46"/>
      <c r="Q3252" s="46"/>
      <c r="R3252" s="46"/>
      <c r="S3252" s="46"/>
      <c r="T3252" s="46"/>
      <c r="U3252" s="46"/>
      <c r="V3252" s="46"/>
      <c r="W3252" s="46"/>
      <c r="X3252" s="46"/>
    </row>
    <row r="3253" spans="1:24" ht="15" customHeight="1" thickBot="1" x14ac:dyDescent="0.25">
      <c r="A3253" s="46"/>
      <c r="B3253" s="264"/>
      <c r="C3253" s="264"/>
      <c r="D3253" s="264"/>
      <c r="E3253" s="264"/>
      <c r="F3253" s="264"/>
      <c r="G3253" s="264"/>
      <c r="H3253" s="264" t="s">
        <v>929</v>
      </c>
      <c r="I3253" s="287" t="s">
        <v>3707</v>
      </c>
      <c r="J3253" s="264" t="s">
        <v>931</v>
      </c>
      <c r="K3253" s="265">
        <v>11933.57</v>
      </c>
      <c r="M3253" s="46"/>
      <c r="N3253" s="46"/>
      <c r="O3253" s="46"/>
      <c r="P3253" s="46"/>
      <c r="Q3253" s="46"/>
      <c r="R3253" s="46"/>
      <c r="S3253" s="46"/>
      <c r="T3253" s="46"/>
      <c r="U3253" s="46"/>
      <c r="V3253" s="46"/>
      <c r="W3253" s="46"/>
      <c r="X3253" s="46"/>
    </row>
    <row r="3254" spans="1:24" ht="15" customHeight="1" thickTop="1" x14ac:dyDescent="0.2">
      <c r="A3254" s="46"/>
      <c r="B3254" s="278"/>
      <c r="C3254" s="278"/>
      <c r="D3254" s="278"/>
      <c r="E3254" s="278"/>
      <c r="F3254" s="278"/>
      <c r="G3254" s="278"/>
      <c r="H3254" s="278"/>
      <c r="I3254" s="278"/>
      <c r="J3254" s="278"/>
      <c r="K3254" s="278"/>
      <c r="M3254" s="46"/>
      <c r="N3254" s="46"/>
      <c r="O3254" s="46"/>
      <c r="P3254" s="46"/>
      <c r="Q3254" s="46"/>
      <c r="R3254" s="46"/>
      <c r="S3254" s="46"/>
      <c r="T3254" s="46"/>
      <c r="U3254" s="46"/>
      <c r="V3254" s="46"/>
      <c r="W3254" s="46"/>
      <c r="X3254" s="46"/>
    </row>
    <row r="3255" spans="1:24" ht="15" customHeight="1" x14ac:dyDescent="0.2">
      <c r="A3255" s="46"/>
      <c r="B3255" s="259" t="s">
        <v>692</v>
      </c>
      <c r="C3255" s="267" t="s">
        <v>24</v>
      </c>
      <c r="D3255" s="259" t="s">
        <v>25</v>
      </c>
      <c r="E3255" s="259" t="s">
        <v>26</v>
      </c>
      <c r="F3255" s="387" t="s">
        <v>917</v>
      </c>
      <c r="G3255" s="387"/>
      <c r="H3255" s="271" t="s">
        <v>27</v>
      </c>
      <c r="I3255" s="267" t="s">
        <v>28</v>
      </c>
      <c r="J3255" s="267" t="s">
        <v>29</v>
      </c>
      <c r="K3255" s="267" t="s">
        <v>30</v>
      </c>
      <c r="M3255" s="46"/>
      <c r="N3255" s="46"/>
      <c r="O3255" s="46"/>
      <c r="P3255" s="46"/>
      <c r="Q3255" s="46"/>
      <c r="R3255" s="46"/>
      <c r="S3255" s="46"/>
      <c r="T3255" s="46"/>
      <c r="U3255" s="46"/>
      <c r="V3255" s="46"/>
      <c r="W3255" s="46"/>
      <c r="X3255" s="46"/>
    </row>
    <row r="3256" spans="1:24" ht="15" customHeight="1" x14ac:dyDescent="0.2">
      <c r="A3256" s="46"/>
      <c r="B3256" s="260" t="s">
        <v>918</v>
      </c>
      <c r="C3256" s="275" t="s">
        <v>3226</v>
      </c>
      <c r="D3256" s="260" t="s">
        <v>47</v>
      </c>
      <c r="E3256" s="260" t="s">
        <v>3227</v>
      </c>
      <c r="F3256" s="388" t="s">
        <v>4031</v>
      </c>
      <c r="G3256" s="388"/>
      <c r="H3256" s="274" t="s">
        <v>83</v>
      </c>
      <c r="I3256" s="277">
        <v>1</v>
      </c>
      <c r="J3256" s="276">
        <v>41.6</v>
      </c>
      <c r="K3256" s="276">
        <v>41.6</v>
      </c>
      <c r="M3256" s="46"/>
      <c r="N3256" s="46"/>
      <c r="O3256" s="46"/>
      <c r="P3256" s="46"/>
      <c r="Q3256" s="46"/>
      <c r="R3256" s="46"/>
      <c r="S3256" s="46"/>
      <c r="T3256" s="46"/>
      <c r="U3256" s="46"/>
      <c r="V3256" s="46"/>
      <c r="W3256" s="46"/>
      <c r="X3256" s="46"/>
    </row>
    <row r="3257" spans="1:24" ht="15" customHeight="1" x14ac:dyDescent="0.2">
      <c r="A3257" s="46"/>
      <c r="B3257" s="261" t="s">
        <v>953</v>
      </c>
      <c r="C3257" s="280" t="s">
        <v>988</v>
      </c>
      <c r="D3257" s="261" t="s">
        <v>47</v>
      </c>
      <c r="E3257" s="261" t="s">
        <v>989</v>
      </c>
      <c r="F3257" s="385" t="s">
        <v>3970</v>
      </c>
      <c r="G3257" s="385"/>
      <c r="H3257" s="279" t="s">
        <v>950</v>
      </c>
      <c r="I3257" s="282">
        <v>6.9699999999999998E-2</v>
      </c>
      <c r="J3257" s="281">
        <v>27.19</v>
      </c>
      <c r="K3257" s="281">
        <v>1.89</v>
      </c>
      <c r="M3257" s="46"/>
      <c r="N3257" s="46"/>
      <c r="O3257" s="46"/>
      <c r="P3257" s="46"/>
      <c r="Q3257" s="46"/>
      <c r="R3257" s="46"/>
      <c r="S3257" s="46"/>
      <c r="T3257" s="46"/>
      <c r="U3257" s="46"/>
      <c r="V3257" s="46"/>
      <c r="W3257" s="46"/>
      <c r="X3257" s="46"/>
    </row>
    <row r="3258" spans="1:24" ht="15" customHeight="1" x14ac:dyDescent="0.2">
      <c r="A3258" s="46"/>
      <c r="B3258" s="261" t="s">
        <v>953</v>
      </c>
      <c r="C3258" s="280" t="s">
        <v>991</v>
      </c>
      <c r="D3258" s="261" t="s">
        <v>47</v>
      </c>
      <c r="E3258" s="261" t="s">
        <v>992</v>
      </c>
      <c r="F3258" s="385" t="s">
        <v>3970</v>
      </c>
      <c r="G3258" s="385"/>
      <c r="H3258" s="279" t="s">
        <v>950</v>
      </c>
      <c r="I3258" s="282">
        <v>6.9699999999999998E-2</v>
      </c>
      <c r="J3258" s="281">
        <v>43.64</v>
      </c>
      <c r="K3258" s="281">
        <v>3.04</v>
      </c>
      <c r="M3258" s="46"/>
      <c r="N3258" s="46"/>
      <c r="O3258" s="46"/>
      <c r="P3258" s="46"/>
      <c r="Q3258" s="46"/>
      <c r="R3258" s="46"/>
      <c r="S3258" s="46"/>
      <c r="T3258" s="46"/>
      <c r="U3258" s="46"/>
      <c r="V3258" s="46"/>
      <c r="W3258" s="46"/>
      <c r="X3258" s="46"/>
    </row>
    <row r="3259" spans="1:24" ht="15" customHeight="1" x14ac:dyDescent="0.2">
      <c r="A3259" s="46"/>
      <c r="B3259" s="262" t="s">
        <v>919</v>
      </c>
      <c r="C3259" s="284" t="s">
        <v>1682</v>
      </c>
      <c r="D3259" s="262" t="s">
        <v>47</v>
      </c>
      <c r="E3259" s="262" t="s">
        <v>1683</v>
      </c>
      <c r="F3259" s="389" t="s">
        <v>923</v>
      </c>
      <c r="G3259" s="389"/>
      <c r="H3259" s="283" t="s">
        <v>49</v>
      </c>
      <c r="I3259" s="286">
        <v>8.9999999999999993E-3</v>
      </c>
      <c r="J3259" s="285">
        <v>4.12</v>
      </c>
      <c r="K3259" s="285">
        <v>0.03</v>
      </c>
      <c r="M3259" s="46"/>
      <c r="N3259" s="46"/>
      <c r="O3259" s="46"/>
      <c r="P3259" s="46"/>
      <c r="Q3259" s="46"/>
      <c r="R3259" s="46"/>
      <c r="S3259" s="46"/>
      <c r="T3259" s="46"/>
      <c r="U3259" s="46"/>
      <c r="V3259" s="46"/>
      <c r="W3259" s="46"/>
      <c r="X3259" s="46"/>
    </row>
    <row r="3260" spans="1:24" ht="15" customHeight="1" x14ac:dyDescent="0.2">
      <c r="A3260" s="46"/>
      <c r="B3260" s="262" t="s">
        <v>919</v>
      </c>
      <c r="C3260" s="284" t="s">
        <v>3330</v>
      </c>
      <c r="D3260" s="262" t="s">
        <v>47</v>
      </c>
      <c r="E3260" s="262" t="s">
        <v>3331</v>
      </c>
      <c r="F3260" s="389" t="s">
        <v>923</v>
      </c>
      <c r="G3260" s="389"/>
      <c r="H3260" s="283" t="s">
        <v>83</v>
      </c>
      <c r="I3260" s="286">
        <v>1.0149999999999999</v>
      </c>
      <c r="J3260" s="285">
        <v>36.1</v>
      </c>
      <c r="K3260" s="285">
        <v>36.64</v>
      </c>
      <c r="M3260" s="46"/>
      <c r="N3260" s="46"/>
      <c r="O3260" s="46"/>
      <c r="P3260" s="46"/>
      <c r="Q3260" s="46"/>
      <c r="R3260" s="46"/>
      <c r="S3260" s="46"/>
      <c r="T3260" s="46"/>
      <c r="U3260" s="46"/>
      <c r="V3260" s="46"/>
      <c r="W3260" s="46"/>
      <c r="X3260" s="46"/>
    </row>
    <row r="3261" spans="1:24" ht="15" customHeight="1" x14ac:dyDescent="0.2">
      <c r="A3261" s="46"/>
      <c r="B3261" s="263"/>
      <c r="C3261" s="263"/>
      <c r="D3261" s="263"/>
      <c r="E3261" s="263"/>
      <c r="F3261" s="263" t="s">
        <v>924</v>
      </c>
      <c r="G3261" s="289">
        <v>4.33</v>
      </c>
      <c r="H3261" s="263" t="s">
        <v>925</v>
      </c>
      <c r="I3261" s="289">
        <v>0</v>
      </c>
      <c r="J3261" s="263" t="s">
        <v>926</v>
      </c>
      <c r="K3261" s="289">
        <v>4.33</v>
      </c>
      <c r="M3261" s="46"/>
      <c r="N3261" s="46"/>
      <c r="O3261" s="46"/>
      <c r="P3261" s="46"/>
      <c r="Q3261" s="46"/>
      <c r="R3261" s="46"/>
      <c r="S3261" s="46"/>
      <c r="T3261" s="46"/>
      <c r="U3261" s="46"/>
      <c r="V3261" s="46"/>
      <c r="W3261" s="46"/>
      <c r="X3261" s="46"/>
    </row>
    <row r="3262" spans="1:24" ht="15" customHeight="1" x14ac:dyDescent="0.2">
      <c r="A3262" s="46"/>
      <c r="B3262" s="263"/>
      <c r="C3262" s="263"/>
      <c r="D3262" s="263"/>
      <c r="E3262" s="263"/>
      <c r="F3262" s="263" t="s">
        <v>927</v>
      </c>
      <c r="G3262" s="289">
        <v>8.65</v>
      </c>
      <c r="H3262" s="263"/>
      <c r="I3262" s="386" t="s">
        <v>928</v>
      </c>
      <c r="J3262" s="386"/>
      <c r="K3262" s="289">
        <v>50.25</v>
      </c>
      <c r="M3262" s="46"/>
      <c r="N3262" s="46"/>
      <c r="O3262" s="46"/>
      <c r="P3262" s="46"/>
      <c r="Q3262" s="46"/>
      <c r="R3262" s="46"/>
      <c r="S3262" s="46"/>
      <c r="T3262" s="46"/>
      <c r="U3262" s="46"/>
      <c r="V3262" s="46"/>
      <c r="W3262" s="46"/>
      <c r="X3262" s="46"/>
    </row>
    <row r="3263" spans="1:24" ht="15" customHeight="1" thickBot="1" x14ac:dyDescent="0.25">
      <c r="A3263" s="46"/>
      <c r="B3263" s="264"/>
      <c r="C3263" s="264"/>
      <c r="D3263" s="264"/>
      <c r="E3263" s="264"/>
      <c r="F3263" s="264"/>
      <c r="G3263" s="264"/>
      <c r="H3263" s="264" t="s">
        <v>929</v>
      </c>
      <c r="I3263" s="287" t="s">
        <v>3708</v>
      </c>
      <c r="J3263" s="264" t="s">
        <v>931</v>
      </c>
      <c r="K3263" s="265">
        <v>6391.8</v>
      </c>
      <c r="M3263" s="46"/>
      <c r="N3263" s="46"/>
      <c r="O3263" s="46"/>
      <c r="P3263" s="46"/>
      <c r="Q3263" s="46"/>
      <c r="R3263" s="46"/>
      <c r="S3263" s="46"/>
      <c r="T3263" s="46"/>
      <c r="U3263" s="46"/>
      <c r="V3263" s="46"/>
      <c r="W3263" s="46"/>
      <c r="X3263" s="46"/>
    </row>
    <row r="3264" spans="1:24" ht="15" customHeight="1" thickTop="1" x14ac:dyDescent="0.2">
      <c r="A3264" s="46"/>
      <c r="B3264" s="278"/>
      <c r="C3264" s="278"/>
      <c r="D3264" s="278"/>
      <c r="E3264" s="278"/>
      <c r="F3264" s="278"/>
      <c r="G3264" s="278"/>
      <c r="H3264" s="278"/>
      <c r="I3264" s="278"/>
      <c r="J3264" s="278"/>
      <c r="K3264" s="278"/>
      <c r="M3264" s="46"/>
      <c r="N3264" s="46"/>
      <c r="O3264" s="46"/>
      <c r="P3264" s="46"/>
      <c r="Q3264" s="46"/>
      <c r="R3264" s="46"/>
      <c r="S3264" s="46"/>
      <c r="T3264" s="46"/>
      <c r="U3264" s="46"/>
      <c r="V3264" s="46"/>
      <c r="W3264" s="46"/>
      <c r="X3264" s="46"/>
    </row>
    <row r="3265" spans="1:24" ht="15" customHeight="1" x14ac:dyDescent="0.2">
      <c r="A3265" s="46"/>
      <c r="B3265" s="259" t="s">
        <v>695</v>
      </c>
      <c r="C3265" s="267" t="s">
        <v>24</v>
      </c>
      <c r="D3265" s="259" t="s">
        <v>25</v>
      </c>
      <c r="E3265" s="259" t="s">
        <v>26</v>
      </c>
      <c r="F3265" s="387" t="s">
        <v>917</v>
      </c>
      <c r="G3265" s="387"/>
      <c r="H3265" s="271" t="s">
        <v>27</v>
      </c>
      <c r="I3265" s="267" t="s">
        <v>28</v>
      </c>
      <c r="J3265" s="267" t="s">
        <v>29</v>
      </c>
      <c r="K3265" s="267" t="s">
        <v>30</v>
      </c>
      <c r="M3265" s="46"/>
      <c r="N3265" s="46"/>
      <c r="O3265" s="46"/>
      <c r="P3265" s="46"/>
      <c r="Q3265" s="46"/>
      <c r="R3265" s="46"/>
      <c r="S3265" s="46"/>
      <c r="T3265" s="46"/>
      <c r="U3265" s="46"/>
      <c r="V3265" s="46"/>
      <c r="W3265" s="46"/>
      <c r="X3265" s="46"/>
    </row>
    <row r="3266" spans="1:24" ht="15" customHeight="1" x14ac:dyDescent="0.2">
      <c r="A3266" s="46"/>
      <c r="B3266" s="260" t="s">
        <v>918</v>
      </c>
      <c r="C3266" s="275" t="s">
        <v>690</v>
      </c>
      <c r="D3266" s="260" t="s">
        <v>47</v>
      </c>
      <c r="E3266" s="260" t="s">
        <v>691</v>
      </c>
      <c r="F3266" s="388" t="s">
        <v>3978</v>
      </c>
      <c r="G3266" s="388"/>
      <c r="H3266" s="274" t="s">
        <v>83</v>
      </c>
      <c r="I3266" s="277">
        <v>1</v>
      </c>
      <c r="J3266" s="276">
        <v>3.51</v>
      </c>
      <c r="K3266" s="276">
        <v>3.51</v>
      </c>
      <c r="M3266" s="46"/>
      <c r="N3266" s="46"/>
      <c r="O3266" s="46"/>
      <c r="P3266" s="46"/>
      <c r="Q3266" s="46"/>
      <c r="R3266" s="46"/>
      <c r="S3266" s="46"/>
      <c r="T3266" s="46"/>
      <c r="U3266" s="46"/>
      <c r="V3266" s="46"/>
      <c r="W3266" s="46"/>
      <c r="X3266" s="46"/>
    </row>
    <row r="3267" spans="1:24" ht="15" customHeight="1" x14ac:dyDescent="0.2">
      <c r="A3267" s="46"/>
      <c r="B3267" s="261" t="s">
        <v>953</v>
      </c>
      <c r="C3267" s="280" t="s">
        <v>991</v>
      </c>
      <c r="D3267" s="261" t="s">
        <v>47</v>
      </c>
      <c r="E3267" s="261" t="s">
        <v>992</v>
      </c>
      <c r="F3267" s="385" t="s">
        <v>3970</v>
      </c>
      <c r="G3267" s="385"/>
      <c r="H3267" s="279" t="s">
        <v>950</v>
      </c>
      <c r="I3267" s="282">
        <v>2.3E-2</v>
      </c>
      <c r="J3267" s="281">
        <v>43.64</v>
      </c>
      <c r="K3267" s="281">
        <v>1</v>
      </c>
      <c r="M3267" s="46"/>
      <c r="N3267" s="46"/>
      <c r="O3267" s="46"/>
      <c r="P3267" s="46"/>
      <c r="Q3267" s="46"/>
      <c r="R3267" s="46"/>
      <c r="S3267" s="46"/>
      <c r="T3267" s="46"/>
      <c r="U3267" s="46"/>
      <c r="V3267" s="46"/>
      <c r="W3267" s="46"/>
      <c r="X3267" s="46"/>
    </row>
    <row r="3268" spans="1:24" ht="15" customHeight="1" x14ac:dyDescent="0.2">
      <c r="A3268" s="46"/>
      <c r="B3268" s="261" t="s">
        <v>953</v>
      </c>
      <c r="C3268" s="280" t="s">
        <v>988</v>
      </c>
      <c r="D3268" s="261" t="s">
        <v>47</v>
      </c>
      <c r="E3268" s="261" t="s">
        <v>989</v>
      </c>
      <c r="F3268" s="385" t="s">
        <v>3970</v>
      </c>
      <c r="G3268" s="385"/>
      <c r="H3268" s="279" t="s">
        <v>950</v>
      </c>
      <c r="I3268" s="282">
        <v>2.3E-2</v>
      </c>
      <c r="J3268" s="281">
        <v>27.19</v>
      </c>
      <c r="K3268" s="281">
        <v>0.62</v>
      </c>
      <c r="M3268" s="46"/>
      <c r="N3268" s="46"/>
      <c r="O3268" s="46"/>
      <c r="P3268" s="46"/>
      <c r="Q3268" s="46"/>
      <c r="R3268" s="46"/>
      <c r="S3268" s="46"/>
      <c r="T3268" s="46"/>
      <c r="U3268" s="46"/>
      <c r="V3268" s="46"/>
      <c r="W3268" s="46"/>
      <c r="X3268" s="46"/>
    </row>
    <row r="3269" spans="1:24" ht="15" customHeight="1" x14ac:dyDescent="0.2">
      <c r="A3269" s="46"/>
      <c r="B3269" s="262" t="s">
        <v>919</v>
      </c>
      <c r="C3269" s="284" t="s">
        <v>1682</v>
      </c>
      <c r="D3269" s="262" t="s">
        <v>47</v>
      </c>
      <c r="E3269" s="262" t="s">
        <v>1683</v>
      </c>
      <c r="F3269" s="389" t="s">
        <v>923</v>
      </c>
      <c r="G3269" s="389"/>
      <c r="H3269" s="283" t="s">
        <v>49</v>
      </c>
      <c r="I3269" s="286">
        <v>9.4000000000000004E-3</v>
      </c>
      <c r="J3269" s="285">
        <v>4.12</v>
      </c>
      <c r="K3269" s="285">
        <v>0.03</v>
      </c>
      <c r="M3269" s="46"/>
      <c r="N3269" s="46"/>
      <c r="O3269" s="46"/>
      <c r="P3269" s="46"/>
      <c r="Q3269" s="46"/>
      <c r="R3269" s="46"/>
      <c r="S3269" s="46"/>
      <c r="T3269" s="46"/>
      <c r="U3269" s="46"/>
      <c r="V3269" s="46"/>
      <c r="W3269" s="46"/>
      <c r="X3269" s="46"/>
    </row>
    <row r="3270" spans="1:24" ht="15" customHeight="1" x14ac:dyDescent="0.2">
      <c r="A3270" s="46"/>
      <c r="B3270" s="262" t="s">
        <v>919</v>
      </c>
      <c r="C3270" s="284" t="s">
        <v>1690</v>
      </c>
      <c r="D3270" s="262" t="s">
        <v>47</v>
      </c>
      <c r="E3270" s="262" t="s">
        <v>1691</v>
      </c>
      <c r="F3270" s="389" t="s">
        <v>923</v>
      </c>
      <c r="G3270" s="389"/>
      <c r="H3270" s="283" t="s">
        <v>83</v>
      </c>
      <c r="I3270" s="286">
        <v>1.2434000000000001</v>
      </c>
      <c r="J3270" s="285">
        <v>1.5</v>
      </c>
      <c r="K3270" s="285">
        <v>1.86</v>
      </c>
      <c r="M3270" s="46"/>
      <c r="N3270" s="46"/>
      <c r="O3270" s="46"/>
      <c r="P3270" s="46"/>
      <c r="Q3270" s="46"/>
      <c r="R3270" s="46"/>
      <c r="S3270" s="46"/>
      <c r="T3270" s="46"/>
      <c r="U3270" s="46"/>
      <c r="V3270" s="46"/>
      <c r="W3270" s="46"/>
      <c r="X3270" s="46"/>
    </row>
    <row r="3271" spans="1:24" ht="15" customHeight="1" x14ac:dyDescent="0.2">
      <c r="A3271" s="46"/>
      <c r="B3271" s="263"/>
      <c r="C3271" s="263"/>
      <c r="D3271" s="263"/>
      <c r="E3271" s="263"/>
      <c r="F3271" s="263" t="s">
        <v>924</v>
      </c>
      <c r="G3271" s="289">
        <v>1.42</v>
      </c>
      <c r="H3271" s="263" t="s">
        <v>925</v>
      </c>
      <c r="I3271" s="289">
        <v>0</v>
      </c>
      <c r="J3271" s="263" t="s">
        <v>926</v>
      </c>
      <c r="K3271" s="289">
        <v>1.42</v>
      </c>
      <c r="M3271" s="46"/>
      <c r="N3271" s="46"/>
      <c r="O3271" s="46"/>
      <c r="P3271" s="46"/>
      <c r="Q3271" s="46"/>
      <c r="R3271" s="46"/>
      <c r="S3271" s="46"/>
      <c r="T3271" s="46"/>
      <c r="U3271" s="46"/>
      <c r="V3271" s="46"/>
      <c r="W3271" s="46"/>
      <c r="X3271" s="46"/>
    </row>
    <row r="3272" spans="1:24" ht="15" customHeight="1" x14ac:dyDescent="0.2">
      <c r="A3272" s="46"/>
      <c r="B3272" s="263"/>
      <c r="C3272" s="263"/>
      <c r="D3272" s="263"/>
      <c r="E3272" s="263"/>
      <c r="F3272" s="263" t="s">
        <v>927</v>
      </c>
      <c r="G3272" s="289">
        <v>0.73</v>
      </c>
      <c r="H3272" s="263"/>
      <c r="I3272" s="386" t="s">
        <v>928</v>
      </c>
      <c r="J3272" s="386"/>
      <c r="K3272" s="289">
        <v>4.24</v>
      </c>
      <c r="M3272" s="46"/>
      <c r="N3272" s="46"/>
      <c r="O3272" s="46"/>
      <c r="P3272" s="46"/>
      <c r="Q3272" s="46"/>
      <c r="R3272" s="46"/>
      <c r="S3272" s="46"/>
      <c r="T3272" s="46"/>
      <c r="U3272" s="46"/>
      <c r="V3272" s="46"/>
      <c r="W3272" s="46"/>
      <c r="X3272" s="46"/>
    </row>
    <row r="3273" spans="1:24" ht="15" customHeight="1" thickBot="1" x14ac:dyDescent="0.25">
      <c r="A3273" s="46"/>
      <c r="B3273" s="264"/>
      <c r="C3273" s="264"/>
      <c r="D3273" s="264"/>
      <c r="E3273" s="264"/>
      <c r="F3273" s="264"/>
      <c r="G3273" s="264"/>
      <c r="H3273" s="264" t="s">
        <v>929</v>
      </c>
      <c r="I3273" s="287" t="s">
        <v>3709</v>
      </c>
      <c r="J3273" s="264" t="s">
        <v>931</v>
      </c>
      <c r="K3273" s="265">
        <v>14697.53</v>
      </c>
      <c r="M3273" s="46"/>
      <c r="N3273" s="46"/>
      <c r="O3273" s="46"/>
      <c r="P3273" s="46"/>
      <c r="Q3273" s="46"/>
      <c r="R3273" s="46"/>
      <c r="S3273" s="46"/>
      <c r="T3273" s="46"/>
      <c r="U3273" s="46"/>
      <c r="V3273" s="46"/>
      <c r="W3273" s="46"/>
      <c r="X3273" s="46"/>
    </row>
    <row r="3274" spans="1:24" ht="15" customHeight="1" thickTop="1" x14ac:dyDescent="0.2">
      <c r="A3274" s="46"/>
      <c r="B3274" s="278"/>
      <c r="C3274" s="278"/>
      <c r="D3274" s="278"/>
      <c r="E3274" s="278"/>
      <c r="F3274" s="278"/>
      <c r="G3274" s="278"/>
      <c r="H3274" s="278"/>
      <c r="I3274" s="278"/>
      <c r="J3274" s="278"/>
      <c r="K3274" s="278"/>
      <c r="M3274" s="46"/>
      <c r="N3274" s="46"/>
      <c r="O3274" s="46"/>
      <c r="P3274" s="46"/>
      <c r="Q3274" s="46"/>
      <c r="R3274" s="46"/>
      <c r="S3274" s="46"/>
      <c r="T3274" s="46"/>
      <c r="U3274" s="46"/>
      <c r="V3274" s="46"/>
      <c r="W3274" s="46"/>
      <c r="X3274" s="46"/>
    </row>
    <row r="3275" spans="1:24" ht="15" customHeight="1" x14ac:dyDescent="0.2">
      <c r="A3275" s="46"/>
      <c r="B3275" s="259" t="s">
        <v>698</v>
      </c>
      <c r="C3275" s="267" t="s">
        <v>24</v>
      </c>
      <c r="D3275" s="259" t="s">
        <v>25</v>
      </c>
      <c r="E3275" s="259" t="s">
        <v>26</v>
      </c>
      <c r="F3275" s="387" t="s">
        <v>917</v>
      </c>
      <c r="G3275" s="387"/>
      <c r="H3275" s="271" t="s">
        <v>27</v>
      </c>
      <c r="I3275" s="267" t="s">
        <v>28</v>
      </c>
      <c r="J3275" s="267" t="s">
        <v>29</v>
      </c>
      <c r="K3275" s="267" t="s">
        <v>30</v>
      </c>
      <c r="M3275" s="46"/>
      <c r="N3275" s="46"/>
      <c r="O3275" s="46"/>
      <c r="P3275" s="46"/>
      <c r="Q3275" s="46"/>
      <c r="R3275" s="46"/>
      <c r="S3275" s="46"/>
      <c r="T3275" s="46"/>
      <c r="U3275" s="46"/>
      <c r="V3275" s="46"/>
      <c r="W3275" s="46"/>
      <c r="X3275" s="46"/>
    </row>
    <row r="3276" spans="1:24" ht="15" customHeight="1" x14ac:dyDescent="0.2">
      <c r="A3276" s="46"/>
      <c r="B3276" s="260" t="s">
        <v>918</v>
      </c>
      <c r="C3276" s="275" t="s">
        <v>693</v>
      </c>
      <c r="D3276" s="260" t="s">
        <v>47</v>
      </c>
      <c r="E3276" s="260" t="s">
        <v>694</v>
      </c>
      <c r="F3276" s="388" t="s">
        <v>3978</v>
      </c>
      <c r="G3276" s="388"/>
      <c r="H3276" s="274" t="s">
        <v>83</v>
      </c>
      <c r="I3276" s="277">
        <v>1</v>
      </c>
      <c r="J3276" s="276">
        <v>5.0199999999999996</v>
      </c>
      <c r="K3276" s="276">
        <v>5.0199999999999996</v>
      </c>
      <c r="M3276" s="46"/>
      <c r="N3276" s="46"/>
      <c r="O3276" s="46"/>
      <c r="P3276" s="46"/>
      <c r="Q3276" s="46"/>
      <c r="R3276" s="46"/>
      <c r="S3276" s="46"/>
      <c r="T3276" s="46"/>
      <c r="U3276" s="46"/>
      <c r="V3276" s="46"/>
      <c r="W3276" s="46"/>
      <c r="X3276" s="46"/>
    </row>
    <row r="3277" spans="1:24" ht="15" customHeight="1" x14ac:dyDescent="0.2">
      <c r="A3277" s="46"/>
      <c r="B3277" s="261" t="s">
        <v>953</v>
      </c>
      <c r="C3277" s="280" t="s">
        <v>988</v>
      </c>
      <c r="D3277" s="261" t="s">
        <v>47</v>
      </c>
      <c r="E3277" s="261" t="s">
        <v>989</v>
      </c>
      <c r="F3277" s="385" t="s">
        <v>3970</v>
      </c>
      <c r="G3277" s="385"/>
      <c r="H3277" s="279" t="s">
        <v>950</v>
      </c>
      <c r="I3277" s="282">
        <v>2.9000000000000001E-2</v>
      </c>
      <c r="J3277" s="281">
        <v>27.19</v>
      </c>
      <c r="K3277" s="281">
        <v>0.78</v>
      </c>
      <c r="M3277" s="46"/>
      <c r="N3277" s="46"/>
      <c r="O3277" s="46"/>
      <c r="P3277" s="46"/>
      <c r="Q3277" s="46"/>
      <c r="R3277" s="46"/>
      <c r="S3277" s="46"/>
      <c r="T3277" s="46"/>
      <c r="U3277" s="46"/>
      <c r="V3277" s="46"/>
      <c r="W3277" s="46"/>
      <c r="X3277" s="46"/>
    </row>
    <row r="3278" spans="1:24" ht="15" customHeight="1" x14ac:dyDescent="0.2">
      <c r="A3278" s="46"/>
      <c r="B3278" s="261" t="s">
        <v>953</v>
      </c>
      <c r="C3278" s="280" t="s">
        <v>991</v>
      </c>
      <c r="D3278" s="261" t="s">
        <v>47</v>
      </c>
      <c r="E3278" s="261" t="s">
        <v>992</v>
      </c>
      <c r="F3278" s="385" t="s">
        <v>3970</v>
      </c>
      <c r="G3278" s="385"/>
      <c r="H3278" s="279" t="s">
        <v>950</v>
      </c>
      <c r="I3278" s="282">
        <v>2.9000000000000001E-2</v>
      </c>
      <c r="J3278" s="281">
        <v>43.64</v>
      </c>
      <c r="K3278" s="281">
        <v>1.26</v>
      </c>
      <c r="M3278" s="46"/>
      <c r="N3278" s="46"/>
      <c r="O3278" s="46"/>
      <c r="P3278" s="46"/>
      <c r="Q3278" s="46"/>
      <c r="R3278" s="46"/>
      <c r="S3278" s="46"/>
      <c r="T3278" s="46"/>
      <c r="U3278" s="46"/>
      <c r="V3278" s="46"/>
      <c r="W3278" s="46"/>
      <c r="X3278" s="46"/>
    </row>
    <row r="3279" spans="1:24" ht="15" customHeight="1" x14ac:dyDescent="0.2">
      <c r="A3279" s="46"/>
      <c r="B3279" s="262" t="s">
        <v>919</v>
      </c>
      <c r="C3279" s="284" t="s">
        <v>1682</v>
      </c>
      <c r="D3279" s="262" t="s">
        <v>47</v>
      </c>
      <c r="E3279" s="262" t="s">
        <v>1683</v>
      </c>
      <c r="F3279" s="389" t="s">
        <v>923</v>
      </c>
      <c r="G3279" s="389"/>
      <c r="H3279" s="283" t="s">
        <v>49</v>
      </c>
      <c r="I3279" s="286">
        <v>9.4000000000000004E-3</v>
      </c>
      <c r="J3279" s="285">
        <v>4.12</v>
      </c>
      <c r="K3279" s="285">
        <v>0.03</v>
      </c>
      <c r="M3279" s="46"/>
      <c r="N3279" s="46"/>
      <c r="O3279" s="46"/>
      <c r="P3279" s="46"/>
      <c r="Q3279" s="46"/>
      <c r="R3279" s="46"/>
      <c r="S3279" s="46"/>
      <c r="T3279" s="46"/>
      <c r="U3279" s="46"/>
      <c r="V3279" s="46"/>
      <c r="W3279" s="46"/>
      <c r="X3279" s="46"/>
    </row>
    <row r="3280" spans="1:24" ht="15" customHeight="1" x14ac:dyDescent="0.2">
      <c r="A3280" s="46"/>
      <c r="B3280" s="262" t="s">
        <v>919</v>
      </c>
      <c r="C3280" s="284" t="s">
        <v>1692</v>
      </c>
      <c r="D3280" s="262" t="s">
        <v>47</v>
      </c>
      <c r="E3280" s="262" t="s">
        <v>1693</v>
      </c>
      <c r="F3280" s="389" t="s">
        <v>923</v>
      </c>
      <c r="G3280" s="389"/>
      <c r="H3280" s="283" t="s">
        <v>83</v>
      </c>
      <c r="I3280" s="286">
        <v>1.2434000000000001</v>
      </c>
      <c r="J3280" s="285">
        <v>2.38</v>
      </c>
      <c r="K3280" s="285">
        <v>2.95</v>
      </c>
      <c r="M3280" s="46"/>
      <c r="N3280" s="46"/>
      <c r="O3280" s="46"/>
      <c r="P3280" s="46"/>
      <c r="Q3280" s="46"/>
      <c r="R3280" s="46"/>
      <c r="S3280" s="46"/>
      <c r="T3280" s="46"/>
      <c r="U3280" s="46"/>
      <c r="V3280" s="46"/>
      <c r="W3280" s="46"/>
      <c r="X3280" s="46"/>
    </row>
    <row r="3281" spans="1:24" ht="15" customHeight="1" x14ac:dyDescent="0.2">
      <c r="A3281" s="46"/>
      <c r="B3281" s="263"/>
      <c r="C3281" s="263"/>
      <c r="D3281" s="263"/>
      <c r="E3281" s="263"/>
      <c r="F3281" s="263" t="s">
        <v>924</v>
      </c>
      <c r="G3281" s="289">
        <v>1.8</v>
      </c>
      <c r="H3281" s="263" t="s">
        <v>925</v>
      </c>
      <c r="I3281" s="289">
        <v>0</v>
      </c>
      <c r="J3281" s="263" t="s">
        <v>926</v>
      </c>
      <c r="K3281" s="289">
        <v>1.8</v>
      </c>
      <c r="M3281" s="46"/>
      <c r="N3281" s="46"/>
      <c r="O3281" s="46"/>
      <c r="P3281" s="46"/>
      <c r="Q3281" s="46"/>
      <c r="R3281" s="46"/>
      <c r="S3281" s="46"/>
      <c r="T3281" s="46"/>
      <c r="U3281" s="46"/>
      <c r="V3281" s="46"/>
      <c r="W3281" s="46"/>
      <c r="X3281" s="46"/>
    </row>
    <row r="3282" spans="1:24" ht="15" customHeight="1" x14ac:dyDescent="0.2">
      <c r="A3282" s="46"/>
      <c r="B3282" s="263"/>
      <c r="C3282" s="263"/>
      <c r="D3282" s="263"/>
      <c r="E3282" s="263"/>
      <c r="F3282" s="263" t="s">
        <v>927</v>
      </c>
      <c r="G3282" s="289">
        <v>1.04</v>
      </c>
      <c r="H3282" s="263"/>
      <c r="I3282" s="386" t="s">
        <v>928</v>
      </c>
      <c r="J3282" s="386"/>
      <c r="K3282" s="289">
        <v>6.06</v>
      </c>
      <c r="M3282" s="46"/>
      <c r="N3282" s="46"/>
      <c r="O3282" s="46"/>
      <c r="P3282" s="46"/>
      <c r="Q3282" s="46"/>
      <c r="R3282" s="46"/>
      <c r="S3282" s="46"/>
      <c r="T3282" s="46"/>
      <c r="U3282" s="46"/>
      <c r="V3282" s="46"/>
      <c r="W3282" s="46"/>
      <c r="X3282" s="46"/>
    </row>
    <row r="3283" spans="1:24" ht="15" customHeight="1" thickBot="1" x14ac:dyDescent="0.25">
      <c r="A3283" s="46"/>
      <c r="B3283" s="264"/>
      <c r="C3283" s="264"/>
      <c r="D3283" s="264"/>
      <c r="E3283" s="264"/>
      <c r="F3283" s="264"/>
      <c r="G3283" s="264"/>
      <c r="H3283" s="264" t="s">
        <v>929</v>
      </c>
      <c r="I3283" s="287" t="s">
        <v>3710</v>
      </c>
      <c r="J3283" s="264" t="s">
        <v>931</v>
      </c>
      <c r="K3283" s="265">
        <v>32888.83</v>
      </c>
      <c r="M3283" s="46"/>
      <c r="N3283" s="46"/>
      <c r="O3283" s="46"/>
      <c r="P3283" s="46"/>
      <c r="Q3283" s="46"/>
      <c r="R3283" s="46"/>
      <c r="S3283" s="46"/>
      <c r="T3283" s="46"/>
      <c r="U3283" s="46"/>
      <c r="V3283" s="46"/>
      <c r="W3283" s="46"/>
      <c r="X3283" s="46"/>
    </row>
    <row r="3284" spans="1:24" ht="15" customHeight="1" thickTop="1" x14ac:dyDescent="0.2">
      <c r="A3284" s="46"/>
      <c r="B3284" s="278"/>
      <c r="C3284" s="278"/>
      <c r="D3284" s="278"/>
      <c r="E3284" s="278"/>
      <c r="F3284" s="278"/>
      <c r="G3284" s="278"/>
      <c r="H3284" s="278"/>
      <c r="I3284" s="278"/>
      <c r="J3284" s="278"/>
      <c r="K3284" s="278"/>
      <c r="M3284" s="46"/>
      <c r="N3284" s="46"/>
      <c r="O3284" s="46"/>
      <c r="P3284" s="46"/>
      <c r="Q3284" s="46"/>
      <c r="R3284" s="46"/>
      <c r="S3284" s="46"/>
      <c r="T3284" s="46"/>
      <c r="U3284" s="46"/>
      <c r="V3284" s="46"/>
      <c r="W3284" s="46"/>
      <c r="X3284" s="46"/>
    </row>
    <row r="3285" spans="1:24" ht="15" customHeight="1" x14ac:dyDescent="0.2">
      <c r="A3285" s="46"/>
      <c r="B3285" s="259" t="s">
        <v>701</v>
      </c>
      <c r="C3285" s="267" t="s">
        <v>24</v>
      </c>
      <c r="D3285" s="259" t="s">
        <v>25</v>
      </c>
      <c r="E3285" s="259" t="s">
        <v>26</v>
      </c>
      <c r="F3285" s="387" t="s">
        <v>917</v>
      </c>
      <c r="G3285" s="387"/>
      <c r="H3285" s="271" t="s">
        <v>27</v>
      </c>
      <c r="I3285" s="267" t="s">
        <v>28</v>
      </c>
      <c r="J3285" s="267" t="s">
        <v>29</v>
      </c>
      <c r="K3285" s="267" t="s">
        <v>30</v>
      </c>
      <c r="M3285" s="46"/>
      <c r="N3285" s="46"/>
      <c r="O3285" s="46"/>
      <c r="P3285" s="46"/>
      <c r="Q3285" s="46"/>
      <c r="R3285" s="46"/>
      <c r="S3285" s="46"/>
      <c r="T3285" s="46"/>
      <c r="U3285" s="46"/>
      <c r="V3285" s="46"/>
      <c r="W3285" s="46"/>
      <c r="X3285" s="46"/>
    </row>
    <row r="3286" spans="1:24" ht="15" customHeight="1" x14ac:dyDescent="0.2">
      <c r="A3286" s="46"/>
      <c r="B3286" s="260" t="s">
        <v>918</v>
      </c>
      <c r="C3286" s="275" t="s">
        <v>696</v>
      </c>
      <c r="D3286" s="260" t="s">
        <v>47</v>
      </c>
      <c r="E3286" s="260" t="s">
        <v>697</v>
      </c>
      <c r="F3286" s="388" t="s">
        <v>3978</v>
      </c>
      <c r="G3286" s="388"/>
      <c r="H3286" s="274" t="s">
        <v>83</v>
      </c>
      <c r="I3286" s="277">
        <v>1</v>
      </c>
      <c r="J3286" s="276">
        <v>7.7</v>
      </c>
      <c r="K3286" s="276">
        <v>7.7</v>
      </c>
      <c r="M3286" s="46"/>
      <c r="N3286" s="46"/>
      <c r="O3286" s="46"/>
      <c r="P3286" s="46"/>
      <c r="Q3286" s="46"/>
      <c r="R3286" s="46"/>
      <c r="S3286" s="46"/>
      <c r="T3286" s="46"/>
      <c r="U3286" s="46"/>
      <c r="V3286" s="46"/>
      <c r="W3286" s="46"/>
      <c r="X3286" s="46"/>
    </row>
    <row r="3287" spans="1:24" ht="15" customHeight="1" x14ac:dyDescent="0.2">
      <c r="A3287" s="46"/>
      <c r="B3287" s="261" t="s">
        <v>953</v>
      </c>
      <c r="C3287" s="280" t="s">
        <v>991</v>
      </c>
      <c r="D3287" s="261" t="s">
        <v>47</v>
      </c>
      <c r="E3287" s="261" t="s">
        <v>992</v>
      </c>
      <c r="F3287" s="385" t="s">
        <v>3970</v>
      </c>
      <c r="G3287" s="385"/>
      <c r="H3287" s="279" t="s">
        <v>950</v>
      </c>
      <c r="I3287" s="282">
        <v>3.9E-2</v>
      </c>
      <c r="J3287" s="281">
        <v>43.64</v>
      </c>
      <c r="K3287" s="281">
        <v>1.7</v>
      </c>
      <c r="M3287" s="46"/>
      <c r="N3287" s="46"/>
      <c r="O3287" s="46"/>
      <c r="P3287" s="46"/>
      <c r="Q3287" s="46"/>
      <c r="R3287" s="46"/>
      <c r="S3287" s="46"/>
      <c r="T3287" s="46"/>
      <c r="U3287" s="46"/>
      <c r="V3287" s="46"/>
      <c r="W3287" s="46"/>
      <c r="X3287" s="46"/>
    </row>
    <row r="3288" spans="1:24" ht="15" customHeight="1" x14ac:dyDescent="0.2">
      <c r="A3288" s="46"/>
      <c r="B3288" s="261" t="s">
        <v>953</v>
      </c>
      <c r="C3288" s="280" t="s">
        <v>988</v>
      </c>
      <c r="D3288" s="261" t="s">
        <v>47</v>
      </c>
      <c r="E3288" s="261" t="s">
        <v>989</v>
      </c>
      <c r="F3288" s="385" t="s">
        <v>3970</v>
      </c>
      <c r="G3288" s="385"/>
      <c r="H3288" s="279" t="s">
        <v>950</v>
      </c>
      <c r="I3288" s="282">
        <v>3.9E-2</v>
      </c>
      <c r="J3288" s="281">
        <v>27.19</v>
      </c>
      <c r="K3288" s="281">
        <v>1.06</v>
      </c>
      <c r="M3288" s="46"/>
      <c r="N3288" s="46"/>
      <c r="O3288" s="46"/>
      <c r="P3288" s="46"/>
      <c r="Q3288" s="46"/>
      <c r="R3288" s="46"/>
      <c r="S3288" s="46"/>
      <c r="T3288" s="46"/>
      <c r="U3288" s="46"/>
      <c r="V3288" s="46"/>
      <c r="W3288" s="46"/>
      <c r="X3288" s="46"/>
    </row>
    <row r="3289" spans="1:24" ht="15" customHeight="1" x14ac:dyDescent="0.2">
      <c r="A3289" s="46"/>
      <c r="B3289" s="262" t="s">
        <v>919</v>
      </c>
      <c r="C3289" s="284" t="s">
        <v>1682</v>
      </c>
      <c r="D3289" s="262" t="s">
        <v>47</v>
      </c>
      <c r="E3289" s="262" t="s">
        <v>1683</v>
      </c>
      <c r="F3289" s="389" t="s">
        <v>923</v>
      </c>
      <c r="G3289" s="389"/>
      <c r="H3289" s="283" t="s">
        <v>49</v>
      </c>
      <c r="I3289" s="286">
        <v>9.4000000000000004E-3</v>
      </c>
      <c r="J3289" s="285">
        <v>4.12</v>
      </c>
      <c r="K3289" s="285">
        <v>0.03</v>
      </c>
      <c r="M3289" s="46"/>
      <c r="N3289" s="46"/>
      <c r="O3289" s="46"/>
      <c r="P3289" s="46"/>
      <c r="Q3289" s="46"/>
      <c r="R3289" s="46"/>
      <c r="S3289" s="46"/>
      <c r="T3289" s="46"/>
      <c r="U3289" s="46"/>
      <c r="V3289" s="46"/>
      <c r="W3289" s="46"/>
      <c r="X3289" s="46"/>
    </row>
    <row r="3290" spans="1:24" ht="15" customHeight="1" x14ac:dyDescent="0.2">
      <c r="A3290" s="46"/>
      <c r="B3290" s="262" t="s">
        <v>919</v>
      </c>
      <c r="C3290" s="284" t="s">
        <v>1694</v>
      </c>
      <c r="D3290" s="262" t="s">
        <v>47</v>
      </c>
      <c r="E3290" s="262" t="s">
        <v>1695</v>
      </c>
      <c r="F3290" s="389" t="s">
        <v>923</v>
      </c>
      <c r="G3290" s="389"/>
      <c r="H3290" s="283" t="s">
        <v>83</v>
      </c>
      <c r="I3290" s="286">
        <v>1.2434000000000001</v>
      </c>
      <c r="J3290" s="285">
        <v>3.95</v>
      </c>
      <c r="K3290" s="285">
        <v>4.91</v>
      </c>
      <c r="M3290" s="46"/>
      <c r="N3290" s="46"/>
      <c r="O3290" s="46"/>
      <c r="P3290" s="46"/>
      <c r="Q3290" s="46"/>
      <c r="R3290" s="46"/>
      <c r="S3290" s="46"/>
      <c r="T3290" s="46"/>
      <c r="U3290" s="46"/>
      <c r="V3290" s="46"/>
      <c r="W3290" s="46"/>
      <c r="X3290" s="46"/>
    </row>
    <row r="3291" spans="1:24" ht="15" customHeight="1" x14ac:dyDescent="0.2">
      <c r="A3291" s="46"/>
      <c r="B3291" s="263"/>
      <c r="C3291" s="263"/>
      <c r="D3291" s="263"/>
      <c r="E3291" s="263"/>
      <c r="F3291" s="263" t="s">
        <v>924</v>
      </c>
      <c r="G3291" s="289">
        <v>2.42</v>
      </c>
      <c r="H3291" s="263" t="s">
        <v>925</v>
      </c>
      <c r="I3291" s="289">
        <v>0</v>
      </c>
      <c r="J3291" s="263" t="s">
        <v>926</v>
      </c>
      <c r="K3291" s="289">
        <v>2.42</v>
      </c>
      <c r="M3291" s="46"/>
      <c r="N3291" s="46"/>
      <c r="O3291" s="46"/>
      <c r="P3291" s="46"/>
      <c r="Q3291" s="46"/>
      <c r="R3291" s="46"/>
      <c r="S3291" s="46"/>
      <c r="T3291" s="46"/>
      <c r="U3291" s="46"/>
      <c r="V3291" s="46"/>
      <c r="W3291" s="46"/>
      <c r="X3291" s="46"/>
    </row>
    <row r="3292" spans="1:24" ht="15" customHeight="1" x14ac:dyDescent="0.2">
      <c r="A3292" s="46"/>
      <c r="B3292" s="263"/>
      <c r="C3292" s="263"/>
      <c r="D3292" s="263"/>
      <c r="E3292" s="263"/>
      <c r="F3292" s="263" t="s">
        <v>927</v>
      </c>
      <c r="G3292" s="289">
        <v>1.6</v>
      </c>
      <c r="H3292" s="263"/>
      <c r="I3292" s="386" t="s">
        <v>928</v>
      </c>
      <c r="J3292" s="386"/>
      <c r="K3292" s="289">
        <v>9.3000000000000007</v>
      </c>
      <c r="M3292" s="46"/>
      <c r="N3292" s="46"/>
      <c r="O3292" s="46"/>
      <c r="P3292" s="46"/>
      <c r="Q3292" s="46"/>
      <c r="R3292" s="46"/>
      <c r="S3292" s="46"/>
      <c r="T3292" s="46"/>
      <c r="U3292" s="46"/>
      <c r="V3292" s="46"/>
      <c r="W3292" s="46"/>
      <c r="X3292" s="46"/>
    </row>
    <row r="3293" spans="1:24" ht="15" customHeight="1" thickBot="1" x14ac:dyDescent="0.25">
      <c r="A3293" s="46"/>
      <c r="B3293" s="264"/>
      <c r="C3293" s="264"/>
      <c r="D3293" s="264"/>
      <c r="E3293" s="264"/>
      <c r="F3293" s="264"/>
      <c r="G3293" s="264"/>
      <c r="H3293" s="264" t="s">
        <v>929</v>
      </c>
      <c r="I3293" s="287" t="s">
        <v>3711</v>
      </c>
      <c r="J3293" s="264" t="s">
        <v>931</v>
      </c>
      <c r="K3293" s="265">
        <v>7415.82</v>
      </c>
      <c r="M3293" s="46"/>
      <c r="N3293" s="46"/>
      <c r="O3293" s="46"/>
      <c r="P3293" s="46"/>
      <c r="Q3293" s="46"/>
      <c r="R3293" s="46"/>
      <c r="S3293" s="46"/>
      <c r="T3293" s="46"/>
      <c r="U3293" s="46"/>
      <c r="V3293" s="46"/>
      <c r="W3293" s="46"/>
      <c r="X3293" s="46"/>
    </row>
    <row r="3294" spans="1:24" ht="15" customHeight="1" thickTop="1" x14ac:dyDescent="0.2">
      <c r="A3294" s="46"/>
      <c r="B3294" s="278"/>
      <c r="C3294" s="278"/>
      <c r="D3294" s="278"/>
      <c r="E3294" s="278"/>
      <c r="F3294" s="278"/>
      <c r="G3294" s="278"/>
      <c r="H3294" s="278"/>
      <c r="I3294" s="278"/>
      <c r="J3294" s="278"/>
      <c r="K3294" s="278"/>
      <c r="M3294" s="46"/>
      <c r="N3294" s="46"/>
      <c r="O3294" s="46"/>
      <c r="P3294" s="46"/>
      <c r="Q3294" s="46"/>
      <c r="R3294" s="46"/>
      <c r="S3294" s="46"/>
      <c r="T3294" s="46"/>
      <c r="U3294" s="46"/>
      <c r="V3294" s="46"/>
      <c r="W3294" s="46"/>
      <c r="X3294" s="46"/>
    </row>
    <row r="3295" spans="1:24" ht="15" customHeight="1" x14ac:dyDescent="0.2">
      <c r="A3295" s="46"/>
      <c r="B3295" s="259" t="s">
        <v>702</v>
      </c>
      <c r="C3295" s="267" t="s">
        <v>24</v>
      </c>
      <c r="D3295" s="259" t="s">
        <v>25</v>
      </c>
      <c r="E3295" s="259" t="s">
        <v>26</v>
      </c>
      <c r="F3295" s="387" t="s">
        <v>917</v>
      </c>
      <c r="G3295" s="387"/>
      <c r="H3295" s="271" t="s">
        <v>27</v>
      </c>
      <c r="I3295" s="267" t="s">
        <v>28</v>
      </c>
      <c r="J3295" s="267" t="s">
        <v>29</v>
      </c>
      <c r="K3295" s="267" t="s">
        <v>30</v>
      </c>
      <c r="M3295" s="46"/>
      <c r="N3295" s="46"/>
      <c r="O3295" s="46"/>
      <c r="P3295" s="46"/>
      <c r="Q3295" s="46"/>
      <c r="R3295" s="46"/>
      <c r="S3295" s="46"/>
      <c r="T3295" s="46"/>
      <c r="U3295" s="46"/>
      <c r="V3295" s="46"/>
      <c r="W3295" s="46"/>
      <c r="X3295" s="46"/>
    </row>
    <row r="3296" spans="1:24" ht="15" customHeight="1" x14ac:dyDescent="0.2">
      <c r="A3296" s="46"/>
      <c r="B3296" s="260" t="s">
        <v>918</v>
      </c>
      <c r="C3296" s="275" t="s">
        <v>699</v>
      </c>
      <c r="D3296" s="260" t="s">
        <v>47</v>
      </c>
      <c r="E3296" s="260" t="s">
        <v>700</v>
      </c>
      <c r="F3296" s="388" t="s">
        <v>3978</v>
      </c>
      <c r="G3296" s="388"/>
      <c r="H3296" s="274" t="s">
        <v>83</v>
      </c>
      <c r="I3296" s="277">
        <v>1</v>
      </c>
      <c r="J3296" s="276">
        <v>10.69</v>
      </c>
      <c r="K3296" s="276">
        <v>10.69</v>
      </c>
      <c r="M3296" s="46"/>
      <c r="N3296" s="46"/>
      <c r="O3296" s="46"/>
      <c r="P3296" s="46"/>
      <c r="Q3296" s="46"/>
      <c r="R3296" s="46"/>
      <c r="S3296" s="46"/>
      <c r="T3296" s="46"/>
      <c r="U3296" s="46"/>
      <c r="V3296" s="46"/>
      <c r="W3296" s="46"/>
      <c r="X3296" s="46"/>
    </row>
    <row r="3297" spans="1:24" ht="15" customHeight="1" x14ac:dyDescent="0.2">
      <c r="A3297" s="46"/>
      <c r="B3297" s="261" t="s">
        <v>953</v>
      </c>
      <c r="C3297" s="280" t="s">
        <v>991</v>
      </c>
      <c r="D3297" s="261" t="s">
        <v>47</v>
      </c>
      <c r="E3297" s="261" t="s">
        <v>992</v>
      </c>
      <c r="F3297" s="385" t="s">
        <v>3970</v>
      </c>
      <c r="G3297" s="385"/>
      <c r="H3297" s="279" t="s">
        <v>950</v>
      </c>
      <c r="I3297" s="282">
        <v>5.0999999999999997E-2</v>
      </c>
      <c r="J3297" s="281">
        <v>43.64</v>
      </c>
      <c r="K3297" s="281">
        <v>2.2200000000000002</v>
      </c>
      <c r="M3297" s="46"/>
      <c r="N3297" s="46"/>
      <c r="O3297" s="46"/>
      <c r="P3297" s="46"/>
      <c r="Q3297" s="46"/>
      <c r="R3297" s="46"/>
      <c r="S3297" s="46"/>
      <c r="T3297" s="46"/>
      <c r="U3297" s="46"/>
      <c r="V3297" s="46"/>
      <c r="W3297" s="46"/>
      <c r="X3297" s="46"/>
    </row>
    <row r="3298" spans="1:24" ht="15" customHeight="1" x14ac:dyDescent="0.2">
      <c r="A3298" s="46"/>
      <c r="B3298" s="261" t="s">
        <v>953</v>
      </c>
      <c r="C3298" s="280" t="s">
        <v>988</v>
      </c>
      <c r="D3298" s="261" t="s">
        <v>47</v>
      </c>
      <c r="E3298" s="261" t="s">
        <v>989</v>
      </c>
      <c r="F3298" s="385" t="s">
        <v>3970</v>
      </c>
      <c r="G3298" s="385"/>
      <c r="H3298" s="279" t="s">
        <v>950</v>
      </c>
      <c r="I3298" s="282">
        <v>5.0999999999999997E-2</v>
      </c>
      <c r="J3298" s="281">
        <v>27.19</v>
      </c>
      <c r="K3298" s="281">
        <v>1.38</v>
      </c>
      <c r="M3298" s="46"/>
      <c r="N3298" s="46"/>
      <c r="O3298" s="46"/>
      <c r="P3298" s="46"/>
      <c r="Q3298" s="46"/>
      <c r="R3298" s="46"/>
      <c r="S3298" s="46"/>
      <c r="T3298" s="46"/>
      <c r="U3298" s="46"/>
      <c r="V3298" s="46"/>
      <c r="W3298" s="46"/>
      <c r="X3298" s="46"/>
    </row>
    <row r="3299" spans="1:24" ht="15" customHeight="1" x14ac:dyDescent="0.2">
      <c r="A3299" s="46"/>
      <c r="B3299" s="262" t="s">
        <v>919</v>
      </c>
      <c r="C3299" s="284" t="s">
        <v>1696</v>
      </c>
      <c r="D3299" s="262" t="s">
        <v>47</v>
      </c>
      <c r="E3299" s="262" t="s">
        <v>1697</v>
      </c>
      <c r="F3299" s="389" t="s">
        <v>923</v>
      </c>
      <c r="G3299" s="389"/>
      <c r="H3299" s="283" t="s">
        <v>83</v>
      </c>
      <c r="I3299" s="286">
        <v>1.2434000000000001</v>
      </c>
      <c r="J3299" s="285">
        <v>5.68</v>
      </c>
      <c r="K3299" s="285">
        <v>7.06</v>
      </c>
      <c r="M3299" s="46"/>
      <c r="N3299" s="46"/>
      <c r="O3299" s="46"/>
      <c r="P3299" s="46"/>
      <c r="Q3299" s="46"/>
      <c r="R3299" s="46"/>
      <c r="S3299" s="46"/>
      <c r="T3299" s="46"/>
      <c r="U3299" s="46"/>
      <c r="V3299" s="46"/>
      <c r="W3299" s="46"/>
      <c r="X3299" s="46"/>
    </row>
    <row r="3300" spans="1:24" ht="15" customHeight="1" x14ac:dyDescent="0.2">
      <c r="A3300" s="46"/>
      <c r="B3300" s="262" t="s">
        <v>919</v>
      </c>
      <c r="C3300" s="284" t="s">
        <v>1682</v>
      </c>
      <c r="D3300" s="262" t="s">
        <v>47</v>
      </c>
      <c r="E3300" s="262" t="s">
        <v>1683</v>
      </c>
      <c r="F3300" s="389" t="s">
        <v>923</v>
      </c>
      <c r="G3300" s="389"/>
      <c r="H3300" s="283" t="s">
        <v>49</v>
      </c>
      <c r="I3300" s="286">
        <v>9.4000000000000004E-3</v>
      </c>
      <c r="J3300" s="285">
        <v>4.12</v>
      </c>
      <c r="K3300" s="285">
        <v>0.03</v>
      </c>
      <c r="M3300" s="46"/>
      <c r="N3300" s="46"/>
      <c r="O3300" s="46"/>
      <c r="P3300" s="46"/>
      <c r="Q3300" s="46"/>
      <c r="R3300" s="46"/>
      <c r="S3300" s="46"/>
      <c r="T3300" s="46"/>
      <c r="U3300" s="46"/>
      <c r="V3300" s="46"/>
      <c r="W3300" s="46"/>
      <c r="X3300" s="46"/>
    </row>
    <row r="3301" spans="1:24" ht="15" customHeight="1" x14ac:dyDescent="0.2">
      <c r="A3301" s="46"/>
      <c r="B3301" s="263"/>
      <c r="C3301" s="263"/>
      <c r="D3301" s="263"/>
      <c r="E3301" s="263"/>
      <c r="F3301" s="263" t="s">
        <v>924</v>
      </c>
      <c r="G3301" s="289">
        <v>3.16</v>
      </c>
      <c r="H3301" s="263" t="s">
        <v>925</v>
      </c>
      <c r="I3301" s="289">
        <v>0</v>
      </c>
      <c r="J3301" s="263" t="s">
        <v>926</v>
      </c>
      <c r="K3301" s="289">
        <v>3.16</v>
      </c>
      <c r="M3301" s="46"/>
      <c r="N3301" s="46"/>
      <c r="O3301" s="46"/>
      <c r="P3301" s="46"/>
      <c r="Q3301" s="46"/>
      <c r="R3301" s="46"/>
      <c r="S3301" s="46"/>
      <c r="T3301" s="46"/>
      <c r="U3301" s="46"/>
      <c r="V3301" s="46"/>
      <c r="W3301" s="46"/>
      <c r="X3301" s="46"/>
    </row>
    <row r="3302" spans="1:24" ht="15" customHeight="1" x14ac:dyDescent="0.2">
      <c r="A3302" s="46"/>
      <c r="B3302" s="263"/>
      <c r="C3302" s="263"/>
      <c r="D3302" s="263"/>
      <c r="E3302" s="263"/>
      <c r="F3302" s="263" t="s">
        <v>927</v>
      </c>
      <c r="G3302" s="289">
        <v>2.2200000000000002</v>
      </c>
      <c r="H3302" s="263"/>
      <c r="I3302" s="386" t="s">
        <v>928</v>
      </c>
      <c r="J3302" s="386"/>
      <c r="K3302" s="289">
        <v>12.91</v>
      </c>
      <c r="M3302" s="46"/>
      <c r="N3302" s="46"/>
      <c r="O3302" s="46"/>
      <c r="P3302" s="46"/>
      <c r="Q3302" s="46"/>
      <c r="R3302" s="46"/>
      <c r="S3302" s="46"/>
      <c r="T3302" s="46"/>
      <c r="U3302" s="46"/>
      <c r="V3302" s="46"/>
      <c r="W3302" s="46"/>
      <c r="X3302" s="46"/>
    </row>
    <row r="3303" spans="1:24" ht="15" customHeight="1" thickBot="1" x14ac:dyDescent="0.25">
      <c r="A3303" s="46"/>
      <c r="B3303" s="264"/>
      <c r="C3303" s="264"/>
      <c r="D3303" s="264"/>
      <c r="E3303" s="264"/>
      <c r="F3303" s="264"/>
      <c r="G3303" s="264"/>
      <c r="H3303" s="264" t="s">
        <v>929</v>
      </c>
      <c r="I3303" s="287" t="s">
        <v>3332</v>
      </c>
      <c r="J3303" s="264" t="s">
        <v>931</v>
      </c>
      <c r="K3303" s="265">
        <v>3820.06</v>
      </c>
      <c r="M3303" s="46"/>
      <c r="N3303" s="46"/>
      <c r="O3303" s="46"/>
      <c r="P3303" s="46"/>
      <c r="Q3303" s="46"/>
      <c r="R3303" s="46"/>
      <c r="S3303" s="46"/>
      <c r="T3303" s="46"/>
      <c r="U3303" s="46"/>
      <c r="V3303" s="46"/>
      <c r="W3303" s="46"/>
      <c r="X3303" s="46"/>
    </row>
    <row r="3304" spans="1:24" ht="15" customHeight="1" thickTop="1" x14ac:dyDescent="0.2">
      <c r="A3304" s="46"/>
      <c r="B3304" s="278"/>
      <c r="C3304" s="278"/>
      <c r="D3304" s="278"/>
      <c r="E3304" s="278"/>
      <c r="F3304" s="278"/>
      <c r="G3304" s="278"/>
      <c r="H3304" s="278"/>
      <c r="I3304" s="278"/>
      <c r="J3304" s="278"/>
      <c r="K3304" s="278"/>
      <c r="M3304" s="46"/>
      <c r="N3304" s="46"/>
      <c r="O3304" s="46"/>
      <c r="P3304" s="46"/>
      <c r="Q3304" s="46"/>
      <c r="R3304" s="46"/>
      <c r="S3304" s="46"/>
      <c r="T3304" s="46"/>
      <c r="U3304" s="46"/>
      <c r="V3304" s="46"/>
      <c r="W3304" s="46"/>
      <c r="X3304" s="46"/>
    </row>
    <row r="3305" spans="1:24" ht="15" customHeight="1" x14ac:dyDescent="0.2">
      <c r="A3305" s="46"/>
      <c r="B3305" s="259" t="s">
        <v>703</v>
      </c>
      <c r="C3305" s="267" t="s">
        <v>24</v>
      </c>
      <c r="D3305" s="259" t="s">
        <v>25</v>
      </c>
      <c r="E3305" s="259" t="s">
        <v>26</v>
      </c>
      <c r="F3305" s="387" t="s">
        <v>917</v>
      </c>
      <c r="G3305" s="387"/>
      <c r="H3305" s="271" t="s">
        <v>27</v>
      </c>
      <c r="I3305" s="267" t="s">
        <v>28</v>
      </c>
      <c r="J3305" s="267" t="s">
        <v>29</v>
      </c>
      <c r="K3305" s="267" t="s">
        <v>30</v>
      </c>
      <c r="M3305" s="46"/>
      <c r="N3305" s="46"/>
      <c r="O3305" s="46"/>
      <c r="P3305" s="46"/>
      <c r="Q3305" s="46"/>
      <c r="R3305" s="46"/>
      <c r="S3305" s="46"/>
      <c r="T3305" s="46"/>
      <c r="U3305" s="46"/>
      <c r="V3305" s="46"/>
      <c r="W3305" s="46"/>
      <c r="X3305" s="46"/>
    </row>
    <row r="3306" spans="1:24" ht="15" customHeight="1" x14ac:dyDescent="0.2">
      <c r="A3306" s="46"/>
      <c r="B3306" s="260" t="s">
        <v>918</v>
      </c>
      <c r="C3306" s="275" t="s">
        <v>3459</v>
      </c>
      <c r="D3306" s="260" t="s">
        <v>73</v>
      </c>
      <c r="E3306" s="260" t="s">
        <v>3460</v>
      </c>
      <c r="F3306" s="388" t="s">
        <v>978</v>
      </c>
      <c r="G3306" s="388"/>
      <c r="H3306" s="274" t="s">
        <v>49</v>
      </c>
      <c r="I3306" s="277">
        <v>1</v>
      </c>
      <c r="J3306" s="276">
        <v>64.540000000000006</v>
      </c>
      <c r="K3306" s="276">
        <v>64.540000000000006</v>
      </c>
      <c r="M3306" s="46"/>
      <c r="N3306" s="46"/>
      <c r="O3306" s="46"/>
      <c r="P3306" s="46"/>
      <c r="Q3306" s="46"/>
      <c r="R3306" s="46"/>
      <c r="S3306" s="46"/>
      <c r="T3306" s="46"/>
      <c r="U3306" s="46"/>
      <c r="V3306" s="46"/>
      <c r="W3306" s="46"/>
      <c r="X3306" s="46"/>
    </row>
    <row r="3307" spans="1:24" ht="15" customHeight="1" x14ac:dyDescent="0.2">
      <c r="A3307" s="46"/>
      <c r="B3307" s="261" t="s">
        <v>953</v>
      </c>
      <c r="C3307" s="280" t="s">
        <v>3712</v>
      </c>
      <c r="D3307" s="261" t="s">
        <v>73</v>
      </c>
      <c r="E3307" s="261" t="s">
        <v>3713</v>
      </c>
      <c r="F3307" s="385" t="s">
        <v>952</v>
      </c>
      <c r="G3307" s="385"/>
      <c r="H3307" s="279" t="s">
        <v>60</v>
      </c>
      <c r="I3307" s="282">
        <v>1.5E-3</v>
      </c>
      <c r="J3307" s="281">
        <v>677.96</v>
      </c>
      <c r="K3307" s="281">
        <v>1.01</v>
      </c>
      <c r="M3307" s="46"/>
      <c r="N3307" s="46"/>
      <c r="O3307" s="46"/>
      <c r="P3307" s="46"/>
      <c r="Q3307" s="46"/>
      <c r="R3307" s="46"/>
      <c r="S3307" s="46"/>
      <c r="T3307" s="46"/>
      <c r="U3307" s="46"/>
      <c r="V3307" s="46"/>
      <c r="W3307" s="46"/>
      <c r="X3307" s="46"/>
    </row>
    <row r="3308" spans="1:24" ht="15" customHeight="1" x14ac:dyDescent="0.2">
      <c r="A3308" s="46"/>
      <c r="B3308" s="261" t="s">
        <v>953</v>
      </c>
      <c r="C3308" s="280" t="s">
        <v>991</v>
      </c>
      <c r="D3308" s="261" t="s">
        <v>47</v>
      </c>
      <c r="E3308" s="261" t="s">
        <v>992</v>
      </c>
      <c r="F3308" s="385" t="s">
        <v>3970</v>
      </c>
      <c r="G3308" s="385"/>
      <c r="H3308" s="279" t="s">
        <v>950</v>
      </c>
      <c r="I3308" s="282">
        <v>0.8</v>
      </c>
      <c r="J3308" s="281">
        <v>43.64</v>
      </c>
      <c r="K3308" s="281">
        <v>34.909999999999997</v>
      </c>
      <c r="M3308" s="46"/>
      <c r="N3308" s="46"/>
      <c r="O3308" s="46"/>
      <c r="P3308" s="46"/>
      <c r="Q3308" s="46"/>
      <c r="R3308" s="46"/>
      <c r="S3308" s="46"/>
      <c r="T3308" s="46"/>
      <c r="U3308" s="46"/>
      <c r="V3308" s="46"/>
      <c r="W3308" s="46"/>
      <c r="X3308" s="46"/>
    </row>
    <row r="3309" spans="1:24" ht="15" customHeight="1" x14ac:dyDescent="0.2">
      <c r="A3309" s="46"/>
      <c r="B3309" s="261" t="s">
        <v>953</v>
      </c>
      <c r="C3309" s="280" t="s">
        <v>1019</v>
      </c>
      <c r="D3309" s="261" t="s">
        <v>47</v>
      </c>
      <c r="E3309" s="261" t="s">
        <v>1020</v>
      </c>
      <c r="F3309" s="385" t="s">
        <v>3970</v>
      </c>
      <c r="G3309" s="385"/>
      <c r="H3309" s="279" t="s">
        <v>950</v>
      </c>
      <c r="I3309" s="282">
        <v>0.8</v>
      </c>
      <c r="J3309" s="281">
        <v>24.73</v>
      </c>
      <c r="K3309" s="281">
        <v>19.78</v>
      </c>
      <c r="M3309" s="46"/>
      <c r="N3309" s="46"/>
      <c r="O3309" s="46"/>
      <c r="P3309" s="46"/>
      <c r="Q3309" s="46"/>
      <c r="R3309" s="46"/>
      <c r="S3309" s="46"/>
      <c r="T3309" s="46"/>
      <c r="U3309" s="46"/>
      <c r="V3309" s="46"/>
      <c r="W3309" s="46"/>
      <c r="X3309" s="46"/>
    </row>
    <row r="3310" spans="1:24" ht="15" customHeight="1" x14ac:dyDescent="0.2">
      <c r="A3310" s="46"/>
      <c r="B3310" s="262" t="s">
        <v>919</v>
      </c>
      <c r="C3310" s="284" t="s">
        <v>3714</v>
      </c>
      <c r="D3310" s="262" t="s">
        <v>284</v>
      </c>
      <c r="E3310" s="262" t="s">
        <v>3715</v>
      </c>
      <c r="F3310" s="389" t="s">
        <v>923</v>
      </c>
      <c r="G3310" s="389"/>
      <c r="H3310" s="283" t="s">
        <v>49</v>
      </c>
      <c r="I3310" s="286">
        <v>1</v>
      </c>
      <c r="J3310" s="285">
        <v>8.84</v>
      </c>
      <c r="K3310" s="285">
        <v>8.84</v>
      </c>
      <c r="M3310" s="46"/>
      <c r="N3310" s="46"/>
      <c r="O3310" s="46"/>
      <c r="P3310" s="46"/>
      <c r="Q3310" s="46"/>
      <c r="R3310" s="46"/>
      <c r="S3310" s="46"/>
      <c r="T3310" s="46"/>
      <c r="U3310" s="46"/>
      <c r="V3310" s="46"/>
      <c r="W3310" s="46"/>
      <c r="X3310" s="46"/>
    </row>
    <row r="3311" spans="1:24" ht="15" customHeight="1" x14ac:dyDescent="0.2">
      <c r="A3311" s="46"/>
      <c r="B3311" s="263"/>
      <c r="C3311" s="263"/>
      <c r="D3311" s="263"/>
      <c r="E3311" s="263"/>
      <c r="F3311" s="263" t="s">
        <v>924</v>
      </c>
      <c r="G3311" s="289">
        <v>48.32</v>
      </c>
      <c r="H3311" s="263" t="s">
        <v>925</v>
      </c>
      <c r="I3311" s="289">
        <v>0</v>
      </c>
      <c r="J3311" s="263" t="s">
        <v>926</v>
      </c>
      <c r="K3311" s="289">
        <v>48.32</v>
      </c>
      <c r="M3311" s="46"/>
      <c r="N3311" s="46"/>
      <c r="O3311" s="46"/>
      <c r="P3311" s="46"/>
      <c r="Q3311" s="46"/>
      <c r="R3311" s="46"/>
      <c r="S3311" s="46"/>
      <c r="T3311" s="46"/>
      <c r="U3311" s="46"/>
      <c r="V3311" s="46"/>
      <c r="W3311" s="46"/>
      <c r="X3311" s="46"/>
    </row>
    <row r="3312" spans="1:24" ht="15" customHeight="1" x14ac:dyDescent="0.2">
      <c r="A3312" s="46"/>
      <c r="B3312" s="263"/>
      <c r="C3312" s="263"/>
      <c r="D3312" s="263"/>
      <c r="E3312" s="263"/>
      <c r="F3312" s="263" t="s">
        <v>927</v>
      </c>
      <c r="G3312" s="289">
        <v>13.43</v>
      </c>
      <c r="H3312" s="263"/>
      <c r="I3312" s="386" t="s">
        <v>928</v>
      </c>
      <c r="J3312" s="386"/>
      <c r="K3312" s="289">
        <v>77.97</v>
      </c>
      <c r="M3312" s="46"/>
      <c r="N3312" s="46"/>
      <c r="O3312" s="46"/>
      <c r="P3312" s="46"/>
      <c r="Q3312" s="46"/>
      <c r="R3312" s="46"/>
      <c r="S3312" s="46"/>
      <c r="T3312" s="46"/>
      <c r="U3312" s="46"/>
      <c r="V3312" s="46"/>
      <c r="W3312" s="46"/>
      <c r="X3312" s="46"/>
    </row>
    <row r="3313" spans="1:24" ht="15" customHeight="1" thickBot="1" x14ac:dyDescent="0.25">
      <c r="A3313" s="46"/>
      <c r="B3313" s="264"/>
      <c r="C3313" s="264"/>
      <c r="D3313" s="264"/>
      <c r="E3313" s="264"/>
      <c r="F3313" s="264"/>
      <c r="G3313" s="264"/>
      <c r="H3313" s="264" t="s">
        <v>929</v>
      </c>
      <c r="I3313" s="287" t="s">
        <v>975</v>
      </c>
      <c r="J3313" s="264" t="s">
        <v>931</v>
      </c>
      <c r="K3313" s="265">
        <v>77.97</v>
      </c>
      <c r="M3313" s="46"/>
      <c r="N3313" s="46"/>
      <c r="O3313" s="46"/>
      <c r="P3313" s="46"/>
      <c r="Q3313" s="46"/>
      <c r="R3313" s="46"/>
      <c r="S3313" s="46"/>
      <c r="T3313" s="46"/>
      <c r="U3313" s="46"/>
      <c r="V3313" s="46"/>
      <c r="W3313" s="46"/>
      <c r="X3313" s="46"/>
    </row>
    <row r="3314" spans="1:24" ht="15" customHeight="1" thickTop="1" x14ac:dyDescent="0.2">
      <c r="A3314" s="46"/>
      <c r="B3314" s="278"/>
      <c r="C3314" s="278"/>
      <c r="D3314" s="278"/>
      <c r="E3314" s="278"/>
      <c r="F3314" s="278"/>
      <c r="G3314" s="278"/>
      <c r="H3314" s="278"/>
      <c r="I3314" s="278"/>
      <c r="J3314" s="278"/>
      <c r="K3314" s="278"/>
      <c r="M3314" s="46"/>
      <c r="N3314" s="46"/>
      <c r="O3314" s="46"/>
      <c r="P3314" s="46"/>
      <c r="Q3314" s="46"/>
      <c r="R3314" s="46"/>
      <c r="S3314" s="46"/>
      <c r="T3314" s="46"/>
      <c r="U3314" s="46"/>
      <c r="V3314" s="46"/>
      <c r="W3314" s="46"/>
      <c r="X3314" s="46"/>
    </row>
    <row r="3315" spans="1:24" ht="15" customHeight="1" x14ac:dyDescent="0.2">
      <c r="A3315" s="46"/>
      <c r="B3315" s="259" t="s">
        <v>705</v>
      </c>
      <c r="C3315" s="267" t="s">
        <v>24</v>
      </c>
      <c r="D3315" s="259" t="s">
        <v>25</v>
      </c>
      <c r="E3315" s="259" t="s">
        <v>26</v>
      </c>
      <c r="F3315" s="387" t="s">
        <v>917</v>
      </c>
      <c r="G3315" s="387"/>
      <c r="H3315" s="271" t="s">
        <v>27</v>
      </c>
      <c r="I3315" s="267" t="s">
        <v>28</v>
      </c>
      <c r="J3315" s="267" t="s">
        <v>29</v>
      </c>
      <c r="K3315" s="267" t="s">
        <v>30</v>
      </c>
      <c r="M3315" s="46"/>
      <c r="N3315" s="46"/>
      <c r="O3315" s="46"/>
      <c r="P3315" s="46"/>
      <c r="Q3315" s="46"/>
      <c r="R3315" s="46"/>
      <c r="S3315" s="46"/>
      <c r="T3315" s="46"/>
      <c r="U3315" s="46"/>
      <c r="V3315" s="46"/>
      <c r="W3315" s="46"/>
      <c r="X3315" s="46"/>
    </row>
    <row r="3316" spans="1:24" ht="15" customHeight="1" x14ac:dyDescent="0.2">
      <c r="A3316" s="46"/>
      <c r="B3316" s="260" t="s">
        <v>918</v>
      </c>
      <c r="C3316" s="275" t="s">
        <v>3228</v>
      </c>
      <c r="D3316" s="260" t="s">
        <v>73</v>
      </c>
      <c r="E3316" s="260" t="s">
        <v>3229</v>
      </c>
      <c r="F3316" s="388" t="s">
        <v>978</v>
      </c>
      <c r="G3316" s="388"/>
      <c r="H3316" s="274" t="s">
        <v>49</v>
      </c>
      <c r="I3316" s="277">
        <v>1</v>
      </c>
      <c r="J3316" s="276">
        <v>152.35</v>
      </c>
      <c r="K3316" s="276">
        <v>152.35</v>
      </c>
      <c r="M3316" s="46"/>
      <c r="N3316" s="46"/>
      <c r="O3316" s="46"/>
      <c r="P3316" s="46"/>
      <c r="Q3316" s="46"/>
      <c r="R3316" s="46"/>
      <c r="S3316" s="46"/>
      <c r="T3316" s="46"/>
      <c r="U3316" s="46"/>
      <c r="V3316" s="46"/>
      <c r="W3316" s="46"/>
      <c r="X3316" s="46"/>
    </row>
    <row r="3317" spans="1:24" ht="15" customHeight="1" x14ac:dyDescent="0.2">
      <c r="A3317" s="46"/>
      <c r="B3317" s="261" t="s">
        <v>953</v>
      </c>
      <c r="C3317" s="280" t="s">
        <v>991</v>
      </c>
      <c r="D3317" s="261" t="s">
        <v>47</v>
      </c>
      <c r="E3317" s="261" t="s">
        <v>992</v>
      </c>
      <c r="F3317" s="385" t="s">
        <v>3970</v>
      </c>
      <c r="G3317" s="385"/>
      <c r="H3317" s="279" t="s">
        <v>950</v>
      </c>
      <c r="I3317" s="282">
        <v>1.4239999999999999</v>
      </c>
      <c r="J3317" s="281">
        <v>43.64</v>
      </c>
      <c r="K3317" s="281">
        <v>62.14</v>
      </c>
      <c r="M3317" s="46"/>
      <c r="N3317" s="46"/>
      <c r="O3317" s="46"/>
      <c r="P3317" s="46"/>
      <c r="Q3317" s="46"/>
      <c r="R3317" s="46"/>
      <c r="S3317" s="46"/>
      <c r="T3317" s="46"/>
      <c r="U3317" s="46"/>
      <c r="V3317" s="46"/>
      <c r="W3317" s="46"/>
      <c r="X3317" s="46"/>
    </row>
    <row r="3318" spans="1:24" ht="15" customHeight="1" x14ac:dyDescent="0.2">
      <c r="A3318" s="46"/>
      <c r="B3318" s="261" t="s">
        <v>953</v>
      </c>
      <c r="C3318" s="280" t="s">
        <v>988</v>
      </c>
      <c r="D3318" s="261" t="s">
        <v>47</v>
      </c>
      <c r="E3318" s="261" t="s">
        <v>989</v>
      </c>
      <c r="F3318" s="385" t="s">
        <v>3970</v>
      </c>
      <c r="G3318" s="385"/>
      <c r="H3318" s="279" t="s">
        <v>950</v>
      </c>
      <c r="I3318" s="282">
        <v>1.4239999999999999</v>
      </c>
      <c r="J3318" s="281">
        <v>27.19</v>
      </c>
      <c r="K3318" s="281">
        <v>38.71</v>
      </c>
      <c r="M3318" s="46"/>
      <c r="N3318" s="46"/>
      <c r="O3318" s="46"/>
      <c r="P3318" s="46"/>
      <c r="Q3318" s="46"/>
      <c r="R3318" s="46"/>
      <c r="S3318" s="46"/>
      <c r="T3318" s="46"/>
      <c r="U3318" s="46"/>
      <c r="V3318" s="46"/>
      <c r="W3318" s="46"/>
      <c r="X3318" s="46"/>
    </row>
    <row r="3319" spans="1:24" ht="15" customHeight="1" x14ac:dyDescent="0.2">
      <c r="A3319" s="46"/>
      <c r="B3319" s="262" t="s">
        <v>919</v>
      </c>
      <c r="C3319" s="284" t="s">
        <v>3333</v>
      </c>
      <c r="D3319" s="262" t="s">
        <v>43</v>
      </c>
      <c r="E3319" s="262" t="s">
        <v>3334</v>
      </c>
      <c r="F3319" s="389" t="s">
        <v>923</v>
      </c>
      <c r="G3319" s="389"/>
      <c r="H3319" s="283" t="s">
        <v>49</v>
      </c>
      <c r="I3319" s="286">
        <v>1</v>
      </c>
      <c r="J3319" s="285">
        <v>51.5</v>
      </c>
      <c r="K3319" s="285">
        <v>51.5</v>
      </c>
      <c r="M3319" s="46"/>
      <c r="N3319" s="46"/>
      <c r="O3319" s="46"/>
      <c r="P3319" s="46"/>
      <c r="Q3319" s="46"/>
      <c r="R3319" s="46"/>
      <c r="S3319" s="46"/>
      <c r="T3319" s="46"/>
      <c r="U3319" s="46"/>
      <c r="V3319" s="46"/>
      <c r="W3319" s="46"/>
      <c r="X3319" s="46"/>
    </row>
    <row r="3320" spans="1:24" ht="15" customHeight="1" x14ac:dyDescent="0.2">
      <c r="A3320" s="46"/>
      <c r="B3320" s="263"/>
      <c r="C3320" s="263"/>
      <c r="D3320" s="263"/>
      <c r="E3320" s="263"/>
      <c r="F3320" s="263" t="s">
        <v>924</v>
      </c>
      <c r="G3320" s="289">
        <v>88.75</v>
      </c>
      <c r="H3320" s="263" t="s">
        <v>925</v>
      </c>
      <c r="I3320" s="289">
        <v>0</v>
      </c>
      <c r="J3320" s="263" t="s">
        <v>926</v>
      </c>
      <c r="K3320" s="289">
        <v>88.75</v>
      </c>
      <c r="M3320" s="46"/>
      <c r="N3320" s="46"/>
      <c r="O3320" s="46"/>
      <c r="P3320" s="46"/>
      <c r="Q3320" s="46"/>
      <c r="R3320" s="46"/>
      <c r="S3320" s="46"/>
      <c r="T3320" s="46"/>
      <c r="U3320" s="46"/>
      <c r="V3320" s="46"/>
      <c r="W3320" s="46"/>
      <c r="X3320" s="46"/>
    </row>
    <row r="3321" spans="1:24" ht="15" customHeight="1" x14ac:dyDescent="0.2">
      <c r="A3321" s="46"/>
      <c r="B3321" s="263"/>
      <c r="C3321" s="263"/>
      <c r="D3321" s="263"/>
      <c r="E3321" s="263"/>
      <c r="F3321" s="263" t="s">
        <v>927</v>
      </c>
      <c r="G3321" s="289">
        <v>31.7</v>
      </c>
      <c r="H3321" s="263"/>
      <c r="I3321" s="386" t="s">
        <v>928</v>
      </c>
      <c r="J3321" s="386"/>
      <c r="K3321" s="289">
        <v>184.05</v>
      </c>
      <c r="M3321" s="46"/>
      <c r="N3321" s="46"/>
      <c r="O3321" s="46"/>
      <c r="P3321" s="46"/>
      <c r="Q3321" s="46"/>
      <c r="R3321" s="46"/>
      <c r="S3321" s="46"/>
      <c r="T3321" s="46"/>
      <c r="U3321" s="46"/>
      <c r="V3321" s="46"/>
      <c r="W3321" s="46"/>
      <c r="X3321" s="46"/>
    </row>
    <row r="3322" spans="1:24" ht="15" customHeight="1" thickBot="1" x14ac:dyDescent="0.25">
      <c r="A3322" s="46"/>
      <c r="B3322" s="264"/>
      <c r="C3322" s="264"/>
      <c r="D3322" s="264"/>
      <c r="E3322" s="264"/>
      <c r="F3322" s="264"/>
      <c r="G3322" s="264"/>
      <c r="H3322" s="264" t="s">
        <v>929</v>
      </c>
      <c r="I3322" s="287" t="s">
        <v>975</v>
      </c>
      <c r="J3322" s="264" t="s">
        <v>931</v>
      </c>
      <c r="K3322" s="265">
        <v>184.05</v>
      </c>
      <c r="M3322" s="46"/>
      <c r="N3322" s="46"/>
      <c r="O3322" s="46"/>
      <c r="P3322" s="46"/>
      <c r="Q3322" s="46"/>
      <c r="R3322" s="46"/>
      <c r="S3322" s="46"/>
      <c r="T3322" s="46"/>
      <c r="U3322" s="46"/>
      <c r="V3322" s="46"/>
      <c r="W3322" s="46"/>
      <c r="X3322" s="46"/>
    </row>
    <row r="3323" spans="1:24" ht="15" customHeight="1" thickTop="1" x14ac:dyDescent="0.2">
      <c r="A3323" s="46"/>
      <c r="B3323" s="278"/>
      <c r="C3323" s="278"/>
      <c r="D3323" s="278"/>
      <c r="E3323" s="278"/>
      <c r="F3323" s="278"/>
      <c r="G3323" s="278"/>
      <c r="H3323" s="278"/>
      <c r="I3323" s="278"/>
      <c r="J3323" s="278"/>
      <c r="K3323" s="278"/>
      <c r="M3323" s="46"/>
      <c r="N3323" s="46"/>
      <c r="O3323" s="46"/>
      <c r="P3323" s="46"/>
      <c r="Q3323" s="46"/>
      <c r="R3323" s="46"/>
      <c r="S3323" s="46"/>
      <c r="T3323" s="46"/>
      <c r="U3323" s="46"/>
      <c r="V3323" s="46"/>
      <c r="W3323" s="46"/>
      <c r="X3323" s="46"/>
    </row>
    <row r="3324" spans="1:24" ht="15" customHeight="1" x14ac:dyDescent="0.2">
      <c r="A3324" s="46"/>
      <c r="B3324" s="259" t="s">
        <v>708</v>
      </c>
      <c r="C3324" s="267" t="s">
        <v>24</v>
      </c>
      <c r="D3324" s="259" t="s">
        <v>25</v>
      </c>
      <c r="E3324" s="259" t="s">
        <v>26</v>
      </c>
      <c r="F3324" s="387" t="s">
        <v>917</v>
      </c>
      <c r="G3324" s="387"/>
      <c r="H3324" s="271" t="s">
        <v>27</v>
      </c>
      <c r="I3324" s="267" t="s">
        <v>28</v>
      </c>
      <c r="J3324" s="267" t="s">
        <v>29</v>
      </c>
      <c r="K3324" s="267" t="s">
        <v>30</v>
      </c>
      <c r="M3324" s="46"/>
      <c r="N3324" s="46"/>
      <c r="O3324" s="46"/>
      <c r="P3324" s="46"/>
      <c r="Q3324" s="46"/>
      <c r="R3324" s="46"/>
      <c r="S3324" s="46"/>
      <c r="T3324" s="46"/>
      <c r="U3324" s="46"/>
      <c r="V3324" s="46"/>
      <c r="W3324" s="46"/>
      <c r="X3324" s="46"/>
    </row>
    <row r="3325" spans="1:24" ht="15" customHeight="1" x14ac:dyDescent="0.2">
      <c r="A3325" s="46"/>
      <c r="B3325" s="260" t="s">
        <v>918</v>
      </c>
      <c r="C3325" s="275" t="s">
        <v>2470</v>
      </c>
      <c r="D3325" s="260" t="s">
        <v>73</v>
      </c>
      <c r="E3325" s="260" t="s">
        <v>704</v>
      </c>
      <c r="F3325" s="388" t="s">
        <v>978</v>
      </c>
      <c r="G3325" s="388"/>
      <c r="H3325" s="274" t="s">
        <v>49</v>
      </c>
      <c r="I3325" s="277">
        <v>1</v>
      </c>
      <c r="J3325" s="276">
        <v>277.55</v>
      </c>
      <c r="K3325" s="276">
        <v>277.55</v>
      </c>
      <c r="M3325" s="46"/>
      <c r="N3325" s="46"/>
      <c r="O3325" s="46"/>
      <c r="P3325" s="46"/>
      <c r="Q3325" s="46"/>
      <c r="R3325" s="46"/>
      <c r="S3325" s="46"/>
      <c r="T3325" s="46"/>
      <c r="U3325" s="46"/>
      <c r="V3325" s="46"/>
      <c r="W3325" s="46"/>
      <c r="X3325" s="46"/>
    </row>
    <row r="3326" spans="1:24" ht="15" customHeight="1" x14ac:dyDescent="0.2">
      <c r="A3326" s="46"/>
      <c r="B3326" s="261" t="s">
        <v>953</v>
      </c>
      <c r="C3326" s="280" t="s">
        <v>991</v>
      </c>
      <c r="D3326" s="261" t="s">
        <v>47</v>
      </c>
      <c r="E3326" s="261" t="s">
        <v>992</v>
      </c>
      <c r="F3326" s="385" t="s">
        <v>3970</v>
      </c>
      <c r="G3326" s="385"/>
      <c r="H3326" s="279" t="s">
        <v>950</v>
      </c>
      <c r="I3326" s="282">
        <v>1.5469999999999999</v>
      </c>
      <c r="J3326" s="281">
        <v>43.64</v>
      </c>
      <c r="K3326" s="281">
        <v>67.510000000000005</v>
      </c>
      <c r="M3326" s="46"/>
      <c r="N3326" s="46"/>
      <c r="O3326" s="46"/>
      <c r="P3326" s="46"/>
      <c r="Q3326" s="46"/>
      <c r="R3326" s="46"/>
      <c r="S3326" s="46"/>
      <c r="T3326" s="46"/>
      <c r="U3326" s="46"/>
      <c r="V3326" s="46"/>
      <c r="W3326" s="46"/>
      <c r="X3326" s="46"/>
    </row>
    <row r="3327" spans="1:24" ht="15" customHeight="1" x14ac:dyDescent="0.2">
      <c r="A3327" s="46"/>
      <c r="B3327" s="261" t="s">
        <v>953</v>
      </c>
      <c r="C3327" s="280" t="s">
        <v>988</v>
      </c>
      <c r="D3327" s="261" t="s">
        <v>47</v>
      </c>
      <c r="E3327" s="261" t="s">
        <v>989</v>
      </c>
      <c r="F3327" s="385" t="s">
        <v>3970</v>
      </c>
      <c r="G3327" s="385"/>
      <c r="H3327" s="279" t="s">
        <v>950</v>
      </c>
      <c r="I3327" s="282">
        <v>1.5469999999999999</v>
      </c>
      <c r="J3327" s="281">
        <v>27.19</v>
      </c>
      <c r="K3327" s="281">
        <v>42.06</v>
      </c>
      <c r="M3327" s="46"/>
      <c r="N3327" s="46"/>
      <c r="O3327" s="46"/>
      <c r="P3327" s="46"/>
      <c r="Q3327" s="46"/>
      <c r="R3327" s="46"/>
      <c r="S3327" s="46"/>
      <c r="T3327" s="46"/>
      <c r="U3327" s="46"/>
      <c r="V3327" s="46"/>
      <c r="W3327" s="46"/>
      <c r="X3327" s="46"/>
    </row>
    <row r="3328" spans="1:24" ht="15" customHeight="1" x14ac:dyDescent="0.2">
      <c r="A3328" s="46"/>
      <c r="B3328" s="262" t="s">
        <v>919</v>
      </c>
      <c r="C3328" s="284" t="s">
        <v>1704</v>
      </c>
      <c r="D3328" s="262" t="s">
        <v>43</v>
      </c>
      <c r="E3328" s="262" t="s">
        <v>2733</v>
      </c>
      <c r="F3328" s="389" t="s">
        <v>923</v>
      </c>
      <c r="G3328" s="389"/>
      <c r="H3328" s="283" t="s">
        <v>49</v>
      </c>
      <c r="I3328" s="286">
        <v>1</v>
      </c>
      <c r="J3328" s="285">
        <v>167.98</v>
      </c>
      <c r="K3328" s="285">
        <v>167.98</v>
      </c>
      <c r="M3328" s="46"/>
      <c r="N3328" s="46"/>
      <c r="O3328" s="46"/>
      <c r="P3328" s="46"/>
      <c r="Q3328" s="46"/>
      <c r="R3328" s="46"/>
      <c r="S3328" s="46"/>
      <c r="T3328" s="46"/>
      <c r="U3328" s="46"/>
      <c r="V3328" s="46"/>
      <c r="W3328" s="46"/>
      <c r="X3328" s="46"/>
    </row>
    <row r="3329" spans="1:24" ht="15" customHeight="1" x14ac:dyDescent="0.2">
      <c r="A3329" s="46"/>
      <c r="B3329" s="263"/>
      <c r="C3329" s="263"/>
      <c r="D3329" s="263"/>
      <c r="E3329" s="263"/>
      <c r="F3329" s="263" t="s">
        <v>924</v>
      </c>
      <c r="G3329" s="289">
        <v>96.41</v>
      </c>
      <c r="H3329" s="263" t="s">
        <v>925</v>
      </c>
      <c r="I3329" s="289">
        <v>0</v>
      </c>
      <c r="J3329" s="263" t="s">
        <v>926</v>
      </c>
      <c r="K3329" s="289">
        <v>96.41</v>
      </c>
      <c r="M3329" s="46"/>
      <c r="N3329" s="46"/>
      <c r="O3329" s="46"/>
      <c r="P3329" s="46"/>
      <c r="Q3329" s="46"/>
      <c r="R3329" s="46"/>
      <c r="S3329" s="46"/>
      <c r="T3329" s="46"/>
      <c r="U3329" s="46"/>
      <c r="V3329" s="46"/>
      <c r="W3329" s="46"/>
      <c r="X3329" s="46"/>
    </row>
    <row r="3330" spans="1:24" ht="15" customHeight="1" x14ac:dyDescent="0.2">
      <c r="A3330" s="46"/>
      <c r="B3330" s="263"/>
      <c r="C3330" s="263"/>
      <c r="D3330" s="263"/>
      <c r="E3330" s="263"/>
      <c r="F3330" s="263" t="s">
        <v>927</v>
      </c>
      <c r="G3330" s="289">
        <v>57.75</v>
      </c>
      <c r="H3330" s="263"/>
      <c r="I3330" s="386" t="s">
        <v>928</v>
      </c>
      <c r="J3330" s="386"/>
      <c r="K3330" s="289">
        <v>335.3</v>
      </c>
      <c r="M3330" s="46"/>
      <c r="N3330" s="46"/>
      <c r="O3330" s="46"/>
      <c r="P3330" s="46"/>
      <c r="Q3330" s="46"/>
      <c r="R3330" s="46"/>
      <c r="S3330" s="46"/>
      <c r="T3330" s="46"/>
      <c r="U3330" s="46"/>
      <c r="V3330" s="46"/>
      <c r="W3330" s="46"/>
      <c r="X3330" s="46"/>
    </row>
    <row r="3331" spans="1:24" ht="15" customHeight="1" thickBot="1" x14ac:dyDescent="0.25">
      <c r="A3331" s="46"/>
      <c r="B3331" s="264"/>
      <c r="C3331" s="264"/>
      <c r="D3331" s="264"/>
      <c r="E3331" s="264"/>
      <c r="F3331" s="264"/>
      <c r="G3331" s="264"/>
      <c r="H3331" s="264" t="s">
        <v>929</v>
      </c>
      <c r="I3331" s="287" t="s">
        <v>1356</v>
      </c>
      <c r="J3331" s="264" t="s">
        <v>931</v>
      </c>
      <c r="K3331" s="265">
        <v>1341.2</v>
      </c>
      <c r="M3331" s="46"/>
      <c r="N3331" s="46"/>
      <c r="O3331" s="46"/>
      <c r="P3331" s="46"/>
      <c r="Q3331" s="46"/>
      <c r="R3331" s="46"/>
      <c r="S3331" s="46"/>
      <c r="T3331" s="46"/>
      <c r="U3331" s="46"/>
      <c r="V3331" s="46"/>
      <c r="W3331" s="46"/>
      <c r="X3331" s="46"/>
    </row>
    <row r="3332" spans="1:24" ht="15" customHeight="1" thickTop="1" x14ac:dyDescent="0.2">
      <c r="A3332" s="46"/>
      <c r="B3332" s="278"/>
      <c r="C3332" s="278"/>
      <c r="D3332" s="278"/>
      <c r="E3332" s="278"/>
      <c r="F3332" s="278"/>
      <c r="G3332" s="278"/>
      <c r="H3332" s="278"/>
      <c r="I3332" s="278"/>
      <c r="J3332" s="278"/>
      <c r="K3332" s="278"/>
      <c r="M3332" s="46"/>
      <c r="N3332" s="46"/>
      <c r="O3332" s="46"/>
      <c r="P3332" s="46"/>
      <c r="Q3332" s="46"/>
      <c r="R3332" s="46"/>
      <c r="S3332" s="46"/>
      <c r="T3332" s="46"/>
      <c r="U3332" s="46"/>
      <c r="V3332" s="46"/>
      <c r="W3332" s="46"/>
      <c r="X3332" s="46"/>
    </row>
    <row r="3333" spans="1:24" ht="15" customHeight="1" x14ac:dyDescent="0.2">
      <c r="A3333" s="46"/>
      <c r="B3333" s="259" t="s">
        <v>711</v>
      </c>
      <c r="C3333" s="267" t="s">
        <v>24</v>
      </c>
      <c r="D3333" s="259" t="s">
        <v>25</v>
      </c>
      <c r="E3333" s="259" t="s">
        <v>26</v>
      </c>
      <c r="F3333" s="387" t="s">
        <v>917</v>
      </c>
      <c r="G3333" s="387"/>
      <c r="H3333" s="271" t="s">
        <v>27</v>
      </c>
      <c r="I3333" s="267" t="s">
        <v>28</v>
      </c>
      <c r="J3333" s="267" t="s">
        <v>29</v>
      </c>
      <c r="K3333" s="267" t="s">
        <v>30</v>
      </c>
      <c r="M3333" s="46"/>
      <c r="N3333" s="46"/>
      <c r="O3333" s="46"/>
      <c r="P3333" s="46"/>
      <c r="Q3333" s="46"/>
      <c r="R3333" s="46"/>
      <c r="S3333" s="46"/>
      <c r="T3333" s="46"/>
      <c r="U3333" s="46"/>
      <c r="V3333" s="46"/>
      <c r="W3333" s="46"/>
      <c r="X3333" s="46"/>
    </row>
    <row r="3334" spans="1:24" ht="15" customHeight="1" x14ac:dyDescent="0.2">
      <c r="A3334" s="46"/>
      <c r="B3334" s="260" t="s">
        <v>918</v>
      </c>
      <c r="C3334" s="275" t="s">
        <v>3023</v>
      </c>
      <c r="D3334" s="260" t="s">
        <v>47</v>
      </c>
      <c r="E3334" s="260" t="s">
        <v>3024</v>
      </c>
      <c r="F3334" s="388" t="s">
        <v>3978</v>
      </c>
      <c r="G3334" s="388"/>
      <c r="H3334" s="274" t="s">
        <v>49</v>
      </c>
      <c r="I3334" s="277">
        <v>1</v>
      </c>
      <c r="J3334" s="276">
        <v>94.57</v>
      </c>
      <c r="K3334" s="276">
        <v>94.57</v>
      </c>
      <c r="M3334" s="46"/>
      <c r="N3334" s="46"/>
      <c r="O3334" s="46"/>
      <c r="P3334" s="46"/>
      <c r="Q3334" s="46"/>
      <c r="R3334" s="46"/>
      <c r="S3334" s="46"/>
      <c r="T3334" s="46"/>
      <c r="U3334" s="46"/>
      <c r="V3334" s="46"/>
      <c r="W3334" s="46"/>
      <c r="X3334" s="46"/>
    </row>
    <row r="3335" spans="1:24" ht="15" customHeight="1" x14ac:dyDescent="0.2">
      <c r="A3335" s="46"/>
      <c r="B3335" s="261" t="s">
        <v>953</v>
      </c>
      <c r="C3335" s="280" t="s">
        <v>3109</v>
      </c>
      <c r="D3335" s="261" t="s">
        <v>47</v>
      </c>
      <c r="E3335" s="261" t="s">
        <v>3110</v>
      </c>
      <c r="F3335" s="385" t="s">
        <v>3978</v>
      </c>
      <c r="G3335" s="385"/>
      <c r="H3335" s="279" t="s">
        <v>49</v>
      </c>
      <c r="I3335" s="282">
        <v>1</v>
      </c>
      <c r="J3335" s="281">
        <v>80.510000000000005</v>
      </c>
      <c r="K3335" s="281">
        <v>80.510000000000005</v>
      </c>
      <c r="M3335" s="46"/>
      <c r="N3335" s="46"/>
      <c r="O3335" s="46"/>
      <c r="P3335" s="46"/>
      <c r="Q3335" s="46"/>
      <c r="R3335" s="46"/>
      <c r="S3335" s="46"/>
      <c r="T3335" s="46"/>
      <c r="U3335" s="46"/>
      <c r="V3335" s="46"/>
      <c r="W3335" s="46"/>
      <c r="X3335" s="46"/>
    </row>
    <row r="3336" spans="1:24" ht="15" customHeight="1" x14ac:dyDescent="0.2">
      <c r="A3336" s="46"/>
      <c r="B3336" s="261" t="s">
        <v>953</v>
      </c>
      <c r="C3336" s="280" t="s">
        <v>1705</v>
      </c>
      <c r="D3336" s="261" t="s">
        <v>47</v>
      </c>
      <c r="E3336" s="261" t="s">
        <v>1706</v>
      </c>
      <c r="F3336" s="385" t="s">
        <v>3978</v>
      </c>
      <c r="G3336" s="385"/>
      <c r="H3336" s="279" t="s">
        <v>49</v>
      </c>
      <c r="I3336" s="282">
        <v>1</v>
      </c>
      <c r="J3336" s="281">
        <v>14.06</v>
      </c>
      <c r="K3336" s="281">
        <v>14.06</v>
      </c>
      <c r="M3336" s="46"/>
      <c r="N3336" s="46"/>
      <c r="O3336" s="46"/>
      <c r="P3336" s="46"/>
      <c r="Q3336" s="46"/>
      <c r="R3336" s="46"/>
      <c r="S3336" s="46"/>
      <c r="T3336" s="46"/>
      <c r="U3336" s="46"/>
      <c r="V3336" s="46"/>
      <c r="W3336" s="46"/>
      <c r="X3336" s="46"/>
    </row>
    <row r="3337" spans="1:24" ht="15" customHeight="1" x14ac:dyDescent="0.2">
      <c r="A3337" s="46"/>
      <c r="B3337" s="263"/>
      <c r="C3337" s="263"/>
      <c r="D3337" s="263"/>
      <c r="E3337" s="263"/>
      <c r="F3337" s="263" t="s">
        <v>924</v>
      </c>
      <c r="G3337" s="289">
        <v>54.14</v>
      </c>
      <c r="H3337" s="263" t="s">
        <v>925</v>
      </c>
      <c r="I3337" s="289">
        <v>0</v>
      </c>
      <c r="J3337" s="263" t="s">
        <v>926</v>
      </c>
      <c r="K3337" s="289">
        <v>54.14</v>
      </c>
      <c r="M3337" s="46"/>
      <c r="N3337" s="46"/>
      <c r="O3337" s="46"/>
      <c r="P3337" s="46"/>
      <c r="Q3337" s="46"/>
      <c r="R3337" s="46"/>
      <c r="S3337" s="46"/>
      <c r="T3337" s="46"/>
      <c r="U3337" s="46"/>
      <c r="V3337" s="46"/>
      <c r="W3337" s="46"/>
      <c r="X3337" s="46"/>
    </row>
    <row r="3338" spans="1:24" ht="15" customHeight="1" x14ac:dyDescent="0.2">
      <c r="A3338" s="46"/>
      <c r="B3338" s="263"/>
      <c r="C3338" s="263"/>
      <c r="D3338" s="263"/>
      <c r="E3338" s="263"/>
      <c r="F3338" s="263" t="s">
        <v>927</v>
      </c>
      <c r="G3338" s="289">
        <v>19.68</v>
      </c>
      <c r="H3338" s="263"/>
      <c r="I3338" s="386" t="s">
        <v>928</v>
      </c>
      <c r="J3338" s="386"/>
      <c r="K3338" s="289">
        <v>114.25</v>
      </c>
      <c r="M3338" s="46"/>
      <c r="N3338" s="46"/>
      <c r="O3338" s="46"/>
      <c r="P3338" s="46"/>
      <c r="Q3338" s="46"/>
      <c r="R3338" s="46"/>
      <c r="S3338" s="46"/>
      <c r="T3338" s="46"/>
      <c r="U3338" s="46"/>
      <c r="V3338" s="46"/>
      <c r="W3338" s="46"/>
      <c r="X3338" s="46"/>
    </row>
    <row r="3339" spans="1:24" ht="15" customHeight="1" thickBot="1" x14ac:dyDescent="0.25">
      <c r="A3339" s="46"/>
      <c r="B3339" s="264"/>
      <c r="C3339" s="264"/>
      <c r="D3339" s="264"/>
      <c r="E3339" s="264"/>
      <c r="F3339" s="264"/>
      <c r="G3339" s="264"/>
      <c r="H3339" s="264" t="s">
        <v>929</v>
      </c>
      <c r="I3339" s="287" t="s">
        <v>975</v>
      </c>
      <c r="J3339" s="264" t="s">
        <v>931</v>
      </c>
      <c r="K3339" s="265">
        <v>114.25</v>
      </c>
      <c r="M3339" s="46"/>
      <c r="N3339" s="46"/>
      <c r="O3339" s="46"/>
      <c r="P3339" s="46"/>
      <c r="Q3339" s="46"/>
      <c r="R3339" s="46"/>
      <c r="S3339" s="46"/>
      <c r="T3339" s="46"/>
      <c r="U3339" s="46"/>
      <c r="V3339" s="46"/>
      <c r="W3339" s="46"/>
      <c r="X3339" s="46"/>
    </row>
    <row r="3340" spans="1:24" ht="15" customHeight="1" thickTop="1" x14ac:dyDescent="0.2">
      <c r="A3340" s="46"/>
      <c r="B3340" s="278"/>
      <c r="C3340" s="278"/>
      <c r="D3340" s="278"/>
      <c r="E3340" s="278"/>
      <c r="F3340" s="278"/>
      <c r="G3340" s="278"/>
      <c r="H3340" s="278"/>
      <c r="I3340" s="278"/>
      <c r="J3340" s="278"/>
      <c r="K3340" s="278"/>
      <c r="M3340" s="46"/>
      <c r="N3340" s="46"/>
      <c r="O3340" s="46"/>
      <c r="P3340" s="46"/>
      <c r="Q3340" s="46"/>
      <c r="R3340" s="46"/>
      <c r="S3340" s="46"/>
      <c r="T3340" s="46"/>
      <c r="U3340" s="46"/>
      <c r="V3340" s="46"/>
      <c r="W3340" s="46"/>
      <c r="X3340" s="46"/>
    </row>
    <row r="3341" spans="1:24" ht="15" customHeight="1" x14ac:dyDescent="0.2">
      <c r="A3341" s="46"/>
      <c r="B3341" s="259" t="s">
        <v>712</v>
      </c>
      <c r="C3341" s="267" t="s">
        <v>24</v>
      </c>
      <c r="D3341" s="259" t="s">
        <v>25</v>
      </c>
      <c r="E3341" s="259" t="s">
        <v>26</v>
      </c>
      <c r="F3341" s="387" t="s">
        <v>917</v>
      </c>
      <c r="G3341" s="387"/>
      <c r="H3341" s="271" t="s">
        <v>27</v>
      </c>
      <c r="I3341" s="267" t="s">
        <v>28</v>
      </c>
      <c r="J3341" s="267" t="s">
        <v>29</v>
      </c>
      <c r="K3341" s="267" t="s">
        <v>30</v>
      </c>
      <c r="M3341" s="46"/>
      <c r="N3341" s="46"/>
      <c r="O3341" s="46"/>
      <c r="P3341" s="46"/>
      <c r="Q3341" s="46"/>
      <c r="R3341" s="46"/>
      <c r="S3341" s="46"/>
      <c r="T3341" s="46"/>
      <c r="U3341" s="46"/>
      <c r="V3341" s="46"/>
      <c r="W3341" s="46"/>
      <c r="X3341" s="46"/>
    </row>
    <row r="3342" spans="1:24" ht="15" customHeight="1" x14ac:dyDescent="0.2">
      <c r="A3342" s="46"/>
      <c r="B3342" s="260" t="s">
        <v>918</v>
      </c>
      <c r="C3342" s="275" t="s">
        <v>3461</v>
      </c>
      <c r="D3342" s="260" t="s">
        <v>47</v>
      </c>
      <c r="E3342" s="260" t="s">
        <v>3462</v>
      </c>
      <c r="F3342" s="388" t="s">
        <v>3978</v>
      </c>
      <c r="G3342" s="388"/>
      <c r="H3342" s="274" t="s">
        <v>49</v>
      </c>
      <c r="I3342" s="277">
        <v>1</v>
      </c>
      <c r="J3342" s="276">
        <v>86.2</v>
      </c>
      <c r="K3342" s="276">
        <v>86.2</v>
      </c>
      <c r="M3342" s="46"/>
      <c r="N3342" s="46"/>
      <c r="O3342" s="46"/>
      <c r="P3342" s="46"/>
      <c r="Q3342" s="46"/>
      <c r="R3342" s="46"/>
      <c r="S3342" s="46"/>
      <c r="T3342" s="46"/>
      <c r="U3342" s="46"/>
      <c r="V3342" s="46"/>
      <c r="W3342" s="46"/>
      <c r="X3342" s="46"/>
    </row>
    <row r="3343" spans="1:24" ht="15" customHeight="1" x14ac:dyDescent="0.2">
      <c r="A3343" s="46"/>
      <c r="B3343" s="261" t="s">
        <v>953</v>
      </c>
      <c r="C3343" s="280" t="s">
        <v>3716</v>
      </c>
      <c r="D3343" s="261" t="s">
        <v>47</v>
      </c>
      <c r="E3343" s="261" t="s">
        <v>3717</v>
      </c>
      <c r="F3343" s="385" t="s">
        <v>3978</v>
      </c>
      <c r="G3343" s="385"/>
      <c r="H3343" s="279" t="s">
        <v>49</v>
      </c>
      <c r="I3343" s="282">
        <v>1</v>
      </c>
      <c r="J3343" s="281">
        <v>72.14</v>
      </c>
      <c r="K3343" s="281">
        <v>72.14</v>
      </c>
      <c r="M3343" s="46"/>
      <c r="N3343" s="46"/>
      <c r="O3343" s="46"/>
      <c r="P3343" s="46"/>
      <c r="Q3343" s="46"/>
      <c r="R3343" s="46"/>
      <c r="S3343" s="46"/>
      <c r="T3343" s="46"/>
      <c r="U3343" s="46"/>
      <c r="V3343" s="46"/>
      <c r="W3343" s="46"/>
      <c r="X3343" s="46"/>
    </row>
    <row r="3344" spans="1:24" ht="15" customHeight="1" x14ac:dyDescent="0.2">
      <c r="A3344" s="46"/>
      <c r="B3344" s="261" t="s">
        <v>953</v>
      </c>
      <c r="C3344" s="280" t="s">
        <v>1705</v>
      </c>
      <c r="D3344" s="261" t="s">
        <v>47</v>
      </c>
      <c r="E3344" s="261" t="s">
        <v>1706</v>
      </c>
      <c r="F3344" s="385" t="s">
        <v>3978</v>
      </c>
      <c r="G3344" s="385"/>
      <c r="H3344" s="279" t="s">
        <v>49</v>
      </c>
      <c r="I3344" s="282">
        <v>1</v>
      </c>
      <c r="J3344" s="281">
        <v>14.06</v>
      </c>
      <c r="K3344" s="281">
        <v>14.06</v>
      </c>
      <c r="M3344" s="46"/>
      <c r="N3344" s="46"/>
      <c r="O3344" s="46"/>
      <c r="P3344" s="46"/>
      <c r="Q3344" s="46"/>
      <c r="R3344" s="46"/>
      <c r="S3344" s="46"/>
      <c r="T3344" s="46"/>
      <c r="U3344" s="46"/>
      <c r="V3344" s="46"/>
      <c r="W3344" s="46"/>
      <c r="X3344" s="46"/>
    </row>
    <row r="3345" spans="1:24" ht="15" customHeight="1" x14ac:dyDescent="0.2">
      <c r="A3345" s="46"/>
      <c r="B3345" s="263"/>
      <c r="C3345" s="263"/>
      <c r="D3345" s="263"/>
      <c r="E3345" s="263"/>
      <c r="F3345" s="263" t="s">
        <v>924</v>
      </c>
      <c r="G3345" s="289">
        <v>48.84</v>
      </c>
      <c r="H3345" s="263" t="s">
        <v>925</v>
      </c>
      <c r="I3345" s="289">
        <v>0</v>
      </c>
      <c r="J3345" s="263" t="s">
        <v>926</v>
      </c>
      <c r="K3345" s="289">
        <v>48.84</v>
      </c>
      <c r="M3345" s="46"/>
      <c r="N3345" s="46"/>
      <c r="O3345" s="46"/>
      <c r="P3345" s="46"/>
      <c r="Q3345" s="46"/>
      <c r="R3345" s="46"/>
      <c r="S3345" s="46"/>
      <c r="T3345" s="46"/>
      <c r="U3345" s="46"/>
      <c r="V3345" s="46"/>
      <c r="W3345" s="46"/>
      <c r="X3345" s="46"/>
    </row>
    <row r="3346" spans="1:24" ht="15" customHeight="1" x14ac:dyDescent="0.2">
      <c r="A3346" s="46"/>
      <c r="B3346" s="263"/>
      <c r="C3346" s="263"/>
      <c r="D3346" s="263"/>
      <c r="E3346" s="263"/>
      <c r="F3346" s="263" t="s">
        <v>927</v>
      </c>
      <c r="G3346" s="289">
        <v>17.93</v>
      </c>
      <c r="H3346" s="263"/>
      <c r="I3346" s="386" t="s">
        <v>928</v>
      </c>
      <c r="J3346" s="386"/>
      <c r="K3346" s="289">
        <v>104.13</v>
      </c>
      <c r="M3346" s="46"/>
      <c r="N3346" s="46"/>
      <c r="O3346" s="46"/>
      <c r="P3346" s="46"/>
      <c r="Q3346" s="46"/>
      <c r="R3346" s="46"/>
      <c r="S3346" s="46"/>
      <c r="T3346" s="46"/>
      <c r="U3346" s="46"/>
      <c r="V3346" s="46"/>
      <c r="W3346" s="46"/>
      <c r="X3346" s="46"/>
    </row>
    <row r="3347" spans="1:24" ht="15" customHeight="1" thickBot="1" x14ac:dyDescent="0.25">
      <c r="A3347" s="46"/>
      <c r="B3347" s="264"/>
      <c r="C3347" s="264"/>
      <c r="D3347" s="264"/>
      <c r="E3347" s="264"/>
      <c r="F3347" s="264"/>
      <c r="G3347" s="264"/>
      <c r="H3347" s="264" t="s">
        <v>929</v>
      </c>
      <c r="I3347" s="287" t="s">
        <v>975</v>
      </c>
      <c r="J3347" s="264" t="s">
        <v>931</v>
      </c>
      <c r="K3347" s="265">
        <v>104.13</v>
      </c>
      <c r="M3347" s="46"/>
      <c r="N3347" s="46"/>
      <c r="O3347" s="46"/>
      <c r="P3347" s="46"/>
      <c r="Q3347" s="46"/>
      <c r="R3347" s="46"/>
      <c r="S3347" s="46"/>
      <c r="T3347" s="46"/>
      <c r="U3347" s="46"/>
      <c r="V3347" s="46"/>
      <c r="W3347" s="46"/>
      <c r="X3347" s="46"/>
    </row>
    <row r="3348" spans="1:24" ht="15" customHeight="1" thickTop="1" x14ac:dyDescent="0.2">
      <c r="A3348" s="46"/>
      <c r="B3348" s="278"/>
      <c r="C3348" s="278"/>
      <c r="D3348" s="278"/>
      <c r="E3348" s="278"/>
      <c r="F3348" s="278"/>
      <c r="G3348" s="278"/>
      <c r="H3348" s="278"/>
      <c r="I3348" s="278"/>
      <c r="J3348" s="278"/>
      <c r="K3348" s="278"/>
      <c r="M3348" s="46"/>
      <c r="N3348" s="46"/>
      <c r="O3348" s="46"/>
      <c r="P3348" s="46"/>
      <c r="Q3348" s="46"/>
      <c r="R3348" s="46"/>
      <c r="S3348" s="46"/>
      <c r="T3348" s="46"/>
      <c r="U3348" s="46"/>
      <c r="V3348" s="46"/>
      <c r="W3348" s="46"/>
      <c r="X3348" s="46"/>
    </row>
    <row r="3349" spans="1:24" ht="15" customHeight="1" x14ac:dyDescent="0.2">
      <c r="A3349" s="46"/>
      <c r="B3349" s="259" t="s">
        <v>715</v>
      </c>
      <c r="C3349" s="267" t="s">
        <v>24</v>
      </c>
      <c r="D3349" s="259" t="s">
        <v>25</v>
      </c>
      <c r="E3349" s="259" t="s">
        <v>26</v>
      </c>
      <c r="F3349" s="387" t="s">
        <v>917</v>
      </c>
      <c r="G3349" s="387"/>
      <c r="H3349" s="271" t="s">
        <v>27</v>
      </c>
      <c r="I3349" s="267" t="s">
        <v>28</v>
      </c>
      <c r="J3349" s="267" t="s">
        <v>29</v>
      </c>
      <c r="K3349" s="267" t="s">
        <v>30</v>
      </c>
      <c r="M3349" s="46"/>
      <c r="N3349" s="46"/>
      <c r="O3349" s="46"/>
      <c r="P3349" s="46"/>
      <c r="Q3349" s="46"/>
      <c r="R3349" s="46"/>
      <c r="S3349" s="46"/>
      <c r="T3349" s="46"/>
      <c r="U3349" s="46"/>
      <c r="V3349" s="46"/>
      <c r="W3349" s="46"/>
      <c r="X3349" s="46"/>
    </row>
    <row r="3350" spans="1:24" ht="15" customHeight="1" x14ac:dyDescent="0.2">
      <c r="A3350" s="46"/>
      <c r="B3350" s="260" t="s">
        <v>918</v>
      </c>
      <c r="C3350" s="275" t="s">
        <v>709</v>
      </c>
      <c r="D3350" s="260" t="s">
        <v>47</v>
      </c>
      <c r="E3350" s="260" t="s">
        <v>710</v>
      </c>
      <c r="F3350" s="388" t="s">
        <v>3978</v>
      </c>
      <c r="G3350" s="388"/>
      <c r="H3350" s="274" t="s">
        <v>49</v>
      </c>
      <c r="I3350" s="277">
        <v>1</v>
      </c>
      <c r="J3350" s="276">
        <v>74.83</v>
      </c>
      <c r="K3350" s="276">
        <v>74.83</v>
      </c>
      <c r="M3350" s="46"/>
      <c r="N3350" s="46"/>
      <c r="O3350" s="46"/>
      <c r="P3350" s="46"/>
      <c r="Q3350" s="46"/>
      <c r="R3350" s="46"/>
      <c r="S3350" s="46"/>
      <c r="T3350" s="46"/>
      <c r="U3350" s="46"/>
      <c r="V3350" s="46"/>
      <c r="W3350" s="46"/>
      <c r="X3350" s="46"/>
    </row>
    <row r="3351" spans="1:24" ht="15" customHeight="1" x14ac:dyDescent="0.2">
      <c r="A3351" s="46"/>
      <c r="B3351" s="261" t="s">
        <v>953</v>
      </c>
      <c r="C3351" s="280" t="s">
        <v>1705</v>
      </c>
      <c r="D3351" s="261" t="s">
        <v>47</v>
      </c>
      <c r="E3351" s="261" t="s">
        <v>1706</v>
      </c>
      <c r="F3351" s="385" t="s">
        <v>3978</v>
      </c>
      <c r="G3351" s="385"/>
      <c r="H3351" s="279" t="s">
        <v>49</v>
      </c>
      <c r="I3351" s="282">
        <v>1</v>
      </c>
      <c r="J3351" s="281">
        <v>14.06</v>
      </c>
      <c r="K3351" s="281">
        <v>14.06</v>
      </c>
      <c r="M3351" s="46"/>
      <c r="N3351" s="46"/>
      <c r="O3351" s="46"/>
      <c r="P3351" s="46"/>
      <c r="Q3351" s="46"/>
      <c r="R3351" s="46"/>
      <c r="S3351" s="46"/>
      <c r="T3351" s="46"/>
      <c r="U3351" s="46"/>
      <c r="V3351" s="46"/>
      <c r="W3351" s="46"/>
      <c r="X3351" s="46"/>
    </row>
    <row r="3352" spans="1:24" ht="15" customHeight="1" x14ac:dyDescent="0.2">
      <c r="A3352" s="46"/>
      <c r="B3352" s="261" t="s">
        <v>953</v>
      </c>
      <c r="C3352" s="280" t="s">
        <v>1709</v>
      </c>
      <c r="D3352" s="261" t="s">
        <v>47</v>
      </c>
      <c r="E3352" s="261" t="s">
        <v>1710</v>
      </c>
      <c r="F3352" s="385" t="s">
        <v>3978</v>
      </c>
      <c r="G3352" s="385"/>
      <c r="H3352" s="279" t="s">
        <v>49</v>
      </c>
      <c r="I3352" s="282">
        <v>1</v>
      </c>
      <c r="J3352" s="281">
        <v>60.77</v>
      </c>
      <c r="K3352" s="281">
        <v>60.77</v>
      </c>
      <c r="M3352" s="46"/>
      <c r="N3352" s="46"/>
      <c r="O3352" s="46"/>
      <c r="P3352" s="46"/>
      <c r="Q3352" s="46"/>
      <c r="R3352" s="46"/>
      <c r="S3352" s="46"/>
      <c r="T3352" s="46"/>
      <c r="U3352" s="46"/>
      <c r="V3352" s="46"/>
      <c r="W3352" s="46"/>
      <c r="X3352" s="46"/>
    </row>
    <row r="3353" spans="1:24" ht="15" customHeight="1" x14ac:dyDescent="0.2">
      <c r="A3353" s="46"/>
      <c r="B3353" s="263"/>
      <c r="C3353" s="263"/>
      <c r="D3353" s="263"/>
      <c r="E3353" s="263"/>
      <c r="F3353" s="263" t="s">
        <v>924</v>
      </c>
      <c r="G3353" s="289">
        <v>43.62</v>
      </c>
      <c r="H3353" s="263" t="s">
        <v>925</v>
      </c>
      <c r="I3353" s="289">
        <v>0</v>
      </c>
      <c r="J3353" s="263" t="s">
        <v>926</v>
      </c>
      <c r="K3353" s="289">
        <v>43.62</v>
      </c>
      <c r="M3353" s="46"/>
      <c r="N3353" s="46"/>
      <c r="O3353" s="46"/>
      <c r="P3353" s="46"/>
      <c r="Q3353" s="46"/>
      <c r="R3353" s="46"/>
      <c r="S3353" s="46"/>
      <c r="T3353" s="46"/>
      <c r="U3353" s="46"/>
      <c r="V3353" s="46"/>
      <c r="W3353" s="46"/>
      <c r="X3353" s="46"/>
    </row>
    <row r="3354" spans="1:24" ht="15" customHeight="1" x14ac:dyDescent="0.2">
      <c r="A3354" s="46"/>
      <c r="B3354" s="263"/>
      <c r="C3354" s="263"/>
      <c r="D3354" s="263"/>
      <c r="E3354" s="263"/>
      <c r="F3354" s="263" t="s">
        <v>927</v>
      </c>
      <c r="G3354" s="289">
        <v>15.57</v>
      </c>
      <c r="H3354" s="263"/>
      <c r="I3354" s="386" t="s">
        <v>928</v>
      </c>
      <c r="J3354" s="386"/>
      <c r="K3354" s="289">
        <v>90.4</v>
      </c>
      <c r="M3354" s="46"/>
      <c r="N3354" s="46"/>
      <c r="O3354" s="46"/>
      <c r="P3354" s="46"/>
      <c r="Q3354" s="46"/>
      <c r="R3354" s="46"/>
      <c r="S3354" s="46"/>
      <c r="T3354" s="46"/>
      <c r="U3354" s="46"/>
      <c r="V3354" s="46"/>
      <c r="W3354" s="46"/>
      <c r="X3354" s="46"/>
    </row>
    <row r="3355" spans="1:24" ht="15" customHeight="1" thickBot="1" x14ac:dyDescent="0.25">
      <c r="A3355" s="46"/>
      <c r="B3355" s="264"/>
      <c r="C3355" s="264"/>
      <c r="D3355" s="264"/>
      <c r="E3355" s="264"/>
      <c r="F3355" s="264"/>
      <c r="G3355" s="264"/>
      <c r="H3355" s="264" t="s">
        <v>929</v>
      </c>
      <c r="I3355" s="287" t="s">
        <v>1064</v>
      </c>
      <c r="J3355" s="264" t="s">
        <v>931</v>
      </c>
      <c r="K3355" s="265">
        <v>180.8</v>
      </c>
      <c r="M3355" s="46"/>
      <c r="N3355" s="46"/>
      <c r="O3355" s="46"/>
      <c r="P3355" s="46"/>
      <c r="Q3355" s="46"/>
      <c r="R3355" s="46"/>
      <c r="S3355" s="46"/>
      <c r="T3355" s="46"/>
      <c r="U3355" s="46"/>
      <c r="V3355" s="46"/>
      <c r="W3355" s="46"/>
      <c r="X3355" s="46"/>
    </row>
    <row r="3356" spans="1:24" ht="15" customHeight="1" thickTop="1" x14ac:dyDescent="0.2">
      <c r="A3356" s="46"/>
      <c r="B3356" s="278"/>
      <c r="C3356" s="278"/>
      <c r="D3356" s="278"/>
      <c r="E3356" s="278"/>
      <c r="F3356" s="278"/>
      <c r="G3356" s="278"/>
      <c r="H3356" s="278"/>
      <c r="I3356" s="278"/>
      <c r="J3356" s="278"/>
      <c r="K3356" s="278"/>
      <c r="M3356" s="46"/>
      <c r="N3356" s="46"/>
      <c r="O3356" s="46"/>
      <c r="P3356" s="46"/>
      <c r="Q3356" s="46"/>
      <c r="R3356" s="46"/>
      <c r="S3356" s="46"/>
      <c r="T3356" s="46"/>
      <c r="U3356" s="46"/>
      <c r="V3356" s="46"/>
      <c r="W3356" s="46"/>
      <c r="X3356" s="46"/>
    </row>
    <row r="3357" spans="1:24" ht="15" customHeight="1" x14ac:dyDescent="0.2">
      <c r="A3357" s="46"/>
      <c r="B3357" s="259" t="s">
        <v>717</v>
      </c>
      <c r="C3357" s="267" t="s">
        <v>24</v>
      </c>
      <c r="D3357" s="259" t="s">
        <v>25</v>
      </c>
      <c r="E3357" s="259" t="s">
        <v>26</v>
      </c>
      <c r="F3357" s="387" t="s">
        <v>917</v>
      </c>
      <c r="G3357" s="387"/>
      <c r="H3357" s="271" t="s">
        <v>27</v>
      </c>
      <c r="I3357" s="267" t="s">
        <v>28</v>
      </c>
      <c r="J3357" s="267" t="s">
        <v>29</v>
      </c>
      <c r="K3357" s="267" t="s">
        <v>30</v>
      </c>
      <c r="M3357" s="46"/>
      <c r="N3357" s="46"/>
      <c r="O3357" s="46"/>
      <c r="P3357" s="46"/>
      <c r="Q3357" s="46"/>
      <c r="R3357" s="46"/>
      <c r="S3357" s="46"/>
      <c r="T3357" s="46"/>
      <c r="U3357" s="46"/>
      <c r="V3357" s="46"/>
      <c r="W3357" s="46"/>
      <c r="X3357" s="46"/>
    </row>
    <row r="3358" spans="1:24" ht="15" customHeight="1" x14ac:dyDescent="0.2">
      <c r="A3358" s="46"/>
      <c r="B3358" s="260" t="s">
        <v>918</v>
      </c>
      <c r="C3358" s="275" t="s">
        <v>3025</v>
      </c>
      <c r="D3358" s="260" t="s">
        <v>47</v>
      </c>
      <c r="E3358" s="260" t="s">
        <v>3026</v>
      </c>
      <c r="F3358" s="388" t="s">
        <v>3978</v>
      </c>
      <c r="G3358" s="388"/>
      <c r="H3358" s="274" t="s">
        <v>49</v>
      </c>
      <c r="I3358" s="277">
        <v>1</v>
      </c>
      <c r="J3358" s="276">
        <v>64.040000000000006</v>
      </c>
      <c r="K3358" s="276">
        <v>64.040000000000006</v>
      </c>
      <c r="M3358" s="46"/>
      <c r="N3358" s="46"/>
      <c r="O3358" s="46"/>
      <c r="P3358" s="46"/>
      <c r="Q3358" s="46"/>
      <c r="R3358" s="46"/>
      <c r="S3358" s="46"/>
      <c r="T3358" s="46"/>
      <c r="U3358" s="46"/>
      <c r="V3358" s="46"/>
      <c r="W3358" s="46"/>
      <c r="X3358" s="46"/>
    </row>
    <row r="3359" spans="1:24" ht="15" customHeight="1" x14ac:dyDescent="0.2">
      <c r="A3359" s="46"/>
      <c r="B3359" s="261" t="s">
        <v>953</v>
      </c>
      <c r="C3359" s="280" t="s">
        <v>3111</v>
      </c>
      <c r="D3359" s="261" t="s">
        <v>47</v>
      </c>
      <c r="E3359" s="261" t="s">
        <v>3112</v>
      </c>
      <c r="F3359" s="385" t="s">
        <v>3978</v>
      </c>
      <c r="G3359" s="385"/>
      <c r="H3359" s="279" t="s">
        <v>49</v>
      </c>
      <c r="I3359" s="282">
        <v>1</v>
      </c>
      <c r="J3359" s="281">
        <v>49.98</v>
      </c>
      <c r="K3359" s="281">
        <v>49.98</v>
      </c>
      <c r="M3359" s="46"/>
      <c r="N3359" s="46"/>
      <c r="O3359" s="46"/>
      <c r="P3359" s="46"/>
      <c r="Q3359" s="46"/>
      <c r="R3359" s="46"/>
      <c r="S3359" s="46"/>
      <c r="T3359" s="46"/>
      <c r="U3359" s="46"/>
      <c r="V3359" s="46"/>
      <c r="W3359" s="46"/>
      <c r="X3359" s="46"/>
    </row>
    <row r="3360" spans="1:24" ht="15" customHeight="1" x14ac:dyDescent="0.2">
      <c r="A3360" s="46"/>
      <c r="B3360" s="261" t="s">
        <v>953</v>
      </c>
      <c r="C3360" s="280" t="s">
        <v>1705</v>
      </c>
      <c r="D3360" s="261" t="s">
        <v>47</v>
      </c>
      <c r="E3360" s="261" t="s">
        <v>1706</v>
      </c>
      <c r="F3360" s="385" t="s">
        <v>3978</v>
      </c>
      <c r="G3360" s="385"/>
      <c r="H3360" s="279" t="s">
        <v>49</v>
      </c>
      <c r="I3360" s="282">
        <v>1</v>
      </c>
      <c r="J3360" s="281">
        <v>14.06</v>
      </c>
      <c r="K3360" s="281">
        <v>14.06</v>
      </c>
      <c r="M3360" s="46"/>
      <c r="N3360" s="46"/>
      <c r="O3360" s="46"/>
      <c r="P3360" s="46"/>
      <c r="Q3360" s="46"/>
      <c r="R3360" s="46"/>
      <c r="S3360" s="46"/>
      <c r="T3360" s="46"/>
      <c r="U3360" s="46"/>
      <c r="V3360" s="46"/>
      <c r="W3360" s="46"/>
      <c r="X3360" s="46"/>
    </row>
    <row r="3361" spans="1:24" ht="15" customHeight="1" x14ac:dyDescent="0.2">
      <c r="A3361" s="46"/>
      <c r="B3361" s="263"/>
      <c r="C3361" s="263"/>
      <c r="D3361" s="263"/>
      <c r="E3361" s="263"/>
      <c r="F3361" s="263" t="s">
        <v>924</v>
      </c>
      <c r="G3361" s="289">
        <v>33.020000000000003</v>
      </c>
      <c r="H3361" s="263" t="s">
        <v>925</v>
      </c>
      <c r="I3361" s="289">
        <v>0</v>
      </c>
      <c r="J3361" s="263" t="s">
        <v>926</v>
      </c>
      <c r="K3361" s="289">
        <v>33.020000000000003</v>
      </c>
      <c r="M3361" s="46"/>
      <c r="N3361" s="46"/>
      <c r="O3361" s="46"/>
      <c r="P3361" s="46"/>
      <c r="Q3361" s="46"/>
      <c r="R3361" s="46"/>
      <c r="S3361" s="46"/>
      <c r="T3361" s="46"/>
      <c r="U3361" s="46"/>
      <c r="V3361" s="46"/>
      <c r="W3361" s="46"/>
      <c r="X3361" s="46"/>
    </row>
    <row r="3362" spans="1:24" ht="15" customHeight="1" x14ac:dyDescent="0.2">
      <c r="A3362" s="46"/>
      <c r="B3362" s="263"/>
      <c r="C3362" s="263"/>
      <c r="D3362" s="263"/>
      <c r="E3362" s="263"/>
      <c r="F3362" s="263" t="s">
        <v>927</v>
      </c>
      <c r="G3362" s="289">
        <v>13.32</v>
      </c>
      <c r="H3362" s="263"/>
      <c r="I3362" s="386" t="s">
        <v>928</v>
      </c>
      <c r="J3362" s="386"/>
      <c r="K3362" s="289">
        <v>77.36</v>
      </c>
      <c r="M3362" s="46"/>
      <c r="N3362" s="46"/>
      <c r="O3362" s="46"/>
      <c r="P3362" s="46"/>
      <c r="Q3362" s="46"/>
      <c r="R3362" s="46"/>
      <c r="S3362" s="46"/>
      <c r="T3362" s="46"/>
      <c r="U3362" s="46"/>
      <c r="V3362" s="46"/>
      <c r="W3362" s="46"/>
      <c r="X3362" s="46"/>
    </row>
    <row r="3363" spans="1:24" ht="15" customHeight="1" thickBot="1" x14ac:dyDescent="0.25">
      <c r="A3363" s="46"/>
      <c r="B3363" s="264"/>
      <c r="C3363" s="264"/>
      <c r="D3363" s="264"/>
      <c r="E3363" s="264"/>
      <c r="F3363" s="264"/>
      <c r="G3363" s="264"/>
      <c r="H3363" s="264" t="s">
        <v>929</v>
      </c>
      <c r="I3363" s="287" t="s">
        <v>1064</v>
      </c>
      <c r="J3363" s="264" t="s">
        <v>931</v>
      </c>
      <c r="K3363" s="265">
        <v>154.72</v>
      </c>
      <c r="M3363" s="46"/>
      <c r="N3363" s="46"/>
      <c r="O3363" s="46"/>
      <c r="P3363" s="46"/>
      <c r="Q3363" s="46"/>
      <c r="R3363" s="46"/>
      <c r="S3363" s="46"/>
      <c r="T3363" s="46"/>
      <c r="U3363" s="46"/>
      <c r="V3363" s="46"/>
      <c r="W3363" s="46"/>
      <c r="X3363" s="46"/>
    </row>
    <row r="3364" spans="1:24" ht="15" customHeight="1" thickTop="1" x14ac:dyDescent="0.2">
      <c r="A3364" s="46"/>
      <c r="B3364" s="278"/>
      <c r="C3364" s="278"/>
      <c r="D3364" s="278"/>
      <c r="E3364" s="278"/>
      <c r="F3364" s="278"/>
      <c r="G3364" s="278"/>
      <c r="H3364" s="278"/>
      <c r="I3364" s="278"/>
      <c r="J3364" s="278"/>
      <c r="K3364" s="278"/>
      <c r="M3364" s="46"/>
      <c r="N3364" s="46"/>
      <c r="O3364" s="46"/>
      <c r="P3364" s="46"/>
      <c r="Q3364" s="46"/>
      <c r="R3364" s="46"/>
      <c r="S3364" s="46"/>
      <c r="T3364" s="46"/>
      <c r="U3364" s="46"/>
      <c r="V3364" s="46"/>
      <c r="W3364" s="46"/>
      <c r="X3364" s="46"/>
    </row>
    <row r="3365" spans="1:24" ht="15" customHeight="1" x14ac:dyDescent="0.2">
      <c r="A3365" s="46"/>
      <c r="B3365" s="259" t="s">
        <v>718</v>
      </c>
      <c r="C3365" s="267" t="s">
        <v>24</v>
      </c>
      <c r="D3365" s="259" t="s">
        <v>25</v>
      </c>
      <c r="E3365" s="259" t="s">
        <v>26</v>
      </c>
      <c r="F3365" s="387" t="s">
        <v>917</v>
      </c>
      <c r="G3365" s="387"/>
      <c r="H3365" s="271" t="s">
        <v>27</v>
      </c>
      <c r="I3365" s="267" t="s">
        <v>28</v>
      </c>
      <c r="J3365" s="267" t="s">
        <v>29</v>
      </c>
      <c r="K3365" s="267" t="s">
        <v>30</v>
      </c>
      <c r="M3365" s="46"/>
      <c r="N3365" s="46"/>
      <c r="O3365" s="46"/>
      <c r="P3365" s="46"/>
      <c r="Q3365" s="46"/>
      <c r="R3365" s="46"/>
      <c r="S3365" s="46"/>
      <c r="T3365" s="46"/>
      <c r="U3365" s="46"/>
      <c r="V3365" s="46"/>
      <c r="W3365" s="46"/>
      <c r="X3365" s="46"/>
    </row>
    <row r="3366" spans="1:24" ht="15" customHeight="1" x14ac:dyDescent="0.2">
      <c r="A3366" s="46"/>
      <c r="B3366" s="260" t="s">
        <v>918</v>
      </c>
      <c r="C3366" s="275" t="s">
        <v>706</v>
      </c>
      <c r="D3366" s="260" t="s">
        <v>47</v>
      </c>
      <c r="E3366" s="260" t="s">
        <v>707</v>
      </c>
      <c r="F3366" s="388" t="s">
        <v>3978</v>
      </c>
      <c r="G3366" s="388"/>
      <c r="H3366" s="274" t="s">
        <v>49</v>
      </c>
      <c r="I3366" s="277">
        <v>1</v>
      </c>
      <c r="J3366" s="276">
        <v>46.63</v>
      </c>
      <c r="K3366" s="276">
        <v>46.63</v>
      </c>
      <c r="M3366" s="46"/>
      <c r="N3366" s="46"/>
      <c r="O3366" s="46"/>
      <c r="P3366" s="46"/>
      <c r="Q3366" s="46"/>
      <c r="R3366" s="46"/>
      <c r="S3366" s="46"/>
      <c r="T3366" s="46"/>
      <c r="U3366" s="46"/>
      <c r="V3366" s="46"/>
      <c r="W3366" s="46"/>
      <c r="X3366" s="46"/>
    </row>
    <row r="3367" spans="1:24" ht="15" customHeight="1" x14ac:dyDescent="0.2">
      <c r="A3367" s="46"/>
      <c r="B3367" s="261" t="s">
        <v>953</v>
      </c>
      <c r="C3367" s="280" t="s">
        <v>1705</v>
      </c>
      <c r="D3367" s="261" t="s">
        <v>47</v>
      </c>
      <c r="E3367" s="261" t="s">
        <v>1706</v>
      </c>
      <c r="F3367" s="385" t="s">
        <v>3978</v>
      </c>
      <c r="G3367" s="385"/>
      <c r="H3367" s="279" t="s">
        <v>49</v>
      </c>
      <c r="I3367" s="282">
        <v>1</v>
      </c>
      <c r="J3367" s="281">
        <v>14.06</v>
      </c>
      <c r="K3367" s="281">
        <v>14.06</v>
      </c>
      <c r="M3367" s="46"/>
      <c r="N3367" s="46"/>
      <c r="O3367" s="46"/>
      <c r="P3367" s="46"/>
      <c r="Q3367" s="46"/>
      <c r="R3367" s="46"/>
      <c r="S3367" s="46"/>
      <c r="T3367" s="46"/>
      <c r="U3367" s="46"/>
      <c r="V3367" s="46"/>
      <c r="W3367" s="46"/>
      <c r="X3367" s="46"/>
    </row>
    <row r="3368" spans="1:24" ht="15" customHeight="1" x14ac:dyDescent="0.2">
      <c r="A3368" s="46"/>
      <c r="B3368" s="261" t="s">
        <v>953</v>
      </c>
      <c r="C3368" s="280" t="s">
        <v>1707</v>
      </c>
      <c r="D3368" s="261" t="s">
        <v>47</v>
      </c>
      <c r="E3368" s="261" t="s">
        <v>1708</v>
      </c>
      <c r="F3368" s="385" t="s">
        <v>3978</v>
      </c>
      <c r="G3368" s="385"/>
      <c r="H3368" s="279" t="s">
        <v>49</v>
      </c>
      <c r="I3368" s="282">
        <v>1</v>
      </c>
      <c r="J3368" s="281">
        <v>32.57</v>
      </c>
      <c r="K3368" s="281">
        <v>32.57</v>
      </c>
      <c r="M3368" s="46"/>
      <c r="N3368" s="46"/>
      <c r="O3368" s="46"/>
      <c r="P3368" s="46"/>
      <c r="Q3368" s="46"/>
      <c r="R3368" s="46"/>
      <c r="S3368" s="46"/>
      <c r="T3368" s="46"/>
      <c r="U3368" s="46"/>
      <c r="V3368" s="46"/>
      <c r="W3368" s="46"/>
      <c r="X3368" s="46"/>
    </row>
    <row r="3369" spans="1:24" ht="15" customHeight="1" x14ac:dyDescent="0.2">
      <c r="A3369" s="46"/>
      <c r="B3369" s="263"/>
      <c r="C3369" s="263"/>
      <c r="D3369" s="263"/>
      <c r="E3369" s="263"/>
      <c r="F3369" s="263" t="s">
        <v>924</v>
      </c>
      <c r="G3369" s="289">
        <v>27.72</v>
      </c>
      <c r="H3369" s="263" t="s">
        <v>925</v>
      </c>
      <c r="I3369" s="289">
        <v>0</v>
      </c>
      <c r="J3369" s="263" t="s">
        <v>926</v>
      </c>
      <c r="K3369" s="289">
        <v>27.72</v>
      </c>
      <c r="M3369" s="46"/>
      <c r="N3369" s="46"/>
      <c r="O3369" s="46"/>
      <c r="P3369" s="46"/>
      <c r="Q3369" s="46"/>
      <c r="R3369" s="46"/>
      <c r="S3369" s="46"/>
      <c r="T3369" s="46"/>
      <c r="U3369" s="46"/>
      <c r="V3369" s="46"/>
      <c r="W3369" s="46"/>
      <c r="X3369" s="46"/>
    </row>
    <row r="3370" spans="1:24" ht="15" customHeight="1" x14ac:dyDescent="0.2">
      <c r="A3370" s="46"/>
      <c r="B3370" s="263"/>
      <c r="C3370" s="263"/>
      <c r="D3370" s="263"/>
      <c r="E3370" s="263"/>
      <c r="F3370" s="263" t="s">
        <v>927</v>
      </c>
      <c r="G3370" s="289">
        <v>9.6999999999999993</v>
      </c>
      <c r="H3370" s="263"/>
      <c r="I3370" s="386" t="s">
        <v>928</v>
      </c>
      <c r="J3370" s="386"/>
      <c r="K3370" s="289">
        <v>56.33</v>
      </c>
      <c r="M3370" s="46"/>
      <c r="N3370" s="46"/>
      <c r="O3370" s="46"/>
      <c r="P3370" s="46"/>
      <c r="Q3370" s="46"/>
      <c r="R3370" s="46"/>
      <c r="S3370" s="46"/>
      <c r="T3370" s="46"/>
      <c r="U3370" s="46"/>
      <c r="V3370" s="46"/>
      <c r="W3370" s="46"/>
      <c r="X3370" s="46"/>
    </row>
    <row r="3371" spans="1:24" ht="15" customHeight="1" thickBot="1" x14ac:dyDescent="0.25">
      <c r="A3371" s="46"/>
      <c r="B3371" s="264"/>
      <c r="C3371" s="264"/>
      <c r="D3371" s="264"/>
      <c r="E3371" s="264"/>
      <c r="F3371" s="264"/>
      <c r="G3371" s="264"/>
      <c r="H3371" s="264" t="s">
        <v>929</v>
      </c>
      <c r="I3371" s="287" t="s">
        <v>1589</v>
      </c>
      <c r="J3371" s="264" t="s">
        <v>931</v>
      </c>
      <c r="K3371" s="265">
        <v>619.63</v>
      </c>
      <c r="M3371" s="46"/>
      <c r="N3371" s="46"/>
      <c r="O3371" s="46"/>
      <c r="P3371" s="46"/>
      <c r="Q3371" s="46"/>
      <c r="R3371" s="46"/>
      <c r="S3371" s="46"/>
      <c r="T3371" s="46"/>
      <c r="U3371" s="46"/>
      <c r="V3371" s="46"/>
      <c r="W3371" s="46"/>
      <c r="X3371" s="46"/>
    </row>
    <row r="3372" spans="1:24" ht="15" customHeight="1" thickTop="1" x14ac:dyDescent="0.2">
      <c r="A3372" s="46"/>
      <c r="B3372" s="278"/>
      <c r="C3372" s="278"/>
      <c r="D3372" s="278"/>
      <c r="E3372" s="278"/>
      <c r="F3372" s="278"/>
      <c r="G3372" s="278"/>
      <c r="H3372" s="278"/>
      <c r="I3372" s="278"/>
      <c r="J3372" s="278"/>
      <c r="K3372" s="278"/>
      <c r="M3372" s="46"/>
      <c r="N3372" s="46"/>
      <c r="O3372" s="46"/>
      <c r="P3372" s="46"/>
      <c r="Q3372" s="46"/>
      <c r="R3372" s="46"/>
      <c r="S3372" s="46"/>
      <c r="T3372" s="46"/>
      <c r="U3372" s="46"/>
      <c r="V3372" s="46"/>
      <c r="W3372" s="46"/>
      <c r="X3372" s="46"/>
    </row>
    <row r="3373" spans="1:24" ht="15" customHeight="1" x14ac:dyDescent="0.2">
      <c r="A3373" s="46"/>
      <c r="B3373" s="259" t="s">
        <v>720</v>
      </c>
      <c r="C3373" s="267" t="s">
        <v>24</v>
      </c>
      <c r="D3373" s="259" t="s">
        <v>25</v>
      </c>
      <c r="E3373" s="259" t="s">
        <v>26</v>
      </c>
      <c r="F3373" s="387" t="s">
        <v>917</v>
      </c>
      <c r="G3373" s="387"/>
      <c r="H3373" s="271" t="s">
        <v>27</v>
      </c>
      <c r="I3373" s="267" t="s">
        <v>28</v>
      </c>
      <c r="J3373" s="267" t="s">
        <v>29</v>
      </c>
      <c r="K3373" s="267" t="s">
        <v>30</v>
      </c>
      <c r="M3373" s="46"/>
      <c r="N3373" s="46"/>
      <c r="O3373" s="46"/>
      <c r="P3373" s="46"/>
      <c r="Q3373" s="46"/>
      <c r="R3373" s="46"/>
      <c r="S3373" s="46"/>
      <c r="T3373" s="46"/>
      <c r="U3373" s="46"/>
      <c r="V3373" s="46"/>
      <c r="W3373" s="46"/>
      <c r="X3373" s="46"/>
    </row>
    <row r="3374" spans="1:24" ht="15" customHeight="1" x14ac:dyDescent="0.2">
      <c r="A3374" s="46"/>
      <c r="B3374" s="260" t="s">
        <v>918</v>
      </c>
      <c r="C3374" s="275" t="s">
        <v>3463</v>
      </c>
      <c r="D3374" s="260" t="s">
        <v>47</v>
      </c>
      <c r="E3374" s="260" t="s">
        <v>3464</v>
      </c>
      <c r="F3374" s="388" t="s">
        <v>3978</v>
      </c>
      <c r="G3374" s="388"/>
      <c r="H3374" s="274" t="s">
        <v>49</v>
      </c>
      <c r="I3374" s="277">
        <v>1</v>
      </c>
      <c r="J3374" s="276">
        <v>66.38</v>
      </c>
      <c r="K3374" s="276">
        <v>66.38</v>
      </c>
      <c r="M3374" s="46"/>
      <c r="N3374" s="46"/>
      <c r="O3374" s="46"/>
      <c r="P3374" s="46"/>
      <c r="Q3374" s="46"/>
      <c r="R3374" s="46"/>
      <c r="S3374" s="46"/>
      <c r="T3374" s="46"/>
      <c r="U3374" s="46"/>
      <c r="V3374" s="46"/>
      <c r="W3374" s="46"/>
      <c r="X3374" s="46"/>
    </row>
    <row r="3375" spans="1:24" ht="15" customHeight="1" x14ac:dyDescent="0.2">
      <c r="A3375" s="46"/>
      <c r="B3375" s="261" t="s">
        <v>953</v>
      </c>
      <c r="C3375" s="280" t="s">
        <v>1705</v>
      </c>
      <c r="D3375" s="261" t="s">
        <v>47</v>
      </c>
      <c r="E3375" s="261" t="s">
        <v>1706</v>
      </c>
      <c r="F3375" s="385" t="s">
        <v>3978</v>
      </c>
      <c r="G3375" s="385"/>
      <c r="H3375" s="279" t="s">
        <v>49</v>
      </c>
      <c r="I3375" s="282">
        <v>1</v>
      </c>
      <c r="J3375" s="281">
        <v>14.06</v>
      </c>
      <c r="K3375" s="281">
        <v>14.06</v>
      </c>
      <c r="M3375" s="46"/>
      <c r="N3375" s="46"/>
      <c r="O3375" s="46"/>
      <c r="P3375" s="46"/>
      <c r="Q3375" s="46"/>
      <c r="R3375" s="46"/>
      <c r="S3375" s="46"/>
      <c r="T3375" s="46"/>
      <c r="U3375" s="46"/>
      <c r="V3375" s="46"/>
      <c r="W3375" s="46"/>
      <c r="X3375" s="46"/>
    </row>
    <row r="3376" spans="1:24" ht="15" customHeight="1" x14ac:dyDescent="0.2">
      <c r="A3376" s="46"/>
      <c r="B3376" s="261" t="s">
        <v>953</v>
      </c>
      <c r="C3376" s="280" t="s">
        <v>3718</v>
      </c>
      <c r="D3376" s="261" t="s">
        <v>47</v>
      </c>
      <c r="E3376" s="261" t="s">
        <v>3719</v>
      </c>
      <c r="F3376" s="385" t="s">
        <v>3978</v>
      </c>
      <c r="G3376" s="385"/>
      <c r="H3376" s="279" t="s">
        <v>49</v>
      </c>
      <c r="I3376" s="282">
        <v>1</v>
      </c>
      <c r="J3376" s="281">
        <v>52.32</v>
      </c>
      <c r="K3376" s="281">
        <v>52.32</v>
      </c>
      <c r="M3376" s="46"/>
      <c r="N3376" s="46"/>
      <c r="O3376" s="46"/>
      <c r="P3376" s="46"/>
      <c r="Q3376" s="46"/>
      <c r="R3376" s="46"/>
      <c r="S3376" s="46"/>
      <c r="T3376" s="46"/>
      <c r="U3376" s="46"/>
      <c r="V3376" s="46"/>
      <c r="W3376" s="46"/>
      <c r="X3376" s="46"/>
    </row>
    <row r="3377" spans="1:24" ht="15" customHeight="1" x14ac:dyDescent="0.2">
      <c r="A3377" s="46"/>
      <c r="B3377" s="263"/>
      <c r="C3377" s="263"/>
      <c r="D3377" s="263"/>
      <c r="E3377" s="263"/>
      <c r="F3377" s="263" t="s">
        <v>924</v>
      </c>
      <c r="G3377" s="289">
        <v>38.25</v>
      </c>
      <c r="H3377" s="263" t="s">
        <v>925</v>
      </c>
      <c r="I3377" s="289">
        <v>0</v>
      </c>
      <c r="J3377" s="263" t="s">
        <v>926</v>
      </c>
      <c r="K3377" s="289">
        <v>38.25</v>
      </c>
      <c r="M3377" s="46"/>
      <c r="N3377" s="46"/>
      <c r="O3377" s="46"/>
      <c r="P3377" s="46"/>
      <c r="Q3377" s="46"/>
      <c r="R3377" s="46"/>
      <c r="S3377" s="46"/>
      <c r="T3377" s="46"/>
      <c r="U3377" s="46"/>
      <c r="V3377" s="46"/>
      <c r="W3377" s="46"/>
      <c r="X3377" s="46"/>
    </row>
    <row r="3378" spans="1:24" ht="15" customHeight="1" x14ac:dyDescent="0.2">
      <c r="A3378" s="46"/>
      <c r="B3378" s="263"/>
      <c r="C3378" s="263"/>
      <c r="D3378" s="263"/>
      <c r="E3378" s="263"/>
      <c r="F3378" s="263" t="s">
        <v>927</v>
      </c>
      <c r="G3378" s="289">
        <v>13.81</v>
      </c>
      <c r="H3378" s="263"/>
      <c r="I3378" s="386" t="s">
        <v>928</v>
      </c>
      <c r="J3378" s="386"/>
      <c r="K3378" s="289">
        <v>80.19</v>
      </c>
      <c r="M3378" s="46"/>
      <c r="N3378" s="46"/>
      <c r="O3378" s="46"/>
      <c r="P3378" s="46"/>
      <c r="Q3378" s="46"/>
      <c r="R3378" s="46"/>
      <c r="S3378" s="46"/>
      <c r="T3378" s="46"/>
      <c r="U3378" s="46"/>
      <c r="V3378" s="46"/>
      <c r="W3378" s="46"/>
      <c r="X3378" s="46"/>
    </row>
    <row r="3379" spans="1:24" ht="15" customHeight="1" thickBot="1" x14ac:dyDescent="0.25">
      <c r="A3379" s="46"/>
      <c r="B3379" s="264"/>
      <c r="C3379" s="264"/>
      <c r="D3379" s="264"/>
      <c r="E3379" s="264"/>
      <c r="F3379" s="264"/>
      <c r="G3379" s="264"/>
      <c r="H3379" s="264" t="s">
        <v>929</v>
      </c>
      <c r="I3379" s="287" t="s">
        <v>975</v>
      </c>
      <c r="J3379" s="264" t="s">
        <v>931</v>
      </c>
      <c r="K3379" s="265">
        <v>80.19</v>
      </c>
      <c r="M3379" s="46"/>
      <c r="N3379" s="46"/>
      <c r="O3379" s="46"/>
      <c r="P3379" s="46"/>
      <c r="Q3379" s="46"/>
      <c r="R3379" s="46"/>
      <c r="S3379" s="46"/>
      <c r="T3379" s="46"/>
      <c r="U3379" s="46"/>
      <c r="V3379" s="46"/>
      <c r="W3379" s="46"/>
      <c r="X3379" s="46"/>
    </row>
    <row r="3380" spans="1:24" ht="15" customHeight="1" thickTop="1" x14ac:dyDescent="0.2">
      <c r="A3380" s="46"/>
      <c r="B3380" s="278"/>
      <c r="C3380" s="278"/>
      <c r="D3380" s="278"/>
      <c r="E3380" s="278"/>
      <c r="F3380" s="278"/>
      <c r="G3380" s="278"/>
      <c r="H3380" s="278"/>
      <c r="I3380" s="278"/>
      <c r="J3380" s="278"/>
      <c r="K3380" s="278"/>
      <c r="M3380" s="46"/>
      <c r="N3380" s="46"/>
      <c r="O3380" s="46"/>
      <c r="P3380" s="46"/>
      <c r="Q3380" s="46"/>
      <c r="R3380" s="46"/>
      <c r="S3380" s="46"/>
      <c r="T3380" s="46"/>
      <c r="U3380" s="46"/>
      <c r="V3380" s="46"/>
      <c r="W3380" s="46"/>
      <c r="X3380" s="46"/>
    </row>
    <row r="3381" spans="1:24" ht="15" customHeight="1" x14ac:dyDescent="0.2">
      <c r="A3381" s="46"/>
      <c r="B3381" s="259" t="s">
        <v>723</v>
      </c>
      <c r="C3381" s="267" t="s">
        <v>24</v>
      </c>
      <c r="D3381" s="259" t="s">
        <v>25</v>
      </c>
      <c r="E3381" s="259" t="s">
        <v>26</v>
      </c>
      <c r="F3381" s="387" t="s">
        <v>917</v>
      </c>
      <c r="G3381" s="387"/>
      <c r="H3381" s="271" t="s">
        <v>27</v>
      </c>
      <c r="I3381" s="267" t="s">
        <v>28</v>
      </c>
      <c r="J3381" s="267" t="s">
        <v>29</v>
      </c>
      <c r="K3381" s="267" t="s">
        <v>30</v>
      </c>
      <c r="M3381" s="46"/>
      <c r="N3381" s="46"/>
      <c r="O3381" s="46"/>
      <c r="P3381" s="46"/>
      <c r="Q3381" s="46"/>
      <c r="R3381" s="46"/>
      <c r="S3381" s="46"/>
      <c r="T3381" s="46"/>
      <c r="U3381" s="46"/>
      <c r="V3381" s="46"/>
      <c r="W3381" s="46"/>
      <c r="X3381" s="46"/>
    </row>
    <row r="3382" spans="1:24" ht="15" customHeight="1" x14ac:dyDescent="0.2">
      <c r="A3382" s="46"/>
      <c r="B3382" s="260" t="s">
        <v>918</v>
      </c>
      <c r="C3382" s="275" t="s">
        <v>713</v>
      </c>
      <c r="D3382" s="260" t="s">
        <v>47</v>
      </c>
      <c r="E3382" s="260" t="s">
        <v>714</v>
      </c>
      <c r="F3382" s="388" t="s">
        <v>3978</v>
      </c>
      <c r="G3382" s="388"/>
      <c r="H3382" s="274" t="s">
        <v>49</v>
      </c>
      <c r="I3382" s="277">
        <v>1</v>
      </c>
      <c r="J3382" s="276">
        <v>38.26</v>
      </c>
      <c r="K3382" s="276">
        <v>38.26</v>
      </c>
      <c r="M3382" s="46"/>
      <c r="N3382" s="46"/>
      <c r="O3382" s="46"/>
      <c r="P3382" s="46"/>
      <c r="Q3382" s="46"/>
      <c r="R3382" s="46"/>
      <c r="S3382" s="46"/>
      <c r="T3382" s="46"/>
      <c r="U3382" s="46"/>
      <c r="V3382" s="46"/>
      <c r="W3382" s="46"/>
      <c r="X3382" s="46"/>
    </row>
    <row r="3383" spans="1:24" ht="15" customHeight="1" x14ac:dyDescent="0.2">
      <c r="A3383" s="46"/>
      <c r="B3383" s="261" t="s">
        <v>953</v>
      </c>
      <c r="C3383" s="280" t="s">
        <v>1711</v>
      </c>
      <c r="D3383" s="261" t="s">
        <v>47</v>
      </c>
      <c r="E3383" s="261" t="s">
        <v>1712</v>
      </c>
      <c r="F3383" s="385" t="s">
        <v>3978</v>
      </c>
      <c r="G3383" s="385"/>
      <c r="H3383" s="279" t="s">
        <v>49</v>
      </c>
      <c r="I3383" s="282">
        <v>1</v>
      </c>
      <c r="J3383" s="281">
        <v>24.2</v>
      </c>
      <c r="K3383" s="281">
        <v>24.2</v>
      </c>
      <c r="M3383" s="46"/>
      <c r="N3383" s="46"/>
      <c r="O3383" s="46"/>
      <c r="P3383" s="46"/>
      <c r="Q3383" s="46"/>
      <c r="R3383" s="46"/>
      <c r="S3383" s="46"/>
      <c r="T3383" s="46"/>
      <c r="U3383" s="46"/>
      <c r="V3383" s="46"/>
      <c r="W3383" s="46"/>
      <c r="X3383" s="46"/>
    </row>
    <row r="3384" spans="1:24" ht="15" customHeight="1" x14ac:dyDescent="0.2">
      <c r="A3384" s="46"/>
      <c r="B3384" s="261" t="s">
        <v>953</v>
      </c>
      <c r="C3384" s="280" t="s">
        <v>1705</v>
      </c>
      <c r="D3384" s="261" t="s">
        <v>47</v>
      </c>
      <c r="E3384" s="261" t="s">
        <v>1706</v>
      </c>
      <c r="F3384" s="385" t="s">
        <v>3978</v>
      </c>
      <c r="G3384" s="385"/>
      <c r="H3384" s="279" t="s">
        <v>49</v>
      </c>
      <c r="I3384" s="282">
        <v>1</v>
      </c>
      <c r="J3384" s="281">
        <v>14.06</v>
      </c>
      <c r="K3384" s="281">
        <v>14.06</v>
      </c>
      <c r="M3384" s="46"/>
      <c r="N3384" s="46"/>
      <c r="O3384" s="46"/>
      <c r="P3384" s="46"/>
      <c r="Q3384" s="46"/>
      <c r="R3384" s="46"/>
      <c r="S3384" s="46"/>
      <c r="T3384" s="46"/>
      <c r="U3384" s="46"/>
      <c r="V3384" s="46"/>
      <c r="W3384" s="46"/>
      <c r="X3384" s="46"/>
    </row>
    <row r="3385" spans="1:24" ht="15" customHeight="1" x14ac:dyDescent="0.2">
      <c r="A3385" s="46"/>
      <c r="B3385" s="263"/>
      <c r="C3385" s="263"/>
      <c r="D3385" s="263"/>
      <c r="E3385" s="263"/>
      <c r="F3385" s="263" t="s">
        <v>924</v>
      </c>
      <c r="G3385" s="289">
        <v>22.42</v>
      </c>
      <c r="H3385" s="263" t="s">
        <v>925</v>
      </c>
      <c r="I3385" s="289">
        <v>0</v>
      </c>
      <c r="J3385" s="263" t="s">
        <v>926</v>
      </c>
      <c r="K3385" s="289">
        <v>22.42</v>
      </c>
      <c r="M3385" s="46"/>
      <c r="N3385" s="46"/>
      <c r="O3385" s="46"/>
      <c r="P3385" s="46"/>
      <c r="Q3385" s="46"/>
      <c r="R3385" s="46"/>
      <c r="S3385" s="46"/>
      <c r="T3385" s="46"/>
      <c r="U3385" s="46"/>
      <c r="V3385" s="46"/>
      <c r="W3385" s="46"/>
      <c r="X3385" s="46"/>
    </row>
    <row r="3386" spans="1:24" ht="15" customHeight="1" x14ac:dyDescent="0.2">
      <c r="A3386" s="46"/>
      <c r="B3386" s="263"/>
      <c r="C3386" s="263"/>
      <c r="D3386" s="263"/>
      <c r="E3386" s="263"/>
      <c r="F3386" s="263" t="s">
        <v>927</v>
      </c>
      <c r="G3386" s="289">
        <v>7.96</v>
      </c>
      <c r="H3386" s="263"/>
      <c r="I3386" s="386" t="s">
        <v>928</v>
      </c>
      <c r="J3386" s="386"/>
      <c r="K3386" s="289">
        <v>46.22</v>
      </c>
      <c r="M3386" s="46"/>
      <c r="N3386" s="46"/>
      <c r="O3386" s="46"/>
      <c r="P3386" s="46"/>
      <c r="Q3386" s="46"/>
      <c r="R3386" s="46"/>
      <c r="S3386" s="46"/>
      <c r="T3386" s="46"/>
      <c r="U3386" s="46"/>
      <c r="V3386" s="46"/>
      <c r="W3386" s="46"/>
      <c r="X3386" s="46"/>
    </row>
    <row r="3387" spans="1:24" ht="15" customHeight="1" thickBot="1" x14ac:dyDescent="0.25">
      <c r="A3387" s="46"/>
      <c r="B3387" s="264"/>
      <c r="C3387" s="264"/>
      <c r="D3387" s="264"/>
      <c r="E3387" s="264"/>
      <c r="F3387" s="264"/>
      <c r="G3387" s="264"/>
      <c r="H3387" s="264" t="s">
        <v>929</v>
      </c>
      <c r="I3387" s="287" t="s">
        <v>3656</v>
      </c>
      <c r="J3387" s="264" t="s">
        <v>931</v>
      </c>
      <c r="K3387" s="265">
        <v>1247.94</v>
      </c>
      <c r="M3387" s="46"/>
      <c r="N3387" s="46"/>
      <c r="O3387" s="46"/>
      <c r="P3387" s="46"/>
      <c r="Q3387" s="46"/>
      <c r="R3387" s="46"/>
      <c r="S3387" s="46"/>
      <c r="T3387" s="46"/>
      <c r="U3387" s="46"/>
      <c r="V3387" s="46"/>
      <c r="W3387" s="46"/>
      <c r="X3387" s="46"/>
    </row>
    <row r="3388" spans="1:24" ht="15" customHeight="1" thickTop="1" x14ac:dyDescent="0.2">
      <c r="A3388" s="46"/>
      <c r="B3388" s="278"/>
      <c r="C3388" s="278"/>
      <c r="D3388" s="278"/>
      <c r="E3388" s="278"/>
      <c r="F3388" s="278"/>
      <c r="G3388" s="278"/>
      <c r="H3388" s="278"/>
      <c r="I3388" s="278"/>
      <c r="J3388" s="278"/>
      <c r="K3388" s="278"/>
      <c r="M3388" s="46"/>
      <c r="N3388" s="46"/>
      <c r="O3388" s="46"/>
      <c r="P3388" s="46"/>
      <c r="Q3388" s="46"/>
      <c r="R3388" s="46"/>
      <c r="S3388" s="46"/>
      <c r="T3388" s="46"/>
      <c r="U3388" s="46"/>
      <c r="V3388" s="46"/>
      <c r="W3388" s="46"/>
      <c r="X3388" s="46"/>
    </row>
    <row r="3389" spans="1:24" ht="15" customHeight="1" x14ac:dyDescent="0.2">
      <c r="A3389" s="46"/>
      <c r="B3389" s="259" t="s">
        <v>724</v>
      </c>
      <c r="C3389" s="267" t="s">
        <v>24</v>
      </c>
      <c r="D3389" s="259" t="s">
        <v>25</v>
      </c>
      <c r="E3389" s="259" t="s">
        <v>26</v>
      </c>
      <c r="F3389" s="387" t="s">
        <v>917</v>
      </c>
      <c r="G3389" s="387"/>
      <c r="H3389" s="271" t="s">
        <v>27</v>
      </c>
      <c r="I3389" s="267" t="s">
        <v>28</v>
      </c>
      <c r="J3389" s="267" t="s">
        <v>29</v>
      </c>
      <c r="K3389" s="267" t="s">
        <v>30</v>
      </c>
      <c r="M3389" s="46"/>
      <c r="N3389" s="46"/>
      <c r="O3389" s="46"/>
      <c r="P3389" s="46"/>
      <c r="Q3389" s="46"/>
      <c r="R3389" s="46"/>
      <c r="S3389" s="46"/>
      <c r="T3389" s="46"/>
      <c r="U3389" s="46"/>
      <c r="V3389" s="46"/>
      <c r="W3389" s="46"/>
      <c r="X3389" s="46"/>
    </row>
    <row r="3390" spans="1:24" ht="15" customHeight="1" x14ac:dyDescent="0.2">
      <c r="A3390" s="46"/>
      <c r="B3390" s="260" t="s">
        <v>918</v>
      </c>
      <c r="C3390" s="275" t="s">
        <v>3230</v>
      </c>
      <c r="D3390" s="260" t="s">
        <v>47</v>
      </c>
      <c r="E3390" s="260" t="s">
        <v>3231</v>
      </c>
      <c r="F3390" s="388" t="s">
        <v>3978</v>
      </c>
      <c r="G3390" s="388"/>
      <c r="H3390" s="274" t="s">
        <v>49</v>
      </c>
      <c r="I3390" s="277">
        <v>1</v>
      </c>
      <c r="J3390" s="276">
        <v>58.09</v>
      </c>
      <c r="K3390" s="276">
        <v>58.09</v>
      </c>
      <c r="M3390" s="46"/>
      <c r="N3390" s="46"/>
      <c r="O3390" s="46"/>
      <c r="P3390" s="46"/>
      <c r="Q3390" s="46"/>
      <c r="R3390" s="46"/>
      <c r="S3390" s="46"/>
      <c r="T3390" s="46"/>
      <c r="U3390" s="46"/>
      <c r="V3390" s="46"/>
      <c r="W3390" s="46"/>
      <c r="X3390" s="46"/>
    </row>
    <row r="3391" spans="1:24" ht="15" customHeight="1" x14ac:dyDescent="0.2">
      <c r="A3391" s="46"/>
      <c r="B3391" s="261" t="s">
        <v>953</v>
      </c>
      <c r="C3391" s="280" t="s">
        <v>1705</v>
      </c>
      <c r="D3391" s="261" t="s">
        <v>47</v>
      </c>
      <c r="E3391" s="261" t="s">
        <v>1706</v>
      </c>
      <c r="F3391" s="385" t="s">
        <v>3978</v>
      </c>
      <c r="G3391" s="385"/>
      <c r="H3391" s="279" t="s">
        <v>49</v>
      </c>
      <c r="I3391" s="282">
        <v>1</v>
      </c>
      <c r="J3391" s="281">
        <v>14.06</v>
      </c>
      <c r="K3391" s="281">
        <v>14.06</v>
      </c>
      <c r="M3391" s="46"/>
      <c r="N3391" s="46"/>
      <c r="O3391" s="46"/>
      <c r="P3391" s="46"/>
      <c r="Q3391" s="46"/>
      <c r="R3391" s="46"/>
      <c r="S3391" s="46"/>
      <c r="T3391" s="46"/>
      <c r="U3391" s="46"/>
      <c r="V3391" s="46"/>
      <c r="W3391" s="46"/>
      <c r="X3391" s="46"/>
    </row>
    <row r="3392" spans="1:24" ht="15" customHeight="1" x14ac:dyDescent="0.2">
      <c r="A3392" s="46"/>
      <c r="B3392" s="261" t="s">
        <v>953</v>
      </c>
      <c r="C3392" s="280" t="s">
        <v>3335</v>
      </c>
      <c r="D3392" s="261" t="s">
        <v>47</v>
      </c>
      <c r="E3392" s="261" t="s">
        <v>3336</v>
      </c>
      <c r="F3392" s="385" t="s">
        <v>3978</v>
      </c>
      <c r="G3392" s="385"/>
      <c r="H3392" s="279" t="s">
        <v>49</v>
      </c>
      <c r="I3392" s="282">
        <v>1</v>
      </c>
      <c r="J3392" s="281">
        <v>44.03</v>
      </c>
      <c r="K3392" s="281">
        <v>44.03</v>
      </c>
      <c r="M3392" s="46"/>
      <c r="N3392" s="46"/>
      <c r="O3392" s="46"/>
      <c r="P3392" s="46"/>
      <c r="Q3392" s="46"/>
      <c r="R3392" s="46"/>
      <c r="S3392" s="46"/>
      <c r="T3392" s="46"/>
      <c r="U3392" s="46"/>
      <c r="V3392" s="46"/>
      <c r="W3392" s="46"/>
      <c r="X3392" s="46"/>
    </row>
    <row r="3393" spans="1:24" ht="15" customHeight="1" x14ac:dyDescent="0.2">
      <c r="A3393" s="46"/>
      <c r="B3393" s="263"/>
      <c r="C3393" s="263"/>
      <c r="D3393" s="263"/>
      <c r="E3393" s="263"/>
      <c r="F3393" s="263" t="s">
        <v>924</v>
      </c>
      <c r="G3393" s="289">
        <v>33.020000000000003</v>
      </c>
      <c r="H3393" s="263" t="s">
        <v>925</v>
      </c>
      <c r="I3393" s="289">
        <v>0</v>
      </c>
      <c r="J3393" s="263" t="s">
        <v>926</v>
      </c>
      <c r="K3393" s="289">
        <v>33.020000000000003</v>
      </c>
      <c r="M3393" s="46"/>
      <c r="N3393" s="46"/>
      <c r="O3393" s="46"/>
      <c r="P3393" s="46"/>
      <c r="Q3393" s="46"/>
      <c r="R3393" s="46"/>
      <c r="S3393" s="46"/>
      <c r="T3393" s="46"/>
      <c r="U3393" s="46"/>
      <c r="V3393" s="46"/>
      <c r="W3393" s="46"/>
      <c r="X3393" s="46"/>
    </row>
    <row r="3394" spans="1:24" ht="15" customHeight="1" x14ac:dyDescent="0.2">
      <c r="A3394" s="46"/>
      <c r="B3394" s="263"/>
      <c r="C3394" s="263"/>
      <c r="D3394" s="263"/>
      <c r="E3394" s="263"/>
      <c r="F3394" s="263" t="s">
        <v>927</v>
      </c>
      <c r="G3394" s="289">
        <v>12.08</v>
      </c>
      <c r="H3394" s="263"/>
      <c r="I3394" s="386" t="s">
        <v>928</v>
      </c>
      <c r="J3394" s="386"/>
      <c r="K3394" s="289">
        <v>70.17</v>
      </c>
      <c r="M3394" s="46"/>
      <c r="N3394" s="46"/>
      <c r="O3394" s="46"/>
      <c r="P3394" s="46"/>
      <c r="Q3394" s="46"/>
      <c r="R3394" s="46"/>
      <c r="S3394" s="46"/>
      <c r="T3394" s="46"/>
      <c r="U3394" s="46"/>
      <c r="V3394" s="46"/>
      <c r="W3394" s="46"/>
      <c r="X3394" s="46"/>
    </row>
    <row r="3395" spans="1:24" ht="15" customHeight="1" thickBot="1" x14ac:dyDescent="0.25">
      <c r="A3395" s="46"/>
      <c r="B3395" s="264"/>
      <c r="C3395" s="264"/>
      <c r="D3395" s="264"/>
      <c r="E3395" s="264"/>
      <c r="F3395" s="264"/>
      <c r="G3395" s="264"/>
      <c r="H3395" s="264" t="s">
        <v>929</v>
      </c>
      <c r="I3395" s="287" t="s">
        <v>975</v>
      </c>
      <c r="J3395" s="264" t="s">
        <v>931</v>
      </c>
      <c r="K3395" s="265">
        <v>70.17</v>
      </c>
      <c r="M3395" s="46"/>
      <c r="N3395" s="46"/>
      <c r="O3395" s="46"/>
      <c r="P3395" s="46"/>
      <c r="Q3395" s="46"/>
      <c r="R3395" s="46"/>
      <c r="S3395" s="46"/>
      <c r="T3395" s="46"/>
      <c r="U3395" s="46"/>
      <c r="V3395" s="46"/>
      <c r="W3395" s="46"/>
      <c r="X3395" s="46"/>
    </row>
    <row r="3396" spans="1:24" ht="15" customHeight="1" thickTop="1" x14ac:dyDescent="0.2">
      <c r="A3396" s="46"/>
      <c r="B3396" s="278"/>
      <c r="C3396" s="278"/>
      <c r="D3396" s="278"/>
      <c r="E3396" s="278"/>
      <c r="F3396" s="278"/>
      <c r="G3396" s="278"/>
      <c r="H3396" s="278"/>
      <c r="I3396" s="278"/>
      <c r="J3396" s="278"/>
      <c r="K3396" s="278"/>
      <c r="M3396" s="46"/>
      <c r="N3396" s="46"/>
      <c r="O3396" s="46"/>
      <c r="P3396" s="46"/>
      <c r="Q3396" s="46"/>
      <c r="R3396" s="46"/>
      <c r="S3396" s="46"/>
      <c r="T3396" s="46"/>
      <c r="U3396" s="46"/>
      <c r="V3396" s="46"/>
      <c r="W3396" s="46"/>
      <c r="X3396" s="46"/>
    </row>
    <row r="3397" spans="1:24" ht="15" customHeight="1" x14ac:dyDescent="0.2">
      <c r="A3397" s="46"/>
      <c r="B3397" s="259" t="s">
        <v>727</v>
      </c>
      <c r="C3397" s="267" t="s">
        <v>24</v>
      </c>
      <c r="D3397" s="259" t="s">
        <v>25</v>
      </c>
      <c r="E3397" s="259" t="s">
        <v>26</v>
      </c>
      <c r="F3397" s="387" t="s">
        <v>917</v>
      </c>
      <c r="G3397" s="387"/>
      <c r="H3397" s="271" t="s">
        <v>27</v>
      </c>
      <c r="I3397" s="267" t="s">
        <v>28</v>
      </c>
      <c r="J3397" s="267" t="s">
        <v>29</v>
      </c>
      <c r="K3397" s="267" t="s">
        <v>30</v>
      </c>
      <c r="M3397" s="46"/>
      <c r="N3397" s="46"/>
      <c r="O3397" s="46"/>
      <c r="P3397" s="46"/>
      <c r="Q3397" s="46"/>
      <c r="R3397" s="46"/>
      <c r="S3397" s="46"/>
      <c r="T3397" s="46"/>
      <c r="U3397" s="46"/>
      <c r="V3397" s="46"/>
      <c r="W3397" s="46"/>
      <c r="X3397" s="46"/>
    </row>
    <row r="3398" spans="1:24" ht="15" customHeight="1" x14ac:dyDescent="0.2">
      <c r="A3398" s="46"/>
      <c r="B3398" s="260" t="s">
        <v>918</v>
      </c>
      <c r="C3398" s="275" t="s">
        <v>2516</v>
      </c>
      <c r="D3398" s="260" t="s">
        <v>73</v>
      </c>
      <c r="E3398" s="260" t="s">
        <v>716</v>
      </c>
      <c r="F3398" s="388" t="s">
        <v>978</v>
      </c>
      <c r="G3398" s="388"/>
      <c r="H3398" s="274" t="s">
        <v>49</v>
      </c>
      <c r="I3398" s="277">
        <v>1</v>
      </c>
      <c r="J3398" s="276">
        <v>21.94</v>
      </c>
      <c r="K3398" s="276">
        <v>21.94</v>
      </c>
      <c r="M3398" s="46"/>
      <c r="N3398" s="46"/>
      <c r="O3398" s="46"/>
      <c r="P3398" s="46"/>
      <c r="Q3398" s="46"/>
      <c r="R3398" s="46"/>
      <c r="S3398" s="46"/>
      <c r="T3398" s="46"/>
      <c r="U3398" s="46"/>
      <c r="V3398" s="46"/>
      <c r="W3398" s="46"/>
      <c r="X3398" s="46"/>
    </row>
    <row r="3399" spans="1:24" ht="15" customHeight="1" x14ac:dyDescent="0.2">
      <c r="A3399" s="46"/>
      <c r="B3399" s="261" t="s">
        <v>953</v>
      </c>
      <c r="C3399" s="280" t="s">
        <v>991</v>
      </c>
      <c r="D3399" s="261" t="s">
        <v>47</v>
      </c>
      <c r="E3399" s="261" t="s">
        <v>992</v>
      </c>
      <c r="F3399" s="385" t="s">
        <v>3970</v>
      </c>
      <c r="G3399" s="385"/>
      <c r="H3399" s="279" t="s">
        <v>950</v>
      </c>
      <c r="I3399" s="282">
        <v>0.20399999999999999</v>
      </c>
      <c r="J3399" s="281">
        <v>43.64</v>
      </c>
      <c r="K3399" s="281">
        <v>8.9</v>
      </c>
      <c r="M3399" s="46"/>
      <c r="N3399" s="46"/>
      <c r="O3399" s="46"/>
      <c r="P3399" s="46"/>
      <c r="Q3399" s="46"/>
      <c r="R3399" s="46"/>
      <c r="S3399" s="46"/>
      <c r="T3399" s="46"/>
      <c r="U3399" s="46"/>
      <c r="V3399" s="46"/>
      <c r="W3399" s="46"/>
      <c r="X3399" s="46"/>
    </row>
    <row r="3400" spans="1:24" ht="15" customHeight="1" x14ac:dyDescent="0.2">
      <c r="A3400" s="46"/>
      <c r="B3400" s="261" t="s">
        <v>953</v>
      </c>
      <c r="C3400" s="280" t="s">
        <v>988</v>
      </c>
      <c r="D3400" s="261" t="s">
        <v>47</v>
      </c>
      <c r="E3400" s="261" t="s">
        <v>989</v>
      </c>
      <c r="F3400" s="385" t="s">
        <v>3970</v>
      </c>
      <c r="G3400" s="385"/>
      <c r="H3400" s="279" t="s">
        <v>950</v>
      </c>
      <c r="I3400" s="282">
        <v>0.20399999999999999</v>
      </c>
      <c r="J3400" s="281">
        <v>27.19</v>
      </c>
      <c r="K3400" s="281">
        <v>5.54</v>
      </c>
      <c r="M3400" s="46"/>
      <c r="N3400" s="46"/>
      <c r="O3400" s="46"/>
      <c r="P3400" s="46"/>
      <c r="Q3400" s="46"/>
      <c r="R3400" s="46"/>
      <c r="S3400" s="46"/>
      <c r="T3400" s="46"/>
      <c r="U3400" s="46"/>
      <c r="V3400" s="46"/>
      <c r="W3400" s="46"/>
      <c r="X3400" s="46"/>
    </row>
    <row r="3401" spans="1:24" ht="15" customHeight="1" x14ac:dyDescent="0.2">
      <c r="A3401" s="46"/>
      <c r="B3401" s="262" t="s">
        <v>919</v>
      </c>
      <c r="C3401" s="284" t="s">
        <v>1713</v>
      </c>
      <c r="D3401" s="262" t="s">
        <v>43</v>
      </c>
      <c r="E3401" s="262" t="s">
        <v>1714</v>
      </c>
      <c r="F3401" s="389" t="s">
        <v>923</v>
      </c>
      <c r="G3401" s="389"/>
      <c r="H3401" s="283" t="s">
        <v>49</v>
      </c>
      <c r="I3401" s="286">
        <v>1</v>
      </c>
      <c r="J3401" s="285">
        <v>7.5</v>
      </c>
      <c r="K3401" s="285">
        <v>7.5</v>
      </c>
      <c r="M3401" s="46"/>
      <c r="N3401" s="46"/>
      <c r="O3401" s="46"/>
      <c r="P3401" s="46"/>
      <c r="Q3401" s="46"/>
      <c r="R3401" s="46"/>
      <c r="S3401" s="46"/>
      <c r="T3401" s="46"/>
      <c r="U3401" s="46"/>
      <c r="V3401" s="46"/>
      <c r="W3401" s="46"/>
      <c r="X3401" s="46"/>
    </row>
    <row r="3402" spans="1:24" ht="15" customHeight="1" x14ac:dyDescent="0.2">
      <c r="A3402" s="46"/>
      <c r="B3402" s="263"/>
      <c r="C3402" s="263"/>
      <c r="D3402" s="263"/>
      <c r="E3402" s="263"/>
      <c r="F3402" s="263" t="s">
        <v>924</v>
      </c>
      <c r="G3402" s="289">
        <v>12.7</v>
      </c>
      <c r="H3402" s="263" t="s">
        <v>925</v>
      </c>
      <c r="I3402" s="289">
        <v>0</v>
      </c>
      <c r="J3402" s="263" t="s">
        <v>926</v>
      </c>
      <c r="K3402" s="289">
        <v>12.7</v>
      </c>
      <c r="M3402" s="46"/>
      <c r="N3402" s="46"/>
      <c r="O3402" s="46"/>
      <c r="P3402" s="46"/>
      <c r="Q3402" s="46"/>
      <c r="R3402" s="46"/>
      <c r="S3402" s="46"/>
      <c r="T3402" s="46"/>
      <c r="U3402" s="46"/>
      <c r="V3402" s="46"/>
      <c r="W3402" s="46"/>
      <c r="X3402" s="46"/>
    </row>
    <row r="3403" spans="1:24" ht="15" customHeight="1" x14ac:dyDescent="0.2">
      <c r="A3403" s="46"/>
      <c r="B3403" s="263"/>
      <c r="C3403" s="263"/>
      <c r="D3403" s="263"/>
      <c r="E3403" s="263"/>
      <c r="F3403" s="263" t="s">
        <v>927</v>
      </c>
      <c r="G3403" s="289">
        <v>4.5599999999999996</v>
      </c>
      <c r="H3403" s="263"/>
      <c r="I3403" s="386" t="s">
        <v>928</v>
      </c>
      <c r="J3403" s="386"/>
      <c r="K3403" s="289">
        <v>26.5</v>
      </c>
      <c r="M3403" s="46"/>
      <c r="N3403" s="46"/>
      <c r="O3403" s="46"/>
      <c r="P3403" s="46"/>
      <c r="Q3403" s="46"/>
      <c r="R3403" s="46"/>
      <c r="S3403" s="46"/>
      <c r="T3403" s="46"/>
      <c r="U3403" s="46"/>
      <c r="V3403" s="46"/>
      <c r="W3403" s="46"/>
      <c r="X3403" s="46"/>
    </row>
    <row r="3404" spans="1:24" ht="15" customHeight="1" thickBot="1" x14ac:dyDescent="0.25">
      <c r="A3404" s="46"/>
      <c r="B3404" s="264"/>
      <c r="C3404" s="264"/>
      <c r="D3404" s="264"/>
      <c r="E3404" s="264"/>
      <c r="F3404" s="264"/>
      <c r="G3404" s="264"/>
      <c r="H3404" s="264" t="s">
        <v>929</v>
      </c>
      <c r="I3404" s="287" t="s">
        <v>3337</v>
      </c>
      <c r="J3404" s="264" t="s">
        <v>931</v>
      </c>
      <c r="K3404" s="265">
        <v>1298.5</v>
      </c>
      <c r="M3404" s="46"/>
      <c r="N3404" s="46"/>
      <c r="O3404" s="46"/>
      <c r="P3404" s="46"/>
      <c r="Q3404" s="46"/>
      <c r="R3404" s="46"/>
      <c r="S3404" s="46"/>
      <c r="T3404" s="46"/>
      <c r="U3404" s="46"/>
      <c r="V3404" s="46"/>
      <c r="W3404" s="46"/>
      <c r="X3404" s="46"/>
    </row>
    <row r="3405" spans="1:24" ht="15" customHeight="1" thickTop="1" x14ac:dyDescent="0.2">
      <c r="A3405" s="46"/>
      <c r="B3405" s="278"/>
      <c r="C3405" s="278"/>
      <c r="D3405" s="278"/>
      <c r="E3405" s="278"/>
      <c r="F3405" s="278"/>
      <c r="G3405" s="278"/>
      <c r="H3405" s="278"/>
      <c r="I3405" s="278"/>
      <c r="J3405" s="278"/>
      <c r="K3405" s="278"/>
      <c r="M3405" s="46"/>
      <c r="N3405" s="46"/>
      <c r="O3405" s="46"/>
      <c r="P3405" s="46"/>
      <c r="Q3405" s="46"/>
      <c r="R3405" s="46"/>
      <c r="S3405" s="46"/>
      <c r="T3405" s="46"/>
      <c r="U3405" s="46"/>
      <c r="V3405" s="46"/>
      <c r="W3405" s="46"/>
      <c r="X3405" s="46"/>
    </row>
    <row r="3406" spans="1:24" ht="15" customHeight="1" x14ac:dyDescent="0.2">
      <c r="A3406" s="46"/>
      <c r="B3406" s="259" t="s">
        <v>730</v>
      </c>
      <c r="C3406" s="267" t="s">
        <v>24</v>
      </c>
      <c r="D3406" s="259" t="s">
        <v>25</v>
      </c>
      <c r="E3406" s="259" t="s">
        <v>26</v>
      </c>
      <c r="F3406" s="387" t="s">
        <v>917</v>
      </c>
      <c r="G3406" s="387"/>
      <c r="H3406" s="271" t="s">
        <v>27</v>
      </c>
      <c r="I3406" s="267" t="s">
        <v>28</v>
      </c>
      <c r="J3406" s="267" t="s">
        <v>29</v>
      </c>
      <c r="K3406" s="267" t="s">
        <v>30</v>
      </c>
      <c r="M3406" s="46"/>
      <c r="N3406" s="46"/>
      <c r="O3406" s="46"/>
      <c r="P3406" s="46"/>
      <c r="Q3406" s="46"/>
      <c r="R3406" s="46"/>
      <c r="S3406" s="46"/>
      <c r="T3406" s="46"/>
      <c r="U3406" s="46"/>
      <c r="V3406" s="46"/>
      <c r="W3406" s="46"/>
      <c r="X3406" s="46"/>
    </row>
    <row r="3407" spans="1:24" ht="15" customHeight="1" x14ac:dyDescent="0.2">
      <c r="A3407" s="46"/>
      <c r="B3407" s="260" t="s">
        <v>918</v>
      </c>
      <c r="C3407" s="275" t="s">
        <v>2491</v>
      </c>
      <c r="D3407" s="260" t="s">
        <v>73</v>
      </c>
      <c r="E3407" s="260" t="s">
        <v>719</v>
      </c>
      <c r="F3407" s="388" t="s">
        <v>978</v>
      </c>
      <c r="G3407" s="388"/>
      <c r="H3407" s="274" t="s">
        <v>49</v>
      </c>
      <c r="I3407" s="277">
        <v>1</v>
      </c>
      <c r="J3407" s="276">
        <v>9.6</v>
      </c>
      <c r="K3407" s="276">
        <v>9.6</v>
      </c>
      <c r="M3407" s="46"/>
      <c r="N3407" s="46"/>
      <c r="O3407" s="46"/>
      <c r="P3407" s="46"/>
      <c r="Q3407" s="46"/>
      <c r="R3407" s="46"/>
      <c r="S3407" s="46"/>
      <c r="T3407" s="46"/>
      <c r="U3407" s="46"/>
      <c r="V3407" s="46"/>
      <c r="W3407" s="46"/>
      <c r="X3407" s="46"/>
    </row>
    <row r="3408" spans="1:24" ht="15" customHeight="1" x14ac:dyDescent="0.2">
      <c r="A3408" s="46"/>
      <c r="B3408" s="261" t="s">
        <v>953</v>
      </c>
      <c r="C3408" s="280" t="s">
        <v>991</v>
      </c>
      <c r="D3408" s="261" t="s">
        <v>47</v>
      </c>
      <c r="E3408" s="261" t="s">
        <v>992</v>
      </c>
      <c r="F3408" s="385" t="s">
        <v>3970</v>
      </c>
      <c r="G3408" s="385"/>
      <c r="H3408" s="279" t="s">
        <v>950</v>
      </c>
      <c r="I3408" s="282">
        <v>4.9000000000000002E-2</v>
      </c>
      <c r="J3408" s="281">
        <v>43.64</v>
      </c>
      <c r="K3408" s="281">
        <v>2.13</v>
      </c>
      <c r="M3408" s="46"/>
      <c r="N3408" s="46"/>
      <c r="O3408" s="46"/>
      <c r="P3408" s="46"/>
      <c r="Q3408" s="46"/>
      <c r="R3408" s="46"/>
      <c r="S3408" s="46"/>
      <c r="T3408" s="46"/>
      <c r="U3408" s="46"/>
      <c r="V3408" s="46"/>
      <c r="W3408" s="46"/>
      <c r="X3408" s="46"/>
    </row>
    <row r="3409" spans="1:24" ht="15" customHeight="1" x14ac:dyDescent="0.2">
      <c r="A3409" s="46"/>
      <c r="B3409" s="261" t="s">
        <v>953</v>
      </c>
      <c r="C3409" s="280" t="s">
        <v>988</v>
      </c>
      <c r="D3409" s="261" t="s">
        <v>47</v>
      </c>
      <c r="E3409" s="261" t="s">
        <v>989</v>
      </c>
      <c r="F3409" s="385" t="s">
        <v>3970</v>
      </c>
      <c r="G3409" s="385"/>
      <c r="H3409" s="279" t="s">
        <v>950</v>
      </c>
      <c r="I3409" s="282">
        <v>4.9000000000000002E-2</v>
      </c>
      <c r="J3409" s="281">
        <v>27.19</v>
      </c>
      <c r="K3409" s="281">
        <v>1.33</v>
      </c>
      <c r="M3409" s="46"/>
      <c r="N3409" s="46"/>
      <c r="O3409" s="46"/>
      <c r="P3409" s="46"/>
      <c r="Q3409" s="46"/>
      <c r="R3409" s="46"/>
      <c r="S3409" s="46"/>
      <c r="T3409" s="46"/>
      <c r="U3409" s="46"/>
      <c r="V3409" s="46"/>
      <c r="W3409" s="46"/>
      <c r="X3409" s="46"/>
    </row>
    <row r="3410" spans="1:24" ht="15" customHeight="1" x14ac:dyDescent="0.2">
      <c r="A3410" s="46"/>
      <c r="B3410" s="262" t="s">
        <v>919</v>
      </c>
      <c r="C3410" s="284" t="s">
        <v>1715</v>
      </c>
      <c r="D3410" s="262" t="s">
        <v>43</v>
      </c>
      <c r="E3410" s="262" t="s">
        <v>1716</v>
      </c>
      <c r="F3410" s="389" t="s">
        <v>923</v>
      </c>
      <c r="G3410" s="389"/>
      <c r="H3410" s="283" t="s">
        <v>49</v>
      </c>
      <c r="I3410" s="286">
        <v>1</v>
      </c>
      <c r="J3410" s="285">
        <v>6.14</v>
      </c>
      <c r="K3410" s="285">
        <v>6.14</v>
      </c>
      <c r="M3410" s="46"/>
      <c r="N3410" s="46"/>
      <c r="O3410" s="46"/>
      <c r="P3410" s="46"/>
      <c r="Q3410" s="46"/>
      <c r="R3410" s="46"/>
      <c r="S3410" s="46"/>
      <c r="T3410" s="46"/>
      <c r="U3410" s="46"/>
      <c r="V3410" s="46"/>
      <c r="W3410" s="46"/>
      <c r="X3410" s="46"/>
    </row>
    <row r="3411" spans="1:24" ht="15" customHeight="1" x14ac:dyDescent="0.2">
      <c r="A3411" s="46"/>
      <c r="B3411" s="263"/>
      <c r="C3411" s="263"/>
      <c r="D3411" s="263"/>
      <c r="E3411" s="263"/>
      <c r="F3411" s="263" t="s">
        <v>924</v>
      </c>
      <c r="G3411" s="289">
        <v>3.05</v>
      </c>
      <c r="H3411" s="263" t="s">
        <v>925</v>
      </c>
      <c r="I3411" s="289">
        <v>0</v>
      </c>
      <c r="J3411" s="263" t="s">
        <v>926</v>
      </c>
      <c r="K3411" s="289">
        <v>3.05</v>
      </c>
      <c r="M3411" s="46"/>
      <c r="N3411" s="46"/>
      <c r="O3411" s="46"/>
      <c r="P3411" s="46"/>
      <c r="Q3411" s="46"/>
      <c r="R3411" s="46"/>
      <c r="S3411" s="46"/>
      <c r="T3411" s="46"/>
      <c r="U3411" s="46"/>
      <c r="V3411" s="46"/>
      <c r="W3411" s="46"/>
      <c r="X3411" s="46"/>
    </row>
    <row r="3412" spans="1:24" ht="15" customHeight="1" x14ac:dyDescent="0.2">
      <c r="A3412" s="46"/>
      <c r="B3412" s="263"/>
      <c r="C3412" s="263"/>
      <c r="D3412" s="263"/>
      <c r="E3412" s="263"/>
      <c r="F3412" s="263" t="s">
        <v>927</v>
      </c>
      <c r="G3412" s="289">
        <v>1.99</v>
      </c>
      <c r="H3412" s="263"/>
      <c r="I3412" s="386" t="s">
        <v>928</v>
      </c>
      <c r="J3412" s="386"/>
      <c r="K3412" s="289">
        <v>11.59</v>
      </c>
      <c r="M3412" s="46"/>
      <c r="N3412" s="46"/>
      <c r="O3412" s="46"/>
      <c r="P3412" s="46"/>
      <c r="Q3412" s="46"/>
      <c r="R3412" s="46"/>
      <c r="S3412" s="46"/>
      <c r="T3412" s="46"/>
      <c r="U3412" s="46"/>
      <c r="V3412" s="46"/>
      <c r="W3412" s="46"/>
      <c r="X3412" s="46"/>
    </row>
    <row r="3413" spans="1:24" ht="15" customHeight="1" thickBot="1" x14ac:dyDescent="0.25">
      <c r="A3413" s="46"/>
      <c r="B3413" s="264"/>
      <c r="C3413" s="264"/>
      <c r="D3413" s="264"/>
      <c r="E3413" s="264"/>
      <c r="F3413" s="264"/>
      <c r="G3413" s="264"/>
      <c r="H3413" s="264" t="s">
        <v>929</v>
      </c>
      <c r="I3413" s="287" t="s">
        <v>3338</v>
      </c>
      <c r="J3413" s="264" t="s">
        <v>931</v>
      </c>
      <c r="K3413" s="265">
        <v>2596.16</v>
      </c>
      <c r="M3413" s="46"/>
      <c r="N3413" s="46"/>
      <c r="O3413" s="46"/>
      <c r="P3413" s="46"/>
      <c r="Q3413" s="46"/>
      <c r="R3413" s="46"/>
      <c r="S3413" s="46"/>
      <c r="T3413" s="46"/>
      <c r="U3413" s="46"/>
      <c r="V3413" s="46"/>
      <c r="W3413" s="46"/>
      <c r="X3413" s="46"/>
    </row>
    <row r="3414" spans="1:24" ht="15" customHeight="1" thickTop="1" x14ac:dyDescent="0.2">
      <c r="A3414" s="46"/>
      <c r="B3414" s="278"/>
      <c r="C3414" s="278"/>
      <c r="D3414" s="278"/>
      <c r="E3414" s="278"/>
      <c r="F3414" s="278"/>
      <c r="G3414" s="278"/>
      <c r="H3414" s="278"/>
      <c r="I3414" s="278"/>
      <c r="J3414" s="278"/>
      <c r="K3414" s="278"/>
      <c r="M3414" s="46"/>
      <c r="N3414" s="46"/>
      <c r="O3414" s="46"/>
      <c r="P3414" s="46"/>
      <c r="Q3414" s="46"/>
      <c r="R3414" s="46"/>
      <c r="S3414" s="46"/>
      <c r="T3414" s="46"/>
      <c r="U3414" s="46"/>
      <c r="V3414" s="46"/>
      <c r="W3414" s="46"/>
      <c r="X3414" s="46"/>
    </row>
    <row r="3415" spans="1:24" ht="15" customHeight="1" x14ac:dyDescent="0.2">
      <c r="A3415" s="46"/>
      <c r="B3415" s="259" t="s">
        <v>733</v>
      </c>
      <c r="C3415" s="267" t="s">
        <v>24</v>
      </c>
      <c r="D3415" s="259" t="s">
        <v>25</v>
      </c>
      <c r="E3415" s="259" t="s">
        <v>26</v>
      </c>
      <c r="F3415" s="387" t="s">
        <v>917</v>
      </c>
      <c r="G3415" s="387"/>
      <c r="H3415" s="271" t="s">
        <v>27</v>
      </c>
      <c r="I3415" s="267" t="s">
        <v>28</v>
      </c>
      <c r="J3415" s="267" t="s">
        <v>29</v>
      </c>
      <c r="K3415" s="267" t="s">
        <v>30</v>
      </c>
      <c r="M3415" s="46"/>
      <c r="N3415" s="46"/>
      <c r="O3415" s="46"/>
      <c r="P3415" s="46"/>
      <c r="Q3415" s="46"/>
      <c r="R3415" s="46"/>
      <c r="S3415" s="46"/>
      <c r="T3415" s="46"/>
      <c r="U3415" s="46"/>
      <c r="V3415" s="46"/>
      <c r="W3415" s="46"/>
      <c r="X3415" s="46"/>
    </row>
    <row r="3416" spans="1:24" ht="15" customHeight="1" x14ac:dyDescent="0.2">
      <c r="A3416" s="46"/>
      <c r="B3416" s="260" t="s">
        <v>918</v>
      </c>
      <c r="C3416" s="275" t="s">
        <v>721</v>
      </c>
      <c r="D3416" s="260" t="s">
        <v>47</v>
      </c>
      <c r="E3416" s="260" t="s">
        <v>722</v>
      </c>
      <c r="F3416" s="388" t="s">
        <v>3978</v>
      </c>
      <c r="G3416" s="388"/>
      <c r="H3416" s="274" t="s">
        <v>49</v>
      </c>
      <c r="I3416" s="277">
        <v>1</v>
      </c>
      <c r="J3416" s="276">
        <v>45.35</v>
      </c>
      <c r="K3416" s="276">
        <v>45.35</v>
      </c>
      <c r="M3416" s="46"/>
      <c r="N3416" s="46"/>
      <c r="O3416" s="46"/>
      <c r="P3416" s="46"/>
      <c r="Q3416" s="46"/>
      <c r="R3416" s="46"/>
      <c r="S3416" s="46"/>
      <c r="T3416" s="46"/>
      <c r="U3416" s="46"/>
      <c r="V3416" s="46"/>
      <c r="W3416" s="46"/>
      <c r="X3416" s="46"/>
    </row>
    <row r="3417" spans="1:24" ht="15" customHeight="1" x14ac:dyDescent="0.2">
      <c r="A3417" s="46"/>
      <c r="B3417" s="261" t="s">
        <v>953</v>
      </c>
      <c r="C3417" s="280" t="s">
        <v>735</v>
      </c>
      <c r="D3417" s="261" t="s">
        <v>47</v>
      </c>
      <c r="E3417" s="261" t="s">
        <v>736</v>
      </c>
      <c r="F3417" s="385" t="s">
        <v>3978</v>
      </c>
      <c r="G3417" s="385"/>
      <c r="H3417" s="279" t="s">
        <v>49</v>
      </c>
      <c r="I3417" s="282">
        <v>1</v>
      </c>
      <c r="J3417" s="281">
        <v>31.29</v>
      </c>
      <c r="K3417" s="281">
        <v>31.29</v>
      </c>
      <c r="M3417" s="46"/>
      <c r="N3417" s="46"/>
      <c r="O3417" s="46"/>
      <c r="P3417" s="46"/>
      <c r="Q3417" s="46"/>
      <c r="R3417" s="46"/>
      <c r="S3417" s="46"/>
      <c r="T3417" s="46"/>
      <c r="U3417" s="46"/>
      <c r="V3417" s="46"/>
      <c r="W3417" s="46"/>
      <c r="X3417" s="46"/>
    </row>
    <row r="3418" spans="1:24" ht="15" customHeight="1" x14ac:dyDescent="0.2">
      <c r="A3418" s="46"/>
      <c r="B3418" s="261" t="s">
        <v>953</v>
      </c>
      <c r="C3418" s="280" t="s">
        <v>1705</v>
      </c>
      <c r="D3418" s="261" t="s">
        <v>47</v>
      </c>
      <c r="E3418" s="261" t="s">
        <v>1706</v>
      </c>
      <c r="F3418" s="385" t="s">
        <v>3978</v>
      </c>
      <c r="G3418" s="385"/>
      <c r="H3418" s="279" t="s">
        <v>49</v>
      </c>
      <c r="I3418" s="282">
        <v>1</v>
      </c>
      <c r="J3418" s="281">
        <v>14.06</v>
      </c>
      <c r="K3418" s="281">
        <v>14.06</v>
      </c>
      <c r="M3418" s="46"/>
      <c r="N3418" s="46"/>
      <c r="O3418" s="46"/>
      <c r="P3418" s="46"/>
      <c r="Q3418" s="46"/>
      <c r="R3418" s="46"/>
      <c r="S3418" s="46"/>
      <c r="T3418" s="46"/>
      <c r="U3418" s="46"/>
      <c r="V3418" s="46"/>
      <c r="W3418" s="46"/>
      <c r="X3418" s="46"/>
    </row>
    <row r="3419" spans="1:24" ht="15" customHeight="1" x14ac:dyDescent="0.2">
      <c r="A3419" s="46"/>
      <c r="B3419" s="263"/>
      <c r="C3419" s="263"/>
      <c r="D3419" s="263"/>
      <c r="E3419" s="263"/>
      <c r="F3419" s="263" t="s">
        <v>924</v>
      </c>
      <c r="G3419" s="289">
        <v>27.72</v>
      </c>
      <c r="H3419" s="263" t="s">
        <v>925</v>
      </c>
      <c r="I3419" s="289">
        <v>0</v>
      </c>
      <c r="J3419" s="263" t="s">
        <v>926</v>
      </c>
      <c r="K3419" s="289">
        <v>27.72</v>
      </c>
      <c r="M3419" s="46"/>
      <c r="N3419" s="46"/>
      <c r="O3419" s="46"/>
      <c r="P3419" s="46"/>
      <c r="Q3419" s="46"/>
      <c r="R3419" s="46"/>
      <c r="S3419" s="46"/>
      <c r="T3419" s="46"/>
      <c r="U3419" s="46"/>
      <c r="V3419" s="46"/>
      <c r="W3419" s="46"/>
      <c r="X3419" s="46"/>
    </row>
    <row r="3420" spans="1:24" ht="15" customHeight="1" x14ac:dyDescent="0.2">
      <c r="A3420" s="46"/>
      <c r="B3420" s="263"/>
      <c r="C3420" s="263"/>
      <c r="D3420" s="263"/>
      <c r="E3420" s="263"/>
      <c r="F3420" s="263" t="s">
        <v>927</v>
      </c>
      <c r="G3420" s="289">
        <v>9.43</v>
      </c>
      <c r="H3420" s="263"/>
      <c r="I3420" s="386" t="s">
        <v>928</v>
      </c>
      <c r="J3420" s="386"/>
      <c r="K3420" s="289">
        <v>54.78</v>
      </c>
      <c r="M3420" s="46"/>
      <c r="N3420" s="46"/>
      <c r="O3420" s="46"/>
      <c r="P3420" s="46"/>
      <c r="Q3420" s="46"/>
      <c r="R3420" s="46"/>
      <c r="S3420" s="46"/>
      <c r="T3420" s="46"/>
      <c r="U3420" s="46"/>
      <c r="V3420" s="46"/>
      <c r="W3420" s="46"/>
      <c r="X3420" s="46"/>
    </row>
    <row r="3421" spans="1:24" ht="15" customHeight="1" thickBot="1" x14ac:dyDescent="0.25">
      <c r="A3421" s="46"/>
      <c r="B3421" s="264"/>
      <c r="C3421" s="264"/>
      <c r="D3421" s="264"/>
      <c r="E3421" s="264"/>
      <c r="F3421" s="264"/>
      <c r="G3421" s="264"/>
      <c r="H3421" s="264" t="s">
        <v>929</v>
      </c>
      <c r="I3421" s="287" t="s">
        <v>1064</v>
      </c>
      <c r="J3421" s="264" t="s">
        <v>931</v>
      </c>
      <c r="K3421" s="265">
        <v>109.56</v>
      </c>
      <c r="M3421" s="46"/>
      <c r="N3421" s="46"/>
      <c r="O3421" s="46"/>
      <c r="P3421" s="46"/>
      <c r="Q3421" s="46"/>
      <c r="R3421" s="46"/>
      <c r="S3421" s="46"/>
      <c r="T3421" s="46"/>
      <c r="U3421" s="46"/>
      <c r="V3421" s="46"/>
      <c r="W3421" s="46"/>
      <c r="X3421" s="46"/>
    </row>
    <row r="3422" spans="1:24" ht="15" customHeight="1" thickTop="1" x14ac:dyDescent="0.2">
      <c r="A3422" s="46"/>
      <c r="B3422" s="278"/>
      <c r="C3422" s="278"/>
      <c r="D3422" s="278"/>
      <c r="E3422" s="278"/>
      <c r="F3422" s="278"/>
      <c r="G3422" s="278"/>
      <c r="H3422" s="278"/>
      <c r="I3422" s="278"/>
      <c r="J3422" s="278"/>
      <c r="K3422" s="278"/>
      <c r="M3422" s="46"/>
      <c r="N3422" s="46"/>
      <c r="O3422" s="46"/>
      <c r="P3422" s="46"/>
      <c r="Q3422" s="46"/>
      <c r="R3422" s="46"/>
      <c r="S3422" s="46"/>
      <c r="T3422" s="46"/>
      <c r="U3422" s="46"/>
      <c r="V3422" s="46"/>
      <c r="W3422" s="46"/>
      <c r="X3422" s="46"/>
    </row>
    <row r="3423" spans="1:24" ht="15" customHeight="1" x14ac:dyDescent="0.2">
      <c r="A3423" s="46"/>
      <c r="B3423" s="259" t="s">
        <v>734</v>
      </c>
      <c r="C3423" s="267" t="s">
        <v>24</v>
      </c>
      <c r="D3423" s="259" t="s">
        <v>25</v>
      </c>
      <c r="E3423" s="259" t="s">
        <v>26</v>
      </c>
      <c r="F3423" s="387" t="s">
        <v>917</v>
      </c>
      <c r="G3423" s="387"/>
      <c r="H3423" s="271" t="s">
        <v>27</v>
      </c>
      <c r="I3423" s="267" t="s">
        <v>28</v>
      </c>
      <c r="J3423" s="267" t="s">
        <v>29</v>
      </c>
      <c r="K3423" s="267" t="s">
        <v>30</v>
      </c>
      <c r="M3423" s="46"/>
      <c r="N3423" s="46"/>
      <c r="O3423" s="46"/>
      <c r="P3423" s="46"/>
      <c r="Q3423" s="46"/>
      <c r="R3423" s="46"/>
      <c r="S3423" s="46"/>
      <c r="T3423" s="46"/>
      <c r="U3423" s="46"/>
      <c r="V3423" s="46"/>
      <c r="W3423" s="46"/>
      <c r="X3423" s="46"/>
    </row>
    <row r="3424" spans="1:24" ht="15" customHeight="1" x14ac:dyDescent="0.2">
      <c r="A3424" s="46"/>
      <c r="B3424" s="260" t="s">
        <v>918</v>
      </c>
      <c r="C3424" s="275" t="s">
        <v>3465</v>
      </c>
      <c r="D3424" s="260" t="s">
        <v>47</v>
      </c>
      <c r="E3424" s="260" t="s">
        <v>3466</v>
      </c>
      <c r="F3424" s="388" t="s">
        <v>3978</v>
      </c>
      <c r="G3424" s="388"/>
      <c r="H3424" s="274" t="s">
        <v>49</v>
      </c>
      <c r="I3424" s="277">
        <v>1</v>
      </c>
      <c r="J3424" s="276">
        <v>47.82</v>
      </c>
      <c r="K3424" s="276">
        <v>47.82</v>
      </c>
      <c r="M3424" s="46"/>
      <c r="N3424" s="46"/>
      <c r="O3424" s="46"/>
      <c r="P3424" s="46"/>
      <c r="Q3424" s="46"/>
      <c r="R3424" s="46"/>
      <c r="S3424" s="46"/>
      <c r="T3424" s="46"/>
      <c r="U3424" s="46"/>
      <c r="V3424" s="46"/>
      <c r="W3424" s="46"/>
      <c r="X3424" s="46"/>
    </row>
    <row r="3425" spans="1:24" ht="15" customHeight="1" x14ac:dyDescent="0.2">
      <c r="A3425" s="46"/>
      <c r="B3425" s="261" t="s">
        <v>953</v>
      </c>
      <c r="C3425" s="280" t="s">
        <v>1705</v>
      </c>
      <c r="D3425" s="261" t="s">
        <v>47</v>
      </c>
      <c r="E3425" s="261" t="s">
        <v>1706</v>
      </c>
      <c r="F3425" s="385" t="s">
        <v>3978</v>
      </c>
      <c r="G3425" s="385"/>
      <c r="H3425" s="279" t="s">
        <v>49</v>
      </c>
      <c r="I3425" s="282">
        <v>1</v>
      </c>
      <c r="J3425" s="281">
        <v>14.06</v>
      </c>
      <c r="K3425" s="281">
        <v>14.06</v>
      </c>
      <c r="M3425" s="46"/>
      <c r="N3425" s="46"/>
      <c r="O3425" s="46"/>
      <c r="P3425" s="46"/>
      <c r="Q3425" s="46"/>
      <c r="R3425" s="46"/>
      <c r="S3425" s="46"/>
      <c r="T3425" s="46"/>
      <c r="U3425" s="46"/>
      <c r="V3425" s="46"/>
      <c r="W3425" s="46"/>
      <c r="X3425" s="46"/>
    </row>
    <row r="3426" spans="1:24" ht="15" customHeight="1" x14ac:dyDescent="0.2">
      <c r="A3426" s="46"/>
      <c r="B3426" s="261" t="s">
        <v>953</v>
      </c>
      <c r="C3426" s="280" t="s">
        <v>738</v>
      </c>
      <c r="D3426" s="261" t="s">
        <v>47</v>
      </c>
      <c r="E3426" s="261" t="s">
        <v>739</v>
      </c>
      <c r="F3426" s="385" t="s">
        <v>3978</v>
      </c>
      <c r="G3426" s="385"/>
      <c r="H3426" s="279" t="s">
        <v>49</v>
      </c>
      <c r="I3426" s="282">
        <v>1</v>
      </c>
      <c r="J3426" s="281">
        <v>33.76</v>
      </c>
      <c r="K3426" s="281">
        <v>33.76</v>
      </c>
      <c r="M3426" s="46"/>
      <c r="N3426" s="46"/>
      <c r="O3426" s="46"/>
      <c r="P3426" s="46"/>
      <c r="Q3426" s="46"/>
      <c r="R3426" s="46"/>
      <c r="S3426" s="46"/>
      <c r="T3426" s="46"/>
      <c r="U3426" s="46"/>
      <c r="V3426" s="46"/>
      <c r="W3426" s="46"/>
      <c r="X3426" s="46"/>
    </row>
    <row r="3427" spans="1:24" ht="15" customHeight="1" x14ac:dyDescent="0.2">
      <c r="A3427" s="46"/>
      <c r="B3427" s="263"/>
      <c r="C3427" s="263"/>
      <c r="D3427" s="263"/>
      <c r="E3427" s="263"/>
      <c r="F3427" s="263" t="s">
        <v>924</v>
      </c>
      <c r="G3427" s="289">
        <v>27.72</v>
      </c>
      <c r="H3427" s="263" t="s">
        <v>925</v>
      </c>
      <c r="I3427" s="289">
        <v>0</v>
      </c>
      <c r="J3427" s="263" t="s">
        <v>926</v>
      </c>
      <c r="K3427" s="289">
        <v>27.72</v>
      </c>
      <c r="M3427" s="46"/>
      <c r="N3427" s="46"/>
      <c r="O3427" s="46"/>
      <c r="P3427" s="46"/>
      <c r="Q3427" s="46"/>
      <c r="R3427" s="46"/>
      <c r="S3427" s="46"/>
      <c r="T3427" s="46"/>
      <c r="U3427" s="46"/>
      <c r="V3427" s="46"/>
      <c r="W3427" s="46"/>
      <c r="X3427" s="46"/>
    </row>
    <row r="3428" spans="1:24" ht="15" customHeight="1" x14ac:dyDescent="0.2">
      <c r="A3428" s="46"/>
      <c r="B3428" s="263"/>
      <c r="C3428" s="263"/>
      <c r="D3428" s="263"/>
      <c r="E3428" s="263"/>
      <c r="F3428" s="263" t="s">
        <v>927</v>
      </c>
      <c r="G3428" s="289">
        <v>9.9499999999999993</v>
      </c>
      <c r="H3428" s="263"/>
      <c r="I3428" s="386" t="s">
        <v>928</v>
      </c>
      <c r="J3428" s="386"/>
      <c r="K3428" s="289">
        <v>57.77</v>
      </c>
      <c r="M3428" s="46"/>
      <c r="N3428" s="46"/>
      <c r="O3428" s="46"/>
      <c r="P3428" s="46"/>
      <c r="Q3428" s="46"/>
      <c r="R3428" s="46"/>
      <c r="S3428" s="46"/>
      <c r="T3428" s="46"/>
      <c r="U3428" s="46"/>
      <c r="V3428" s="46"/>
      <c r="W3428" s="46"/>
      <c r="X3428" s="46"/>
    </row>
    <row r="3429" spans="1:24" ht="15" customHeight="1" thickBot="1" x14ac:dyDescent="0.25">
      <c r="A3429" s="46"/>
      <c r="B3429" s="264"/>
      <c r="C3429" s="264"/>
      <c r="D3429" s="264"/>
      <c r="E3429" s="264"/>
      <c r="F3429" s="264"/>
      <c r="G3429" s="264"/>
      <c r="H3429" s="264" t="s">
        <v>929</v>
      </c>
      <c r="I3429" s="287" t="s">
        <v>1502</v>
      </c>
      <c r="J3429" s="264" t="s">
        <v>931</v>
      </c>
      <c r="K3429" s="265">
        <v>982.09</v>
      </c>
      <c r="M3429" s="46"/>
      <c r="N3429" s="46"/>
      <c r="O3429" s="46"/>
      <c r="P3429" s="46"/>
      <c r="Q3429" s="46"/>
      <c r="R3429" s="46"/>
      <c r="S3429" s="46"/>
      <c r="T3429" s="46"/>
      <c r="U3429" s="46"/>
      <c r="V3429" s="46"/>
      <c r="W3429" s="46"/>
      <c r="X3429" s="46"/>
    </row>
    <row r="3430" spans="1:24" ht="15" customHeight="1" thickTop="1" x14ac:dyDescent="0.2">
      <c r="A3430" s="46"/>
      <c r="B3430" s="278"/>
      <c r="C3430" s="278"/>
      <c r="D3430" s="278"/>
      <c r="E3430" s="278"/>
      <c r="F3430" s="278"/>
      <c r="G3430" s="278"/>
      <c r="H3430" s="278"/>
      <c r="I3430" s="278"/>
      <c r="J3430" s="278"/>
      <c r="K3430" s="278"/>
      <c r="M3430" s="46"/>
      <c r="N3430" s="46"/>
      <c r="O3430" s="46"/>
      <c r="P3430" s="46"/>
      <c r="Q3430" s="46"/>
      <c r="R3430" s="46"/>
      <c r="S3430" s="46"/>
      <c r="T3430" s="46"/>
      <c r="U3430" s="46"/>
      <c r="V3430" s="46"/>
      <c r="W3430" s="46"/>
      <c r="X3430" s="46"/>
    </row>
    <row r="3431" spans="1:24" ht="15" customHeight="1" x14ac:dyDescent="0.2">
      <c r="A3431" s="46"/>
      <c r="B3431" s="259" t="s">
        <v>737</v>
      </c>
      <c r="C3431" s="267" t="s">
        <v>24</v>
      </c>
      <c r="D3431" s="259" t="s">
        <v>25</v>
      </c>
      <c r="E3431" s="259" t="s">
        <v>26</v>
      </c>
      <c r="F3431" s="387" t="s">
        <v>917</v>
      </c>
      <c r="G3431" s="387"/>
      <c r="H3431" s="271" t="s">
        <v>27</v>
      </c>
      <c r="I3431" s="267" t="s">
        <v>28</v>
      </c>
      <c r="J3431" s="267" t="s">
        <v>29</v>
      </c>
      <c r="K3431" s="267" t="s">
        <v>30</v>
      </c>
      <c r="M3431" s="46"/>
      <c r="N3431" s="46"/>
      <c r="O3431" s="46"/>
      <c r="P3431" s="46"/>
      <c r="Q3431" s="46"/>
      <c r="R3431" s="46"/>
      <c r="S3431" s="46"/>
      <c r="T3431" s="46"/>
      <c r="U3431" s="46"/>
      <c r="V3431" s="46"/>
      <c r="W3431" s="46"/>
      <c r="X3431" s="46"/>
    </row>
    <row r="3432" spans="1:24" ht="15" customHeight="1" x14ac:dyDescent="0.2">
      <c r="A3432" s="46"/>
      <c r="B3432" s="260" t="s">
        <v>918</v>
      </c>
      <c r="C3432" s="275" t="s">
        <v>3027</v>
      </c>
      <c r="D3432" s="260" t="s">
        <v>73</v>
      </c>
      <c r="E3432" s="260" t="s">
        <v>3028</v>
      </c>
      <c r="F3432" s="388" t="s">
        <v>978</v>
      </c>
      <c r="G3432" s="388"/>
      <c r="H3432" s="274" t="s">
        <v>49</v>
      </c>
      <c r="I3432" s="277">
        <v>1</v>
      </c>
      <c r="J3432" s="276">
        <v>30.48</v>
      </c>
      <c r="K3432" s="276">
        <v>30.48</v>
      </c>
      <c r="M3432" s="46"/>
      <c r="N3432" s="46"/>
      <c r="O3432" s="46"/>
      <c r="P3432" s="46"/>
      <c r="Q3432" s="46"/>
      <c r="R3432" s="46"/>
      <c r="S3432" s="46"/>
      <c r="T3432" s="46"/>
      <c r="U3432" s="46"/>
      <c r="V3432" s="46"/>
      <c r="W3432" s="46"/>
      <c r="X3432" s="46"/>
    </row>
    <row r="3433" spans="1:24" ht="15" customHeight="1" x14ac:dyDescent="0.2">
      <c r="A3433" s="46"/>
      <c r="B3433" s="261" t="s">
        <v>953</v>
      </c>
      <c r="C3433" s="280" t="s">
        <v>988</v>
      </c>
      <c r="D3433" s="261" t="s">
        <v>47</v>
      </c>
      <c r="E3433" s="261" t="s">
        <v>989</v>
      </c>
      <c r="F3433" s="385" t="s">
        <v>3970</v>
      </c>
      <c r="G3433" s="385"/>
      <c r="H3433" s="279" t="s">
        <v>950</v>
      </c>
      <c r="I3433" s="282">
        <v>0.21099999999999999</v>
      </c>
      <c r="J3433" s="281">
        <v>27.19</v>
      </c>
      <c r="K3433" s="281">
        <v>5.73</v>
      </c>
      <c r="M3433" s="46"/>
      <c r="N3433" s="46"/>
      <c r="O3433" s="46"/>
      <c r="P3433" s="46"/>
      <c r="Q3433" s="46"/>
      <c r="R3433" s="46"/>
      <c r="S3433" s="46"/>
      <c r="T3433" s="46"/>
      <c r="U3433" s="46"/>
      <c r="V3433" s="46"/>
      <c r="W3433" s="46"/>
      <c r="X3433" s="46"/>
    </row>
    <row r="3434" spans="1:24" ht="15" customHeight="1" x14ac:dyDescent="0.2">
      <c r="A3434" s="46"/>
      <c r="B3434" s="261" t="s">
        <v>953</v>
      </c>
      <c r="C3434" s="280" t="s">
        <v>991</v>
      </c>
      <c r="D3434" s="261" t="s">
        <v>47</v>
      </c>
      <c r="E3434" s="261" t="s">
        <v>992</v>
      </c>
      <c r="F3434" s="385" t="s">
        <v>3970</v>
      </c>
      <c r="G3434" s="385"/>
      <c r="H3434" s="279" t="s">
        <v>950</v>
      </c>
      <c r="I3434" s="282">
        <v>0.21099999999999999</v>
      </c>
      <c r="J3434" s="281">
        <v>43.64</v>
      </c>
      <c r="K3434" s="281">
        <v>9.1999999999999993</v>
      </c>
      <c r="M3434" s="46"/>
      <c r="N3434" s="46"/>
      <c r="O3434" s="46"/>
      <c r="P3434" s="46"/>
      <c r="Q3434" s="46"/>
      <c r="R3434" s="46"/>
      <c r="S3434" s="46"/>
      <c r="T3434" s="46"/>
      <c r="U3434" s="46"/>
      <c r="V3434" s="46"/>
      <c r="W3434" s="46"/>
      <c r="X3434" s="46"/>
    </row>
    <row r="3435" spans="1:24" ht="15" customHeight="1" x14ac:dyDescent="0.2">
      <c r="A3435" s="46"/>
      <c r="B3435" s="262" t="s">
        <v>919</v>
      </c>
      <c r="C3435" s="284" t="s">
        <v>3113</v>
      </c>
      <c r="D3435" s="262" t="s">
        <v>43</v>
      </c>
      <c r="E3435" s="262" t="s">
        <v>3114</v>
      </c>
      <c r="F3435" s="389" t="s">
        <v>923</v>
      </c>
      <c r="G3435" s="389"/>
      <c r="H3435" s="283" t="s">
        <v>49</v>
      </c>
      <c r="I3435" s="286">
        <v>1</v>
      </c>
      <c r="J3435" s="285">
        <v>15.55</v>
      </c>
      <c r="K3435" s="285">
        <v>15.55</v>
      </c>
      <c r="M3435" s="46"/>
      <c r="N3435" s="46"/>
      <c r="O3435" s="46"/>
      <c r="P3435" s="46"/>
      <c r="Q3435" s="46"/>
      <c r="R3435" s="46"/>
      <c r="S3435" s="46"/>
      <c r="T3435" s="46"/>
      <c r="U3435" s="46"/>
      <c r="V3435" s="46"/>
      <c r="W3435" s="46"/>
      <c r="X3435" s="46"/>
    </row>
    <row r="3436" spans="1:24" ht="15" customHeight="1" x14ac:dyDescent="0.2">
      <c r="A3436" s="46"/>
      <c r="B3436" s="263"/>
      <c r="C3436" s="263"/>
      <c r="D3436" s="263"/>
      <c r="E3436" s="263"/>
      <c r="F3436" s="263" t="s">
        <v>924</v>
      </c>
      <c r="G3436" s="289">
        <v>13.15</v>
      </c>
      <c r="H3436" s="263" t="s">
        <v>925</v>
      </c>
      <c r="I3436" s="289">
        <v>0</v>
      </c>
      <c r="J3436" s="263" t="s">
        <v>926</v>
      </c>
      <c r="K3436" s="289">
        <v>13.15</v>
      </c>
      <c r="M3436" s="46"/>
      <c r="N3436" s="46"/>
      <c r="O3436" s="46"/>
      <c r="P3436" s="46"/>
      <c r="Q3436" s="46"/>
      <c r="R3436" s="46"/>
      <c r="S3436" s="46"/>
      <c r="T3436" s="46"/>
      <c r="U3436" s="46"/>
      <c r="V3436" s="46"/>
      <c r="W3436" s="46"/>
      <c r="X3436" s="46"/>
    </row>
    <row r="3437" spans="1:24" ht="15" customHeight="1" x14ac:dyDescent="0.2">
      <c r="A3437" s="46"/>
      <c r="B3437" s="263"/>
      <c r="C3437" s="263"/>
      <c r="D3437" s="263"/>
      <c r="E3437" s="263"/>
      <c r="F3437" s="263" t="s">
        <v>927</v>
      </c>
      <c r="G3437" s="289">
        <v>6.34</v>
      </c>
      <c r="H3437" s="263"/>
      <c r="I3437" s="386" t="s">
        <v>928</v>
      </c>
      <c r="J3437" s="386"/>
      <c r="K3437" s="289">
        <v>36.82</v>
      </c>
      <c r="M3437" s="46"/>
      <c r="N3437" s="46"/>
      <c r="O3437" s="46"/>
      <c r="P3437" s="46"/>
      <c r="Q3437" s="46"/>
      <c r="R3437" s="46"/>
      <c r="S3437" s="46"/>
      <c r="T3437" s="46"/>
      <c r="U3437" s="46"/>
      <c r="V3437" s="46"/>
      <c r="W3437" s="46"/>
      <c r="X3437" s="46"/>
    </row>
    <row r="3438" spans="1:24" ht="15" customHeight="1" thickBot="1" x14ac:dyDescent="0.25">
      <c r="A3438" s="46"/>
      <c r="B3438" s="264"/>
      <c r="C3438" s="264"/>
      <c r="D3438" s="264"/>
      <c r="E3438" s="264"/>
      <c r="F3438" s="264"/>
      <c r="G3438" s="264"/>
      <c r="H3438" s="264" t="s">
        <v>929</v>
      </c>
      <c r="I3438" s="287" t="s">
        <v>1527</v>
      </c>
      <c r="J3438" s="264" t="s">
        <v>931</v>
      </c>
      <c r="K3438" s="265">
        <v>920.5</v>
      </c>
      <c r="M3438" s="46"/>
      <c r="N3438" s="46"/>
      <c r="O3438" s="46"/>
      <c r="P3438" s="46"/>
      <c r="Q3438" s="46"/>
      <c r="R3438" s="46"/>
      <c r="S3438" s="46"/>
      <c r="T3438" s="46"/>
      <c r="U3438" s="46"/>
      <c r="V3438" s="46"/>
      <c r="W3438" s="46"/>
      <c r="X3438" s="46"/>
    </row>
    <row r="3439" spans="1:24" ht="15" customHeight="1" thickTop="1" x14ac:dyDescent="0.2">
      <c r="A3439" s="46"/>
      <c r="B3439" s="278"/>
      <c r="C3439" s="278"/>
      <c r="D3439" s="278"/>
      <c r="E3439" s="278"/>
      <c r="F3439" s="278"/>
      <c r="G3439" s="278"/>
      <c r="H3439" s="278"/>
      <c r="I3439" s="278"/>
      <c r="J3439" s="278"/>
      <c r="K3439" s="278"/>
      <c r="M3439" s="46"/>
      <c r="N3439" s="46"/>
      <c r="O3439" s="46"/>
      <c r="P3439" s="46"/>
      <c r="Q3439" s="46"/>
      <c r="R3439" s="46"/>
      <c r="S3439" s="46"/>
      <c r="T3439" s="46"/>
      <c r="U3439" s="46"/>
      <c r="V3439" s="46"/>
      <c r="W3439" s="46"/>
      <c r="X3439" s="46"/>
    </row>
    <row r="3440" spans="1:24" ht="15" customHeight="1" x14ac:dyDescent="0.2">
      <c r="A3440" s="46"/>
      <c r="B3440" s="259" t="s">
        <v>740</v>
      </c>
      <c r="C3440" s="267" t="s">
        <v>24</v>
      </c>
      <c r="D3440" s="259" t="s">
        <v>25</v>
      </c>
      <c r="E3440" s="259" t="s">
        <v>26</v>
      </c>
      <c r="F3440" s="387" t="s">
        <v>917</v>
      </c>
      <c r="G3440" s="387"/>
      <c r="H3440" s="271" t="s">
        <v>27</v>
      </c>
      <c r="I3440" s="267" t="s">
        <v>28</v>
      </c>
      <c r="J3440" s="267" t="s">
        <v>29</v>
      </c>
      <c r="K3440" s="267" t="s">
        <v>30</v>
      </c>
      <c r="M3440" s="46"/>
      <c r="N3440" s="46"/>
      <c r="O3440" s="46"/>
      <c r="P3440" s="46"/>
      <c r="Q3440" s="46"/>
      <c r="R3440" s="46"/>
      <c r="S3440" s="46"/>
      <c r="T3440" s="46"/>
      <c r="U3440" s="46"/>
      <c r="V3440" s="46"/>
      <c r="W3440" s="46"/>
      <c r="X3440" s="46"/>
    </row>
    <row r="3441" spans="1:24" ht="15" customHeight="1" x14ac:dyDescent="0.2">
      <c r="A3441" s="46"/>
      <c r="B3441" s="260" t="s">
        <v>918</v>
      </c>
      <c r="C3441" s="275" t="s">
        <v>725</v>
      </c>
      <c r="D3441" s="260" t="s">
        <v>47</v>
      </c>
      <c r="E3441" s="260" t="s">
        <v>726</v>
      </c>
      <c r="F3441" s="388" t="s">
        <v>3978</v>
      </c>
      <c r="G3441" s="388"/>
      <c r="H3441" s="274" t="s">
        <v>49</v>
      </c>
      <c r="I3441" s="277">
        <v>1</v>
      </c>
      <c r="J3441" s="276">
        <v>51.04</v>
      </c>
      <c r="K3441" s="276">
        <v>51.04</v>
      </c>
      <c r="M3441" s="46"/>
      <c r="N3441" s="46"/>
      <c r="O3441" s="46"/>
      <c r="P3441" s="46"/>
      <c r="Q3441" s="46"/>
      <c r="R3441" s="46"/>
      <c r="S3441" s="46"/>
      <c r="T3441" s="46"/>
      <c r="U3441" s="46"/>
      <c r="V3441" s="46"/>
      <c r="W3441" s="46"/>
      <c r="X3441" s="46"/>
    </row>
    <row r="3442" spans="1:24" ht="15" customHeight="1" x14ac:dyDescent="0.2">
      <c r="A3442" s="46"/>
      <c r="B3442" s="261" t="s">
        <v>953</v>
      </c>
      <c r="C3442" s="280" t="s">
        <v>991</v>
      </c>
      <c r="D3442" s="261" t="s">
        <v>47</v>
      </c>
      <c r="E3442" s="261" t="s">
        <v>992</v>
      </c>
      <c r="F3442" s="385" t="s">
        <v>3970</v>
      </c>
      <c r="G3442" s="385"/>
      <c r="H3442" s="279" t="s">
        <v>950</v>
      </c>
      <c r="I3442" s="282">
        <v>0.48599999999999999</v>
      </c>
      <c r="J3442" s="281">
        <v>43.64</v>
      </c>
      <c r="K3442" s="281">
        <v>21.2</v>
      </c>
      <c r="M3442" s="46"/>
      <c r="N3442" s="46"/>
      <c r="O3442" s="46"/>
      <c r="P3442" s="46"/>
      <c r="Q3442" s="46"/>
      <c r="R3442" s="46"/>
      <c r="S3442" s="46"/>
      <c r="T3442" s="46"/>
      <c r="U3442" s="46"/>
      <c r="V3442" s="46"/>
      <c r="W3442" s="46"/>
      <c r="X3442" s="46"/>
    </row>
    <row r="3443" spans="1:24" ht="15" customHeight="1" x14ac:dyDescent="0.2">
      <c r="A3443" s="46"/>
      <c r="B3443" s="261" t="s">
        <v>953</v>
      </c>
      <c r="C3443" s="280" t="s">
        <v>988</v>
      </c>
      <c r="D3443" s="261" t="s">
        <v>47</v>
      </c>
      <c r="E3443" s="261" t="s">
        <v>989</v>
      </c>
      <c r="F3443" s="385" t="s">
        <v>3970</v>
      </c>
      <c r="G3443" s="385"/>
      <c r="H3443" s="279" t="s">
        <v>950</v>
      </c>
      <c r="I3443" s="282">
        <v>0.48599999999999999</v>
      </c>
      <c r="J3443" s="281">
        <v>27.19</v>
      </c>
      <c r="K3443" s="281">
        <v>13.21</v>
      </c>
      <c r="M3443" s="46"/>
      <c r="N3443" s="46"/>
      <c r="O3443" s="46"/>
      <c r="P3443" s="46"/>
      <c r="Q3443" s="46"/>
      <c r="R3443" s="46"/>
      <c r="S3443" s="46"/>
      <c r="T3443" s="46"/>
      <c r="U3443" s="46"/>
      <c r="V3443" s="46"/>
      <c r="W3443" s="46"/>
      <c r="X3443" s="46"/>
    </row>
    <row r="3444" spans="1:24" ht="15" customHeight="1" x14ac:dyDescent="0.2">
      <c r="A3444" s="46"/>
      <c r="B3444" s="262" t="s">
        <v>919</v>
      </c>
      <c r="C3444" s="284" t="s">
        <v>1717</v>
      </c>
      <c r="D3444" s="262" t="s">
        <v>47</v>
      </c>
      <c r="E3444" s="262" t="s">
        <v>2734</v>
      </c>
      <c r="F3444" s="389" t="s">
        <v>923</v>
      </c>
      <c r="G3444" s="389"/>
      <c r="H3444" s="283" t="s">
        <v>49</v>
      </c>
      <c r="I3444" s="286">
        <v>1</v>
      </c>
      <c r="J3444" s="285">
        <v>8.85</v>
      </c>
      <c r="K3444" s="285">
        <v>8.85</v>
      </c>
      <c r="M3444" s="46"/>
      <c r="N3444" s="46"/>
      <c r="O3444" s="46"/>
      <c r="P3444" s="46"/>
      <c r="Q3444" s="46"/>
      <c r="R3444" s="46"/>
      <c r="S3444" s="46"/>
      <c r="T3444" s="46"/>
      <c r="U3444" s="46"/>
      <c r="V3444" s="46"/>
      <c r="W3444" s="46"/>
      <c r="X3444" s="46"/>
    </row>
    <row r="3445" spans="1:24" ht="15" customHeight="1" x14ac:dyDescent="0.2">
      <c r="A3445" s="46"/>
      <c r="B3445" s="262" t="s">
        <v>919</v>
      </c>
      <c r="C3445" s="284" t="s">
        <v>1720</v>
      </c>
      <c r="D3445" s="262" t="s">
        <v>47</v>
      </c>
      <c r="E3445" s="262" t="s">
        <v>1721</v>
      </c>
      <c r="F3445" s="389" t="s">
        <v>923</v>
      </c>
      <c r="G3445" s="389"/>
      <c r="H3445" s="283" t="s">
        <v>49</v>
      </c>
      <c r="I3445" s="286">
        <v>1</v>
      </c>
      <c r="J3445" s="285">
        <v>7.78</v>
      </c>
      <c r="K3445" s="285">
        <v>7.78</v>
      </c>
      <c r="M3445" s="46"/>
      <c r="N3445" s="46"/>
      <c r="O3445" s="46"/>
      <c r="P3445" s="46"/>
      <c r="Q3445" s="46"/>
      <c r="R3445" s="46"/>
      <c r="S3445" s="46"/>
      <c r="T3445" s="46"/>
      <c r="U3445" s="46"/>
      <c r="V3445" s="46"/>
      <c r="W3445" s="46"/>
      <c r="X3445" s="46"/>
    </row>
    <row r="3446" spans="1:24" ht="15" customHeight="1" x14ac:dyDescent="0.2">
      <c r="A3446" s="46"/>
      <c r="B3446" s="263"/>
      <c r="C3446" s="263"/>
      <c r="D3446" s="263"/>
      <c r="E3446" s="263"/>
      <c r="F3446" s="263" t="s">
        <v>924</v>
      </c>
      <c r="G3446" s="289">
        <v>30.28</v>
      </c>
      <c r="H3446" s="263" t="s">
        <v>925</v>
      </c>
      <c r="I3446" s="289">
        <v>0</v>
      </c>
      <c r="J3446" s="263" t="s">
        <v>926</v>
      </c>
      <c r="K3446" s="289">
        <v>30.28</v>
      </c>
      <c r="M3446" s="46"/>
      <c r="N3446" s="46"/>
      <c r="O3446" s="46"/>
      <c r="P3446" s="46"/>
      <c r="Q3446" s="46"/>
      <c r="R3446" s="46"/>
      <c r="S3446" s="46"/>
      <c r="T3446" s="46"/>
      <c r="U3446" s="46"/>
      <c r="V3446" s="46"/>
      <c r="W3446" s="46"/>
      <c r="X3446" s="46"/>
    </row>
    <row r="3447" spans="1:24" ht="15" customHeight="1" x14ac:dyDescent="0.2">
      <c r="A3447" s="46"/>
      <c r="B3447" s="263"/>
      <c r="C3447" s="263"/>
      <c r="D3447" s="263"/>
      <c r="E3447" s="263"/>
      <c r="F3447" s="263" t="s">
        <v>927</v>
      </c>
      <c r="G3447" s="289">
        <v>10.62</v>
      </c>
      <c r="H3447" s="263"/>
      <c r="I3447" s="386" t="s">
        <v>928</v>
      </c>
      <c r="J3447" s="386"/>
      <c r="K3447" s="289">
        <v>61.66</v>
      </c>
      <c r="M3447" s="46"/>
      <c r="N3447" s="46"/>
      <c r="O3447" s="46"/>
      <c r="P3447" s="46"/>
      <c r="Q3447" s="46"/>
      <c r="R3447" s="46"/>
      <c r="S3447" s="46"/>
      <c r="T3447" s="46"/>
      <c r="U3447" s="46"/>
      <c r="V3447" s="46"/>
      <c r="W3447" s="46"/>
      <c r="X3447" s="46"/>
    </row>
    <row r="3448" spans="1:24" ht="15" customHeight="1" thickBot="1" x14ac:dyDescent="0.25">
      <c r="A3448" s="46"/>
      <c r="B3448" s="264"/>
      <c r="C3448" s="264"/>
      <c r="D3448" s="264"/>
      <c r="E3448" s="264"/>
      <c r="F3448" s="264"/>
      <c r="G3448" s="264"/>
      <c r="H3448" s="264" t="s">
        <v>929</v>
      </c>
      <c r="I3448" s="287" t="s">
        <v>1468</v>
      </c>
      <c r="J3448" s="264" t="s">
        <v>931</v>
      </c>
      <c r="K3448" s="265">
        <v>1356.52</v>
      </c>
      <c r="M3448" s="46"/>
      <c r="N3448" s="46"/>
      <c r="O3448" s="46"/>
      <c r="P3448" s="46"/>
      <c r="Q3448" s="46"/>
      <c r="R3448" s="46"/>
      <c r="S3448" s="46"/>
      <c r="T3448" s="46"/>
      <c r="U3448" s="46"/>
      <c r="V3448" s="46"/>
      <c r="W3448" s="46"/>
      <c r="X3448" s="46"/>
    </row>
    <row r="3449" spans="1:24" ht="15" customHeight="1" thickTop="1" x14ac:dyDescent="0.2">
      <c r="A3449" s="46"/>
      <c r="B3449" s="278"/>
      <c r="C3449" s="278"/>
      <c r="D3449" s="278"/>
      <c r="E3449" s="278"/>
      <c r="F3449" s="278"/>
      <c r="G3449" s="278"/>
      <c r="H3449" s="278"/>
      <c r="I3449" s="278"/>
      <c r="J3449" s="278"/>
      <c r="K3449" s="278"/>
      <c r="M3449" s="46"/>
      <c r="N3449" s="46"/>
      <c r="O3449" s="46"/>
      <c r="P3449" s="46"/>
      <c r="Q3449" s="46"/>
      <c r="R3449" s="46"/>
      <c r="S3449" s="46"/>
      <c r="T3449" s="46"/>
      <c r="U3449" s="46"/>
      <c r="V3449" s="46"/>
      <c r="W3449" s="46"/>
      <c r="X3449" s="46"/>
    </row>
    <row r="3450" spans="1:24" ht="15" customHeight="1" x14ac:dyDescent="0.2">
      <c r="A3450" s="46"/>
      <c r="B3450" s="259" t="s">
        <v>741</v>
      </c>
      <c r="C3450" s="267" t="s">
        <v>24</v>
      </c>
      <c r="D3450" s="259" t="s">
        <v>25</v>
      </c>
      <c r="E3450" s="259" t="s">
        <v>26</v>
      </c>
      <c r="F3450" s="387" t="s">
        <v>917</v>
      </c>
      <c r="G3450" s="387"/>
      <c r="H3450" s="271" t="s">
        <v>27</v>
      </c>
      <c r="I3450" s="267" t="s">
        <v>28</v>
      </c>
      <c r="J3450" s="267" t="s">
        <v>29</v>
      </c>
      <c r="K3450" s="267" t="s">
        <v>30</v>
      </c>
      <c r="M3450" s="46"/>
      <c r="N3450" s="46"/>
      <c r="O3450" s="46"/>
      <c r="P3450" s="46"/>
      <c r="Q3450" s="46"/>
      <c r="R3450" s="46"/>
      <c r="S3450" s="46"/>
      <c r="T3450" s="46"/>
      <c r="U3450" s="46"/>
      <c r="V3450" s="46"/>
      <c r="W3450" s="46"/>
      <c r="X3450" s="46"/>
    </row>
    <row r="3451" spans="1:24" ht="15" customHeight="1" x14ac:dyDescent="0.2">
      <c r="A3451" s="46"/>
      <c r="B3451" s="260" t="s">
        <v>918</v>
      </c>
      <c r="C3451" s="275" t="s">
        <v>3467</v>
      </c>
      <c r="D3451" s="260" t="s">
        <v>47</v>
      </c>
      <c r="E3451" s="260" t="s">
        <v>3468</v>
      </c>
      <c r="F3451" s="388" t="s">
        <v>3978</v>
      </c>
      <c r="G3451" s="388"/>
      <c r="H3451" s="274" t="s">
        <v>49</v>
      </c>
      <c r="I3451" s="277">
        <v>1</v>
      </c>
      <c r="J3451" s="276">
        <v>70.86</v>
      </c>
      <c r="K3451" s="276">
        <v>70.86</v>
      </c>
      <c r="M3451" s="46"/>
      <c r="N3451" s="46"/>
      <c r="O3451" s="46"/>
      <c r="P3451" s="46"/>
      <c r="Q3451" s="46"/>
      <c r="R3451" s="46"/>
      <c r="S3451" s="46"/>
      <c r="T3451" s="46"/>
      <c r="U3451" s="46"/>
      <c r="V3451" s="46"/>
      <c r="W3451" s="46"/>
      <c r="X3451" s="46"/>
    </row>
    <row r="3452" spans="1:24" ht="15" customHeight="1" x14ac:dyDescent="0.2">
      <c r="A3452" s="46"/>
      <c r="B3452" s="261" t="s">
        <v>953</v>
      </c>
      <c r="C3452" s="280" t="s">
        <v>991</v>
      </c>
      <c r="D3452" s="261" t="s">
        <v>47</v>
      </c>
      <c r="E3452" s="261" t="s">
        <v>992</v>
      </c>
      <c r="F3452" s="385" t="s">
        <v>3970</v>
      </c>
      <c r="G3452" s="385"/>
      <c r="H3452" s="279" t="s">
        <v>950</v>
      </c>
      <c r="I3452" s="282">
        <v>0.65600000000000003</v>
      </c>
      <c r="J3452" s="281">
        <v>43.64</v>
      </c>
      <c r="K3452" s="281">
        <v>28.62</v>
      </c>
      <c r="M3452" s="46"/>
      <c r="N3452" s="46"/>
      <c r="O3452" s="46"/>
      <c r="P3452" s="46"/>
      <c r="Q3452" s="46"/>
      <c r="R3452" s="46"/>
      <c r="S3452" s="46"/>
      <c r="T3452" s="46"/>
      <c r="U3452" s="46"/>
      <c r="V3452" s="46"/>
      <c r="W3452" s="46"/>
      <c r="X3452" s="46"/>
    </row>
    <row r="3453" spans="1:24" ht="15" customHeight="1" x14ac:dyDescent="0.2">
      <c r="A3453" s="46"/>
      <c r="B3453" s="261" t="s">
        <v>953</v>
      </c>
      <c r="C3453" s="280" t="s">
        <v>988</v>
      </c>
      <c r="D3453" s="261" t="s">
        <v>47</v>
      </c>
      <c r="E3453" s="261" t="s">
        <v>989</v>
      </c>
      <c r="F3453" s="385" t="s">
        <v>3970</v>
      </c>
      <c r="G3453" s="385"/>
      <c r="H3453" s="279" t="s">
        <v>950</v>
      </c>
      <c r="I3453" s="282">
        <v>0.65600000000000003</v>
      </c>
      <c r="J3453" s="281">
        <v>27.19</v>
      </c>
      <c r="K3453" s="281">
        <v>17.829999999999998</v>
      </c>
      <c r="M3453" s="46"/>
      <c r="N3453" s="46"/>
      <c r="O3453" s="46"/>
      <c r="P3453" s="46"/>
      <c r="Q3453" s="46"/>
      <c r="R3453" s="46"/>
      <c r="S3453" s="46"/>
      <c r="T3453" s="46"/>
      <c r="U3453" s="46"/>
      <c r="V3453" s="46"/>
      <c r="W3453" s="46"/>
      <c r="X3453" s="46"/>
    </row>
    <row r="3454" spans="1:24" ht="15" customHeight="1" x14ac:dyDescent="0.2">
      <c r="A3454" s="46"/>
      <c r="B3454" s="262" t="s">
        <v>919</v>
      </c>
      <c r="C3454" s="284" t="s">
        <v>1720</v>
      </c>
      <c r="D3454" s="262" t="s">
        <v>47</v>
      </c>
      <c r="E3454" s="262" t="s">
        <v>1721</v>
      </c>
      <c r="F3454" s="389" t="s">
        <v>923</v>
      </c>
      <c r="G3454" s="389"/>
      <c r="H3454" s="283" t="s">
        <v>49</v>
      </c>
      <c r="I3454" s="286">
        <v>2</v>
      </c>
      <c r="J3454" s="285">
        <v>7.78</v>
      </c>
      <c r="K3454" s="285">
        <v>15.56</v>
      </c>
      <c r="M3454" s="46"/>
      <c r="N3454" s="46"/>
      <c r="O3454" s="46"/>
      <c r="P3454" s="46"/>
      <c r="Q3454" s="46"/>
      <c r="R3454" s="46"/>
      <c r="S3454" s="46"/>
      <c r="T3454" s="46"/>
      <c r="U3454" s="46"/>
      <c r="V3454" s="46"/>
      <c r="W3454" s="46"/>
      <c r="X3454" s="46"/>
    </row>
    <row r="3455" spans="1:24" ht="15" customHeight="1" x14ac:dyDescent="0.2">
      <c r="A3455" s="46"/>
      <c r="B3455" s="262" t="s">
        <v>919</v>
      </c>
      <c r="C3455" s="284" t="s">
        <v>1717</v>
      </c>
      <c r="D3455" s="262" t="s">
        <v>47</v>
      </c>
      <c r="E3455" s="262" t="s">
        <v>2734</v>
      </c>
      <c r="F3455" s="389" t="s">
        <v>923</v>
      </c>
      <c r="G3455" s="389"/>
      <c r="H3455" s="283" t="s">
        <v>49</v>
      </c>
      <c r="I3455" s="286">
        <v>1</v>
      </c>
      <c r="J3455" s="285">
        <v>8.85</v>
      </c>
      <c r="K3455" s="285">
        <v>8.85</v>
      </c>
      <c r="M3455" s="46"/>
      <c r="N3455" s="46"/>
      <c r="O3455" s="46"/>
      <c r="P3455" s="46"/>
      <c r="Q3455" s="46"/>
      <c r="R3455" s="46"/>
      <c r="S3455" s="46"/>
      <c r="T3455" s="46"/>
      <c r="U3455" s="46"/>
      <c r="V3455" s="46"/>
      <c r="W3455" s="46"/>
      <c r="X3455" s="46"/>
    </row>
    <row r="3456" spans="1:24" ht="15" customHeight="1" x14ac:dyDescent="0.2">
      <c r="A3456" s="46"/>
      <c r="B3456" s="263"/>
      <c r="C3456" s="263"/>
      <c r="D3456" s="263"/>
      <c r="E3456" s="263"/>
      <c r="F3456" s="263" t="s">
        <v>924</v>
      </c>
      <c r="G3456" s="289">
        <v>40.869999999999997</v>
      </c>
      <c r="H3456" s="263" t="s">
        <v>925</v>
      </c>
      <c r="I3456" s="289">
        <v>0</v>
      </c>
      <c r="J3456" s="263" t="s">
        <v>926</v>
      </c>
      <c r="K3456" s="289">
        <v>40.869999999999997</v>
      </c>
      <c r="M3456" s="46"/>
      <c r="N3456" s="46"/>
      <c r="O3456" s="46"/>
      <c r="P3456" s="46"/>
      <c r="Q3456" s="46"/>
      <c r="R3456" s="46"/>
      <c r="S3456" s="46"/>
      <c r="T3456" s="46"/>
      <c r="U3456" s="46"/>
      <c r="V3456" s="46"/>
      <c r="W3456" s="46"/>
      <c r="X3456" s="46"/>
    </row>
    <row r="3457" spans="1:24" ht="15" customHeight="1" x14ac:dyDescent="0.2">
      <c r="A3457" s="46"/>
      <c r="B3457" s="263"/>
      <c r="C3457" s="263"/>
      <c r="D3457" s="263"/>
      <c r="E3457" s="263"/>
      <c r="F3457" s="263" t="s">
        <v>927</v>
      </c>
      <c r="G3457" s="289">
        <v>14.74</v>
      </c>
      <c r="H3457" s="263"/>
      <c r="I3457" s="386" t="s">
        <v>928</v>
      </c>
      <c r="J3457" s="386"/>
      <c r="K3457" s="289">
        <v>85.6</v>
      </c>
      <c r="M3457" s="46"/>
      <c r="N3457" s="46"/>
      <c r="O3457" s="46"/>
      <c r="P3457" s="46"/>
      <c r="Q3457" s="46"/>
      <c r="R3457" s="46"/>
      <c r="S3457" s="46"/>
      <c r="T3457" s="46"/>
      <c r="U3457" s="46"/>
      <c r="V3457" s="46"/>
      <c r="W3457" s="46"/>
      <c r="X3457" s="46"/>
    </row>
    <row r="3458" spans="1:24" ht="15" customHeight="1" thickBot="1" x14ac:dyDescent="0.25">
      <c r="A3458" s="46"/>
      <c r="B3458" s="264"/>
      <c r="C3458" s="264"/>
      <c r="D3458" s="264"/>
      <c r="E3458" s="264"/>
      <c r="F3458" s="264"/>
      <c r="G3458" s="264"/>
      <c r="H3458" s="264" t="s">
        <v>929</v>
      </c>
      <c r="I3458" s="287" t="s">
        <v>1064</v>
      </c>
      <c r="J3458" s="264" t="s">
        <v>931</v>
      </c>
      <c r="K3458" s="265">
        <v>171.2</v>
      </c>
      <c r="M3458" s="46"/>
      <c r="N3458" s="46"/>
      <c r="O3458" s="46"/>
      <c r="P3458" s="46"/>
      <c r="Q3458" s="46"/>
      <c r="R3458" s="46"/>
      <c r="S3458" s="46"/>
      <c r="T3458" s="46"/>
      <c r="U3458" s="46"/>
      <c r="V3458" s="46"/>
      <c r="W3458" s="46"/>
      <c r="X3458" s="46"/>
    </row>
    <row r="3459" spans="1:24" ht="15" customHeight="1" thickTop="1" x14ac:dyDescent="0.2">
      <c r="A3459" s="46"/>
      <c r="B3459" s="278"/>
      <c r="C3459" s="278"/>
      <c r="D3459" s="278"/>
      <c r="E3459" s="278"/>
      <c r="F3459" s="278"/>
      <c r="G3459" s="278"/>
      <c r="H3459" s="278"/>
      <c r="I3459" s="278"/>
      <c r="J3459" s="278"/>
      <c r="K3459" s="278"/>
      <c r="M3459" s="46"/>
      <c r="N3459" s="46"/>
      <c r="O3459" s="46"/>
      <c r="P3459" s="46"/>
      <c r="Q3459" s="46"/>
      <c r="R3459" s="46"/>
      <c r="S3459" s="46"/>
      <c r="T3459" s="46"/>
      <c r="U3459" s="46"/>
      <c r="V3459" s="46"/>
      <c r="W3459" s="46"/>
      <c r="X3459" s="46"/>
    </row>
    <row r="3460" spans="1:24" ht="15" customHeight="1" x14ac:dyDescent="0.2">
      <c r="A3460" s="46"/>
      <c r="B3460" s="259" t="s">
        <v>742</v>
      </c>
      <c r="C3460" s="267" t="s">
        <v>24</v>
      </c>
      <c r="D3460" s="259" t="s">
        <v>25</v>
      </c>
      <c r="E3460" s="259" t="s">
        <v>26</v>
      </c>
      <c r="F3460" s="387" t="s">
        <v>917</v>
      </c>
      <c r="G3460" s="387"/>
      <c r="H3460" s="271" t="s">
        <v>27</v>
      </c>
      <c r="I3460" s="267" t="s">
        <v>28</v>
      </c>
      <c r="J3460" s="267" t="s">
        <v>29</v>
      </c>
      <c r="K3460" s="267" t="s">
        <v>30</v>
      </c>
      <c r="M3460" s="46"/>
      <c r="N3460" s="46"/>
      <c r="O3460" s="46"/>
      <c r="P3460" s="46"/>
      <c r="Q3460" s="46"/>
      <c r="R3460" s="46"/>
      <c r="S3460" s="46"/>
      <c r="T3460" s="46"/>
      <c r="U3460" s="46"/>
      <c r="V3460" s="46"/>
      <c r="W3460" s="46"/>
      <c r="X3460" s="46"/>
    </row>
    <row r="3461" spans="1:24" ht="15" customHeight="1" x14ac:dyDescent="0.2">
      <c r="A3461" s="46"/>
      <c r="B3461" s="260" t="s">
        <v>918</v>
      </c>
      <c r="C3461" s="275" t="s">
        <v>728</v>
      </c>
      <c r="D3461" s="260" t="s">
        <v>47</v>
      </c>
      <c r="E3461" s="260" t="s">
        <v>729</v>
      </c>
      <c r="F3461" s="388" t="s">
        <v>3978</v>
      </c>
      <c r="G3461" s="388"/>
      <c r="H3461" s="274" t="s">
        <v>49</v>
      </c>
      <c r="I3461" s="277">
        <v>1</v>
      </c>
      <c r="J3461" s="276">
        <v>58.21</v>
      </c>
      <c r="K3461" s="276">
        <v>58.21</v>
      </c>
      <c r="M3461" s="46"/>
      <c r="N3461" s="46"/>
      <c r="O3461" s="46"/>
      <c r="P3461" s="46"/>
      <c r="Q3461" s="46"/>
      <c r="R3461" s="46"/>
      <c r="S3461" s="46"/>
      <c r="T3461" s="46"/>
      <c r="U3461" s="46"/>
      <c r="V3461" s="46"/>
      <c r="W3461" s="46"/>
      <c r="X3461" s="46"/>
    </row>
    <row r="3462" spans="1:24" ht="15" customHeight="1" x14ac:dyDescent="0.2">
      <c r="A3462" s="46"/>
      <c r="B3462" s="261" t="s">
        <v>953</v>
      </c>
      <c r="C3462" s="280" t="s">
        <v>991</v>
      </c>
      <c r="D3462" s="261" t="s">
        <v>47</v>
      </c>
      <c r="E3462" s="261" t="s">
        <v>992</v>
      </c>
      <c r="F3462" s="385" t="s">
        <v>3970</v>
      </c>
      <c r="G3462" s="385"/>
      <c r="H3462" s="279" t="s">
        <v>950</v>
      </c>
      <c r="I3462" s="282">
        <v>0.57199999999999995</v>
      </c>
      <c r="J3462" s="281">
        <v>43.64</v>
      </c>
      <c r="K3462" s="281">
        <v>24.96</v>
      </c>
      <c r="M3462" s="46"/>
      <c r="N3462" s="46"/>
      <c r="O3462" s="46"/>
      <c r="P3462" s="46"/>
      <c r="Q3462" s="46"/>
      <c r="R3462" s="46"/>
      <c r="S3462" s="46"/>
      <c r="T3462" s="46"/>
      <c r="U3462" s="46"/>
      <c r="V3462" s="46"/>
      <c r="W3462" s="46"/>
      <c r="X3462" s="46"/>
    </row>
    <row r="3463" spans="1:24" ht="15" customHeight="1" x14ac:dyDescent="0.2">
      <c r="A3463" s="46"/>
      <c r="B3463" s="261" t="s">
        <v>953</v>
      </c>
      <c r="C3463" s="280" t="s">
        <v>988</v>
      </c>
      <c r="D3463" s="261" t="s">
        <v>47</v>
      </c>
      <c r="E3463" s="261" t="s">
        <v>989</v>
      </c>
      <c r="F3463" s="385" t="s">
        <v>3970</v>
      </c>
      <c r="G3463" s="385"/>
      <c r="H3463" s="279" t="s">
        <v>950</v>
      </c>
      <c r="I3463" s="282">
        <v>0.57199999999999995</v>
      </c>
      <c r="J3463" s="281">
        <v>27.19</v>
      </c>
      <c r="K3463" s="281">
        <v>15.55</v>
      </c>
      <c r="M3463" s="46"/>
      <c r="N3463" s="46"/>
      <c r="O3463" s="46"/>
      <c r="P3463" s="46"/>
      <c r="Q3463" s="46"/>
      <c r="R3463" s="46"/>
      <c r="S3463" s="46"/>
      <c r="T3463" s="46"/>
      <c r="U3463" s="46"/>
      <c r="V3463" s="46"/>
      <c r="W3463" s="46"/>
      <c r="X3463" s="46"/>
    </row>
    <row r="3464" spans="1:24" ht="15" customHeight="1" x14ac:dyDescent="0.2">
      <c r="A3464" s="46"/>
      <c r="B3464" s="262" t="s">
        <v>919</v>
      </c>
      <c r="C3464" s="284" t="s">
        <v>1717</v>
      </c>
      <c r="D3464" s="262" t="s">
        <v>47</v>
      </c>
      <c r="E3464" s="262" t="s">
        <v>2734</v>
      </c>
      <c r="F3464" s="389" t="s">
        <v>923</v>
      </c>
      <c r="G3464" s="389"/>
      <c r="H3464" s="283" t="s">
        <v>49</v>
      </c>
      <c r="I3464" s="286">
        <v>2</v>
      </c>
      <c r="J3464" s="285">
        <v>8.85</v>
      </c>
      <c r="K3464" s="285">
        <v>17.7</v>
      </c>
      <c r="M3464" s="46"/>
      <c r="N3464" s="46"/>
      <c r="O3464" s="46"/>
      <c r="P3464" s="46"/>
      <c r="Q3464" s="46"/>
      <c r="R3464" s="46"/>
      <c r="S3464" s="46"/>
      <c r="T3464" s="46"/>
      <c r="U3464" s="46"/>
      <c r="V3464" s="46"/>
      <c r="W3464" s="46"/>
      <c r="X3464" s="46"/>
    </row>
    <row r="3465" spans="1:24" ht="15" customHeight="1" x14ac:dyDescent="0.2">
      <c r="A3465" s="46"/>
      <c r="B3465" s="263"/>
      <c r="C3465" s="263"/>
      <c r="D3465" s="263"/>
      <c r="E3465" s="263"/>
      <c r="F3465" s="263" t="s">
        <v>924</v>
      </c>
      <c r="G3465" s="289">
        <v>35.65</v>
      </c>
      <c r="H3465" s="263" t="s">
        <v>925</v>
      </c>
      <c r="I3465" s="289">
        <v>0</v>
      </c>
      <c r="J3465" s="263" t="s">
        <v>926</v>
      </c>
      <c r="K3465" s="289">
        <v>35.65</v>
      </c>
      <c r="M3465" s="46"/>
      <c r="N3465" s="46"/>
      <c r="O3465" s="46"/>
      <c r="P3465" s="46"/>
      <c r="Q3465" s="46"/>
      <c r="R3465" s="46"/>
      <c r="S3465" s="46"/>
      <c r="T3465" s="46"/>
      <c r="U3465" s="46"/>
      <c r="V3465" s="46"/>
      <c r="W3465" s="46"/>
      <c r="X3465" s="46"/>
    </row>
    <row r="3466" spans="1:24" ht="15" customHeight="1" x14ac:dyDescent="0.2">
      <c r="A3466" s="46"/>
      <c r="B3466" s="263"/>
      <c r="C3466" s="263"/>
      <c r="D3466" s="263"/>
      <c r="E3466" s="263"/>
      <c r="F3466" s="263" t="s">
        <v>927</v>
      </c>
      <c r="G3466" s="289">
        <v>12.11</v>
      </c>
      <c r="H3466" s="263"/>
      <c r="I3466" s="386" t="s">
        <v>928</v>
      </c>
      <c r="J3466" s="386"/>
      <c r="K3466" s="289">
        <v>70.319999999999993</v>
      </c>
      <c r="M3466" s="46"/>
      <c r="N3466" s="46"/>
      <c r="O3466" s="46"/>
      <c r="P3466" s="46"/>
      <c r="Q3466" s="46"/>
      <c r="R3466" s="46"/>
      <c r="S3466" s="46"/>
      <c r="T3466" s="46"/>
      <c r="U3466" s="46"/>
      <c r="V3466" s="46"/>
      <c r="W3466" s="46"/>
      <c r="X3466" s="46"/>
    </row>
    <row r="3467" spans="1:24" ht="15" customHeight="1" thickBot="1" x14ac:dyDescent="0.25">
      <c r="A3467" s="46"/>
      <c r="B3467" s="264"/>
      <c r="C3467" s="264"/>
      <c r="D3467" s="264"/>
      <c r="E3467" s="264"/>
      <c r="F3467" s="264"/>
      <c r="G3467" s="264"/>
      <c r="H3467" s="264" t="s">
        <v>929</v>
      </c>
      <c r="I3467" s="287" t="s">
        <v>1790</v>
      </c>
      <c r="J3467" s="264" t="s">
        <v>931</v>
      </c>
      <c r="K3467" s="265">
        <v>6891.36</v>
      </c>
      <c r="M3467" s="46"/>
      <c r="N3467" s="46"/>
      <c r="O3467" s="46"/>
      <c r="P3467" s="46"/>
      <c r="Q3467" s="46"/>
      <c r="R3467" s="46"/>
      <c r="S3467" s="46"/>
      <c r="T3467" s="46"/>
      <c r="U3467" s="46"/>
      <c r="V3467" s="46"/>
      <c r="W3467" s="46"/>
      <c r="X3467" s="46"/>
    </row>
    <row r="3468" spans="1:24" ht="15" customHeight="1" thickTop="1" x14ac:dyDescent="0.2">
      <c r="A3468" s="46"/>
      <c r="B3468" s="278"/>
      <c r="C3468" s="278"/>
      <c r="D3468" s="278"/>
      <c r="E3468" s="278"/>
      <c r="F3468" s="278"/>
      <c r="G3468" s="278"/>
      <c r="H3468" s="278"/>
      <c r="I3468" s="278"/>
      <c r="J3468" s="278"/>
      <c r="K3468" s="278"/>
      <c r="M3468" s="46"/>
      <c r="N3468" s="46"/>
      <c r="O3468" s="46"/>
      <c r="P3468" s="46"/>
      <c r="Q3468" s="46"/>
      <c r="R3468" s="46"/>
      <c r="S3468" s="46"/>
      <c r="T3468" s="46"/>
      <c r="U3468" s="46"/>
      <c r="V3468" s="46"/>
      <c r="W3468" s="46"/>
      <c r="X3468" s="46"/>
    </row>
    <row r="3469" spans="1:24" ht="15" customHeight="1" x14ac:dyDescent="0.2">
      <c r="A3469" s="46"/>
      <c r="B3469" s="259" t="s">
        <v>743</v>
      </c>
      <c r="C3469" s="267" t="s">
        <v>24</v>
      </c>
      <c r="D3469" s="259" t="s">
        <v>25</v>
      </c>
      <c r="E3469" s="259" t="s">
        <v>26</v>
      </c>
      <c r="F3469" s="387" t="s">
        <v>917</v>
      </c>
      <c r="G3469" s="387"/>
      <c r="H3469" s="271" t="s">
        <v>27</v>
      </c>
      <c r="I3469" s="267" t="s">
        <v>28</v>
      </c>
      <c r="J3469" s="267" t="s">
        <v>29</v>
      </c>
      <c r="K3469" s="267" t="s">
        <v>30</v>
      </c>
      <c r="M3469" s="46"/>
      <c r="N3469" s="46"/>
      <c r="O3469" s="46"/>
      <c r="P3469" s="46"/>
      <c r="Q3469" s="46"/>
      <c r="R3469" s="46"/>
      <c r="S3469" s="46"/>
      <c r="T3469" s="46"/>
      <c r="U3469" s="46"/>
      <c r="V3469" s="46"/>
      <c r="W3469" s="46"/>
      <c r="X3469" s="46"/>
    </row>
    <row r="3470" spans="1:24" ht="15" customHeight="1" x14ac:dyDescent="0.2">
      <c r="A3470" s="46"/>
      <c r="B3470" s="260" t="s">
        <v>918</v>
      </c>
      <c r="C3470" s="275" t="s">
        <v>731</v>
      </c>
      <c r="D3470" s="260" t="s">
        <v>47</v>
      </c>
      <c r="E3470" s="260" t="s">
        <v>732</v>
      </c>
      <c r="F3470" s="388" t="s">
        <v>3978</v>
      </c>
      <c r="G3470" s="388"/>
      <c r="H3470" s="274" t="s">
        <v>49</v>
      </c>
      <c r="I3470" s="277">
        <v>1</v>
      </c>
      <c r="J3470" s="276">
        <v>63.15</v>
      </c>
      <c r="K3470" s="276">
        <v>63.15</v>
      </c>
      <c r="M3470" s="46"/>
      <c r="N3470" s="46"/>
      <c r="O3470" s="46"/>
      <c r="P3470" s="46"/>
      <c r="Q3470" s="46"/>
      <c r="R3470" s="46"/>
      <c r="S3470" s="46"/>
      <c r="T3470" s="46"/>
      <c r="U3470" s="46"/>
      <c r="V3470" s="46"/>
      <c r="W3470" s="46"/>
      <c r="X3470" s="46"/>
    </row>
    <row r="3471" spans="1:24" ht="15" customHeight="1" x14ac:dyDescent="0.2">
      <c r="A3471" s="46"/>
      <c r="B3471" s="261" t="s">
        <v>953</v>
      </c>
      <c r="C3471" s="280" t="s">
        <v>991</v>
      </c>
      <c r="D3471" s="261" t="s">
        <v>47</v>
      </c>
      <c r="E3471" s="261" t="s">
        <v>992</v>
      </c>
      <c r="F3471" s="385" t="s">
        <v>3970</v>
      </c>
      <c r="G3471" s="385"/>
      <c r="H3471" s="279" t="s">
        <v>950</v>
      </c>
      <c r="I3471" s="282">
        <v>0.57199999999999995</v>
      </c>
      <c r="J3471" s="281">
        <v>43.64</v>
      </c>
      <c r="K3471" s="281">
        <v>24.96</v>
      </c>
      <c r="M3471" s="46"/>
      <c r="N3471" s="46"/>
      <c r="O3471" s="46"/>
      <c r="P3471" s="46"/>
      <c r="Q3471" s="46"/>
      <c r="R3471" s="46"/>
      <c r="S3471" s="46"/>
      <c r="T3471" s="46"/>
      <c r="U3471" s="46"/>
      <c r="V3471" s="46"/>
      <c r="W3471" s="46"/>
      <c r="X3471" s="46"/>
    </row>
    <row r="3472" spans="1:24" ht="15" customHeight="1" x14ac:dyDescent="0.2">
      <c r="A3472" s="46"/>
      <c r="B3472" s="261" t="s">
        <v>953</v>
      </c>
      <c r="C3472" s="280" t="s">
        <v>988</v>
      </c>
      <c r="D3472" s="261" t="s">
        <v>47</v>
      </c>
      <c r="E3472" s="261" t="s">
        <v>989</v>
      </c>
      <c r="F3472" s="385" t="s">
        <v>3970</v>
      </c>
      <c r="G3472" s="385"/>
      <c r="H3472" s="279" t="s">
        <v>950</v>
      </c>
      <c r="I3472" s="282">
        <v>0.57199999999999995</v>
      </c>
      <c r="J3472" s="281">
        <v>27.19</v>
      </c>
      <c r="K3472" s="281">
        <v>15.55</v>
      </c>
      <c r="M3472" s="46"/>
      <c r="N3472" s="46"/>
      <c r="O3472" s="46"/>
      <c r="P3472" s="46"/>
      <c r="Q3472" s="46"/>
      <c r="R3472" s="46"/>
      <c r="S3472" s="46"/>
      <c r="T3472" s="46"/>
      <c r="U3472" s="46"/>
      <c r="V3472" s="46"/>
      <c r="W3472" s="46"/>
      <c r="X3472" s="46"/>
    </row>
    <row r="3473" spans="1:24" ht="15" customHeight="1" x14ac:dyDescent="0.2">
      <c r="A3473" s="46"/>
      <c r="B3473" s="262" t="s">
        <v>919</v>
      </c>
      <c r="C3473" s="284" t="s">
        <v>1722</v>
      </c>
      <c r="D3473" s="262" t="s">
        <v>47</v>
      </c>
      <c r="E3473" s="262" t="s">
        <v>2735</v>
      </c>
      <c r="F3473" s="389" t="s">
        <v>923</v>
      </c>
      <c r="G3473" s="389"/>
      <c r="H3473" s="283" t="s">
        <v>49</v>
      </c>
      <c r="I3473" s="286">
        <v>2</v>
      </c>
      <c r="J3473" s="285">
        <v>11.32</v>
      </c>
      <c r="K3473" s="285">
        <v>22.64</v>
      </c>
      <c r="M3473" s="46"/>
      <c r="N3473" s="46"/>
      <c r="O3473" s="46"/>
      <c r="P3473" s="46"/>
      <c r="Q3473" s="46"/>
      <c r="R3473" s="46"/>
      <c r="S3473" s="46"/>
      <c r="T3473" s="46"/>
      <c r="U3473" s="46"/>
      <c r="V3473" s="46"/>
      <c r="W3473" s="46"/>
      <c r="X3473" s="46"/>
    </row>
    <row r="3474" spans="1:24" ht="15" customHeight="1" x14ac:dyDescent="0.2">
      <c r="A3474" s="46"/>
      <c r="B3474" s="263"/>
      <c r="C3474" s="263"/>
      <c r="D3474" s="263"/>
      <c r="E3474" s="263"/>
      <c r="F3474" s="263" t="s">
        <v>924</v>
      </c>
      <c r="G3474" s="289">
        <v>35.65</v>
      </c>
      <c r="H3474" s="263" t="s">
        <v>925</v>
      </c>
      <c r="I3474" s="289">
        <v>0</v>
      </c>
      <c r="J3474" s="263" t="s">
        <v>926</v>
      </c>
      <c r="K3474" s="289">
        <v>35.65</v>
      </c>
      <c r="M3474" s="46"/>
      <c r="N3474" s="46"/>
      <c r="O3474" s="46"/>
      <c r="P3474" s="46"/>
      <c r="Q3474" s="46"/>
      <c r="R3474" s="46"/>
      <c r="S3474" s="46"/>
      <c r="T3474" s="46"/>
      <c r="U3474" s="46"/>
      <c r="V3474" s="46"/>
      <c r="W3474" s="46"/>
      <c r="X3474" s="46"/>
    </row>
    <row r="3475" spans="1:24" ht="15" customHeight="1" x14ac:dyDescent="0.2">
      <c r="A3475" s="46"/>
      <c r="B3475" s="263"/>
      <c r="C3475" s="263"/>
      <c r="D3475" s="263"/>
      <c r="E3475" s="263"/>
      <c r="F3475" s="263" t="s">
        <v>927</v>
      </c>
      <c r="G3475" s="289">
        <v>13.14</v>
      </c>
      <c r="H3475" s="263"/>
      <c r="I3475" s="386" t="s">
        <v>928</v>
      </c>
      <c r="J3475" s="386"/>
      <c r="K3475" s="289">
        <v>76.290000000000006</v>
      </c>
      <c r="M3475" s="46"/>
      <c r="N3475" s="46"/>
      <c r="O3475" s="46"/>
      <c r="P3475" s="46"/>
      <c r="Q3475" s="46"/>
      <c r="R3475" s="46"/>
      <c r="S3475" s="46"/>
      <c r="T3475" s="46"/>
      <c r="U3475" s="46"/>
      <c r="V3475" s="46"/>
      <c r="W3475" s="46"/>
      <c r="X3475" s="46"/>
    </row>
    <row r="3476" spans="1:24" ht="15" customHeight="1" thickBot="1" x14ac:dyDescent="0.25">
      <c r="A3476" s="46"/>
      <c r="B3476" s="264"/>
      <c r="C3476" s="264"/>
      <c r="D3476" s="264"/>
      <c r="E3476" s="264"/>
      <c r="F3476" s="264"/>
      <c r="G3476" s="264"/>
      <c r="H3476" s="264" t="s">
        <v>929</v>
      </c>
      <c r="I3476" s="287" t="s">
        <v>3667</v>
      </c>
      <c r="J3476" s="264" t="s">
        <v>931</v>
      </c>
      <c r="K3476" s="265">
        <v>1983.54</v>
      </c>
      <c r="M3476" s="46"/>
      <c r="N3476" s="46"/>
      <c r="O3476" s="46"/>
      <c r="P3476" s="46"/>
      <c r="Q3476" s="46"/>
      <c r="R3476" s="46"/>
      <c r="S3476" s="46"/>
      <c r="T3476" s="46"/>
      <c r="U3476" s="46"/>
      <c r="V3476" s="46"/>
      <c r="W3476" s="46"/>
      <c r="X3476" s="46"/>
    </row>
    <row r="3477" spans="1:24" ht="15" customHeight="1" thickTop="1" x14ac:dyDescent="0.2">
      <c r="A3477" s="46"/>
      <c r="B3477" s="278"/>
      <c r="C3477" s="278"/>
      <c r="D3477" s="278"/>
      <c r="E3477" s="278"/>
      <c r="F3477" s="278"/>
      <c r="G3477" s="278"/>
      <c r="H3477" s="278"/>
      <c r="I3477" s="278"/>
      <c r="J3477" s="278"/>
      <c r="K3477" s="278"/>
      <c r="M3477" s="46"/>
      <c r="N3477" s="46"/>
      <c r="O3477" s="46"/>
      <c r="P3477" s="46"/>
      <c r="Q3477" s="46"/>
      <c r="R3477" s="46"/>
      <c r="S3477" s="46"/>
      <c r="T3477" s="46"/>
      <c r="U3477" s="46"/>
      <c r="V3477" s="46"/>
      <c r="W3477" s="46"/>
      <c r="X3477" s="46"/>
    </row>
    <row r="3478" spans="1:24" ht="15" customHeight="1" x14ac:dyDescent="0.2">
      <c r="A3478" s="46"/>
      <c r="B3478" s="259" t="s">
        <v>744</v>
      </c>
      <c r="C3478" s="267" t="s">
        <v>24</v>
      </c>
      <c r="D3478" s="259" t="s">
        <v>25</v>
      </c>
      <c r="E3478" s="259" t="s">
        <v>26</v>
      </c>
      <c r="F3478" s="387" t="s">
        <v>917</v>
      </c>
      <c r="G3478" s="387"/>
      <c r="H3478" s="271" t="s">
        <v>27</v>
      </c>
      <c r="I3478" s="267" t="s">
        <v>28</v>
      </c>
      <c r="J3478" s="267" t="s">
        <v>29</v>
      </c>
      <c r="K3478" s="267" t="s">
        <v>30</v>
      </c>
      <c r="M3478" s="46"/>
      <c r="N3478" s="46"/>
      <c r="O3478" s="46"/>
      <c r="P3478" s="46"/>
      <c r="Q3478" s="46"/>
      <c r="R3478" s="46"/>
      <c r="S3478" s="46"/>
      <c r="T3478" s="46"/>
      <c r="U3478" s="46"/>
      <c r="V3478" s="46"/>
      <c r="W3478" s="46"/>
      <c r="X3478" s="46"/>
    </row>
    <row r="3479" spans="1:24" ht="15" customHeight="1" x14ac:dyDescent="0.2">
      <c r="A3479" s="46"/>
      <c r="B3479" s="260" t="s">
        <v>918</v>
      </c>
      <c r="C3479" s="275" t="s">
        <v>3232</v>
      </c>
      <c r="D3479" s="260" t="s">
        <v>47</v>
      </c>
      <c r="E3479" s="260" t="s">
        <v>3233</v>
      </c>
      <c r="F3479" s="388" t="s">
        <v>3978</v>
      </c>
      <c r="G3479" s="388"/>
      <c r="H3479" s="274" t="s">
        <v>49</v>
      </c>
      <c r="I3479" s="277">
        <v>1</v>
      </c>
      <c r="J3479" s="276">
        <v>85.04</v>
      </c>
      <c r="K3479" s="276">
        <v>85.04</v>
      </c>
      <c r="M3479" s="46"/>
      <c r="N3479" s="46"/>
      <c r="O3479" s="46"/>
      <c r="P3479" s="46"/>
      <c r="Q3479" s="46"/>
      <c r="R3479" s="46"/>
      <c r="S3479" s="46"/>
      <c r="T3479" s="46"/>
      <c r="U3479" s="46"/>
      <c r="V3479" s="46"/>
      <c r="W3479" s="46"/>
      <c r="X3479" s="46"/>
    </row>
    <row r="3480" spans="1:24" ht="15" customHeight="1" x14ac:dyDescent="0.2">
      <c r="A3480" s="46"/>
      <c r="B3480" s="261" t="s">
        <v>953</v>
      </c>
      <c r="C3480" s="280" t="s">
        <v>988</v>
      </c>
      <c r="D3480" s="261" t="s">
        <v>47</v>
      </c>
      <c r="E3480" s="261" t="s">
        <v>989</v>
      </c>
      <c r="F3480" s="385" t="s">
        <v>3970</v>
      </c>
      <c r="G3480" s="385"/>
      <c r="H3480" s="279" t="s">
        <v>950</v>
      </c>
      <c r="I3480" s="282">
        <v>0.82599999999999996</v>
      </c>
      <c r="J3480" s="281">
        <v>27.19</v>
      </c>
      <c r="K3480" s="281">
        <v>22.45</v>
      </c>
      <c r="M3480" s="46"/>
      <c r="N3480" s="46"/>
      <c r="O3480" s="46"/>
      <c r="P3480" s="46"/>
      <c r="Q3480" s="46"/>
      <c r="R3480" s="46"/>
      <c r="S3480" s="46"/>
      <c r="T3480" s="46"/>
      <c r="U3480" s="46"/>
      <c r="V3480" s="46"/>
      <c r="W3480" s="46"/>
      <c r="X3480" s="46"/>
    </row>
    <row r="3481" spans="1:24" ht="15" customHeight="1" x14ac:dyDescent="0.2">
      <c r="A3481" s="46"/>
      <c r="B3481" s="261" t="s">
        <v>953</v>
      </c>
      <c r="C3481" s="280" t="s">
        <v>991</v>
      </c>
      <c r="D3481" s="261" t="s">
        <v>47</v>
      </c>
      <c r="E3481" s="261" t="s">
        <v>992</v>
      </c>
      <c r="F3481" s="385" t="s">
        <v>3970</v>
      </c>
      <c r="G3481" s="385"/>
      <c r="H3481" s="279" t="s">
        <v>950</v>
      </c>
      <c r="I3481" s="282">
        <v>0.82599999999999996</v>
      </c>
      <c r="J3481" s="281">
        <v>43.64</v>
      </c>
      <c r="K3481" s="281">
        <v>36.04</v>
      </c>
      <c r="M3481" s="46"/>
      <c r="N3481" s="46"/>
      <c r="O3481" s="46"/>
      <c r="P3481" s="46"/>
      <c r="Q3481" s="46"/>
      <c r="R3481" s="46"/>
      <c r="S3481" s="46"/>
      <c r="T3481" s="46"/>
      <c r="U3481" s="46"/>
      <c r="V3481" s="46"/>
      <c r="W3481" s="46"/>
      <c r="X3481" s="46"/>
    </row>
    <row r="3482" spans="1:24" ht="15" customHeight="1" x14ac:dyDescent="0.2">
      <c r="A3482" s="46"/>
      <c r="B3482" s="262" t="s">
        <v>919</v>
      </c>
      <c r="C3482" s="284" t="s">
        <v>1717</v>
      </c>
      <c r="D3482" s="262" t="s">
        <v>47</v>
      </c>
      <c r="E3482" s="262" t="s">
        <v>2734</v>
      </c>
      <c r="F3482" s="389" t="s">
        <v>923</v>
      </c>
      <c r="G3482" s="389"/>
      <c r="H3482" s="283" t="s">
        <v>49</v>
      </c>
      <c r="I3482" s="286">
        <v>3</v>
      </c>
      <c r="J3482" s="285">
        <v>8.85</v>
      </c>
      <c r="K3482" s="285">
        <v>26.55</v>
      </c>
      <c r="M3482" s="46"/>
      <c r="N3482" s="46"/>
      <c r="O3482" s="46"/>
      <c r="P3482" s="46"/>
      <c r="Q3482" s="46"/>
      <c r="R3482" s="46"/>
      <c r="S3482" s="46"/>
      <c r="T3482" s="46"/>
      <c r="U3482" s="46"/>
      <c r="V3482" s="46"/>
      <c r="W3482" s="46"/>
      <c r="X3482" s="46"/>
    </row>
    <row r="3483" spans="1:24" ht="15" customHeight="1" x14ac:dyDescent="0.2">
      <c r="A3483" s="46"/>
      <c r="B3483" s="263"/>
      <c r="C3483" s="263"/>
      <c r="D3483" s="263"/>
      <c r="E3483" s="263"/>
      <c r="F3483" s="263" t="s">
        <v>924</v>
      </c>
      <c r="G3483" s="289">
        <v>51.47</v>
      </c>
      <c r="H3483" s="263" t="s">
        <v>925</v>
      </c>
      <c r="I3483" s="289">
        <v>0</v>
      </c>
      <c r="J3483" s="263" t="s">
        <v>926</v>
      </c>
      <c r="K3483" s="289">
        <v>51.47</v>
      </c>
      <c r="M3483" s="46"/>
      <c r="N3483" s="46"/>
      <c r="O3483" s="46"/>
      <c r="P3483" s="46"/>
      <c r="Q3483" s="46"/>
      <c r="R3483" s="46"/>
      <c r="S3483" s="46"/>
      <c r="T3483" s="46"/>
      <c r="U3483" s="46"/>
      <c r="V3483" s="46"/>
      <c r="W3483" s="46"/>
      <c r="X3483" s="46"/>
    </row>
    <row r="3484" spans="1:24" ht="15" customHeight="1" x14ac:dyDescent="0.2">
      <c r="A3484" s="46"/>
      <c r="B3484" s="263"/>
      <c r="C3484" s="263"/>
      <c r="D3484" s="263"/>
      <c r="E3484" s="263"/>
      <c r="F3484" s="263" t="s">
        <v>927</v>
      </c>
      <c r="G3484" s="289">
        <v>17.690000000000001</v>
      </c>
      <c r="H3484" s="263"/>
      <c r="I3484" s="386" t="s">
        <v>928</v>
      </c>
      <c r="J3484" s="386"/>
      <c r="K3484" s="289">
        <v>102.73</v>
      </c>
      <c r="M3484" s="46"/>
      <c r="N3484" s="46"/>
      <c r="O3484" s="46"/>
      <c r="P3484" s="46"/>
      <c r="Q3484" s="46"/>
      <c r="R3484" s="46"/>
      <c r="S3484" s="46"/>
      <c r="T3484" s="46"/>
      <c r="U3484" s="46"/>
      <c r="V3484" s="46"/>
      <c r="W3484" s="46"/>
      <c r="X3484" s="46"/>
    </row>
    <row r="3485" spans="1:24" ht="15" customHeight="1" thickBot="1" x14ac:dyDescent="0.25">
      <c r="A3485" s="46"/>
      <c r="B3485" s="264"/>
      <c r="C3485" s="264"/>
      <c r="D3485" s="264"/>
      <c r="E3485" s="264"/>
      <c r="F3485" s="264"/>
      <c r="G3485" s="264"/>
      <c r="H3485" s="264" t="s">
        <v>929</v>
      </c>
      <c r="I3485" s="287" t="s">
        <v>975</v>
      </c>
      <c r="J3485" s="264" t="s">
        <v>931</v>
      </c>
      <c r="K3485" s="265">
        <v>102.73</v>
      </c>
      <c r="M3485" s="46"/>
      <c r="N3485" s="46"/>
      <c r="O3485" s="46"/>
      <c r="P3485" s="46"/>
      <c r="Q3485" s="46"/>
      <c r="R3485" s="46"/>
      <c r="S3485" s="46"/>
      <c r="T3485" s="46"/>
      <c r="U3485" s="46"/>
      <c r="V3485" s="46"/>
      <c r="W3485" s="46"/>
      <c r="X3485" s="46"/>
    </row>
    <row r="3486" spans="1:24" ht="15" customHeight="1" thickTop="1" x14ac:dyDescent="0.2">
      <c r="A3486" s="46"/>
      <c r="B3486" s="278"/>
      <c r="C3486" s="278"/>
      <c r="D3486" s="278"/>
      <c r="E3486" s="278"/>
      <c r="F3486" s="278"/>
      <c r="G3486" s="278"/>
      <c r="H3486" s="278"/>
      <c r="I3486" s="278"/>
      <c r="J3486" s="278"/>
      <c r="K3486" s="278"/>
      <c r="M3486" s="46"/>
      <c r="N3486" s="46"/>
      <c r="O3486" s="46"/>
      <c r="P3486" s="46"/>
      <c r="Q3486" s="46"/>
      <c r="R3486" s="46"/>
      <c r="S3486" s="46"/>
      <c r="T3486" s="46"/>
      <c r="U3486" s="46"/>
      <c r="V3486" s="46"/>
      <c r="W3486" s="46"/>
      <c r="X3486" s="46"/>
    </row>
    <row r="3487" spans="1:24" ht="15" customHeight="1" x14ac:dyDescent="0.2">
      <c r="A3487" s="46"/>
      <c r="B3487" s="259" t="s">
        <v>746</v>
      </c>
      <c r="C3487" s="267" t="s">
        <v>24</v>
      </c>
      <c r="D3487" s="259" t="s">
        <v>25</v>
      </c>
      <c r="E3487" s="259" t="s">
        <v>26</v>
      </c>
      <c r="F3487" s="387" t="s">
        <v>917</v>
      </c>
      <c r="G3487" s="387"/>
      <c r="H3487" s="271" t="s">
        <v>27</v>
      </c>
      <c r="I3487" s="267" t="s">
        <v>28</v>
      </c>
      <c r="J3487" s="267" t="s">
        <v>29</v>
      </c>
      <c r="K3487" s="267" t="s">
        <v>30</v>
      </c>
      <c r="M3487" s="46"/>
      <c r="N3487" s="46"/>
      <c r="O3487" s="46"/>
      <c r="P3487" s="46"/>
      <c r="Q3487" s="46"/>
      <c r="R3487" s="46"/>
      <c r="S3487" s="46"/>
      <c r="T3487" s="46"/>
      <c r="U3487" s="46"/>
      <c r="V3487" s="46"/>
      <c r="W3487" s="46"/>
      <c r="X3487" s="46"/>
    </row>
    <row r="3488" spans="1:24" ht="15" customHeight="1" x14ac:dyDescent="0.2">
      <c r="A3488" s="46"/>
      <c r="B3488" s="260" t="s">
        <v>918</v>
      </c>
      <c r="C3488" s="275" t="s">
        <v>735</v>
      </c>
      <c r="D3488" s="260" t="s">
        <v>47</v>
      </c>
      <c r="E3488" s="260" t="s">
        <v>736</v>
      </c>
      <c r="F3488" s="388" t="s">
        <v>3978</v>
      </c>
      <c r="G3488" s="388"/>
      <c r="H3488" s="274" t="s">
        <v>49</v>
      </c>
      <c r="I3488" s="277">
        <v>1</v>
      </c>
      <c r="J3488" s="276">
        <v>31.29</v>
      </c>
      <c r="K3488" s="276">
        <v>31.29</v>
      </c>
      <c r="M3488" s="46"/>
      <c r="N3488" s="46"/>
      <c r="O3488" s="46"/>
      <c r="P3488" s="46"/>
      <c r="Q3488" s="46"/>
      <c r="R3488" s="46"/>
      <c r="S3488" s="46"/>
      <c r="T3488" s="46"/>
      <c r="U3488" s="46"/>
      <c r="V3488" s="46"/>
      <c r="W3488" s="46"/>
      <c r="X3488" s="46"/>
    </row>
    <row r="3489" spans="1:24" ht="15" customHeight="1" x14ac:dyDescent="0.2">
      <c r="A3489" s="46"/>
      <c r="B3489" s="261" t="s">
        <v>953</v>
      </c>
      <c r="C3489" s="280" t="s">
        <v>988</v>
      </c>
      <c r="D3489" s="261" t="s">
        <v>47</v>
      </c>
      <c r="E3489" s="261" t="s">
        <v>989</v>
      </c>
      <c r="F3489" s="385" t="s">
        <v>3970</v>
      </c>
      <c r="G3489" s="385"/>
      <c r="H3489" s="279" t="s">
        <v>950</v>
      </c>
      <c r="I3489" s="282">
        <v>0.317</v>
      </c>
      <c r="J3489" s="281">
        <v>27.19</v>
      </c>
      <c r="K3489" s="281">
        <v>8.61</v>
      </c>
      <c r="M3489" s="46"/>
      <c r="N3489" s="46"/>
      <c r="O3489" s="46"/>
      <c r="P3489" s="46"/>
      <c r="Q3489" s="46"/>
      <c r="R3489" s="46"/>
      <c r="S3489" s="46"/>
      <c r="T3489" s="46"/>
      <c r="U3489" s="46"/>
      <c r="V3489" s="46"/>
      <c r="W3489" s="46"/>
      <c r="X3489" s="46"/>
    </row>
    <row r="3490" spans="1:24" ht="15" customHeight="1" x14ac:dyDescent="0.2">
      <c r="A3490" s="46"/>
      <c r="B3490" s="261" t="s">
        <v>953</v>
      </c>
      <c r="C3490" s="280" t="s">
        <v>991</v>
      </c>
      <c r="D3490" s="261" t="s">
        <v>47</v>
      </c>
      <c r="E3490" s="261" t="s">
        <v>992</v>
      </c>
      <c r="F3490" s="385" t="s">
        <v>3970</v>
      </c>
      <c r="G3490" s="385"/>
      <c r="H3490" s="279" t="s">
        <v>950</v>
      </c>
      <c r="I3490" s="282">
        <v>0.317</v>
      </c>
      <c r="J3490" s="281">
        <v>43.64</v>
      </c>
      <c r="K3490" s="281">
        <v>13.83</v>
      </c>
      <c r="M3490" s="46"/>
      <c r="N3490" s="46"/>
      <c r="O3490" s="46"/>
      <c r="P3490" s="46"/>
      <c r="Q3490" s="46"/>
      <c r="R3490" s="46"/>
      <c r="S3490" s="46"/>
      <c r="T3490" s="46"/>
      <c r="U3490" s="46"/>
      <c r="V3490" s="46"/>
      <c r="W3490" s="46"/>
      <c r="X3490" s="46"/>
    </row>
    <row r="3491" spans="1:24" ht="15" customHeight="1" x14ac:dyDescent="0.2">
      <c r="A3491" s="46"/>
      <c r="B3491" s="262" t="s">
        <v>919</v>
      </c>
      <c r="C3491" s="284" t="s">
        <v>1717</v>
      </c>
      <c r="D3491" s="262" t="s">
        <v>47</v>
      </c>
      <c r="E3491" s="262" t="s">
        <v>2734</v>
      </c>
      <c r="F3491" s="389" t="s">
        <v>923</v>
      </c>
      <c r="G3491" s="389"/>
      <c r="H3491" s="283" t="s">
        <v>49</v>
      </c>
      <c r="I3491" s="286">
        <v>1</v>
      </c>
      <c r="J3491" s="285">
        <v>8.85</v>
      </c>
      <c r="K3491" s="285">
        <v>8.85</v>
      </c>
      <c r="M3491" s="46"/>
      <c r="N3491" s="46"/>
      <c r="O3491" s="46"/>
      <c r="P3491" s="46"/>
      <c r="Q3491" s="46"/>
      <c r="R3491" s="46"/>
      <c r="S3491" s="46"/>
      <c r="T3491" s="46"/>
      <c r="U3491" s="46"/>
      <c r="V3491" s="46"/>
      <c r="W3491" s="46"/>
      <c r="X3491" s="46"/>
    </row>
    <row r="3492" spans="1:24" ht="15" customHeight="1" x14ac:dyDescent="0.2">
      <c r="A3492" s="46"/>
      <c r="B3492" s="263"/>
      <c r="C3492" s="263"/>
      <c r="D3492" s="263"/>
      <c r="E3492" s="263"/>
      <c r="F3492" s="263" t="s">
        <v>924</v>
      </c>
      <c r="G3492" s="289">
        <v>19.75</v>
      </c>
      <c r="H3492" s="263" t="s">
        <v>925</v>
      </c>
      <c r="I3492" s="289">
        <v>0</v>
      </c>
      <c r="J3492" s="263" t="s">
        <v>926</v>
      </c>
      <c r="K3492" s="289">
        <v>19.75</v>
      </c>
      <c r="M3492" s="46"/>
      <c r="N3492" s="46"/>
      <c r="O3492" s="46"/>
      <c r="P3492" s="46"/>
      <c r="Q3492" s="46"/>
      <c r="R3492" s="46"/>
      <c r="S3492" s="46"/>
      <c r="T3492" s="46"/>
      <c r="U3492" s="46"/>
      <c r="V3492" s="46"/>
      <c r="W3492" s="46"/>
      <c r="X3492" s="46"/>
    </row>
    <row r="3493" spans="1:24" ht="15" customHeight="1" x14ac:dyDescent="0.2">
      <c r="A3493" s="46"/>
      <c r="B3493" s="263"/>
      <c r="C3493" s="263"/>
      <c r="D3493" s="263"/>
      <c r="E3493" s="263"/>
      <c r="F3493" s="263" t="s">
        <v>927</v>
      </c>
      <c r="G3493" s="289">
        <v>6.51</v>
      </c>
      <c r="H3493" s="263"/>
      <c r="I3493" s="386" t="s">
        <v>928</v>
      </c>
      <c r="J3493" s="386"/>
      <c r="K3493" s="289">
        <v>37.799999999999997</v>
      </c>
      <c r="M3493" s="46"/>
      <c r="N3493" s="46"/>
      <c r="O3493" s="46"/>
      <c r="P3493" s="46"/>
      <c r="Q3493" s="46"/>
      <c r="R3493" s="46"/>
      <c r="S3493" s="46"/>
      <c r="T3493" s="46"/>
      <c r="U3493" s="46"/>
      <c r="V3493" s="46"/>
      <c r="W3493" s="46"/>
      <c r="X3493" s="46"/>
    </row>
    <row r="3494" spans="1:24" ht="15" customHeight="1" thickBot="1" x14ac:dyDescent="0.25">
      <c r="A3494" s="46"/>
      <c r="B3494" s="264"/>
      <c r="C3494" s="264"/>
      <c r="D3494" s="264"/>
      <c r="E3494" s="264"/>
      <c r="F3494" s="264"/>
      <c r="G3494" s="264"/>
      <c r="H3494" s="264" t="s">
        <v>929</v>
      </c>
      <c r="I3494" s="287" t="s">
        <v>3339</v>
      </c>
      <c r="J3494" s="264" t="s">
        <v>931</v>
      </c>
      <c r="K3494" s="265">
        <v>3402</v>
      </c>
      <c r="M3494" s="46"/>
      <c r="N3494" s="46"/>
      <c r="O3494" s="46"/>
      <c r="P3494" s="46"/>
      <c r="Q3494" s="46"/>
      <c r="R3494" s="46"/>
      <c r="S3494" s="46"/>
      <c r="T3494" s="46"/>
      <c r="U3494" s="46"/>
      <c r="V3494" s="46"/>
      <c r="W3494" s="46"/>
      <c r="X3494" s="46"/>
    </row>
    <row r="3495" spans="1:24" ht="15" customHeight="1" thickTop="1" x14ac:dyDescent="0.2">
      <c r="A3495" s="46"/>
      <c r="B3495" s="278"/>
      <c r="C3495" s="278"/>
      <c r="D3495" s="278"/>
      <c r="E3495" s="278"/>
      <c r="F3495" s="278"/>
      <c r="G3495" s="278"/>
      <c r="H3495" s="278"/>
      <c r="I3495" s="278"/>
      <c r="J3495" s="278"/>
      <c r="K3495" s="278"/>
      <c r="M3495" s="46"/>
      <c r="N3495" s="46"/>
      <c r="O3495" s="46"/>
      <c r="P3495" s="46"/>
      <c r="Q3495" s="46"/>
      <c r="R3495" s="46"/>
      <c r="S3495" s="46"/>
      <c r="T3495" s="46"/>
      <c r="U3495" s="46"/>
      <c r="V3495" s="46"/>
      <c r="W3495" s="46"/>
      <c r="X3495" s="46"/>
    </row>
    <row r="3496" spans="1:24" ht="15" customHeight="1" x14ac:dyDescent="0.2">
      <c r="A3496" s="46"/>
      <c r="B3496" s="259" t="s">
        <v>748</v>
      </c>
      <c r="C3496" s="267" t="s">
        <v>24</v>
      </c>
      <c r="D3496" s="259" t="s">
        <v>25</v>
      </c>
      <c r="E3496" s="259" t="s">
        <v>26</v>
      </c>
      <c r="F3496" s="387" t="s">
        <v>917</v>
      </c>
      <c r="G3496" s="387"/>
      <c r="H3496" s="271" t="s">
        <v>27</v>
      </c>
      <c r="I3496" s="267" t="s">
        <v>28</v>
      </c>
      <c r="J3496" s="267" t="s">
        <v>29</v>
      </c>
      <c r="K3496" s="267" t="s">
        <v>30</v>
      </c>
      <c r="M3496" s="46"/>
      <c r="N3496" s="46"/>
      <c r="O3496" s="46"/>
      <c r="P3496" s="46"/>
      <c r="Q3496" s="46"/>
      <c r="R3496" s="46"/>
      <c r="S3496" s="46"/>
      <c r="T3496" s="46"/>
      <c r="U3496" s="46"/>
      <c r="V3496" s="46"/>
      <c r="W3496" s="46"/>
      <c r="X3496" s="46"/>
    </row>
    <row r="3497" spans="1:24" ht="15" customHeight="1" x14ac:dyDescent="0.2">
      <c r="A3497" s="46"/>
      <c r="B3497" s="260" t="s">
        <v>918</v>
      </c>
      <c r="C3497" s="275" t="s">
        <v>738</v>
      </c>
      <c r="D3497" s="260" t="s">
        <v>47</v>
      </c>
      <c r="E3497" s="260" t="s">
        <v>739</v>
      </c>
      <c r="F3497" s="388" t="s">
        <v>3978</v>
      </c>
      <c r="G3497" s="388"/>
      <c r="H3497" s="274" t="s">
        <v>49</v>
      </c>
      <c r="I3497" s="277">
        <v>1</v>
      </c>
      <c r="J3497" s="276">
        <v>33.76</v>
      </c>
      <c r="K3497" s="276">
        <v>33.76</v>
      </c>
      <c r="M3497" s="46"/>
      <c r="N3497" s="46"/>
      <c r="O3497" s="46"/>
      <c r="P3497" s="46"/>
      <c r="Q3497" s="46"/>
      <c r="R3497" s="46"/>
      <c r="S3497" s="46"/>
      <c r="T3497" s="46"/>
      <c r="U3497" s="46"/>
      <c r="V3497" s="46"/>
      <c r="W3497" s="46"/>
      <c r="X3497" s="46"/>
    </row>
    <row r="3498" spans="1:24" ht="15" customHeight="1" x14ac:dyDescent="0.2">
      <c r="A3498" s="46"/>
      <c r="B3498" s="261" t="s">
        <v>953</v>
      </c>
      <c r="C3498" s="280" t="s">
        <v>988</v>
      </c>
      <c r="D3498" s="261" t="s">
        <v>47</v>
      </c>
      <c r="E3498" s="261" t="s">
        <v>989</v>
      </c>
      <c r="F3498" s="385" t="s">
        <v>3970</v>
      </c>
      <c r="G3498" s="385"/>
      <c r="H3498" s="279" t="s">
        <v>950</v>
      </c>
      <c r="I3498" s="282">
        <v>0.317</v>
      </c>
      <c r="J3498" s="281">
        <v>27.19</v>
      </c>
      <c r="K3498" s="281">
        <v>8.61</v>
      </c>
      <c r="M3498" s="46"/>
      <c r="N3498" s="46"/>
      <c r="O3498" s="46"/>
      <c r="P3498" s="46"/>
      <c r="Q3498" s="46"/>
      <c r="R3498" s="46"/>
      <c r="S3498" s="46"/>
      <c r="T3498" s="46"/>
      <c r="U3498" s="46"/>
      <c r="V3498" s="46"/>
      <c r="W3498" s="46"/>
      <c r="X3498" s="46"/>
    </row>
    <row r="3499" spans="1:24" ht="15" customHeight="1" x14ac:dyDescent="0.2">
      <c r="A3499" s="46"/>
      <c r="B3499" s="261" t="s">
        <v>953</v>
      </c>
      <c r="C3499" s="280" t="s">
        <v>991</v>
      </c>
      <c r="D3499" s="261" t="s">
        <v>47</v>
      </c>
      <c r="E3499" s="261" t="s">
        <v>992</v>
      </c>
      <c r="F3499" s="385" t="s">
        <v>3970</v>
      </c>
      <c r="G3499" s="385"/>
      <c r="H3499" s="279" t="s">
        <v>950</v>
      </c>
      <c r="I3499" s="282">
        <v>0.317</v>
      </c>
      <c r="J3499" s="281">
        <v>43.64</v>
      </c>
      <c r="K3499" s="281">
        <v>13.83</v>
      </c>
      <c r="M3499" s="46"/>
      <c r="N3499" s="46"/>
      <c r="O3499" s="46"/>
      <c r="P3499" s="46"/>
      <c r="Q3499" s="46"/>
      <c r="R3499" s="46"/>
      <c r="S3499" s="46"/>
      <c r="T3499" s="46"/>
      <c r="U3499" s="46"/>
      <c r="V3499" s="46"/>
      <c r="W3499" s="46"/>
      <c r="X3499" s="46"/>
    </row>
    <row r="3500" spans="1:24" ht="15" customHeight="1" x14ac:dyDescent="0.2">
      <c r="A3500" s="46"/>
      <c r="B3500" s="262" t="s">
        <v>919</v>
      </c>
      <c r="C3500" s="284" t="s">
        <v>1722</v>
      </c>
      <c r="D3500" s="262" t="s">
        <v>47</v>
      </c>
      <c r="E3500" s="262" t="s">
        <v>2735</v>
      </c>
      <c r="F3500" s="389" t="s">
        <v>923</v>
      </c>
      <c r="G3500" s="389"/>
      <c r="H3500" s="283" t="s">
        <v>49</v>
      </c>
      <c r="I3500" s="286">
        <v>1</v>
      </c>
      <c r="J3500" s="285">
        <v>11.32</v>
      </c>
      <c r="K3500" s="285">
        <v>11.32</v>
      </c>
      <c r="M3500" s="46"/>
      <c r="N3500" s="46"/>
      <c r="O3500" s="46"/>
      <c r="P3500" s="46"/>
      <c r="Q3500" s="46"/>
      <c r="R3500" s="46"/>
      <c r="S3500" s="46"/>
      <c r="T3500" s="46"/>
      <c r="U3500" s="46"/>
      <c r="V3500" s="46"/>
      <c r="W3500" s="46"/>
      <c r="X3500" s="46"/>
    </row>
    <row r="3501" spans="1:24" ht="15" customHeight="1" x14ac:dyDescent="0.2">
      <c r="A3501" s="46"/>
      <c r="B3501" s="263"/>
      <c r="C3501" s="263"/>
      <c r="D3501" s="263"/>
      <c r="E3501" s="263"/>
      <c r="F3501" s="263" t="s">
        <v>924</v>
      </c>
      <c r="G3501" s="289">
        <v>19.75</v>
      </c>
      <c r="H3501" s="263" t="s">
        <v>925</v>
      </c>
      <c r="I3501" s="289">
        <v>0</v>
      </c>
      <c r="J3501" s="263" t="s">
        <v>926</v>
      </c>
      <c r="K3501" s="289">
        <v>19.75</v>
      </c>
      <c r="M3501" s="46"/>
      <c r="N3501" s="46"/>
      <c r="O3501" s="46"/>
      <c r="P3501" s="46"/>
      <c r="Q3501" s="46"/>
      <c r="R3501" s="46"/>
      <c r="S3501" s="46"/>
      <c r="T3501" s="46"/>
      <c r="U3501" s="46"/>
      <c r="V3501" s="46"/>
      <c r="W3501" s="46"/>
      <c r="X3501" s="46"/>
    </row>
    <row r="3502" spans="1:24" ht="15" customHeight="1" x14ac:dyDescent="0.2">
      <c r="A3502" s="46"/>
      <c r="B3502" s="263"/>
      <c r="C3502" s="263"/>
      <c r="D3502" s="263"/>
      <c r="E3502" s="263"/>
      <c r="F3502" s="263" t="s">
        <v>927</v>
      </c>
      <c r="G3502" s="289">
        <v>7.02</v>
      </c>
      <c r="H3502" s="263"/>
      <c r="I3502" s="386" t="s">
        <v>928</v>
      </c>
      <c r="J3502" s="386"/>
      <c r="K3502" s="289">
        <v>40.78</v>
      </c>
      <c r="M3502" s="46"/>
      <c r="N3502" s="46"/>
      <c r="O3502" s="46"/>
      <c r="P3502" s="46"/>
      <c r="Q3502" s="46"/>
      <c r="R3502" s="46"/>
      <c r="S3502" s="46"/>
      <c r="T3502" s="46"/>
      <c r="U3502" s="46"/>
      <c r="V3502" s="46"/>
      <c r="W3502" s="46"/>
      <c r="X3502" s="46"/>
    </row>
    <row r="3503" spans="1:24" ht="15" customHeight="1" thickBot="1" x14ac:dyDescent="0.25">
      <c r="A3503" s="46"/>
      <c r="B3503" s="264"/>
      <c r="C3503" s="264"/>
      <c r="D3503" s="264"/>
      <c r="E3503" s="264"/>
      <c r="F3503" s="264"/>
      <c r="G3503" s="264"/>
      <c r="H3503" s="264" t="s">
        <v>929</v>
      </c>
      <c r="I3503" s="287" t="s">
        <v>1356</v>
      </c>
      <c r="J3503" s="264" t="s">
        <v>931</v>
      </c>
      <c r="K3503" s="265">
        <v>163.12</v>
      </c>
      <c r="M3503" s="46"/>
      <c r="N3503" s="46"/>
      <c r="O3503" s="46"/>
      <c r="P3503" s="46"/>
      <c r="Q3503" s="46"/>
      <c r="R3503" s="46"/>
      <c r="S3503" s="46"/>
      <c r="T3503" s="46"/>
      <c r="U3503" s="46"/>
      <c r="V3503" s="46"/>
      <c r="W3503" s="46"/>
      <c r="X3503" s="46"/>
    </row>
    <row r="3504" spans="1:24" ht="15" customHeight="1" thickTop="1" x14ac:dyDescent="0.2">
      <c r="A3504" s="46"/>
      <c r="B3504" s="278"/>
      <c r="C3504" s="278"/>
      <c r="D3504" s="278"/>
      <c r="E3504" s="278"/>
      <c r="F3504" s="278"/>
      <c r="G3504" s="278"/>
      <c r="H3504" s="278"/>
      <c r="I3504" s="278"/>
      <c r="J3504" s="278"/>
      <c r="K3504" s="278"/>
      <c r="M3504" s="46"/>
      <c r="N3504" s="46"/>
      <c r="O3504" s="46"/>
      <c r="P3504" s="46"/>
      <c r="Q3504" s="46"/>
      <c r="R3504" s="46"/>
      <c r="S3504" s="46"/>
      <c r="T3504" s="46"/>
      <c r="U3504" s="46"/>
      <c r="V3504" s="46"/>
      <c r="W3504" s="46"/>
      <c r="X3504" s="46"/>
    </row>
    <row r="3505" spans="1:24" ht="15" customHeight="1" x14ac:dyDescent="0.2">
      <c r="A3505" s="46"/>
      <c r="B3505" s="259" t="s">
        <v>750</v>
      </c>
      <c r="C3505" s="267" t="s">
        <v>24</v>
      </c>
      <c r="D3505" s="259" t="s">
        <v>25</v>
      </c>
      <c r="E3505" s="259" t="s">
        <v>26</v>
      </c>
      <c r="F3505" s="387" t="s">
        <v>917</v>
      </c>
      <c r="G3505" s="387"/>
      <c r="H3505" s="271" t="s">
        <v>27</v>
      </c>
      <c r="I3505" s="267" t="s">
        <v>28</v>
      </c>
      <c r="J3505" s="267" t="s">
        <v>29</v>
      </c>
      <c r="K3505" s="267" t="s">
        <v>30</v>
      </c>
      <c r="M3505" s="46"/>
      <c r="N3505" s="46"/>
      <c r="O3505" s="46"/>
      <c r="P3505" s="46"/>
      <c r="Q3505" s="46"/>
      <c r="R3505" s="46"/>
      <c r="S3505" s="46"/>
      <c r="T3505" s="46"/>
      <c r="U3505" s="46"/>
      <c r="V3505" s="46"/>
      <c r="W3505" s="46"/>
      <c r="X3505" s="46"/>
    </row>
    <row r="3506" spans="1:24" ht="15" customHeight="1" x14ac:dyDescent="0.2">
      <c r="A3506" s="46"/>
      <c r="B3506" s="260" t="s">
        <v>918</v>
      </c>
      <c r="C3506" s="275" t="s">
        <v>3029</v>
      </c>
      <c r="D3506" s="260" t="s">
        <v>73</v>
      </c>
      <c r="E3506" s="260" t="s">
        <v>3030</v>
      </c>
      <c r="F3506" s="388" t="s">
        <v>978</v>
      </c>
      <c r="G3506" s="388"/>
      <c r="H3506" s="274" t="s">
        <v>49</v>
      </c>
      <c r="I3506" s="277">
        <v>1</v>
      </c>
      <c r="J3506" s="276">
        <v>298.79000000000002</v>
      </c>
      <c r="K3506" s="276">
        <v>298.79000000000002</v>
      </c>
      <c r="M3506" s="46"/>
      <c r="N3506" s="46"/>
      <c r="O3506" s="46"/>
      <c r="P3506" s="46"/>
      <c r="Q3506" s="46"/>
      <c r="R3506" s="46"/>
      <c r="S3506" s="46"/>
      <c r="T3506" s="46"/>
      <c r="U3506" s="46"/>
      <c r="V3506" s="46"/>
      <c r="W3506" s="46"/>
      <c r="X3506" s="46"/>
    </row>
    <row r="3507" spans="1:24" ht="15" customHeight="1" x14ac:dyDescent="0.2">
      <c r="A3507" s="46"/>
      <c r="B3507" s="261" t="s">
        <v>953</v>
      </c>
      <c r="C3507" s="280" t="s">
        <v>988</v>
      </c>
      <c r="D3507" s="261" t="s">
        <v>47</v>
      </c>
      <c r="E3507" s="261" t="s">
        <v>989</v>
      </c>
      <c r="F3507" s="385" t="s">
        <v>3970</v>
      </c>
      <c r="G3507" s="385"/>
      <c r="H3507" s="279" t="s">
        <v>950</v>
      </c>
      <c r="I3507" s="282">
        <v>3.0680000000000001</v>
      </c>
      <c r="J3507" s="281">
        <v>27.19</v>
      </c>
      <c r="K3507" s="281">
        <v>83.41</v>
      </c>
      <c r="M3507" s="46"/>
      <c r="N3507" s="46"/>
      <c r="O3507" s="46"/>
      <c r="P3507" s="46"/>
      <c r="Q3507" s="46"/>
      <c r="R3507" s="46"/>
      <c r="S3507" s="46"/>
      <c r="T3507" s="46"/>
      <c r="U3507" s="46"/>
      <c r="V3507" s="46"/>
      <c r="W3507" s="46"/>
      <c r="X3507" s="46"/>
    </row>
    <row r="3508" spans="1:24" ht="15" customHeight="1" x14ac:dyDescent="0.2">
      <c r="A3508" s="46"/>
      <c r="B3508" s="261" t="s">
        <v>953</v>
      </c>
      <c r="C3508" s="280" t="s">
        <v>991</v>
      </c>
      <c r="D3508" s="261" t="s">
        <v>47</v>
      </c>
      <c r="E3508" s="261" t="s">
        <v>992</v>
      </c>
      <c r="F3508" s="385" t="s">
        <v>3970</v>
      </c>
      <c r="G3508" s="385"/>
      <c r="H3508" s="279" t="s">
        <v>950</v>
      </c>
      <c r="I3508" s="282">
        <v>3.0680000000000001</v>
      </c>
      <c r="J3508" s="281">
        <v>43.64</v>
      </c>
      <c r="K3508" s="281">
        <v>133.88</v>
      </c>
      <c r="M3508" s="46"/>
      <c r="N3508" s="46"/>
      <c r="O3508" s="46"/>
      <c r="P3508" s="46"/>
      <c r="Q3508" s="46"/>
      <c r="R3508" s="46"/>
      <c r="S3508" s="46"/>
      <c r="T3508" s="46"/>
      <c r="U3508" s="46"/>
      <c r="V3508" s="46"/>
      <c r="W3508" s="46"/>
      <c r="X3508" s="46"/>
    </row>
    <row r="3509" spans="1:24" ht="15" customHeight="1" x14ac:dyDescent="0.2">
      <c r="A3509" s="46"/>
      <c r="B3509" s="262" t="s">
        <v>919</v>
      </c>
      <c r="C3509" s="284" t="s">
        <v>3117</v>
      </c>
      <c r="D3509" s="262" t="s">
        <v>47</v>
      </c>
      <c r="E3509" s="262" t="s">
        <v>3118</v>
      </c>
      <c r="F3509" s="389" t="s">
        <v>923</v>
      </c>
      <c r="G3509" s="389"/>
      <c r="H3509" s="283" t="s">
        <v>83</v>
      </c>
      <c r="I3509" s="286">
        <v>1.2</v>
      </c>
      <c r="J3509" s="285">
        <v>4</v>
      </c>
      <c r="K3509" s="285">
        <v>4.8</v>
      </c>
      <c r="M3509" s="46"/>
      <c r="N3509" s="46"/>
      <c r="O3509" s="46"/>
      <c r="P3509" s="46"/>
      <c r="Q3509" s="46"/>
      <c r="R3509" s="46"/>
      <c r="S3509" s="46"/>
      <c r="T3509" s="46"/>
      <c r="U3509" s="46"/>
      <c r="V3509" s="46"/>
      <c r="W3509" s="46"/>
      <c r="X3509" s="46"/>
    </row>
    <row r="3510" spans="1:24" ht="15" customHeight="1" x14ac:dyDescent="0.2">
      <c r="A3510" s="46"/>
      <c r="B3510" s="262" t="s">
        <v>919</v>
      </c>
      <c r="C3510" s="284" t="s">
        <v>3119</v>
      </c>
      <c r="D3510" s="262" t="s">
        <v>43</v>
      </c>
      <c r="E3510" s="262" t="s">
        <v>3120</v>
      </c>
      <c r="F3510" s="389" t="s">
        <v>923</v>
      </c>
      <c r="G3510" s="389"/>
      <c r="H3510" s="283" t="s">
        <v>49</v>
      </c>
      <c r="I3510" s="286">
        <v>1</v>
      </c>
      <c r="J3510" s="285">
        <v>59</v>
      </c>
      <c r="K3510" s="285">
        <v>59</v>
      </c>
      <c r="M3510" s="46"/>
      <c r="N3510" s="46"/>
      <c r="O3510" s="46"/>
      <c r="P3510" s="46"/>
      <c r="Q3510" s="46"/>
      <c r="R3510" s="46"/>
      <c r="S3510" s="46"/>
      <c r="T3510" s="46"/>
      <c r="U3510" s="46"/>
      <c r="V3510" s="46"/>
      <c r="W3510" s="46"/>
      <c r="X3510" s="46"/>
    </row>
    <row r="3511" spans="1:24" ht="15" customHeight="1" x14ac:dyDescent="0.2">
      <c r="A3511" s="46"/>
      <c r="B3511" s="262" t="s">
        <v>919</v>
      </c>
      <c r="C3511" s="284" t="s">
        <v>2743</v>
      </c>
      <c r="D3511" s="262" t="s">
        <v>47</v>
      </c>
      <c r="E3511" s="262" t="s">
        <v>2744</v>
      </c>
      <c r="F3511" s="389" t="s">
        <v>923</v>
      </c>
      <c r="G3511" s="389"/>
      <c r="H3511" s="283" t="s">
        <v>49</v>
      </c>
      <c r="I3511" s="286">
        <v>0.08</v>
      </c>
      <c r="J3511" s="285">
        <v>10.9</v>
      </c>
      <c r="K3511" s="285">
        <v>0.87</v>
      </c>
      <c r="M3511" s="46"/>
      <c r="N3511" s="46"/>
      <c r="O3511" s="46"/>
      <c r="P3511" s="46"/>
      <c r="Q3511" s="46"/>
      <c r="R3511" s="46"/>
      <c r="S3511" s="46"/>
      <c r="T3511" s="46"/>
      <c r="U3511" s="46"/>
      <c r="V3511" s="46"/>
      <c r="W3511" s="46"/>
      <c r="X3511" s="46"/>
    </row>
    <row r="3512" spans="1:24" ht="15" customHeight="1" x14ac:dyDescent="0.2">
      <c r="A3512" s="46"/>
      <c r="B3512" s="262" t="s">
        <v>919</v>
      </c>
      <c r="C3512" s="284" t="s">
        <v>3115</v>
      </c>
      <c r="D3512" s="262" t="s">
        <v>47</v>
      </c>
      <c r="E3512" s="262" t="s">
        <v>3116</v>
      </c>
      <c r="F3512" s="389" t="s">
        <v>923</v>
      </c>
      <c r="G3512" s="389"/>
      <c r="H3512" s="283" t="s">
        <v>49</v>
      </c>
      <c r="I3512" s="286">
        <v>2</v>
      </c>
      <c r="J3512" s="285">
        <v>1.76</v>
      </c>
      <c r="K3512" s="285">
        <v>3.52</v>
      </c>
      <c r="M3512" s="46"/>
      <c r="N3512" s="46"/>
      <c r="O3512" s="46"/>
      <c r="P3512" s="46"/>
      <c r="Q3512" s="46"/>
      <c r="R3512" s="46"/>
      <c r="S3512" s="46"/>
      <c r="T3512" s="46"/>
      <c r="U3512" s="46"/>
      <c r="V3512" s="46"/>
      <c r="W3512" s="46"/>
      <c r="X3512" s="46"/>
    </row>
    <row r="3513" spans="1:24" ht="15" customHeight="1" x14ac:dyDescent="0.2">
      <c r="A3513" s="46"/>
      <c r="B3513" s="262" t="s">
        <v>919</v>
      </c>
      <c r="C3513" s="284" t="s">
        <v>3121</v>
      </c>
      <c r="D3513" s="262" t="s">
        <v>47</v>
      </c>
      <c r="E3513" s="262" t="s">
        <v>3122</v>
      </c>
      <c r="F3513" s="389" t="s">
        <v>923</v>
      </c>
      <c r="G3513" s="389"/>
      <c r="H3513" s="283" t="s">
        <v>83</v>
      </c>
      <c r="I3513" s="286">
        <v>8.6</v>
      </c>
      <c r="J3513" s="285">
        <v>1.0900000000000001</v>
      </c>
      <c r="K3513" s="285">
        <v>9.3699999999999992</v>
      </c>
      <c r="M3513" s="46"/>
      <c r="N3513" s="46"/>
      <c r="O3513" s="46"/>
      <c r="P3513" s="46"/>
      <c r="Q3513" s="46"/>
      <c r="R3513" s="46"/>
      <c r="S3513" s="46"/>
      <c r="T3513" s="46"/>
      <c r="U3513" s="46"/>
      <c r="V3513" s="46"/>
      <c r="W3513" s="46"/>
      <c r="X3513" s="46"/>
    </row>
    <row r="3514" spans="1:24" ht="15" customHeight="1" x14ac:dyDescent="0.2">
      <c r="A3514" s="46"/>
      <c r="B3514" s="262" t="s">
        <v>919</v>
      </c>
      <c r="C3514" s="284" t="s">
        <v>3123</v>
      </c>
      <c r="D3514" s="262" t="s">
        <v>47</v>
      </c>
      <c r="E3514" s="262" t="s">
        <v>3124</v>
      </c>
      <c r="F3514" s="389" t="s">
        <v>923</v>
      </c>
      <c r="G3514" s="389"/>
      <c r="H3514" s="283" t="s">
        <v>49</v>
      </c>
      <c r="I3514" s="286">
        <v>2</v>
      </c>
      <c r="J3514" s="285">
        <v>0.9</v>
      </c>
      <c r="K3514" s="285">
        <v>1.8</v>
      </c>
      <c r="M3514" s="46"/>
      <c r="N3514" s="46"/>
      <c r="O3514" s="46"/>
      <c r="P3514" s="46"/>
      <c r="Q3514" s="46"/>
      <c r="R3514" s="46"/>
      <c r="S3514" s="46"/>
      <c r="T3514" s="46"/>
      <c r="U3514" s="46"/>
      <c r="V3514" s="46"/>
      <c r="W3514" s="46"/>
      <c r="X3514" s="46"/>
    </row>
    <row r="3515" spans="1:24" ht="15" customHeight="1" x14ac:dyDescent="0.2">
      <c r="A3515" s="46"/>
      <c r="B3515" s="262" t="s">
        <v>919</v>
      </c>
      <c r="C3515" s="284" t="s">
        <v>1670</v>
      </c>
      <c r="D3515" s="262" t="s">
        <v>47</v>
      </c>
      <c r="E3515" s="262" t="s">
        <v>1671</v>
      </c>
      <c r="F3515" s="389" t="s">
        <v>923</v>
      </c>
      <c r="G3515" s="389"/>
      <c r="H3515" s="283" t="s">
        <v>49</v>
      </c>
      <c r="I3515" s="286">
        <v>1</v>
      </c>
      <c r="J3515" s="285">
        <v>2.14</v>
      </c>
      <c r="K3515" s="285">
        <v>2.14</v>
      </c>
      <c r="M3515" s="46"/>
      <c r="N3515" s="46"/>
      <c r="O3515" s="46"/>
      <c r="P3515" s="46"/>
      <c r="Q3515" s="46"/>
      <c r="R3515" s="46"/>
      <c r="S3515" s="46"/>
      <c r="T3515" s="46"/>
      <c r="U3515" s="46"/>
      <c r="V3515" s="46"/>
      <c r="W3515" s="46"/>
      <c r="X3515" s="46"/>
    </row>
    <row r="3516" spans="1:24" ht="15" customHeight="1" x14ac:dyDescent="0.2">
      <c r="A3516" s="46"/>
      <c r="B3516" s="263"/>
      <c r="C3516" s="263"/>
      <c r="D3516" s="263"/>
      <c r="E3516" s="263"/>
      <c r="F3516" s="263" t="s">
        <v>924</v>
      </c>
      <c r="G3516" s="289">
        <v>191.21</v>
      </c>
      <c r="H3516" s="263" t="s">
        <v>925</v>
      </c>
      <c r="I3516" s="289">
        <v>0</v>
      </c>
      <c r="J3516" s="263" t="s">
        <v>926</v>
      </c>
      <c r="K3516" s="289">
        <v>191.21</v>
      </c>
      <c r="M3516" s="46"/>
      <c r="N3516" s="46"/>
      <c r="O3516" s="46"/>
      <c r="P3516" s="46"/>
      <c r="Q3516" s="46"/>
      <c r="R3516" s="46"/>
      <c r="S3516" s="46"/>
      <c r="T3516" s="46"/>
      <c r="U3516" s="46"/>
      <c r="V3516" s="46"/>
      <c r="W3516" s="46"/>
      <c r="X3516" s="46"/>
    </row>
    <row r="3517" spans="1:24" ht="15" customHeight="1" x14ac:dyDescent="0.2">
      <c r="A3517" s="46"/>
      <c r="B3517" s="263"/>
      <c r="C3517" s="263"/>
      <c r="D3517" s="263"/>
      <c r="E3517" s="263"/>
      <c r="F3517" s="263" t="s">
        <v>927</v>
      </c>
      <c r="G3517" s="289">
        <v>62.17</v>
      </c>
      <c r="H3517" s="263"/>
      <c r="I3517" s="386" t="s">
        <v>928</v>
      </c>
      <c r="J3517" s="386"/>
      <c r="K3517" s="289">
        <v>360.96</v>
      </c>
      <c r="M3517" s="46"/>
      <c r="N3517" s="46"/>
      <c r="O3517" s="46"/>
      <c r="P3517" s="46"/>
      <c r="Q3517" s="46"/>
      <c r="R3517" s="46"/>
      <c r="S3517" s="46"/>
      <c r="T3517" s="46"/>
      <c r="U3517" s="46"/>
      <c r="V3517" s="46"/>
      <c r="W3517" s="46"/>
      <c r="X3517" s="46"/>
    </row>
    <row r="3518" spans="1:24" ht="15" customHeight="1" thickBot="1" x14ac:dyDescent="0.25">
      <c r="A3518" s="46"/>
      <c r="B3518" s="264"/>
      <c r="C3518" s="264"/>
      <c r="D3518" s="264"/>
      <c r="E3518" s="264"/>
      <c r="F3518" s="264"/>
      <c r="G3518" s="264"/>
      <c r="H3518" s="264" t="s">
        <v>929</v>
      </c>
      <c r="I3518" s="287" t="s">
        <v>1064</v>
      </c>
      <c r="J3518" s="264" t="s">
        <v>931</v>
      </c>
      <c r="K3518" s="265">
        <v>721.92</v>
      </c>
      <c r="M3518" s="46"/>
      <c r="N3518" s="46"/>
      <c r="O3518" s="46"/>
      <c r="P3518" s="46"/>
      <c r="Q3518" s="46"/>
      <c r="R3518" s="46"/>
      <c r="S3518" s="46"/>
      <c r="T3518" s="46"/>
      <c r="U3518" s="46"/>
      <c r="V3518" s="46"/>
      <c r="W3518" s="46"/>
      <c r="X3518" s="46"/>
    </row>
    <row r="3519" spans="1:24" ht="15" customHeight="1" thickTop="1" x14ac:dyDescent="0.2">
      <c r="A3519" s="46"/>
      <c r="B3519" s="278"/>
      <c r="C3519" s="278"/>
      <c r="D3519" s="278"/>
      <c r="E3519" s="278"/>
      <c r="F3519" s="278"/>
      <c r="G3519" s="278"/>
      <c r="H3519" s="278"/>
      <c r="I3519" s="278"/>
      <c r="J3519" s="278"/>
      <c r="K3519" s="278"/>
      <c r="M3519" s="46"/>
      <c r="N3519" s="46"/>
      <c r="O3519" s="46"/>
      <c r="P3519" s="46"/>
      <c r="Q3519" s="46"/>
      <c r="R3519" s="46"/>
      <c r="S3519" s="46"/>
      <c r="T3519" s="46"/>
      <c r="U3519" s="46"/>
      <c r="V3519" s="46"/>
      <c r="W3519" s="46"/>
      <c r="X3519" s="46"/>
    </row>
    <row r="3520" spans="1:24" ht="15" customHeight="1" x14ac:dyDescent="0.2">
      <c r="A3520" s="46"/>
      <c r="B3520" s="259" t="s">
        <v>751</v>
      </c>
      <c r="C3520" s="267" t="s">
        <v>24</v>
      </c>
      <c r="D3520" s="259" t="s">
        <v>25</v>
      </c>
      <c r="E3520" s="259" t="s">
        <v>26</v>
      </c>
      <c r="F3520" s="387" t="s">
        <v>917</v>
      </c>
      <c r="G3520" s="387"/>
      <c r="H3520" s="271" t="s">
        <v>27</v>
      </c>
      <c r="I3520" s="267" t="s">
        <v>28</v>
      </c>
      <c r="J3520" s="267" t="s">
        <v>29</v>
      </c>
      <c r="K3520" s="267" t="s">
        <v>30</v>
      </c>
      <c r="M3520" s="46"/>
      <c r="N3520" s="46"/>
      <c r="O3520" s="46"/>
      <c r="P3520" s="46"/>
      <c r="Q3520" s="46"/>
      <c r="R3520" s="46"/>
      <c r="S3520" s="46"/>
      <c r="T3520" s="46"/>
      <c r="U3520" s="46"/>
      <c r="V3520" s="46"/>
      <c r="W3520" s="46"/>
      <c r="X3520" s="46"/>
    </row>
    <row r="3521" spans="1:24" ht="15" customHeight="1" x14ac:dyDescent="0.2">
      <c r="A3521" s="46"/>
      <c r="B3521" s="260" t="s">
        <v>918</v>
      </c>
      <c r="C3521" s="275" t="s">
        <v>3469</v>
      </c>
      <c r="D3521" s="260" t="s">
        <v>73</v>
      </c>
      <c r="E3521" s="260" t="s">
        <v>3470</v>
      </c>
      <c r="F3521" s="388" t="s">
        <v>978</v>
      </c>
      <c r="G3521" s="388"/>
      <c r="H3521" s="274" t="s">
        <v>49</v>
      </c>
      <c r="I3521" s="277">
        <v>1</v>
      </c>
      <c r="J3521" s="276">
        <v>199.69</v>
      </c>
      <c r="K3521" s="276">
        <v>199.69</v>
      </c>
      <c r="M3521" s="46"/>
      <c r="N3521" s="46"/>
      <c r="O3521" s="46"/>
      <c r="P3521" s="46"/>
      <c r="Q3521" s="46"/>
      <c r="R3521" s="46"/>
      <c r="S3521" s="46"/>
      <c r="T3521" s="46"/>
      <c r="U3521" s="46"/>
      <c r="V3521" s="46"/>
      <c r="W3521" s="46"/>
      <c r="X3521" s="46"/>
    </row>
    <row r="3522" spans="1:24" ht="15" customHeight="1" x14ac:dyDescent="0.2">
      <c r="A3522" s="46"/>
      <c r="B3522" s="261" t="s">
        <v>953</v>
      </c>
      <c r="C3522" s="280" t="s">
        <v>991</v>
      </c>
      <c r="D3522" s="261" t="s">
        <v>47</v>
      </c>
      <c r="E3522" s="261" t="s">
        <v>992</v>
      </c>
      <c r="F3522" s="385" t="s">
        <v>3970</v>
      </c>
      <c r="G3522" s="385"/>
      <c r="H3522" s="279" t="s">
        <v>950</v>
      </c>
      <c r="I3522" s="282">
        <v>0.82499999999999996</v>
      </c>
      <c r="J3522" s="281">
        <v>43.64</v>
      </c>
      <c r="K3522" s="281">
        <v>36</v>
      </c>
      <c r="M3522" s="46"/>
      <c r="N3522" s="46"/>
      <c r="O3522" s="46"/>
      <c r="P3522" s="46"/>
      <c r="Q3522" s="46"/>
      <c r="R3522" s="46"/>
      <c r="S3522" s="46"/>
      <c r="T3522" s="46"/>
      <c r="U3522" s="46"/>
      <c r="V3522" s="46"/>
      <c r="W3522" s="46"/>
      <c r="X3522" s="46"/>
    </row>
    <row r="3523" spans="1:24" ht="15" customHeight="1" x14ac:dyDescent="0.2">
      <c r="A3523" s="46"/>
      <c r="B3523" s="261" t="s">
        <v>953</v>
      </c>
      <c r="C3523" s="280" t="s">
        <v>988</v>
      </c>
      <c r="D3523" s="261" t="s">
        <v>47</v>
      </c>
      <c r="E3523" s="261" t="s">
        <v>989</v>
      </c>
      <c r="F3523" s="385" t="s">
        <v>3970</v>
      </c>
      <c r="G3523" s="385"/>
      <c r="H3523" s="279" t="s">
        <v>950</v>
      </c>
      <c r="I3523" s="282">
        <v>0.82499999999999996</v>
      </c>
      <c r="J3523" s="281">
        <v>27.19</v>
      </c>
      <c r="K3523" s="281">
        <v>22.43</v>
      </c>
      <c r="M3523" s="46"/>
      <c r="N3523" s="46"/>
      <c r="O3523" s="46"/>
      <c r="P3523" s="46"/>
      <c r="Q3523" s="46"/>
      <c r="R3523" s="46"/>
      <c r="S3523" s="46"/>
      <c r="T3523" s="46"/>
      <c r="U3523" s="46"/>
      <c r="V3523" s="46"/>
      <c r="W3523" s="46"/>
      <c r="X3523" s="46"/>
    </row>
    <row r="3524" spans="1:24" ht="15" customHeight="1" x14ac:dyDescent="0.2">
      <c r="A3524" s="46"/>
      <c r="B3524" s="262" t="s">
        <v>919</v>
      </c>
      <c r="C3524" s="284" t="s">
        <v>3720</v>
      </c>
      <c r="D3524" s="262" t="s">
        <v>43</v>
      </c>
      <c r="E3524" s="262" t="s">
        <v>3721</v>
      </c>
      <c r="F3524" s="389" t="s">
        <v>923</v>
      </c>
      <c r="G3524" s="389"/>
      <c r="H3524" s="283" t="s">
        <v>49</v>
      </c>
      <c r="I3524" s="286">
        <v>1</v>
      </c>
      <c r="J3524" s="285">
        <v>141.26</v>
      </c>
      <c r="K3524" s="285">
        <v>141.26</v>
      </c>
      <c r="M3524" s="46"/>
      <c r="N3524" s="46"/>
      <c r="O3524" s="46"/>
      <c r="P3524" s="46"/>
      <c r="Q3524" s="46"/>
      <c r="R3524" s="46"/>
      <c r="S3524" s="46"/>
      <c r="T3524" s="46"/>
      <c r="U3524" s="46"/>
      <c r="V3524" s="46"/>
      <c r="W3524" s="46"/>
      <c r="X3524" s="46"/>
    </row>
    <row r="3525" spans="1:24" ht="15" customHeight="1" x14ac:dyDescent="0.2">
      <c r="A3525" s="46"/>
      <c r="B3525" s="263"/>
      <c r="C3525" s="263"/>
      <c r="D3525" s="263"/>
      <c r="E3525" s="263"/>
      <c r="F3525" s="263" t="s">
        <v>924</v>
      </c>
      <c r="G3525" s="289">
        <v>51.41</v>
      </c>
      <c r="H3525" s="263" t="s">
        <v>925</v>
      </c>
      <c r="I3525" s="289">
        <v>0</v>
      </c>
      <c r="J3525" s="263" t="s">
        <v>926</v>
      </c>
      <c r="K3525" s="289">
        <v>51.41</v>
      </c>
      <c r="M3525" s="46"/>
      <c r="N3525" s="46"/>
      <c r="O3525" s="46"/>
      <c r="P3525" s="46"/>
      <c r="Q3525" s="46"/>
      <c r="R3525" s="46"/>
      <c r="S3525" s="46"/>
      <c r="T3525" s="46"/>
      <c r="U3525" s="46"/>
      <c r="V3525" s="46"/>
      <c r="W3525" s="46"/>
      <c r="X3525" s="46"/>
    </row>
    <row r="3526" spans="1:24" ht="15" customHeight="1" x14ac:dyDescent="0.2">
      <c r="A3526" s="46"/>
      <c r="B3526" s="263"/>
      <c r="C3526" s="263"/>
      <c r="D3526" s="263"/>
      <c r="E3526" s="263"/>
      <c r="F3526" s="263" t="s">
        <v>927</v>
      </c>
      <c r="G3526" s="289">
        <v>41.55</v>
      </c>
      <c r="H3526" s="263"/>
      <c r="I3526" s="386" t="s">
        <v>928</v>
      </c>
      <c r="J3526" s="386"/>
      <c r="K3526" s="289">
        <v>241.24</v>
      </c>
      <c r="M3526" s="46"/>
      <c r="N3526" s="46"/>
      <c r="O3526" s="46"/>
      <c r="P3526" s="46"/>
      <c r="Q3526" s="46"/>
      <c r="R3526" s="46"/>
      <c r="S3526" s="46"/>
      <c r="T3526" s="46"/>
      <c r="U3526" s="46"/>
      <c r="V3526" s="46"/>
      <c r="W3526" s="46"/>
      <c r="X3526" s="46"/>
    </row>
    <row r="3527" spans="1:24" ht="15" customHeight="1" thickBot="1" x14ac:dyDescent="0.25">
      <c r="A3527" s="46"/>
      <c r="B3527" s="264"/>
      <c r="C3527" s="264"/>
      <c r="D3527" s="264"/>
      <c r="E3527" s="264"/>
      <c r="F3527" s="264"/>
      <c r="G3527" s="264"/>
      <c r="H3527" s="264" t="s">
        <v>929</v>
      </c>
      <c r="I3527" s="287" t="s">
        <v>1064</v>
      </c>
      <c r="J3527" s="264" t="s">
        <v>931</v>
      </c>
      <c r="K3527" s="265">
        <v>482.48</v>
      </c>
      <c r="M3527" s="46"/>
      <c r="N3527" s="46"/>
      <c r="O3527" s="46"/>
      <c r="P3527" s="46"/>
      <c r="Q3527" s="46"/>
      <c r="R3527" s="46"/>
      <c r="S3527" s="46"/>
      <c r="T3527" s="46"/>
      <c r="U3527" s="46"/>
      <c r="V3527" s="46"/>
      <c r="W3527" s="46"/>
      <c r="X3527" s="46"/>
    </row>
    <row r="3528" spans="1:24" ht="15" customHeight="1" thickTop="1" x14ac:dyDescent="0.2">
      <c r="A3528" s="46"/>
      <c r="B3528" s="278"/>
      <c r="C3528" s="278"/>
      <c r="D3528" s="278"/>
      <c r="E3528" s="278"/>
      <c r="F3528" s="278"/>
      <c r="G3528" s="278"/>
      <c r="H3528" s="278"/>
      <c r="I3528" s="278"/>
      <c r="J3528" s="278"/>
      <c r="K3528" s="278"/>
      <c r="M3528" s="46"/>
      <c r="N3528" s="46"/>
      <c r="O3528" s="46"/>
      <c r="P3528" s="46"/>
      <c r="Q3528" s="46"/>
      <c r="R3528" s="46"/>
      <c r="S3528" s="46"/>
      <c r="T3528" s="46"/>
      <c r="U3528" s="46"/>
      <c r="V3528" s="46"/>
      <c r="W3528" s="46"/>
      <c r="X3528" s="46"/>
    </row>
    <row r="3529" spans="1:24" ht="15" customHeight="1" x14ac:dyDescent="0.2">
      <c r="A3529" s="46"/>
      <c r="B3529" s="259" t="s">
        <v>752</v>
      </c>
      <c r="C3529" s="267" t="s">
        <v>24</v>
      </c>
      <c r="D3529" s="259" t="s">
        <v>25</v>
      </c>
      <c r="E3529" s="259" t="s">
        <v>26</v>
      </c>
      <c r="F3529" s="387" t="s">
        <v>917</v>
      </c>
      <c r="G3529" s="387"/>
      <c r="H3529" s="271" t="s">
        <v>27</v>
      </c>
      <c r="I3529" s="267" t="s">
        <v>28</v>
      </c>
      <c r="J3529" s="267" t="s">
        <v>29</v>
      </c>
      <c r="K3529" s="267" t="s">
        <v>30</v>
      </c>
      <c r="M3529" s="46"/>
      <c r="N3529" s="46"/>
      <c r="O3529" s="46"/>
      <c r="P3529" s="46"/>
      <c r="Q3529" s="46"/>
      <c r="R3529" s="46"/>
      <c r="S3529" s="46"/>
      <c r="T3529" s="46"/>
      <c r="U3529" s="46"/>
      <c r="V3529" s="46"/>
      <c r="W3529" s="46"/>
      <c r="X3529" s="46"/>
    </row>
    <row r="3530" spans="1:24" ht="15" customHeight="1" x14ac:dyDescent="0.2">
      <c r="A3530" s="46"/>
      <c r="B3530" s="260" t="s">
        <v>918</v>
      </c>
      <c r="C3530" s="275" t="s">
        <v>3471</v>
      </c>
      <c r="D3530" s="260" t="s">
        <v>47</v>
      </c>
      <c r="E3530" s="260" t="s">
        <v>3472</v>
      </c>
      <c r="F3530" s="388" t="s">
        <v>3977</v>
      </c>
      <c r="G3530" s="388"/>
      <c r="H3530" s="274" t="s">
        <v>49</v>
      </c>
      <c r="I3530" s="277">
        <v>1</v>
      </c>
      <c r="J3530" s="276">
        <v>11.82</v>
      </c>
      <c r="K3530" s="276">
        <v>11.82</v>
      </c>
      <c r="M3530" s="46"/>
      <c r="N3530" s="46"/>
      <c r="O3530" s="46"/>
      <c r="P3530" s="46"/>
      <c r="Q3530" s="46"/>
      <c r="R3530" s="46"/>
      <c r="S3530" s="46"/>
      <c r="T3530" s="46"/>
      <c r="U3530" s="46"/>
      <c r="V3530" s="46"/>
      <c r="W3530" s="46"/>
      <c r="X3530" s="46"/>
    </row>
    <row r="3531" spans="1:24" ht="15" customHeight="1" x14ac:dyDescent="0.2">
      <c r="A3531" s="46"/>
      <c r="B3531" s="261" t="s">
        <v>953</v>
      </c>
      <c r="C3531" s="280" t="s">
        <v>988</v>
      </c>
      <c r="D3531" s="261" t="s">
        <v>47</v>
      </c>
      <c r="E3531" s="261" t="s">
        <v>989</v>
      </c>
      <c r="F3531" s="385" t="s">
        <v>3970</v>
      </c>
      <c r="G3531" s="385"/>
      <c r="H3531" s="279" t="s">
        <v>950</v>
      </c>
      <c r="I3531" s="282">
        <v>3.5428000000000001E-2</v>
      </c>
      <c r="J3531" s="281">
        <v>27.19</v>
      </c>
      <c r="K3531" s="281">
        <v>0.96</v>
      </c>
      <c r="M3531" s="46"/>
      <c r="N3531" s="46"/>
      <c r="O3531" s="46"/>
      <c r="P3531" s="46"/>
      <c r="Q3531" s="46"/>
      <c r="R3531" s="46"/>
      <c r="S3531" s="46"/>
      <c r="T3531" s="46"/>
      <c r="U3531" s="46"/>
      <c r="V3531" s="46"/>
      <c r="W3531" s="46"/>
      <c r="X3531" s="46"/>
    </row>
    <row r="3532" spans="1:24" ht="15" customHeight="1" x14ac:dyDescent="0.2">
      <c r="A3532" s="46"/>
      <c r="B3532" s="261" t="s">
        <v>953</v>
      </c>
      <c r="C3532" s="280" t="s">
        <v>991</v>
      </c>
      <c r="D3532" s="261" t="s">
        <v>47</v>
      </c>
      <c r="E3532" s="261" t="s">
        <v>992</v>
      </c>
      <c r="F3532" s="385" t="s">
        <v>3970</v>
      </c>
      <c r="G3532" s="385"/>
      <c r="H3532" s="279" t="s">
        <v>950</v>
      </c>
      <c r="I3532" s="282">
        <v>3.5428000000000001E-2</v>
      </c>
      <c r="J3532" s="281">
        <v>43.64</v>
      </c>
      <c r="K3532" s="281">
        <v>1.54</v>
      </c>
      <c r="M3532" s="46"/>
      <c r="N3532" s="46"/>
      <c r="O3532" s="46"/>
      <c r="P3532" s="46"/>
      <c r="Q3532" s="46"/>
      <c r="R3532" s="46"/>
      <c r="S3532" s="46"/>
      <c r="T3532" s="46"/>
      <c r="U3532" s="46"/>
      <c r="V3532" s="46"/>
      <c r="W3532" s="46"/>
      <c r="X3532" s="46"/>
    </row>
    <row r="3533" spans="1:24" ht="15" customHeight="1" x14ac:dyDescent="0.2">
      <c r="A3533" s="46"/>
      <c r="B3533" s="262" t="s">
        <v>919</v>
      </c>
      <c r="C3533" s="284" t="s">
        <v>3722</v>
      </c>
      <c r="D3533" s="262" t="s">
        <v>47</v>
      </c>
      <c r="E3533" s="262" t="s">
        <v>3723</v>
      </c>
      <c r="F3533" s="389" t="s">
        <v>923</v>
      </c>
      <c r="G3533" s="389"/>
      <c r="H3533" s="283" t="s">
        <v>49</v>
      </c>
      <c r="I3533" s="286">
        <v>1</v>
      </c>
      <c r="J3533" s="285">
        <v>8.41</v>
      </c>
      <c r="K3533" s="285">
        <v>8.41</v>
      </c>
      <c r="M3533" s="46"/>
      <c r="N3533" s="46"/>
      <c r="O3533" s="46"/>
      <c r="P3533" s="46"/>
      <c r="Q3533" s="46"/>
      <c r="R3533" s="46"/>
      <c r="S3533" s="46"/>
      <c r="T3533" s="46"/>
      <c r="U3533" s="46"/>
      <c r="V3533" s="46"/>
      <c r="W3533" s="46"/>
      <c r="X3533" s="46"/>
    </row>
    <row r="3534" spans="1:24" ht="15" customHeight="1" x14ac:dyDescent="0.2">
      <c r="A3534" s="46"/>
      <c r="B3534" s="262" t="s">
        <v>919</v>
      </c>
      <c r="C3534" s="284" t="s">
        <v>1723</v>
      </c>
      <c r="D3534" s="262" t="s">
        <v>47</v>
      </c>
      <c r="E3534" s="262" t="s">
        <v>1724</v>
      </c>
      <c r="F3534" s="389" t="s">
        <v>923</v>
      </c>
      <c r="G3534" s="389"/>
      <c r="H3534" s="283" t="s">
        <v>49</v>
      </c>
      <c r="I3534" s="286">
        <v>1</v>
      </c>
      <c r="J3534" s="285">
        <v>0.91</v>
      </c>
      <c r="K3534" s="285">
        <v>0.91</v>
      </c>
      <c r="M3534" s="46"/>
      <c r="N3534" s="46"/>
      <c r="O3534" s="46"/>
      <c r="P3534" s="46"/>
      <c r="Q3534" s="46"/>
      <c r="R3534" s="46"/>
      <c r="S3534" s="46"/>
      <c r="T3534" s="46"/>
      <c r="U3534" s="46"/>
      <c r="V3534" s="46"/>
      <c r="W3534" s="46"/>
      <c r="X3534" s="46"/>
    </row>
    <row r="3535" spans="1:24" ht="15" customHeight="1" x14ac:dyDescent="0.2">
      <c r="A3535" s="46"/>
      <c r="B3535" s="263"/>
      <c r="C3535" s="263"/>
      <c r="D3535" s="263"/>
      <c r="E3535" s="263"/>
      <c r="F3535" s="263" t="s">
        <v>924</v>
      </c>
      <c r="G3535" s="289">
        <v>2.2000000000000002</v>
      </c>
      <c r="H3535" s="263" t="s">
        <v>925</v>
      </c>
      <c r="I3535" s="289">
        <v>0</v>
      </c>
      <c r="J3535" s="263" t="s">
        <v>926</v>
      </c>
      <c r="K3535" s="289">
        <v>2.2000000000000002</v>
      </c>
      <c r="M3535" s="46"/>
      <c r="N3535" s="46"/>
      <c r="O3535" s="46"/>
      <c r="P3535" s="46"/>
      <c r="Q3535" s="46"/>
      <c r="R3535" s="46"/>
      <c r="S3535" s="46"/>
      <c r="T3535" s="46"/>
      <c r="U3535" s="46"/>
      <c r="V3535" s="46"/>
      <c r="W3535" s="46"/>
      <c r="X3535" s="46"/>
    </row>
    <row r="3536" spans="1:24" ht="15" customHeight="1" x14ac:dyDescent="0.2">
      <c r="A3536" s="46"/>
      <c r="B3536" s="263"/>
      <c r="C3536" s="263"/>
      <c r="D3536" s="263"/>
      <c r="E3536" s="263"/>
      <c r="F3536" s="263" t="s">
        <v>927</v>
      </c>
      <c r="G3536" s="289">
        <v>2.4500000000000002</v>
      </c>
      <c r="H3536" s="263"/>
      <c r="I3536" s="386" t="s">
        <v>928</v>
      </c>
      <c r="J3536" s="386"/>
      <c r="K3536" s="289">
        <v>14.27</v>
      </c>
      <c r="M3536" s="46"/>
      <c r="N3536" s="46"/>
      <c r="O3536" s="46"/>
      <c r="P3536" s="46"/>
      <c r="Q3536" s="46"/>
      <c r="R3536" s="46"/>
      <c r="S3536" s="46"/>
      <c r="T3536" s="46"/>
      <c r="U3536" s="46"/>
      <c r="V3536" s="46"/>
      <c r="W3536" s="46"/>
      <c r="X3536" s="46"/>
    </row>
    <row r="3537" spans="1:24" ht="15" customHeight="1" thickBot="1" x14ac:dyDescent="0.25">
      <c r="A3537" s="46"/>
      <c r="B3537" s="264"/>
      <c r="C3537" s="264"/>
      <c r="D3537" s="264"/>
      <c r="E3537" s="264"/>
      <c r="F3537" s="264"/>
      <c r="G3537" s="264"/>
      <c r="H3537" s="264" t="s">
        <v>929</v>
      </c>
      <c r="I3537" s="287" t="s">
        <v>1433</v>
      </c>
      <c r="J3537" s="264" t="s">
        <v>931</v>
      </c>
      <c r="K3537" s="265">
        <v>185.51</v>
      </c>
      <c r="M3537" s="46"/>
      <c r="N3537" s="46"/>
      <c r="O3537" s="46"/>
      <c r="P3537" s="46"/>
      <c r="Q3537" s="46"/>
      <c r="R3537" s="46"/>
      <c r="S3537" s="46"/>
      <c r="T3537" s="46"/>
      <c r="U3537" s="46"/>
      <c r="V3537" s="46"/>
      <c r="W3537" s="46"/>
      <c r="X3537" s="46"/>
    </row>
    <row r="3538" spans="1:24" ht="15" customHeight="1" thickTop="1" x14ac:dyDescent="0.2">
      <c r="A3538" s="46"/>
      <c r="B3538" s="278"/>
      <c r="C3538" s="278"/>
      <c r="D3538" s="278"/>
      <c r="E3538" s="278"/>
      <c r="F3538" s="278"/>
      <c r="G3538" s="278"/>
      <c r="H3538" s="278"/>
      <c r="I3538" s="278"/>
      <c r="J3538" s="278"/>
      <c r="K3538" s="278"/>
      <c r="M3538" s="46"/>
      <c r="N3538" s="46"/>
      <c r="O3538" s="46"/>
      <c r="P3538" s="46"/>
      <c r="Q3538" s="46"/>
      <c r="R3538" s="46"/>
      <c r="S3538" s="46"/>
      <c r="T3538" s="46"/>
      <c r="U3538" s="46"/>
      <c r="V3538" s="46"/>
      <c r="W3538" s="46"/>
      <c r="X3538" s="46"/>
    </row>
    <row r="3539" spans="1:24" ht="15" customHeight="1" x14ac:dyDescent="0.2">
      <c r="A3539" s="46"/>
      <c r="B3539" s="259" t="s">
        <v>753</v>
      </c>
      <c r="C3539" s="267" t="s">
        <v>24</v>
      </c>
      <c r="D3539" s="259" t="s">
        <v>25</v>
      </c>
      <c r="E3539" s="259" t="s">
        <v>26</v>
      </c>
      <c r="F3539" s="387" t="s">
        <v>917</v>
      </c>
      <c r="G3539" s="387"/>
      <c r="H3539" s="271" t="s">
        <v>27</v>
      </c>
      <c r="I3539" s="267" t="s">
        <v>28</v>
      </c>
      <c r="J3539" s="267" t="s">
        <v>29</v>
      </c>
      <c r="K3539" s="267" t="s">
        <v>30</v>
      </c>
      <c r="M3539" s="46"/>
      <c r="N3539" s="46"/>
      <c r="O3539" s="46"/>
      <c r="P3539" s="46"/>
      <c r="Q3539" s="46"/>
      <c r="R3539" s="46"/>
      <c r="S3539" s="46"/>
      <c r="T3539" s="46"/>
      <c r="U3539" s="46"/>
      <c r="V3539" s="46"/>
      <c r="W3539" s="46"/>
      <c r="X3539" s="46"/>
    </row>
    <row r="3540" spans="1:24" ht="15" customHeight="1" x14ac:dyDescent="0.2">
      <c r="A3540" s="46"/>
      <c r="B3540" s="260" t="s">
        <v>918</v>
      </c>
      <c r="C3540" s="275" t="s">
        <v>3473</v>
      </c>
      <c r="D3540" s="260" t="s">
        <v>47</v>
      </c>
      <c r="E3540" s="260" t="s">
        <v>3474</v>
      </c>
      <c r="F3540" s="388" t="s">
        <v>3977</v>
      </c>
      <c r="G3540" s="388"/>
      <c r="H3540" s="274" t="s">
        <v>49</v>
      </c>
      <c r="I3540" s="277">
        <v>1</v>
      </c>
      <c r="J3540" s="276">
        <v>11.82</v>
      </c>
      <c r="K3540" s="276">
        <v>11.82</v>
      </c>
      <c r="M3540" s="46"/>
      <c r="N3540" s="46"/>
      <c r="O3540" s="46"/>
      <c r="P3540" s="46"/>
      <c r="Q3540" s="46"/>
      <c r="R3540" s="46"/>
      <c r="S3540" s="46"/>
      <c r="T3540" s="46"/>
      <c r="U3540" s="46"/>
      <c r="V3540" s="46"/>
      <c r="W3540" s="46"/>
      <c r="X3540" s="46"/>
    </row>
    <row r="3541" spans="1:24" ht="15" customHeight="1" x14ac:dyDescent="0.2">
      <c r="A3541" s="46"/>
      <c r="B3541" s="261" t="s">
        <v>953</v>
      </c>
      <c r="C3541" s="280" t="s">
        <v>991</v>
      </c>
      <c r="D3541" s="261" t="s">
        <v>47</v>
      </c>
      <c r="E3541" s="261" t="s">
        <v>992</v>
      </c>
      <c r="F3541" s="385" t="s">
        <v>3970</v>
      </c>
      <c r="G3541" s="385"/>
      <c r="H3541" s="279" t="s">
        <v>950</v>
      </c>
      <c r="I3541" s="282">
        <v>3.5428000000000001E-2</v>
      </c>
      <c r="J3541" s="281">
        <v>43.64</v>
      </c>
      <c r="K3541" s="281">
        <v>1.54</v>
      </c>
      <c r="M3541" s="46"/>
      <c r="N3541" s="46"/>
      <c r="O3541" s="46"/>
      <c r="P3541" s="46"/>
      <c r="Q3541" s="46"/>
      <c r="R3541" s="46"/>
      <c r="S3541" s="46"/>
      <c r="T3541" s="46"/>
      <c r="U3541" s="46"/>
      <c r="V3541" s="46"/>
      <c r="W3541" s="46"/>
      <c r="X3541" s="46"/>
    </row>
    <row r="3542" spans="1:24" ht="15" customHeight="1" x14ac:dyDescent="0.2">
      <c r="A3542" s="46"/>
      <c r="B3542" s="261" t="s">
        <v>953</v>
      </c>
      <c r="C3542" s="280" t="s">
        <v>988</v>
      </c>
      <c r="D3542" s="261" t="s">
        <v>47</v>
      </c>
      <c r="E3542" s="261" t="s">
        <v>989</v>
      </c>
      <c r="F3542" s="385" t="s">
        <v>3970</v>
      </c>
      <c r="G3542" s="385"/>
      <c r="H3542" s="279" t="s">
        <v>950</v>
      </c>
      <c r="I3542" s="282">
        <v>3.5428000000000001E-2</v>
      </c>
      <c r="J3542" s="281">
        <v>27.19</v>
      </c>
      <c r="K3542" s="281">
        <v>0.96</v>
      </c>
      <c r="M3542" s="46"/>
      <c r="N3542" s="46"/>
      <c r="O3542" s="46"/>
      <c r="P3542" s="46"/>
      <c r="Q3542" s="46"/>
      <c r="R3542" s="46"/>
      <c r="S3542" s="46"/>
      <c r="T3542" s="46"/>
      <c r="U3542" s="46"/>
      <c r="V3542" s="46"/>
      <c r="W3542" s="46"/>
      <c r="X3542" s="46"/>
    </row>
    <row r="3543" spans="1:24" ht="15" customHeight="1" x14ac:dyDescent="0.2">
      <c r="A3543" s="46"/>
      <c r="B3543" s="262" t="s">
        <v>919</v>
      </c>
      <c r="C3543" s="284" t="s">
        <v>3722</v>
      </c>
      <c r="D3543" s="262" t="s">
        <v>47</v>
      </c>
      <c r="E3543" s="262" t="s">
        <v>3723</v>
      </c>
      <c r="F3543" s="389" t="s">
        <v>923</v>
      </c>
      <c r="G3543" s="389"/>
      <c r="H3543" s="283" t="s">
        <v>49</v>
      </c>
      <c r="I3543" s="286">
        <v>1</v>
      </c>
      <c r="J3543" s="285">
        <v>8.41</v>
      </c>
      <c r="K3543" s="285">
        <v>8.41</v>
      </c>
      <c r="M3543" s="46"/>
      <c r="N3543" s="46"/>
      <c r="O3543" s="46"/>
      <c r="P3543" s="46"/>
      <c r="Q3543" s="46"/>
      <c r="R3543" s="46"/>
      <c r="S3543" s="46"/>
      <c r="T3543" s="46"/>
      <c r="U3543" s="46"/>
      <c r="V3543" s="46"/>
      <c r="W3543" s="46"/>
      <c r="X3543" s="46"/>
    </row>
    <row r="3544" spans="1:24" ht="15" customHeight="1" x14ac:dyDescent="0.2">
      <c r="A3544" s="46"/>
      <c r="B3544" s="262" t="s">
        <v>919</v>
      </c>
      <c r="C3544" s="284" t="s">
        <v>1723</v>
      </c>
      <c r="D3544" s="262" t="s">
        <v>47</v>
      </c>
      <c r="E3544" s="262" t="s">
        <v>1724</v>
      </c>
      <c r="F3544" s="389" t="s">
        <v>923</v>
      </c>
      <c r="G3544" s="389"/>
      <c r="H3544" s="283" t="s">
        <v>49</v>
      </c>
      <c r="I3544" s="286">
        <v>1</v>
      </c>
      <c r="J3544" s="285">
        <v>0.91</v>
      </c>
      <c r="K3544" s="285">
        <v>0.91</v>
      </c>
      <c r="M3544" s="46"/>
      <c r="N3544" s="46"/>
      <c r="O3544" s="46"/>
      <c r="P3544" s="46"/>
      <c r="Q3544" s="46"/>
      <c r="R3544" s="46"/>
      <c r="S3544" s="46"/>
      <c r="T3544" s="46"/>
      <c r="U3544" s="46"/>
      <c r="V3544" s="46"/>
      <c r="W3544" s="46"/>
      <c r="X3544" s="46"/>
    </row>
    <row r="3545" spans="1:24" ht="15" customHeight="1" x14ac:dyDescent="0.2">
      <c r="A3545" s="46"/>
      <c r="B3545" s="263"/>
      <c r="C3545" s="263"/>
      <c r="D3545" s="263"/>
      <c r="E3545" s="263"/>
      <c r="F3545" s="263" t="s">
        <v>924</v>
      </c>
      <c r="G3545" s="289">
        <v>2.2000000000000002</v>
      </c>
      <c r="H3545" s="263" t="s">
        <v>925</v>
      </c>
      <c r="I3545" s="289">
        <v>0</v>
      </c>
      <c r="J3545" s="263" t="s">
        <v>926</v>
      </c>
      <c r="K3545" s="289">
        <v>2.2000000000000002</v>
      </c>
      <c r="M3545" s="46"/>
      <c r="N3545" s="46"/>
      <c r="O3545" s="46"/>
      <c r="P3545" s="46"/>
      <c r="Q3545" s="46"/>
      <c r="R3545" s="46"/>
      <c r="S3545" s="46"/>
      <c r="T3545" s="46"/>
      <c r="U3545" s="46"/>
      <c r="V3545" s="46"/>
      <c r="W3545" s="46"/>
      <c r="X3545" s="46"/>
    </row>
    <row r="3546" spans="1:24" ht="15" customHeight="1" x14ac:dyDescent="0.2">
      <c r="A3546" s="46"/>
      <c r="B3546" s="263"/>
      <c r="C3546" s="263"/>
      <c r="D3546" s="263"/>
      <c r="E3546" s="263"/>
      <c r="F3546" s="263" t="s">
        <v>927</v>
      </c>
      <c r="G3546" s="289">
        <v>2.4500000000000002</v>
      </c>
      <c r="H3546" s="263"/>
      <c r="I3546" s="386" t="s">
        <v>928</v>
      </c>
      <c r="J3546" s="386"/>
      <c r="K3546" s="289">
        <v>14.27</v>
      </c>
      <c r="M3546" s="46"/>
      <c r="N3546" s="46"/>
      <c r="O3546" s="46"/>
      <c r="P3546" s="46"/>
      <c r="Q3546" s="46"/>
      <c r="R3546" s="46"/>
      <c r="S3546" s="46"/>
      <c r="T3546" s="46"/>
      <c r="U3546" s="46"/>
      <c r="V3546" s="46"/>
      <c r="W3546" s="46"/>
      <c r="X3546" s="46"/>
    </row>
    <row r="3547" spans="1:24" ht="15" customHeight="1" thickBot="1" x14ac:dyDescent="0.25">
      <c r="A3547" s="46"/>
      <c r="B3547" s="264"/>
      <c r="C3547" s="264"/>
      <c r="D3547" s="264"/>
      <c r="E3547" s="264"/>
      <c r="F3547" s="264"/>
      <c r="G3547" s="264"/>
      <c r="H3547" s="264" t="s">
        <v>929</v>
      </c>
      <c r="I3547" s="287" t="s">
        <v>3340</v>
      </c>
      <c r="J3547" s="264" t="s">
        <v>931</v>
      </c>
      <c r="K3547" s="265">
        <v>513.72</v>
      </c>
      <c r="M3547" s="46"/>
      <c r="N3547" s="46"/>
      <c r="O3547" s="46"/>
      <c r="P3547" s="46"/>
      <c r="Q3547" s="46"/>
      <c r="R3547" s="46"/>
      <c r="S3547" s="46"/>
      <c r="T3547" s="46"/>
      <c r="U3547" s="46"/>
      <c r="V3547" s="46"/>
      <c r="W3547" s="46"/>
      <c r="X3547" s="46"/>
    </row>
    <row r="3548" spans="1:24" ht="15" customHeight="1" thickTop="1" x14ac:dyDescent="0.2">
      <c r="A3548" s="46"/>
      <c r="B3548" s="278"/>
      <c r="C3548" s="278"/>
      <c r="D3548" s="278"/>
      <c r="E3548" s="278"/>
      <c r="F3548" s="278"/>
      <c r="G3548" s="278"/>
      <c r="H3548" s="278"/>
      <c r="I3548" s="278"/>
      <c r="J3548" s="278"/>
      <c r="K3548" s="278"/>
      <c r="M3548" s="46"/>
      <c r="N3548" s="46"/>
      <c r="O3548" s="46"/>
      <c r="P3548" s="46"/>
      <c r="Q3548" s="46"/>
      <c r="R3548" s="46"/>
      <c r="S3548" s="46"/>
      <c r="T3548" s="46"/>
      <c r="U3548" s="46"/>
      <c r="V3548" s="46"/>
      <c r="W3548" s="46"/>
      <c r="X3548" s="46"/>
    </row>
    <row r="3549" spans="1:24" ht="15" customHeight="1" x14ac:dyDescent="0.2">
      <c r="A3549" s="46"/>
      <c r="B3549" s="259" t="s">
        <v>755</v>
      </c>
      <c r="C3549" s="267" t="s">
        <v>24</v>
      </c>
      <c r="D3549" s="259" t="s">
        <v>25</v>
      </c>
      <c r="E3549" s="259" t="s">
        <v>26</v>
      </c>
      <c r="F3549" s="387" t="s">
        <v>917</v>
      </c>
      <c r="G3549" s="387"/>
      <c r="H3549" s="271" t="s">
        <v>27</v>
      </c>
      <c r="I3549" s="267" t="s">
        <v>28</v>
      </c>
      <c r="J3549" s="267" t="s">
        <v>29</v>
      </c>
      <c r="K3549" s="267" t="s">
        <v>30</v>
      </c>
      <c r="M3549" s="46"/>
      <c r="N3549" s="46"/>
      <c r="O3549" s="46"/>
      <c r="P3549" s="46"/>
      <c r="Q3549" s="46"/>
      <c r="R3549" s="46"/>
      <c r="S3549" s="46"/>
      <c r="T3549" s="46"/>
      <c r="U3549" s="46"/>
      <c r="V3549" s="46"/>
      <c r="W3549" s="46"/>
      <c r="X3549" s="46"/>
    </row>
    <row r="3550" spans="1:24" ht="15" customHeight="1" x14ac:dyDescent="0.2">
      <c r="A3550" s="46"/>
      <c r="B3550" s="260" t="s">
        <v>918</v>
      </c>
      <c r="C3550" s="275" t="s">
        <v>3475</v>
      </c>
      <c r="D3550" s="260" t="s">
        <v>47</v>
      </c>
      <c r="E3550" s="260" t="s">
        <v>3476</v>
      </c>
      <c r="F3550" s="388" t="s">
        <v>3977</v>
      </c>
      <c r="G3550" s="388"/>
      <c r="H3550" s="274" t="s">
        <v>49</v>
      </c>
      <c r="I3550" s="277">
        <v>1</v>
      </c>
      <c r="J3550" s="276">
        <v>12.91</v>
      </c>
      <c r="K3550" s="276">
        <v>12.91</v>
      </c>
      <c r="M3550" s="46"/>
      <c r="N3550" s="46"/>
      <c r="O3550" s="46"/>
      <c r="P3550" s="46"/>
      <c r="Q3550" s="46"/>
      <c r="R3550" s="46"/>
      <c r="S3550" s="46"/>
      <c r="T3550" s="46"/>
      <c r="U3550" s="46"/>
      <c r="V3550" s="46"/>
      <c r="W3550" s="46"/>
      <c r="X3550" s="46"/>
    </row>
    <row r="3551" spans="1:24" ht="15" customHeight="1" x14ac:dyDescent="0.2">
      <c r="A3551" s="46"/>
      <c r="B3551" s="261" t="s">
        <v>953</v>
      </c>
      <c r="C3551" s="280" t="s">
        <v>991</v>
      </c>
      <c r="D3551" s="261" t="s">
        <v>47</v>
      </c>
      <c r="E3551" s="261" t="s">
        <v>992</v>
      </c>
      <c r="F3551" s="385" t="s">
        <v>3970</v>
      </c>
      <c r="G3551" s="385"/>
      <c r="H3551" s="279" t="s">
        <v>950</v>
      </c>
      <c r="I3551" s="282">
        <v>4.6843000000000003E-2</v>
      </c>
      <c r="J3551" s="281">
        <v>43.64</v>
      </c>
      <c r="K3551" s="281">
        <v>2.04</v>
      </c>
      <c r="M3551" s="46"/>
      <c r="N3551" s="46"/>
      <c r="O3551" s="46"/>
      <c r="P3551" s="46"/>
      <c r="Q3551" s="46"/>
      <c r="R3551" s="46"/>
      <c r="S3551" s="46"/>
      <c r="T3551" s="46"/>
      <c r="U3551" s="46"/>
      <c r="V3551" s="46"/>
      <c r="W3551" s="46"/>
      <c r="X3551" s="46"/>
    </row>
    <row r="3552" spans="1:24" ht="15" customHeight="1" x14ac:dyDescent="0.2">
      <c r="A3552" s="46"/>
      <c r="B3552" s="261" t="s">
        <v>953</v>
      </c>
      <c r="C3552" s="280" t="s">
        <v>988</v>
      </c>
      <c r="D3552" s="261" t="s">
        <v>47</v>
      </c>
      <c r="E3552" s="261" t="s">
        <v>989</v>
      </c>
      <c r="F3552" s="385" t="s">
        <v>3970</v>
      </c>
      <c r="G3552" s="385"/>
      <c r="H3552" s="279" t="s">
        <v>950</v>
      </c>
      <c r="I3552" s="282">
        <v>4.6843000000000003E-2</v>
      </c>
      <c r="J3552" s="281">
        <v>27.19</v>
      </c>
      <c r="K3552" s="281">
        <v>1.27</v>
      </c>
      <c r="M3552" s="46"/>
      <c r="N3552" s="46"/>
      <c r="O3552" s="46"/>
      <c r="P3552" s="46"/>
      <c r="Q3552" s="46"/>
      <c r="R3552" s="46"/>
      <c r="S3552" s="46"/>
      <c r="T3552" s="46"/>
      <c r="U3552" s="46"/>
      <c r="V3552" s="46"/>
      <c r="W3552" s="46"/>
      <c r="X3552" s="46"/>
    </row>
    <row r="3553" spans="1:24" ht="15" customHeight="1" x14ac:dyDescent="0.2">
      <c r="A3553" s="46"/>
      <c r="B3553" s="262" t="s">
        <v>919</v>
      </c>
      <c r="C3553" s="284" t="s">
        <v>3722</v>
      </c>
      <c r="D3553" s="262" t="s">
        <v>47</v>
      </c>
      <c r="E3553" s="262" t="s">
        <v>3723</v>
      </c>
      <c r="F3553" s="389" t="s">
        <v>923</v>
      </c>
      <c r="G3553" s="389"/>
      <c r="H3553" s="283" t="s">
        <v>49</v>
      </c>
      <c r="I3553" s="286">
        <v>1</v>
      </c>
      <c r="J3553" s="285">
        <v>8.41</v>
      </c>
      <c r="K3553" s="285">
        <v>8.41</v>
      </c>
      <c r="M3553" s="46"/>
      <c r="N3553" s="46"/>
      <c r="O3553" s="46"/>
      <c r="P3553" s="46"/>
      <c r="Q3553" s="46"/>
      <c r="R3553" s="46"/>
      <c r="S3553" s="46"/>
      <c r="T3553" s="46"/>
      <c r="U3553" s="46"/>
      <c r="V3553" s="46"/>
      <c r="W3553" s="46"/>
      <c r="X3553" s="46"/>
    </row>
    <row r="3554" spans="1:24" ht="15" customHeight="1" x14ac:dyDescent="0.2">
      <c r="A3554" s="46"/>
      <c r="B3554" s="262" t="s">
        <v>919</v>
      </c>
      <c r="C3554" s="284" t="s">
        <v>1727</v>
      </c>
      <c r="D3554" s="262" t="s">
        <v>47</v>
      </c>
      <c r="E3554" s="262" t="s">
        <v>1728</v>
      </c>
      <c r="F3554" s="389" t="s">
        <v>923</v>
      </c>
      <c r="G3554" s="389"/>
      <c r="H3554" s="283" t="s">
        <v>49</v>
      </c>
      <c r="I3554" s="286">
        <v>1</v>
      </c>
      <c r="J3554" s="285">
        <v>1.19</v>
      </c>
      <c r="K3554" s="285">
        <v>1.19</v>
      </c>
      <c r="M3554" s="46"/>
      <c r="N3554" s="46"/>
      <c r="O3554" s="46"/>
      <c r="P3554" s="46"/>
      <c r="Q3554" s="46"/>
      <c r="R3554" s="46"/>
      <c r="S3554" s="46"/>
      <c r="T3554" s="46"/>
      <c r="U3554" s="46"/>
      <c r="V3554" s="46"/>
      <c r="W3554" s="46"/>
      <c r="X3554" s="46"/>
    </row>
    <row r="3555" spans="1:24" ht="15" customHeight="1" x14ac:dyDescent="0.2">
      <c r="A3555" s="46"/>
      <c r="B3555" s="263"/>
      <c r="C3555" s="263"/>
      <c r="D3555" s="263"/>
      <c r="E3555" s="263"/>
      <c r="F3555" s="263" t="s">
        <v>924</v>
      </c>
      <c r="G3555" s="289">
        <v>2.91</v>
      </c>
      <c r="H3555" s="263" t="s">
        <v>925</v>
      </c>
      <c r="I3555" s="289">
        <v>0</v>
      </c>
      <c r="J3555" s="263" t="s">
        <v>926</v>
      </c>
      <c r="K3555" s="289">
        <v>2.91</v>
      </c>
      <c r="M3555" s="46"/>
      <c r="N3555" s="46"/>
      <c r="O3555" s="46"/>
      <c r="P3555" s="46"/>
      <c r="Q3555" s="46"/>
      <c r="R3555" s="46"/>
      <c r="S3555" s="46"/>
      <c r="T3555" s="46"/>
      <c r="U3555" s="46"/>
      <c r="V3555" s="46"/>
      <c r="W3555" s="46"/>
      <c r="X3555" s="46"/>
    </row>
    <row r="3556" spans="1:24" ht="15" customHeight="1" x14ac:dyDescent="0.2">
      <c r="A3556" s="46"/>
      <c r="B3556" s="263"/>
      <c r="C3556" s="263"/>
      <c r="D3556" s="263"/>
      <c r="E3556" s="263"/>
      <c r="F3556" s="263" t="s">
        <v>927</v>
      </c>
      <c r="G3556" s="289">
        <v>2.68</v>
      </c>
      <c r="H3556" s="263"/>
      <c r="I3556" s="386" t="s">
        <v>928</v>
      </c>
      <c r="J3556" s="386"/>
      <c r="K3556" s="289">
        <v>15.59</v>
      </c>
      <c r="M3556" s="46"/>
      <c r="N3556" s="46"/>
      <c r="O3556" s="46"/>
      <c r="P3556" s="46"/>
      <c r="Q3556" s="46"/>
      <c r="R3556" s="46"/>
      <c r="S3556" s="46"/>
      <c r="T3556" s="46"/>
      <c r="U3556" s="46"/>
      <c r="V3556" s="46"/>
      <c r="W3556" s="46"/>
      <c r="X3556" s="46"/>
    </row>
    <row r="3557" spans="1:24" ht="15" customHeight="1" thickBot="1" x14ac:dyDescent="0.25">
      <c r="A3557" s="46"/>
      <c r="B3557" s="264"/>
      <c r="C3557" s="264"/>
      <c r="D3557" s="264"/>
      <c r="E3557" s="264"/>
      <c r="F3557" s="264"/>
      <c r="G3557" s="264"/>
      <c r="H3557" s="264" t="s">
        <v>929</v>
      </c>
      <c r="I3557" s="287" t="s">
        <v>975</v>
      </c>
      <c r="J3557" s="264" t="s">
        <v>931</v>
      </c>
      <c r="K3557" s="265">
        <v>15.59</v>
      </c>
      <c r="M3557" s="46"/>
      <c r="N3557" s="46"/>
      <c r="O3557" s="46"/>
      <c r="P3557" s="46"/>
      <c r="Q3557" s="46"/>
      <c r="R3557" s="46"/>
      <c r="S3557" s="46"/>
      <c r="T3557" s="46"/>
      <c r="U3557" s="46"/>
      <c r="V3557" s="46"/>
      <c r="W3557" s="46"/>
      <c r="X3557" s="46"/>
    </row>
    <row r="3558" spans="1:24" ht="15" customHeight="1" thickTop="1" x14ac:dyDescent="0.2">
      <c r="A3558" s="46"/>
      <c r="B3558" s="278"/>
      <c r="C3558" s="278"/>
      <c r="D3558" s="278"/>
      <c r="E3558" s="278"/>
      <c r="F3558" s="278"/>
      <c r="G3558" s="278"/>
      <c r="H3558" s="278"/>
      <c r="I3558" s="278"/>
      <c r="J3558" s="278"/>
      <c r="K3558" s="278"/>
      <c r="M3558" s="46"/>
      <c r="N3558" s="46"/>
      <c r="O3558" s="46"/>
      <c r="P3558" s="46"/>
      <c r="Q3558" s="46"/>
      <c r="R3558" s="46"/>
      <c r="S3558" s="46"/>
      <c r="T3558" s="46"/>
      <c r="U3558" s="46"/>
      <c r="V3558" s="46"/>
      <c r="W3558" s="46"/>
      <c r="X3558" s="46"/>
    </row>
    <row r="3559" spans="1:24" ht="15" customHeight="1" x14ac:dyDescent="0.2">
      <c r="A3559" s="46"/>
      <c r="B3559" s="259" t="s">
        <v>756</v>
      </c>
      <c r="C3559" s="267" t="s">
        <v>24</v>
      </c>
      <c r="D3559" s="259" t="s">
        <v>25</v>
      </c>
      <c r="E3559" s="259" t="s">
        <v>26</v>
      </c>
      <c r="F3559" s="387" t="s">
        <v>917</v>
      </c>
      <c r="G3559" s="387"/>
      <c r="H3559" s="271" t="s">
        <v>27</v>
      </c>
      <c r="I3559" s="267" t="s">
        <v>28</v>
      </c>
      <c r="J3559" s="267" t="s">
        <v>29</v>
      </c>
      <c r="K3559" s="267" t="s">
        <v>30</v>
      </c>
      <c r="M3559" s="46"/>
      <c r="N3559" s="46"/>
      <c r="O3559" s="46"/>
      <c r="P3559" s="46"/>
      <c r="Q3559" s="46"/>
      <c r="R3559" s="46"/>
      <c r="S3559" s="46"/>
      <c r="T3559" s="46"/>
      <c r="U3559" s="46"/>
      <c r="V3559" s="46"/>
      <c r="W3559" s="46"/>
      <c r="X3559" s="46"/>
    </row>
    <row r="3560" spans="1:24" ht="15" customHeight="1" x14ac:dyDescent="0.2">
      <c r="A3560" s="46"/>
      <c r="B3560" s="260" t="s">
        <v>918</v>
      </c>
      <c r="C3560" s="275" t="s">
        <v>3033</v>
      </c>
      <c r="D3560" s="260" t="s">
        <v>47</v>
      </c>
      <c r="E3560" s="260" t="s">
        <v>3034</v>
      </c>
      <c r="F3560" s="388" t="s">
        <v>3977</v>
      </c>
      <c r="G3560" s="388"/>
      <c r="H3560" s="274" t="s">
        <v>49</v>
      </c>
      <c r="I3560" s="277">
        <v>1</v>
      </c>
      <c r="J3560" s="276">
        <v>55.07</v>
      </c>
      <c r="K3560" s="276">
        <v>55.07</v>
      </c>
      <c r="M3560" s="46"/>
      <c r="N3560" s="46"/>
      <c r="O3560" s="46"/>
      <c r="P3560" s="46"/>
      <c r="Q3560" s="46"/>
      <c r="R3560" s="46"/>
      <c r="S3560" s="46"/>
      <c r="T3560" s="46"/>
      <c r="U3560" s="46"/>
      <c r="V3560" s="46"/>
      <c r="W3560" s="46"/>
      <c r="X3560" s="46"/>
    </row>
    <row r="3561" spans="1:24" ht="15" customHeight="1" x14ac:dyDescent="0.2">
      <c r="A3561" s="46"/>
      <c r="B3561" s="261" t="s">
        <v>953</v>
      </c>
      <c r="C3561" s="280" t="s">
        <v>988</v>
      </c>
      <c r="D3561" s="261" t="s">
        <v>47</v>
      </c>
      <c r="E3561" s="261" t="s">
        <v>989</v>
      </c>
      <c r="F3561" s="385" t="s">
        <v>3970</v>
      </c>
      <c r="G3561" s="385"/>
      <c r="H3561" s="279" t="s">
        <v>950</v>
      </c>
      <c r="I3561" s="282">
        <v>7.0857000000000003E-2</v>
      </c>
      <c r="J3561" s="281">
        <v>27.19</v>
      </c>
      <c r="K3561" s="281">
        <v>1.92</v>
      </c>
      <c r="M3561" s="46"/>
      <c r="N3561" s="46"/>
      <c r="O3561" s="46"/>
      <c r="P3561" s="46"/>
      <c r="Q3561" s="46"/>
      <c r="R3561" s="46"/>
      <c r="S3561" s="46"/>
      <c r="T3561" s="46"/>
      <c r="U3561" s="46"/>
      <c r="V3561" s="46"/>
      <c r="W3561" s="46"/>
      <c r="X3561" s="46"/>
    </row>
    <row r="3562" spans="1:24" ht="15" customHeight="1" x14ac:dyDescent="0.2">
      <c r="A3562" s="46"/>
      <c r="B3562" s="261" t="s">
        <v>953</v>
      </c>
      <c r="C3562" s="280" t="s">
        <v>991</v>
      </c>
      <c r="D3562" s="261" t="s">
        <v>47</v>
      </c>
      <c r="E3562" s="261" t="s">
        <v>992</v>
      </c>
      <c r="F3562" s="385" t="s">
        <v>3970</v>
      </c>
      <c r="G3562" s="385"/>
      <c r="H3562" s="279" t="s">
        <v>950</v>
      </c>
      <c r="I3562" s="282">
        <v>7.0857000000000003E-2</v>
      </c>
      <c r="J3562" s="281">
        <v>43.64</v>
      </c>
      <c r="K3562" s="281">
        <v>3.09</v>
      </c>
      <c r="M3562" s="46"/>
      <c r="N3562" s="46"/>
      <c r="O3562" s="46"/>
      <c r="P3562" s="46"/>
      <c r="Q3562" s="46"/>
      <c r="R3562" s="46"/>
      <c r="S3562" s="46"/>
      <c r="T3562" s="46"/>
      <c r="U3562" s="46"/>
      <c r="V3562" s="46"/>
      <c r="W3562" s="46"/>
      <c r="X3562" s="46"/>
    </row>
    <row r="3563" spans="1:24" ht="15" customHeight="1" x14ac:dyDescent="0.2">
      <c r="A3563" s="46"/>
      <c r="B3563" s="262" t="s">
        <v>919</v>
      </c>
      <c r="C3563" s="284" t="s">
        <v>1725</v>
      </c>
      <c r="D3563" s="262" t="s">
        <v>47</v>
      </c>
      <c r="E3563" s="262" t="s">
        <v>1726</v>
      </c>
      <c r="F3563" s="389" t="s">
        <v>923</v>
      </c>
      <c r="G3563" s="389"/>
      <c r="H3563" s="283" t="s">
        <v>49</v>
      </c>
      <c r="I3563" s="286">
        <v>1</v>
      </c>
      <c r="J3563" s="285">
        <v>48.24</v>
      </c>
      <c r="K3563" s="285">
        <v>48.24</v>
      </c>
      <c r="M3563" s="46"/>
      <c r="N3563" s="46"/>
      <c r="O3563" s="46"/>
      <c r="P3563" s="46"/>
      <c r="Q3563" s="46"/>
      <c r="R3563" s="46"/>
      <c r="S3563" s="46"/>
      <c r="T3563" s="46"/>
      <c r="U3563" s="46"/>
      <c r="V3563" s="46"/>
      <c r="W3563" s="46"/>
      <c r="X3563" s="46"/>
    </row>
    <row r="3564" spans="1:24" ht="15" customHeight="1" x14ac:dyDescent="0.2">
      <c r="A3564" s="46"/>
      <c r="B3564" s="262" t="s">
        <v>919</v>
      </c>
      <c r="C3564" s="284" t="s">
        <v>1723</v>
      </c>
      <c r="D3564" s="262" t="s">
        <v>47</v>
      </c>
      <c r="E3564" s="262" t="s">
        <v>1724</v>
      </c>
      <c r="F3564" s="389" t="s">
        <v>923</v>
      </c>
      <c r="G3564" s="389"/>
      <c r="H3564" s="283" t="s">
        <v>49</v>
      </c>
      <c r="I3564" s="286">
        <v>2</v>
      </c>
      <c r="J3564" s="285">
        <v>0.91</v>
      </c>
      <c r="K3564" s="285">
        <v>1.82</v>
      </c>
      <c r="M3564" s="46"/>
      <c r="N3564" s="46"/>
      <c r="O3564" s="46"/>
      <c r="P3564" s="46"/>
      <c r="Q3564" s="46"/>
      <c r="R3564" s="46"/>
      <c r="S3564" s="46"/>
      <c r="T3564" s="46"/>
      <c r="U3564" s="46"/>
      <c r="V3564" s="46"/>
      <c r="W3564" s="46"/>
      <c r="X3564" s="46"/>
    </row>
    <row r="3565" spans="1:24" ht="15" customHeight="1" x14ac:dyDescent="0.2">
      <c r="A3565" s="46"/>
      <c r="B3565" s="263"/>
      <c r="C3565" s="263"/>
      <c r="D3565" s="263"/>
      <c r="E3565" s="263"/>
      <c r="F3565" s="263" t="s">
        <v>924</v>
      </c>
      <c r="G3565" s="289">
        <v>4.41</v>
      </c>
      <c r="H3565" s="263" t="s">
        <v>925</v>
      </c>
      <c r="I3565" s="289">
        <v>0</v>
      </c>
      <c r="J3565" s="263" t="s">
        <v>926</v>
      </c>
      <c r="K3565" s="289">
        <v>4.41</v>
      </c>
      <c r="M3565" s="46"/>
      <c r="N3565" s="46"/>
      <c r="O3565" s="46"/>
      <c r="P3565" s="46"/>
      <c r="Q3565" s="46"/>
      <c r="R3565" s="46"/>
      <c r="S3565" s="46"/>
      <c r="T3565" s="46"/>
      <c r="U3565" s="46"/>
      <c r="V3565" s="46"/>
      <c r="W3565" s="46"/>
      <c r="X3565" s="46"/>
    </row>
    <row r="3566" spans="1:24" ht="15" customHeight="1" x14ac:dyDescent="0.2">
      <c r="A3566" s="46"/>
      <c r="B3566" s="263"/>
      <c r="C3566" s="263"/>
      <c r="D3566" s="263"/>
      <c r="E3566" s="263"/>
      <c r="F3566" s="263" t="s">
        <v>927</v>
      </c>
      <c r="G3566" s="289">
        <v>11.46</v>
      </c>
      <c r="H3566" s="263"/>
      <c r="I3566" s="386" t="s">
        <v>928</v>
      </c>
      <c r="J3566" s="386"/>
      <c r="K3566" s="289">
        <v>66.53</v>
      </c>
      <c r="M3566" s="46"/>
      <c r="N3566" s="46"/>
      <c r="O3566" s="46"/>
      <c r="P3566" s="46"/>
      <c r="Q3566" s="46"/>
      <c r="R3566" s="46"/>
      <c r="S3566" s="46"/>
      <c r="T3566" s="46"/>
      <c r="U3566" s="46"/>
      <c r="V3566" s="46"/>
      <c r="W3566" s="46"/>
      <c r="X3566" s="46"/>
    </row>
    <row r="3567" spans="1:24" ht="15" customHeight="1" thickBot="1" x14ac:dyDescent="0.25">
      <c r="A3567" s="46"/>
      <c r="B3567" s="264"/>
      <c r="C3567" s="264"/>
      <c r="D3567" s="264"/>
      <c r="E3567" s="264"/>
      <c r="F3567" s="264"/>
      <c r="G3567" s="264"/>
      <c r="H3567" s="264" t="s">
        <v>929</v>
      </c>
      <c r="I3567" s="287" t="s">
        <v>975</v>
      </c>
      <c r="J3567" s="264" t="s">
        <v>931</v>
      </c>
      <c r="K3567" s="265">
        <v>66.53</v>
      </c>
      <c r="M3567" s="46"/>
      <c r="N3567" s="46"/>
      <c r="O3567" s="46"/>
      <c r="P3567" s="46"/>
      <c r="Q3567" s="46"/>
      <c r="R3567" s="46"/>
      <c r="S3567" s="46"/>
      <c r="T3567" s="46"/>
      <c r="U3567" s="46"/>
      <c r="V3567" s="46"/>
      <c r="W3567" s="46"/>
      <c r="X3567" s="46"/>
    </row>
    <row r="3568" spans="1:24" ht="15" customHeight="1" thickTop="1" x14ac:dyDescent="0.2">
      <c r="A3568" s="46"/>
      <c r="B3568" s="278"/>
      <c r="C3568" s="278"/>
      <c r="D3568" s="278"/>
      <c r="E3568" s="278"/>
      <c r="F3568" s="278"/>
      <c r="G3568" s="278"/>
      <c r="H3568" s="278"/>
      <c r="I3568" s="278"/>
      <c r="J3568" s="278"/>
      <c r="K3568" s="278"/>
      <c r="M3568" s="46"/>
      <c r="N3568" s="46"/>
      <c r="O3568" s="46"/>
      <c r="P3568" s="46"/>
      <c r="Q3568" s="46"/>
      <c r="R3568" s="46"/>
      <c r="S3568" s="46"/>
      <c r="T3568" s="46"/>
      <c r="U3568" s="46"/>
      <c r="V3568" s="46"/>
      <c r="W3568" s="46"/>
      <c r="X3568" s="46"/>
    </row>
    <row r="3569" spans="1:24" ht="15" customHeight="1" x14ac:dyDescent="0.2">
      <c r="A3569" s="46"/>
      <c r="B3569" s="259" t="s">
        <v>757</v>
      </c>
      <c r="C3569" s="267" t="s">
        <v>24</v>
      </c>
      <c r="D3569" s="259" t="s">
        <v>25</v>
      </c>
      <c r="E3569" s="259" t="s">
        <v>26</v>
      </c>
      <c r="F3569" s="387" t="s">
        <v>917</v>
      </c>
      <c r="G3569" s="387"/>
      <c r="H3569" s="271" t="s">
        <v>27</v>
      </c>
      <c r="I3569" s="267" t="s">
        <v>28</v>
      </c>
      <c r="J3569" s="267" t="s">
        <v>29</v>
      </c>
      <c r="K3569" s="267" t="s">
        <v>30</v>
      </c>
      <c r="M3569" s="46"/>
      <c r="N3569" s="46"/>
      <c r="O3569" s="46"/>
      <c r="P3569" s="46"/>
      <c r="Q3569" s="46"/>
      <c r="R3569" s="46"/>
      <c r="S3569" s="46"/>
      <c r="T3569" s="46"/>
      <c r="U3569" s="46"/>
      <c r="V3569" s="46"/>
      <c r="W3569" s="46"/>
      <c r="X3569" s="46"/>
    </row>
    <row r="3570" spans="1:24" ht="15" customHeight="1" x14ac:dyDescent="0.2">
      <c r="A3570" s="46"/>
      <c r="B3570" s="260" t="s">
        <v>918</v>
      </c>
      <c r="C3570" s="275" t="s">
        <v>745</v>
      </c>
      <c r="D3570" s="260" t="s">
        <v>47</v>
      </c>
      <c r="E3570" s="260" t="s">
        <v>2602</v>
      </c>
      <c r="F3570" s="388" t="s">
        <v>3977</v>
      </c>
      <c r="G3570" s="388"/>
      <c r="H3570" s="274" t="s">
        <v>49</v>
      </c>
      <c r="I3570" s="277">
        <v>1</v>
      </c>
      <c r="J3570" s="276">
        <v>55.07</v>
      </c>
      <c r="K3570" s="276">
        <v>55.07</v>
      </c>
      <c r="M3570" s="46"/>
      <c r="N3570" s="46"/>
      <c r="O3570" s="46"/>
      <c r="P3570" s="46"/>
      <c r="Q3570" s="46"/>
      <c r="R3570" s="46"/>
      <c r="S3570" s="46"/>
      <c r="T3570" s="46"/>
      <c r="U3570" s="46"/>
      <c r="V3570" s="46"/>
      <c r="W3570" s="46"/>
      <c r="X3570" s="46"/>
    </row>
    <row r="3571" spans="1:24" ht="15" customHeight="1" x14ac:dyDescent="0.2">
      <c r="A3571" s="46"/>
      <c r="B3571" s="261" t="s">
        <v>953</v>
      </c>
      <c r="C3571" s="280" t="s">
        <v>988</v>
      </c>
      <c r="D3571" s="261" t="s">
        <v>47</v>
      </c>
      <c r="E3571" s="261" t="s">
        <v>989</v>
      </c>
      <c r="F3571" s="385" t="s">
        <v>3970</v>
      </c>
      <c r="G3571" s="385"/>
      <c r="H3571" s="279" t="s">
        <v>950</v>
      </c>
      <c r="I3571" s="282">
        <v>7.0857000000000003E-2</v>
      </c>
      <c r="J3571" s="281">
        <v>27.19</v>
      </c>
      <c r="K3571" s="281">
        <v>1.92</v>
      </c>
      <c r="M3571" s="46"/>
      <c r="N3571" s="46"/>
      <c r="O3571" s="46"/>
      <c r="P3571" s="46"/>
      <c r="Q3571" s="46"/>
      <c r="R3571" s="46"/>
      <c r="S3571" s="46"/>
      <c r="T3571" s="46"/>
      <c r="U3571" s="46"/>
      <c r="V3571" s="46"/>
      <c r="W3571" s="46"/>
      <c r="X3571" s="46"/>
    </row>
    <row r="3572" spans="1:24" ht="15" customHeight="1" x14ac:dyDescent="0.2">
      <c r="A3572" s="46"/>
      <c r="B3572" s="261" t="s">
        <v>953</v>
      </c>
      <c r="C3572" s="280" t="s">
        <v>991</v>
      </c>
      <c r="D3572" s="261" t="s">
        <v>47</v>
      </c>
      <c r="E3572" s="261" t="s">
        <v>992</v>
      </c>
      <c r="F3572" s="385" t="s">
        <v>3970</v>
      </c>
      <c r="G3572" s="385"/>
      <c r="H3572" s="279" t="s">
        <v>950</v>
      </c>
      <c r="I3572" s="282">
        <v>7.0857000000000003E-2</v>
      </c>
      <c r="J3572" s="281">
        <v>43.64</v>
      </c>
      <c r="K3572" s="281">
        <v>3.09</v>
      </c>
      <c r="M3572" s="46"/>
      <c r="N3572" s="46"/>
      <c r="O3572" s="46"/>
      <c r="P3572" s="46"/>
      <c r="Q3572" s="46"/>
      <c r="R3572" s="46"/>
      <c r="S3572" s="46"/>
      <c r="T3572" s="46"/>
      <c r="U3572" s="46"/>
      <c r="V3572" s="46"/>
      <c r="W3572" s="46"/>
      <c r="X3572" s="46"/>
    </row>
    <row r="3573" spans="1:24" ht="15" customHeight="1" x14ac:dyDescent="0.2">
      <c r="A3573" s="46"/>
      <c r="B3573" s="262" t="s">
        <v>919</v>
      </c>
      <c r="C3573" s="284" t="s">
        <v>1723</v>
      </c>
      <c r="D3573" s="262" t="s">
        <v>47</v>
      </c>
      <c r="E3573" s="262" t="s">
        <v>1724</v>
      </c>
      <c r="F3573" s="389" t="s">
        <v>923</v>
      </c>
      <c r="G3573" s="389"/>
      <c r="H3573" s="283" t="s">
        <v>49</v>
      </c>
      <c r="I3573" s="286">
        <v>2</v>
      </c>
      <c r="J3573" s="285">
        <v>0.91</v>
      </c>
      <c r="K3573" s="285">
        <v>1.82</v>
      </c>
      <c r="M3573" s="46"/>
      <c r="N3573" s="46"/>
      <c r="O3573" s="46"/>
      <c r="P3573" s="46"/>
      <c r="Q3573" s="46"/>
      <c r="R3573" s="46"/>
      <c r="S3573" s="46"/>
      <c r="T3573" s="46"/>
      <c r="U3573" s="46"/>
      <c r="V3573" s="46"/>
      <c r="W3573" s="46"/>
      <c r="X3573" s="46"/>
    </row>
    <row r="3574" spans="1:24" ht="15" customHeight="1" x14ac:dyDescent="0.2">
      <c r="A3574" s="46"/>
      <c r="B3574" s="262" t="s">
        <v>919</v>
      </c>
      <c r="C3574" s="284" t="s">
        <v>1725</v>
      </c>
      <c r="D3574" s="262" t="s">
        <v>47</v>
      </c>
      <c r="E3574" s="262" t="s">
        <v>1726</v>
      </c>
      <c r="F3574" s="389" t="s">
        <v>923</v>
      </c>
      <c r="G3574" s="389"/>
      <c r="H3574" s="283" t="s">
        <v>49</v>
      </c>
      <c r="I3574" s="286">
        <v>1</v>
      </c>
      <c r="J3574" s="285">
        <v>48.24</v>
      </c>
      <c r="K3574" s="285">
        <v>48.24</v>
      </c>
      <c r="M3574" s="46"/>
      <c r="N3574" s="46"/>
      <c r="O3574" s="46"/>
      <c r="P3574" s="46"/>
      <c r="Q3574" s="46"/>
      <c r="R3574" s="46"/>
      <c r="S3574" s="46"/>
      <c r="T3574" s="46"/>
      <c r="U3574" s="46"/>
      <c r="V3574" s="46"/>
      <c r="W3574" s="46"/>
      <c r="X3574" s="46"/>
    </row>
    <row r="3575" spans="1:24" ht="15" customHeight="1" x14ac:dyDescent="0.2">
      <c r="A3575" s="46"/>
      <c r="B3575" s="263"/>
      <c r="C3575" s="263"/>
      <c r="D3575" s="263"/>
      <c r="E3575" s="263"/>
      <c r="F3575" s="263" t="s">
        <v>924</v>
      </c>
      <c r="G3575" s="289">
        <v>4.41</v>
      </c>
      <c r="H3575" s="263" t="s">
        <v>925</v>
      </c>
      <c r="I3575" s="289">
        <v>0</v>
      </c>
      <c r="J3575" s="263" t="s">
        <v>926</v>
      </c>
      <c r="K3575" s="289">
        <v>4.41</v>
      </c>
      <c r="M3575" s="46"/>
      <c r="N3575" s="46"/>
      <c r="O3575" s="46"/>
      <c r="P3575" s="46"/>
      <c r="Q3575" s="46"/>
      <c r="R3575" s="46"/>
      <c r="S3575" s="46"/>
      <c r="T3575" s="46"/>
      <c r="U3575" s="46"/>
      <c r="V3575" s="46"/>
      <c r="W3575" s="46"/>
      <c r="X3575" s="46"/>
    </row>
    <row r="3576" spans="1:24" ht="15" customHeight="1" x14ac:dyDescent="0.2">
      <c r="A3576" s="46"/>
      <c r="B3576" s="263"/>
      <c r="C3576" s="263"/>
      <c r="D3576" s="263"/>
      <c r="E3576" s="263"/>
      <c r="F3576" s="263" t="s">
        <v>927</v>
      </c>
      <c r="G3576" s="289">
        <v>11.46</v>
      </c>
      <c r="H3576" s="263"/>
      <c r="I3576" s="386" t="s">
        <v>928</v>
      </c>
      <c r="J3576" s="386"/>
      <c r="K3576" s="289">
        <v>66.53</v>
      </c>
      <c r="M3576" s="46"/>
      <c r="N3576" s="46"/>
      <c r="O3576" s="46"/>
      <c r="P3576" s="46"/>
      <c r="Q3576" s="46"/>
      <c r="R3576" s="46"/>
      <c r="S3576" s="46"/>
      <c r="T3576" s="46"/>
      <c r="U3576" s="46"/>
      <c r="V3576" s="46"/>
      <c r="W3576" s="46"/>
      <c r="X3576" s="46"/>
    </row>
    <row r="3577" spans="1:24" ht="15" customHeight="1" thickBot="1" x14ac:dyDescent="0.25">
      <c r="A3577" s="46"/>
      <c r="B3577" s="264"/>
      <c r="C3577" s="264"/>
      <c r="D3577" s="264"/>
      <c r="E3577" s="264"/>
      <c r="F3577" s="264"/>
      <c r="G3577" s="264"/>
      <c r="H3577" s="264" t="s">
        <v>929</v>
      </c>
      <c r="I3577" s="287" t="s">
        <v>3341</v>
      </c>
      <c r="J3577" s="264" t="s">
        <v>931</v>
      </c>
      <c r="K3577" s="265">
        <v>2794.26</v>
      </c>
      <c r="M3577" s="46"/>
      <c r="N3577" s="46"/>
      <c r="O3577" s="46"/>
      <c r="P3577" s="46"/>
      <c r="Q3577" s="46"/>
      <c r="R3577" s="46"/>
      <c r="S3577" s="46"/>
      <c r="T3577" s="46"/>
      <c r="U3577" s="46"/>
      <c r="V3577" s="46"/>
      <c r="W3577" s="46"/>
      <c r="X3577" s="46"/>
    </row>
    <row r="3578" spans="1:24" ht="15" customHeight="1" thickTop="1" x14ac:dyDescent="0.2">
      <c r="A3578" s="46"/>
      <c r="B3578" s="278"/>
      <c r="C3578" s="278"/>
      <c r="D3578" s="278"/>
      <c r="E3578" s="278"/>
      <c r="F3578" s="278"/>
      <c r="G3578" s="278"/>
      <c r="H3578" s="278"/>
      <c r="I3578" s="278"/>
      <c r="J3578" s="278"/>
      <c r="K3578" s="278"/>
      <c r="M3578" s="46"/>
      <c r="N3578" s="46"/>
      <c r="O3578" s="46"/>
      <c r="P3578" s="46"/>
      <c r="Q3578" s="46"/>
      <c r="R3578" s="46"/>
      <c r="S3578" s="46"/>
      <c r="T3578" s="46"/>
      <c r="U3578" s="46"/>
      <c r="V3578" s="46"/>
      <c r="W3578" s="46"/>
      <c r="X3578" s="46"/>
    </row>
    <row r="3579" spans="1:24" ht="15" customHeight="1" x14ac:dyDescent="0.2">
      <c r="A3579" s="46"/>
      <c r="B3579" s="259" t="s">
        <v>758</v>
      </c>
      <c r="C3579" s="267" t="s">
        <v>24</v>
      </c>
      <c r="D3579" s="259" t="s">
        <v>25</v>
      </c>
      <c r="E3579" s="259" t="s">
        <v>26</v>
      </c>
      <c r="F3579" s="387" t="s">
        <v>917</v>
      </c>
      <c r="G3579" s="387"/>
      <c r="H3579" s="271" t="s">
        <v>27</v>
      </c>
      <c r="I3579" s="267" t="s">
        <v>28</v>
      </c>
      <c r="J3579" s="267" t="s">
        <v>29</v>
      </c>
      <c r="K3579" s="267" t="s">
        <v>30</v>
      </c>
      <c r="M3579" s="46"/>
      <c r="N3579" s="46"/>
      <c r="O3579" s="46"/>
      <c r="P3579" s="46"/>
      <c r="Q3579" s="46"/>
      <c r="R3579" s="46"/>
      <c r="S3579" s="46"/>
      <c r="T3579" s="46"/>
      <c r="U3579" s="46"/>
      <c r="V3579" s="46"/>
      <c r="W3579" s="46"/>
      <c r="X3579" s="46"/>
    </row>
    <row r="3580" spans="1:24" ht="15" customHeight="1" x14ac:dyDescent="0.2">
      <c r="A3580" s="46"/>
      <c r="B3580" s="260" t="s">
        <v>918</v>
      </c>
      <c r="C3580" s="275" t="s">
        <v>747</v>
      </c>
      <c r="D3580" s="260" t="s">
        <v>47</v>
      </c>
      <c r="E3580" s="260" t="s">
        <v>2603</v>
      </c>
      <c r="F3580" s="388" t="s">
        <v>3977</v>
      </c>
      <c r="G3580" s="388"/>
      <c r="H3580" s="274" t="s">
        <v>49</v>
      </c>
      <c r="I3580" s="277">
        <v>1</v>
      </c>
      <c r="J3580" s="276">
        <v>57.24</v>
      </c>
      <c r="K3580" s="276">
        <v>57.24</v>
      </c>
      <c r="M3580" s="46"/>
      <c r="N3580" s="46"/>
      <c r="O3580" s="46"/>
      <c r="P3580" s="46"/>
      <c r="Q3580" s="46"/>
      <c r="R3580" s="46"/>
      <c r="S3580" s="46"/>
      <c r="T3580" s="46"/>
      <c r="U3580" s="46"/>
      <c r="V3580" s="46"/>
      <c r="W3580" s="46"/>
      <c r="X3580" s="46"/>
    </row>
    <row r="3581" spans="1:24" ht="15" customHeight="1" x14ac:dyDescent="0.2">
      <c r="A3581" s="46"/>
      <c r="B3581" s="261" t="s">
        <v>953</v>
      </c>
      <c r="C3581" s="280" t="s">
        <v>988</v>
      </c>
      <c r="D3581" s="261" t="s">
        <v>47</v>
      </c>
      <c r="E3581" s="261" t="s">
        <v>989</v>
      </c>
      <c r="F3581" s="385" t="s">
        <v>3970</v>
      </c>
      <c r="G3581" s="385"/>
      <c r="H3581" s="279" t="s">
        <v>950</v>
      </c>
      <c r="I3581" s="282">
        <v>9.3685000000000004E-2</v>
      </c>
      <c r="J3581" s="281">
        <v>27.19</v>
      </c>
      <c r="K3581" s="281">
        <v>2.54</v>
      </c>
      <c r="M3581" s="46"/>
      <c r="N3581" s="46"/>
      <c r="O3581" s="46"/>
      <c r="P3581" s="46"/>
      <c r="Q3581" s="46"/>
      <c r="R3581" s="46"/>
      <c r="S3581" s="46"/>
      <c r="T3581" s="46"/>
      <c r="U3581" s="46"/>
      <c r="V3581" s="46"/>
      <c r="W3581" s="46"/>
      <c r="X3581" s="46"/>
    </row>
    <row r="3582" spans="1:24" ht="15" customHeight="1" x14ac:dyDescent="0.2">
      <c r="A3582" s="46"/>
      <c r="B3582" s="261" t="s">
        <v>953</v>
      </c>
      <c r="C3582" s="280" t="s">
        <v>991</v>
      </c>
      <c r="D3582" s="261" t="s">
        <v>47</v>
      </c>
      <c r="E3582" s="261" t="s">
        <v>992</v>
      </c>
      <c r="F3582" s="385" t="s">
        <v>3970</v>
      </c>
      <c r="G3582" s="385"/>
      <c r="H3582" s="279" t="s">
        <v>950</v>
      </c>
      <c r="I3582" s="282">
        <v>9.3685000000000004E-2</v>
      </c>
      <c r="J3582" s="281">
        <v>43.64</v>
      </c>
      <c r="K3582" s="281">
        <v>4.08</v>
      </c>
      <c r="M3582" s="46"/>
      <c r="N3582" s="46"/>
      <c r="O3582" s="46"/>
      <c r="P3582" s="46"/>
      <c r="Q3582" s="46"/>
      <c r="R3582" s="46"/>
      <c r="S3582" s="46"/>
      <c r="T3582" s="46"/>
      <c r="U3582" s="46"/>
      <c r="V3582" s="46"/>
      <c r="W3582" s="46"/>
      <c r="X3582" s="46"/>
    </row>
    <row r="3583" spans="1:24" ht="15" customHeight="1" x14ac:dyDescent="0.2">
      <c r="A3583" s="46"/>
      <c r="B3583" s="262" t="s">
        <v>919</v>
      </c>
      <c r="C3583" s="284" t="s">
        <v>1725</v>
      </c>
      <c r="D3583" s="262" t="s">
        <v>47</v>
      </c>
      <c r="E3583" s="262" t="s">
        <v>1726</v>
      </c>
      <c r="F3583" s="389" t="s">
        <v>923</v>
      </c>
      <c r="G3583" s="389"/>
      <c r="H3583" s="283" t="s">
        <v>49</v>
      </c>
      <c r="I3583" s="286">
        <v>1</v>
      </c>
      <c r="J3583" s="285">
        <v>48.24</v>
      </c>
      <c r="K3583" s="285">
        <v>48.24</v>
      </c>
      <c r="M3583" s="46"/>
      <c r="N3583" s="46"/>
      <c r="O3583" s="46"/>
      <c r="P3583" s="46"/>
      <c r="Q3583" s="46"/>
      <c r="R3583" s="46"/>
      <c r="S3583" s="46"/>
      <c r="T3583" s="46"/>
      <c r="U3583" s="46"/>
      <c r="V3583" s="46"/>
      <c r="W3583" s="46"/>
      <c r="X3583" s="46"/>
    </row>
    <row r="3584" spans="1:24" ht="15" customHeight="1" x14ac:dyDescent="0.2">
      <c r="A3584" s="46"/>
      <c r="B3584" s="262" t="s">
        <v>919</v>
      </c>
      <c r="C3584" s="284" t="s">
        <v>1727</v>
      </c>
      <c r="D3584" s="262" t="s">
        <v>47</v>
      </c>
      <c r="E3584" s="262" t="s">
        <v>1728</v>
      </c>
      <c r="F3584" s="389" t="s">
        <v>923</v>
      </c>
      <c r="G3584" s="389"/>
      <c r="H3584" s="283" t="s">
        <v>49</v>
      </c>
      <c r="I3584" s="286">
        <v>2</v>
      </c>
      <c r="J3584" s="285">
        <v>1.19</v>
      </c>
      <c r="K3584" s="285">
        <v>2.38</v>
      </c>
      <c r="M3584" s="46"/>
      <c r="N3584" s="46"/>
      <c r="O3584" s="46"/>
      <c r="P3584" s="46"/>
      <c r="Q3584" s="46"/>
      <c r="R3584" s="46"/>
      <c r="S3584" s="46"/>
      <c r="T3584" s="46"/>
      <c r="U3584" s="46"/>
      <c r="V3584" s="46"/>
      <c r="W3584" s="46"/>
      <c r="X3584" s="46"/>
    </row>
    <row r="3585" spans="1:24" ht="15" customHeight="1" x14ac:dyDescent="0.2">
      <c r="A3585" s="46"/>
      <c r="B3585" s="263"/>
      <c r="C3585" s="263"/>
      <c r="D3585" s="263"/>
      <c r="E3585" s="263"/>
      <c r="F3585" s="263" t="s">
        <v>924</v>
      </c>
      <c r="G3585" s="289">
        <v>5.83</v>
      </c>
      <c r="H3585" s="263" t="s">
        <v>925</v>
      </c>
      <c r="I3585" s="289">
        <v>0</v>
      </c>
      <c r="J3585" s="263" t="s">
        <v>926</v>
      </c>
      <c r="K3585" s="289">
        <v>5.83</v>
      </c>
      <c r="M3585" s="46"/>
      <c r="N3585" s="46"/>
      <c r="O3585" s="46"/>
      <c r="P3585" s="46"/>
      <c r="Q3585" s="46"/>
      <c r="R3585" s="46"/>
      <c r="S3585" s="46"/>
      <c r="T3585" s="46"/>
      <c r="U3585" s="46"/>
      <c r="V3585" s="46"/>
      <c r="W3585" s="46"/>
      <c r="X3585" s="46"/>
    </row>
    <row r="3586" spans="1:24" ht="15" customHeight="1" x14ac:dyDescent="0.2">
      <c r="A3586" s="46"/>
      <c r="B3586" s="263"/>
      <c r="C3586" s="263"/>
      <c r="D3586" s="263"/>
      <c r="E3586" s="263"/>
      <c r="F3586" s="263" t="s">
        <v>927</v>
      </c>
      <c r="G3586" s="289">
        <v>11.91</v>
      </c>
      <c r="H3586" s="263"/>
      <c r="I3586" s="386" t="s">
        <v>928</v>
      </c>
      <c r="J3586" s="386"/>
      <c r="K3586" s="289">
        <v>69.150000000000006</v>
      </c>
      <c r="M3586" s="46"/>
      <c r="N3586" s="46"/>
      <c r="O3586" s="46"/>
      <c r="P3586" s="46"/>
      <c r="Q3586" s="46"/>
      <c r="R3586" s="46"/>
      <c r="S3586" s="46"/>
      <c r="T3586" s="46"/>
      <c r="U3586" s="46"/>
      <c r="V3586" s="46"/>
      <c r="W3586" s="46"/>
      <c r="X3586" s="46"/>
    </row>
    <row r="3587" spans="1:24" ht="15" customHeight="1" thickBot="1" x14ac:dyDescent="0.25">
      <c r="A3587" s="46"/>
      <c r="B3587" s="264"/>
      <c r="C3587" s="264"/>
      <c r="D3587" s="264"/>
      <c r="E3587" s="264"/>
      <c r="F3587" s="264"/>
      <c r="G3587" s="264"/>
      <c r="H3587" s="264" t="s">
        <v>929</v>
      </c>
      <c r="I3587" s="287" t="s">
        <v>937</v>
      </c>
      <c r="J3587" s="264" t="s">
        <v>931</v>
      </c>
      <c r="K3587" s="265">
        <v>345.75</v>
      </c>
      <c r="M3587" s="46"/>
      <c r="N3587" s="46"/>
      <c r="O3587" s="46"/>
      <c r="P3587" s="46"/>
      <c r="Q3587" s="46"/>
      <c r="R3587" s="46"/>
      <c r="S3587" s="46"/>
      <c r="T3587" s="46"/>
      <c r="U3587" s="46"/>
      <c r="V3587" s="46"/>
      <c r="W3587" s="46"/>
      <c r="X3587" s="46"/>
    </row>
    <row r="3588" spans="1:24" ht="15" customHeight="1" thickTop="1" x14ac:dyDescent="0.2">
      <c r="A3588" s="46"/>
      <c r="B3588" s="278"/>
      <c r="C3588" s="278"/>
      <c r="D3588" s="278"/>
      <c r="E3588" s="278"/>
      <c r="F3588" s="278"/>
      <c r="G3588" s="278"/>
      <c r="H3588" s="278"/>
      <c r="I3588" s="278"/>
      <c r="J3588" s="278"/>
      <c r="K3588" s="278"/>
      <c r="M3588" s="46"/>
      <c r="N3588" s="46"/>
      <c r="O3588" s="46"/>
      <c r="P3588" s="46"/>
      <c r="Q3588" s="46"/>
      <c r="R3588" s="46"/>
      <c r="S3588" s="46"/>
      <c r="T3588" s="46"/>
      <c r="U3588" s="46"/>
      <c r="V3588" s="46"/>
      <c r="W3588" s="46"/>
      <c r="X3588" s="46"/>
    </row>
    <row r="3589" spans="1:24" ht="15" customHeight="1" x14ac:dyDescent="0.2">
      <c r="A3589" s="46"/>
      <c r="B3589" s="259" t="s">
        <v>760</v>
      </c>
      <c r="C3589" s="267" t="s">
        <v>24</v>
      </c>
      <c r="D3589" s="259" t="s">
        <v>25</v>
      </c>
      <c r="E3589" s="259" t="s">
        <v>26</v>
      </c>
      <c r="F3589" s="387" t="s">
        <v>917</v>
      </c>
      <c r="G3589" s="387"/>
      <c r="H3589" s="271" t="s">
        <v>27</v>
      </c>
      <c r="I3589" s="267" t="s">
        <v>28</v>
      </c>
      <c r="J3589" s="267" t="s">
        <v>29</v>
      </c>
      <c r="K3589" s="267" t="s">
        <v>30</v>
      </c>
      <c r="M3589" s="46"/>
      <c r="N3589" s="46"/>
      <c r="O3589" s="46"/>
      <c r="P3589" s="46"/>
      <c r="Q3589" s="46"/>
      <c r="R3589" s="46"/>
      <c r="S3589" s="46"/>
      <c r="T3589" s="46"/>
      <c r="U3589" s="46"/>
      <c r="V3589" s="46"/>
      <c r="W3589" s="46"/>
      <c r="X3589" s="46"/>
    </row>
    <row r="3590" spans="1:24" ht="15" customHeight="1" x14ac:dyDescent="0.2">
      <c r="A3590" s="46"/>
      <c r="B3590" s="260" t="s">
        <v>918</v>
      </c>
      <c r="C3590" s="275" t="s">
        <v>749</v>
      </c>
      <c r="D3590" s="260" t="s">
        <v>47</v>
      </c>
      <c r="E3590" s="260" t="s">
        <v>2604</v>
      </c>
      <c r="F3590" s="388" t="s">
        <v>3977</v>
      </c>
      <c r="G3590" s="388"/>
      <c r="H3590" s="274" t="s">
        <v>49</v>
      </c>
      <c r="I3590" s="277">
        <v>1</v>
      </c>
      <c r="J3590" s="276">
        <v>63.34</v>
      </c>
      <c r="K3590" s="276">
        <v>63.34</v>
      </c>
      <c r="M3590" s="46"/>
      <c r="N3590" s="46"/>
      <c r="O3590" s="46"/>
      <c r="P3590" s="46"/>
      <c r="Q3590" s="46"/>
      <c r="R3590" s="46"/>
      <c r="S3590" s="46"/>
      <c r="T3590" s="46"/>
      <c r="U3590" s="46"/>
      <c r="V3590" s="46"/>
      <c r="W3590" s="46"/>
      <c r="X3590" s="46"/>
    </row>
    <row r="3591" spans="1:24" ht="15" customHeight="1" x14ac:dyDescent="0.2">
      <c r="A3591" s="46"/>
      <c r="B3591" s="261" t="s">
        <v>953</v>
      </c>
      <c r="C3591" s="280" t="s">
        <v>988</v>
      </c>
      <c r="D3591" s="261" t="s">
        <v>47</v>
      </c>
      <c r="E3591" s="261" t="s">
        <v>989</v>
      </c>
      <c r="F3591" s="385" t="s">
        <v>3970</v>
      </c>
      <c r="G3591" s="385"/>
      <c r="H3591" s="279" t="s">
        <v>950</v>
      </c>
      <c r="I3591" s="282">
        <v>0.17358499999999999</v>
      </c>
      <c r="J3591" s="281">
        <v>27.19</v>
      </c>
      <c r="K3591" s="281">
        <v>4.71</v>
      </c>
      <c r="M3591" s="46"/>
      <c r="N3591" s="46"/>
      <c r="O3591" s="46"/>
      <c r="P3591" s="46"/>
      <c r="Q3591" s="46"/>
      <c r="R3591" s="46"/>
      <c r="S3591" s="46"/>
      <c r="T3591" s="46"/>
      <c r="U3591" s="46"/>
      <c r="V3591" s="46"/>
      <c r="W3591" s="46"/>
      <c r="X3591" s="46"/>
    </row>
    <row r="3592" spans="1:24" ht="15" customHeight="1" x14ac:dyDescent="0.2">
      <c r="A3592" s="46"/>
      <c r="B3592" s="261" t="s">
        <v>953</v>
      </c>
      <c r="C3592" s="280" t="s">
        <v>991</v>
      </c>
      <c r="D3592" s="261" t="s">
        <v>47</v>
      </c>
      <c r="E3592" s="261" t="s">
        <v>992</v>
      </c>
      <c r="F3592" s="385" t="s">
        <v>3970</v>
      </c>
      <c r="G3592" s="385"/>
      <c r="H3592" s="279" t="s">
        <v>950</v>
      </c>
      <c r="I3592" s="282">
        <v>0.17358499999999999</v>
      </c>
      <c r="J3592" s="281">
        <v>43.64</v>
      </c>
      <c r="K3592" s="281">
        <v>7.57</v>
      </c>
      <c r="M3592" s="46"/>
      <c r="N3592" s="46"/>
      <c r="O3592" s="46"/>
      <c r="P3592" s="46"/>
      <c r="Q3592" s="46"/>
      <c r="R3592" s="46"/>
      <c r="S3592" s="46"/>
      <c r="T3592" s="46"/>
      <c r="U3592" s="46"/>
      <c r="V3592" s="46"/>
      <c r="W3592" s="46"/>
      <c r="X3592" s="46"/>
    </row>
    <row r="3593" spans="1:24" ht="15" customHeight="1" x14ac:dyDescent="0.2">
      <c r="A3593" s="46"/>
      <c r="B3593" s="262" t="s">
        <v>919</v>
      </c>
      <c r="C3593" s="284" t="s">
        <v>1725</v>
      </c>
      <c r="D3593" s="262" t="s">
        <v>47</v>
      </c>
      <c r="E3593" s="262" t="s">
        <v>1726</v>
      </c>
      <c r="F3593" s="389" t="s">
        <v>923</v>
      </c>
      <c r="G3593" s="389"/>
      <c r="H3593" s="283" t="s">
        <v>49</v>
      </c>
      <c r="I3593" s="286">
        <v>1</v>
      </c>
      <c r="J3593" s="285">
        <v>48.24</v>
      </c>
      <c r="K3593" s="285">
        <v>48.24</v>
      </c>
      <c r="M3593" s="46"/>
      <c r="N3593" s="46"/>
      <c r="O3593" s="46"/>
      <c r="P3593" s="46"/>
      <c r="Q3593" s="46"/>
      <c r="R3593" s="46"/>
      <c r="S3593" s="46"/>
      <c r="T3593" s="46"/>
      <c r="U3593" s="46"/>
      <c r="V3593" s="46"/>
      <c r="W3593" s="46"/>
      <c r="X3593" s="46"/>
    </row>
    <row r="3594" spans="1:24" ht="15" customHeight="1" x14ac:dyDescent="0.2">
      <c r="A3594" s="46"/>
      <c r="B3594" s="262" t="s">
        <v>919</v>
      </c>
      <c r="C3594" s="284" t="s">
        <v>1729</v>
      </c>
      <c r="D3594" s="262" t="s">
        <v>47</v>
      </c>
      <c r="E3594" s="262" t="s">
        <v>1730</v>
      </c>
      <c r="F3594" s="389" t="s">
        <v>923</v>
      </c>
      <c r="G3594" s="389"/>
      <c r="H3594" s="283" t="s">
        <v>49</v>
      </c>
      <c r="I3594" s="286">
        <v>2</v>
      </c>
      <c r="J3594" s="285">
        <v>1.41</v>
      </c>
      <c r="K3594" s="285">
        <v>2.82</v>
      </c>
      <c r="M3594" s="46"/>
      <c r="N3594" s="46"/>
      <c r="O3594" s="46"/>
      <c r="P3594" s="46"/>
      <c r="Q3594" s="46"/>
      <c r="R3594" s="46"/>
      <c r="S3594" s="46"/>
      <c r="T3594" s="46"/>
      <c r="U3594" s="46"/>
      <c r="V3594" s="46"/>
      <c r="W3594" s="46"/>
      <c r="X3594" s="46"/>
    </row>
    <row r="3595" spans="1:24" ht="15" customHeight="1" x14ac:dyDescent="0.2">
      <c r="A3595" s="46"/>
      <c r="B3595" s="263"/>
      <c r="C3595" s="263"/>
      <c r="D3595" s="263"/>
      <c r="E3595" s="263"/>
      <c r="F3595" s="263" t="s">
        <v>924</v>
      </c>
      <c r="G3595" s="289">
        <v>10.81</v>
      </c>
      <c r="H3595" s="263" t="s">
        <v>925</v>
      </c>
      <c r="I3595" s="289">
        <v>0</v>
      </c>
      <c r="J3595" s="263" t="s">
        <v>926</v>
      </c>
      <c r="K3595" s="289">
        <v>10.81</v>
      </c>
      <c r="M3595" s="46"/>
      <c r="N3595" s="46"/>
      <c r="O3595" s="46"/>
      <c r="P3595" s="46"/>
      <c r="Q3595" s="46"/>
      <c r="R3595" s="46"/>
      <c r="S3595" s="46"/>
      <c r="T3595" s="46"/>
      <c r="U3595" s="46"/>
      <c r="V3595" s="46"/>
      <c r="W3595" s="46"/>
      <c r="X3595" s="46"/>
    </row>
    <row r="3596" spans="1:24" ht="15" customHeight="1" x14ac:dyDescent="0.2">
      <c r="A3596" s="46"/>
      <c r="B3596" s="263"/>
      <c r="C3596" s="263"/>
      <c r="D3596" s="263"/>
      <c r="E3596" s="263"/>
      <c r="F3596" s="263" t="s">
        <v>927</v>
      </c>
      <c r="G3596" s="289">
        <v>13.18</v>
      </c>
      <c r="H3596" s="263"/>
      <c r="I3596" s="386" t="s">
        <v>928</v>
      </c>
      <c r="J3596" s="386"/>
      <c r="K3596" s="289">
        <v>76.52</v>
      </c>
      <c r="M3596" s="46"/>
      <c r="N3596" s="46"/>
      <c r="O3596" s="46"/>
      <c r="P3596" s="46"/>
      <c r="Q3596" s="46"/>
      <c r="R3596" s="46"/>
      <c r="S3596" s="46"/>
      <c r="T3596" s="46"/>
      <c r="U3596" s="46"/>
      <c r="V3596" s="46"/>
      <c r="W3596" s="46"/>
      <c r="X3596" s="46"/>
    </row>
    <row r="3597" spans="1:24" ht="15" customHeight="1" thickBot="1" x14ac:dyDescent="0.25">
      <c r="A3597" s="46"/>
      <c r="B3597" s="264"/>
      <c r="C3597" s="264"/>
      <c r="D3597" s="264"/>
      <c r="E3597" s="264"/>
      <c r="F3597" s="264"/>
      <c r="G3597" s="264"/>
      <c r="H3597" s="264" t="s">
        <v>929</v>
      </c>
      <c r="I3597" s="287" t="s">
        <v>951</v>
      </c>
      <c r="J3597" s="264" t="s">
        <v>931</v>
      </c>
      <c r="K3597" s="265">
        <v>459.12</v>
      </c>
      <c r="M3597" s="46"/>
      <c r="N3597" s="46"/>
      <c r="O3597" s="46"/>
      <c r="P3597" s="46"/>
      <c r="Q3597" s="46"/>
      <c r="R3597" s="46"/>
      <c r="S3597" s="46"/>
      <c r="T3597" s="46"/>
      <c r="U3597" s="46"/>
      <c r="V3597" s="46"/>
      <c r="W3597" s="46"/>
      <c r="X3597" s="46"/>
    </row>
    <row r="3598" spans="1:24" ht="15" customHeight="1" thickTop="1" x14ac:dyDescent="0.2">
      <c r="A3598" s="46"/>
      <c r="B3598" s="278"/>
      <c r="C3598" s="278"/>
      <c r="D3598" s="278"/>
      <c r="E3598" s="278"/>
      <c r="F3598" s="278"/>
      <c r="G3598" s="278"/>
      <c r="H3598" s="278"/>
      <c r="I3598" s="278"/>
      <c r="J3598" s="278"/>
      <c r="K3598" s="278"/>
      <c r="M3598" s="46"/>
      <c r="N3598" s="46"/>
      <c r="O3598" s="46"/>
      <c r="P3598" s="46"/>
      <c r="Q3598" s="46"/>
      <c r="R3598" s="46"/>
      <c r="S3598" s="46"/>
      <c r="T3598" s="46"/>
      <c r="U3598" s="46"/>
      <c r="V3598" s="46"/>
      <c r="W3598" s="46"/>
      <c r="X3598" s="46"/>
    </row>
    <row r="3599" spans="1:24" ht="15" customHeight="1" x14ac:dyDescent="0.2">
      <c r="A3599" s="46"/>
      <c r="B3599" s="259" t="s">
        <v>761</v>
      </c>
      <c r="C3599" s="267" t="s">
        <v>24</v>
      </c>
      <c r="D3599" s="259" t="s">
        <v>25</v>
      </c>
      <c r="E3599" s="259" t="s">
        <v>26</v>
      </c>
      <c r="F3599" s="387" t="s">
        <v>917</v>
      </c>
      <c r="G3599" s="387"/>
      <c r="H3599" s="271" t="s">
        <v>27</v>
      </c>
      <c r="I3599" s="267" t="s">
        <v>28</v>
      </c>
      <c r="J3599" s="267" t="s">
        <v>29</v>
      </c>
      <c r="K3599" s="267" t="s">
        <v>30</v>
      </c>
      <c r="M3599" s="46"/>
      <c r="N3599" s="46"/>
      <c r="O3599" s="46"/>
      <c r="P3599" s="46"/>
      <c r="Q3599" s="46"/>
      <c r="R3599" s="46"/>
      <c r="S3599" s="46"/>
      <c r="T3599" s="46"/>
      <c r="U3599" s="46"/>
      <c r="V3599" s="46"/>
      <c r="W3599" s="46"/>
      <c r="X3599" s="46"/>
    </row>
    <row r="3600" spans="1:24" ht="15" customHeight="1" x14ac:dyDescent="0.2">
      <c r="A3600" s="46"/>
      <c r="B3600" s="260" t="s">
        <v>918</v>
      </c>
      <c r="C3600" s="275" t="s">
        <v>3234</v>
      </c>
      <c r="D3600" s="260" t="s">
        <v>73</v>
      </c>
      <c r="E3600" s="260" t="s">
        <v>3235</v>
      </c>
      <c r="F3600" s="388" t="s">
        <v>978</v>
      </c>
      <c r="G3600" s="388"/>
      <c r="H3600" s="274" t="s">
        <v>49</v>
      </c>
      <c r="I3600" s="277">
        <v>1</v>
      </c>
      <c r="J3600" s="276">
        <v>90.43</v>
      </c>
      <c r="K3600" s="276">
        <v>90.43</v>
      </c>
      <c r="M3600" s="46"/>
      <c r="N3600" s="46"/>
      <c r="O3600" s="46"/>
      <c r="P3600" s="46"/>
      <c r="Q3600" s="46"/>
      <c r="R3600" s="46"/>
      <c r="S3600" s="46"/>
      <c r="T3600" s="46"/>
      <c r="U3600" s="46"/>
      <c r="V3600" s="46"/>
      <c r="W3600" s="46"/>
      <c r="X3600" s="46"/>
    </row>
    <row r="3601" spans="1:24" ht="15" customHeight="1" x14ac:dyDescent="0.2">
      <c r="A3601" s="46"/>
      <c r="B3601" s="261" t="s">
        <v>953</v>
      </c>
      <c r="C3601" s="280" t="s">
        <v>988</v>
      </c>
      <c r="D3601" s="261" t="s">
        <v>47</v>
      </c>
      <c r="E3601" s="261" t="s">
        <v>989</v>
      </c>
      <c r="F3601" s="385" t="s">
        <v>3970</v>
      </c>
      <c r="G3601" s="385"/>
      <c r="H3601" s="279" t="s">
        <v>950</v>
      </c>
      <c r="I3601" s="282">
        <v>0.6</v>
      </c>
      <c r="J3601" s="281">
        <v>27.19</v>
      </c>
      <c r="K3601" s="281">
        <v>16.309999999999999</v>
      </c>
      <c r="M3601" s="46"/>
      <c r="N3601" s="46"/>
      <c r="O3601" s="46"/>
      <c r="P3601" s="46"/>
      <c r="Q3601" s="46"/>
      <c r="R3601" s="46"/>
      <c r="S3601" s="46"/>
      <c r="T3601" s="46"/>
      <c r="U3601" s="46"/>
      <c r="V3601" s="46"/>
      <c r="W3601" s="46"/>
      <c r="X3601" s="46"/>
    </row>
    <row r="3602" spans="1:24" ht="15" customHeight="1" x14ac:dyDescent="0.2">
      <c r="A3602" s="46"/>
      <c r="B3602" s="261" t="s">
        <v>953</v>
      </c>
      <c r="C3602" s="280" t="s">
        <v>991</v>
      </c>
      <c r="D3602" s="261" t="s">
        <v>47</v>
      </c>
      <c r="E3602" s="261" t="s">
        <v>992</v>
      </c>
      <c r="F3602" s="385" t="s">
        <v>3970</v>
      </c>
      <c r="G3602" s="385"/>
      <c r="H3602" s="279" t="s">
        <v>950</v>
      </c>
      <c r="I3602" s="282">
        <v>0.6</v>
      </c>
      <c r="J3602" s="281">
        <v>43.64</v>
      </c>
      <c r="K3602" s="281">
        <v>26.18</v>
      </c>
      <c r="M3602" s="46"/>
      <c r="N3602" s="46"/>
      <c r="O3602" s="46"/>
      <c r="P3602" s="46"/>
      <c r="Q3602" s="46"/>
      <c r="R3602" s="46"/>
      <c r="S3602" s="46"/>
      <c r="T3602" s="46"/>
      <c r="U3602" s="46"/>
      <c r="V3602" s="46"/>
      <c r="W3602" s="46"/>
      <c r="X3602" s="46"/>
    </row>
    <row r="3603" spans="1:24" ht="15" customHeight="1" x14ac:dyDescent="0.2">
      <c r="A3603" s="46"/>
      <c r="B3603" s="262" t="s">
        <v>919</v>
      </c>
      <c r="C3603" s="284" t="s">
        <v>3342</v>
      </c>
      <c r="D3603" s="262" t="s">
        <v>406</v>
      </c>
      <c r="E3603" s="262" t="s">
        <v>3343</v>
      </c>
      <c r="F3603" s="389" t="s">
        <v>923</v>
      </c>
      <c r="G3603" s="389"/>
      <c r="H3603" s="283" t="s">
        <v>49</v>
      </c>
      <c r="I3603" s="286">
        <v>1</v>
      </c>
      <c r="J3603" s="285">
        <v>47.94</v>
      </c>
      <c r="K3603" s="285">
        <v>47.94</v>
      </c>
      <c r="M3603" s="46"/>
      <c r="N3603" s="46"/>
      <c r="O3603" s="46"/>
      <c r="P3603" s="46"/>
      <c r="Q3603" s="46"/>
      <c r="R3603" s="46"/>
      <c r="S3603" s="46"/>
      <c r="T3603" s="46"/>
      <c r="U3603" s="46"/>
      <c r="V3603" s="46"/>
      <c r="W3603" s="46"/>
      <c r="X3603" s="46"/>
    </row>
    <row r="3604" spans="1:24" ht="15" customHeight="1" x14ac:dyDescent="0.2">
      <c r="A3604" s="46"/>
      <c r="B3604" s="263"/>
      <c r="C3604" s="263"/>
      <c r="D3604" s="263"/>
      <c r="E3604" s="263"/>
      <c r="F3604" s="263" t="s">
        <v>924</v>
      </c>
      <c r="G3604" s="289">
        <v>37.39</v>
      </c>
      <c r="H3604" s="263" t="s">
        <v>925</v>
      </c>
      <c r="I3604" s="289">
        <v>0</v>
      </c>
      <c r="J3604" s="263" t="s">
        <v>926</v>
      </c>
      <c r="K3604" s="289">
        <v>37.39</v>
      </c>
      <c r="M3604" s="46"/>
      <c r="N3604" s="46"/>
      <c r="O3604" s="46"/>
      <c r="P3604" s="46"/>
      <c r="Q3604" s="46"/>
      <c r="R3604" s="46"/>
      <c r="S3604" s="46"/>
      <c r="T3604" s="46"/>
      <c r="U3604" s="46"/>
      <c r="V3604" s="46"/>
      <c r="W3604" s="46"/>
      <c r="X3604" s="46"/>
    </row>
    <row r="3605" spans="1:24" ht="15" customHeight="1" x14ac:dyDescent="0.2">
      <c r="A3605" s="46"/>
      <c r="B3605" s="263"/>
      <c r="C3605" s="263"/>
      <c r="D3605" s="263"/>
      <c r="E3605" s="263"/>
      <c r="F3605" s="263" t="s">
        <v>927</v>
      </c>
      <c r="G3605" s="289">
        <v>18.809999999999999</v>
      </c>
      <c r="H3605" s="263"/>
      <c r="I3605" s="386" t="s">
        <v>928</v>
      </c>
      <c r="J3605" s="386"/>
      <c r="K3605" s="289">
        <v>109.24</v>
      </c>
      <c r="M3605" s="46"/>
      <c r="N3605" s="46"/>
      <c r="O3605" s="46"/>
      <c r="P3605" s="46"/>
      <c r="Q3605" s="46"/>
      <c r="R3605" s="46"/>
      <c r="S3605" s="46"/>
      <c r="T3605" s="46"/>
      <c r="U3605" s="46"/>
      <c r="V3605" s="46"/>
      <c r="W3605" s="46"/>
      <c r="X3605" s="46"/>
    </row>
    <row r="3606" spans="1:24" ht="15" customHeight="1" thickBot="1" x14ac:dyDescent="0.25">
      <c r="A3606" s="46"/>
      <c r="B3606" s="264"/>
      <c r="C3606" s="264"/>
      <c r="D3606" s="264"/>
      <c r="E3606" s="264"/>
      <c r="F3606" s="264"/>
      <c r="G3606" s="264"/>
      <c r="H3606" s="264" t="s">
        <v>929</v>
      </c>
      <c r="I3606" s="287" t="s">
        <v>1064</v>
      </c>
      <c r="J3606" s="264" t="s">
        <v>931</v>
      </c>
      <c r="K3606" s="265">
        <v>218.48</v>
      </c>
      <c r="M3606" s="46"/>
      <c r="N3606" s="46"/>
      <c r="O3606" s="46"/>
      <c r="P3606" s="46"/>
      <c r="Q3606" s="46"/>
      <c r="R3606" s="46"/>
      <c r="S3606" s="46"/>
      <c r="T3606" s="46"/>
      <c r="U3606" s="46"/>
      <c r="V3606" s="46"/>
      <c r="W3606" s="46"/>
      <c r="X3606" s="46"/>
    </row>
    <row r="3607" spans="1:24" ht="15" customHeight="1" thickTop="1" x14ac:dyDescent="0.2">
      <c r="A3607" s="46"/>
      <c r="B3607" s="278"/>
      <c r="C3607" s="278"/>
      <c r="D3607" s="278"/>
      <c r="E3607" s="278"/>
      <c r="F3607" s="278"/>
      <c r="G3607" s="278"/>
      <c r="H3607" s="278"/>
      <c r="I3607" s="278"/>
      <c r="J3607" s="278"/>
      <c r="K3607" s="278"/>
      <c r="M3607" s="46"/>
      <c r="N3607" s="46"/>
      <c r="O3607" s="46"/>
      <c r="P3607" s="46"/>
      <c r="Q3607" s="46"/>
      <c r="R3607" s="46"/>
      <c r="S3607" s="46"/>
      <c r="T3607" s="46"/>
      <c r="U3607" s="46"/>
      <c r="V3607" s="46"/>
      <c r="W3607" s="46"/>
      <c r="X3607" s="46"/>
    </row>
    <row r="3608" spans="1:24" ht="15" customHeight="1" x14ac:dyDescent="0.2">
      <c r="A3608" s="46"/>
      <c r="B3608" s="259" t="s">
        <v>762</v>
      </c>
      <c r="C3608" s="267" t="s">
        <v>24</v>
      </c>
      <c r="D3608" s="259" t="s">
        <v>25</v>
      </c>
      <c r="E3608" s="259" t="s">
        <v>26</v>
      </c>
      <c r="F3608" s="387" t="s">
        <v>917</v>
      </c>
      <c r="G3608" s="387"/>
      <c r="H3608" s="271" t="s">
        <v>27</v>
      </c>
      <c r="I3608" s="267" t="s">
        <v>28</v>
      </c>
      <c r="J3608" s="267" t="s">
        <v>29</v>
      </c>
      <c r="K3608" s="267" t="s">
        <v>30</v>
      </c>
      <c r="M3608" s="46"/>
      <c r="N3608" s="46"/>
      <c r="O3608" s="46"/>
      <c r="P3608" s="46"/>
      <c r="Q3608" s="46"/>
      <c r="R3608" s="46"/>
      <c r="S3608" s="46"/>
      <c r="T3608" s="46"/>
      <c r="U3608" s="46"/>
      <c r="V3608" s="46"/>
      <c r="W3608" s="46"/>
      <c r="X3608" s="46"/>
    </row>
    <row r="3609" spans="1:24" ht="15" customHeight="1" x14ac:dyDescent="0.2">
      <c r="A3609" s="46"/>
      <c r="B3609" s="260" t="s">
        <v>918</v>
      </c>
      <c r="C3609" s="275" t="s">
        <v>3236</v>
      </c>
      <c r="D3609" s="260" t="s">
        <v>73</v>
      </c>
      <c r="E3609" s="260" t="s">
        <v>3237</v>
      </c>
      <c r="F3609" s="388" t="s">
        <v>978</v>
      </c>
      <c r="G3609" s="388"/>
      <c r="H3609" s="274" t="s">
        <v>49</v>
      </c>
      <c r="I3609" s="277">
        <v>1</v>
      </c>
      <c r="J3609" s="276">
        <v>116.71</v>
      </c>
      <c r="K3609" s="276">
        <v>116.71</v>
      </c>
      <c r="M3609" s="46"/>
      <c r="N3609" s="46"/>
      <c r="O3609" s="46"/>
      <c r="P3609" s="46"/>
      <c r="Q3609" s="46"/>
      <c r="R3609" s="46"/>
      <c r="S3609" s="46"/>
      <c r="T3609" s="46"/>
      <c r="U3609" s="46"/>
      <c r="V3609" s="46"/>
      <c r="W3609" s="46"/>
      <c r="X3609" s="46"/>
    </row>
    <row r="3610" spans="1:24" ht="15" customHeight="1" x14ac:dyDescent="0.2">
      <c r="A3610" s="46"/>
      <c r="B3610" s="261" t="s">
        <v>953</v>
      </c>
      <c r="C3610" s="280" t="s">
        <v>991</v>
      </c>
      <c r="D3610" s="261" t="s">
        <v>47</v>
      </c>
      <c r="E3610" s="261" t="s">
        <v>992</v>
      </c>
      <c r="F3610" s="385" t="s">
        <v>3970</v>
      </c>
      <c r="G3610" s="385"/>
      <c r="H3610" s="279" t="s">
        <v>950</v>
      </c>
      <c r="I3610" s="282">
        <v>0.6</v>
      </c>
      <c r="J3610" s="281">
        <v>43.64</v>
      </c>
      <c r="K3610" s="281">
        <v>26.18</v>
      </c>
      <c r="M3610" s="46"/>
      <c r="N3610" s="46"/>
      <c r="O3610" s="46"/>
      <c r="P3610" s="46"/>
      <c r="Q3610" s="46"/>
      <c r="R3610" s="46"/>
      <c r="S3610" s="46"/>
      <c r="T3610" s="46"/>
      <c r="U3610" s="46"/>
      <c r="V3610" s="46"/>
      <c r="W3610" s="46"/>
      <c r="X3610" s="46"/>
    </row>
    <row r="3611" spans="1:24" ht="15" customHeight="1" x14ac:dyDescent="0.2">
      <c r="A3611" s="46"/>
      <c r="B3611" s="261" t="s">
        <v>953</v>
      </c>
      <c r="C3611" s="280" t="s">
        <v>1019</v>
      </c>
      <c r="D3611" s="261" t="s">
        <v>47</v>
      </c>
      <c r="E3611" s="261" t="s">
        <v>1020</v>
      </c>
      <c r="F3611" s="385" t="s">
        <v>3970</v>
      </c>
      <c r="G3611" s="385"/>
      <c r="H3611" s="279" t="s">
        <v>950</v>
      </c>
      <c r="I3611" s="282">
        <v>0.6</v>
      </c>
      <c r="J3611" s="281">
        <v>24.73</v>
      </c>
      <c r="K3611" s="281">
        <v>14.83</v>
      </c>
      <c r="M3611" s="46"/>
      <c r="N3611" s="46"/>
      <c r="O3611" s="46"/>
      <c r="P3611" s="46"/>
      <c r="Q3611" s="46"/>
      <c r="R3611" s="46"/>
      <c r="S3611" s="46"/>
      <c r="T3611" s="46"/>
      <c r="U3611" s="46"/>
      <c r="V3611" s="46"/>
      <c r="W3611" s="46"/>
      <c r="X3611" s="46"/>
    </row>
    <row r="3612" spans="1:24" ht="15" customHeight="1" x14ac:dyDescent="0.2">
      <c r="A3612" s="46"/>
      <c r="B3612" s="262" t="s">
        <v>919</v>
      </c>
      <c r="C3612" s="284" t="s">
        <v>3344</v>
      </c>
      <c r="D3612" s="262" t="s">
        <v>39</v>
      </c>
      <c r="E3612" s="262" t="s">
        <v>3345</v>
      </c>
      <c r="F3612" s="389" t="s">
        <v>923</v>
      </c>
      <c r="G3612" s="389"/>
      <c r="H3612" s="283" t="s">
        <v>304</v>
      </c>
      <c r="I3612" s="286">
        <v>1</v>
      </c>
      <c r="J3612" s="285">
        <v>75.7</v>
      </c>
      <c r="K3612" s="285">
        <v>75.7</v>
      </c>
      <c r="M3612" s="46"/>
      <c r="N3612" s="46"/>
      <c r="O3612" s="46"/>
      <c r="P3612" s="46"/>
      <c r="Q3612" s="46"/>
      <c r="R3612" s="46"/>
      <c r="S3612" s="46"/>
      <c r="T3612" s="46"/>
      <c r="U3612" s="46"/>
      <c r="V3612" s="46"/>
      <c r="W3612" s="46"/>
      <c r="X3612" s="46"/>
    </row>
    <row r="3613" spans="1:24" ht="15" customHeight="1" x14ac:dyDescent="0.2">
      <c r="A3613" s="46"/>
      <c r="B3613" s="263"/>
      <c r="C3613" s="263"/>
      <c r="D3613" s="263"/>
      <c r="E3613" s="263"/>
      <c r="F3613" s="263" t="s">
        <v>924</v>
      </c>
      <c r="G3613" s="289">
        <v>35.99</v>
      </c>
      <c r="H3613" s="263" t="s">
        <v>925</v>
      </c>
      <c r="I3613" s="289">
        <v>0</v>
      </c>
      <c r="J3613" s="263" t="s">
        <v>926</v>
      </c>
      <c r="K3613" s="289">
        <v>35.99</v>
      </c>
      <c r="M3613" s="46"/>
      <c r="N3613" s="46"/>
      <c r="O3613" s="46"/>
      <c r="P3613" s="46"/>
      <c r="Q3613" s="46"/>
      <c r="R3613" s="46"/>
      <c r="S3613" s="46"/>
      <c r="T3613" s="46"/>
      <c r="U3613" s="46"/>
      <c r="V3613" s="46"/>
      <c r="W3613" s="46"/>
      <c r="X3613" s="46"/>
    </row>
    <row r="3614" spans="1:24" ht="15" customHeight="1" x14ac:dyDescent="0.2">
      <c r="A3614" s="46"/>
      <c r="B3614" s="263"/>
      <c r="C3614" s="263"/>
      <c r="D3614" s="263"/>
      <c r="E3614" s="263"/>
      <c r="F3614" s="263" t="s">
        <v>927</v>
      </c>
      <c r="G3614" s="289">
        <v>24.28</v>
      </c>
      <c r="H3614" s="263"/>
      <c r="I3614" s="386" t="s">
        <v>928</v>
      </c>
      <c r="J3614" s="386"/>
      <c r="K3614" s="289">
        <v>140.99</v>
      </c>
      <c r="M3614" s="46"/>
      <c r="N3614" s="46"/>
      <c r="O3614" s="46"/>
      <c r="P3614" s="46"/>
      <c r="Q3614" s="46"/>
      <c r="R3614" s="46"/>
      <c r="S3614" s="46"/>
      <c r="T3614" s="46"/>
      <c r="U3614" s="46"/>
      <c r="V3614" s="46"/>
      <c r="W3614" s="46"/>
      <c r="X3614" s="46"/>
    </row>
    <row r="3615" spans="1:24" ht="15" customHeight="1" thickBot="1" x14ac:dyDescent="0.25">
      <c r="A3615" s="46"/>
      <c r="B3615" s="264"/>
      <c r="C3615" s="264"/>
      <c r="D3615" s="264"/>
      <c r="E3615" s="264"/>
      <c r="F3615" s="264"/>
      <c r="G3615" s="264"/>
      <c r="H3615" s="264" t="s">
        <v>929</v>
      </c>
      <c r="I3615" s="287" t="s">
        <v>1064</v>
      </c>
      <c r="J3615" s="264" t="s">
        <v>931</v>
      </c>
      <c r="K3615" s="265">
        <v>281.98</v>
      </c>
      <c r="M3615" s="46"/>
      <c r="N3615" s="46"/>
      <c r="O3615" s="46"/>
      <c r="P3615" s="46"/>
      <c r="Q3615" s="46"/>
      <c r="R3615" s="46"/>
      <c r="S3615" s="46"/>
      <c r="T3615" s="46"/>
      <c r="U3615" s="46"/>
      <c r="V3615" s="46"/>
      <c r="W3615" s="46"/>
      <c r="X3615" s="46"/>
    </row>
    <row r="3616" spans="1:24" ht="15" customHeight="1" thickTop="1" x14ac:dyDescent="0.2">
      <c r="A3616" s="46"/>
      <c r="B3616" s="278"/>
      <c r="C3616" s="278"/>
      <c r="D3616" s="278"/>
      <c r="E3616" s="278"/>
      <c r="F3616" s="278"/>
      <c r="G3616" s="278"/>
      <c r="H3616" s="278"/>
      <c r="I3616" s="278"/>
      <c r="J3616" s="278"/>
      <c r="K3616" s="278"/>
      <c r="M3616" s="46"/>
      <c r="N3616" s="46"/>
      <c r="O3616" s="46"/>
      <c r="P3616" s="46"/>
      <c r="Q3616" s="46"/>
      <c r="R3616" s="46"/>
      <c r="S3616" s="46"/>
      <c r="T3616" s="46"/>
      <c r="U3616" s="46"/>
      <c r="V3616" s="46"/>
      <c r="W3616" s="46"/>
      <c r="X3616" s="46"/>
    </row>
    <row r="3617" spans="1:24" ht="15" customHeight="1" x14ac:dyDescent="0.2">
      <c r="A3617" s="46"/>
      <c r="B3617" s="259" t="s">
        <v>763</v>
      </c>
      <c r="C3617" s="267" t="s">
        <v>24</v>
      </c>
      <c r="D3617" s="259" t="s">
        <v>25</v>
      </c>
      <c r="E3617" s="259" t="s">
        <v>26</v>
      </c>
      <c r="F3617" s="387" t="s">
        <v>917</v>
      </c>
      <c r="G3617" s="387"/>
      <c r="H3617" s="271" t="s">
        <v>27</v>
      </c>
      <c r="I3617" s="267" t="s">
        <v>28</v>
      </c>
      <c r="J3617" s="267" t="s">
        <v>29</v>
      </c>
      <c r="K3617" s="267" t="s">
        <v>30</v>
      </c>
      <c r="M3617" s="46"/>
      <c r="N3617" s="46"/>
      <c r="O3617" s="46"/>
      <c r="P3617" s="46"/>
      <c r="Q3617" s="46"/>
      <c r="R3617" s="46"/>
      <c r="S3617" s="46"/>
      <c r="T3617" s="46"/>
      <c r="U3617" s="46"/>
      <c r="V3617" s="46"/>
      <c r="W3617" s="46"/>
      <c r="X3617" s="46"/>
    </row>
    <row r="3618" spans="1:24" ht="15" customHeight="1" x14ac:dyDescent="0.2">
      <c r="A3618" s="46"/>
      <c r="B3618" s="260" t="s">
        <v>918</v>
      </c>
      <c r="C3618" s="275" t="s">
        <v>3238</v>
      </c>
      <c r="D3618" s="260" t="s">
        <v>47</v>
      </c>
      <c r="E3618" s="260" t="s">
        <v>3239</v>
      </c>
      <c r="F3618" s="388" t="s">
        <v>3977</v>
      </c>
      <c r="G3618" s="388"/>
      <c r="H3618" s="274" t="s">
        <v>49</v>
      </c>
      <c r="I3618" s="277">
        <v>1</v>
      </c>
      <c r="J3618" s="276">
        <v>69.34</v>
      </c>
      <c r="K3618" s="276">
        <v>69.34</v>
      </c>
      <c r="M3618" s="46"/>
      <c r="N3618" s="46"/>
      <c r="O3618" s="46"/>
      <c r="P3618" s="46"/>
      <c r="Q3618" s="46"/>
      <c r="R3618" s="46"/>
      <c r="S3618" s="46"/>
      <c r="T3618" s="46"/>
      <c r="U3618" s="46"/>
      <c r="V3618" s="46"/>
      <c r="W3618" s="46"/>
      <c r="X3618" s="46"/>
    </row>
    <row r="3619" spans="1:24" ht="15" customHeight="1" x14ac:dyDescent="0.2">
      <c r="A3619" s="46"/>
      <c r="B3619" s="261" t="s">
        <v>953</v>
      </c>
      <c r="C3619" s="280" t="s">
        <v>991</v>
      </c>
      <c r="D3619" s="261" t="s">
        <v>47</v>
      </c>
      <c r="E3619" s="261" t="s">
        <v>992</v>
      </c>
      <c r="F3619" s="385" t="s">
        <v>3970</v>
      </c>
      <c r="G3619" s="385"/>
      <c r="H3619" s="279" t="s">
        <v>950</v>
      </c>
      <c r="I3619" s="282">
        <v>0.106285</v>
      </c>
      <c r="J3619" s="281">
        <v>43.64</v>
      </c>
      <c r="K3619" s="281">
        <v>4.63</v>
      </c>
      <c r="M3619" s="46"/>
      <c r="N3619" s="46"/>
      <c r="O3619" s="46"/>
      <c r="P3619" s="46"/>
      <c r="Q3619" s="46"/>
      <c r="R3619" s="46"/>
      <c r="S3619" s="46"/>
      <c r="T3619" s="46"/>
      <c r="U3619" s="46"/>
      <c r="V3619" s="46"/>
      <c r="W3619" s="46"/>
      <c r="X3619" s="46"/>
    </row>
    <row r="3620" spans="1:24" ht="15" customHeight="1" x14ac:dyDescent="0.2">
      <c r="A3620" s="46"/>
      <c r="B3620" s="261" t="s">
        <v>953</v>
      </c>
      <c r="C3620" s="280" t="s">
        <v>988</v>
      </c>
      <c r="D3620" s="261" t="s">
        <v>47</v>
      </c>
      <c r="E3620" s="261" t="s">
        <v>989</v>
      </c>
      <c r="F3620" s="385" t="s">
        <v>3970</v>
      </c>
      <c r="G3620" s="385"/>
      <c r="H3620" s="279" t="s">
        <v>950</v>
      </c>
      <c r="I3620" s="282">
        <v>0.106285</v>
      </c>
      <c r="J3620" s="281">
        <v>27.19</v>
      </c>
      <c r="K3620" s="281">
        <v>2.88</v>
      </c>
      <c r="M3620" s="46"/>
      <c r="N3620" s="46"/>
      <c r="O3620" s="46"/>
      <c r="P3620" s="46"/>
      <c r="Q3620" s="46"/>
      <c r="R3620" s="46"/>
      <c r="S3620" s="46"/>
      <c r="T3620" s="46"/>
      <c r="U3620" s="46"/>
      <c r="V3620" s="46"/>
      <c r="W3620" s="46"/>
      <c r="X3620" s="46"/>
    </row>
    <row r="3621" spans="1:24" ht="15" customHeight="1" x14ac:dyDescent="0.2">
      <c r="A3621" s="46"/>
      <c r="B3621" s="262" t="s">
        <v>919</v>
      </c>
      <c r="C3621" s="284" t="s">
        <v>1723</v>
      </c>
      <c r="D3621" s="262" t="s">
        <v>47</v>
      </c>
      <c r="E3621" s="262" t="s">
        <v>1724</v>
      </c>
      <c r="F3621" s="389" t="s">
        <v>923</v>
      </c>
      <c r="G3621" s="389"/>
      <c r="H3621" s="283" t="s">
        <v>49</v>
      </c>
      <c r="I3621" s="286">
        <v>3</v>
      </c>
      <c r="J3621" s="285">
        <v>0.91</v>
      </c>
      <c r="K3621" s="285">
        <v>2.73</v>
      </c>
      <c r="M3621" s="46"/>
      <c r="N3621" s="46"/>
      <c r="O3621" s="46"/>
      <c r="P3621" s="46"/>
      <c r="Q3621" s="46"/>
      <c r="R3621" s="46"/>
      <c r="S3621" s="46"/>
      <c r="T3621" s="46"/>
      <c r="U3621" s="46"/>
      <c r="V3621" s="46"/>
      <c r="W3621" s="46"/>
      <c r="X3621" s="46"/>
    </row>
    <row r="3622" spans="1:24" ht="15" customHeight="1" x14ac:dyDescent="0.2">
      <c r="A3622" s="46"/>
      <c r="B3622" s="262" t="s">
        <v>919</v>
      </c>
      <c r="C3622" s="284" t="s">
        <v>1847</v>
      </c>
      <c r="D3622" s="262" t="s">
        <v>47</v>
      </c>
      <c r="E3622" s="262" t="s">
        <v>1848</v>
      </c>
      <c r="F3622" s="389" t="s">
        <v>923</v>
      </c>
      <c r="G3622" s="389"/>
      <c r="H3622" s="283" t="s">
        <v>49</v>
      </c>
      <c r="I3622" s="286">
        <v>1</v>
      </c>
      <c r="J3622" s="285">
        <v>59.1</v>
      </c>
      <c r="K3622" s="285">
        <v>59.1</v>
      </c>
      <c r="M3622" s="46"/>
      <c r="N3622" s="46"/>
      <c r="O3622" s="46"/>
      <c r="P3622" s="46"/>
      <c r="Q3622" s="46"/>
      <c r="R3622" s="46"/>
      <c r="S3622" s="46"/>
      <c r="T3622" s="46"/>
      <c r="U3622" s="46"/>
      <c r="V3622" s="46"/>
      <c r="W3622" s="46"/>
      <c r="X3622" s="46"/>
    </row>
    <row r="3623" spans="1:24" ht="15" customHeight="1" x14ac:dyDescent="0.2">
      <c r="A3623" s="46"/>
      <c r="B3623" s="263"/>
      <c r="C3623" s="263"/>
      <c r="D3623" s="263"/>
      <c r="E3623" s="263"/>
      <c r="F3623" s="263" t="s">
        <v>924</v>
      </c>
      <c r="G3623" s="289">
        <v>6.61</v>
      </c>
      <c r="H3623" s="263" t="s">
        <v>925</v>
      </c>
      <c r="I3623" s="289">
        <v>0</v>
      </c>
      <c r="J3623" s="263" t="s">
        <v>926</v>
      </c>
      <c r="K3623" s="289">
        <v>6.61</v>
      </c>
      <c r="M3623" s="46"/>
      <c r="N3623" s="46"/>
      <c r="O3623" s="46"/>
      <c r="P3623" s="46"/>
      <c r="Q3623" s="46"/>
      <c r="R3623" s="46"/>
      <c r="S3623" s="46"/>
      <c r="T3623" s="46"/>
      <c r="U3623" s="46"/>
      <c r="V3623" s="46"/>
      <c r="W3623" s="46"/>
      <c r="X3623" s="46"/>
    </row>
    <row r="3624" spans="1:24" ht="15" customHeight="1" x14ac:dyDescent="0.2">
      <c r="A3624" s="46"/>
      <c r="B3624" s="263"/>
      <c r="C3624" s="263"/>
      <c r="D3624" s="263"/>
      <c r="E3624" s="263"/>
      <c r="F3624" s="263" t="s">
        <v>927</v>
      </c>
      <c r="G3624" s="289">
        <v>14.42</v>
      </c>
      <c r="H3624" s="263"/>
      <c r="I3624" s="386" t="s">
        <v>928</v>
      </c>
      <c r="J3624" s="386"/>
      <c r="K3624" s="289">
        <v>83.76</v>
      </c>
      <c r="M3624" s="46"/>
      <c r="N3624" s="46"/>
      <c r="O3624" s="46"/>
      <c r="P3624" s="46"/>
      <c r="Q3624" s="46"/>
      <c r="R3624" s="46"/>
      <c r="S3624" s="46"/>
      <c r="T3624" s="46"/>
      <c r="U3624" s="46"/>
      <c r="V3624" s="46"/>
      <c r="W3624" s="46"/>
      <c r="X3624" s="46"/>
    </row>
    <row r="3625" spans="1:24" ht="15" customHeight="1" thickBot="1" x14ac:dyDescent="0.25">
      <c r="A3625" s="46"/>
      <c r="B3625" s="264"/>
      <c r="C3625" s="264"/>
      <c r="D3625" s="264"/>
      <c r="E3625" s="264"/>
      <c r="F3625" s="264"/>
      <c r="G3625" s="264"/>
      <c r="H3625" s="264" t="s">
        <v>929</v>
      </c>
      <c r="I3625" s="287" t="s">
        <v>1356</v>
      </c>
      <c r="J3625" s="264" t="s">
        <v>931</v>
      </c>
      <c r="K3625" s="265">
        <v>335.04</v>
      </c>
      <c r="M3625" s="46"/>
      <c r="N3625" s="46"/>
      <c r="O3625" s="46"/>
      <c r="P3625" s="46"/>
      <c r="Q3625" s="46"/>
      <c r="R3625" s="46"/>
      <c r="S3625" s="46"/>
      <c r="T3625" s="46"/>
      <c r="U3625" s="46"/>
      <c r="V3625" s="46"/>
      <c r="W3625" s="46"/>
      <c r="X3625" s="46"/>
    </row>
    <row r="3626" spans="1:24" ht="15" customHeight="1" thickTop="1" x14ac:dyDescent="0.2">
      <c r="A3626" s="46"/>
      <c r="B3626" s="278"/>
      <c r="C3626" s="278"/>
      <c r="D3626" s="278"/>
      <c r="E3626" s="278"/>
      <c r="F3626" s="278"/>
      <c r="G3626" s="278"/>
      <c r="H3626" s="278"/>
      <c r="I3626" s="278"/>
      <c r="J3626" s="278"/>
      <c r="K3626" s="278"/>
      <c r="M3626" s="46"/>
      <c r="N3626" s="46"/>
      <c r="O3626" s="46"/>
      <c r="P3626" s="46"/>
      <c r="Q3626" s="46"/>
      <c r="R3626" s="46"/>
      <c r="S3626" s="46"/>
      <c r="T3626" s="46"/>
      <c r="U3626" s="46"/>
      <c r="V3626" s="46"/>
      <c r="W3626" s="46"/>
      <c r="X3626" s="46"/>
    </row>
    <row r="3627" spans="1:24" ht="15" customHeight="1" x14ac:dyDescent="0.2">
      <c r="A3627" s="46"/>
      <c r="B3627" s="259" t="s">
        <v>764</v>
      </c>
      <c r="C3627" s="267" t="s">
        <v>24</v>
      </c>
      <c r="D3627" s="259" t="s">
        <v>25</v>
      </c>
      <c r="E3627" s="259" t="s">
        <v>26</v>
      </c>
      <c r="F3627" s="387" t="s">
        <v>917</v>
      </c>
      <c r="G3627" s="387"/>
      <c r="H3627" s="271" t="s">
        <v>27</v>
      </c>
      <c r="I3627" s="267" t="s">
        <v>28</v>
      </c>
      <c r="J3627" s="267" t="s">
        <v>29</v>
      </c>
      <c r="K3627" s="267" t="s">
        <v>30</v>
      </c>
      <c r="M3627" s="46"/>
      <c r="N3627" s="46"/>
      <c r="O3627" s="46"/>
      <c r="P3627" s="46"/>
      <c r="Q3627" s="46"/>
      <c r="R3627" s="46"/>
      <c r="S3627" s="46"/>
      <c r="T3627" s="46"/>
      <c r="U3627" s="46"/>
      <c r="V3627" s="46"/>
      <c r="W3627" s="46"/>
      <c r="X3627" s="46"/>
    </row>
    <row r="3628" spans="1:24" ht="15" customHeight="1" x14ac:dyDescent="0.2">
      <c r="A3628" s="46"/>
      <c r="B3628" s="260" t="s">
        <v>918</v>
      </c>
      <c r="C3628" s="275" t="s">
        <v>3477</v>
      </c>
      <c r="D3628" s="260" t="s">
        <v>73</v>
      </c>
      <c r="E3628" s="260" t="s">
        <v>3478</v>
      </c>
      <c r="F3628" s="388" t="s">
        <v>978</v>
      </c>
      <c r="G3628" s="388"/>
      <c r="H3628" s="274" t="s">
        <v>49</v>
      </c>
      <c r="I3628" s="277">
        <v>1</v>
      </c>
      <c r="J3628" s="276">
        <v>548.04</v>
      </c>
      <c r="K3628" s="276">
        <v>548.04</v>
      </c>
      <c r="M3628" s="46"/>
      <c r="N3628" s="46"/>
      <c r="O3628" s="46"/>
      <c r="P3628" s="46"/>
      <c r="Q3628" s="46"/>
      <c r="R3628" s="46"/>
      <c r="S3628" s="46"/>
      <c r="T3628" s="46"/>
      <c r="U3628" s="46"/>
      <c r="V3628" s="46"/>
      <c r="W3628" s="46"/>
      <c r="X3628" s="46"/>
    </row>
    <row r="3629" spans="1:24" ht="15" customHeight="1" x14ac:dyDescent="0.2">
      <c r="A3629" s="46"/>
      <c r="B3629" s="261" t="s">
        <v>953</v>
      </c>
      <c r="C3629" s="280" t="s">
        <v>988</v>
      </c>
      <c r="D3629" s="261" t="s">
        <v>47</v>
      </c>
      <c r="E3629" s="261" t="s">
        <v>989</v>
      </c>
      <c r="F3629" s="385" t="s">
        <v>3970</v>
      </c>
      <c r="G3629" s="385"/>
      <c r="H3629" s="279" t="s">
        <v>950</v>
      </c>
      <c r="I3629" s="282">
        <v>1.5</v>
      </c>
      <c r="J3629" s="281">
        <v>27.19</v>
      </c>
      <c r="K3629" s="281">
        <v>40.78</v>
      </c>
      <c r="M3629" s="46"/>
      <c r="N3629" s="46"/>
      <c r="O3629" s="46"/>
      <c r="P3629" s="46"/>
      <c r="Q3629" s="46"/>
      <c r="R3629" s="46"/>
      <c r="S3629" s="46"/>
      <c r="T3629" s="46"/>
      <c r="U3629" s="46"/>
      <c r="V3629" s="46"/>
      <c r="W3629" s="46"/>
      <c r="X3629" s="46"/>
    </row>
    <row r="3630" spans="1:24" ht="15" customHeight="1" x14ac:dyDescent="0.2">
      <c r="A3630" s="46"/>
      <c r="B3630" s="261" t="s">
        <v>953</v>
      </c>
      <c r="C3630" s="280" t="s">
        <v>991</v>
      </c>
      <c r="D3630" s="261" t="s">
        <v>47</v>
      </c>
      <c r="E3630" s="261" t="s">
        <v>992</v>
      </c>
      <c r="F3630" s="385" t="s">
        <v>3970</v>
      </c>
      <c r="G3630" s="385"/>
      <c r="H3630" s="279" t="s">
        <v>950</v>
      </c>
      <c r="I3630" s="282">
        <v>1.5</v>
      </c>
      <c r="J3630" s="281">
        <v>43.64</v>
      </c>
      <c r="K3630" s="281">
        <v>65.459999999999994</v>
      </c>
      <c r="M3630" s="46"/>
      <c r="N3630" s="46"/>
      <c r="O3630" s="46"/>
      <c r="P3630" s="46"/>
      <c r="Q3630" s="46"/>
      <c r="R3630" s="46"/>
      <c r="S3630" s="46"/>
      <c r="T3630" s="46"/>
      <c r="U3630" s="46"/>
      <c r="V3630" s="46"/>
      <c r="W3630" s="46"/>
      <c r="X3630" s="46"/>
    </row>
    <row r="3631" spans="1:24" ht="15" customHeight="1" x14ac:dyDescent="0.2">
      <c r="A3631" s="46"/>
      <c r="B3631" s="262" t="s">
        <v>919</v>
      </c>
      <c r="C3631" s="284" t="s">
        <v>3724</v>
      </c>
      <c r="D3631" s="262" t="s">
        <v>406</v>
      </c>
      <c r="E3631" s="262" t="s">
        <v>3725</v>
      </c>
      <c r="F3631" s="389" t="s">
        <v>923</v>
      </c>
      <c r="G3631" s="389"/>
      <c r="H3631" s="283" t="s">
        <v>49</v>
      </c>
      <c r="I3631" s="286">
        <v>1</v>
      </c>
      <c r="J3631" s="285">
        <v>441.8</v>
      </c>
      <c r="K3631" s="285">
        <v>441.8</v>
      </c>
      <c r="M3631" s="46"/>
      <c r="N3631" s="46"/>
      <c r="O3631" s="46"/>
      <c r="P3631" s="46"/>
      <c r="Q3631" s="46"/>
      <c r="R3631" s="46"/>
      <c r="S3631" s="46"/>
      <c r="T3631" s="46"/>
      <c r="U3631" s="46"/>
      <c r="V3631" s="46"/>
      <c r="W3631" s="46"/>
      <c r="X3631" s="46"/>
    </row>
    <row r="3632" spans="1:24" ht="15" customHeight="1" x14ac:dyDescent="0.2">
      <c r="A3632" s="46"/>
      <c r="B3632" s="263"/>
      <c r="C3632" s="263"/>
      <c r="D3632" s="263"/>
      <c r="E3632" s="263"/>
      <c r="F3632" s="263" t="s">
        <v>924</v>
      </c>
      <c r="G3632" s="289">
        <v>93.49</v>
      </c>
      <c r="H3632" s="263" t="s">
        <v>925</v>
      </c>
      <c r="I3632" s="289">
        <v>0</v>
      </c>
      <c r="J3632" s="263" t="s">
        <v>926</v>
      </c>
      <c r="K3632" s="289">
        <v>93.49</v>
      </c>
      <c r="M3632" s="46"/>
      <c r="N3632" s="46"/>
      <c r="O3632" s="46"/>
      <c r="P3632" s="46"/>
      <c r="Q3632" s="46"/>
      <c r="R3632" s="46"/>
      <c r="S3632" s="46"/>
      <c r="T3632" s="46"/>
      <c r="U3632" s="46"/>
      <c r="V3632" s="46"/>
      <c r="W3632" s="46"/>
      <c r="X3632" s="46"/>
    </row>
    <row r="3633" spans="1:24" ht="15" customHeight="1" x14ac:dyDescent="0.2">
      <c r="A3633" s="46"/>
      <c r="B3633" s="263"/>
      <c r="C3633" s="263"/>
      <c r="D3633" s="263"/>
      <c r="E3633" s="263"/>
      <c r="F3633" s="263" t="s">
        <v>927</v>
      </c>
      <c r="G3633" s="289">
        <v>114.04</v>
      </c>
      <c r="H3633" s="263"/>
      <c r="I3633" s="386" t="s">
        <v>928</v>
      </c>
      <c r="J3633" s="386"/>
      <c r="K3633" s="289">
        <v>662.08</v>
      </c>
      <c r="M3633" s="46"/>
      <c r="N3633" s="46"/>
      <c r="O3633" s="46"/>
      <c r="P3633" s="46"/>
      <c r="Q3633" s="46"/>
      <c r="R3633" s="46"/>
      <c r="S3633" s="46"/>
      <c r="T3633" s="46"/>
      <c r="U3633" s="46"/>
      <c r="V3633" s="46"/>
      <c r="W3633" s="46"/>
      <c r="X3633" s="46"/>
    </row>
    <row r="3634" spans="1:24" ht="15" customHeight="1" thickBot="1" x14ac:dyDescent="0.25">
      <c r="A3634" s="46"/>
      <c r="B3634" s="264"/>
      <c r="C3634" s="264"/>
      <c r="D3634" s="264"/>
      <c r="E3634" s="264"/>
      <c r="F3634" s="264"/>
      <c r="G3634" s="264"/>
      <c r="H3634" s="264" t="s">
        <v>929</v>
      </c>
      <c r="I3634" s="287" t="s">
        <v>975</v>
      </c>
      <c r="J3634" s="264" t="s">
        <v>931</v>
      </c>
      <c r="K3634" s="265">
        <v>662.08</v>
      </c>
      <c r="M3634" s="46"/>
      <c r="N3634" s="46"/>
      <c r="O3634" s="46"/>
      <c r="P3634" s="46"/>
      <c r="Q3634" s="46"/>
      <c r="R3634" s="46"/>
      <c r="S3634" s="46"/>
      <c r="T3634" s="46"/>
      <c r="U3634" s="46"/>
      <c r="V3634" s="46"/>
      <c r="W3634" s="46"/>
      <c r="X3634" s="46"/>
    </row>
    <row r="3635" spans="1:24" ht="15" customHeight="1" thickTop="1" x14ac:dyDescent="0.2">
      <c r="A3635" s="46"/>
      <c r="B3635" s="278"/>
      <c r="C3635" s="278"/>
      <c r="D3635" s="278"/>
      <c r="E3635" s="278"/>
      <c r="F3635" s="278"/>
      <c r="G3635" s="278"/>
      <c r="H3635" s="278"/>
      <c r="I3635" s="278"/>
      <c r="J3635" s="278"/>
      <c r="K3635" s="278"/>
      <c r="M3635" s="46"/>
      <c r="N3635" s="46"/>
      <c r="O3635" s="46"/>
      <c r="P3635" s="46"/>
      <c r="Q3635" s="46"/>
      <c r="R3635" s="46"/>
      <c r="S3635" s="46"/>
      <c r="T3635" s="46"/>
      <c r="U3635" s="46"/>
      <c r="V3635" s="46"/>
      <c r="W3635" s="46"/>
      <c r="X3635" s="46"/>
    </row>
    <row r="3636" spans="1:24" ht="15" customHeight="1" x14ac:dyDescent="0.2">
      <c r="A3636" s="46"/>
      <c r="B3636" s="259" t="s">
        <v>765</v>
      </c>
      <c r="C3636" s="267" t="s">
        <v>24</v>
      </c>
      <c r="D3636" s="259" t="s">
        <v>25</v>
      </c>
      <c r="E3636" s="259" t="s">
        <v>26</v>
      </c>
      <c r="F3636" s="387" t="s">
        <v>917</v>
      </c>
      <c r="G3636" s="387"/>
      <c r="H3636" s="271" t="s">
        <v>27</v>
      </c>
      <c r="I3636" s="267" t="s">
        <v>28</v>
      </c>
      <c r="J3636" s="267" t="s">
        <v>29</v>
      </c>
      <c r="K3636" s="267" t="s">
        <v>30</v>
      </c>
      <c r="M3636" s="46"/>
      <c r="N3636" s="46"/>
      <c r="O3636" s="46"/>
      <c r="P3636" s="46"/>
      <c r="Q3636" s="46"/>
      <c r="R3636" s="46"/>
      <c r="S3636" s="46"/>
      <c r="T3636" s="46"/>
      <c r="U3636" s="46"/>
      <c r="V3636" s="46"/>
      <c r="W3636" s="46"/>
      <c r="X3636" s="46"/>
    </row>
    <row r="3637" spans="1:24" ht="15" customHeight="1" x14ac:dyDescent="0.2">
      <c r="A3637" s="46"/>
      <c r="B3637" s="260" t="s">
        <v>918</v>
      </c>
      <c r="C3637" s="275" t="s">
        <v>3479</v>
      </c>
      <c r="D3637" s="260" t="s">
        <v>47</v>
      </c>
      <c r="E3637" s="260" t="s">
        <v>3480</v>
      </c>
      <c r="F3637" s="388" t="s">
        <v>3977</v>
      </c>
      <c r="G3637" s="388"/>
      <c r="H3637" s="274" t="s">
        <v>49</v>
      </c>
      <c r="I3637" s="277">
        <v>1</v>
      </c>
      <c r="J3637" s="276">
        <v>90.7</v>
      </c>
      <c r="K3637" s="276">
        <v>90.7</v>
      </c>
      <c r="M3637" s="46"/>
      <c r="N3637" s="46"/>
      <c r="O3637" s="46"/>
      <c r="P3637" s="46"/>
      <c r="Q3637" s="46"/>
      <c r="R3637" s="46"/>
      <c r="S3637" s="46"/>
      <c r="T3637" s="46"/>
      <c r="U3637" s="46"/>
      <c r="V3637" s="46"/>
      <c r="W3637" s="46"/>
      <c r="X3637" s="46"/>
    </row>
    <row r="3638" spans="1:24" ht="15" customHeight="1" x14ac:dyDescent="0.2">
      <c r="A3638" s="46"/>
      <c r="B3638" s="261" t="s">
        <v>953</v>
      </c>
      <c r="C3638" s="280" t="s">
        <v>988</v>
      </c>
      <c r="D3638" s="261" t="s">
        <v>47</v>
      </c>
      <c r="E3638" s="261" t="s">
        <v>989</v>
      </c>
      <c r="F3638" s="385" t="s">
        <v>3970</v>
      </c>
      <c r="G3638" s="385"/>
      <c r="H3638" s="279" t="s">
        <v>950</v>
      </c>
      <c r="I3638" s="282">
        <v>0.38141900000000001</v>
      </c>
      <c r="J3638" s="281">
        <v>27.19</v>
      </c>
      <c r="K3638" s="281">
        <v>10.37</v>
      </c>
      <c r="M3638" s="46"/>
      <c r="N3638" s="46"/>
      <c r="O3638" s="46"/>
      <c r="P3638" s="46"/>
      <c r="Q3638" s="46"/>
      <c r="R3638" s="46"/>
      <c r="S3638" s="46"/>
      <c r="T3638" s="46"/>
      <c r="U3638" s="46"/>
      <c r="V3638" s="46"/>
      <c r="W3638" s="46"/>
      <c r="X3638" s="46"/>
    </row>
    <row r="3639" spans="1:24" ht="15" customHeight="1" x14ac:dyDescent="0.2">
      <c r="A3639" s="46"/>
      <c r="B3639" s="261" t="s">
        <v>953</v>
      </c>
      <c r="C3639" s="280" t="s">
        <v>991</v>
      </c>
      <c r="D3639" s="261" t="s">
        <v>47</v>
      </c>
      <c r="E3639" s="261" t="s">
        <v>992</v>
      </c>
      <c r="F3639" s="385" t="s">
        <v>3970</v>
      </c>
      <c r="G3639" s="385"/>
      <c r="H3639" s="279" t="s">
        <v>950</v>
      </c>
      <c r="I3639" s="282">
        <v>0.38141900000000001</v>
      </c>
      <c r="J3639" s="281">
        <v>43.64</v>
      </c>
      <c r="K3639" s="281">
        <v>16.64</v>
      </c>
      <c r="M3639" s="46"/>
      <c r="N3639" s="46"/>
      <c r="O3639" s="46"/>
      <c r="P3639" s="46"/>
      <c r="Q3639" s="46"/>
      <c r="R3639" s="46"/>
      <c r="S3639" s="46"/>
      <c r="T3639" s="46"/>
      <c r="U3639" s="46"/>
      <c r="V3639" s="46"/>
      <c r="W3639" s="46"/>
      <c r="X3639" s="46"/>
    </row>
    <row r="3640" spans="1:24" ht="15" customHeight="1" x14ac:dyDescent="0.2">
      <c r="A3640" s="46"/>
      <c r="B3640" s="262" t="s">
        <v>919</v>
      </c>
      <c r="C3640" s="284" t="s">
        <v>1731</v>
      </c>
      <c r="D3640" s="262" t="s">
        <v>47</v>
      </c>
      <c r="E3640" s="262" t="s">
        <v>1732</v>
      </c>
      <c r="F3640" s="389" t="s">
        <v>923</v>
      </c>
      <c r="G3640" s="389"/>
      <c r="H3640" s="283" t="s">
        <v>49</v>
      </c>
      <c r="I3640" s="286">
        <v>3</v>
      </c>
      <c r="J3640" s="285">
        <v>1.53</v>
      </c>
      <c r="K3640" s="285">
        <v>4.59</v>
      </c>
      <c r="M3640" s="46"/>
      <c r="N3640" s="46"/>
      <c r="O3640" s="46"/>
      <c r="P3640" s="46"/>
      <c r="Q3640" s="46"/>
      <c r="R3640" s="46"/>
      <c r="S3640" s="46"/>
      <c r="T3640" s="46"/>
      <c r="U3640" s="46"/>
      <c r="V3640" s="46"/>
      <c r="W3640" s="46"/>
      <c r="X3640" s="46"/>
    </row>
    <row r="3641" spans="1:24" ht="15" customHeight="1" x14ac:dyDescent="0.2">
      <c r="A3641" s="46"/>
      <c r="B3641" s="262" t="s">
        <v>919</v>
      </c>
      <c r="C3641" s="284" t="s">
        <v>1847</v>
      </c>
      <c r="D3641" s="262" t="s">
        <v>47</v>
      </c>
      <c r="E3641" s="262" t="s">
        <v>1848</v>
      </c>
      <c r="F3641" s="389" t="s">
        <v>923</v>
      </c>
      <c r="G3641" s="389"/>
      <c r="H3641" s="283" t="s">
        <v>49</v>
      </c>
      <c r="I3641" s="286">
        <v>1</v>
      </c>
      <c r="J3641" s="285">
        <v>59.1</v>
      </c>
      <c r="K3641" s="285">
        <v>59.1</v>
      </c>
      <c r="M3641" s="46"/>
      <c r="N3641" s="46"/>
      <c r="O3641" s="46"/>
      <c r="P3641" s="46"/>
      <c r="Q3641" s="46"/>
      <c r="R3641" s="46"/>
      <c r="S3641" s="46"/>
      <c r="T3641" s="46"/>
      <c r="U3641" s="46"/>
      <c r="V3641" s="46"/>
      <c r="W3641" s="46"/>
      <c r="X3641" s="46"/>
    </row>
    <row r="3642" spans="1:24" ht="15" customHeight="1" x14ac:dyDescent="0.2">
      <c r="A3642" s="46"/>
      <c r="B3642" s="263"/>
      <c r="C3642" s="263"/>
      <c r="D3642" s="263"/>
      <c r="E3642" s="263"/>
      <c r="F3642" s="263" t="s">
        <v>924</v>
      </c>
      <c r="G3642" s="289">
        <v>23.76</v>
      </c>
      <c r="H3642" s="263" t="s">
        <v>925</v>
      </c>
      <c r="I3642" s="289">
        <v>0</v>
      </c>
      <c r="J3642" s="263" t="s">
        <v>926</v>
      </c>
      <c r="K3642" s="289">
        <v>23.76</v>
      </c>
      <c r="M3642" s="46"/>
      <c r="N3642" s="46"/>
      <c r="O3642" s="46"/>
      <c r="P3642" s="46"/>
      <c r="Q3642" s="46"/>
      <c r="R3642" s="46"/>
      <c r="S3642" s="46"/>
      <c r="T3642" s="46"/>
      <c r="U3642" s="46"/>
      <c r="V3642" s="46"/>
      <c r="W3642" s="46"/>
      <c r="X3642" s="46"/>
    </row>
    <row r="3643" spans="1:24" ht="15" customHeight="1" x14ac:dyDescent="0.2">
      <c r="A3643" s="46"/>
      <c r="B3643" s="263"/>
      <c r="C3643" s="263"/>
      <c r="D3643" s="263"/>
      <c r="E3643" s="263"/>
      <c r="F3643" s="263" t="s">
        <v>927</v>
      </c>
      <c r="G3643" s="289">
        <v>18.87</v>
      </c>
      <c r="H3643" s="263"/>
      <c r="I3643" s="386" t="s">
        <v>928</v>
      </c>
      <c r="J3643" s="386"/>
      <c r="K3643" s="289">
        <v>109.57</v>
      </c>
      <c r="M3643" s="46"/>
      <c r="N3643" s="46"/>
      <c r="O3643" s="46"/>
      <c r="P3643" s="46"/>
      <c r="Q3643" s="46"/>
      <c r="R3643" s="46"/>
      <c r="S3643" s="46"/>
      <c r="T3643" s="46"/>
      <c r="U3643" s="46"/>
      <c r="V3643" s="46"/>
      <c r="W3643" s="46"/>
      <c r="X3643" s="46"/>
    </row>
    <row r="3644" spans="1:24" ht="15" customHeight="1" thickBot="1" x14ac:dyDescent="0.25">
      <c r="A3644" s="46"/>
      <c r="B3644" s="264"/>
      <c r="C3644" s="264"/>
      <c r="D3644" s="264"/>
      <c r="E3644" s="264"/>
      <c r="F3644" s="264"/>
      <c r="G3644" s="264"/>
      <c r="H3644" s="264" t="s">
        <v>929</v>
      </c>
      <c r="I3644" s="287" t="s">
        <v>975</v>
      </c>
      <c r="J3644" s="264" t="s">
        <v>931</v>
      </c>
      <c r="K3644" s="265">
        <v>109.57</v>
      </c>
      <c r="M3644" s="46"/>
      <c r="N3644" s="46"/>
      <c r="O3644" s="46"/>
      <c r="P3644" s="46"/>
      <c r="Q3644" s="46"/>
      <c r="R3644" s="46"/>
      <c r="S3644" s="46"/>
      <c r="T3644" s="46"/>
      <c r="U3644" s="46"/>
      <c r="V3644" s="46"/>
      <c r="W3644" s="46"/>
      <c r="X3644" s="46"/>
    </row>
    <row r="3645" spans="1:24" ht="15" customHeight="1" thickTop="1" x14ac:dyDescent="0.2">
      <c r="A3645" s="46"/>
      <c r="B3645" s="278"/>
      <c r="C3645" s="278"/>
      <c r="D3645" s="278"/>
      <c r="E3645" s="278"/>
      <c r="F3645" s="278"/>
      <c r="G3645" s="278"/>
      <c r="H3645" s="278"/>
      <c r="I3645" s="278"/>
      <c r="J3645" s="278"/>
      <c r="K3645" s="278"/>
      <c r="M3645" s="46"/>
      <c r="N3645" s="46"/>
      <c r="O3645" s="46"/>
      <c r="P3645" s="46"/>
      <c r="Q3645" s="46"/>
      <c r="R3645" s="46"/>
      <c r="S3645" s="46"/>
      <c r="T3645" s="46"/>
      <c r="U3645" s="46"/>
      <c r="V3645" s="46"/>
      <c r="W3645" s="46"/>
      <c r="X3645" s="46"/>
    </row>
    <row r="3646" spans="1:24" ht="15" customHeight="1" x14ac:dyDescent="0.2">
      <c r="A3646" s="46"/>
      <c r="B3646" s="259" t="s">
        <v>768</v>
      </c>
      <c r="C3646" s="267" t="s">
        <v>24</v>
      </c>
      <c r="D3646" s="259" t="s">
        <v>25</v>
      </c>
      <c r="E3646" s="259" t="s">
        <v>26</v>
      </c>
      <c r="F3646" s="387" t="s">
        <v>917</v>
      </c>
      <c r="G3646" s="387"/>
      <c r="H3646" s="271" t="s">
        <v>27</v>
      </c>
      <c r="I3646" s="267" t="s">
        <v>28</v>
      </c>
      <c r="J3646" s="267" t="s">
        <v>29</v>
      </c>
      <c r="K3646" s="267" t="s">
        <v>30</v>
      </c>
      <c r="M3646" s="46"/>
      <c r="N3646" s="46"/>
      <c r="O3646" s="46"/>
      <c r="P3646" s="46"/>
      <c r="Q3646" s="46"/>
      <c r="R3646" s="46"/>
      <c r="S3646" s="46"/>
      <c r="T3646" s="46"/>
      <c r="U3646" s="46"/>
      <c r="V3646" s="46"/>
      <c r="W3646" s="46"/>
      <c r="X3646" s="46"/>
    </row>
    <row r="3647" spans="1:24" ht="15" customHeight="1" x14ac:dyDescent="0.2">
      <c r="A3647" s="46"/>
      <c r="B3647" s="260" t="s">
        <v>918</v>
      </c>
      <c r="C3647" s="275" t="s">
        <v>3031</v>
      </c>
      <c r="D3647" s="260" t="s">
        <v>47</v>
      </c>
      <c r="E3647" s="260" t="s">
        <v>3032</v>
      </c>
      <c r="F3647" s="388" t="s">
        <v>3977</v>
      </c>
      <c r="G3647" s="388"/>
      <c r="H3647" s="274" t="s">
        <v>49</v>
      </c>
      <c r="I3647" s="277">
        <v>1</v>
      </c>
      <c r="J3647" s="276">
        <v>162.12</v>
      </c>
      <c r="K3647" s="276">
        <v>162.12</v>
      </c>
      <c r="M3647" s="46"/>
      <c r="N3647" s="46"/>
      <c r="O3647" s="46"/>
      <c r="P3647" s="46"/>
      <c r="Q3647" s="46"/>
      <c r="R3647" s="46"/>
      <c r="S3647" s="46"/>
      <c r="T3647" s="46"/>
      <c r="U3647" s="46"/>
      <c r="V3647" s="46"/>
      <c r="W3647" s="46"/>
      <c r="X3647" s="46"/>
    </row>
    <row r="3648" spans="1:24" ht="15" customHeight="1" x14ac:dyDescent="0.2">
      <c r="A3648" s="46"/>
      <c r="B3648" s="261" t="s">
        <v>953</v>
      </c>
      <c r="C3648" s="280" t="s">
        <v>988</v>
      </c>
      <c r="D3648" s="261" t="s">
        <v>47</v>
      </c>
      <c r="E3648" s="261" t="s">
        <v>989</v>
      </c>
      <c r="F3648" s="385" t="s">
        <v>3970</v>
      </c>
      <c r="G3648" s="385"/>
      <c r="H3648" s="279" t="s">
        <v>950</v>
      </c>
      <c r="I3648" s="282">
        <v>0.72713499999999998</v>
      </c>
      <c r="J3648" s="281">
        <v>27.19</v>
      </c>
      <c r="K3648" s="281">
        <v>19.77</v>
      </c>
      <c r="M3648" s="46"/>
      <c r="N3648" s="46"/>
      <c r="O3648" s="46"/>
      <c r="P3648" s="46"/>
      <c r="Q3648" s="46"/>
      <c r="R3648" s="46"/>
      <c r="S3648" s="46"/>
      <c r="T3648" s="46"/>
      <c r="U3648" s="46"/>
      <c r="V3648" s="46"/>
      <c r="W3648" s="46"/>
      <c r="X3648" s="46"/>
    </row>
    <row r="3649" spans="1:24" ht="15" customHeight="1" x14ac:dyDescent="0.2">
      <c r="A3649" s="46"/>
      <c r="B3649" s="261" t="s">
        <v>953</v>
      </c>
      <c r="C3649" s="280" t="s">
        <v>991</v>
      </c>
      <c r="D3649" s="261" t="s">
        <v>47</v>
      </c>
      <c r="E3649" s="261" t="s">
        <v>992</v>
      </c>
      <c r="F3649" s="385" t="s">
        <v>3970</v>
      </c>
      <c r="G3649" s="385"/>
      <c r="H3649" s="279" t="s">
        <v>950</v>
      </c>
      <c r="I3649" s="282">
        <v>0.72713499999999998</v>
      </c>
      <c r="J3649" s="281">
        <v>43.64</v>
      </c>
      <c r="K3649" s="281">
        <v>31.73</v>
      </c>
      <c r="M3649" s="46"/>
      <c r="N3649" s="46"/>
      <c r="O3649" s="46"/>
      <c r="P3649" s="46"/>
      <c r="Q3649" s="46"/>
      <c r="R3649" s="46"/>
      <c r="S3649" s="46"/>
      <c r="T3649" s="46"/>
      <c r="U3649" s="46"/>
      <c r="V3649" s="46"/>
      <c r="W3649" s="46"/>
      <c r="X3649" s="46"/>
    </row>
    <row r="3650" spans="1:24" ht="15" customHeight="1" x14ac:dyDescent="0.2">
      <c r="A3650" s="46"/>
      <c r="B3650" s="262" t="s">
        <v>919</v>
      </c>
      <c r="C3650" s="284" t="s">
        <v>3127</v>
      </c>
      <c r="D3650" s="262" t="s">
        <v>47</v>
      </c>
      <c r="E3650" s="262" t="s">
        <v>3128</v>
      </c>
      <c r="F3650" s="389" t="s">
        <v>923</v>
      </c>
      <c r="G3650" s="389"/>
      <c r="H3650" s="283" t="s">
        <v>49</v>
      </c>
      <c r="I3650" s="286">
        <v>3</v>
      </c>
      <c r="J3650" s="285">
        <v>2.5099999999999998</v>
      </c>
      <c r="K3650" s="285">
        <v>7.53</v>
      </c>
      <c r="M3650" s="46"/>
      <c r="N3650" s="46"/>
      <c r="O3650" s="46"/>
      <c r="P3650" s="46"/>
      <c r="Q3650" s="46"/>
      <c r="R3650" s="46"/>
      <c r="S3650" s="46"/>
      <c r="T3650" s="46"/>
      <c r="U3650" s="46"/>
      <c r="V3650" s="46"/>
      <c r="W3650" s="46"/>
      <c r="X3650" s="46"/>
    </row>
    <row r="3651" spans="1:24" ht="15" customHeight="1" x14ac:dyDescent="0.2">
      <c r="A3651" s="46"/>
      <c r="B3651" s="262" t="s">
        <v>919</v>
      </c>
      <c r="C3651" s="284" t="s">
        <v>3125</v>
      </c>
      <c r="D3651" s="262" t="s">
        <v>47</v>
      </c>
      <c r="E3651" s="262" t="s">
        <v>3126</v>
      </c>
      <c r="F3651" s="389" t="s">
        <v>923</v>
      </c>
      <c r="G3651" s="389"/>
      <c r="H3651" s="283" t="s">
        <v>49</v>
      </c>
      <c r="I3651" s="286">
        <v>1</v>
      </c>
      <c r="J3651" s="285">
        <v>103.09</v>
      </c>
      <c r="K3651" s="285">
        <v>103.09</v>
      </c>
      <c r="M3651" s="46"/>
      <c r="N3651" s="46"/>
      <c r="O3651" s="46"/>
      <c r="P3651" s="46"/>
      <c r="Q3651" s="46"/>
      <c r="R3651" s="46"/>
      <c r="S3651" s="46"/>
      <c r="T3651" s="46"/>
      <c r="U3651" s="46"/>
      <c r="V3651" s="46"/>
      <c r="W3651" s="46"/>
      <c r="X3651" s="46"/>
    </row>
    <row r="3652" spans="1:24" ht="15" customHeight="1" x14ac:dyDescent="0.2">
      <c r="A3652" s="46"/>
      <c r="B3652" s="263"/>
      <c r="C3652" s="263"/>
      <c r="D3652" s="263"/>
      <c r="E3652" s="263"/>
      <c r="F3652" s="263" t="s">
        <v>924</v>
      </c>
      <c r="G3652" s="289">
        <v>45.32</v>
      </c>
      <c r="H3652" s="263" t="s">
        <v>925</v>
      </c>
      <c r="I3652" s="289">
        <v>0</v>
      </c>
      <c r="J3652" s="263" t="s">
        <v>926</v>
      </c>
      <c r="K3652" s="289">
        <v>45.32</v>
      </c>
      <c r="M3652" s="46"/>
      <c r="N3652" s="46"/>
      <c r="O3652" s="46"/>
      <c r="P3652" s="46"/>
      <c r="Q3652" s="46"/>
      <c r="R3652" s="46"/>
      <c r="S3652" s="46"/>
      <c r="T3652" s="46"/>
      <c r="U3652" s="46"/>
      <c r="V3652" s="46"/>
      <c r="W3652" s="46"/>
      <c r="X3652" s="46"/>
    </row>
    <row r="3653" spans="1:24" ht="15" customHeight="1" x14ac:dyDescent="0.2">
      <c r="A3653" s="46"/>
      <c r="B3653" s="263"/>
      <c r="C3653" s="263"/>
      <c r="D3653" s="263"/>
      <c r="E3653" s="263"/>
      <c r="F3653" s="263" t="s">
        <v>927</v>
      </c>
      <c r="G3653" s="289">
        <v>33.729999999999997</v>
      </c>
      <c r="H3653" s="263"/>
      <c r="I3653" s="386" t="s">
        <v>928</v>
      </c>
      <c r="J3653" s="386"/>
      <c r="K3653" s="289">
        <v>195.85</v>
      </c>
      <c r="M3653" s="46"/>
      <c r="N3653" s="46"/>
      <c r="O3653" s="46"/>
      <c r="P3653" s="46"/>
      <c r="Q3653" s="46"/>
      <c r="R3653" s="46"/>
      <c r="S3653" s="46"/>
      <c r="T3653" s="46"/>
      <c r="U3653" s="46"/>
      <c r="V3653" s="46"/>
      <c r="W3653" s="46"/>
      <c r="X3653" s="46"/>
    </row>
    <row r="3654" spans="1:24" ht="15" customHeight="1" thickBot="1" x14ac:dyDescent="0.25">
      <c r="A3654" s="46"/>
      <c r="B3654" s="264"/>
      <c r="C3654" s="264"/>
      <c r="D3654" s="264"/>
      <c r="E3654" s="264"/>
      <c r="F3654" s="264"/>
      <c r="G3654" s="264"/>
      <c r="H3654" s="264" t="s">
        <v>929</v>
      </c>
      <c r="I3654" s="287" t="s">
        <v>951</v>
      </c>
      <c r="J3654" s="264" t="s">
        <v>931</v>
      </c>
      <c r="K3654" s="265">
        <v>1175.0999999999999</v>
      </c>
      <c r="M3654" s="46"/>
      <c r="N3654" s="46"/>
      <c r="O3654" s="46"/>
      <c r="P3654" s="46"/>
      <c r="Q3654" s="46"/>
      <c r="R3654" s="46"/>
      <c r="S3654" s="46"/>
      <c r="T3654" s="46"/>
      <c r="U3654" s="46"/>
      <c r="V3654" s="46"/>
      <c r="W3654" s="46"/>
      <c r="X3654" s="46"/>
    </row>
    <row r="3655" spans="1:24" ht="15" customHeight="1" thickTop="1" x14ac:dyDescent="0.2">
      <c r="A3655" s="46"/>
      <c r="B3655" s="278"/>
      <c r="C3655" s="278"/>
      <c r="D3655" s="278"/>
      <c r="E3655" s="278"/>
      <c r="F3655" s="278"/>
      <c r="G3655" s="278"/>
      <c r="H3655" s="278"/>
      <c r="I3655" s="278"/>
      <c r="J3655" s="278"/>
      <c r="K3655" s="278"/>
      <c r="M3655" s="46"/>
      <c r="N3655" s="46"/>
      <c r="O3655" s="46"/>
      <c r="P3655" s="46"/>
      <c r="Q3655" s="46"/>
      <c r="R3655" s="46"/>
      <c r="S3655" s="46"/>
      <c r="T3655" s="46"/>
      <c r="U3655" s="46"/>
      <c r="V3655" s="46"/>
      <c r="W3655" s="46"/>
      <c r="X3655" s="46"/>
    </row>
    <row r="3656" spans="1:24" ht="15" customHeight="1" x14ac:dyDescent="0.2">
      <c r="A3656" s="46"/>
      <c r="B3656" s="259" t="s">
        <v>771</v>
      </c>
      <c r="C3656" s="267" t="s">
        <v>24</v>
      </c>
      <c r="D3656" s="259" t="s">
        <v>25</v>
      </c>
      <c r="E3656" s="259" t="s">
        <v>26</v>
      </c>
      <c r="F3656" s="387" t="s">
        <v>917</v>
      </c>
      <c r="G3656" s="387"/>
      <c r="H3656" s="271" t="s">
        <v>27</v>
      </c>
      <c r="I3656" s="267" t="s">
        <v>28</v>
      </c>
      <c r="J3656" s="267" t="s">
        <v>29</v>
      </c>
      <c r="K3656" s="267" t="s">
        <v>30</v>
      </c>
      <c r="M3656" s="46"/>
      <c r="N3656" s="46"/>
      <c r="O3656" s="46"/>
      <c r="P3656" s="46"/>
      <c r="Q3656" s="46"/>
      <c r="R3656" s="46"/>
      <c r="S3656" s="46"/>
      <c r="T3656" s="46"/>
      <c r="U3656" s="46"/>
      <c r="V3656" s="46"/>
      <c r="W3656" s="46"/>
      <c r="X3656" s="46"/>
    </row>
    <row r="3657" spans="1:24" ht="15" customHeight="1" x14ac:dyDescent="0.2">
      <c r="A3657" s="46"/>
      <c r="B3657" s="260" t="s">
        <v>918</v>
      </c>
      <c r="C3657" s="275" t="s">
        <v>2456</v>
      </c>
      <c r="D3657" s="260" t="s">
        <v>73</v>
      </c>
      <c r="E3657" s="260" t="s">
        <v>754</v>
      </c>
      <c r="F3657" s="388" t="s">
        <v>978</v>
      </c>
      <c r="G3657" s="388"/>
      <c r="H3657" s="274" t="s">
        <v>49</v>
      </c>
      <c r="I3657" s="277">
        <v>1</v>
      </c>
      <c r="J3657" s="276">
        <v>437.34</v>
      </c>
      <c r="K3657" s="276">
        <v>437.34</v>
      </c>
      <c r="M3657" s="46"/>
      <c r="N3657" s="46"/>
      <c r="O3657" s="46"/>
      <c r="P3657" s="46"/>
      <c r="Q3657" s="46"/>
      <c r="R3657" s="46"/>
      <c r="S3657" s="46"/>
      <c r="T3657" s="46"/>
      <c r="U3657" s="46"/>
      <c r="V3657" s="46"/>
      <c r="W3657" s="46"/>
      <c r="X3657" s="46"/>
    </row>
    <row r="3658" spans="1:24" ht="15" customHeight="1" x14ac:dyDescent="0.2">
      <c r="A3658" s="46"/>
      <c r="B3658" s="261" t="s">
        <v>953</v>
      </c>
      <c r="C3658" s="280" t="s">
        <v>988</v>
      </c>
      <c r="D3658" s="261" t="s">
        <v>47</v>
      </c>
      <c r="E3658" s="261" t="s">
        <v>989</v>
      </c>
      <c r="F3658" s="385" t="s">
        <v>3970</v>
      </c>
      <c r="G3658" s="385"/>
      <c r="H3658" s="279" t="s">
        <v>950</v>
      </c>
      <c r="I3658" s="282">
        <v>0.51600000000000001</v>
      </c>
      <c r="J3658" s="281">
        <v>27.19</v>
      </c>
      <c r="K3658" s="281">
        <v>14.03</v>
      </c>
      <c r="M3658" s="46"/>
      <c r="N3658" s="46"/>
      <c r="O3658" s="46"/>
      <c r="P3658" s="46"/>
      <c r="Q3658" s="46"/>
      <c r="R3658" s="46"/>
      <c r="S3658" s="46"/>
      <c r="T3658" s="46"/>
      <c r="U3658" s="46"/>
      <c r="V3658" s="46"/>
      <c r="W3658" s="46"/>
      <c r="X3658" s="46"/>
    </row>
    <row r="3659" spans="1:24" ht="15" customHeight="1" x14ac:dyDescent="0.2">
      <c r="A3659" s="46"/>
      <c r="B3659" s="261" t="s">
        <v>953</v>
      </c>
      <c r="C3659" s="280" t="s">
        <v>991</v>
      </c>
      <c r="D3659" s="261" t="s">
        <v>47</v>
      </c>
      <c r="E3659" s="261" t="s">
        <v>992</v>
      </c>
      <c r="F3659" s="385" t="s">
        <v>3970</v>
      </c>
      <c r="G3659" s="385"/>
      <c r="H3659" s="279" t="s">
        <v>950</v>
      </c>
      <c r="I3659" s="282">
        <v>0.51600000000000001</v>
      </c>
      <c r="J3659" s="281">
        <v>43.64</v>
      </c>
      <c r="K3659" s="281">
        <v>22.51</v>
      </c>
      <c r="M3659" s="46"/>
      <c r="N3659" s="46"/>
      <c r="O3659" s="46"/>
      <c r="P3659" s="46"/>
      <c r="Q3659" s="46"/>
      <c r="R3659" s="46"/>
      <c r="S3659" s="46"/>
      <c r="T3659" s="46"/>
      <c r="U3659" s="46"/>
      <c r="V3659" s="46"/>
      <c r="W3659" s="46"/>
      <c r="X3659" s="46"/>
    </row>
    <row r="3660" spans="1:24" ht="15" customHeight="1" x14ac:dyDescent="0.2">
      <c r="A3660" s="46"/>
      <c r="B3660" s="262" t="s">
        <v>919</v>
      </c>
      <c r="C3660" s="284" t="s">
        <v>1733</v>
      </c>
      <c r="D3660" s="262" t="s">
        <v>43</v>
      </c>
      <c r="E3660" s="262" t="s">
        <v>1734</v>
      </c>
      <c r="F3660" s="389" t="s">
        <v>923</v>
      </c>
      <c r="G3660" s="389"/>
      <c r="H3660" s="283" t="s">
        <v>49</v>
      </c>
      <c r="I3660" s="286">
        <v>1</v>
      </c>
      <c r="J3660" s="285">
        <v>400.8</v>
      </c>
      <c r="K3660" s="285">
        <v>400.8</v>
      </c>
      <c r="M3660" s="46"/>
      <c r="N3660" s="46"/>
      <c r="O3660" s="46"/>
      <c r="P3660" s="46"/>
      <c r="Q3660" s="46"/>
      <c r="R3660" s="46"/>
      <c r="S3660" s="46"/>
      <c r="T3660" s="46"/>
      <c r="U3660" s="46"/>
      <c r="V3660" s="46"/>
      <c r="W3660" s="46"/>
      <c r="X3660" s="46"/>
    </row>
    <row r="3661" spans="1:24" ht="15" customHeight="1" x14ac:dyDescent="0.2">
      <c r="A3661" s="46"/>
      <c r="B3661" s="263"/>
      <c r="C3661" s="263"/>
      <c r="D3661" s="263"/>
      <c r="E3661" s="263"/>
      <c r="F3661" s="263" t="s">
        <v>924</v>
      </c>
      <c r="G3661" s="289">
        <v>32.15</v>
      </c>
      <c r="H3661" s="263" t="s">
        <v>925</v>
      </c>
      <c r="I3661" s="289">
        <v>0</v>
      </c>
      <c r="J3661" s="263" t="s">
        <v>926</v>
      </c>
      <c r="K3661" s="289">
        <v>32.15</v>
      </c>
      <c r="M3661" s="46"/>
      <c r="N3661" s="46"/>
      <c r="O3661" s="46"/>
      <c r="P3661" s="46"/>
      <c r="Q3661" s="46"/>
      <c r="R3661" s="46"/>
      <c r="S3661" s="46"/>
      <c r="T3661" s="46"/>
      <c r="U3661" s="46"/>
      <c r="V3661" s="46"/>
      <c r="W3661" s="46"/>
      <c r="X3661" s="46"/>
    </row>
    <row r="3662" spans="1:24" ht="15" customHeight="1" x14ac:dyDescent="0.2">
      <c r="A3662" s="46"/>
      <c r="B3662" s="263"/>
      <c r="C3662" s="263"/>
      <c r="D3662" s="263"/>
      <c r="E3662" s="263"/>
      <c r="F3662" s="263" t="s">
        <v>927</v>
      </c>
      <c r="G3662" s="289">
        <v>91.01</v>
      </c>
      <c r="H3662" s="263"/>
      <c r="I3662" s="386" t="s">
        <v>928</v>
      </c>
      <c r="J3662" s="386"/>
      <c r="K3662" s="289">
        <v>528.35</v>
      </c>
      <c r="M3662" s="46"/>
      <c r="N3662" s="46"/>
      <c r="O3662" s="46"/>
      <c r="P3662" s="46"/>
      <c r="Q3662" s="46"/>
      <c r="R3662" s="46"/>
      <c r="S3662" s="46"/>
      <c r="T3662" s="46"/>
      <c r="U3662" s="46"/>
      <c r="V3662" s="46"/>
      <c r="W3662" s="46"/>
      <c r="X3662" s="46"/>
    </row>
    <row r="3663" spans="1:24" ht="15" customHeight="1" thickBot="1" x14ac:dyDescent="0.25">
      <c r="A3663" s="46"/>
      <c r="B3663" s="264"/>
      <c r="C3663" s="264"/>
      <c r="D3663" s="264"/>
      <c r="E3663" s="264"/>
      <c r="F3663" s="264"/>
      <c r="G3663" s="264"/>
      <c r="H3663" s="264" t="s">
        <v>929</v>
      </c>
      <c r="I3663" s="287" t="s">
        <v>1527</v>
      </c>
      <c r="J3663" s="264" t="s">
        <v>931</v>
      </c>
      <c r="K3663" s="265">
        <v>13208.75</v>
      </c>
      <c r="M3663" s="46"/>
      <c r="N3663" s="46"/>
      <c r="O3663" s="46"/>
      <c r="P3663" s="46"/>
      <c r="Q3663" s="46"/>
      <c r="R3663" s="46"/>
      <c r="S3663" s="46"/>
      <c r="T3663" s="46"/>
      <c r="U3663" s="46"/>
      <c r="V3663" s="46"/>
      <c r="W3663" s="46"/>
      <c r="X3663" s="46"/>
    </row>
    <row r="3664" spans="1:24" ht="15" customHeight="1" thickTop="1" x14ac:dyDescent="0.2">
      <c r="A3664" s="46"/>
      <c r="B3664" s="278"/>
      <c r="C3664" s="278"/>
      <c r="D3664" s="278"/>
      <c r="E3664" s="278"/>
      <c r="F3664" s="278"/>
      <c r="G3664" s="278"/>
      <c r="H3664" s="278"/>
      <c r="I3664" s="278"/>
      <c r="J3664" s="278"/>
      <c r="K3664" s="278"/>
      <c r="M3664" s="46"/>
      <c r="N3664" s="46"/>
      <c r="O3664" s="46"/>
      <c r="P3664" s="46"/>
      <c r="Q3664" s="46"/>
      <c r="R3664" s="46"/>
      <c r="S3664" s="46"/>
      <c r="T3664" s="46"/>
      <c r="U3664" s="46"/>
      <c r="V3664" s="46"/>
      <c r="W3664" s="46"/>
      <c r="X3664" s="46"/>
    </row>
    <row r="3665" spans="1:24" ht="15" customHeight="1" x14ac:dyDescent="0.2">
      <c r="A3665" s="46"/>
      <c r="B3665" s="259" t="s">
        <v>774</v>
      </c>
      <c r="C3665" s="267" t="s">
        <v>24</v>
      </c>
      <c r="D3665" s="259" t="s">
        <v>25</v>
      </c>
      <c r="E3665" s="259" t="s">
        <v>26</v>
      </c>
      <c r="F3665" s="387" t="s">
        <v>917</v>
      </c>
      <c r="G3665" s="387"/>
      <c r="H3665" s="271" t="s">
        <v>27</v>
      </c>
      <c r="I3665" s="267" t="s">
        <v>28</v>
      </c>
      <c r="J3665" s="267" t="s">
        <v>29</v>
      </c>
      <c r="K3665" s="267" t="s">
        <v>30</v>
      </c>
      <c r="M3665" s="46"/>
      <c r="N3665" s="46"/>
      <c r="O3665" s="46"/>
      <c r="P3665" s="46"/>
      <c r="Q3665" s="46"/>
      <c r="R3665" s="46"/>
      <c r="S3665" s="46"/>
      <c r="T3665" s="46"/>
      <c r="U3665" s="46"/>
      <c r="V3665" s="46"/>
      <c r="W3665" s="46"/>
      <c r="X3665" s="46"/>
    </row>
    <row r="3666" spans="1:24" ht="15" customHeight="1" x14ac:dyDescent="0.2">
      <c r="A3666" s="46"/>
      <c r="B3666" s="260" t="s">
        <v>918</v>
      </c>
      <c r="C3666" s="275" t="s">
        <v>3481</v>
      </c>
      <c r="D3666" s="260" t="s">
        <v>73</v>
      </c>
      <c r="E3666" s="260" t="s">
        <v>3482</v>
      </c>
      <c r="F3666" s="388" t="s">
        <v>978</v>
      </c>
      <c r="G3666" s="388"/>
      <c r="H3666" s="274" t="s">
        <v>49</v>
      </c>
      <c r="I3666" s="277">
        <v>1</v>
      </c>
      <c r="J3666" s="276">
        <v>540.97</v>
      </c>
      <c r="K3666" s="276">
        <v>540.97</v>
      </c>
      <c r="M3666" s="46"/>
      <c r="N3666" s="46"/>
      <c r="O3666" s="46"/>
      <c r="P3666" s="46"/>
      <c r="Q3666" s="46"/>
      <c r="R3666" s="46"/>
      <c r="S3666" s="46"/>
      <c r="T3666" s="46"/>
      <c r="U3666" s="46"/>
      <c r="V3666" s="46"/>
      <c r="W3666" s="46"/>
      <c r="X3666" s="46"/>
    </row>
    <row r="3667" spans="1:24" ht="15" customHeight="1" x14ac:dyDescent="0.2">
      <c r="A3667" s="46"/>
      <c r="B3667" s="261" t="s">
        <v>953</v>
      </c>
      <c r="C3667" s="280" t="s">
        <v>2736</v>
      </c>
      <c r="D3667" s="261" t="s">
        <v>47</v>
      </c>
      <c r="E3667" s="261" t="s">
        <v>2737</v>
      </c>
      <c r="F3667" s="385" t="s">
        <v>3970</v>
      </c>
      <c r="G3667" s="385"/>
      <c r="H3667" s="279" t="s">
        <v>950</v>
      </c>
      <c r="I3667" s="282">
        <v>0.33329999999999999</v>
      </c>
      <c r="J3667" s="281">
        <v>48.2</v>
      </c>
      <c r="K3667" s="281">
        <v>16.059999999999999</v>
      </c>
      <c r="M3667" s="46"/>
      <c r="N3667" s="46"/>
      <c r="O3667" s="46"/>
      <c r="P3667" s="46"/>
      <c r="Q3667" s="46"/>
      <c r="R3667" s="46"/>
      <c r="S3667" s="46"/>
      <c r="T3667" s="46"/>
      <c r="U3667" s="46"/>
      <c r="V3667" s="46"/>
      <c r="W3667" s="46"/>
      <c r="X3667" s="46"/>
    </row>
    <row r="3668" spans="1:24" ht="15" customHeight="1" x14ac:dyDescent="0.2">
      <c r="A3668" s="46"/>
      <c r="B3668" s="261" t="s">
        <v>953</v>
      </c>
      <c r="C3668" s="280" t="s">
        <v>991</v>
      </c>
      <c r="D3668" s="261" t="s">
        <v>47</v>
      </c>
      <c r="E3668" s="261" t="s">
        <v>992</v>
      </c>
      <c r="F3668" s="385" t="s">
        <v>3970</v>
      </c>
      <c r="G3668" s="385"/>
      <c r="H3668" s="279" t="s">
        <v>950</v>
      </c>
      <c r="I3668" s="282">
        <v>0.33329999999999999</v>
      </c>
      <c r="J3668" s="281">
        <v>43.64</v>
      </c>
      <c r="K3668" s="281">
        <v>14.54</v>
      </c>
      <c r="M3668" s="46"/>
      <c r="N3668" s="46"/>
      <c r="O3668" s="46"/>
      <c r="P3668" s="46"/>
      <c r="Q3668" s="46"/>
      <c r="R3668" s="46"/>
      <c r="S3668" s="46"/>
      <c r="T3668" s="46"/>
      <c r="U3668" s="46"/>
      <c r="V3668" s="46"/>
      <c r="W3668" s="46"/>
      <c r="X3668" s="46"/>
    </row>
    <row r="3669" spans="1:24" ht="15" customHeight="1" x14ac:dyDescent="0.2">
      <c r="A3669" s="46"/>
      <c r="B3669" s="262" t="s">
        <v>919</v>
      </c>
      <c r="C3669" s="284" t="s">
        <v>3726</v>
      </c>
      <c r="D3669" s="262" t="s">
        <v>36</v>
      </c>
      <c r="E3669" s="262" t="s">
        <v>3727</v>
      </c>
      <c r="F3669" s="389" t="s">
        <v>923</v>
      </c>
      <c r="G3669" s="389"/>
      <c r="H3669" s="283" t="s">
        <v>304</v>
      </c>
      <c r="I3669" s="286">
        <v>1</v>
      </c>
      <c r="J3669" s="285">
        <v>510.37</v>
      </c>
      <c r="K3669" s="285">
        <v>510.37</v>
      </c>
      <c r="M3669" s="46"/>
      <c r="N3669" s="46"/>
      <c r="O3669" s="46"/>
      <c r="P3669" s="46"/>
      <c r="Q3669" s="46"/>
      <c r="R3669" s="46"/>
      <c r="S3669" s="46"/>
      <c r="T3669" s="46"/>
      <c r="U3669" s="46"/>
      <c r="V3669" s="46"/>
      <c r="W3669" s="46"/>
      <c r="X3669" s="46"/>
    </row>
    <row r="3670" spans="1:24" ht="15" customHeight="1" x14ac:dyDescent="0.2">
      <c r="A3670" s="46"/>
      <c r="B3670" s="263"/>
      <c r="C3670" s="263"/>
      <c r="D3670" s="263"/>
      <c r="E3670" s="263"/>
      <c r="F3670" s="263" t="s">
        <v>924</v>
      </c>
      <c r="G3670" s="289">
        <v>27.76</v>
      </c>
      <c r="H3670" s="263" t="s">
        <v>925</v>
      </c>
      <c r="I3670" s="289">
        <v>0</v>
      </c>
      <c r="J3670" s="263" t="s">
        <v>926</v>
      </c>
      <c r="K3670" s="289">
        <v>27.76</v>
      </c>
      <c r="M3670" s="46"/>
      <c r="N3670" s="46"/>
      <c r="O3670" s="46"/>
      <c r="P3670" s="46"/>
      <c r="Q3670" s="46"/>
      <c r="R3670" s="46"/>
      <c r="S3670" s="46"/>
      <c r="T3670" s="46"/>
      <c r="U3670" s="46"/>
      <c r="V3670" s="46"/>
      <c r="W3670" s="46"/>
      <c r="X3670" s="46"/>
    </row>
    <row r="3671" spans="1:24" ht="15" customHeight="1" x14ac:dyDescent="0.2">
      <c r="A3671" s="46"/>
      <c r="B3671" s="263"/>
      <c r="C3671" s="263"/>
      <c r="D3671" s="263"/>
      <c r="E3671" s="263"/>
      <c r="F3671" s="263" t="s">
        <v>927</v>
      </c>
      <c r="G3671" s="289">
        <v>112.57</v>
      </c>
      <c r="H3671" s="263"/>
      <c r="I3671" s="386" t="s">
        <v>928</v>
      </c>
      <c r="J3671" s="386"/>
      <c r="K3671" s="289">
        <v>653.54</v>
      </c>
      <c r="M3671" s="46"/>
      <c r="N3671" s="46"/>
      <c r="O3671" s="46"/>
      <c r="P3671" s="46"/>
      <c r="Q3671" s="46"/>
      <c r="R3671" s="46"/>
      <c r="S3671" s="46"/>
      <c r="T3671" s="46"/>
      <c r="U3671" s="46"/>
      <c r="V3671" s="46"/>
      <c r="W3671" s="46"/>
      <c r="X3671" s="46"/>
    </row>
    <row r="3672" spans="1:24" ht="15" customHeight="1" thickBot="1" x14ac:dyDescent="0.25">
      <c r="A3672" s="46"/>
      <c r="B3672" s="264"/>
      <c r="C3672" s="264"/>
      <c r="D3672" s="264"/>
      <c r="E3672" s="264"/>
      <c r="F3672" s="264"/>
      <c r="G3672" s="264"/>
      <c r="H3672" s="264" t="s">
        <v>929</v>
      </c>
      <c r="I3672" s="287" t="s">
        <v>1470</v>
      </c>
      <c r="J3672" s="264" t="s">
        <v>931</v>
      </c>
      <c r="K3672" s="265">
        <v>5228.32</v>
      </c>
      <c r="M3672" s="46"/>
      <c r="N3672" s="46"/>
      <c r="O3672" s="46"/>
      <c r="P3672" s="46"/>
      <c r="Q3672" s="46"/>
      <c r="R3672" s="46"/>
      <c r="S3672" s="46"/>
      <c r="T3672" s="46"/>
      <c r="U3672" s="46"/>
      <c r="V3672" s="46"/>
      <c r="W3672" s="46"/>
      <c r="X3672" s="46"/>
    </row>
    <row r="3673" spans="1:24" ht="15" customHeight="1" thickTop="1" x14ac:dyDescent="0.2">
      <c r="A3673" s="46"/>
      <c r="B3673" s="278"/>
      <c r="C3673" s="278"/>
      <c r="D3673" s="278"/>
      <c r="E3673" s="278"/>
      <c r="F3673" s="278"/>
      <c r="G3673" s="278"/>
      <c r="H3673" s="278"/>
      <c r="I3673" s="278"/>
      <c r="J3673" s="278"/>
      <c r="K3673" s="278"/>
      <c r="M3673" s="46"/>
      <c r="N3673" s="46"/>
      <c r="O3673" s="46"/>
      <c r="P3673" s="46"/>
      <c r="Q3673" s="46"/>
      <c r="R3673" s="46"/>
      <c r="S3673" s="46"/>
      <c r="T3673" s="46"/>
      <c r="U3673" s="46"/>
      <c r="V3673" s="46"/>
      <c r="W3673" s="46"/>
      <c r="X3673" s="46"/>
    </row>
    <row r="3674" spans="1:24" ht="15" customHeight="1" x14ac:dyDescent="0.2">
      <c r="A3674" s="46"/>
      <c r="B3674" s="259" t="s">
        <v>777</v>
      </c>
      <c r="C3674" s="267" t="s">
        <v>24</v>
      </c>
      <c r="D3674" s="259" t="s">
        <v>25</v>
      </c>
      <c r="E3674" s="259" t="s">
        <v>26</v>
      </c>
      <c r="F3674" s="387" t="s">
        <v>917</v>
      </c>
      <c r="G3674" s="387"/>
      <c r="H3674" s="271" t="s">
        <v>27</v>
      </c>
      <c r="I3674" s="267" t="s">
        <v>28</v>
      </c>
      <c r="J3674" s="267" t="s">
        <v>29</v>
      </c>
      <c r="K3674" s="267" t="s">
        <v>30</v>
      </c>
      <c r="M3674" s="46"/>
      <c r="N3674" s="46"/>
      <c r="O3674" s="46"/>
      <c r="P3674" s="46"/>
      <c r="Q3674" s="46"/>
      <c r="R3674" s="46"/>
      <c r="S3674" s="46"/>
      <c r="T3674" s="46"/>
      <c r="U3674" s="46"/>
      <c r="V3674" s="46"/>
      <c r="W3674" s="46"/>
      <c r="X3674" s="46"/>
    </row>
    <row r="3675" spans="1:24" ht="15" customHeight="1" x14ac:dyDescent="0.2">
      <c r="A3675" s="46"/>
      <c r="B3675" s="260" t="s">
        <v>918</v>
      </c>
      <c r="C3675" s="275" t="s">
        <v>3483</v>
      </c>
      <c r="D3675" s="260" t="s">
        <v>73</v>
      </c>
      <c r="E3675" s="260" t="s">
        <v>3484</v>
      </c>
      <c r="F3675" s="388" t="s">
        <v>978</v>
      </c>
      <c r="G3675" s="388"/>
      <c r="H3675" s="274" t="s">
        <v>49</v>
      </c>
      <c r="I3675" s="277">
        <v>1</v>
      </c>
      <c r="J3675" s="276">
        <v>152.63999999999999</v>
      </c>
      <c r="K3675" s="276">
        <v>152.63999999999999</v>
      </c>
      <c r="M3675" s="46"/>
      <c r="N3675" s="46"/>
      <c r="O3675" s="46"/>
      <c r="P3675" s="46"/>
      <c r="Q3675" s="46"/>
      <c r="R3675" s="46"/>
      <c r="S3675" s="46"/>
      <c r="T3675" s="46"/>
      <c r="U3675" s="46"/>
      <c r="V3675" s="46"/>
      <c r="W3675" s="46"/>
      <c r="X3675" s="46"/>
    </row>
    <row r="3676" spans="1:24" ht="15" customHeight="1" x14ac:dyDescent="0.2">
      <c r="A3676" s="46"/>
      <c r="B3676" s="261" t="s">
        <v>953</v>
      </c>
      <c r="C3676" s="280" t="s">
        <v>991</v>
      </c>
      <c r="D3676" s="261" t="s">
        <v>47</v>
      </c>
      <c r="E3676" s="261" t="s">
        <v>992</v>
      </c>
      <c r="F3676" s="385" t="s">
        <v>3970</v>
      </c>
      <c r="G3676" s="385"/>
      <c r="H3676" s="279" t="s">
        <v>950</v>
      </c>
      <c r="I3676" s="282">
        <v>0.6</v>
      </c>
      <c r="J3676" s="281">
        <v>43.64</v>
      </c>
      <c r="K3676" s="281">
        <v>26.18</v>
      </c>
      <c r="M3676" s="46"/>
      <c r="N3676" s="46"/>
      <c r="O3676" s="46"/>
      <c r="P3676" s="46"/>
      <c r="Q3676" s="46"/>
      <c r="R3676" s="46"/>
      <c r="S3676" s="46"/>
      <c r="T3676" s="46"/>
      <c r="U3676" s="46"/>
      <c r="V3676" s="46"/>
      <c r="W3676" s="46"/>
      <c r="X3676" s="46"/>
    </row>
    <row r="3677" spans="1:24" ht="15" customHeight="1" x14ac:dyDescent="0.2">
      <c r="A3677" s="46"/>
      <c r="B3677" s="261" t="s">
        <v>953</v>
      </c>
      <c r="C3677" s="280" t="s">
        <v>1144</v>
      </c>
      <c r="D3677" s="261" t="s">
        <v>47</v>
      </c>
      <c r="E3677" s="261" t="s">
        <v>1145</v>
      </c>
      <c r="F3677" s="385" t="s">
        <v>3970</v>
      </c>
      <c r="G3677" s="385"/>
      <c r="H3677" s="279" t="s">
        <v>950</v>
      </c>
      <c r="I3677" s="282">
        <v>0.6</v>
      </c>
      <c r="J3677" s="281">
        <v>25.97</v>
      </c>
      <c r="K3677" s="281">
        <v>15.58</v>
      </c>
      <c r="M3677" s="46"/>
      <c r="N3677" s="46"/>
      <c r="O3677" s="46"/>
      <c r="P3677" s="46"/>
      <c r="Q3677" s="46"/>
      <c r="R3677" s="46"/>
      <c r="S3677" s="46"/>
      <c r="T3677" s="46"/>
      <c r="U3677" s="46"/>
      <c r="V3677" s="46"/>
      <c r="W3677" s="46"/>
      <c r="X3677" s="46"/>
    </row>
    <row r="3678" spans="1:24" ht="15" customHeight="1" x14ac:dyDescent="0.2">
      <c r="A3678" s="46"/>
      <c r="B3678" s="262" t="s">
        <v>919</v>
      </c>
      <c r="C3678" s="284" t="s">
        <v>3728</v>
      </c>
      <c r="D3678" s="262" t="s">
        <v>406</v>
      </c>
      <c r="E3678" s="262" t="s">
        <v>3729</v>
      </c>
      <c r="F3678" s="389" t="s">
        <v>923</v>
      </c>
      <c r="G3678" s="389"/>
      <c r="H3678" s="283" t="s">
        <v>49</v>
      </c>
      <c r="I3678" s="286">
        <v>1</v>
      </c>
      <c r="J3678" s="285">
        <v>110.88</v>
      </c>
      <c r="K3678" s="285">
        <v>110.88</v>
      </c>
      <c r="M3678" s="46"/>
      <c r="N3678" s="46"/>
      <c r="O3678" s="46"/>
      <c r="P3678" s="46"/>
      <c r="Q3678" s="46"/>
      <c r="R3678" s="46"/>
      <c r="S3678" s="46"/>
      <c r="T3678" s="46"/>
      <c r="U3678" s="46"/>
      <c r="V3678" s="46"/>
      <c r="W3678" s="46"/>
      <c r="X3678" s="46"/>
    </row>
    <row r="3679" spans="1:24" ht="15" customHeight="1" x14ac:dyDescent="0.2">
      <c r="A3679" s="46"/>
      <c r="B3679" s="263"/>
      <c r="C3679" s="263"/>
      <c r="D3679" s="263"/>
      <c r="E3679" s="263"/>
      <c r="F3679" s="263" t="s">
        <v>924</v>
      </c>
      <c r="G3679" s="289">
        <v>36.729999999999997</v>
      </c>
      <c r="H3679" s="263" t="s">
        <v>925</v>
      </c>
      <c r="I3679" s="289">
        <v>0</v>
      </c>
      <c r="J3679" s="263" t="s">
        <v>926</v>
      </c>
      <c r="K3679" s="289">
        <v>36.729999999999997</v>
      </c>
      <c r="M3679" s="46"/>
      <c r="N3679" s="46"/>
      <c r="O3679" s="46"/>
      <c r="P3679" s="46"/>
      <c r="Q3679" s="46"/>
      <c r="R3679" s="46"/>
      <c r="S3679" s="46"/>
      <c r="T3679" s="46"/>
      <c r="U3679" s="46"/>
      <c r="V3679" s="46"/>
      <c r="W3679" s="46"/>
      <c r="X3679" s="46"/>
    </row>
    <row r="3680" spans="1:24" ht="15" customHeight="1" x14ac:dyDescent="0.2">
      <c r="A3680" s="46"/>
      <c r="B3680" s="263"/>
      <c r="C3680" s="263"/>
      <c r="D3680" s="263"/>
      <c r="E3680" s="263"/>
      <c r="F3680" s="263" t="s">
        <v>927</v>
      </c>
      <c r="G3680" s="289">
        <v>31.76</v>
      </c>
      <c r="H3680" s="263"/>
      <c r="I3680" s="386" t="s">
        <v>928</v>
      </c>
      <c r="J3680" s="386"/>
      <c r="K3680" s="289">
        <v>184.4</v>
      </c>
      <c r="M3680" s="46"/>
      <c r="N3680" s="46"/>
      <c r="O3680" s="46"/>
      <c r="P3680" s="46"/>
      <c r="Q3680" s="46"/>
      <c r="R3680" s="46"/>
      <c r="S3680" s="46"/>
      <c r="T3680" s="46"/>
      <c r="U3680" s="46"/>
      <c r="V3680" s="46"/>
      <c r="W3680" s="46"/>
      <c r="X3680" s="46"/>
    </row>
    <row r="3681" spans="1:24" ht="15" customHeight="1" thickBot="1" x14ac:dyDescent="0.25">
      <c r="A3681" s="46"/>
      <c r="B3681" s="264"/>
      <c r="C3681" s="264"/>
      <c r="D3681" s="264"/>
      <c r="E3681" s="264"/>
      <c r="F3681" s="264"/>
      <c r="G3681" s="264"/>
      <c r="H3681" s="264" t="s">
        <v>929</v>
      </c>
      <c r="I3681" s="287" t="s">
        <v>1361</v>
      </c>
      <c r="J3681" s="264" t="s">
        <v>931</v>
      </c>
      <c r="K3681" s="265">
        <v>6822.8</v>
      </c>
      <c r="M3681" s="46"/>
      <c r="N3681" s="46"/>
      <c r="O3681" s="46"/>
      <c r="P3681" s="46"/>
      <c r="Q3681" s="46"/>
      <c r="R3681" s="46"/>
      <c r="S3681" s="46"/>
      <c r="T3681" s="46"/>
      <c r="U3681" s="46"/>
      <c r="V3681" s="46"/>
      <c r="W3681" s="46"/>
      <c r="X3681" s="46"/>
    </row>
    <row r="3682" spans="1:24" ht="15" customHeight="1" thickTop="1" x14ac:dyDescent="0.2">
      <c r="A3682" s="46"/>
      <c r="B3682" s="278"/>
      <c r="C3682" s="278"/>
      <c r="D3682" s="278"/>
      <c r="E3682" s="278"/>
      <c r="F3682" s="278"/>
      <c r="G3682" s="278"/>
      <c r="H3682" s="278"/>
      <c r="I3682" s="278"/>
      <c r="J3682" s="278"/>
      <c r="K3682" s="278"/>
      <c r="M3682" s="46"/>
      <c r="N3682" s="46"/>
      <c r="O3682" s="46"/>
      <c r="P3682" s="46"/>
      <c r="Q3682" s="46"/>
      <c r="R3682" s="46"/>
      <c r="S3682" s="46"/>
      <c r="T3682" s="46"/>
      <c r="U3682" s="46"/>
      <c r="V3682" s="46"/>
      <c r="W3682" s="46"/>
      <c r="X3682" s="46"/>
    </row>
    <row r="3683" spans="1:24" ht="15" customHeight="1" x14ac:dyDescent="0.2">
      <c r="A3683" s="46"/>
      <c r="B3683" s="259" t="s">
        <v>780</v>
      </c>
      <c r="C3683" s="267" t="s">
        <v>24</v>
      </c>
      <c r="D3683" s="259" t="s">
        <v>25</v>
      </c>
      <c r="E3683" s="259" t="s">
        <v>26</v>
      </c>
      <c r="F3683" s="387" t="s">
        <v>917</v>
      </c>
      <c r="G3683" s="387"/>
      <c r="H3683" s="271" t="s">
        <v>27</v>
      </c>
      <c r="I3683" s="267" t="s">
        <v>28</v>
      </c>
      <c r="J3683" s="267" t="s">
        <v>29</v>
      </c>
      <c r="K3683" s="267" t="s">
        <v>30</v>
      </c>
      <c r="M3683" s="46"/>
      <c r="N3683" s="46"/>
      <c r="O3683" s="46"/>
      <c r="P3683" s="46"/>
      <c r="Q3683" s="46"/>
      <c r="R3683" s="46"/>
      <c r="S3683" s="46"/>
      <c r="T3683" s="46"/>
      <c r="U3683" s="46"/>
      <c r="V3683" s="46"/>
      <c r="W3683" s="46"/>
      <c r="X3683" s="46"/>
    </row>
    <row r="3684" spans="1:24" ht="15" customHeight="1" x14ac:dyDescent="0.2">
      <c r="A3684" s="46"/>
      <c r="B3684" s="260" t="s">
        <v>918</v>
      </c>
      <c r="C3684" s="275" t="s">
        <v>3485</v>
      </c>
      <c r="D3684" s="260" t="s">
        <v>73</v>
      </c>
      <c r="E3684" s="260" t="s">
        <v>3486</v>
      </c>
      <c r="F3684" s="388" t="s">
        <v>978</v>
      </c>
      <c r="G3684" s="388"/>
      <c r="H3684" s="274" t="s">
        <v>49</v>
      </c>
      <c r="I3684" s="277">
        <v>1</v>
      </c>
      <c r="J3684" s="276">
        <v>174.38</v>
      </c>
      <c r="K3684" s="276">
        <v>174.38</v>
      </c>
      <c r="M3684" s="46"/>
      <c r="N3684" s="46"/>
      <c r="O3684" s="46"/>
      <c r="P3684" s="46"/>
      <c r="Q3684" s="46"/>
      <c r="R3684" s="46"/>
      <c r="S3684" s="46"/>
      <c r="T3684" s="46"/>
      <c r="U3684" s="46"/>
      <c r="V3684" s="46"/>
      <c r="W3684" s="46"/>
      <c r="X3684" s="46"/>
    </row>
    <row r="3685" spans="1:24" ht="15" customHeight="1" x14ac:dyDescent="0.2">
      <c r="A3685" s="46"/>
      <c r="B3685" s="261" t="s">
        <v>953</v>
      </c>
      <c r="C3685" s="280" t="s">
        <v>988</v>
      </c>
      <c r="D3685" s="261" t="s">
        <v>47</v>
      </c>
      <c r="E3685" s="261" t="s">
        <v>989</v>
      </c>
      <c r="F3685" s="385" t="s">
        <v>3970</v>
      </c>
      <c r="G3685" s="385"/>
      <c r="H3685" s="279" t="s">
        <v>950</v>
      </c>
      <c r="I3685" s="282">
        <v>0.6</v>
      </c>
      <c r="J3685" s="281">
        <v>27.19</v>
      </c>
      <c r="K3685" s="281">
        <v>16.309999999999999</v>
      </c>
      <c r="M3685" s="46"/>
      <c r="N3685" s="46"/>
      <c r="O3685" s="46"/>
      <c r="P3685" s="46"/>
      <c r="Q3685" s="46"/>
      <c r="R3685" s="46"/>
      <c r="S3685" s="46"/>
      <c r="T3685" s="46"/>
      <c r="U3685" s="46"/>
      <c r="V3685" s="46"/>
      <c r="W3685" s="46"/>
      <c r="X3685" s="46"/>
    </row>
    <row r="3686" spans="1:24" ht="15" customHeight="1" x14ac:dyDescent="0.2">
      <c r="A3686" s="46"/>
      <c r="B3686" s="261" t="s">
        <v>953</v>
      </c>
      <c r="C3686" s="280" t="s">
        <v>991</v>
      </c>
      <c r="D3686" s="261" t="s">
        <v>47</v>
      </c>
      <c r="E3686" s="261" t="s">
        <v>992</v>
      </c>
      <c r="F3686" s="385" t="s">
        <v>3970</v>
      </c>
      <c r="G3686" s="385"/>
      <c r="H3686" s="279" t="s">
        <v>950</v>
      </c>
      <c r="I3686" s="282">
        <v>0.6</v>
      </c>
      <c r="J3686" s="281">
        <v>43.64</v>
      </c>
      <c r="K3686" s="281">
        <v>26.18</v>
      </c>
      <c r="M3686" s="46"/>
      <c r="N3686" s="46"/>
      <c r="O3686" s="46"/>
      <c r="P3686" s="46"/>
      <c r="Q3686" s="46"/>
      <c r="R3686" s="46"/>
      <c r="S3686" s="46"/>
      <c r="T3686" s="46"/>
      <c r="U3686" s="46"/>
      <c r="V3686" s="46"/>
      <c r="W3686" s="46"/>
      <c r="X3686" s="46"/>
    </row>
    <row r="3687" spans="1:24" ht="15" customHeight="1" x14ac:dyDescent="0.2">
      <c r="A3687" s="46"/>
      <c r="B3687" s="262" t="s">
        <v>919</v>
      </c>
      <c r="C3687" s="284" t="s">
        <v>3730</v>
      </c>
      <c r="D3687" s="262" t="s">
        <v>47</v>
      </c>
      <c r="E3687" s="262" t="s">
        <v>3731</v>
      </c>
      <c r="F3687" s="389" t="s">
        <v>923</v>
      </c>
      <c r="G3687" s="389"/>
      <c r="H3687" s="283" t="s">
        <v>49</v>
      </c>
      <c r="I3687" s="286">
        <v>1</v>
      </c>
      <c r="J3687" s="285">
        <v>131.88999999999999</v>
      </c>
      <c r="K3687" s="285">
        <v>131.88999999999999</v>
      </c>
      <c r="M3687" s="46"/>
      <c r="N3687" s="46"/>
      <c r="O3687" s="46"/>
      <c r="P3687" s="46"/>
      <c r="Q3687" s="46"/>
      <c r="R3687" s="46"/>
      <c r="S3687" s="46"/>
      <c r="T3687" s="46"/>
      <c r="U3687" s="46"/>
      <c r="V3687" s="46"/>
      <c r="W3687" s="46"/>
      <c r="X3687" s="46"/>
    </row>
    <row r="3688" spans="1:24" ht="15" customHeight="1" x14ac:dyDescent="0.2">
      <c r="A3688" s="46"/>
      <c r="B3688" s="263"/>
      <c r="C3688" s="263"/>
      <c r="D3688" s="263"/>
      <c r="E3688" s="263"/>
      <c r="F3688" s="263" t="s">
        <v>924</v>
      </c>
      <c r="G3688" s="289">
        <v>37.39</v>
      </c>
      <c r="H3688" s="263" t="s">
        <v>925</v>
      </c>
      <c r="I3688" s="289">
        <v>0</v>
      </c>
      <c r="J3688" s="263" t="s">
        <v>926</v>
      </c>
      <c r="K3688" s="289">
        <v>37.39</v>
      </c>
      <c r="M3688" s="46"/>
      <c r="N3688" s="46"/>
      <c r="O3688" s="46"/>
      <c r="P3688" s="46"/>
      <c r="Q3688" s="46"/>
      <c r="R3688" s="46"/>
      <c r="S3688" s="46"/>
      <c r="T3688" s="46"/>
      <c r="U3688" s="46"/>
      <c r="V3688" s="46"/>
      <c r="W3688" s="46"/>
      <c r="X3688" s="46"/>
    </row>
    <row r="3689" spans="1:24" ht="15" customHeight="1" x14ac:dyDescent="0.2">
      <c r="A3689" s="46"/>
      <c r="B3689" s="263"/>
      <c r="C3689" s="263"/>
      <c r="D3689" s="263"/>
      <c r="E3689" s="263"/>
      <c r="F3689" s="263" t="s">
        <v>927</v>
      </c>
      <c r="G3689" s="289">
        <v>36.28</v>
      </c>
      <c r="H3689" s="263"/>
      <c r="I3689" s="386" t="s">
        <v>928</v>
      </c>
      <c r="J3689" s="386"/>
      <c r="K3689" s="289">
        <v>210.66</v>
      </c>
      <c r="M3689" s="46"/>
      <c r="N3689" s="46"/>
      <c r="O3689" s="46"/>
      <c r="P3689" s="46"/>
      <c r="Q3689" s="46"/>
      <c r="R3689" s="46"/>
      <c r="S3689" s="46"/>
      <c r="T3689" s="46"/>
      <c r="U3689" s="46"/>
      <c r="V3689" s="46"/>
      <c r="W3689" s="46"/>
      <c r="X3689" s="46"/>
    </row>
    <row r="3690" spans="1:24" ht="15" customHeight="1" thickBot="1" x14ac:dyDescent="0.25">
      <c r="A3690" s="46"/>
      <c r="B3690" s="264"/>
      <c r="C3690" s="264"/>
      <c r="D3690" s="264"/>
      <c r="E3690" s="264"/>
      <c r="F3690" s="264"/>
      <c r="G3690" s="264"/>
      <c r="H3690" s="264" t="s">
        <v>929</v>
      </c>
      <c r="I3690" s="287" t="s">
        <v>1356</v>
      </c>
      <c r="J3690" s="264" t="s">
        <v>931</v>
      </c>
      <c r="K3690" s="265">
        <v>842.64</v>
      </c>
      <c r="M3690" s="46"/>
      <c r="N3690" s="46"/>
      <c r="O3690" s="46"/>
      <c r="P3690" s="46"/>
      <c r="Q3690" s="46"/>
      <c r="R3690" s="46"/>
      <c r="S3690" s="46"/>
      <c r="T3690" s="46"/>
      <c r="U3690" s="46"/>
      <c r="V3690" s="46"/>
      <c r="W3690" s="46"/>
      <c r="X3690" s="46"/>
    </row>
    <row r="3691" spans="1:24" ht="15" customHeight="1" thickTop="1" x14ac:dyDescent="0.2">
      <c r="A3691" s="46"/>
      <c r="B3691" s="278"/>
      <c r="C3691" s="278"/>
      <c r="D3691" s="278"/>
      <c r="E3691" s="278"/>
      <c r="F3691" s="278"/>
      <c r="G3691" s="278"/>
      <c r="H3691" s="278"/>
      <c r="I3691" s="278"/>
      <c r="J3691" s="278"/>
      <c r="K3691" s="278"/>
      <c r="M3691" s="46"/>
      <c r="N3691" s="46"/>
      <c r="O3691" s="46"/>
      <c r="P3691" s="46"/>
      <c r="Q3691" s="46"/>
      <c r="R3691" s="46"/>
      <c r="S3691" s="46"/>
      <c r="T3691" s="46"/>
      <c r="U3691" s="46"/>
      <c r="V3691" s="46"/>
      <c r="W3691" s="46"/>
      <c r="X3691" s="46"/>
    </row>
    <row r="3692" spans="1:24" ht="15" customHeight="1" x14ac:dyDescent="0.2">
      <c r="A3692" s="46"/>
      <c r="B3692" s="259" t="s">
        <v>782</v>
      </c>
      <c r="C3692" s="267" t="s">
        <v>24</v>
      </c>
      <c r="D3692" s="259" t="s">
        <v>25</v>
      </c>
      <c r="E3692" s="259" t="s">
        <v>26</v>
      </c>
      <c r="F3692" s="387" t="s">
        <v>917</v>
      </c>
      <c r="G3692" s="387"/>
      <c r="H3692" s="271" t="s">
        <v>27</v>
      </c>
      <c r="I3692" s="267" t="s">
        <v>28</v>
      </c>
      <c r="J3692" s="267" t="s">
        <v>29</v>
      </c>
      <c r="K3692" s="267" t="s">
        <v>30</v>
      </c>
      <c r="M3692" s="46"/>
      <c r="N3692" s="46"/>
      <c r="O3692" s="46"/>
      <c r="P3692" s="46"/>
      <c r="Q3692" s="46"/>
      <c r="R3692" s="46"/>
      <c r="S3692" s="46"/>
      <c r="T3692" s="46"/>
      <c r="U3692" s="46"/>
      <c r="V3692" s="46"/>
      <c r="W3692" s="46"/>
      <c r="X3692" s="46"/>
    </row>
    <row r="3693" spans="1:24" ht="15" customHeight="1" x14ac:dyDescent="0.2">
      <c r="A3693" s="46"/>
      <c r="B3693" s="260" t="s">
        <v>918</v>
      </c>
      <c r="C3693" s="275" t="s">
        <v>3035</v>
      </c>
      <c r="D3693" s="260" t="s">
        <v>73</v>
      </c>
      <c r="E3693" s="260" t="s">
        <v>3036</v>
      </c>
      <c r="F3693" s="388" t="s">
        <v>978</v>
      </c>
      <c r="G3693" s="388"/>
      <c r="H3693" s="274" t="s">
        <v>49</v>
      </c>
      <c r="I3693" s="277">
        <v>1</v>
      </c>
      <c r="J3693" s="276">
        <v>17.32</v>
      </c>
      <c r="K3693" s="276">
        <v>17.32</v>
      </c>
      <c r="M3693" s="46"/>
      <c r="N3693" s="46"/>
      <c r="O3693" s="46"/>
      <c r="P3693" s="46"/>
      <c r="Q3693" s="46"/>
      <c r="R3693" s="46"/>
      <c r="S3693" s="46"/>
      <c r="T3693" s="46"/>
      <c r="U3693" s="46"/>
      <c r="V3693" s="46"/>
      <c r="W3693" s="46"/>
      <c r="X3693" s="46"/>
    </row>
    <row r="3694" spans="1:24" ht="15" customHeight="1" x14ac:dyDescent="0.2">
      <c r="A3694" s="46"/>
      <c r="B3694" s="261" t="s">
        <v>953</v>
      </c>
      <c r="C3694" s="280" t="s">
        <v>988</v>
      </c>
      <c r="D3694" s="261" t="s">
        <v>47</v>
      </c>
      <c r="E3694" s="261" t="s">
        <v>989</v>
      </c>
      <c r="F3694" s="385" t="s">
        <v>3970</v>
      </c>
      <c r="G3694" s="385"/>
      <c r="H3694" s="279" t="s">
        <v>950</v>
      </c>
      <c r="I3694" s="282">
        <v>0.155</v>
      </c>
      <c r="J3694" s="281">
        <v>27.19</v>
      </c>
      <c r="K3694" s="281">
        <v>4.21</v>
      </c>
      <c r="M3694" s="46"/>
      <c r="N3694" s="46"/>
      <c r="O3694" s="46"/>
      <c r="P3694" s="46"/>
      <c r="Q3694" s="46"/>
      <c r="R3694" s="46"/>
      <c r="S3694" s="46"/>
      <c r="T3694" s="46"/>
      <c r="U3694" s="46"/>
      <c r="V3694" s="46"/>
      <c r="W3694" s="46"/>
      <c r="X3694" s="46"/>
    </row>
    <row r="3695" spans="1:24" ht="15" customHeight="1" x14ac:dyDescent="0.2">
      <c r="A3695" s="46"/>
      <c r="B3695" s="261" t="s">
        <v>953</v>
      </c>
      <c r="C3695" s="280" t="s">
        <v>991</v>
      </c>
      <c r="D3695" s="261" t="s">
        <v>47</v>
      </c>
      <c r="E3695" s="261" t="s">
        <v>992</v>
      </c>
      <c r="F3695" s="385" t="s">
        <v>3970</v>
      </c>
      <c r="G3695" s="385"/>
      <c r="H3695" s="279" t="s">
        <v>950</v>
      </c>
      <c r="I3695" s="282">
        <v>0.155</v>
      </c>
      <c r="J3695" s="281">
        <v>43.64</v>
      </c>
      <c r="K3695" s="281">
        <v>6.76</v>
      </c>
      <c r="M3695" s="46"/>
      <c r="N3695" s="46"/>
      <c r="O3695" s="46"/>
      <c r="P3695" s="46"/>
      <c r="Q3695" s="46"/>
      <c r="R3695" s="46"/>
      <c r="S3695" s="46"/>
      <c r="T3695" s="46"/>
      <c r="U3695" s="46"/>
      <c r="V3695" s="46"/>
      <c r="W3695" s="46"/>
      <c r="X3695" s="46"/>
    </row>
    <row r="3696" spans="1:24" ht="15" customHeight="1" x14ac:dyDescent="0.2">
      <c r="A3696" s="46"/>
      <c r="B3696" s="262" t="s">
        <v>919</v>
      </c>
      <c r="C3696" s="284" t="s">
        <v>3130</v>
      </c>
      <c r="D3696" s="262" t="s">
        <v>43</v>
      </c>
      <c r="E3696" s="262" t="s">
        <v>3131</v>
      </c>
      <c r="F3696" s="389" t="s">
        <v>923</v>
      </c>
      <c r="G3696" s="389"/>
      <c r="H3696" s="283" t="s">
        <v>49</v>
      </c>
      <c r="I3696" s="286">
        <v>1</v>
      </c>
      <c r="J3696" s="285">
        <v>6.35</v>
      </c>
      <c r="K3696" s="285">
        <v>6.35</v>
      </c>
      <c r="M3696" s="46"/>
      <c r="N3696" s="46"/>
      <c r="O3696" s="46"/>
      <c r="P3696" s="46"/>
      <c r="Q3696" s="46"/>
      <c r="R3696" s="46"/>
      <c r="S3696" s="46"/>
      <c r="T3696" s="46"/>
      <c r="U3696" s="46"/>
      <c r="V3696" s="46"/>
      <c r="W3696" s="46"/>
      <c r="X3696" s="46"/>
    </row>
    <row r="3697" spans="1:24" ht="15" customHeight="1" x14ac:dyDescent="0.2">
      <c r="A3697" s="46"/>
      <c r="B3697" s="263"/>
      <c r="C3697" s="263"/>
      <c r="D3697" s="263"/>
      <c r="E3697" s="263"/>
      <c r="F3697" s="263" t="s">
        <v>924</v>
      </c>
      <c r="G3697" s="289">
        <v>9.65</v>
      </c>
      <c r="H3697" s="263" t="s">
        <v>925</v>
      </c>
      <c r="I3697" s="289">
        <v>0</v>
      </c>
      <c r="J3697" s="263" t="s">
        <v>926</v>
      </c>
      <c r="K3697" s="289">
        <v>9.65</v>
      </c>
      <c r="M3697" s="46"/>
      <c r="N3697" s="46"/>
      <c r="O3697" s="46"/>
      <c r="P3697" s="46"/>
      <c r="Q3697" s="46"/>
      <c r="R3697" s="46"/>
      <c r="S3697" s="46"/>
      <c r="T3697" s="46"/>
      <c r="U3697" s="46"/>
      <c r="V3697" s="46"/>
      <c r="W3697" s="46"/>
      <c r="X3697" s="46"/>
    </row>
    <row r="3698" spans="1:24" ht="15" customHeight="1" x14ac:dyDescent="0.2">
      <c r="A3698" s="46"/>
      <c r="B3698" s="263"/>
      <c r="C3698" s="263"/>
      <c r="D3698" s="263"/>
      <c r="E3698" s="263"/>
      <c r="F3698" s="263" t="s">
        <v>927</v>
      </c>
      <c r="G3698" s="289">
        <v>3.6</v>
      </c>
      <c r="H3698" s="263"/>
      <c r="I3698" s="386" t="s">
        <v>928</v>
      </c>
      <c r="J3698" s="386"/>
      <c r="K3698" s="289">
        <v>20.92</v>
      </c>
      <c r="M3698" s="46"/>
      <c r="N3698" s="46"/>
      <c r="O3698" s="46"/>
      <c r="P3698" s="46"/>
      <c r="Q3698" s="46"/>
      <c r="R3698" s="46"/>
      <c r="S3698" s="46"/>
      <c r="T3698" s="46"/>
      <c r="U3698" s="46"/>
      <c r="V3698" s="46"/>
      <c r="W3698" s="46"/>
      <c r="X3698" s="46"/>
    </row>
    <row r="3699" spans="1:24" ht="15" customHeight="1" thickBot="1" x14ac:dyDescent="0.25">
      <c r="A3699" s="46"/>
      <c r="B3699" s="264"/>
      <c r="C3699" s="264"/>
      <c r="D3699" s="264"/>
      <c r="E3699" s="264"/>
      <c r="F3699" s="264"/>
      <c r="G3699" s="264"/>
      <c r="H3699" s="264" t="s">
        <v>929</v>
      </c>
      <c r="I3699" s="287" t="s">
        <v>1351</v>
      </c>
      <c r="J3699" s="264" t="s">
        <v>931</v>
      </c>
      <c r="K3699" s="265">
        <v>146.44</v>
      </c>
      <c r="M3699" s="46"/>
      <c r="N3699" s="46"/>
      <c r="O3699" s="46"/>
      <c r="P3699" s="46"/>
      <c r="Q3699" s="46"/>
      <c r="R3699" s="46"/>
      <c r="S3699" s="46"/>
      <c r="T3699" s="46"/>
      <c r="U3699" s="46"/>
      <c r="V3699" s="46"/>
      <c r="W3699" s="46"/>
      <c r="X3699" s="46"/>
    </row>
    <row r="3700" spans="1:24" ht="15" customHeight="1" thickTop="1" x14ac:dyDescent="0.2">
      <c r="A3700" s="46"/>
      <c r="B3700" s="278"/>
      <c r="C3700" s="278"/>
      <c r="D3700" s="278"/>
      <c r="E3700" s="278"/>
      <c r="F3700" s="278"/>
      <c r="G3700" s="278"/>
      <c r="H3700" s="278"/>
      <c r="I3700" s="278"/>
      <c r="J3700" s="278"/>
      <c r="K3700" s="278"/>
      <c r="M3700" s="46"/>
      <c r="N3700" s="46"/>
      <c r="O3700" s="46"/>
      <c r="P3700" s="46"/>
      <c r="Q3700" s="46"/>
      <c r="R3700" s="46"/>
      <c r="S3700" s="46"/>
      <c r="T3700" s="46"/>
      <c r="U3700" s="46"/>
      <c r="V3700" s="46"/>
      <c r="W3700" s="46"/>
      <c r="X3700" s="46"/>
    </row>
    <row r="3701" spans="1:24" ht="15" customHeight="1" x14ac:dyDescent="0.2">
      <c r="A3701" s="46"/>
      <c r="B3701" s="259" t="s">
        <v>783</v>
      </c>
      <c r="C3701" s="267" t="s">
        <v>24</v>
      </c>
      <c r="D3701" s="259" t="s">
        <v>25</v>
      </c>
      <c r="E3701" s="259" t="s">
        <v>26</v>
      </c>
      <c r="F3701" s="387" t="s">
        <v>917</v>
      </c>
      <c r="G3701" s="387"/>
      <c r="H3701" s="271" t="s">
        <v>27</v>
      </c>
      <c r="I3701" s="267" t="s">
        <v>28</v>
      </c>
      <c r="J3701" s="267" t="s">
        <v>29</v>
      </c>
      <c r="K3701" s="267" t="s">
        <v>30</v>
      </c>
      <c r="M3701" s="46"/>
      <c r="N3701" s="46"/>
      <c r="O3701" s="46"/>
      <c r="P3701" s="46"/>
      <c r="Q3701" s="46"/>
      <c r="R3701" s="46"/>
      <c r="S3701" s="46"/>
      <c r="T3701" s="46"/>
      <c r="U3701" s="46"/>
      <c r="V3701" s="46"/>
      <c r="W3701" s="46"/>
      <c r="X3701" s="46"/>
    </row>
    <row r="3702" spans="1:24" ht="15" customHeight="1" x14ac:dyDescent="0.2">
      <c r="A3702" s="46"/>
      <c r="B3702" s="260" t="s">
        <v>918</v>
      </c>
      <c r="C3702" s="275" t="s">
        <v>2504</v>
      </c>
      <c r="D3702" s="260" t="s">
        <v>73</v>
      </c>
      <c r="E3702" s="260" t="s">
        <v>759</v>
      </c>
      <c r="F3702" s="388" t="s">
        <v>1065</v>
      </c>
      <c r="G3702" s="388"/>
      <c r="H3702" s="274" t="s">
        <v>49</v>
      </c>
      <c r="I3702" s="277">
        <v>1</v>
      </c>
      <c r="J3702" s="276">
        <v>14.99</v>
      </c>
      <c r="K3702" s="276">
        <v>14.99</v>
      </c>
      <c r="M3702" s="46"/>
      <c r="N3702" s="46"/>
      <c r="O3702" s="46"/>
      <c r="P3702" s="46"/>
      <c r="Q3702" s="46"/>
      <c r="R3702" s="46"/>
      <c r="S3702" s="46"/>
      <c r="T3702" s="46"/>
      <c r="U3702" s="46"/>
      <c r="V3702" s="46"/>
      <c r="W3702" s="46"/>
      <c r="X3702" s="46"/>
    </row>
    <row r="3703" spans="1:24" ht="15" customHeight="1" x14ac:dyDescent="0.2">
      <c r="A3703" s="46"/>
      <c r="B3703" s="261" t="s">
        <v>953</v>
      </c>
      <c r="C3703" s="280" t="s">
        <v>991</v>
      </c>
      <c r="D3703" s="261" t="s">
        <v>47</v>
      </c>
      <c r="E3703" s="261" t="s">
        <v>992</v>
      </c>
      <c r="F3703" s="385" t="s">
        <v>3970</v>
      </c>
      <c r="G3703" s="385"/>
      <c r="H3703" s="279" t="s">
        <v>950</v>
      </c>
      <c r="I3703" s="282">
        <v>0.156</v>
      </c>
      <c r="J3703" s="281">
        <v>43.64</v>
      </c>
      <c r="K3703" s="281">
        <v>6.8</v>
      </c>
      <c r="M3703" s="46"/>
      <c r="N3703" s="46"/>
      <c r="O3703" s="46"/>
      <c r="P3703" s="46"/>
      <c r="Q3703" s="46"/>
      <c r="R3703" s="46"/>
      <c r="S3703" s="46"/>
      <c r="T3703" s="46"/>
      <c r="U3703" s="46"/>
      <c r="V3703" s="46"/>
      <c r="W3703" s="46"/>
      <c r="X3703" s="46"/>
    </row>
    <row r="3704" spans="1:24" ht="15" customHeight="1" x14ac:dyDescent="0.2">
      <c r="A3704" s="46"/>
      <c r="B3704" s="261" t="s">
        <v>953</v>
      </c>
      <c r="C3704" s="280" t="s">
        <v>988</v>
      </c>
      <c r="D3704" s="261" t="s">
        <v>47</v>
      </c>
      <c r="E3704" s="261" t="s">
        <v>989</v>
      </c>
      <c r="F3704" s="385" t="s">
        <v>3970</v>
      </c>
      <c r="G3704" s="385"/>
      <c r="H3704" s="279" t="s">
        <v>950</v>
      </c>
      <c r="I3704" s="282">
        <v>0.156</v>
      </c>
      <c r="J3704" s="281">
        <v>27.19</v>
      </c>
      <c r="K3704" s="281">
        <v>4.24</v>
      </c>
      <c r="M3704" s="46"/>
      <c r="N3704" s="46"/>
      <c r="O3704" s="46"/>
      <c r="P3704" s="46"/>
      <c r="Q3704" s="46"/>
      <c r="R3704" s="46"/>
      <c r="S3704" s="46"/>
      <c r="T3704" s="46"/>
      <c r="U3704" s="46"/>
      <c r="V3704" s="46"/>
      <c r="W3704" s="46"/>
      <c r="X3704" s="46"/>
    </row>
    <row r="3705" spans="1:24" ht="15" customHeight="1" x14ac:dyDescent="0.2">
      <c r="A3705" s="46"/>
      <c r="B3705" s="262" t="s">
        <v>919</v>
      </c>
      <c r="C3705" s="284" t="s">
        <v>1735</v>
      </c>
      <c r="D3705" s="262" t="s">
        <v>43</v>
      </c>
      <c r="E3705" s="262" t="s">
        <v>2738</v>
      </c>
      <c r="F3705" s="389" t="s">
        <v>923</v>
      </c>
      <c r="G3705" s="389"/>
      <c r="H3705" s="283" t="s">
        <v>49</v>
      </c>
      <c r="I3705" s="286">
        <v>1</v>
      </c>
      <c r="J3705" s="285">
        <v>3.95</v>
      </c>
      <c r="K3705" s="285">
        <v>3.95</v>
      </c>
      <c r="M3705" s="46"/>
      <c r="N3705" s="46"/>
      <c r="O3705" s="46"/>
      <c r="P3705" s="46"/>
      <c r="Q3705" s="46"/>
      <c r="R3705" s="46"/>
      <c r="S3705" s="46"/>
      <c r="T3705" s="46"/>
      <c r="U3705" s="46"/>
      <c r="V3705" s="46"/>
      <c r="W3705" s="46"/>
      <c r="X3705" s="46"/>
    </row>
    <row r="3706" spans="1:24" ht="15" customHeight="1" x14ac:dyDescent="0.2">
      <c r="A3706" s="46"/>
      <c r="B3706" s="263"/>
      <c r="C3706" s="263"/>
      <c r="D3706" s="263"/>
      <c r="E3706" s="263"/>
      <c r="F3706" s="263" t="s">
        <v>924</v>
      </c>
      <c r="G3706" s="289">
        <v>9.7100000000000009</v>
      </c>
      <c r="H3706" s="263" t="s">
        <v>925</v>
      </c>
      <c r="I3706" s="289">
        <v>0</v>
      </c>
      <c r="J3706" s="263" t="s">
        <v>926</v>
      </c>
      <c r="K3706" s="289">
        <v>9.7100000000000009</v>
      </c>
      <c r="M3706" s="46"/>
      <c r="N3706" s="46"/>
      <c r="O3706" s="46"/>
      <c r="P3706" s="46"/>
      <c r="Q3706" s="46"/>
      <c r="R3706" s="46"/>
      <c r="S3706" s="46"/>
      <c r="T3706" s="46"/>
      <c r="U3706" s="46"/>
      <c r="V3706" s="46"/>
      <c r="W3706" s="46"/>
      <c r="X3706" s="46"/>
    </row>
    <row r="3707" spans="1:24" ht="15" customHeight="1" x14ac:dyDescent="0.2">
      <c r="A3707" s="46"/>
      <c r="B3707" s="263"/>
      <c r="C3707" s="263"/>
      <c r="D3707" s="263"/>
      <c r="E3707" s="263"/>
      <c r="F3707" s="263" t="s">
        <v>927</v>
      </c>
      <c r="G3707" s="289">
        <v>3.11</v>
      </c>
      <c r="H3707" s="263"/>
      <c r="I3707" s="386" t="s">
        <v>928</v>
      </c>
      <c r="J3707" s="386"/>
      <c r="K3707" s="289">
        <v>18.100000000000001</v>
      </c>
      <c r="M3707" s="46"/>
      <c r="N3707" s="46"/>
      <c r="O3707" s="46"/>
      <c r="P3707" s="46"/>
      <c r="Q3707" s="46"/>
      <c r="R3707" s="46"/>
      <c r="S3707" s="46"/>
      <c r="T3707" s="46"/>
      <c r="U3707" s="46"/>
      <c r="V3707" s="46"/>
      <c r="W3707" s="46"/>
      <c r="X3707" s="46"/>
    </row>
    <row r="3708" spans="1:24" ht="15" customHeight="1" thickBot="1" x14ac:dyDescent="0.25">
      <c r="A3708" s="46"/>
      <c r="B3708" s="264"/>
      <c r="C3708" s="264"/>
      <c r="D3708" s="264"/>
      <c r="E3708" s="264"/>
      <c r="F3708" s="264"/>
      <c r="G3708" s="264"/>
      <c r="H3708" s="264" t="s">
        <v>929</v>
      </c>
      <c r="I3708" s="287" t="s">
        <v>3647</v>
      </c>
      <c r="J3708" s="264" t="s">
        <v>931</v>
      </c>
      <c r="K3708" s="265">
        <v>724</v>
      </c>
      <c r="M3708" s="46"/>
      <c r="N3708" s="46"/>
      <c r="O3708" s="46"/>
      <c r="P3708" s="46"/>
      <c r="Q3708" s="46"/>
      <c r="R3708" s="46"/>
      <c r="S3708" s="46"/>
      <c r="T3708" s="46"/>
      <c r="U3708" s="46"/>
      <c r="V3708" s="46"/>
      <c r="W3708" s="46"/>
      <c r="X3708" s="46"/>
    </row>
    <row r="3709" spans="1:24" ht="15" customHeight="1" thickTop="1" x14ac:dyDescent="0.2">
      <c r="A3709" s="46"/>
      <c r="B3709" s="278"/>
      <c r="C3709" s="278"/>
      <c r="D3709" s="278"/>
      <c r="E3709" s="278"/>
      <c r="F3709" s="278"/>
      <c r="G3709" s="278"/>
      <c r="H3709" s="278"/>
      <c r="I3709" s="278"/>
      <c r="J3709" s="278"/>
      <c r="K3709" s="278"/>
      <c r="M3709" s="46"/>
      <c r="N3709" s="46"/>
      <c r="O3709" s="46"/>
      <c r="P3709" s="46"/>
      <c r="Q3709" s="46"/>
      <c r="R3709" s="46"/>
      <c r="S3709" s="46"/>
      <c r="T3709" s="46"/>
      <c r="U3709" s="46"/>
      <c r="V3709" s="46"/>
      <c r="W3709" s="46"/>
      <c r="X3709" s="46"/>
    </row>
    <row r="3710" spans="1:24" ht="15" customHeight="1" x14ac:dyDescent="0.2">
      <c r="A3710" s="46"/>
      <c r="B3710" s="259" t="s">
        <v>784</v>
      </c>
      <c r="C3710" s="267" t="s">
        <v>24</v>
      </c>
      <c r="D3710" s="259" t="s">
        <v>25</v>
      </c>
      <c r="E3710" s="259" t="s">
        <v>26</v>
      </c>
      <c r="F3710" s="387" t="s">
        <v>917</v>
      </c>
      <c r="G3710" s="387"/>
      <c r="H3710" s="271" t="s">
        <v>27</v>
      </c>
      <c r="I3710" s="267" t="s">
        <v>28</v>
      </c>
      <c r="J3710" s="267" t="s">
        <v>29</v>
      </c>
      <c r="K3710" s="267" t="s">
        <v>30</v>
      </c>
      <c r="M3710" s="46"/>
      <c r="N3710" s="46"/>
      <c r="O3710" s="46"/>
      <c r="P3710" s="46"/>
      <c r="Q3710" s="46"/>
      <c r="R3710" s="46"/>
      <c r="S3710" s="46"/>
      <c r="T3710" s="46"/>
      <c r="U3710" s="46"/>
      <c r="V3710" s="46"/>
      <c r="W3710" s="46"/>
      <c r="X3710" s="46"/>
    </row>
    <row r="3711" spans="1:24" ht="15" customHeight="1" x14ac:dyDescent="0.2">
      <c r="A3711" s="46"/>
      <c r="B3711" s="260" t="s">
        <v>918</v>
      </c>
      <c r="C3711" s="275" t="s">
        <v>3487</v>
      </c>
      <c r="D3711" s="260" t="s">
        <v>73</v>
      </c>
      <c r="E3711" s="260" t="s">
        <v>3488</v>
      </c>
      <c r="F3711" s="388" t="s">
        <v>978</v>
      </c>
      <c r="G3711" s="388"/>
      <c r="H3711" s="274" t="s">
        <v>49</v>
      </c>
      <c r="I3711" s="277">
        <v>1</v>
      </c>
      <c r="J3711" s="276">
        <v>47.28</v>
      </c>
      <c r="K3711" s="276">
        <v>47.28</v>
      </c>
      <c r="M3711" s="46"/>
      <c r="N3711" s="46"/>
      <c r="O3711" s="46"/>
      <c r="P3711" s="46"/>
      <c r="Q3711" s="46"/>
      <c r="R3711" s="46"/>
      <c r="S3711" s="46"/>
      <c r="T3711" s="46"/>
      <c r="U3711" s="46"/>
      <c r="V3711" s="46"/>
      <c r="W3711" s="46"/>
      <c r="X3711" s="46"/>
    </row>
    <row r="3712" spans="1:24" ht="15" customHeight="1" x14ac:dyDescent="0.2">
      <c r="A3712" s="46"/>
      <c r="B3712" s="261" t="s">
        <v>953</v>
      </c>
      <c r="C3712" s="280" t="s">
        <v>991</v>
      </c>
      <c r="D3712" s="261" t="s">
        <v>47</v>
      </c>
      <c r="E3712" s="261" t="s">
        <v>992</v>
      </c>
      <c r="F3712" s="385" t="s">
        <v>3970</v>
      </c>
      <c r="G3712" s="385"/>
      <c r="H3712" s="279" t="s">
        <v>950</v>
      </c>
      <c r="I3712" s="282">
        <v>0.2</v>
      </c>
      <c r="J3712" s="281">
        <v>43.64</v>
      </c>
      <c r="K3712" s="281">
        <v>8.7200000000000006</v>
      </c>
      <c r="M3712" s="46"/>
      <c r="N3712" s="46"/>
      <c r="O3712" s="46"/>
      <c r="P3712" s="46"/>
      <c r="Q3712" s="46"/>
      <c r="R3712" s="46"/>
      <c r="S3712" s="46"/>
      <c r="T3712" s="46"/>
      <c r="U3712" s="46"/>
      <c r="V3712" s="46"/>
      <c r="W3712" s="46"/>
      <c r="X3712" s="46"/>
    </row>
    <row r="3713" spans="1:24" ht="15" customHeight="1" x14ac:dyDescent="0.2">
      <c r="A3713" s="46"/>
      <c r="B3713" s="261" t="s">
        <v>953</v>
      </c>
      <c r="C3713" s="280" t="s">
        <v>1019</v>
      </c>
      <c r="D3713" s="261" t="s">
        <v>47</v>
      </c>
      <c r="E3713" s="261" t="s">
        <v>1020</v>
      </c>
      <c r="F3713" s="385" t="s">
        <v>3970</v>
      </c>
      <c r="G3713" s="385"/>
      <c r="H3713" s="279" t="s">
        <v>950</v>
      </c>
      <c r="I3713" s="282">
        <v>0.2</v>
      </c>
      <c r="J3713" s="281">
        <v>24.73</v>
      </c>
      <c r="K3713" s="281">
        <v>4.9400000000000004</v>
      </c>
      <c r="M3713" s="46"/>
      <c r="N3713" s="46"/>
      <c r="O3713" s="46"/>
      <c r="P3713" s="46"/>
      <c r="Q3713" s="46"/>
      <c r="R3713" s="46"/>
      <c r="S3713" s="46"/>
      <c r="T3713" s="46"/>
      <c r="U3713" s="46"/>
      <c r="V3713" s="46"/>
      <c r="W3713" s="46"/>
      <c r="X3713" s="46"/>
    </row>
    <row r="3714" spans="1:24" ht="15" customHeight="1" x14ac:dyDescent="0.2">
      <c r="A3714" s="46"/>
      <c r="B3714" s="262" t="s">
        <v>919</v>
      </c>
      <c r="C3714" s="284" t="s">
        <v>3732</v>
      </c>
      <c r="D3714" s="262" t="s">
        <v>39</v>
      </c>
      <c r="E3714" s="262" t="s">
        <v>3733</v>
      </c>
      <c r="F3714" s="389" t="s">
        <v>923</v>
      </c>
      <c r="G3714" s="389"/>
      <c r="H3714" s="283" t="s">
        <v>304</v>
      </c>
      <c r="I3714" s="286">
        <v>1</v>
      </c>
      <c r="J3714" s="285">
        <v>33.619999999999997</v>
      </c>
      <c r="K3714" s="285">
        <v>33.619999999999997</v>
      </c>
      <c r="M3714" s="46"/>
      <c r="N3714" s="46"/>
      <c r="O3714" s="46"/>
      <c r="P3714" s="46"/>
      <c r="Q3714" s="46"/>
      <c r="R3714" s="46"/>
      <c r="S3714" s="46"/>
      <c r="T3714" s="46"/>
      <c r="U3714" s="46"/>
      <c r="V3714" s="46"/>
      <c r="W3714" s="46"/>
      <c r="X3714" s="46"/>
    </row>
    <row r="3715" spans="1:24" ht="15" customHeight="1" x14ac:dyDescent="0.2">
      <c r="A3715" s="46"/>
      <c r="B3715" s="263"/>
      <c r="C3715" s="263"/>
      <c r="D3715" s="263"/>
      <c r="E3715" s="263"/>
      <c r="F3715" s="263" t="s">
        <v>924</v>
      </c>
      <c r="G3715" s="289">
        <v>11.99</v>
      </c>
      <c r="H3715" s="263" t="s">
        <v>925</v>
      </c>
      <c r="I3715" s="289">
        <v>0</v>
      </c>
      <c r="J3715" s="263" t="s">
        <v>926</v>
      </c>
      <c r="K3715" s="289">
        <v>11.99</v>
      </c>
      <c r="M3715" s="46"/>
      <c r="N3715" s="46"/>
      <c r="O3715" s="46"/>
      <c r="P3715" s="46"/>
      <c r="Q3715" s="46"/>
      <c r="R3715" s="46"/>
      <c r="S3715" s="46"/>
      <c r="T3715" s="46"/>
      <c r="U3715" s="46"/>
      <c r="V3715" s="46"/>
      <c r="W3715" s="46"/>
      <c r="X3715" s="46"/>
    </row>
    <row r="3716" spans="1:24" ht="15" customHeight="1" x14ac:dyDescent="0.2">
      <c r="A3716" s="46"/>
      <c r="B3716" s="263"/>
      <c r="C3716" s="263"/>
      <c r="D3716" s="263"/>
      <c r="E3716" s="263"/>
      <c r="F3716" s="263" t="s">
        <v>927</v>
      </c>
      <c r="G3716" s="289">
        <v>9.83</v>
      </c>
      <c r="H3716" s="263"/>
      <c r="I3716" s="386" t="s">
        <v>928</v>
      </c>
      <c r="J3716" s="386"/>
      <c r="K3716" s="289">
        <v>57.11</v>
      </c>
      <c r="M3716" s="46"/>
      <c r="N3716" s="46"/>
      <c r="O3716" s="46"/>
      <c r="P3716" s="46"/>
      <c r="Q3716" s="46"/>
      <c r="R3716" s="46"/>
      <c r="S3716" s="46"/>
      <c r="T3716" s="46"/>
      <c r="U3716" s="46"/>
      <c r="V3716" s="46"/>
      <c r="W3716" s="46"/>
      <c r="X3716" s="46"/>
    </row>
    <row r="3717" spans="1:24" ht="15" customHeight="1" thickBot="1" x14ac:dyDescent="0.25">
      <c r="A3717" s="46"/>
      <c r="B3717" s="264"/>
      <c r="C3717" s="264"/>
      <c r="D3717" s="264"/>
      <c r="E3717" s="264"/>
      <c r="F3717" s="264"/>
      <c r="G3717" s="264"/>
      <c r="H3717" s="264" t="s">
        <v>929</v>
      </c>
      <c r="I3717" s="287" t="s">
        <v>1448</v>
      </c>
      <c r="J3717" s="264" t="s">
        <v>931</v>
      </c>
      <c r="K3717" s="265">
        <v>171.33</v>
      </c>
      <c r="M3717" s="46"/>
      <c r="N3717" s="46"/>
      <c r="O3717" s="46"/>
      <c r="P3717" s="46"/>
      <c r="Q3717" s="46"/>
      <c r="R3717" s="46"/>
      <c r="S3717" s="46"/>
      <c r="T3717" s="46"/>
      <c r="U3717" s="46"/>
      <c r="V3717" s="46"/>
      <c r="W3717" s="46"/>
      <c r="X3717" s="46"/>
    </row>
    <row r="3718" spans="1:24" ht="15" customHeight="1" thickTop="1" x14ac:dyDescent="0.2">
      <c r="A3718" s="46"/>
      <c r="B3718" s="278"/>
      <c r="C3718" s="278"/>
      <c r="D3718" s="278"/>
      <c r="E3718" s="278"/>
      <c r="F3718" s="278"/>
      <c r="G3718" s="278"/>
      <c r="H3718" s="278"/>
      <c r="I3718" s="278"/>
      <c r="J3718" s="278"/>
      <c r="K3718" s="278"/>
      <c r="M3718" s="46"/>
      <c r="N3718" s="46"/>
      <c r="O3718" s="46"/>
      <c r="P3718" s="46"/>
      <c r="Q3718" s="46"/>
      <c r="R3718" s="46"/>
      <c r="S3718" s="46"/>
      <c r="T3718" s="46"/>
      <c r="U3718" s="46"/>
      <c r="V3718" s="46"/>
      <c r="W3718" s="46"/>
      <c r="X3718" s="46"/>
    </row>
    <row r="3719" spans="1:24" ht="15" customHeight="1" x14ac:dyDescent="0.2">
      <c r="A3719" s="46"/>
      <c r="B3719" s="259" t="s">
        <v>787</v>
      </c>
      <c r="C3719" s="267" t="s">
        <v>24</v>
      </c>
      <c r="D3719" s="259" t="s">
        <v>25</v>
      </c>
      <c r="E3719" s="259" t="s">
        <v>26</v>
      </c>
      <c r="F3719" s="387" t="s">
        <v>917</v>
      </c>
      <c r="G3719" s="387"/>
      <c r="H3719" s="271" t="s">
        <v>27</v>
      </c>
      <c r="I3719" s="267" t="s">
        <v>28</v>
      </c>
      <c r="J3719" s="267" t="s">
        <v>29</v>
      </c>
      <c r="K3719" s="267" t="s">
        <v>30</v>
      </c>
      <c r="M3719" s="46"/>
      <c r="N3719" s="46"/>
      <c r="O3719" s="46"/>
      <c r="P3719" s="46"/>
      <c r="Q3719" s="46"/>
      <c r="R3719" s="46"/>
      <c r="S3719" s="46"/>
      <c r="T3719" s="46"/>
      <c r="U3719" s="46"/>
      <c r="V3719" s="46"/>
      <c r="W3719" s="46"/>
      <c r="X3719" s="46"/>
    </row>
    <row r="3720" spans="1:24" ht="15" customHeight="1" x14ac:dyDescent="0.2">
      <c r="A3720" s="46"/>
      <c r="B3720" s="260" t="s">
        <v>918</v>
      </c>
      <c r="C3720" s="275" t="s">
        <v>3489</v>
      </c>
      <c r="D3720" s="260" t="s">
        <v>73</v>
      </c>
      <c r="E3720" s="260" t="s">
        <v>3490</v>
      </c>
      <c r="F3720" s="388" t="s">
        <v>978</v>
      </c>
      <c r="G3720" s="388"/>
      <c r="H3720" s="274" t="s">
        <v>83</v>
      </c>
      <c r="I3720" s="277">
        <v>1</v>
      </c>
      <c r="J3720" s="276">
        <v>103.09</v>
      </c>
      <c r="K3720" s="276">
        <v>103.09</v>
      </c>
      <c r="M3720" s="46"/>
      <c r="N3720" s="46"/>
      <c r="O3720" s="46"/>
      <c r="P3720" s="46"/>
      <c r="Q3720" s="46"/>
      <c r="R3720" s="46"/>
      <c r="S3720" s="46"/>
      <c r="T3720" s="46"/>
      <c r="U3720" s="46"/>
      <c r="V3720" s="46"/>
      <c r="W3720" s="46"/>
      <c r="X3720" s="46"/>
    </row>
    <row r="3721" spans="1:24" ht="15" customHeight="1" x14ac:dyDescent="0.2">
      <c r="A3721" s="46"/>
      <c r="B3721" s="261" t="s">
        <v>953</v>
      </c>
      <c r="C3721" s="280" t="s">
        <v>991</v>
      </c>
      <c r="D3721" s="261" t="s">
        <v>47</v>
      </c>
      <c r="E3721" s="261" t="s">
        <v>992</v>
      </c>
      <c r="F3721" s="385" t="s">
        <v>3970</v>
      </c>
      <c r="G3721" s="385"/>
      <c r="H3721" s="279" t="s">
        <v>950</v>
      </c>
      <c r="I3721" s="282">
        <v>1</v>
      </c>
      <c r="J3721" s="281">
        <v>43.64</v>
      </c>
      <c r="K3721" s="281">
        <v>43.64</v>
      </c>
      <c r="M3721" s="46"/>
      <c r="N3721" s="46"/>
      <c r="O3721" s="46"/>
      <c r="P3721" s="46"/>
      <c r="Q3721" s="46"/>
      <c r="R3721" s="46"/>
      <c r="S3721" s="46"/>
      <c r="T3721" s="46"/>
      <c r="U3721" s="46"/>
      <c r="V3721" s="46"/>
      <c r="W3721" s="46"/>
      <c r="X3721" s="46"/>
    </row>
    <row r="3722" spans="1:24" ht="15" customHeight="1" x14ac:dyDescent="0.2">
      <c r="A3722" s="46"/>
      <c r="B3722" s="261" t="s">
        <v>953</v>
      </c>
      <c r="C3722" s="280" t="s">
        <v>1019</v>
      </c>
      <c r="D3722" s="261" t="s">
        <v>47</v>
      </c>
      <c r="E3722" s="261" t="s">
        <v>1020</v>
      </c>
      <c r="F3722" s="385" t="s">
        <v>3970</v>
      </c>
      <c r="G3722" s="385"/>
      <c r="H3722" s="279" t="s">
        <v>950</v>
      </c>
      <c r="I3722" s="282">
        <v>1</v>
      </c>
      <c r="J3722" s="281">
        <v>24.73</v>
      </c>
      <c r="K3722" s="281">
        <v>24.73</v>
      </c>
      <c r="M3722" s="46"/>
      <c r="N3722" s="46"/>
      <c r="O3722" s="46"/>
      <c r="P3722" s="46"/>
      <c r="Q3722" s="46"/>
      <c r="R3722" s="46"/>
      <c r="S3722" s="46"/>
      <c r="T3722" s="46"/>
      <c r="U3722" s="46"/>
      <c r="V3722" s="46"/>
      <c r="W3722" s="46"/>
      <c r="X3722" s="46"/>
    </row>
    <row r="3723" spans="1:24" ht="15" customHeight="1" x14ac:dyDescent="0.2">
      <c r="A3723" s="46"/>
      <c r="B3723" s="262" t="s">
        <v>919</v>
      </c>
      <c r="C3723" s="284" t="s">
        <v>3734</v>
      </c>
      <c r="D3723" s="262" t="s">
        <v>284</v>
      </c>
      <c r="E3723" s="262" t="s">
        <v>3735</v>
      </c>
      <c r="F3723" s="389" t="s">
        <v>923</v>
      </c>
      <c r="G3723" s="389"/>
      <c r="H3723" s="283" t="s">
        <v>49</v>
      </c>
      <c r="I3723" s="286">
        <v>0.33</v>
      </c>
      <c r="J3723" s="285">
        <v>80.25</v>
      </c>
      <c r="K3723" s="285">
        <v>26.48</v>
      </c>
      <c r="M3723" s="46"/>
      <c r="N3723" s="46"/>
      <c r="O3723" s="46"/>
      <c r="P3723" s="46"/>
      <c r="Q3723" s="46"/>
      <c r="R3723" s="46"/>
      <c r="S3723" s="46"/>
      <c r="T3723" s="46"/>
      <c r="U3723" s="46"/>
      <c r="V3723" s="46"/>
      <c r="W3723" s="46"/>
      <c r="X3723" s="46"/>
    </row>
    <row r="3724" spans="1:24" ht="15" customHeight="1" x14ac:dyDescent="0.2">
      <c r="A3724" s="46"/>
      <c r="B3724" s="262" t="s">
        <v>919</v>
      </c>
      <c r="C3724" s="284" t="s">
        <v>3132</v>
      </c>
      <c r="D3724" s="262" t="s">
        <v>284</v>
      </c>
      <c r="E3724" s="262" t="s">
        <v>3133</v>
      </c>
      <c r="F3724" s="389" t="s">
        <v>923</v>
      </c>
      <c r="G3724" s="389"/>
      <c r="H3724" s="283" t="s">
        <v>49</v>
      </c>
      <c r="I3724" s="286">
        <v>0.33</v>
      </c>
      <c r="J3724" s="285">
        <v>24.99</v>
      </c>
      <c r="K3724" s="285">
        <v>8.24</v>
      </c>
      <c r="M3724" s="46"/>
      <c r="N3724" s="46"/>
      <c r="O3724" s="46"/>
      <c r="P3724" s="46"/>
      <c r="Q3724" s="46"/>
      <c r="R3724" s="46"/>
      <c r="S3724" s="46"/>
      <c r="T3724" s="46"/>
      <c r="U3724" s="46"/>
      <c r="V3724" s="46"/>
      <c r="W3724" s="46"/>
      <c r="X3724" s="46"/>
    </row>
    <row r="3725" spans="1:24" ht="15" customHeight="1" x14ac:dyDescent="0.2">
      <c r="A3725" s="46"/>
      <c r="B3725" s="263"/>
      <c r="C3725" s="263"/>
      <c r="D3725" s="263"/>
      <c r="E3725" s="263"/>
      <c r="F3725" s="263" t="s">
        <v>924</v>
      </c>
      <c r="G3725" s="289">
        <v>59.99</v>
      </c>
      <c r="H3725" s="263" t="s">
        <v>925</v>
      </c>
      <c r="I3725" s="289">
        <v>0</v>
      </c>
      <c r="J3725" s="263" t="s">
        <v>926</v>
      </c>
      <c r="K3725" s="289">
        <v>59.99</v>
      </c>
      <c r="M3725" s="46"/>
      <c r="N3725" s="46"/>
      <c r="O3725" s="46"/>
      <c r="P3725" s="46"/>
      <c r="Q3725" s="46"/>
      <c r="R3725" s="46"/>
      <c r="S3725" s="46"/>
      <c r="T3725" s="46"/>
      <c r="U3725" s="46"/>
      <c r="V3725" s="46"/>
      <c r="W3725" s="46"/>
      <c r="X3725" s="46"/>
    </row>
    <row r="3726" spans="1:24" ht="15" customHeight="1" x14ac:dyDescent="0.2">
      <c r="A3726" s="46"/>
      <c r="B3726" s="263"/>
      <c r="C3726" s="263"/>
      <c r="D3726" s="263"/>
      <c r="E3726" s="263"/>
      <c r="F3726" s="263" t="s">
        <v>927</v>
      </c>
      <c r="G3726" s="289">
        <v>21.45</v>
      </c>
      <c r="H3726" s="263"/>
      <c r="I3726" s="386" t="s">
        <v>928</v>
      </c>
      <c r="J3726" s="386"/>
      <c r="K3726" s="289">
        <v>124.54</v>
      </c>
      <c r="M3726" s="46"/>
      <c r="N3726" s="46"/>
      <c r="O3726" s="46"/>
      <c r="P3726" s="46"/>
      <c r="Q3726" s="46"/>
      <c r="R3726" s="46"/>
      <c r="S3726" s="46"/>
      <c r="T3726" s="46"/>
      <c r="U3726" s="46"/>
      <c r="V3726" s="46"/>
      <c r="W3726" s="46"/>
      <c r="X3726" s="46"/>
    </row>
    <row r="3727" spans="1:24" ht="15" customHeight="1" thickBot="1" x14ac:dyDescent="0.25">
      <c r="A3727" s="46"/>
      <c r="B3727" s="264"/>
      <c r="C3727" s="264"/>
      <c r="D3727" s="264"/>
      <c r="E3727" s="264"/>
      <c r="F3727" s="264"/>
      <c r="G3727" s="264"/>
      <c r="H3727" s="264" t="s">
        <v>929</v>
      </c>
      <c r="I3727" s="287" t="s">
        <v>3736</v>
      </c>
      <c r="J3727" s="264" t="s">
        <v>931</v>
      </c>
      <c r="K3727" s="265">
        <v>14172.65</v>
      </c>
      <c r="M3727" s="46"/>
      <c r="N3727" s="46"/>
      <c r="O3727" s="46"/>
      <c r="P3727" s="46"/>
      <c r="Q3727" s="46"/>
      <c r="R3727" s="46"/>
      <c r="S3727" s="46"/>
      <c r="T3727" s="46"/>
      <c r="U3727" s="46"/>
      <c r="V3727" s="46"/>
      <c r="W3727" s="46"/>
      <c r="X3727" s="46"/>
    </row>
    <row r="3728" spans="1:24" ht="15" customHeight="1" thickTop="1" x14ac:dyDescent="0.2">
      <c r="A3728" s="46"/>
      <c r="B3728" s="278"/>
      <c r="C3728" s="278"/>
      <c r="D3728" s="278"/>
      <c r="E3728" s="278"/>
      <c r="F3728" s="278"/>
      <c r="G3728" s="278"/>
      <c r="H3728" s="278"/>
      <c r="I3728" s="278"/>
      <c r="J3728" s="278"/>
      <c r="K3728" s="278"/>
      <c r="M3728" s="46"/>
      <c r="N3728" s="46"/>
      <c r="O3728" s="46"/>
      <c r="P3728" s="46"/>
      <c r="Q3728" s="46"/>
      <c r="R3728" s="46"/>
      <c r="S3728" s="46"/>
      <c r="T3728" s="46"/>
      <c r="U3728" s="46"/>
      <c r="V3728" s="46"/>
      <c r="W3728" s="46"/>
      <c r="X3728" s="46"/>
    </row>
    <row r="3729" spans="1:24" ht="15" customHeight="1" x14ac:dyDescent="0.2">
      <c r="A3729" s="46"/>
      <c r="B3729" s="259" t="s">
        <v>788</v>
      </c>
      <c r="C3729" s="267" t="s">
        <v>24</v>
      </c>
      <c r="D3729" s="259" t="s">
        <v>25</v>
      </c>
      <c r="E3729" s="259" t="s">
        <v>26</v>
      </c>
      <c r="F3729" s="387" t="s">
        <v>917</v>
      </c>
      <c r="G3729" s="387"/>
      <c r="H3729" s="271" t="s">
        <v>27</v>
      </c>
      <c r="I3729" s="267" t="s">
        <v>28</v>
      </c>
      <c r="J3729" s="267" t="s">
        <v>29</v>
      </c>
      <c r="K3729" s="267" t="s">
        <v>30</v>
      </c>
      <c r="M3729" s="46"/>
      <c r="N3729" s="46"/>
      <c r="O3729" s="46"/>
      <c r="P3729" s="46"/>
      <c r="Q3729" s="46"/>
      <c r="R3729" s="46"/>
      <c r="S3729" s="46"/>
      <c r="T3729" s="46"/>
      <c r="U3729" s="46"/>
      <c r="V3729" s="46"/>
      <c r="W3729" s="46"/>
      <c r="X3729" s="46"/>
    </row>
    <row r="3730" spans="1:24" ht="15" customHeight="1" x14ac:dyDescent="0.2">
      <c r="A3730" s="46"/>
      <c r="B3730" s="260" t="s">
        <v>918</v>
      </c>
      <c r="C3730" s="275" t="s">
        <v>3491</v>
      </c>
      <c r="D3730" s="260" t="s">
        <v>73</v>
      </c>
      <c r="E3730" s="260" t="s">
        <v>3492</v>
      </c>
      <c r="F3730" s="388" t="s">
        <v>1065</v>
      </c>
      <c r="G3730" s="388"/>
      <c r="H3730" s="274" t="s">
        <v>49</v>
      </c>
      <c r="I3730" s="277">
        <v>1</v>
      </c>
      <c r="J3730" s="276">
        <v>30.16</v>
      </c>
      <c r="K3730" s="276">
        <v>30.16</v>
      </c>
      <c r="M3730" s="46"/>
      <c r="N3730" s="46"/>
      <c r="O3730" s="46"/>
      <c r="P3730" s="46"/>
      <c r="Q3730" s="46"/>
      <c r="R3730" s="46"/>
      <c r="S3730" s="46"/>
      <c r="T3730" s="46"/>
      <c r="U3730" s="46"/>
      <c r="V3730" s="46"/>
      <c r="W3730" s="46"/>
      <c r="X3730" s="46"/>
    </row>
    <row r="3731" spans="1:24" ht="15" customHeight="1" x14ac:dyDescent="0.2">
      <c r="A3731" s="46"/>
      <c r="B3731" s="261" t="s">
        <v>953</v>
      </c>
      <c r="C3731" s="280" t="s">
        <v>1019</v>
      </c>
      <c r="D3731" s="261" t="s">
        <v>47</v>
      </c>
      <c r="E3731" s="261" t="s">
        <v>1020</v>
      </c>
      <c r="F3731" s="385" t="s">
        <v>3970</v>
      </c>
      <c r="G3731" s="385"/>
      <c r="H3731" s="279" t="s">
        <v>950</v>
      </c>
      <c r="I3731" s="282">
        <v>0.2</v>
      </c>
      <c r="J3731" s="281">
        <v>24.73</v>
      </c>
      <c r="K3731" s="281">
        <v>4.9400000000000004</v>
      </c>
      <c r="M3731" s="46"/>
      <c r="N3731" s="46"/>
      <c r="O3731" s="46"/>
      <c r="P3731" s="46"/>
      <c r="Q3731" s="46"/>
      <c r="R3731" s="46"/>
      <c r="S3731" s="46"/>
      <c r="T3731" s="46"/>
      <c r="U3731" s="46"/>
      <c r="V3731" s="46"/>
      <c r="W3731" s="46"/>
      <c r="X3731" s="46"/>
    </row>
    <row r="3732" spans="1:24" ht="15" customHeight="1" x14ac:dyDescent="0.2">
      <c r="A3732" s="46"/>
      <c r="B3732" s="261" t="s">
        <v>953</v>
      </c>
      <c r="C3732" s="280" t="s">
        <v>991</v>
      </c>
      <c r="D3732" s="261" t="s">
        <v>47</v>
      </c>
      <c r="E3732" s="261" t="s">
        <v>992</v>
      </c>
      <c r="F3732" s="385" t="s">
        <v>3970</v>
      </c>
      <c r="G3732" s="385"/>
      <c r="H3732" s="279" t="s">
        <v>950</v>
      </c>
      <c r="I3732" s="282">
        <v>0.2</v>
      </c>
      <c r="J3732" s="281">
        <v>43.64</v>
      </c>
      <c r="K3732" s="281">
        <v>8.7200000000000006</v>
      </c>
      <c r="M3732" s="46"/>
      <c r="N3732" s="46"/>
      <c r="O3732" s="46"/>
      <c r="P3732" s="46"/>
      <c r="Q3732" s="46"/>
      <c r="R3732" s="46"/>
      <c r="S3732" s="46"/>
      <c r="T3732" s="46"/>
      <c r="U3732" s="46"/>
      <c r="V3732" s="46"/>
      <c r="W3732" s="46"/>
      <c r="X3732" s="46"/>
    </row>
    <row r="3733" spans="1:24" ht="15" customHeight="1" x14ac:dyDescent="0.2">
      <c r="A3733" s="46"/>
      <c r="B3733" s="262" t="s">
        <v>919</v>
      </c>
      <c r="C3733" s="284" t="s">
        <v>3737</v>
      </c>
      <c r="D3733" s="262" t="s">
        <v>39</v>
      </c>
      <c r="E3733" s="262" t="s">
        <v>3738</v>
      </c>
      <c r="F3733" s="389" t="s">
        <v>923</v>
      </c>
      <c r="G3733" s="389"/>
      <c r="H3733" s="283" t="s">
        <v>304</v>
      </c>
      <c r="I3733" s="286">
        <v>1</v>
      </c>
      <c r="J3733" s="285">
        <v>16.5</v>
      </c>
      <c r="K3733" s="285">
        <v>16.5</v>
      </c>
      <c r="M3733" s="46"/>
      <c r="N3733" s="46"/>
      <c r="O3733" s="46"/>
      <c r="P3733" s="46"/>
      <c r="Q3733" s="46"/>
      <c r="R3733" s="46"/>
      <c r="S3733" s="46"/>
      <c r="T3733" s="46"/>
      <c r="U3733" s="46"/>
      <c r="V3733" s="46"/>
      <c r="W3733" s="46"/>
      <c r="X3733" s="46"/>
    </row>
    <row r="3734" spans="1:24" ht="15" customHeight="1" x14ac:dyDescent="0.2">
      <c r="A3734" s="46"/>
      <c r="B3734" s="263"/>
      <c r="C3734" s="263"/>
      <c r="D3734" s="263"/>
      <c r="E3734" s="263"/>
      <c r="F3734" s="263" t="s">
        <v>924</v>
      </c>
      <c r="G3734" s="289">
        <v>11.99</v>
      </c>
      <c r="H3734" s="263" t="s">
        <v>925</v>
      </c>
      <c r="I3734" s="289">
        <v>0</v>
      </c>
      <c r="J3734" s="263" t="s">
        <v>926</v>
      </c>
      <c r="K3734" s="289">
        <v>11.99</v>
      </c>
      <c r="M3734" s="46"/>
      <c r="N3734" s="46"/>
      <c r="O3734" s="46"/>
      <c r="P3734" s="46"/>
      <c r="Q3734" s="46"/>
      <c r="R3734" s="46"/>
      <c r="S3734" s="46"/>
      <c r="T3734" s="46"/>
      <c r="U3734" s="46"/>
      <c r="V3734" s="46"/>
      <c r="W3734" s="46"/>
      <c r="X3734" s="46"/>
    </row>
    <row r="3735" spans="1:24" ht="15" customHeight="1" x14ac:dyDescent="0.2">
      <c r="A3735" s="46"/>
      <c r="B3735" s="263"/>
      <c r="C3735" s="263"/>
      <c r="D3735" s="263"/>
      <c r="E3735" s="263"/>
      <c r="F3735" s="263" t="s">
        <v>927</v>
      </c>
      <c r="G3735" s="289">
        <v>6.27</v>
      </c>
      <c r="H3735" s="263"/>
      <c r="I3735" s="386" t="s">
        <v>928</v>
      </c>
      <c r="J3735" s="386"/>
      <c r="K3735" s="289">
        <v>36.43</v>
      </c>
      <c r="M3735" s="46"/>
      <c r="N3735" s="46"/>
      <c r="O3735" s="46"/>
      <c r="P3735" s="46"/>
      <c r="Q3735" s="46"/>
      <c r="R3735" s="46"/>
      <c r="S3735" s="46"/>
      <c r="T3735" s="46"/>
      <c r="U3735" s="46"/>
      <c r="V3735" s="46"/>
      <c r="W3735" s="46"/>
      <c r="X3735" s="46"/>
    </row>
    <row r="3736" spans="1:24" ht="15" customHeight="1" thickBot="1" x14ac:dyDescent="0.25">
      <c r="A3736" s="46"/>
      <c r="B3736" s="264"/>
      <c r="C3736" s="264"/>
      <c r="D3736" s="264"/>
      <c r="E3736" s="264"/>
      <c r="F3736" s="264"/>
      <c r="G3736" s="264"/>
      <c r="H3736" s="264" t="s">
        <v>929</v>
      </c>
      <c r="I3736" s="287" t="s">
        <v>3329</v>
      </c>
      <c r="J3736" s="264" t="s">
        <v>931</v>
      </c>
      <c r="K3736" s="265">
        <v>4043.73</v>
      </c>
      <c r="M3736" s="46"/>
      <c r="N3736" s="46"/>
      <c r="O3736" s="46"/>
      <c r="P3736" s="46"/>
      <c r="Q3736" s="46"/>
      <c r="R3736" s="46"/>
      <c r="S3736" s="46"/>
      <c r="T3736" s="46"/>
      <c r="U3736" s="46"/>
      <c r="V3736" s="46"/>
      <c r="W3736" s="46"/>
      <c r="X3736" s="46"/>
    </row>
    <row r="3737" spans="1:24" ht="15" customHeight="1" thickTop="1" x14ac:dyDescent="0.2">
      <c r="A3737" s="46"/>
      <c r="B3737" s="278"/>
      <c r="C3737" s="278"/>
      <c r="D3737" s="278"/>
      <c r="E3737" s="278"/>
      <c r="F3737" s="278"/>
      <c r="G3737" s="278"/>
      <c r="H3737" s="278"/>
      <c r="I3737" s="278"/>
      <c r="J3737" s="278"/>
      <c r="K3737" s="278"/>
      <c r="M3737" s="46"/>
      <c r="N3737" s="46"/>
      <c r="O3737" s="46"/>
      <c r="P3737" s="46"/>
      <c r="Q3737" s="46"/>
      <c r="R3737" s="46"/>
      <c r="S3737" s="46"/>
      <c r="T3737" s="46"/>
      <c r="U3737" s="46"/>
      <c r="V3737" s="46"/>
      <c r="W3737" s="46"/>
      <c r="X3737" s="46"/>
    </row>
    <row r="3738" spans="1:24" ht="15" customHeight="1" x14ac:dyDescent="0.2">
      <c r="A3738" s="46"/>
      <c r="B3738" s="259" t="s">
        <v>789</v>
      </c>
      <c r="C3738" s="267" t="s">
        <v>24</v>
      </c>
      <c r="D3738" s="259" t="s">
        <v>25</v>
      </c>
      <c r="E3738" s="259" t="s">
        <v>26</v>
      </c>
      <c r="F3738" s="387" t="s">
        <v>917</v>
      </c>
      <c r="G3738" s="387"/>
      <c r="H3738" s="271" t="s">
        <v>27</v>
      </c>
      <c r="I3738" s="267" t="s">
        <v>28</v>
      </c>
      <c r="J3738" s="267" t="s">
        <v>29</v>
      </c>
      <c r="K3738" s="267" t="s">
        <v>30</v>
      </c>
      <c r="M3738" s="46"/>
      <c r="N3738" s="46"/>
      <c r="O3738" s="46"/>
      <c r="P3738" s="46"/>
      <c r="Q3738" s="46"/>
      <c r="R3738" s="46"/>
      <c r="S3738" s="46"/>
      <c r="T3738" s="46"/>
      <c r="U3738" s="46"/>
      <c r="V3738" s="46"/>
      <c r="W3738" s="46"/>
      <c r="X3738" s="46"/>
    </row>
    <row r="3739" spans="1:24" ht="15" customHeight="1" x14ac:dyDescent="0.2">
      <c r="A3739" s="46"/>
      <c r="B3739" s="260" t="s">
        <v>918</v>
      </c>
      <c r="C3739" s="275" t="s">
        <v>3493</v>
      </c>
      <c r="D3739" s="260" t="s">
        <v>73</v>
      </c>
      <c r="E3739" s="260" t="s">
        <v>3494</v>
      </c>
      <c r="F3739" s="388" t="s">
        <v>978</v>
      </c>
      <c r="G3739" s="388"/>
      <c r="H3739" s="274" t="s">
        <v>49</v>
      </c>
      <c r="I3739" s="277">
        <v>1</v>
      </c>
      <c r="J3739" s="276">
        <v>64.11</v>
      </c>
      <c r="K3739" s="276">
        <v>64.11</v>
      </c>
      <c r="M3739" s="46"/>
      <c r="N3739" s="46"/>
      <c r="O3739" s="46"/>
      <c r="P3739" s="46"/>
      <c r="Q3739" s="46"/>
      <c r="R3739" s="46"/>
      <c r="S3739" s="46"/>
      <c r="T3739" s="46"/>
      <c r="U3739" s="46"/>
      <c r="V3739" s="46"/>
      <c r="W3739" s="46"/>
      <c r="X3739" s="46"/>
    </row>
    <row r="3740" spans="1:24" ht="15" customHeight="1" x14ac:dyDescent="0.2">
      <c r="A3740" s="46"/>
      <c r="B3740" s="261" t="s">
        <v>953</v>
      </c>
      <c r="C3740" s="280" t="s">
        <v>991</v>
      </c>
      <c r="D3740" s="261" t="s">
        <v>47</v>
      </c>
      <c r="E3740" s="261" t="s">
        <v>992</v>
      </c>
      <c r="F3740" s="385" t="s">
        <v>3970</v>
      </c>
      <c r="G3740" s="385"/>
      <c r="H3740" s="279" t="s">
        <v>950</v>
      </c>
      <c r="I3740" s="282">
        <v>0.5</v>
      </c>
      <c r="J3740" s="281">
        <v>43.64</v>
      </c>
      <c r="K3740" s="281">
        <v>21.82</v>
      </c>
      <c r="M3740" s="46"/>
      <c r="N3740" s="46"/>
      <c r="O3740" s="46"/>
      <c r="P3740" s="46"/>
      <c r="Q3740" s="46"/>
      <c r="R3740" s="46"/>
      <c r="S3740" s="46"/>
      <c r="T3740" s="46"/>
      <c r="U3740" s="46"/>
      <c r="V3740" s="46"/>
      <c r="W3740" s="46"/>
      <c r="X3740" s="46"/>
    </row>
    <row r="3741" spans="1:24" ht="15" customHeight="1" x14ac:dyDescent="0.2">
      <c r="A3741" s="46"/>
      <c r="B3741" s="261" t="s">
        <v>953</v>
      </c>
      <c r="C3741" s="280" t="s">
        <v>1019</v>
      </c>
      <c r="D3741" s="261" t="s">
        <v>47</v>
      </c>
      <c r="E3741" s="261" t="s">
        <v>1020</v>
      </c>
      <c r="F3741" s="385" t="s">
        <v>3970</v>
      </c>
      <c r="G3741" s="385"/>
      <c r="H3741" s="279" t="s">
        <v>950</v>
      </c>
      <c r="I3741" s="282">
        <v>0.5</v>
      </c>
      <c r="J3741" s="281">
        <v>24.73</v>
      </c>
      <c r="K3741" s="281">
        <v>12.36</v>
      </c>
      <c r="M3741" s="46"/>
      <c r="N3741" s="46"/>
      <c r="O3741" s="46"/>
      <c r="P3741" s="46"/>
      <c r="Q3741" s="46"/>
      <c r="R3741" s="46"/>
      <c r="S3741" s="46"/>
      <c r="T3741" s="46"/>
      <c r="U3741" s="46"/>
      <c r="V3741" s="46"/>
      <c r="W3741" s="46"/>
      <c r="X3741" s="46"/>
    </row>
    <row r="3742" spans="1:24" ht="15" customHeight="1" x14ac:dyDescent="0.2">
      <c r="A3742" s="46"/>
      <c r="B3742" s="262" t="s">
        <v>919</v>
      </c>
      <c r="C3742" s="284" t="s">
        <v>3739</v>
      </c>
      <c r="D3742" s="262" t="s">
        <v>284</v>
      </c>
      <c r="E3742" s="262" t="s">
        <v>3740</v>
      </c>
      <c r="F3742" s="389" t="s">
        <v>923</v>
      </c>
      <c r="G3742" s="389"/>
      <c r="H3742" s="283" t="s">
        <v>49</v>
      </c>
      <c r="I3742" s="286">
        <v>1</v>
      </c>
      <c r="J3742" s="285">
        <v>29.9312</v>
      </c>
      <c r="K3742" s="285">
        <v>29.93</v>
      </c>
      <c r="M3742" s="46"/>
      <c r="N3742" s="46"/>
      <c r="O3742" s="46"/>
      <c r="P3742" s="46"/>
      <c r="Q3742" s="46"/>
      <c r="R3742" s="46"/>
      <c r="S3742" s="46"/>
      <c r="T3742" s="46"/>
      <c r="U3742" s="46"/>
      <c r="V3742" s="46"/>
      <c r="W3742" s="46"/>
      <c r="X3742" s="46"/>
    </row>
    <row r="3743" spans="1:24" ht="15" customHeight="1" x14ac:dyDescent="0.2">
      <c r="A3743" s="46"/>
      <c r="B3743" s="263"/>
      <c r="C3743" s="263"/>
      <c r="D3743" s="263"/>
      <c r="E3743" s="263"/>
      <c r="F3743" s="263" t="s">
        <v>924</v>
      </c>
      <c r="G3743" s="289">
        <v>29.99</v>
      </c>
      <c r="H3743" s="263" t="s">
        <v>925</v>
      </c>
      <c r="I3743" s="289">
        <v>0</v>
      </c>
      <c r="J3743" s="263" t="s">
        <v>926</v>
      </c>
      <c r="K3743" s="289">
        <v>29.99</v>
      </c>
      <c r="M3743" s="46"/>
      <c r="N3743" s="46"/>
      <c r="O3743" s="46"/>
      <c r="P3743" s="46"/>
      <c r="Q3743" s="46"/>
      <c r="R3743" s="46"/>
      <c r="S3743" s="46"/>
      <c r="T3743" s="46"/>
      <c r="U3743" s="46"/>
      <c r="V3743" s="46"/>
      <c r="W3743" s="46"/>
      <c r="X3743" s="46"/>
    </row>
    <row r="3744" spans="1:24" ht="15" customHeight="1" x14ac:dyDescent="0.2">
      <c r="A3744" s="46"/>
      <c r="B3744" s="263"/>
      <c r="C3744" s="263"/>
      <c r="D3744" s="263"/>
      <c r="E3744" s="263"/>
      <c r="F3744" s="263" t="s">
        <v>927</v>
      </c>
      <c r="G3744" s="289">
        <v>13.34</v>
      </c>
      <c r="H3744" s="263"/>
      <c r="I3744" s="386" t="s">
        <v>928</v>
      </c>
      <c r="J3744" s="386"/>
      <c r="K3744" s="289">
        <v>77.45</v>
      </c>
      <c r="M3744" s="46"/>
      <c r="N3744" s="46"/>
      <c r="O3744" s="46"/>
      <c r="P3744" s="46"/>
      <c r="Q3744" s="46"/>
      <c r="R3744" s="46"/>
      <c r="S3744" s="46"/>
      <c r="T3744" s="46"/>
      <c r="U3744" s="46"/>
      <c r="V3744" s="46"/>
      <c r="W3744" s="46"/>
      <c r="X3744" s="46"/>
    </row>
    <row r="3745" spans="1:24" ht="15" customHeight="1" thickBot="1" x14ac:dyDescent="0.25">
      <c r="A3745" s="46"/>
      <c r="B3745" s="264"/>
      <c r="C3745" s="264"/>
      <c r="D3745" s="264"/>
      <c r="E3745" s="264"/>
      <c r="F3745" s="264"/>
      <c r="G3745" s="264"/>
      <c r="H3745" s="264" t="s">
        <v>929</v>
      </c>
      <c r="I3745" s="287" t="s">
        <v>1772</v>
      </c>
      <c r="J3745" s="264" t="s">
        <v>931</v>
      </c>
      <c r="K3745" s="265">
        <v>697.05</v>
      </c>
      <c r="M3745" s="46"/>
      <c r="N3745" s="46"/>
      <c r="O3745" s="46"/>
      <c r="P3745" s="46"/>
      <c r="Q3745" s="46"/>
      <c r="R3745" s="46"/>
      <c r="S3745" s="46"/>
      <c r="T3745" s="46"/>
      <c r="U3745" s="46"/>
      <c r="V3745" s="46"/>
      <c r="W3745" s="46"/>
      <c r="X3745" s="46"/>
    </row>
    <row r="3746" spans="1:24" ht="15" customHeight="1" thickTop="1" x14ac:dyDescent="0.2">
      <c r="A3746" s="46"/>
      <c r="B3746" s="278"/>
      <c r="C3746" s="278"/>
      <c r="D3746" s="278"/>
      <c r="E3746" s="278"/>
      <c r="F3746" s="278"/>
      <c r="G3746" s="278"/>
      <c r="H3746" s="278"/>
      <c r="I3746" s="278"/>
      <c r="J3746" s="278"/>
      <c r="K3746" s="278"/>
      <c r="M3746" s="46"/>
      <c r="N3746" s="46"/>
      <c r="O3746" s="46"/>
      <c r="P3746" s="46"/>
      <c r="Q3746" s="46"/>
      <c r="R3746" s="46"/>
      <c r="S3746" s="46"/>
      <c r="T3746" s="46"/>
      <c r="U3746" s="46"/>
      <c r="V3746" s="46"/>
      <c r="W3746" s="46"/>
      <c r="X3746" s="46"/>
    </row>
    <row r="3747" spans="1:24" ht="15" customHeight="1" x14ac:dyDescent="0.2">
      <c r="A3747" s="46"/>
      <c r="B3747" s="259" t="s">
        <v>790</v>
      </c>
      <c r="C3747" s="267" t="s">
        <v>24</v>
      </c>
      <c r="D3747" s="259" t="s">
        <v>25</v>
      </c>
      <c r="E3747" s="259" t="s">
        <v>26</v>
      </c>
      <c r="F3747" s="387" t="s">
        <v>917</v>
      </c>
      <c r="G3747" s="387"/>
      <c r="H3747" s="271" t="s">
        <v>27</v>
      </c>
      <c r="I3747" s="267" t="s">
        <v>28</v>
      </c>
      <c r="J3747" s="267" t="s">
        <v>29</v>
      </c>
      <c r="K3747" s="267" t="s">
        <v>30</v>
      </c>
      <c r="M3747" s="46"/>
      <c r="N3747" s="46"/>
      <c r="O3747" s="46"/>
      <c r="P3747" s="46"/>
      <c r="Q3747" s="46"/>
      <c r="R3747" s="46"/>
      <c r="S3747" s="46"/>
      <c r="T3747" s="46"/>
      <c r="U3747" s="46"/>
      <c r="V3747" s="46"/>
      <c r="W3747" s="46"/>
      <c r="X3747" s="46"/>
    </row>
    <row r="3748" spans="1:24" ht="15" customHeight="1" x14ac:dyDescent="0.2">
      <c r="A3748" s="46"/>
      <c r="B3748" s="260" t="s">
        <v>918</v>
      </c>
      <c r="C3748" s="275" t="s">
        <v>3037</v>
      </c>
      <c r="D3748" s="260" t="s">
        <v>73</v>
      </c>
      <c r="E3748" s="260" t="s">
        <v>3038</v>
      </c>
      <c r="F3748" s="388" t="s">
        <v>978</v>
      </c>
      <c r="G3748" s="388"/>
      <c r="H3748" s="274" t="s">
        <v>49</v>
      </c>
      <c r="I3748" s="277">
        <v>1</v>
      </c>
      <c r="J3748" s="276">
        <v>17.14</v>
      </c>
      <c r="K3748" s="276">
        <v>17.14</v>
      </c>
      <c r="M3748" s="46"/>
      <c r="N3748" s="46"/>
      <c r="O3748" s="46"/>
      <c r="P3748" s="46"/>
      <c r="Q3748" s="46"/>
      <c r="R3748" s="46"/>
      <c r="S3748" s="46"/>
      <c r="T3748" s="46"/>
      <c r="U3748" s="46"/>
      <c r="V3748" s="46"/>
      <c r="W3748" s="46"/>
      <c r="X3748" s="46"/>
    </row>
    <row r="3749" spans="1:24" ht="15" customHeight="1" x14ac:dyDescent="0.2">
      <c r="A3749" s="46"/>
      <c r="B3749" s="261" t="s">
        <v>953</v>
      </c>
      <c r="C3749" s="280" t="s">
        <v>991</v>
      </c>
      <c r="D3749" s="261" t="s">
        <v>47</v>
      </c>
      <c r="E3749" s="261" t="s">
        <v>992</v>
      </c>
      <c r="F3749" s="385" t="s">
        <v>3970</v>
      </c>
      <c r="G3749" s="385"/>
      <c r="H3749" s="279" t="s">
        <v>950</v>
      </c>
      <c r="I3749" s="282">
        <v>0.14399999999999999</v>
      </c>
      <c r="J3749" s="281">
        <v>43.64</v>
      </c>
      <c r="K3749" s="281">
        <v>6.28</v>
      </c>
      <c r="M3749" s="46"/>
      <c r="N3749" s="46"/>
      <c r="O3749" s="46"/>
      <c r="P3749" s="46"/>
      <c r="Q3749" s="46"/>
      <c r="R3749" s="46"/>
      <c r="S3749" s="46"/>
      <c r="T3749" s="46"/>
      <c r="U3749" s="46"/>
      <c r="V3749" s="46"/>
      <c r="W3749" s="46"/>
      <c r="X3749" s="46"/>
    </row>
    <row r="3750" spans="1:24" ht="15" customHeight="1" x14ac:dyDescent="0.2">
      <c r="A3750" s="46"/>
      <c r="B3750" s="261" t="s">
        <v>953</v>
      </c>
      <c r="C3750" s="280" t="s">
        <v>988</v>
      </c>
      <c r="D3750" s="261" t="s">
        <v>47</v>
      </c>
      <c r="E3750" s="261" t="s">
        <v>989</v>
      </c>
      <c r="F3750" s="385" t="s">
        <v>3970</v>
      </c>
      <c r="G3750" s="385"/>
      <c r="H3750" s="279" t="s">
        <v>950</v>
      </c>
      <c r="I3750" s="282">
        <v>0.14399999999999999</v>
      </c>
      <c r="J3750" s="281">
        <v>27.19</v>
      </c>
      <c r="K3750" s="281">
        <v>3.91</v>
      </c>
      <c r="M3750" s="46"/>
      <c r="N3750" s="46"/>
      <c r="O3750" s="46"/>
      <c r="P3750" s="46"/>
      <c r="Q3750" s="46"/>
      <c r="R3750" s="46"/>
      <c r="S3750" s="46"/>
      <c r="T3750" s="46"/>
      <c r="U3750" s="46"/>
      <c r="V3750" s="46"/>
      <c r="W3750" s="46"/>
      <c r="X3750" s="46"/>
    </row>
    <row r="3751" spans="1:24" ht="15" customHeight="1" x14ac:dyDescent="0.2">
      <c r="A3751" s="46"/>
      <c r="B3751" s="262" t="s">
        <v>919</v>
      </c>
      <c r="C3751" s="284" t="s">
        <v>3134</v>
      </c>
      <c r="D3751" s="262" t="s">
        <v>43</v>
      </c>
      <c r="E3751" s="262" t="s">
        <v>3135</v>
      </c>
      <c r="F3751" s="389" t="s">
        <v>923</v>
      </c>
      <c r="G3751" s="389"/>
      <c r="H3751" s="283" t="s">
        <v>49</v>
      </c>
      <c r="I3751" s="286">
        <v>1</v>
      </c>
      <c r="J3751" s="285">
        <v>6.95</v>
      </c>
      <c r="K3751" s="285">
        <v>6.95</v>
      </c>
      <c r="M3751" s="46"/>
      <c r="N3751" s="46"/>
      <c r="O3751" s="46"/>
      <c r="P3751" s="46"/>
      <c r="Q3751" s="46"/>
      <c r="R3751" s="46"/>
      <c r="S3751" s="46"/>
      <c r="T3751" s="46"/>
      <c r="U3751" s="46"/>
      <c r="V3751" s="46"/>
      <c r="W3751" s="46"/>
      <c r="X3751" s="46"/>
    </row>
    <row r="3752" spans="1:24" ht="15" customHeight="1" x14ac:dyDescent="0.2">
      <c r="A3752" s="46"/>
      <c r="B3752" s="263"/>
      <c r="C3752" s="263"/>
      <c r="D3752" s="263"/>
      <c r="E3752" s="263"/>
      <c r="F3752" s="263" t="s">
        <v>924</v>
      </c>
      <c r="G3752" s="289">
        <v>8.9700000000000006</v>
      </c>
      <c r="H3752" s="263" t="s">
        <v>925</v>
      </c>
      <c r="I3752" s="289">
        <v>0</v>
      </c>
      <c r="J3752" s="263" t="s">
        <v>926</v>
      </c>
      <c r="K3752" s="289">
        <v>8.9700000000000006</v>
      </c>
      <c r="M3752" s="46"/>
      <c r="N3752" s="46"/>
      <c r="O3752" s="46"/>
      <c r="P3752" s="46"/>
      <c r="Q3752" s="46"/>
      <c r="R3752" s="46"/>
      <c r="S3752" s="46"/>
      <c r="T3752" s="46"/>
      <c r="U3752" s="46"/>
      <c r="V3752" s="46"/>
      <c r="W3752" s="46"/>
      <c r="X3752" s="46"/>
    </row>
    <row r="3753" spans="1:24" ht="15" customHeight="1" x14ac:dyDescent="0.2">
      <c r="A3753" s="46"/>
      <c r="B3753" s="263"/>
      <c r="C3753" s="263"/>
      <c r="D3753" s="263"/>
      <c r="E3753" s="263"/>
      <c r="F3753" s="263" t="s">
        <v>927</v>
      </c>
      <c r="G3753" s="289">
        <v>3.56</v>
      </c>
      <c r="H3753" s="263"/>
      <c r="I3753" s="386" t="s">
        <v>928</v>
      </c>
      <c r="J3753" s="386"/>
      <c r="K3753" s="289">
        <v>20.7</v>
      </c>
      <c r="M3753" s="46"/>
      <c r="N3753" s="46"/>
      <c r="O3753" s="46"/>
      <c r="P3753" s="46"/>
      <c r="Q3753" s="46"/>
      <c r="R3753" s="46"/>
      <c r="S3753" s="46"/>
      <c r="T3753" s="46"/>
      <c r="U3753" s="46"/>
      <c r="V3753" s="46"/>
      <c r="W3753" s="46"/>
      <c r="X3753" s="46"/>
    </row>
    <row r="3754" spans="1:24" ht="15" customHeight="1" thickBot="1" x14ac:dyDescent="0.25">
      <c r="A3754" s="46"/>
      <c r="B3754" s="264"/>
      <c r="C3754" s="264"/>
      <c r="D3754" s="264"/>
      <c r="E3754" s="264"/>
      <c r="F3754" s="264"/>
      <c r="G3754" s="264"/>
      <c r="H3754" s="264" t="s">
        <v>929</v>
      </c>
      <c r="I3754" s="287" t="s">
        <v>1790</v>
      </c>
      <c r="J3754" s="264" t="s">
        <v>931</v>
      </c>
      <c r="K3754" s="265">
        <v>2028.6</v>
      </c>
      <c r="M3754" s="46"/>
      <c r="N3754" s="46"/>
      <c r="O3754" s="46"/>
      <c r="P3754" s="46"/>
      <c r="Q3754" s="46"/>
      <c r="R3754" s="46"/>
      <c r="S3754" s="46"/>
      <c r="T3754" s="46"/>
      <c r="U3754" s="46"/>
      <c r="V3754" s="46"/>
      <c r="W3754" s="46"/>
      <c r="X3754" s="46"/>
    </row>
    <row r="3755" spans="1:24" ht="15" customHeight="1" thickTop="1" x14ac:dyDescent="0.2">
      <c r="A3755" s="46"/>
      <c r="B3755" s="278"/>
      <c r="C3755" s="278"/>
      <c r="D3755" s="278"/>
      <c r="E3755" s="278"/>
      <c r="F3755" s="278"/>
      <c r="G3755" s="278"/>
      <c r="H3755" s="278"/>
      <c r="I3755" s="278"/>
      <c r="J3755" s="278"/>
      <c r="K3755" s="278"/>
      <c r="M3755" s="46"/>
      <c r="N3755" s="46"/>
      <c r="O3755" s="46"/>
      <c r="P3755" s="46"/>
      <c r="Q3755" s="46"/>
      <c r="R3755" s="46"/>
      <c r="S3755" s="46"/>
      <c r="T3755" s="46"/>
      <c r="U3755" s="46"/>
      <c r="V3755" s="46"/>
      <c r="W3755" s="46"/>
      <c r="X3755" s="46"/>
    </row>
    <row r="3756" spans="1:24" ht="15" customHeight="1" x14ac:dyDescent="0.2">
      <c r="A3756" s="46"/>
      <c r="B3756" s="259" t="s">
        <v>3039</v>
      </c>
      <c r="C3756" s="267" t="s">
        <v>24</v>
      </c>
      <c r="D3756" s="259" t="s">
        <v>25</v>
      </c>
      <c r="E3756" s="259" t="s">
        <v>26</v>
      </c>
      <c r="F3756" s="387" t="s">
        <v>917</v>
      </c>
      <c r="G3756" s="387"/>
      <c r="H3756" s="271" t="s">
        <v>27</v>
      </c>
      <c r="I3756" s="267" t="s">
        <v>28</v>
      </c>
      <c r="J3756" s="267" t="s">
        <v>29</v>
      </c>
      <c r="K3756" s="267" t="s">
        <v>30</v>
      </c>
      <c r="M3756" s="46"/>
      <c r="N3756" s="46"/>
      <c r="O3756" s="46"/>
      <c r="P3756" s="46"/>
      <c r="Q3756" s="46"/>
      <c r="R3756" s="46"/>
      <c r="S3756" s="46"/>
      <c r="T3756" s="46"/>
      <c r="U3756" s="46"/>
      <c r="V3756" s="46"/>
      <c r="W3756" s="46"/>
      <c r="X3756" s="46"/>
    </row>
    <row r="3757" spans="1:24" ht="15" customHeight="1" x14ac:dyDescent="0.2">
      <c r="A3757" s="46"/>
      <c r="B3757" s="260" t="s">
        <v>918</v>
      </c>
      <c r="C3757" s="275" t="s">
        <v>3495</v>
      </c>
      <c r="D3757" s="260" t="s">
        <v>73</v>
      </c>
      <c r="E3757" s="260" t="s">
        <v>3496</v>
      </c>
      <c r="F3757" s="388" t="s">
        <v>978</v>
      </c>
      <c r="G3757" s="388"/>
      <c r="H3757" s="274" t="s">
        <v>49</v>
      </c>
      <c r="I3757" s="277">
        <v>1</v>
      </c>
      <c r="J3757" s="276">
        <v>32.99</v>
      </c>
      <c r="K3757" s="276">
        <v>32.99</v>
      </c>
      <c r="M3757" s="46"/>
      <c r="N3757" s="46"/>
      <c r="O3757" s="46"/>
      <c r="P3757" s="46"/>
      <c r="Q3757" s="46"/>
      <c r="R3757" s="46"/>
      <c r="S3757" s="46"/>
      <c r="T3757" s="46"/>
      <c r="U3757" s="46"/>
      <c r="V3757" s="46"/>
      <c r="W3757" s="46"/>
      <c r="X3757" s="46"/>
    </row>
    <row r="3758" spans="1:24" ht="15" customHeight="1" x14ac:dyDescent="0.2">
      <c r="A3758" s="46"/>
      <c r="B3758" s="261" t="s">
        <v>953</v>
      </c>
      <c r="C3758" s="280" t="s">
        <v>1019</v>
      </c>
      <c r="D3758" s="261" t="s">
        <v>47</v>
      </c>
      <c r="E3758" s="261" t="s">
        <v>1020</v>
      </c>
      <c r="F3758" s="385" t="s">
        <v>3970</v>
      </c>
      <c r="G3758" s="385"/>
      <c r="H3758" s="279" t="s">
        <v>950</v>
      </c>
      <c r="I3758" s="282">
        <v>0.35</v>
      </c>
      <c r="J3758" s="281">
        <v>24.73</v>
      </c>
      <c r="K3758" s="281">
        <v>8.65</v>
      </c>
      <c r="M3758" s="46"/>
      <c r="N3758" s="46"/>
      <c r="O3758" s="46"/>
      <c r="P3758" s="46"/>
      <c r="Q3758" s="46"/>
      <c r="R3758" s="46"/>
      <c r="S3758" s="46"/>
      <c r="T3758" s="46"/>
      <c r="U3758" s="46"/>
      <c r="V3758" s="46"/>
      <c r="W3758" s="46"/>
      <c r="X3758" s="46"/>
    </row>
    <row r="3759" spans="1:24" ht="15" customHeight="1" x14ac:dyDescent="0.2">
      <c r="A3759" s="46"/>
      <c r="B3759" s="261" t="s">
        <v>953</v>
      </c>
      <c r="C3759" s="280" t="s">
        <v>991</v>
      </c>
      <c r="D3759" s="261" t="s">
        <v>47</v>
      </c>
      <c r="E3759" s="261" t="s">
        <v>992</v>
      </c>
      <c r="F3759" s="385" t="s">
        <v>3970</v>
      </c>
      <c r="G3759" s="385"/>
      <c r="H3759" s="279" t="s">
        <v>950</v>
      </c>
      <c r="I3759" s="282">
        <v>0.35</v>
      </c>
      <c r="J3759" s="281">
        <v>43.64</v>
      </c>
      <c r="K3759" s="281">
        <v>15.27</v>
      </c>
      <c r="M3759" s="46"/>
      <c r="N3759" s="46"/>
      <c r="O3759" s="46"/>
      <c r="P3759" s="46"/>
      <c r="Q3759" s="46"/>
      <c r="R3759" s="46"/>
      <c r="S3759" s="46"/>
      <c r="T3759" s="46"/>
      <c r="U3759" s="46"/>
      <c r="V3759" s="46"/>
      <c r="W3759" s="46"/>
      <c r="X3759" s="46"/>
    </row>
    <row r="3760" spans="1:24" ht="15" customHeight="1" x14ac:dyDescent="0.2">
      <c r="A3760" s="46"/>
      <c r="B3760" s="262" t="s">
        <v>919</v>
      </c>
      <c r="C3760" s="284" t="s">
        <v>3741</v>
      </c>
      <c r="D3760" s="262" t="s">
        <v>39</v>
      </c>
      <c r="E3760" s="262" t="s">
        <v>3742</v>
      </c>
      <c r="F3760" s="389" t="s">
        <v>923</v>
      </c>
      <c r="G3760" s="389"/>
      <c r="H3760" s="283" t="s">
        <v>304</v>
      </c>
      <c r="I3760" s="286">
        <v>1</v>
      </c>
      <c r="J3760" s="285">
        <v>9.07</v>
      </c>
      <c r="K3760" s="285">
        <v>9.07</v>
      </c>
      <c r="M3760" s="46"/>
      <c r="N3760" s="46"/>
      <c r="O3760" s="46"/>
      <c r="P3760" s="46"/>
      <c r="Q3760" s="46"/>
      <c r="R3760" s="46"/>
      <c r="S3760" s="46"/>
      <c r="T3760" s="46"/>
      <c r="U3760" s="46"/>
      <c r="V3760" s="46"/>
      <c r="W3760" s="46"/>
      <c r="X3760" s="46"/>
    </row>
    <row r="3761" spans="1:24" ht="15" customHeight="1" x14ac:dyDescent="0.2">
      <c r="A3761" s="46"/>
      <c r="B3761" s="263"/>
      <c r="C3761" s="263"/>
      <c r="D3761" s="263"/>
      <c r="E3761" s="263"/>
      <c r="F3761" s="263" t="s">
        <v>924</v>
      </c>
      <c r="G3761" s="289">
        <v>20.99</v>
      </c>
      <c r="H3761" s="263" t="s">
        <v>925</v>
      </c>
      <c r="I3761" s="289">
        <v>0</v>
      </c>
      <c r="J3761" s="263" t="s">
        <v>926</v>
      </c>
      <c r="K3761" s="289">
        <v>20.99</v>
      </c>
      <c r="M3761" s="46"/>
      <c r="N3761" s="46"/>
      <c r="O3761" s="46"/>
      <c r="P3761" s="46"/>
      <c r="Q3761" s="46"/>
      <c r="R3761" s="46"/>
      <c r="S3761" s="46"/>
      <c r="T3761" s="46"/>
      <c r="U3761" s="46"/>
      <c r="V3761" s="46"/>
      <c r="W3761" s="46"/>
      <c r="X3761" s="46"/>
    </row>
    <row r="3762" spans="1:24" ht="15" customHeight="1" x14ac:dyDescent="0.2">
      <c r="A3762" s="46"/>
      <c r="B3762" s="263"/>
      <c r="C3762" s="263"/>
      <c r="D3762" s="263"/>
      <c r="E3762" s="263"/>
      <c r="F3762" s="263" t="s">
        <v>927</v>
      </c>
      <c r="G3762" s="289">
        <v>6.86</v>
      </c>
      <c r="H3762" s="263"/>
      <c r="I3762" s="386" t="s">
        <v>928</v>
      </c>
      <c r="J3762" s="386"/>
      <c r="K3762" s="289">
        <v>39.85</v>
      </c>
      <c r="M3762" s="46"/>
      <c r="N3762" s="46"/>
      <c r="O3762" s="46"/>
      <c r="P3762" s="46"/>
      <c r="Q3762" s="46"/>
      <c r="R3762" s="46"/>
      <c r="S3762" s="46"/>
      <c r="T3762" s="46"/>
      <c r="U3762" s="46"/>
      <c r="V3762" s="46"/>
      <c r="W3762" s="46"/>
      <c r="X3762" s="46"/>
    </row>
    <row r="3763" spans="1:24" ht="15" customHeight="1" thickBot="1" x14ac:dyDescent="0.25">
      <c r="A3763" s="46"/>
      <c r="B3763" s="264"/>
      <c r="C3763" s="264"/>
      <c r="D3763" s="264"/>
      <c r="E3763" s="264"/>
      <c r="F3763" s="264"/>
      <c r="G3763" s="264"/>
      <c r="H3763" s="264" t="s">
        <v>929</v>
      </c>
      <c r="I3763" s="287" t="s">
        <v>1064</v>
      </c>
      <c r="J3763" s="264" t="s">
        <v>931</v>
      </c>
      <c r="K3763" s="265">
        <v>79.7</v>
      </c>
      <c r="M3763" s="46"/>
      <c r="N3763" s="46"/>
      <c r="O3763" s="46"/>
      <c r="P3763" s="46"/>
      <c r="Q3763" s="46"/>
      <c r="R3763" s="46"/>
      <c r="S3763" s="46"/>
      <c r="T3763" s="46"/>
      <c r="U3763" s="46"/>
      <c r="V3763" s="46"/>
      <c r="W3763" s="46"/>
      <c r="X3763" s="46"/>
    </row>
    <row r="3764" spans="1:24" ht="15" customHeight="1" thickTop="1" x14ac:dyDescent="0.2">
      <c r="A3764" s="46"/>
      <c r="B3764" s="278"/>
      <c r="C3764" s="278"/>
      <c r="D3764" s="278"/>
      <c r="E3764" s="278"/>
      <c r="F3764" s="278"/>
      <c r="G3764" s="278"/>
      <c r="H3764" s="278"/>
      <c r="I3764" s="278"/>
      <c r="J3764" s="278"/>
      <c r="K3764" s="278"/>
      <c r="M3764" s="46"/>
      <c r="N3764" s="46"/>
      <c r="O3764" s="46"/>
      <c r="P3764" s="46"/>
      <c r="Q3764" s="46"/>
      <c r="R3764" s="46"/>
      <c r="S3764" s="46"/>
      <c r="T3764" s="46"/>
      <c r="U3764" s="46"/>
      <c r="V3764" s="46"/>
      <c r="W3764" s="46"/>
      <c r="X3764" s="46"/>
    </row>
    <row r="3765" spans="1:24" ht="15" customHeight="1" x14ac:dyDescent="0.2">
      <c r="A3765" s="46"/>
      <c r="B3765" s="259" t="s">
        <v>3040</v>
      </c>
      <c r="C3765" s="267" t="s">
        <v>24</v>
      </c>
      <c r="D3765" s="259" t="s">
        <v>25</v>
      </c>
      <c r="E3765" s="259" t="s">
        <v>26</v>
      </c>
      <c r="F3765" s="387" t="s">
        <v>917</v>
      </c>
      <c r="G3765" s="387"/>
      <c r="H3765" s="271" t="s">
        <v>27</v>
      </c>
      <c r="I3765" s="267" t="s">
        <v>28</v>
      </c>
      <c r="J3765" s="267" t="s">
        <v>29</v>
      </c>
      <c r="K3765" s="267" t="s">
        <v>30</v>
      </c>
      <c r="M3765" s="46"/>
      <c r="N3765" s="46"/>
      <c r="O3765" s="46"/>
      <c r="P3765" s="46"/>
      <c r="Q3765" s="46"/>
      <c r="R3765" s="46"/>
      <c r="S3765" s="46"/>
      <c r="T3765" s="46"/>
      <c r="U3765" s="46"/>
      <c r="V3765" s="46"/>
      <c r="W3765" s="46"/>
      <c r="X3765" s="46"/>
    </row>
    <row r="3766" spans="1:24" ht="15" customHeight="1" x14ac:dyDescent="0.2">
      <c r="A3766" s="46"/>
      <c r="B3766" s="260" t="s">
        <v>918</v>
      </c>
      <c r="C3766" s="275" t="s">
        <v>766</v>
      </c>
      <c r="D3766" s="260" t="s">
        <v>47</v>
      </c>
      <c r="E3766" s="260" t="s">
        <v>767</v>
      </c>
      <c r="F3766" s="388" t="s">
        <v>3978</v>
      </c>
      <c r="G3766" s="388"/>
      <c r="H3766" s="274" t="s">
        <v>83</v>
      </c>
      <c r="I3766" s="277">
        <v>1</v>
      </c>
      <c r="J3766" s="276">
        <v>26.27</v>
      </c>
      <c r="K3766" s="276">
        <v>26.27</v>
      </c>
      <c r="M3766" s="46"/>
      <c r="N3766" s="46"/>
      <c r="O3766" s="46"/>
      <c r="P3766" s="46"/>
      <c r="Q3766" s="46"/>
      <c r="R3766" s="46"/>
      <c r="S3766" s="46"/>
      <c r="T3766" s="46"/>
      <c r="U3766" s="46"/>
      <c r="V3766" s="46"/>
      <c r="W3766" s="46"/>
      <c r="X3766" s="46"/>
    </row>
    <row r="3767" spans="1:24" ht="15" customHeight="1" x14ac:dyDescent="0.2">
      <c r="A3767" s="46"/>
      <c r="B3767" s="261" t="s">
        <v>953</v>
      </c>
      <c r="C3767" s="280" t="s">
        <v>991</v>
      </c>
      <c r="D3767" s="261" t="s">
        <v>47</v>
      </c>
      <c r="E3767" s="261" t="s">
        <v>992</v>
      </c>
      <c r="F3767" s="385" t="s">
        <v>3970</v>
      </c>
      <c r="G3767" s="385"/>
      <c r="H3767" s="279" t="s">
        <v>950</v>
      </c>
      <c r="I3767" s="282">
        <v>0.105</v>
      </c>
      <c r="J3767" s="281">
        <v>43.64</v>
      </c>
      <c r="K3767" s="281">
        <v>4.58</v>
      </c>
      <c r="M3767" s="46"/>
      <c r="N3767" s="46"/>
      <c r="O3767" s="46"/>
      <c r="P3767" s="46"/>
      <c r="Q3767" s="46"/>
      <c r="R3767" s="46"/>
      <c r="S3767" s="46"/>
      <c r="T3767" s="46"/>
      <c r="U3767" s="46"/>
      <c r="V3767" s="46"/>
      <c r="W3767" s="46"/>
      <c r="X3767" s="46"/>
    </row>
    <row r="3768" spans="1:24" ht="15" customHeight="1" x14ac:dyDescent="0.2">
      <c r="A3768" s="46"/>
      <c r="B3768" s="261" t="s">
        <v>953</v>
      </c>
      <c r="C3768" s="280" t="s">
        <v>988</v>
      </c>
      <c r="D3768" s="261" t="s">
        <v>47</v>
      </c>
      <c r="E3768" s="261" t="s">
        <v>989</v>
      </c>
      <c r="F3768" s="385" t="s">
        <v>3970</v>
      </c>
      <c r="G3768" s="385"/>
      <c r="H3768" s="279" t="s">
        <v>950</v>
      </c>
      <c r="I3768" s="282">
        <v>0.105</v>
      </c>
      <c r="J3768" s="281">
        <v>27.19</v>
      </c>
      <c r="K3768" s="281">
        <v>2.85</v>
      </c>
      <c r="M3768" s="46"/>
      <c r="N3768" s="46"/>
      <c r="O3768" s="46"/>
      <c r="P3768" s="46"/>
      <c r="Q3768" s="46"/>
      <c r="R3768" s="46"/>
      <c r="S3768" s="46"/>
      <c r="T3768" s="46"/>
      <c r="U3768" s="46"/>
      <c r="V3768" s="46"/>
      <c r="W3768" s="46"/>
      <c r="X3768" s="46"/>
    </row>
    <row r="3769" spans="1:24" ht="15" customHeight="1" x14ac:dyDescent="0.2">
      <c r="A3769" s="46"/>
      <c r="B3769" s="261" t="s">
        <v>953</v>
      </c>
      <c r="C3769" s="280" t="s">
        <v>1736</v>
      </c>
      <c r="D3769" s="261" t="s">
        <v>47</v>
      </c>
      <c r="E3769" s="261" t="s">
        <v>1737</v>
      </c>
      <c r="F3769" s="385" t="s">
        <v>4032</v>
      </c>
      <c r="G3769" s="385"/>
      <c r="H3769" s="279" t="s">
        <v>83</v>
      </c>
      <c r="I3769" s="282">
        <v>1</v>
      </c>
      <c r="J3769" s="281">
        <v>10.4</v>
      </c>
      <c r="K3769" s="281">
        <v>10.4</v>
      </c>
      <c r="M3769" s="46"/>
      <c r="N3769" s="46"/>
      <c r="O3769" s="46"/>
      <c r="P3769" s="46"/>
      <c r="Q3769" s="46"/>
      <c r="R3769" s="46"/>
      <c r="S3769" s="46"/>
      <c r="T3769" s="46"/>
      <c r="U3769" s="46"/>
      <c r="V3769" s="46"/>
      <c r="W3769" s="46"/>
      <c r="X3769" s="46"/>
    </row>
    <row r="3770" spans="1:24" ht="15" customHeight="1" x14ac:dyDescent="0.2">
      <c r="A3770" s="46"/>
      <c r="B3770" s="262" t="s">
        <v>919</v>
      </c>
      <c r="C3770" s="284" t="s">
        <v>1738</v>
      </c>
      <c r="D3770" s="262" t="s">
        <v>47</v>
      </c>
      <c r="E3770" s="262" t="s">
        <v>1739</v>
      </c>
      <c r="F3770" s="389" t="s">
        <v>923</v>
      </c>
      <c r="G3770" s="389"/>
      <c r="H3770" s="283" t="s">
        <v>83</v>
      </c>
      <c r="I3770" s="286">
        <v>1.1000000000000001</v>
      </c>
      <c r="J3770" s="285">
        <v>7.68</v>
      </c>
      <c r="K3770" s="285">
        <v>8.44</v>
      </c>
      <c r="M3770" s="46"/>
      <c r="N3770" s="46"/>
      <c r="O3770" s="46"/>
      <c r="P3770" s="46"/>
      <c r="Q3770" s="46"/>
      <c r="R3770" s="46"/>
      <c r="S3770" s="46"/>
      <c r="T3770" s="46"/>
      <c r="U3770" s="46"/>
      <c r="V3770" s="46"/>
      <c r="W3770" s="46"/>
      <c r="X3770" s="46"/>
    </row>
    <row r="3771" spans="1:24" ht="15" customHeight="1" x14ac:dyDescent="0.2">
      <c r="A3771" s="46"/>
      <c r="B3771" s="263"/>
      <c r="C3771" s="263"/>
      <c r="D3771" s="263"/>
      <c r="E3771" s="263"/>
      <c r="F3771" s="263" t="s">
        <v>924</v>
      </c>
      <c r="G3771" s="289">
        <v>14.14</v>
      </c>
      <c r="H3771" s="263" t="s">
        <v>925</v>
      </c>
      <c r="I3771" s="289">
        <v>0</v>
      </c>
      <c r="J3771" s="263" t="s">
        <v>926</v>
      </c>
      <c r="K3771" s="289">
        <v>14.14</v>
      </c>
      <c r="M3771" s="46"/>
      <c r="N3771" s="46"/>
      <c r="O3771" s="46"/>
      <c r="P3771" s="46"/>
      <c r="Q3771" s="46"/>
      <c r="R3771" s="46"/>
      <c r="S3771" s="46"/>
      <c r="T3771" s="46"/>
      <c r="U3771" s="46"/>
      <c r="V3771" s="46"/>
      <c r="W3771" s="46"/>
      <c r="X3771" s="46"/>
    </row>
    <row r="3772" spans="1:24" ht="15" customHeight="1" x14ac:dyDescent="0.2">
      <c r="A3772" s="46"/>
      <c r="B3772" s="263"/>
      <c r="C3772" s="263"/>
      <c r="D3772" s="263"/>
      <c r="E3772" s="263"/>
      <c r="F3772" s="263" t="s">
        <v>927</v>
      </c>
      <c r="G3772" s="289">
        <v>5.46</v>
      </c>
      <c r="H3772" s="263"/>
      <c r="I3772" s="386" t="s">
        <v>928</v>
      </c>
      <c r="J3772" s="386"/>
      <c r="K3772" s="289">
        <v>31.73</v>
      </c>
      <c r="M3772" s="46"/>
      <c r="N3772" s="46"/>
      <c r="O3772" s="46"/>
      <c r="P3772" s="46"/>
      <c r="Q3772" s="46"/>
      <c r="R3772" s="46"/>
      <c r="S3772" s="46"/>
      <c r="T3772" s="46"/>
      <c r="U3772" s="46"/>
      <c r="V3772" s="46"/>
      <c r="W3772" s="46"/>
      <c r="X3772" s="46"/>
    </row>
    <row r="3773" spans="1:24" ht="15" customHeight="1" thickBot="1" x14ac:dyDescent="0.25">
      <c r="A3773" s="46"/>
      <c r="B3773" s="264"/>
      <c r="C3773" s="264"/>
      <c r="D3773" s="264"/>
      <c r="E3773" s="264"/>
      <c r="F3773" s="264"/>
      <c r="G3773" s="264"/>
      <c r="H3773" s="264" t="s">
        <v>929</v>
      </c>
      <c r="I3773" s="287" t="s">
        <v>3743</v>
      </c>
      <c r="J3773" s="264" t="s">
        <v>931</v>
      </c>
      <c r="K3773" s="265">
        <v>659.98</v>
      </c>
      <c r="M3773" s="46"/>
      <c r="N3773" s="46"/>
      <c r="O3773" s="46"/>
      <c r="P3773" s="46"/>
      <c r="Q3773" s="46"/>
      <c r="R3773" s="46"/>
      <c r="S3773" s="46"/>
      <c r="T3773" s="46"/>
      <c r="U3773" s="46"/>
      <c r="V3773" s="46"/>
      <c r="W3773" s="46"/>
      <c r="X3773" s="46"/>
    </row>
    <row r="3774" spans="1:24" ht="15" customHeight="1" thickTop="1" x14ac:dyDescent="0.2">
      <c r="A3774" s="46"/>
      <c r="B3774" s="278"/>
      <c r="C3774" s="278"/>
      <c r="D3774" s="278"/>
      <c r="E3774" s="278"/>
      <c r="F3774" s="278"/>
      <c r="G3774" s="278"/>
      <c r="H3774" s="278"/>
      <c r="I3774" s="278"/>
      <c r="J3774" s="278"/>
      <c r="K3774" s="278"/>
      <c r="M3774" s="46"/>
      <c r="N3774" s="46"/>
      <c r="O3774" s="46"/>
      <c r="P3774" s="46"/>
      <c r="Q3774" s="46"/>
      <c r="R3774" s="46"/>
      <c r="S3774" s="46"/>
      <c r="T3774" s="46"/>
      <c r="U3774" s="46"/>
      <c r="V3774" s="46"/>
      <c r="W3774" s="46"/>
      <c r="X3774" s="46"/>
    </row>
    <row r="3775" spans="1:24" ht="15" customHeight="1" x14ac:dyDescent="0.2">
      <c r="A3775" s="46"/>
      <c r="B3775" s="259" t="s">
        <v>3041</v>
      </c>
      <c r="C3775" s="267" t="s">
        <v>24</v>
      </c>
      <c r="D3775" s="259" t="s">
        <v>25</v>
      </c>
      <c r="E3775" s="259" t="s">
        <v>26</v>
      </c>
      <c r="F3775" s="387" t="s">
        <v>917</v>
      </c>
      <c r="G3775" s="387"/>
      <c r="H3775" s="271" t="s">
        <v>27</v>
      </c>
      <c r="I3775" s="267" t="s">
        <v>28</v>
      </c>
      <c r="J3775" s="267" t="s">
        <v>29</v>
      </c>
      <c r="K3775" s="267" t="s">
        <v>30</v>
      </c>
      <c r="M3775" s="46"/>
      <c r="N3775" s="46"/>
      <c r="O3775" s="46"/>
      <c r="P3775" s="46"/>
      <c r="Q3775" s="46"/>
      <c r="R3775" s="46"/>
      <c r="S3775" s="46"/>
      <c r="T3775" s="46"/>
      <c r="U3775" s="46"/>
      <c r="V3775" s="46"/>
      <c r="W3775" s="46"/>
      <c r="X3775" s="46"/>
    </row>
    <row r="3776" spans="1:24" ht="15" customHeight="1" x14ac:dyDescent="0.2">
      <c r="A3776" s="46"/>
      <c r="B3776" s="260" t="s">
        <v>918</v>
      </c>
      <c r="C3776" s="275" t="s">
        <v>769</v>
      </c>
      <c r="D3776" s="260" t="s">
        <v>47</v>
      </c>
      <c r="E3776" s="260" t="s">
        <v>770</v>
      </c>
      <c r="F3776" s="388" t="s">
        <v>3978</v>
      </c>
      <c r="G3776" s="388"/>
      <c r="H3776" s="274" t="s">
        <v>83</v>
      </c>
      <c r="I3776" s="277">
        <v>1</v>
      </c>
      <c r="J3776" s="276">
        <v>21.22</v>
      </c>
      <c r="K3776" s="276">
        <v>21.22</v>
      </c>
      <c r="M3776" s="46"/>
      <c r="N3776" s="46"/>
      <c r="O3776" s="46"/>
      <c r="P3776" s="46"/>
      <c r="Q3776" s="46"/>
      <c r="R3776" s="46"/>
      <c r="S3776" s="46"/>
      <c r="T3776" s="46"/>
      <c r="U3776" s="46"/>
      <c r="V3776" s="46"/>
      <c r="W3776" s="46"/>
      <c r="X3776" s="46"/>
    </row>
    <row r="3777" spans="1:24" ht="15" customHeight="1" x14ac:dyDescent="0.2">
      <c r="A3777" s="46"/>
      <c r="B3777" s="261" t="s">
        <v>953</v>
      </c>
      <c r="C3777" s="280" t="s">
        <v>991</v>
      </c>
      <c r="D3777" s="261" t="s">
        <v>47</v>
      </c>
      <c r="E3777" s="261" t="s">
        <v>992</v>
      </c>
      <c r="F3777" s="385" t="s">
        <v>3970</v>
      </c>
      <c r="G3777" s="385"/>
      <c r="H3777" s="279" t="s">
        <v>950</v>
      </c>
      <c r="I3777" s="282">
        <v>9.0999999999999998E-2</v>
      </c>
      <c r="J3777" s="281">
        <v>43.64</v>
      </c>
      <c r="K3777" s="281">
        <v>3.97</v>
      </c>
      <c r="M3777" s="46"/>
      <c r="N3777" s="46"/>
      <c r="O3777" s="46"/>
      <c r="P3777" s="46"/>
      <c r="Q3777" s="46"/>
      <c r="R3777" s="46"/>
      <c r="S3777" s="46"/>
      <c r="T3777" s="46"/>
      <c r="U3777" s="46"/>
      <c r="V3777" s="46"/>
      <c r="W3777" s="46"/>
      <c r="X3777" s="46"/>
    </row>
    <row r="3778" spans="1:24" ht="15" customHeight="1" x14ac:dyDescent="0.2">
      <c r="A3778" s="46"/>
      <c r="B3778" s="261" t="s">
        <v>953</v>
      </c>
      <c r="C3778" s="280" t="s">
        <v>988</v>
      </c>
      <c r="D3778" s="261" t="s">
        <v>47</v>
      </c>
      <c r="E3778" s="261" t="s">
        <v>989</v>
      </c>
      <c r="F3778" s="385" t="s">
        <v>3970</v>
      </c>
      <c r="G3778" s="385"/>
      <c r="H3778" s="279" t="s">
        <v>950</v>
      </c>
      <c r="I3778" s="282">
        <v>9.0999999999999998E-2</v>
      </c>
      <c r="J3778" s="281">
        <v>27.19</v>
      </c>
      <c r="K3778" s="281">
        <v>2.4700000000000002</v>
      </c>
      <c r="M3778" s="46"/>
      <c r="N3778" s="46"/>
      <c r="O3778" s="46"/>
      <c r="P3778" s="46"/>
      <c r="Q3778" s="46"/>
      <c r="R3778" s="46"/>
      <c r="S3778" s="46"/>
      <c r="T3778" s="46"/>
      <c r="U3778" s="46"/>
      <c r="V3778" s="46"/>
      <c r="W3778" s="46"/>
      <c r="X3778" s="46"/>
    </row>
    <row r="3779" spans="1:24" ht="15" customHeight="1" x14ac:dyDescent="0.2">
      <c r="A3779" s="46"/>
      <c r="B3779" s="261" t="s">
        <v>953</v>
      </c>
      <c r="C3779" s="280" t="s">
        <v>1736</v>
      </c>
      <c r="D3779" s="261" t="s">
        <v>47</v>
      </c>
      <c r="E3779" s="261" t="s">
        <v>1737</v>
      </c>
      <c r="F3779" s="385" t="s">
        <v>4032</v>
      </c>
      <c r="G3779" s="385"/>
      <c r="H3779" s="279" t="s">
        <v>83</v>
      </c>
      <c r="I3779" s="282">
        <v>1</v>
      </c>
      <c r="J3779" s="281">
        <v>10.4</v>
      </c>
      <c r="K3779" s="281">
        <v>10.4</v>
      </c>
      <c r="M3779" s="46"/>
      <c r="N3779" s="46"/>
      <c r="O3779" s="46"/>
      <c r="P3779" s="46"/>
      <c r="Q3779" s="46"/>
      <c r="R3779" s="46"/>
      <c r="S3779" s="46"/>
      <c r="T3779" s="46"/>
      <c r="U3779" s="46"/>
      <c r="V3779" s="46"/>
      <c r="W3779" s="46"/>
      <c r="X3779" s="46"/>
    </row>
    <row r="3780" spans="1:24" ht="15" customHeight="1" x14ac:dyDescent="0.2">
      <c r="A3780" s="46"/>
      <c r="B3780" s="262" t="s">
        <v>919</v>
      </c>
      <c r="C3780" s="284" t="s">
        <v>1740</v>
      </c>
      <c r="D3780" s="262" t="s">
        <v>47</v>
      </c>
      <c r="E3780" s="262" t="s">
        <v>1741</v>
      </c>
      <c r="F3780" s="389" t="s">
        <v>923</v>
      </c>
      <c r="G3780" s="389"/>
      <c r="H3780" s="283" t="s">
        <v>83</v>
      </c>
      <c r="I3780" s="286">
        <v>1.1000000000000001</v>
      </c>
      <c r="J3780" s="285">
        <v>3.99</v>
      </c>
      <c r="K3780" s="285">
        <v>4.38</v>
      </c>
      <c r="M3780" s="46"/>
      <c r="N3780" s="46"/>
      <c r="O3780" s="46"/>
      <c r="P3780" s="46"/>
      <c r="Q3780" s="46"/>
      <c r="R3780" s="46"/>
      <c r="S3780" s="46"/>
      <c r="T3780" s="46"/>
      <c r="U3780" s="46"/>
      <c r="V3780" s="46"/>
      <c r="W3780" s="46"/>
      <c r="X3780" s="46"/>
    </row>
    <row r="3781" spans="1:24" ht="15" customHeight="1" x14ac:dyDescent="0.2">
      <c r="A3781" s="46"/>
      <c r="B3781" s="263"/>
      <c r="C3781" s="263"/>
      <c r="D3781" s="263"/>
      <c r="E3781" s="263"/>
      <c r="F3781" s="263" t="s">
        <v>924</v>
      </c>
      <c r="G3781" s="289">
        <v>13.27</v>
      </c>
      <c r="H3781" s="263" t="s">
        <v>925</v>
      </c>
      <c r="I3781" s="289">
        <v>0</v>
      </c>
      <c r="J3781" s="263" t="s">
        <v>926</v>
      </c>
      <c r="K3781" s="289">
        <v>13.27</v>
      </c>
      <c r="M3781" s="46"/>
      <c r="N3781" s="46"/>
      <c r="O3781" s="46"/>
      <c r="P3781" s="46"/>
      <c r="Q3781" s="46"/>
      <c r="R3781" s="46"/>
      <c r="S3781" s="46"/>
      <c r="T3781" s="46"/>
      <c r="U3781" s="46"/>
      <c r="V3781" s="46"/>
      <c r="W3781" s="46"/>
      <c r="X3781" s="46"/>
    </row>
    <row r="3782" spans="1:24" ht="15" customHeight="1" x14ac:dyDescent="0.2">
      <c r="A3782" s="46"/>
      <c r="B3782" s="263"/>
      <c r="C3782" s="263"/>
      <c r="D3782" s="263"/>
      <c r="E3782" s="263"/>
      <c r="F3782" s="263" t="s">
        <v>927</v>
      </c>
      <c r="G3782" s="289">
        <v>4.41</v>
      </c>
      <c r="H3782" s="263"/>
      <c r="I3782" s="386" t="s">
        <v>928</v>
      </c>
      <c r="J3782" s="386"/>
      <c r="K3782" s="289">
        <v>25.63</v>
      </c>
      <c r="M3782" s="46"/>
      <c r="N3782" s="46"/>
      <c r="O3782" s="46"/>
      <c r="P3782" s="46"/>
      <c r="Q3782" s="46"/>
      <c r="R3782" s="46"/>
      <c r="S3782" s="46"/>
      <c r="T3782" s="46"/>
      <c r="U3782" s="46"/>
      <c r="V3782" s="46"/>
      <c r="W3782" s="46"/>
      <c r="X3782" s="46"/>
    </row>
    <row r="3783" spans="1:24" ht="15" customHeight="1" thickBot="1" x14ac:dyDescent="0.25">
      <c r="A3783" s="46"/>
      <c r="B3783" s="264"/>
      <c r="C3783" s="264"/>
      <c r="D3783" s="264"/>
      <c r="E3783" s="264"/>
      <c r="F3783" s="264"/>
      <c r="G3783" s="264"/>
      <c r="H3783" s="264" t="s">
        <v>929</v>
      </c>
      <c r="I3783" s="287" t="s">
        <v>3744</v>
      </c>
      <c r="J3783" s="264" t="s">
        <v>931</v>
      </c>
      <c r="K3783" s="265">
        <v>32862.78</v>
      </c>
      <c r="M3783" s="46"/>
      <c r="N3783" s="46"/>
      <c r="O3783" s="46"/>
      <c r="P3783" s="46"/>
      <c r="Q3783" s="46"/>
      <c r="R3783" s="46"/>
      <c r="S3783" s="46"/>
      <c r="T3783" s="46"/>
      <c r="U3783" s="46"/>
      <c r="V3783" s="46"/>
      <c r="W3783" s="46"/>
      <c r="X3783" s="46"/>
    </row>
    <row r="3784" spans="1:24" ht="15" customHeight="1" thickTop="1" x14ac:dyDescent="0.2">
      <c r="A3784" s="46"/>
      <c r="B3784" s="278"/>
      <c r="C3784" s="278"/>
      <c r="D3784" s="278"/>
      <c r="E3784" s="278"/>
      <c r="F3784" s="278"/>
      <c r="G3784" s="278"/>
      <c r="H3784" s="278"/>
      <c r="I3784" s="278"/>
      <c r="J3784" s="278"/>
      <c r="K3784" s="278"/>
      <c r="M3784" s="46"/>
      <c r="N3784" s="46"/>
      <c r="O3784" s="46"/>
      <c r="P3784" s="46"/>
      <c r="Q3784" s="46"/>
      <c r="R3784" s="46"/>
      <c r="S3784" s="46"/>
      <c r="T3784" s="46"/>
      <c r="U3784" s="46"/>
      <c r="V3784" s="46"/>
      <c r="W3784" s="46"/>
      <c r="X3784" s="46"/>
    </row>
    <row r="3785" spans="1:24" ht="15" customHeight="1" x14ac:dyDescent="0.2">
      <c r="A3785" s="46"/>
      <c r="B3785" s="259" t="s">
        <v>3042</v>
      </c>
      <c r="C3785" s="267" t="s">
        <v>24</v>
      </c>
      <c r="D3785" s="259" t="s">
        <v>25</v>
      </c>
      <c r="E3785" s="259" t="s">
        <v>26</v>
      </c>
      <c r="F3785" s="387" t="s">
        <v>917</v>
      </c>
      <c r="G3785" s="387"/>
      <c r="H3785" s="271" t="s">
        <v>27</v>
      </c>
      <c r="I3785" s="267" t="s">
        <v>28</v>
      </c>
      <c r="J3785" s="267" t="s">
        <v>29</v>
      </c>
      <c r="K3785" s="267" t="s">
        <v>30</v>
      </c>
      <c r="M3785" s="46"/>
      <c r="N3785" s="46"/>
      <c r="O3785" s="46"/>
      <c r="P3785" s="46"/>
      <c r="Q3785" s="46"/>
      <c r="R3785" s="46"/>
      <c r="S3785" s="46"/>
      <c r="T3785" s="46"/>
      <c r="U3785" s="46"/>
      <c r="V3785" s="46"/>
      <c r="W3785" s="46"/>
      <c r="X3785" s="46"/>
    </row>
    <row r="3786" spans="1:24" ht="15" customHeight="1" x14ac:dyDescent="0.2">
      <c r="A3786" s="46"/>
      <c r="B3786" s="260" t="s">
        <v>918</v>
      </c>
      <c r="C3786" s="275" t="s">
        <v>772</v>
      </c>
      <c r="D3786" s="260" t="s">
        <v>47</v>
      </c>
      <c r="E3786" s="260" t="s">
        <v>773</v>
      </c>
      <c r="F3786" s="388" t="s">
        <v>4031</v>
      </c>
      <c r="G3786" s="388"/>
      <c r="H3786" s="274" t="s">
        <v>83</v>
      </c>
      <c r="I3786" s="277">
        <v>1</v>
      </c>
      <c r="J3786" s="276">
        <v>20.46</v>
      </c>
      <c r="K3786" s="276">
        <v>20.46</v>
      </c>
      <c r="M3786" s="46"/>
      <c r="N3786" s="46"/>
      <c r="O3786" s="46"/>
      <c r="P3786" s="46"/>
      <c r="Q3786" s="46"/>
      <c r="R3786" s="46"/>
      <c r="S3786" s="46"/>
      <c r="T3786" s="46"/>
      <c r="U3786" s="46"/>
      <c r="V3786" s="46"/>
      <c r="W3786" s="46"/>
      <c r="X3786" s="46"/>
    </row>
    <row r="3787" spans="1:24" ht="15" customHeight="1" x14ac:dyDescent="0.2">
      <c r="A3787" s="46"/>
      <c r="B3787" s="261" t="s">
        <v>953</v>
      </c>
      <c r="C3787" s="280" t="s">
        <v>991</v>
      </c>
      <c r="D3787" s="261" t="s">
        <v>47</v>
      </c>
      <c r="E3787" s="261" t="s">
        <v>992</v>
      </c>
      <c r="F3787" s="385" t="s">
        <v>3970</v>
      </c>
      <c r="G3787" s="385"/>
      <c r="H3787" s="279" t="s">
        <v>950</v>
      </c>
      <c r="I3787" s="282">
        <v>0.11219999999999999</v>
      </c>
      <c r="J3787" s="281">
        <v>43.64</v>
      </c>
      <c r="K3787" s="281">
        <v>4.8899999999999997</v>
      </c>
      <c r="M3787" s="46"/>
      <c r="N3787" s="46"/>
      <c r="O3787" s="46"/>
      <c r="P3787" s="46"/>
      <c r="Q3787" s="46"/>
      <c r="R3787" s="46"/>
      <c r="S3787" s="46"/>
      <c r="T3787" s="46"/>
      <c r="U3787" s="46"/>
      <c r="V3787" s="46"/>
      <c r="W3787" s="46"/>
      <c r="X3787" s="46"/>
    </row>
    <row r="3788" spans="1:24" ht="15" customHeight="1" x14ac:dyDescent="0.2">
      <c r="A3788" s="46"/>
      <c r="B3788" s="261" t="s">
        <v>953</v>
      </c>
      <c r="C3788" s="280" t="s">
        <v>988</v>
      </c>
      <c r="D3788" s="261" t="s">
        <v>47</v>
      </c>
      <c r="E3788" s="261" t="s">
        <v>989</v>
      </c>
      <c r="F3788" s="385" t="s">
        <v>3970</v>
      </c>
      <c r="G3788" s="385"/>
      <c r="H3788" s="279" t="s">
        <v>950</v>
      </c>
      <c r="I3788" s="282">
        <v>0.11219999999999999</v>
      </c>
      <c r="J3788" s="281">
        <v>27.19</v>
      </c>
      <c r="K3788" s="281">
        <v>3.05</v>
      </c>
      <c r="M3788" s="46"/>
      <c r="N3788" s="46"/>
      <c r="O3788" s="46"/>
      <c r="P3788" s="46"/>
      <c r="Q3788" s="46"/>
      <c r="R3788" s="46"/>
      <c r="S3788" s="46"/>
      <c r="T3788" s="46"/>
      <c r="U3788" s="46"/>
      <c r="V3788" s="46"/>
      <c r="W3788" s="46"/>
      <c r="X3788" s="46"/>
    </row>
    <row r="3789" spans="1:24" ht="15" customHeight="1" x14ac:dyDescent="0.2">
      <c r="A3789" s="46"/>
      <c r="B3789" s="262" t="s">
        <v>919</v>
      </c>
      <c r="C3789" s="284" t="s">
        <v>1742</v>
      </c>
      <c r="D3789" s="262" t="s">
        <v>47</v>
      </c>
      <c r="E3789" s="262" t="s">
        <v>2739</v>
      </c>
      <c r="F3789" s="389" t="s">
        <v>923</v>
      </c>
      <c r="G3789" s="389"/>
      <c r="H3789" s="283" t="s">
        <v>83</v>
      </c>
      <c r="I3789" s="286">
        <v>1.1000000000000001</v>
      </c>
      <c r="J3789" s="285">
        <v>11.39</v>
      </c>
      <c r="K3789" s="285">
        <v>12.52</v>
      </c>
      <c r="M3789" s="46"/>
      <c r="N3789" s="46"/>
      <c r="O3789" s="46"/>
      <c r="P3789" s="46"/>
      <c r="Q3789" s="46"/>
      <c r="R3789" s="46"/>
      <c r="S3789" s="46"/>
      <c r="T3789" s="46"/>
      <c r="U3789" s="46"/>
      <c r="V3789" s="46"/>
      <c r="W3789" s="46"/>
      <c r="X3789" s="46"/>
    </row>
    <row r="3790" spans="1:24" ht="15" customHeight="1" x14ac:dyDescent="0.2">
      <c r="A3790" s="46"/>
      <c r="B3790" s="263"/>
      <c r="C3790" s="263"/>
      <c r="D3790" s="263"/>
      <c r="E3790" s="263"/>
      <c r="F3790" s="263" t="s">
        <v>924</v>
      </c>
      <c r="G3790" s="289">
        <v>6.98</v>
      </c>
      <c r="H3790" s="263" t="s">
        <v>925</v>
      </c>
      <c r="I3790" s="289">
        <v>0</v>
      </c>
      <c r="J3790" s="263" t="s">
        <v>926</v>
      </c>
      <c r="K3790" s="289">
        <v>6.98</v>
      </c>
      <c r="M3790" s="46"/>
      <c r="N3790" s="46"/>
      <c r="O3790" s="46"/>
      <c r="P3790" s="46"/>
      <c r="Q3790" s="46"/>
      <c r="R3790" s="46"/>
      <c r="S3790" s="46"/>
      <c r="T3790" s="46"/>
      <c r="U3790" s="46"/>
      <c r="V3790" s="46"/>
      <c r="W3790" s="46"/>
      <c r="X3790" s="46"/>
    </row>
    <row r="3791" spans="1:24" ht="15" customHeight="1" x14ac:dyDescent="0.2">
      <c r="A3791" s="46"/>
      <c r="B3791" s="263"/>
      <c r="C3791" s="263"/>
      <c r="D3791" s="263"/>
      <c r="E3791" s="263"/>
      <c r="F3791" s="263" t="s">
        <v>927</v>
      </c>
      <c r="G3791" s="289">
        <v>4.25</v>
      </c>
      <c r="H3791" s="263"/>
      <c r="I3791" s="386" t="s">
        <v>928</v>
      </c>
      <c r="J3791" s="386"/>
      <c r="K3791" s="289">
        <v>24.71</v>
      </c>
      <c r="M3791" s="46"/>
      <c r="N3791" s="46"/>
      <c r="O3791" s="46"/>
      <c r="P3791" s="46"/>
      <c r="Q3791" s="46"/>
      <c r="R3791" s="46"/>
      <c r="S3791" s="46"/>
      <c r="T3791" s="46"/>
      <c r="U3791" s="46"/>
      <c r="V3791" s="46"/>
      <c r="W3791" s="46"/>
      <c r="X3791" s="46"/>
    </row>
    <row r="3792" spans="1:24" ht="15" customHeight="1" thickBot="1" x14ac:dyDescent="0.25">
      <c r="A3792" s="46"/>
      <c r="B3792" s="264"/>
      <c r="C3792" s="264"/>
      <c r="D3792" s="264"/>
      <c r="E3792" s="264"/>
      <c r="F3792" s="264"/>
      <c r="G3792" s="264"/>
      <c r="H3792" s="264" t="s">
        <v>929</v>
      </c>
      <c r="I3792" s="287" t="s">
        <v>3745</v>
      </c>
      <c r="J3792" s="264" t="s">
        <v>931</v>
      </c>
      <c r="K3792" s="265">
        <v>808.01</v>
      </c>
      <c r="M3792" s="46"/>
      <c r="N3792" s="46"/>
      <c r="O3792" s="46"/>
      <c r="P3792" s="46"/>
      <c r="Q3792" s="46"/>
      <c r="R3792" s="46"/>
      <c r="S3792" s="46"/>
      <c r="T3792" s="46"/>
      <c r="U3792" s="46"/>
      <c r="V3792" s="46"/>
      <c r="W3792" s="46"/>
      <c r="X3792" s="46"/>
    </row>
    <row r="3793" spans="1:24" ht="15" customHeight="1" thickTop="1" x14ac:dyDescent="0.2">
      <c r="A3793" s="46"/>
      <c r="B3793" s="278"/>
      <c r="C3793" s="278"/>
      <c r="D3793" s="278"/>
      <c r="E3793" s="278"/>
      <c r="F3793" s="278"/>
      <c r="G3793" s="278"/>
      <c r="H3793" s="278"/>
      <c r="I3793" s="278"/>
      <c r="J3793" s="278"/>
      <c r="K3793" s="278"/>
      <c r="M3793" s="46"/>
      <c r="N3793" s="46"/>
      <c r="O3793" s="46"/>
      <c r="P3793" s="46"/>
      <c r="Q3793" s="46"/>
      <c r="R3793" s="46"/>
      <c r="S3793" s="46"/>
      <c r="T3793" s="46"/>
      <c r="U3793" s="46"/>
      <c r="V3793" s="46"/>
      <c r="W3793" s="46"/>
      <c r="X3793" s="46"/>
    </row>
    <row r="3794" spans="1:24" ht="15" customHeight="1" x14ac:dyDescent="0.2">
      <c r="A3794" s="46"/>
      <c r="B3794" s="259" t="s">
        <v>3043</v>
      </c>
      <c r="C3794" s="267" t="s">
        <v>24</v>
      </c>
      <c r="D3794" s="259" t="s">
        <v>25</v>
      </c>
      <c r="E3794" s="259" t="s">
        <v>26</v>
      </c>
      <c r="F3794" s="387" t="s">
        <v>917</v>
      </c>
      <c r="G3794" s="387"/>
      <c r="H3794" s="271" t="s">
        <v>27</v>
      </c>
      <c r="I3794" s="267" t="s">
        <v>28</v>
      </c>
      <c r="J3794" s="267" t="s">
        <v>29</v>
      </c>
      <c r="K3794" s="267" t="s">
        <v>30</v>
      </c>
      <c r="M3794" s="46"/>
      <c r="N3794" s="46"/>
      <c r="O3794" s="46"/>
      <c r="P3794" s="46"/>
      <c r="Q3794" s="46"/>
      <c r="R3794" s="46"/>
      <c r="S3794" s="46"/>
      <c r="T3794" s="46"/>
      <c r="U3794" s="46"/>
      <c r="V3794" s="46"/>
      <c r="W3794" s="46"/>
      <c r="X3794" s="46"/>
    </row>
    <row r="3795" spans="1:24" ht="15" customHeight="1" x14ac:dyDescent="0.2">
      <c r="A3795" s="46"/>
      <c r="B3795" s="260" t="s">
        <v>918</v>
      </c>
      <c r="C3795" s="275" t="s">
        <v>775</v>
      </c>
      <c r="D3795" s="260" t="s">
        <v>47</v>
      </c>
      <c r="E3795" s="260" t="s">
        <v>776</v>
      </c>
      <c r="F3795" s="388" t="s">
        <v>3978</v>
      </c>
      <c r="G3795" s="388"/>
      <c r="H3795" s="274" t="s">
        <v>83</v>
      </c>
      <c r="I3795" s="277">
        <v>1</v>
      </c>
      <c r="J3795" s="276">
        <v>21.99</v>
      </c>
      <c r="K3795" s="276">
        <v>21.99</v>
      </c>
      <c r="M3795" s="46"/>
      <c r="N3795" s="46"/>
      <c r="O3795" s="46"/>
      <c r="P3795" s="46"/>
      <c r="Q3795" s="46"/>
      <c r="R3795" s="46"/>
      <c r="S3795" s="46"/>
      <c r="T3795" s="46"/>
      <c r="U3795" s="46"/>
      <c r="V3795" s="46"/>
      <c r="W3795" s="46"/>
      <c r="X3795" s="46"/>
    </row>
    <row r="3796" spans="1:24" ht="15" customHeight="1" x14ac:dyDescent="0.2">
      <c r="A3796" s="46"/>
      <c r="B3796" s="261" t="s">
        <v>953</v>
      </c>
      <c r="C3796" s="280" t="s">
        <v>988</v>
      </c>
      <c r="D3796" s="261" t="s">
        <v>47</v>
      </c>
      <c r="E3796" s="261" t="s">
        <v>989</v>
      </c>
      <c r="F3796" s="385" t="s">
        <v>3970</v>
      </c>
      <c r="G3796" s="385"/>
      <c r="H3796" s="279" t="s">
        <v>950</v>
      </c>
      <c r="I3796" s="282">
        <v>0.16200000000000001</v>
      </c>
      <c r="J3796" s="281">
        <v>27.19</v>
      </c>
      <c r="K3796" s="281">
        <v>4.4000000000000004</v>
      </c>
      <c r="M3796" s="46"/>
      <c r="N3796" s="46"/>
      <c r="O3796" s="46"/>
      <c r="P3796" s="46"/>
      <c r="Q3796" s="46"/>
      <c r="R3796" s="46"/>
      <c r="S3796" s="46"/>
      <c r="T3796" s="46"/>
      <c r="U3796" s="46"/>
      <c r="V3796" s="46"/>
      <c r="W3796" s="46"/>
      <c r="X3796" s="46"/>
    </row>
    <row r="3797" spans="1:24" ht="15" customHeight="1" x14ac:dyDescent="0.2">
      <c r="A3797" s="46"/>
      <c r="B3797" s="261" t="s">
        <v>953</v>
      </c>
      <c r="C3797" s="280" t="s">
        <v>991</v>
      </c>
      <c r="D3797" s="261" t="s">
        <v>47</v>
      </c>
      <c r="E3797" s="261" t="s">
        <v>992</v>
      </c>
      <c r="F3797" s="385" t="s">
        <v>3970</v>
      </c>
      <c r="G3797" s="385"/>
      <c r="H3797" s="279" t="s">
        <v>950</v>
      </c>
      <c r="I3797" s="282">
        <v>0.16200000000000001</v>
      </c>
      <c r="J3797" s="281">
        <v>43.64</v>
      </c>
      <c r="K3797" s="281">
        <v>7.06</v>
      </c>
      <c r="M3797" s="46"/>
      <c r="N3797" s="46"/>
      <c r="O3797" s="46"/>
      <c r="P3797" s="46"/>
      <c r="Q3797" s="46"/>
      <c r="R3797" s="46"/>
      <c r="S3797" s="46"/>
      <c r="T3797" s="46"/>
      <c r="U3797" s="46"/>
      <c r="V3797" s="46"/>
      <c r="W3797" s="46"/>
      <c r="X3797" s="46"/>
    </row>
    <row r="3798" spans="1:24" ht="15" customHeight="1" x14ac:dyDescent="0.2">
      <c r="A3798" s="46"/>
      <c r="B3798" s="262" t="s">
        <v>919</v>
      </c>
      <c r="C3798" s="284" t="s">
        <v>1743</v>
      </c>
      <c r="D3798" s="262" t="s">
        <v>47</v>
      </c>
      <c r="E3798" s="262" t="s">
        <v>2740</v>
      </c>
      <c r="F3798" s="389" t="s">
        <v>923</v>
      </c>
      <c r="G3798" s="389"/>
      <c r="H3798" s="283" t="s">
        <v>83</v>
      </c>
      <c r="I3798" s="286">
        <v>1.0169999999999999</v>
      </c>
      <c r="J3798" s="285">
        <v>10.36</v>
      </c>
      <c r="K3798" s="285">
        <v>10.53</v>
      </c>
      <c r="M3798" s="46"/>
      <c r="N3798" s="46"/>
      <c r="O3798" s="46"/>
      <c r="P3798" s="46"/>
      <c r="Q3798" s="46"/>
      <c r="R3798" s="46"/>
      <c r="S3798" s="46"/>
      <c r="T3798" s="46"/>
      <c r="U3798" s="46"/>
      <c r="V3798" s="46"/>
      <c r="W3798" s="46"/>
      <c r="X3798" s="46"/>
    </row>
    <row r="3799" spans="1:24" ht="15" customHeight="1" x14ac:dyDescent="0.2">
      <c r="A3799" s="46"/>
      <c r="B3799" s="263"/>
      <c r="C3799" s="263"/>
      <c r="D3799" s="263"/>
      <c r="E3799" s="263"/>
      <c r="F3799" s="263" t="s">
        <v>924</v>
      </c>
      <c r="G3799" s="289">
        <v>10.09</v>
      </c>
      <c r="H3799" s="263" t="s">
        <v>925</v>
      </c>
      <c r="I3799" s="289">
        <v>0</v>
      </c>
      <c r="J3799" s="263" t="s">
        <v>926</v>
      </c>
      <c r="K3799" s="289">
        <v>10.09</v>
      </c>
      <c r="M3799" s="46"/>
      <c r="N3799" s="46"/>
      <c r="O3799" s="46"/>
      <c r="P3799" s="46"/>
      <c r="Q3799" s="46"/>
      <c r="R3799" s="46"/>
      <c r="S3799" s="46"/>
      <c r="T3799" s="46"/>
      <c r="U3799" s="46"/>
      <c r="V3799" s="46"/>
      <c r="W3799" s="46"/>
      <c r="X3799" s="46"/>
    </row>
    <row r="3800" spans="1:24" ht="15" customHeight="1" x14ac:dyDescent="0.2">
      <c r="A3800" s="46"/>
      <c r="B3800" s="263"/>
      <c r="C3800" s="263"/>
      <c r="D3800" s="263"/>
      <c r="E3800" s="263"/>
      <c r="F3800" s="263" t="s">
        <v>927</v>
      </c>
      <c r="G3800" s="289">
        <v>4.57</v>
      </c>
      <c r="H3800" s="263"/>
      <c r="I3800" s="386" t="s">
        <v>928</v>
      </c>
      <c r="J3800" s="386"/>
      <c r="K3800" s="289">
        <v>26.56</v>
      </c>
      <c r="M3800" s="46"/>
      <c r="N3800" s="46"/>
      <c r="O3800" s="46"/>
      <c r="P3800" s="46"/>
      <c r="Q3800" s="46"/>
      <c r="R3800" s="46"/>
      <c r="S3800" s="46"/>
      <c r="T3800" s="46"/>
      <c r="U3800" s="46"/>
      <c r="V3800" s="46"/>
      <c r="W3800" s="46"/>
      <c r="X3800" s="46"/>
    </row>
    <row r="3801" spans="1:24" ht="15" customHeight="1" thickBot="1" x14ac:dyDescent="0.25">
      <c r="A3801" s="46"/>
      <c r="B3801" s="264"/>
      <c r="C3801" s="264"/>
      <c r="D3801" s="264"/>
      <c r="E3801" s="264"/>
      <c r="F3801" s="264"/>
      <c r="G3801" s="264"/>
      <c r="H3801" s="264" t="s">
        <v>929</v>
      </c>
      <c r="I3801" s="287" t="s">
        <v>3746</v>
      </c>
      <c r="J3801" s="264" t="s">
        <v>931</v>
      </c>
      <c r="K3801" s="265">
        <v>9495.2000000000007</v>
      </c>
      <c r="M3801" s="46"/>
      <c r="N3801" s="46"/>
      <c r="O3801" s="46"/>
      <c r="P3801" s="46"/>
      <c r="Q3801" s="46"/>
      <c r="R3801" s="46"/>
      <c r="S3801" s="46"/>
      <c r="T3801" s="46"/>
      <c r="U3801" s="46"/>
      <c r="V3801" s="46"/>
      <c r="W3801" s="46"/>
      <c r="X3801" s="46"/>
    </row>
    <row r="3802" spans="1:24" ht="15" customHeight="1" thickTop="1" x14ac:dyDescent="0.2">
      <c r="A3802" s="46"/>
      <c r="B3802" s="278"/>
      <c r="C3802" s="278"/>
      <c r="D3802" s="278"/>
      <c r="E3802" s="278"/>
      <c r="F3802" s="278"/>
      <c r="G3802" s="278"/>
      <c r="H3802" s="278"/>
      <c r="I3802" s="278"/>
      <c r="J3802" s="278"/>
      <c r="K3802" s="278"/>
      <c r="M3802" s="46"/>
      <c r="N3802" s="46"/>
      <c r="O3802" s="46"/>
      <c r="P3802" s="46"/>
      <c r="Q3802" s="46"/>
      <c r="R3802" s="46"/>
      <c r="S3802" s="46"/>
      <c r="T3802" s="46"/>
      <c r="U3802" s="46"/>
      <c r="V3802" s="46"/>
      <c r="W3802" s="46"/>
      <c r="X3802" s="46"/>
    </row>
    <row r="3803" spans="1:24" ht="15" customHeight="1" x14ac:dyDescent="0.2">
      <c r="A3803" s="46"/>
      <c r="B3803" s="259" t="s">
        <v>3044</v>
      </c>
      <c r="C3803" s="267" t="s">
        <v>24</v>
      </c>
      <c r="D3803" s="259" t="s">
        <v>25</v>
      </c>
      <c r="E3803" s="259" t="s">
        <v>26</v>
      </c>
      <c r="F3803" s="387" t="s">
        <v>917</v>
      </c>
      <c r="G3803" s="387"/>
      <c r="H3803" s="271" t="s">
        <v>27</v>
      </c>
      <c r="I3803" s="267" t="s">
        <v>28</v>
      </c>
      <c r="J3803" s="267" t="s">
        <v>29</v>
      </c>
      <c r="K3803" s="267" t="s">
        <v>30</v>
      </c>
      <c r="M3803" s="46"/>
      <c r="N3803" s="46"/>
      <c r="O3803" s="46"/>
      <c r="P3803" s="46"/>
      <c r="Q3803" s="46"/>
      <c r="R3803" s="46"/>
      <c r="S3803" s="46"/>
      <c r="T3803" s="46"/>
      <c r="U3803" s="46"/>
      <c r="V3803" s="46"/>
      <c r="W3803" s="46"/>
      <c r="X3803" s="46"/>
    </row>
    <row r="3804" spans="1:24" ht="15" customHeight="1" x14ac:dyDescent="0.2">
      <c r="A3804" s="46"/>
      <c r="B3804" s="260" t="s">
        <v>918</v>
      </c>
      <c r="C3804" s="275" t="s">
        <v>778</v>
      </c>
      <c r="D3804" s="260" t="s">
        <v>47</v>
      </c>
      <c r="E3804" s="260" t="s">
        <v>779</v>
      </c>
      <c r="F3804" s="388" t="s">
        <v>4031</v>
      </c>
      <c r="G3804" s="388"/>
      <c r="H3804" s="274" t="s">
        <v>83</v>
      </c>
      <c r="I3804" s="277">
        <v>1</v>
      </c>
      <c r="J3804" s="276">
        <v>29.59</v>
      </c>
      <c r="K3804" s="276">
        <v>29.59</v>
      </c>
      <c r="M3804" s="46"/>
      <c r="N3804" s="46"/>
      <c r="O3804" s="46"/>
      <c r="P3804" s="46"/>
      <c r="Q3804" s="46"/>
      <c r="R3804" s="46"/>
      <c r="S3804" s="46"/>
      <c r="T3804" s="46"/>
      <c r="U3804" s="46"/>
      <c r="V3804" s="46"/>
      <c r="W3804" s="46"/>
      <c r="X3804" s="46"/>
    </row>
    <row r="3805" spans="1:24" ht="15" customHeight="1" x14ac:dyDescent="0.2">
      <c r="A3805" s="46"/>
      <c r="B3805" s="261" t="s">
        <v>953</v>
      </c>
      <c r="C3805" s="280" t="s">
        <v>991</v>
      </c>
      <c r="D3805" s="261" t="s">
        <v>47</v>
      </c>
      <c r="E3805" s="261" t="s">
        <v>992</v>
      </c>
      <c r="F3805" s="385" t="s">
        <v>3970</v>
      </c>
      <c r="G3805" s="385"/>
      <c r="H3805" s="279" t="s">
        <v>950</v>
      </c>
      <c r="I3805" s="282">
        <v>0.129</v>
      </c>
      <c r="J3805" s="281">
        <v>43.64</v>
      </c>
      <c r="K3805" s="281">
        <v>5.62</v>
      </c>
      <c r="M3805" s="46"/>
      <c r="N3805" s="46"/>
      <c r="O3805" s="46"/>
      <c r="P3805" s="46"/>
      <c r="Q3805" s="46"/>
      <c r="R3805" s="46"/>
      <c r="S3805" s="46"/>
      <c r="T3805" s="46"/>
      <c r="U3805" s="46"/>
      <c r="V3805" s="46"/>
      <c r="W3805" s="46"/>
      <c r="X3805" s="46"/>
    </row>
    <row r="3806" spans="1:24" ht="15" customHeight="1" x14ac:dyDescent="0.2">
      <c r="A3806" s="46"/>
      <c r="B3806" s="261" t="s">
        <v>953</v>
      </c>
      <c r="C3806" s="280" t="s">
        <v>988</v>
      </c>
      <c r="D3806" s="261" t="s">
        <v>47</v>
      </c>
      <c r="E3806" s="261" t="s">
        <v>989</v>
      </c>
      <c r="F3806" s="385" t="s">
        <v>3970</v>
      </c>
      <c r="G3806" s="385"/>
      <c r="H3806" s="279" t="s">
        <v>950</v>
      </c>
      <c r="I3806" s="282">
        <v>0.129</v>
      </c>
      <c r="J3806" s="281">
        <v>27.19</v>
      </c>
      <c r="K3806" s="281">
        <v>3.5</v>
      </c>
      <c r="M3806" s="46"/>
      <c r="N3806" s="46"/>
      <c r="O3806" s="46"/>
      <c r="P3806" s="46"/>
      <c r="Q3806" s="46"/>
      <c r="R3806" s="46"/>
      <c r="S3806" s="46"/>
      <c r="T3806" s="46"/>
      <c r="U3806" s="46"/>
      <c r="V3806" s="46"/>
      <c r="W3806" s="46"/>
      <c r="X3806" s="46"/>
    </row>
    <row r="3807" spans="1:24" ht="15" customHeight="1" x14ac:dyDescent="0.2">
      <c r="A3807" s="46"/>
      <c r="B3807" s="262" t="s">
        <v>919</v>
      </c>
      <c r="C3807" s="284" t="s">
        <v>1744</v>
      </c>
      <c r="D3807" s="262" t="s">
        <v>47</v>
      </c>
      <c r="E3807" s="262" t="s">
        <v>2741</v>
      </c>
      <c r="F3807" s="389" t="s">
        <v>923</v>
      </c>
      <c r="G3807" s="389"/>
      <c r="H3807" s="283" t="s">
        <v>83</v>
      </c>
      <c r="I3807" s="286">
        <v>1.1000000000000001</v>
      </c>
      <c r="J3807" s="285">
        <v>18.61</v>
      </c>
      <c r="K3807" s="285">
        <v>20.47</v>
      </c>
      <c r="M3807" s="46"/>
      <c r="N3807" s="46"/>
      <c r="O3807" s="46"/>
      <c r="P3807" s="46"/>
      <c r="Q3807" s="46"/>
      <c r="R3807" s="46"/>
      <c r="S3807" s="46"/>
      <c r="T3807" s="46"/>
      <c r="U3807" s="46"/>
      <c r="V3807" s="46"/>
      <c r="W3807" s="46"/>
      <c r="X3807" s="46"/>
    </row>
    <row r="3808" spans="1:24" ht="15" customHeight="1" x14ac:dyDescent="0.2">
      <c r="A3808" s="46"/>
      <c r="B3808" s="263"/>
      <c r="C3808" s="263"/>
      <c r="D3808" s="263"/>
      <c r="E3808" s="263"/>
      <c r="F3808" s="263" t="s">
        <v>924</v>
      </c>
      <c r="G3808" s="289">
        <v>8.0299999999999994</v>
      </c>
      <c r="H3808" s="263" t="s">
        <v>925</v>
      </c>
      <c r="I3808" s="289">
        <v>0</v>
      </c>
      <c r="J3808" s="263" t="s">
        <v>926</v>
      </c>
      <c r="K3808" s="289">
        <v>8.0299999999999994</v>
      </c>
      <c r="M3808" s="46"/>
      <c r="N3808" s="46"/>
      <c r="O3808" s="46"/>
      <c r="P3808" s="46"/>
      <c r="Q3808" s="46"/>
      <c r="R3808" s="46"/>
      <c r="S3808" s="46"/>
      <c r="T3808" s="46"/>
      <c r="U3808" s="46"/>
      <c r="V3808" s="46"/>
      <c r="W3808" s="46"/>
      <c r="X3808" s="46"/>
    </row>
    <row r="3809" spans="1:24" ht="15" customHeight="1" x14ac:dyDescent="0.2">
      <c r="A3809" s="46"/>
      <c r="B3809" s="263"/>
      <c r="C3809" s="263"/>
      <c r="D3809" s="263"/>
      <c r="E3809" s="263"/>
      <c r="F3809" s="263" t="s">
        <v>927</v>
      </c>
      <c r="G3809" s="289">
        <v>6.15</v>
      </c>
      <c r="H3809" s="263"/>
      <c r="I3809" s="386" t="s">
        <v>928</v>
      </c>
      <c r="J3809" s="386"/>
      <c r="K3809" s="289">
        <v>35.74</v>
      </c>
      <c r="M3809" s="46"/>
      <c r="N3809" s="46"/>
      <c r="O3809" s="46"/>
      <c r="P3809" s="46"/>
      <c r="Q3809" s="46"/>
      <c r="R3809" s="46"/>
      <c r="S3809" s="46"/>
      <c r="T3809" s="46"/>
      <c r="U3809" s="46"/>
      <c r="V3809" s="46"/>
      <c r="W3809" s="46"/>
      <c r="X3809" s="46"/>
    </row>
    <row r="3810" spans="1:24" ht="15" customHeight="1" thickBot="1" x14ac:dyDescent="0.25">
      <c r="A3810" s="46"/>
      <c r="B3810" s="264"/>
      <c r="C3810" s="264"/>
      <c r="D3810" s="264"/>
      <c r="E3810" s="264"/>
      <c r="F3810" s="264"/>
      <c r="G3810" s="264"/>
      <c r="H3810" s="264" t="s">
        <v>929</v>
      </c>
      <c r="I3810" s="287" t="s">
        <v>3747</v>
      </c>
      <c r="J3810" s="264" t="s">
        <v>931</v>
      </c>
      <c r="K3810" s="265">
        <v>1683.35</v>
      </c>
      <c r="M3810" s="46"/>
      <c r="N3810" s="46"/>
      <c r="O3810" s="46"/>
      <c r="P3810" s="46"/>
      <c r="Q3810" s="46"/>
      <c r="R3810" s="46"/>
      <c r="S3810" s="46"/>
      <c r="T3810" s="46"/>
      <c r="U3810" s="46"/>
      <c r="V3810" s="46"/>
      <c r="W3810" s="46"/>
      <c r="X3810" s="46"/>
    </row>
    <row r="3811" spans="1:24" ht="15" customHeight="1" thickTop="1" x14ac:dyDescent="0.2">
      <c r="A3811" s="46"/>
      <c r="B3811" s="278"/>
      <c r="C3811" s="278"/>
      <c r="D3811" s="278"/>
      <c r="E3811" s="278"/>
      <c r="F3811" s="278"/>
      <c r="G3811" s="278"/>
      <c r="H3811" s="278"/>
      <c r="I3811" s="278"/>
      <c r="J3811" s="278"/>
      <c r="K3811" s="278"/>
      <c r="M3811" s="46"/>
      <c r="N3811" s="46"/>
      <c r="O3811" s="46"/>
      <c r="P3811" s="46"/>
      <c r="Q3811" s="46"/>
      <c r="R3811" s="46"/>
      <c r="S3811" s="46"/>
      <c r="T3811" s="46"/>
      <c r="U3811" s="46"/>
      <c r="V3811" s="46"/>
      <c r="W3811" s="46"/>
      <c r="X3811" s="46"/>
    </row>
    <row r="3812" spans="1:24" ht="15" customHeight="1" x14ac:dyDescent="0.2">
      <c r="A3812" s="46"/>
      <c r="B3812" s="259" t="s">
        <v>3045</v>
      </c>
      <c r="C3812" s="267" t="s">
        <v>24</v>
      </c>
      <c r="D3812" s="259" t="s">
        <v>25</v>
      </c>
      <c r="E3812" s="259" t="s">
        <v>26</v>
      </c>
      <c r="F3812" s="387" t="s">
        <v>917</v>
      </c>
      <c r="G3812" s="387"/>
      <c r="H3812" s="271" t="s">
        <v>27</v>
      </c>
      <c r="I3812" s="267" t="s">
        <v>28</v>
      </c>
      <c r="J3812" s="267" t="s">
        <v>29</v>
      </c>
      <c r="K3812" s="267" t="s">
        <v>30</v>
      </c>
      <c r="M3812" s="46"/>
      <c r="N3812" s="46"/>
      <c r="O3812" s="46"/>
      <c r="P3812" s="46"/>
      <c r="Q3812" s="46"/>
      <c r="R3812" s="46"/>
      <c r="S3812" s="46"/>
      <c r="T3812" s="46"/>
      <c r="U3812" s="46"/>
      <c r="V3812" s="46"/>
      <c r="W3812" s="46"/>
      <c r="X3812" s="46"/>
    </row>
    <row r="3813" spans="1:24" ht="15" customHeight="1" x14ac:dyDescent="0.2">
      <c r="A3813" s="46"/>
      <c r="B3813" s="260" t="s">
        <v>918</v>
      </c>
      <c r="C3813" s="275" t="s">
        <v>2569</v>
      </c>
      <c r="D3813" s="260" t="s">
        <v>73</v>
      </c>
      <c r="E3813" s="260" t="s">
        <v>781</v>
      </c>
      <c r="F3813" s="388" t="s">
        <v>1065</v>
      </c>
      <c r="G3813" s="388"/>
      <c r="H3813" s="274" t="s">
        <v>83</v>
      </c>
      <c r="I3813" s="277">
        <v>1</v>
      </c>
      <c r="J3813" s="276">
        <v>85.26</v>
      </c>
      <c r="K3813" s="276">
        <v>85.26</v>
      </c>
      <c r="M3813" s="46"/>
      <c r="N3813" s="46"/>
      <c r="O3813" s="46"/>
      <c r="P3813" s="46"/>
      <c r="Q3813" s="46"/>
      <c r="R3813" s="46"/>
      <c r="S3813" s="46"/>
      <c r="T3813" s="46"/>
      <c r="U3813" s="46"/>
      <c r="V3813" s="46"/>
      <c r="W3813" s="46"/>
      <c r="X3813" s="46"/>
    </row>
    <row r="3814" spans="1:24" ht="15" customHeight="1" x14ac:dyDescent="0.2">
      <c r="A3814" s="46"/>
      <c r="B3814" s="261" t="s">
        <v>953</v>
      </c>
      <c r="C3814" s="280" t="s">
        <v>988</v>
      </c>
      <c r="D3814" s="261" t="s">
        <v>47</v>
      </c>
      <c r="E3814" s="261" t="s">
        <v>989</v>
      </c>
      <c r="F3814" s="385" t="s">
        <v>3970</v>
      </c>
      <c r="G3814" s="385"/>
      <c r="H3814" s="279" t="s">
        <v>950</v>
      </c>
      <c r="I3814" s="282">
        <v>0.8</v>
      </c>
      <c r="J3814" s="281">
        <v>27.19</v>
      </c>
      <c r="K3814" s="281">
        <v>21.75</v>
      </c>
      <c r="M3814" s="46"/>
      <c r="N3814" s="46"/>
      <c r="O3814" s="46"/>
      <c r="P3814" s="46"/>
      <c r="Q3814" s="46"/>
      <c r="R3814" s="46"/>
      <c r="S3814" s="46"/>
      <c r="T3814" s="46"/>
      <c r="U3814" s="46"/>
      <c r="V3814" s="46"/>
      <c r="W3814" s="46"/>
      <c r="X3814" s="46"/>
    </row>
    <row r="3815" spans="1:24" ht="15" customHeight="1" x14ac:dyDescent="0.2">
      <c r="A3815" s="46"/>
      <c r="B3815" s="261" t="s">
        <v>953</v>
      </c>
      <c r="C3815" s="280" t="s">
        <v>991</v>
      </c>
      <c r="D3815" s="261" t="s">
        <v>47</v>
      </c>
      <c r="E3815" s="261" t="s">
        <v>992</v>
      </c>
      <c r="F3815" s="385" t="s">
        <v>3970</v>
      </c>
      <c r="G3815" s="385"/>
      <c r="H3815" s="279" t="s">
        <v>950</v>
      </c>
      <c r="I3815" s="282">
        <v>0.8</v>
      </c>
      <c r="J3815" s="281">
        <v>43.64</v>
      </c>
      <c r="K3815" s="281">
        <v>34.909999999999997</v>
      </c>
      <c r="M3815" s="46"/>
      <c r="N3815" s="46"/>
      <c r="O3815" s="46"/>
      <c r="P3815" s="46"/>
      <c r="Q3815" s="46"/>
      <c r="R3815" s="46"/>
      <c r="S3815" s="46"/>
      <c r="T3815" s="46"/>
      <c r="U3815" s="46"/>
      <c r="V3815" s="46"/>
      <c r="W3815" s="46"/>
      <c r="X3815" s="46"/>
    </row>
    <row r="3816" spans="1:24" ht="15" customHeight="1" x14ac:dyDescent="0.2">
      <c r="A3816" s="46"/>
      <c r="B3816" s="262" t="s">
        <v>919</v>
      </c>
      <c r="C3816" s="284" t="s">
        <v>1745</v>
      </c>
      <c r="D3816" s="262" t="s">
        <v>36</v>
      </c>
      <c r="E3816" s="262" t="s">
        <v>1746</v>
      </c>
      <c r="F3816" s="389" t="s">
        <v>923</v>
      </c>
      <c r="G3816" s="389"/>
      <c r="H3816" s="283" t="s">
        <v>345</v>
      </c>
      <c r="I3816" s="286">
        <v>1.05</v>
      </c>
      <c r="J3816" s="285">
        <v>27.24</v>
      </c>
      <c r="K3816" s="285">
        <v>28.6</v>
      </c>
      <c r="M3816" s="46"/>
      <c r="N3816" s="46"/>
      <c r="O3816" s="46"/>
      <c r="P3816" s="46"/>
      <c r="Q3816" s="46"/>
      <c r="R3816" s="46"/>
      <c r="S3816" s="46"/>
      <c r="T3816" s="46"/>
      <c r="U3816" s="46"/>
      <c r="V3816" s="46"/>
      <c r="W3816" s="46"/>
      <c r="X3816" s="46"/>
    </row>
    <row r="3817" spans="1:24" ht="15" customHeight="1" x14ac:dyDescent="0.2">
      <c r="A3817" s="46"/>
      <c r="B3817" s="263"/>
      <c r="C3817" s="263"/>
      <c r="D3817" s="263"/>
      <c r="E3817" s="263"/>
      <c r="F3817" s="263" t="s">
        <v>924</v>
      </c>
      <c r="G3817" s="289">
        <v>49.86</v>
      </c>
      <c r="H3817" s="263" t="s">
        <v>925</v>
      </c>
      <c r="I3817" s="289">
        <v>0</v>
      </c>
      <c r="J3817" s="263" t="s">
        <v>926</v>
      </c>
      <c r="K3817" s="289">
        <v>49.86</v>
      </c>
      <c r="M3817" s="46"/>
      <c r="N3817" s="46"/>
      <c r="O3817" s="46"/>
      <c r="P3817" s="46"/>
      <c r="Q3817" s="46"/>
      <c r="R3817" s="46"/>
      <c r="S3817" s="46"/>
      <c r="T3817" s="46"/>
      <c r="U3817" s="46"/>
      <c r="V3817" s="46"/>
      <c r="W3817" s="46"/>
      <c r="X3817" s="46"/>
    </row>
    <row r="3818" spans="1:24" ht="15" customHeight="1" x14ac:dyDescent="0.2">
      <c r="A3818" s="46"/>
      <c r="B3818" s="263"/>
      <c r="C3818" s="263"/>
      <c r="D3818" s="263"/>
      <c r="E3818" s="263"/>
      <c r="F3818" s="263" t="s">
        <v>927</v>
      </c>
      <c r="G3818" s="289">
        <v>17.739999999999998</v>
      </c>
      <c r="H3818" s="263"/>
      <c r="I3818" s="386" t="s">
        <v>928</v>
      </c>
      <c r="J3818" s="386"/>
      <c r="K3818" s="289">
        <v>103</v>
      </c>
      <c r="M3818" s="46"/>
      <c r="N3818" s="46"/>
      <c r="O3818" s="46"/>
      <c r="P3818" s="46"/>
      <c r="Q3818" s="46"/>
      <c r="R3818" s="46"/>
      <c r="S3818" s="46"/>
      <c r="T3818" s="46"/>
      <c r="U3818" s="46"/>
      <c r="V3818" s="46"/>
      <c r="W3818" s="46"/>
      <c r="X3818" s="46"/>
    </row>
    <row r="3819" spans="1:24" ht="15" customHeight="1" thickBot="1" x14ac:dyDescent="0.25">
      <c r="A3819" s="46"/>
      <c r="B3819" s="264"/>
      <c r="C3819" s="264"/>
      <c r="D3819" s="264"/>
      <c r="E3819" s="264"/>
      <c r="F3819" s="264"/>
      <c r="G3819" s="264"/>
      <c r="H3819" s="264" t="s">
        <v>929</v>
      </c>
      <c r="I3819" s="287" t="s">
        <v>975</v>
      </c>
      <c r="J3819" s="264" t="s">
        <v>931</v>
      </c>
      <c r="K3819" s="265">
        <v>103</v>
      </c>
      <c r="M3819" s="46"/>
      <c r="N3819" s="46"/>
      <c r="O3819" s="46"/>
      <c r="P3819" s="46"/>
      <c r="Q3819" s="46"/>
      <c r="R3819" s="46"/>
      <c r="S3819" s="46"/>
      <c r="T3819" s="46"/>
      <c r="U3819" s="46"/>
      <c r="V3819" s="46"/>
      <c r="W3819" s="46"/>
      <c r="X3819" s="46"/>
    </row>
    <row r="3820" spans="1:24" ht="15" customHeight="1" thickTop="1" x14ac:dyDescent="0.2">
      <c r="A3820" s="46"/>
      <c r="B3820" s="278"/>
      <c r="C3820" s="278"/>
      <c r="D3820" s="278"/>
      <c r="E3820" s="278"/>
      <c r="F3820" s="278"/>
      <c r="G3820" s="278"/>
      <c r="H3820" s="278"/>
      <c r="I3820" s="278"/>
      <c r="J3820" s="278"/>
      <c r="K3820" s="278"/>
      <c r="M3820" s="46"/>
      <c r="N3820" s="46"/>
      <c r="O3820" s="46"/>
      <c r="P3820" s="46"/>
      <c r="Q3820" s="46"/>
      <c r="R3820" s="46"/>
      <c r="S3820" s="46"/>
      <c r="T3820" s="46"/>
      <c r="U3820" s="46"/>
      <c r="V3820" s="46"/>
      <c r="W3820" s="46"/>
      <c r="X3820" s="46"/>
    </row>
    <row r="3821" spans="1:24" ht="15" customHeight="1" x14ac:dyDescent="0.2">
      <c r="A3821" s="46"/>
      <c r="B3821" s="259" t="s">
        <v>3046</v>
      </c>
      <c r="C3821" s="267" t="s">
        <v>24</v>
      </c>
      <c r="D3821" s="259" t="s">
        <v>25</v>
      </c>
      <c r="E3821" s="259" t="s">
        <v>26</v>
      </c>
      <c r="F3821" s="387" t="s">
        <v>917</v>
      </c>
      <c r="G3821" s="387"/>
      <c r="H3821" s="271" t="s">
        <v>27</v>
      </c>
      <c r="I3821" s="267" t="s">
        <v>28</v>
      </c>
      <c r="J3821" s="267" t="s">
        <v>29</v>
      </c>
      <c r="K3821" s="267" t="s">
        <v>30</v>
      </c>
      <c r="M3821" s="46"/>
      <c r="N3821" s="46"/>
      <c r="O3821" s="46"/>
      <c r="P3821" s="46"/>
      <c r="Q3821" s="46"/>
      <c r="R3821" s="46"/>
      <c r="S3821" s="46"/>
      <c r="T3821" s="46"/>
      <c r="U3821" s="46"/>
      <c r="V3821" s="46"/>
      <c r="W3821" s="46"/>
      <c r="X3821" s="46"/>
    </row>
    <row r="3822" spans="1:24" ht="15" customHeight="1" x14ac:dyDescent="0.2">
      <c r="A3822" s="46"/>
      <c r="B3822" s="260" t="s">
        <v>918</v>
      </c>
      <c r="C3822" s="275" t="s">
        <v>3497</v>
      </c>
      <c r="D3822" s="260" t="s">
        <v>73</v>
      </c>
      <c r="E3822" s="260" t="s">
        <v>3498</v>
      </c>
      <c r="F3822" s="388" t="s">
        <v>1065</v>
      </c>
      <c r="G3822" s="388"/>
      <c r="H3822" s="274" t="s">
        <v>49</v>
      </c>
      <c r="I3822" s="277">
        <v>1</v>
      </c>
      <c r="J3822" s="276">
        <v>181.83</v>
      </c>
      <c r="K3822" s="276">
        <v>181.83</v>
      </c>
      <c r="M3822" s="46"/>
      <c r="N3822" s="46"/>
      <c r="O3822" s="46"/>
      <c r="P3822" s="46"/>
      <c r="Q3822" s="46"/>
      <c r="R3822" s="46"/>
      <c r="S3822" s="46"/>
      <c r="T3822" s="46"/>
      <c r="U3822" s="46"/>
      <c r="V3822" s="46"/>
      <c r="W3822" s="46"/>
      <c r="X3822" s="46"/>
    </row>
    <row r="3823" spans="1:24" ht="15" customHeight="1" x14ac:dyDescent="0.2">
      <c r="A3823" s="46"/>
      <c r="B3823" s="261" t="s">
        <v>953</v>
      </c>
      <c r="C3823" s="280" t="s">
        <v>1019</v>
      </c>
      <c r="D3823" s="261" t="s">
        <v>47</v>
      </c>
      <c r="E3823" s="261" t="s">
        <v>1020</v>
      </c>
      <c r="F3823" s="385" t="s">
        <v>3970</v>
      </c>
      <c r="G3823" s="385"/>
      <c r="H3823" s="279" t="s">
        <v>950</v>
      </c>
      <c r="I3823" s="282">
        <v>0.5</v>
      </c>
      <c r="J3823" s="281">
        <v>24.73</v>
      </c>
      <c r="K3823" s="281">
        <v>12.36</v>
      </c>
      <c r="M3823" s="46"/>
      <c r="N3823" s="46"/>
      <c r="O3823" s="46"/>
      <c r="P3823" s="46"/>
      <c r="Q3823" s="46"/>
      <c r="R3823" s="46"/>
      <c r="S3823" s="46"/>
      <c r="T3823" s="46"/>
      <c r="U3823" s="46"/>
      <c r="V3823" s="46"/>
      <c r="W3823" s="46"/>
      <c r="X3823" s="46"/>
    </row>
    <row r="3824" spans="1:24" ht="15" customHeight="1" x14ac:dyDescent="0.2">
      <c r="A3824" s="46"/>
      <c r="B3824" s="261" t="s">
        <v>953</v>
      </c>
      <c r="C3824" s="280" t="s">
        <v>991</v>
      </c>
      <c r="D3824" s="261" t="s">
        <v>47</v>
      </c>
      <c r="E3824" s="261" t="s">
        <v>992</v>
      </c>
      <c r="F3824" s="385" t="s">
        <v>3970</v>
      </c>
      <c r="G3824" s="385"/>
      <c r="H3824" s="279" t="s">
        <v>950</v>
      </c>
      <c r="I3824" s="282">
        <v>0.5</v>
      </c>
      <c r="J3824" s="281">
        <v>43.64</v>
      </c>
      <c r="K3824" s="281">
        <v>21.82</v>
      </c>
      <c r="M3824" s="46"/>
      <c r="N3824" s="46"/>
      <c r="O3824" s="46"/>
      <c r="P3824" s="46"/>
      <c r="Q3824" s="46"/>
      <c r="R3824" s="46"/>
      <c r="S3824" s="46"/>
      <c r="T3824" s="46"/>
      <c r="U3824" s="46"/>
      <c r="V3824" s="46"/>
      <c r="W3824" s="46"/>
      <c r="X3824" s="46"/>
    </row>
    <row r="3825" spans="1:24" ht="15" customHeight="1" x14ac:dyDescent="0.2">
      <c r="A3825" s="46"/>
      <c r="B3825" s="262" t="s">
        <v>919</v>
      </c>
      <c r="C3825" s="284" t="s">
        <v>3748</v>
      </c>
      <c r="D3825" s="262" t="s">
        <v>39</v>
      </c>
      <c r="E3825" s="262" t="s">
        <v>3749</v>
      </c>
      <c r="F3825" s="389" t="s">
        <v>923</v>
      </c>
      <c r="G3825" s="389"/>
      <c r="H3825" s="283" t="s">
        <v>304</v>
      </c>
      <c r="I3825" s="286">
        <v>1</v>
      </c>
      <c r="J3825" s="285">
        <v>147.65</v>
      </c>
      <c r="K3825" s="285">
        <v>147.65</v>
      </c>
      <c r="M3825" s="46"/>
      <c r="N3825" s="46"/>
      <c r="O3825" s="46"/>
      <c r="P3825" s="46"/>
      <c r="Q3825" s="46"/>
      <c r="R3825" s="46"/>
      <c r="S3825" s="46"/>
      <c r="T3825" s="46"/>
      <c r="U3825" s="46"/>
      <c r="V3825" s="46"/>
      <c r="W3825" s="46"/>
      <c r="X3825" s="46"/>
    </row>
    <row r="3826" spans="1:24" ht="15" customHeight="1" x14ac:dyDescent="0.2">
      <c r="A3826" s="46"/>
      <c r="B3826" s="263"/>
      <c r="C3826" s="263"/>
      <c r="D3826" s="263"/>
      <c r="E3826" s="263"/>
      <c r="F3826" s="263" t="s">
        <v>924</v>
      </c>
      <c r="G3826" s="289">
        <v>29.99</v>
      </c>
      <c r="H3826" s="263" t="s">
        <v>925</v>
      </c>
      <c r="I3826" s="289">
        <v>0</v>
      </c>
      <c r="J3826" s="263" t="s">
        <v>926</v>
      </c>
      <c r="K3826" s="289">
        <v>29.99</v>
      </c>
      <c r="M3826" s="46"/>
      <c r="N3826" s="46"/>
      <c r="O3826" s="46"/>
      <c r="P3826" s="46"/>
      <c r="Q3826" s="46"/>
      <c r="R3826" s="46"/>
      <c r="S3826" s="46"/>
      <c r="T3826" s="46"/>
      <c r="U3826" s="46"/>
      <c r="V3826" s="46"/>
      <c r="W3826" s="46"/>
      <c r="X3826" s="46"/>
    </row>
    <row r="3827" spans="1:24" ht="15" customHeight="1" x14ac:dyDescent="0.2">
      <c r="A3827" s="46"/>
      <c r="B3827" s="263"/>
      <c r="C3827" s="263"/>
      <c r="D3827" s="263"/>
      <c r="E3827" s="263"/>
      <c r="F3827" s="263" t="s">
        <v>927</v>
      </c>
      <c r="G3827" s="289">
        <v>37.83</v>
      </c>
      <c r="H3827" s="263"/>
      <c r="I3827" s="386" t="s">
        <v>928</v>
      </c>
      <c r="J3827" s="386"/>
      <c r="K3827" s="289">
        <v>219.66</v>
      </c>
      <c r="M3827" s="46"/>
      <c r="N3827" s="46"/>
      <c r="O3827" s="46"/>
      <c r="P3827" s="46"/>
      <c r="Q3827" s="46"/>
      <c r="R3827" s="46"/>
      <c r="S3827" s="46"/>
      <c r="T3827" s="46"/>
      <c r="U3827" s="46"/>
      <c r="V3827" s="46"/>
      <c r="W3827" s="46"/>
      <c r="X3827" s="46"/>
    </row>
    <row r="3828" spans="1:24" ht="15" customHeight="1" thickBot="1" x14ac:dyDescent="0.25">
      <c r="A3828" s="46"/>
      <c r="B3828" s="264"/>
      <c r="C3828" s="264"/>
      <c r="D3828" s="264"/>
      <c r="E3828" s="264"/>
      <c r="F3828" s="264"/>
      <c r="G3828" s="264"/>
      <c r="H3828" s="264" t="s">
        <v>929</v>
      </c>
      <c r="I3828" s="287" t="s">
        <v>975</v>
      </c>
      <c r="J3828" s="264" t="s">
        <v>931</v>
      </c>
      <c r="K3828" s="265">
        <v>219.66</v>
      </c>
      <c r="M3828" s="46"/>
      <c r="N3828" s="46"/>
      <c r="O3828" s="46"/>
      <c r="P3828" s="46"/>
      <c r="Q3828" s="46"/>
      <c r="R3828" s="46"/>
      <c r="S3828" s="46"/>
      <c r="T3828" s="46"/>
      <c r="U3828" s="46"/>
      <c r="V3828" s="46"/>
      <c r="W3828" s="46"/>
      <c r="X3828" s="46"/>
    </row>
    <row r="3829" spans="1:24" ht="15" customHeight="1" thickTop="1" x14ac:dyDescent="0.2">
      <c r="A3829" s="46"/>
      <c r="B3829" s="278"/>
      <c r="C3829" s="278"/>
      <c r="D3829" s="278"/>
      <c r="E3829" s="278"/>
      <c r="F3829" s="278"/>
      <c r="G3829" s="278"/>
      <c r="H3829" s="278"/>
      <c r="I3829" s="278"/>
      <c r="J3829" s="278"/>
      <c r="K3829" s="278"/>
      <c r="M3829" s="46"/>
      <c r="N3829" s="46"/>
      <c r="O3829" s="46"/>
      <c r="P3829" s="46"/>
      <c r="Q3829" s="46"/>
      <c r="R3829" s="46"/>
      <c r="S3829" s="46"/>
      <c r="T3829" s="46"/>
      <c r="U3829" s="46"/>
      <c r="V3829" s="46"/>
      <c r="W3829" s="46"/>
      <c r="X3829" s="46"/>
    </row>
    <row r="3830" spans="1:24" ht="15" customHeight="1" x14ac:dyDescent="0.2">
      <c r="A3830" s="46"/>
      <c r="B3830" s="259" t="s">
        <v>3047</v>
      </c>
      <c r="C3830" s="267" t="s">
        <v>24</v>
      </c>
      <c r="D3830" s="259" t="s">
        <v>25</v>
      </c>
      <c r="E3830" s="259" t="s">
        <v>26</v>
      </c>
      <c r="F3830" s="387" t="s">
        <v>917</v>
      </c>
      <c r="G3830" s="387"/>
      <c r="H3830" s="271" t="s">
        <v>27</v>
      </c>
      <c r="I3830" s="267" t="s">
        <v>28</v>
      </c>
      <c r="J3830" s="267" t="s">
        <v>29</v>
      </c>
      <c r="K3830" s="267" t="s">
        <v>30</v>
      </c>
      <c r="M3830" s="46"/>
      <c r="N3830" s="46"/>
      <c r="O3830" s="46"/>
      <c r="P3830" s="46"/>
      <c r="Q3830" s="46"/>
      <c r="R3830" s="46"/>
      <c r="S3830" s="46"/>
      <c r="T3830" s="46"/>
      <c r="U3830" s="46"/>
      <c r="V3830" s="46"/>
      <c r="W3830" s="46"/>
      <c r="X3830" s="46"/>
    </row>
    <row r="3831" spans="1:24" ht="15" customHeight="1" x14ac:dyDescent="0.2">
      <c r="A3831" s="46"/>
      <c r="B3831" s="260" t="s">
        <v>918</v>
      </c>
      <c r="C3831" s="275" t="s">
        <v>2444</v>
      </c>
      <c r="D3831" s="260" t="s">
        <v>73</v>
      </c>
      <c r="E3831" s="260" t="s">
        <v>646</v>
      </c>
      <c r="F3831" s="388" t="s">
        <v>978</v>
      </c>
      <c r="G3831" s="388"/>
      <c r="H3831" s="274" t="s">
        <v>49</v>
      </c>
      <c r="I3831" s="277">
        <v>1</v>
      </c>
      <c r="J3831" s="276">
        <v>234.99</v>
      </c>
      <c r="K3831" s="276">
        <v>234.99</v>
      </c>
      <c r="M3831" s="46"/>
      <c r="N3831" s="46"/>
      <c r="O3831" s="46"/>
      <c r="P3831" s="46"/>
      <c r="Q3831" s="46"/>
      <c r="R3831" s="46"/>
      <c r="S3831" s="46"/>
      <c r="T3831" s="46"/>
      <c r="U3831" s="46"/>
      <c r="V3831" s="46"/>
      <c r="W3831" s="46"/>
      <c r="X3831" s="46"/>
    </row>
    <row r="3832" spans="1:24" ht="15" customHeight="1" x14ac:dyDescent="0.2">
      <c r="A3832" s="46"/>
      <c r="B3832" s="261" t="s">
        <v>953</v>
      </c>
      <c r="C3832" s="280" t="s">
        <v>988</v>
      </c>
      <c r="D3832" s="261" t="s">
        <v>47</v>
      </c>
      <c r="E3832" s="261" t="s">
        <v>989</v>
      </c>
      <c r="F3832" s="385" t="s">
        <v>3970</v>
      </c>
      <c r="G3832" s="385"/>
      <c r="H3832" s="279" t="s">
        <v>950</v>
      </c>
      <c r="I3832" s="282">
        <v>0.2</v>
      </c>
      <c r="J3832" s="281">
        <v>27.19</v>
      </c>
      <c r="K3832" s="281">
        <v>5.43</v>
      </c>
      <c r="M3832" s="46"/>
      <c r="N3832" s="46"/>
      <c r="O3832" s="46"/>
      <c r="P3832" s="46"/>
      <c r="Q3832" s="46"/>
      <c r="R3832" s="46"/>
      <c r="S3832" s="46"/>
      <c r="T3832" s="46"/>
      <c r="U3832" s="46"/>
      <c r="V3832" s="46"/>
      <c r="W3832" s="46"/>
      <c r="X3832" s="46"/>
    </row>
    <row r="3833" spans="1:24" ht="15" customHeight="1" x14ac:dyDescent="0.2">
      <c r="A3833" s="46"/>
      <c r="B3833" s="261" t="s">
        <v>953</v>
      </c>
      <c r="C3833" s="280" t="s">
        <v>991</v>
      </c>
      <c r="D3833" s="261" t="s">
        <v>47</v>
      </c>
      <c r="E3833" s="261" t="s">
        <v>992</v>
      </c>
      <c r="F3833" s="385" t="s">
        <v>3970</v>
      </c>
      <c r="G3833" s="385"/>
      <c r="H3833" s="279" t="s">
        <v>950</v>
      </c>
      <c r="I3833" s="282">
        <v>0.4</v>
      </c>
      <c r="J3833" s="281">
        <v>43.64</v>
      </c>
      <c r="K3833" s="281">
        <v>17.45</v>
      </c>
      <c r="M3833" s="46"/>
      <c r="N3833" s="46"/>
      <c r="O3833" s="46"/>
      <c r="P3833" s="46"/>
      <c r="Q3833" s="46"/>
      <c r="R3833" s="46"/>
      <c r="S3833" s="46"/>
      <c r="T3833" s="46"/>
      <c r="U3833" s="46"/>
      <c r="V3833" s="46"/>
      <c r="W3833" s="46"/>
      <c r="X3833" s="46"/>
    </row>
    <row r="3834" spans="1:24" ht="15" customHeight="1" x14ac:dyDescent="0.2">
      <c r="A3834" s="46"/>
      <c r="B3834" s="262" t="s">
        <v>919</v>
      </c>
      <c r="C3834" s="284" t="s">
        <v>1657</v>
      </c>
      <c r="D3834" s="262" t="s">
        <v>36</v>
      </c>
      <c r="E3834" s="262" t="s">
        <v>1658</v>
      </c>
      <c r="F3834" s="389" t="s">
        <v>923</v>
      </c>
      <c r="G3834" s="389"/>
      <c r="H3834" s="283" t="s">
        <v>304</v>
      </c>
      <c r="I3834" s="286">
        <v>1</v>
      </c>
      <c r="J3834" s="285">
        <v>212.11</v>
      </c>
      <c r="K3834" s="285">
        <v>212.11</v>
      </c>
      <c r="M3834" s="46"/>
      <c r="N3834" s="46"/>
      <c r="O3834" s="46"/>
      <c r="P3834" s="46"/>
      <c r="Q3834" s="46"/>
      <c r="R3834" s="46"/>
      <c r="S3834" s="46"/>
      <c r="T3834" s="46"/>
      <c r="U3834" s="46"/>
      <c r="V3834" s="46"/>
      <c r="W3834" s="46"/>
      <c r="X3834" s="46"/>
    </row>
    <row r="3835" spans="1:24" ht="15" customHeight="1" x14ac:dyDescent="0.2">
      <c r="A3835" s="46"/>
      <c r="B3835" s="263"/>
      <c r="C3835" s="263"/>
      <c r="D3835" s="263"/>
      <c r="E3835" s="263"/>
      <c r="F3835" s="263" t="s">
        <v>924</v>
      </c>
      <c r="G3835" s="289">
        <v>20.329999999999998</v>
      </c>
      <c r="H3835" s="263" t="s">
        <v>925</v>
      </c>
      <c r="I3835" s="289">
        <v>0</v>
      </c>
      <c r="J3835" s="263" t="s">
        <v>926</v>
      </c>
      <c r="K3835" s="289">
        <v>20.329999999999998</v>
      </c>
      <c r="M3835" s="46"/>
      <c r="N3835" s="46"/>
      <c r="O3835" s="46"/>
      <c r="P3835" s="46"/>
      <c r="Q3835" s="46"/>
      <c r="R3835" s="46"/>
      <c r="S3835" s="46"/>
      <c r="T3835" s="46"/>
      <c r="U3835" s="46"/>
      <c r="V3835" s="46"/>
      <c r="W3835" s="46"/>
      <c r="X3835" s="46"/>
    </row>
    <row r="3836" spans="1:24" ht="15" customHeight="1" x14ac:dyDescent="0.2">
      <c r="A3836" s="46"/>
      <c r="B3836" s="263"/>
      <c r="C3836" s="263"/>
      <c r="D3836" s="263"/>
      <c r="E3836" s="263"/>
      <c r="F3836" s="263" t="s">
        <v>927</v>
      </c>
      <c r="G3836" s="289">
        <v>48.9</v>
      </c>
      <c r="H3836" s="263"/>
      <c r="I3836" s="386" t="s">
        <v>928</v>
      </c>
      <c r="J3836" s="386"/>
      <c r="K3836" s="289">
        <v>283.89</v>
      </c>
      <c r="M3836" s="46"/>
      <c r="N3836" s="46"/>
      <c r="O3836" s="46"/>
      <c r="P3836" s="46"/>
      <c r="Q3836" s="46"/>
      <c r="R3836" s="46"/>
      <c r="S3836" s="46"/>
      <c r="T3836" s="46"/>
      <c r="U3836" s="46"/>
      <c r="V3836" s="46"/>
      <c r="W3836" s="46"/>
      <c r="X3836" s="46"/>
    </row>
    <row r="3837" spans="1:24" ht="15" customHeight="1" thickBot="1" x14ac:dyDescent="0.25">
      <c r="A3837" s="46"/>
      <c r="B3837" s="264"/>
      <c r="C3837" s="264"/>
      <c r="D3837" s="264"/>
      <c r="E3837" s="264"/>
      <c r="F3837" s="264"/>
      <c r="G3837" s="264"/>
      <c r="H3837" s="264" t="s">
        <v>929</v>
      </c>
      <c r="I3837" s="287" t="s">
        <v>3647</v>
      </c>
      <c r="J3837" s="264" t="s">
        <v>931</v>
      </c>
      <c r="K3837" s="265">
        <v>11355.6</v>
      </c>
      <c r="M3837" s="46"/>
      <c r="N3837" s="46"/>
      <c r="O3837" s="46"/>
      <c r="P3837" s="46"/>
      <c r="Q3837" s="46"/>
      <c r="R3837" s="46"/>
      <c r="S3837" s="46"/>
      <c r="T3837" s="46"/>
      <c r="U3837" s="46"/>
      <c r="V3837" s="46"/>
      <c r="W3837" s="46"/>
      <c r="X3837" s="46"/>
    </row>
    <row r="3838" spans="1:24" ht="15" customHeight="1" thickTop="1" x14ac:dyDescent="0.2">
      <c r="A3838" s="46"/>
      <c r="B3838" s="278"/>
      <c r="C3838" s="278"/>
      <c r="D3838" s="278"/>
      <c r="E3838" s="278"/>
      <c r="F3838" s="278"/>
      <c r="G3838" s="278"/>
      <c r="H3838" s="278"/>
      <c r="I3838" s="278"/>
      <c r="J3838" s="278"/>
      <c r="K3838" s="278"/>
      <c r="M3838" s="46"/>
      <c r="N3838" s="46"/>
      <c r="O3838" s="46"/>
      <c r="P3838" s="46"/>
      <c r="Q3838" s="46"/>
      <c r="R3838" s="46"/>
      <c r="S3838" s="46"/>
      <c r="T3838" s="46"/>
      <c r="U3838" s="46"/>
      <c r="V3838" s="46"/>
      <c r="W3838" s="46"/>
      <c r="X3838" s="46"/>
    </row>
    <row r="3839" spans="1:24" ht="15" customHeight="1" x14ac:dyDescent="0.2">
      <c r="A3839" s="46"/>
      <c r="B3839" s="259" t="s">
        <v>3048</v>
      </c>
      <c r="C3839" s="267" t="s">
        <v>24</v>
      </c>
      <c r="D3839" s="259" t="s">
        <v>25</v>
      </c>
      <c r="E3839" s="259" t="s">
        <v>26</v>
      </c>
      <c r="F3839" s="387" t="s">
        <v>917</v>
      </c>
      <c r="G3839" s="387"/>
      <c r="H3839" s="271" t="s">
        <v>27</v>
      </c>
      <c r="I3839" s="267" t="s">
        <v>28</v>
      </c>
      <c r="J3839" s="267" t="s">
        <v>29</v>
      </c>
      <c r="K3839" s="267" t="s">
        <v>30</v>
      </c>
      <c r="M3839" s="46"/>
      <c r="N3839" s="46"/>
      <c r="O3839" s="46"/>
      <c r="P3839" s="46"/>
      <c r="Q3839" s="46"/>
      <c r="R3839" s="46"/>
      <c r="S3839" s="46"/>
      <c r="T3839" s="46"/>
      <c r="U3839" s="46"/>
      <c r="V3839" s="46"/>
      <c r="W3839" s="46"/>
      <c r="X3839" s="46"/>
    </row>
    <row r="3840" spans="1:24" ht="15" customHeight="1" x14ac:dyDescent="0.2">
      <c r="A3840" s="46"/>
      <c r="B3840" s="260" t="s">
        <v>918</v>
      </c>
      <c r="C3840" s="275" t="s">
        <v>2488</v>
      </c>
      <c r="D3840" s="260" t="s">
        <v>73</v>
      </c>
      <c r="E3840" s="260" t="s">
        <v>2489</v>
      </c>
      <c r="F3840" s="388" t="s">
        <v>1065</v>
      </c>
      <c r="G3840" s="388"/>
      <c r="H3840" s="274" t="s">
        <v>49</v>
      </c>
      <c r="I3840" s="277">
        <v>1</v>
      </c>
      <c r="J3840" s="276">
        <v>16.690000000000001</v>
      </c>
      <c r="K3840" s="276">
        <v>16.690000000000001</v>
      </c>
      <c r="M3840" s="46"/>
      <c r="N3840" s="46"/>
      <c r="O3840" s="46"/>
      <c r="P3840" s="46"/>
      <c r="Q3840" s="46"/>
      <c r="R3840" s="46"/>
      <c r="S3840" s="46"/>
      <c r="T3840" s="46"/>
      <c r="U3840" s="46"/>
      <c r="V3840" s="46"/>
      <c r="W3840" s="46"/>
      <c r="X3840" s="46"/>
    </row>
    <row r="3841" spans="1:24" ht="15" customHeight="1" x14ac:dyDescent="0.2">
      <c r="A3841" s="46"/>
      <c r="B3841" s="261" t="s">
        <v>953</v>
      </c>
      <c r="C3841" s="280" t="s">
        <v>1019</v>
      </c>
      <c r="D3841" s="261" t="s">
        <v>47</v>
      </c>
      <c r="E3841" s="261" t="s">
        <v>1020</v>
      </c>
      <c r="F3841" s="385" t="s">
        <v>3970</v>
      </c>
      <c r="G3841" s="385"/>
      <c r="H3841" s="279" t="s">
        <v>950</v>
      </c>
      <c r="I3841" s="282">
        <v>0.15</v>
      </c>
      <c r="J3841" s="281">
        <v>24.73</v>
      </c>
      <c r="K3841" s="281">
        <v>3.7</v>
      </c>
      <c r="M3841" s="46"/>
      <c r="N3841" s="46"/>
      <c r="O3841" s="46"/>
      <c r="P3841" s="46"/>
      <c r="Q3841" s="46"/>
      <c r="R3841" s="46"/>
      <c r="S3841" s="46"/>
      <c r="T3841" s="46"/>
      <c r="U3841" s="46"/>
      <c r="V3841" s="46"/>
      <c r="W3841" s="46"/>
      <c r="X3841" s="46"/>
    </row>
    <row r="3842" spans="1:24" ht="15" customHeight="1" x14ac:dyDescent="0.2">
      <c r="A3842" s="46"/>
      <c r="B3842" s="261" t="s">
        <v>953</v>
      </c>
      <c r="C3842" s="280" t="s">
        <v>991</v>
      </c>
      <c r="D3842" s="261" t="s">
        <v>47</v>
      </c>
      <c r="E3842" s="261" t="s">
        <v>992</v>
      </c>
      <c r="F3842" s="385" t="s">
        <v>3970</v>
      </c>
      <c r="G3842" s="385"/>
      <c r="H3842" s="279" t="s">
        <v>950</v>
      </c>
      <c r="I3842" s="282">
        <v>0.15</v>
      </c>
      <c r="J3842" s="281">
        <v>43.64</v>
      </c>
      <c r="K3842" s="281">
        <v>6.54</v>
      </c>
      <c r="M3842" s="46"/>
      <c r="N3842" s="46"/>
      <c r="O3842" s="46"/>
      <c r="P3842" s="46"/>
      <c r="Q3842" s="46"/>
      <c r="R3842" s="46"/>
      <c r="S3842" s="46"/>
      <c r="T3842" s="46"/>
      <c r="U3842" s="46"/>
      <c r="V3842" s="46"/>
      <c r="W3842" s="46"/>
      <c r="X3842" s="46"/>
    </row>
    <row r="3843" spans="1:24" ht="15" customHeight="1" x14ac:dyDescent="0.2">
      <c r="A3843" s="46"/>
      <c r="B3843" s="262" t="s">
        <v>919</v>
      </c>
      <c r="C3843" s="284" t="s">
        <v>2742</v>
      </c>
      <c r="D3843" s="262" t="s">
        <v>39</v>
      </c>
      <c r="E3843" s="262" t="s">
        <v>1747</v>
      </c>
      <c r="F3843" s="389" t="s">
        <v>923</v>
      </c>
      <c r="G3843" s="389"/>
      <c r="H3843" s="283" t="s">
        <v>304</v>
      </c>
      <c r="I3843" s="286">
        <v>1</v>
      </c>
      <c r="J3843" s="285">
        <v>6.45</v>
      </c>
      <c r="K3843" s="285">
        <v>6.45</v>
      </c>
      <c r="M3843" s="46"/>
      <c r="N3843" s="46"/>
      <c r="O3843" s="46"/>
      <c r="P3843" s="46"/>
      <c r="Q3843" s="46"/>
      <c r="R3843" s="46"/>
      <c r="S3843" s="46"/>
      <c r="T3843" s="46"/>
      <c r="U3843" s="46"/>
      <c r="V3843" s="46"/>
      <c r="W3843" s="46"/>
      <c r="X3843" s="46"/>
    </row>
    <row r="3844" spans="1:24" ht="15" customHeight="1" x14ac:dyDescent="0.2">
      <c r="A3844" s="46"/>
      <c r="B3844" s="263"/>
      <c r="C3844" s="263"/>
      <c r="D3844" s="263"/>
      <c r="E3844" s="263"/>
      <c r="F3844" s="263" t="s">
        <v>924</v>
      </c>
      <c r="G3844" s="289">
        <v>8.99</v>
      </c>
      <c r="H3844" s="263" t="s">
        <v>925</v>
      </c>
      <c r="I3844" s="289">
        <v>0</v>
      </c>
      <c r="J3844" s="263" t="s">
        <v>926</v>
      </c>
      <c r="K3844" s="289">
        <v>8.99</v>
      </c>
      <c r="M3844" s="46"/>
      <c r="N3844" s="46"/>
      <c r="O3844" s="46"/>
      <c r="P3844" s="46"/>
      <c r="Q3844" s="46"/>
      <c r="R3844" s="46"/>
      <c r="S3844" s="46"/>
      <c r="T3844" s="46"/>
      <c r="U3844" s="46"/>
      <c r="V3844" s="46"/>
      <c r="W3844" s="46"/>
      <c r="X3844" s="46"/>
    </row>
    <row r="3845" spans="1:24" ht="15" customHeight="1" x14ac:dyDescent="0.2">
      <c r="A3845" s="46"/>
      <c r="B3845" s="263"/>
      <c r="C3845" s="263"/>
      <c r="D3845" s="263"/>
      <c r="E3845" s="263"/>
      <c r="F3845" s="263" t="s">
        <v>927</v>
      </c>
      <c r="G3845" s="289">
        <v>3.47</v>
      </c>
      <c r="H3845" s="263"/>
      <c r="I3845" s="386" t="s">
        <v>928</v>
      </c>
      <c r="J3845" s="386"/>
      <c r="K3845" s="289">
        <v>20.16</v>
      </c>
      <c r="M3845" s="46"/>
      <c r="N3845" s="46"/>
      <c r="O3845" s="46"/>
      <c r="P3845" s="46"/>
      <c r="Q3845" s="46"/>
      <c r="R3845" s="46"/>
      <c r="S3845" s="46"/>
      <c r="T3845" s="46"/>
      <c r="U3845" s="46"/>
      <c r="V3845" s="46"/>
      <c r="W3845" s="46"/>
      <c r="X3845" s="46"/>
    </row>
    <row r="3846" spans="1:24" ht="15" customHeight="1" thickBot="1" x14ac:dyDescent="0.25">
      <c r="A3846" s="46"/>
      <c r="B3846" s="264"/>
      <c r="C3846" s="264"/>
      <c r="D3846" s="264"/>
      <c r="E3846" s="264"/>
      <c r="F3846" s="264"/>
      <c r="G3846" s="264"/>
      <c r="H3846" s="264" t="s">
        <v>929</v>
      </c>
      <c r="I3846" s="287" t="s">
        <v>3750</v>
      </c>
      <c r="J3846" s="264" t="s">
        <v>931</v>
      </c>
      <c r="K3846" s="265">
        <v>3003.84</v>
      </c>
      <c r="M3846" s="46"/>
      <c r="N3846" s="46"/>
      <c r="O3846" s="46"/>
      <c r="P3846" s="46"/>
      <c r="Q3846" s="46"/>
      <c r="R3846" s="46"/>
      <c r="S3846" s="46"/>
      <c r="T3846" s="46"/>
      <c r="U3846" s="46"/>
      <c r="V3846" s="46"/>
      <c r="W3846" s="46"/>
      <c r="X3846" s="46"/>
    </row>
    <row r="3847" spans="1:24" ht="15" customHeight="1" thickTop="1" x14ac:dyDescent="0.2">
      <c r="A3847" s="46"/>
      <c r="B3847" s="278"/>
      <c r="C3847" s="278"/>
      <c r="D3847" s="278"/>
      <c r="E3847" s="278"/>
      <c r="F3847" s="278"/>
      <c r="G3847" s="278"/>
      <c r="H3847" s="278"/>
      <c r="I3847" s="278"/>
      <c r="J3847" s="278"/>
      <c r="K3847" s="278"/>
      <c r="M3847" s="46"/>
      <c r="N3847" s="46"/>
      <c r="O3847" s="46"/>
      <c r="P3847" s="46"/>
      <c r="Q3847" s="46"/>
      <c r="R3847" s="46"/>
      <c r="S3847" s="46"/>
      <c r="T3847" s="46"/>
      <c r="U3847" s="46"/>
      <c r="V3847" s="46"/>
      <c r="W3847" s="46"/>
      <c r="X3847" s="46"/>
    </row>
    <row r="3848" spans="1:24" ht="15" customHeight="1" x14ac:dyDescent="0.2">
      <c r="A3848" s="46"/>
      <c r="B3848" s="259" t="s">
        <v>3049</v>
      </c>
      <c r="C3848" s="267" t="s">
        <v>24</v>
      </c>
      <c r="D3848" s="259" t="s">
        <v>25</v>
      </c>
      <c r="E3848" s="259" t="s">
        <v>26</v>
      </c>
      <c r="F3848" s="387" t="s">
        <v>917</v>
      </c>
      <c r="G3848" s="387"/>
      <c r="H3848" s="271" t="s">
        <v>27</v>
      </c>
      <c r="I3848" s="267" t="s">
        <v>28</v>
      </c>
      <c r="J3848" s="267" t="s">
        <v>29</v>
      </c>
      <c r="K3848" s="267" t="s">
        <v>30</v>
      </c>
      <c r="M3848" s="46"/>
      <c r="N3848" s="46"/>
      <c r="O3848" s="46"/>
      <c r="P3848" s="46"/>
      <c r="Q3848" s="46"/>
      <c r="R3848" s="46"/>
      <c r="S3848" s="46"/>
      <c r="T3848" s="46"/>
      <c r="U3848" s="46"/>
      <c r="V3848" s="46"/>
      <c r="W3848" s="46"/>
      <c r="X3848" s="46"/>
    </row>
    <row r="3849" spans="1:24" ht="15" customHeight="1" x14ac:dyDescent="0.2">
      <c r="A3849" s="46"/>
      <c r="B3849" s="260" t="s">
        <v>918</v>
      </c>
      <c r="C3849" s="275" t="s">
        <v>785</v>
      </c>
      <c r="D3849" s="260" t="s">
        <v>47</v>
      </c>
      <c r="E3849" s="260" t="s">
        <v>786</v>
      </c>
      <c r="F3849" s="388" t="s">
        <v>3976</v>
      </c>
      <c r="G3849" s="388"/>
      <c r="H3849" s="274" t="s">
        <v>49</v>
      </c>
      <c r="I3849" s="277">
        <v>1</v>
      </c>
      <c r="J3849" s="276">
        <v>65.930000000000007</v>
      </c>
      <c r="K3849" s="276">
        <v>65.930000000000007</v>
      </c>
      <c r="M3849" s="46"/>
      <c r="N3849" s="46"/>
      <c r="O3849" s="46"/>
      <c r="P3849" s="46"/>
      <c r="Q3849" s="46"/>
      <c r="R3849" s="46"/>
      <c r="S3849" s="46"/>
      <c r="T3849" s="46"/>
      <c r="U3849" s="46"/>
      <c r="V3849" s="46"/>
      <c r="W3849" s="46"/>
      <c r="X3849" s="46"/>
    </row>
    <row r="3850" spans="1:24" ht="15" customHeight="1" x14ac:dyDescent="0.2">
      <c r="A3850" s="46"/>
      <c r="B3850" s="261" t="s">
        <v>953</v>
      </c>
      <c r="C3850" s="280" t="s">
        <v>988</v>
      </c>
      <c r="D3850" s="261" t="s">
        <v>47</v>
      </c>
      <c r="E3850" s="261" t="s">
        <v>989</v>
      </c>
      <c r="F3850" s="385" t="s">
        <v>3970</v>
      </c>
      <c r="G3850" s="385"/>
      <c r="H3850" s="279" t="s">
        <v>950</v>
      </c>
      <c r="I3850" s="282">
        <v>4.1484699999999999E-2</v>
      </c>
      <c r="J3850" s="281">
        <v>27.19</v>
      </c>
      <c r="K3850" s="281">
        <v>1.1200000000000001</v>
      </c>
      <c r="M3850" s="46"/>
      <c r="N3850" s="46"/>
      <c r="O3850" s="46"/>
      <c r="P3850" s="46"/>
      <c r="Q3850" s="46"/>
      <c r="R3850" s="46"/>
      <c r="S3850" s="46"/>
      <c r="T3850" s="46"/>
      <c r="U3850" s="46"/>
      <c r="V3850" s="46"/>
      <c r="W3850" s="46"/>
      <c r="X3850" s="46"/>
    </row>
    <row r="3851" spans="1:24" ht="15" customHeight="1" x14ac:dyDescent="0.2">
      <c r="A3851" s="46"/>
      <c r="B3851" s="261" t="s">
        <v>953</v>
      </c>
      <c r="C3851" s="280" t="s">
        <v>991</v>
      </c>
      <c r="D3851" s="261" t="s">
        <v>47</v>
      </c>
      <c r="E3851" s="261" t="s">
        <v>992</v>
      </c>
      <c r="F3851" s="385" t="s">
        <v>3970</v>
      </c>
      <c r="G3851" s="385"/>
      <c r="H3851" s="279" t="s">
        <v>950</v>
      </c>
      <c r="I3851" s="282">
        <v>0.37340000000000001</v>
      </c>
      <c r="J3851" s="281">
        <v>43.64</v>
      </c>
      <c r="K3851" s="281">
        <v>16.29</v>
      </c>
      <c r="M3851" s="46"/>
      <c r="N3851" s="46"/>
      <c r="O3851" s="46"/>
      <c r="P3851" s="46"/>
      <c r="Q3851" s="46"/>
      <c r="R3851" s="46"/>
      <c r="S3851" s="46"/>
      <c r="T3851" s="46"/>
      <c r="U3851" s="46"/>
      <c r="V3851" s="46"/>
      <c r="W3851" s="46"/>
      <c r="X3851" s="46"/>
    </row>
    <row r="3852" spans="1:24" ht="15" customHeight="1" x14ac:dyDescent="0.2">
      <c r="A3852" s="46"/>
      <c r="B3852" s="262" t="s">
        <v>919</v>
      </c>
      <c r="C3852" s="284" t="s">
        <v>1001</v>
      </c>
      <c r="D3852" s="262" t="s">
        <v>47</v>
      </c>
      <c r="E3852" s="262" t="s">
        <v>1002</v>
      </c>
      <c r="F3852" s="389" t="s">
        <v>923</v>
      </c>
      <c r="G3852" s="389"/>
      <c r="H3852" s="283" t="s">
        <v>49</v>
      </c>
      <c r="I3852" s="286">
        <v>2</v>
      </c>
      <c r="J3852" s="285">
        <v>1.42</v>
      </c>
      <c r="K3852" s="285">
        <v>2.84</v>
      </c>
      <c r="M3852" s="46"/>
      <c r="N3852" s="46"/>
      <c r="O3852" s="46"/>
      <c r="P3852" s="46"/>
      <c r="Q3852" s="46"/>
      <c r="R3852" s="46"/>
      <c r="S3852" s="46"/>
      <c r="T3852" s="46"/>
      <c r="U3852" s="46"/>
      <c r="V3852" s="46"/>
      <c r="W3852" s="46"/>
      <c r="X3852" s="46"/>
    </row>
    <row r="3853" spans="1:24" ht="15" customHeight="1" x14ac:dyDescent="0.2">
      <c r="A3853" s="46"/>
      <c r="B3853" s="262" t="s">
        <v>919</v>
      </c>
      <c r="C3853" s="284" t="s">
        <v>1003</v>
      </c>
      <c r="D3853" s="262" t="s">
        <v>47</v>
      </c>
      <c r="E3853" s="262" t="s">
        <v>1004</v>
      </c>
      <c r="F3853" s="389" t="s">
        <v>923</v>
      </c>
      <c r="G3853" s="389"/>
      <c r="H3853" s="283" t="s">
        <v>49</v>
      </c>
      <c r="I3853" s="286">
        <v>2</v>
      </c>
      <c r="J3853" s="285">
        <v>0.38</v>
      </c>
      <c r="K3853" s="285">
        <v>0.76</v>
      </c>
      <c r="M3853" s="46"/>
      <c r="N3853" s="46"/>
      <c r="O3853" s="46"/>
      <c r="P3853" s="46"/>
      <c r="Q3853" s="46"/>
      <c r="R3853" s="46"/>
      <c r="S3853" s="46"/>
      <c r="T3853" s="46"/>
      <c r="U3853" s="46"/>
      <c r="V3853" s="46"/>
      <c r="W3853" s="46"/>
      <c r="X3853" s="46"/>
    </row>
    <row r="3854" spans="1:24" ht="15" customHeight="1" x14ac:dyDescent="0.2">
      <c r="A3854" s="46"/>
      <c r="B3854" s="262" t="s">
        <v>919</v>
      </c>
      <c r="C3854" s="284" t="s">
        <v>1012</v>
      </c>
      <c r="D3854" s="262" t="s">
        <v>47</v>
      </c>
      <c r="E3854" s="262" t="s">
        <v>2639</v>
      </c>
      <c r="F3854" s="389" t="s">
        <v>923</v>
      </c>
      <c r="G3854" s="389"/>
      <c r="H3854" s="283" t="s">
        <v>83</v>
      </c>
      <c r="I3854" s="286">
        <v>0.16639999999999999</v>
      </c>
      <c r="J3854" s="285">
        <v>4.18</v>
      </c>
      <c r="K3854" s="285">
        <v>0.69</v>
      </c>
      <c r="M3854" s="46"/>
      <c r="N3854" s="46"/>
      <c r="O3854" s="46"/>
      <c r="P3854" s="46"/>
      <c r="Q3854" s="46"/>
      <c r="R3854" s="46"/>
      <c r="S3854" s="46"/>
      <c r="T3854" s="46"/>
      <c r="U3854" s="46"/>
      <c r="V3854" s="46"/>
      <c r="W3854" s="46"/>
      <c r="X3854" s="46"/>
    </row>
    <row r="3855" spans="1:24" ht="15" customHeight="1" x14ac:dyDescent="0.2">
      <c r="A3855" s="46"/>
      <c r="B3855" s="262" t="s">
        <v>919</v>
      </c>
      <c r="C3855" s="284" t="s">
        <v>1748</v>
      </c>
      <c r="D3855" s="262" t="s">
        <v>47</v>
      </c>
      <c r="E3855" s="262" t="s">
        <v>1749</v>
      </c>
      <c r="F3855" s="389" t="s">
        <v>923</v>
      </c>
      <c r="G3855" s="389"/>
      <c r="H3855" s="283" t="s">
        <v>49</v>
      </c>
      <c r="I3855" s="286">
        <v>1</v>
      </c>
      <c r="J3855" s="285">
        <v>44.23</v>
      </c>
      <c r="K3855" s="285">
        <v>44.23</v>
      </c>
      <c r="M3855" s="46"/>
      <c r="N3855" s="46"/>
      <c r="O3855" s="46"/>
      <c r="P3855" s="46"/>
      <c r="Q3855" s="46"/>
      <c r="R3855" s="46"/>
      <c r="S3855" s="46"/>
      <c r="T3855" s="46"/>
      <c r="U3855" s="46"/>
      <c r="V3855" s="46"/>
      <c r="W3855" s="46"/>
      <c r="X3855" s="46"/>
    </row>
    <row r="3856" spans="1:24" ht="15" customHeight="1" x14ac:dyDescent="0.2">
      <c r="A3856" s="46"/>
      <c r="B3856" s="263"/>
      <c r="C3856" s="263"/>
      <c r="D3856" s="263"/>
      <c r="E3856" s="263"/>
      <c r="F3856" s="263" t="s">
        <v>924</v>
      </c>
      <c r="G3856" s="289">
        <v>15.65</v>
      </c>
      <c r="H3856" s="263" t="s">
        <v>925</v>
      </c>
      <c r="I3856" s="289">
        <v>0</v>
      </c>
      <c r="J3856" s="263" t="s">
        <v>926</v>
      </c>
      <c r="K3856" s="289">
        <v>15.65</v>
      </c>
      <c r="M3856" s="46"/>
      <c r="N3856" s="46"/>
      <c r="O3856" s="46"/>
      <c r="P3856" s="46"/>
      <c r="Q3856" s="46"/>
      <c r="R3856" s="46"/>
      <c r="S3856" s="46"/>
      <c r="T3856" s="46"/>
      <c r="U3856" s="46"/>
      <c r="V3856" s="46"/>
      <c r="W3856" s="46"/>
      <c r="X3856" s="46"/>
    </row>
    <row r="3857" spans="1:24" ht="15" customHeight="1" x14ac:dyDescent="0.2">
      <c r="A3857" s="46"/>
      <c r="B3857" s="263"/>
      <c r="C3857" s="263"/>
      <c r="D3857" s="263"/>
      <c r="E3857" s="263"/>
      <c r="F3857" s="263" t="s">
        <v>927</v>
      </c>
      <c r="G3857" s="289">
        <v>13.72</v>
      </c>
      <c r="H3857" s="263"/>
      <c r="I3857" s="386" t="s">
        <v>928</v>
      </c>
      <c r="J3857" s="386"/>
      <c r="K3857" s="289">
        <v>79.650000000000006</v>
      </c>
      <c r="M3857" s="46"/>
      <c r="N3857" s="46"/>
      <c r="O3857" s="46"/>
      <c r="P3857" s="46"/>
      <c r="Q3857" s="46"/>
      <c r="R3857" s="46"/>
      <c r="S3857" s="46"/>
      <c r="T3857" s="46"/>
      <c r="U3857" s="46"/>
      <c r="V3857" s="46"/>
      <c r="W3857" s="46"/>
      <c r="X3857" s="46"/>
    </row>
    <row r="3858" spans="1:24" ht="15" customHeight="1" thickBot="1" x14ac:dyDescent="0.25">
      <c r="A3858" s="46"/>
      <c r="B3858" s="264"/>
      <c r="C3858" s="264"/>
      <c r="D3858" s="264"/>
      <c r="E3858" s="264"/>
      <c r="F3858" s="264"/>
      <c r="G3858" s="264"/>
      <c r="H3858" s="264" t="s">
        <v>929</v>
      </c>
      <c r="I3858" s="287" t="s">
        <v>1064</v>
      </c>
      <c r="J3858" s="264" t="s">
        <v>931</v>
      </c>
      <c r="K3858" s="265">
        <v>159.30000000000001</v>
      </c>
      <c r="M3858" s="46"/>
      <c r="N3858" s="46"/>
      <c r="O3858" s="46"/>
      <c r="P3858" s="46"/>
      <c r="Q3858" s="46"/>
      <c r="R3858" s="46"/>
      <c r="S3858" s="46"/>
      <c r="T3858" s="46"/>
      <c r="U3858" s="46"/>
      <c r="V3858" s="46"/>
      <c r="W3858" s="46"/>
      <c r="X3858" s="46"/>
    </row>
    <row r="3859" spans="1:24" ht="15" customHeight="1" thickTop="1" x14ac:dyDescent="0.2">
      <c r="A3859" s="46"/>
      <c r="B3859" s="278"/>
      <c r="C3859" s="278"/>
      <c r="D3859" s="278"/>
      <c r="E3859" s="278"/>
      <c r="F3859" s="278"/>
      <c r="G3859" s="278"/>
      <c r="H3859" s="278"/>
      <c r="I3859" s="278"/>
      <c r="J3859" s="278"/>
      <c r="K3859" s="278"/>
      <c r="M3859" s="46"/>
      <c r="N3859" s="46"/>
      <c r="O3859" s="46"/>
      <c r="P3859" s="46"/>
      <c r="Q3859" s="46"/>
      <c r="R3859" s="46"/>
      <c r="S3859" s="46"/>
      <c r="T3859" s="46"/>
      <c r="U3859" s="46"/>
      <c r="V3859" s="46"/>
      <c r="W3859" s="46"/>
      <c r="X3859" s="46"/>
    </row>
    <row r="3860" spans="1:24" ht="15" customHeight="1" x14ac:dyDescent="0.2">
      <c r="A3860" s="46"/>
      <c r="B3860" s="259" t="s">
        <v>3050</v>
      </c>
      <c r="C3860" s="267" t="s">
        <v>24</v>
      </c>
      <c r="D3860" s="259" t="s">
        <v>25</v>
      </c>
      <c r="E3860" s="259" t="s">
        <v>26</v>
      </c>
      <c r="F3860" s="387" t="s">
        <v>917</v>
      </c>
      <c r="G3860" s="387"/>
      <c r="H3860" s="271" t="s">
        <v>27</v>
      </c>
      <c r="I3860" s="267" t="s">
        <v>28</v>
      </c>
      <c r="J3860" s="267" t="s">
        <v>29</v>
      </c>
      <c r="K3860" s="267" t="s">
        <v>30</v>
      </c>
      <c r="M3860" s="46"/>
      <c r="N3860" s="46"/>
      <c r="O3860" s="46"/>
      <c r="P3860" s="46"/>
      <c r="Q3860" s="46"/>
      <c r="R3860" s="46"/>
      <c r="S3860" s="46"/>
      <c r="T3860" s="46"/>
      <c r="U3860" s="46"/>
      <c r="V3860" s="46"/>
      <c r="W3860" s="46"/>
      <c r="X3860" s="46"/>
    </row>
    <row r="3861" spans="1:24" ht="15" customHeight="1" x14ac:dyDescent="0.2">
      <c r="A3861" s="46"/>
      <c r="B3861" s="260" t="s">
        <v>918</v>
      </c>
      <c r="C3861" s="275" t="s">
        <v>3240</v>
      </c>
      <c r="D3861" s="260" t="s">
        <v>47</v>
      </c>
      <c r="E3861" s="260" t="s">
        <v>3241</v>
      </c>
      <c r="F3861" s="388" t="s">
        <v>3977</v>
      </c>
      <c r="G3861" s="388"/>
      <c r="H3861" s="274" t="s">
        <v>49</v>
      </c>
      <c r="I3861" s="277">
        <v>1</v>
      </c>
      <c r="J3861" s="276">
        <v>13262.07</v>
      </c>
      <c r="K3861" s="276">
        <v>13262.07</v>
      </c>
      <c r="M3861" s="46"/>
      <c r="N3861" s="46"/>
      <c r="O3861" s="46"/>
      <c r="P3861" s="46"/>
      <c r="Q3861" s="46"/>
      <c r="R3861" s="46"/>
      <c r="S3861" s="46"/>
      <c r="T3861" s="46"/>
      <c r="U3861" s="46"/>
      <c r="V3861" s="46"/>
      <c r="W3861" s="46"/>
      <c r="X3861" s="46"/>
    </row>
    <row r="3862" spans="1:24" ht="15" customHeight="1" x14ac:dyDescent="0.2">
      <c r="A3862" s="46"/>
      <c r="B3862" s="261" t="s">
        <v>953</v>
      </c>
      <c r="C3862" s="280" t="s">
        <v>991</v>
      </c>
      <c r="D3862" s="261" t="s">
        <v>47</v>
      </c>
      <c r="E3862" s="261" t="s">
        <v>992</v>
      </c>
      <c r="F3862" s="385" t="s">
        <v>3970</v>
      </c>
      <c r="G3862" s="385"/>
      <c r="H3862" s="279" t="s">
        <v>950</v>
      </c>
      <c r="I3862" s="282">
        <v>6.9638</v>
      </c>
      <c r="J3862" s="281">
        <v>43.64</v>
      </c>
      <c r="K3862" s="281">
        <v>303.89999999999998</v>
      </c>
      <c r="M3862" s="46"/>
      <c r="N3862" s="46"/>
      <c r="O3862" s="46"/>
      <c r="P3862" s="46"/>
      <c r="Q3862" s="46"/>
      <c r="R3862" s="46"/>
      <c r="S3862" s="46"/>
      <c r="T3862" s="46"/>
      <c r="U3862" s="46"/>
      <c r="V3862" s="46"/>
      <c r="W3862" s="46"/>
      <c r="X3862" s="46"/>
    </row>
    <row r="3863" spans="1:24" ht="15" customHeight="1" x14ac:dyDescent="0.2">
      <c r="A3863" s="46"/>
      <c r="B3863" s="261" t="s">
        <v>953</v>
      </c>
      <c r="C3863" s="280" t="s">
        <v>988</v>
      </c>
      <c r="D3863" s="261" t="s">
        <v>47</v>
      </c>
      <c r="E3863" s="261" t="s">
        <v>989</v>
      </c>
      <c r="F3863" s="385" t="s">
        <v>3970</v>
      </c>
      <c r="G3863" s="385"/>
      <c r="H3863" s="279" t="s">
        <v>950</v>
      </c>
      <c r="I3863" s="282">
        <v>6.9638</v>
      </c>
      <c r="J3863" s="281">
        <v>27.19</v>
      </c>
      <c r="K3863" s="281">
        <v>189.34</v>
      </c>
      <c r="M3863" s="46"/>
      <c r="N3863" s="46"/>
      <c r="O3863" s="46"/>
      <c r="P3863" s="46"/>
      <c r="Q3863" s="46"/>
      <c r="R3863" s="46"/>
      <c r="S3863" s="46"/>
      <c r="T3863" s="46"/>
      <c r="U3863" s="46"/>
      <c r="V3863" s="46"/>
      <c r="W3863" s="46"/>
      <c r="X3863" s="46"/>
    </row>
    <row r="3864" spans="1:24" ht="15" customHeight="1" x14ac:dyDescent="0.2">
      <c r="A3864" s="46"/>
      <c r="B3864" s="262" t="s">
        <v>919</v>
      </c>
      <c r="C3864" s="284" t="s">
        <v>3346</v>
      </c>
      <c r="D3864" s="262" t="s">
        <v>47</v>
      </c>
      <c r="E3864" s="262" t="s">
        <v>3347</v>
      </c>
      <c r="F3864" s="389" t="s">
        <v>923</v>
      </c>
      <c r="G3864" s="389"/>
      <c r="H3864" s="283" t="s">
        <v>49</v>
      </c>
      <c r="I3864" s="286">
        <v>1</v>
      </c>
      <c r="J3864" s="285">
        <v>12768.83</v>
      </c>
      <c r="K3864" s="285">
        <v>12768.83</v>
      </c>
      <c r="M3864" s="46"/>
      <c r="N3864" s="46"/>
      <c r="O3864" s="46"/>
      <c r="P3864" s="46"/>
      <c r="Q3864" s="46"/>
      <c r="R3864" s="46"/>
      <c r="S3864" s="46"/>
      <c r="T3864" s="46"/>
      <c r="U3864" s="46"/>
      <c r="V3864" s="46"/>
      <c r="W3864" s="46"/>
      <c r="X3864" s="46"/>
    </row>
    <row r="3865" spans="1:24" ht="15" customHeight="1" x14ac:dyDescent="0.2">
      <c r="A3865" s="46"/>
      <c r="B3865" s="263"/>
      <c r="C3865" s="263"/>
      <c r="D3865" s="263"/>
      <c r="E3865" s="263"/>
      <c r="F3865" s="263" t="s">
        <v>924</v>
      </c>
      <c r="G3865" s="289">
        <v>434.04</v>
      </c>
      <c r="H3865" s="263" t="s">
        <v>925</v>
      </c>
      <c r="I3865" s="289">
        <v>0</v>
      </c>
      <c r="J3865" s="263" t="s">
        <v>926</v>
      </c>
      <c r="K3865" s="289">
        <v>434.04</v>
      </c>
      <c r="M3865" s="46"/>
      <c r="N3865" s="46"/>
      <c r="O3865" s="46"/>
      <c r="P3865" s="46"/>
      <c r="Q3865" s="46"/>
      <c r="R3865" s="46"/>
      <c r="S3865" s="46"/>
      <c r="T3865" s="46"/>
      <c r="U3865" s="46"/>
      <c r="V3865" s="46"/>
      <c r="W3865" s="46"/>
      <c r="X3865" s="46"/>
    </row>
    <row r="3866" spans="1:24" ht="15" customHeight="1" x14ac:dyDescent="0.2">
      <c r="A3866" s="46"/>
      <c r="B3866" s="263"/>
      <c r="C3866" s="263"/>
      <c r="D3866" s="263"/>
      <c r="E3866" s="263"/>
      <c r="F3866" s="263" t="s">
        <v>927</v>
      </c>
      <c r="G3866" s="289">
        <v>2759.83</v>
      </c>
      <c r="H3866" s="263"/>
      <c r="I3866" s="386" t="s">
        <v>928</v>
      </c>
      <c r="J3866" s="386"/>
      <c r="K3866" s="289">
        <v>16021.9</v>
      </c>
      <c r="M3866" s="46"/>
      <c r="N3866" s="46"/>
      <c r="O3866" s="46"/>
      <c r="P3866" s="46"/>
      <c r="Q3866" s="46"/>
      <c r="R3866" s="46"/>
      <c r="S3866" s="46"/>
      <c r="T3866" s="46"/>
      <c r="U3866" s="46"/>
      <c r="V3866" s="46"/>
      <c r="W3866" s="46"/>
      <c r="X3866" s="46"/>
    </row>
    <row r="3867" spans="1:24" ht="15" customHeight="1" thickBot="1" x14ac:dyDescent="0.25">
      <c r="A3867" s="46"/>
      <c r="B3867" s="264"/>
      <c r="C3867" s="264"/>
      <c r="D3867" s="264"/>
      <c r="E3867" s="264"/>
      <c r="F3867" s="264"/>
      <c r="G3867" s="264"/>
      <c r="H3867" s="264" t="s">
        <v>929</v>
      </c>
      <c r="I3867" s="287" t="s">
        <v>975</v>
      </c>
      <c r="J3867" s="264" t="s">
        <v>931</v>
      </c>
      <c r="K3867" s="265">
        <v>16021.9</v>
      </c>
      <c r="M3867" s="46"/>
      <c r="N3867" s="46"/>
      <c r="O3867" s="46"/>
      <c r="P3867" s="46"/>
      <c r="Q3867" s="46"/>
      <c r="R3867" s="46"/>
      <c r="S3867" s="46"/>
      <c r="T3867" s="46"/>
      <c r="U3867" s="46"/>
      <c r="V3867" s="46"/>
      <c r="W3867" s="46"/>
      <c r="X3867" s="46"/>
    </row>
    <row r="3868" spans="1:24" ht="15" customHeight="1" thickTop="1" x14ac:dyDescent="0.2">
      <c r="A3868" s="46"/>
      <c r="B3868" s="278"/>
      <c r="C3868" s="278"/>
      <c r="D3868" s="278"/>
      <c r="E3868" s="278"/>
      <c r="F3868" s="278"/>
      <c r="G3868" s="278"/>
      <c r="H3868" s="278"/>
      <c r="I3868" s="278"/>
      <c r="J3868" s="278"/>
      <c r="K3868" s="278"/>
      <c r="M3868" s="46"/>
      <c r="N3868" s="46"/>
      <c r="O3868" s="46"/>
      <c r="P3868" s="46"/>
      <c r="Q3868" s="46"/>
      <c r="R3868" s="46"/>
      <c r="S3868" s="46"/>
      <c r="T3868" s="46"/>
      <c r="U3868" s="46"/>
      <c r="V3868" s="46"/>
      <c r="W3868" s="46"/>
      <c r="X3868" s="46"/>
    </row>
    <row r="3869" spans="1:24" ht="15" customHeight="1" x14ac:dyDescent="0.2">
      <c r="A3869" s="46"/>
      <c r="B3869" s="259" t="s">
        <v>3051</v>
      </c>
      <c r="C3869" s="267" t="s">
        <v>24</v>
      </c>
      <c r="D3869" s="259" t="s">
        <v>25</v>
      </c>
      <c r="E3869" s="259" t="s">
        <v>26</v>
      </c>
      <c r="F3869" s="387" t="s">
        <v>917</v>
      </c>
      <c r="G3869" s="387"/>
      <c r="H3869" s="271" t="s">
        <v>27</v>
      </c>
      <c r="I3869" s="267" t="s">
        <v>28</v>
      </c>
      <c r="J3869" s="267" t="s">
        <v>29</v>
      </c>
      <c r="K3869" s="267" t="s">
        <v>30</v>
      </c>
      <c r="M3869" s="46"/>
      <c r="N3869" s="46"/>
      <c r="O3869" s="46"/>
      <c r="P3869" s="46"/>
      <c r="Q3869" s="46"/>
      <c r="R3869" s="46"/>
      <c r="S3869" s="46"/>
      <c r="T3869" s="46"/>
      <c r="U3869" s="46"/>
      <c r="V3869" s="46"/>
      <c r="W3869" s="46"/>
      <c r="X3869" s="46"/>
    </row>
    <row r="3870" spans="1:24" ht="15" customHeight="1" x14ac:dyDescent="0.2">
      <c r="A3870" s="46"/>
      <c r="B3870" s="260" t="s">
        <v>918</v>
      </c>
      <c r="C3870" s="275" t="s">
        <v>3499</v>
      </c>
      <c r="D3870" s="260" t="s">
        <v>73</v>
      </c>
      <c r="E3870" s="260" t="s">
        <v>3500</v>
      </c>
      <c r="F3870" s="388" t="s">
        <v>978</v>
      </c>
      <c r="G3870" s="388"/>
      <c r="H3870" s="274" t="s">
        <v>49</v>
      </c>
      <c r="I3870" s="277">
        <v>1</v>
      </c>
      <c r="J3870" s="276">
        <v>743.84</v>
      </c>
      <c r="K3870" s="276">
        <v>743.84</v>
      </c>
      <c r="M3870" s="46"/>
      <c r="N3870" s="46"/>
      <c r="O3870" s="46"/>
      <c r="P3870" s="46"/>
      <c r="Q3870" s="46"/>
      <c r="R3870" s="46"/>
      <c r="S3870" s="46"/>
      <c r="T3870" s="46"/>
      <c r="U3870" s="46"/>
      <c r="V3870" s="46"/>
      <c r="W3870" s="46"/>
      <c r="X3870" s="46"/>
    </row>
    <row r="3871" spans="1:24" ht="15" customHeight="1" x14ac:dyDescent="0.2">
      <c r="A3871" s="46"/>
      <c r="B3871" s="261" t="s">
        <v>953</v>
      </c>
      <c r="C3871" s="280" t="s">
        <v>3136</v>
      </c>
      <c r="D3871" s="261" t="s">
        <v>47</v>
      </c>
      <c r="E3871" s="261" t="s">
        <v>3137</v>
      </c>
      <c r="F3871" s="385" t="s">
        <v>3981</v>
      </c>
      <c r="G3871" s="385"/>
      <c r="H3871" s="279" t="s">
        <v>60</v>
      </c>
      <c r="I3871" s="282">
        <v>1.2999999999999999E-2</v>
      </c>
      <c r="J3871" s="281">
        <v>596.53</v>
      </c>
      <c r="K3871" s="281">
        <v>7.75</v>
      </c>
      <c r="M3871" s="46"/>
      <c r="N3871" s="46"/>
      <c r="O3871" s="46"/>
      <c r="P3871" s="46"/>
      <c r="Q3871" s="46"/>
      <c r="R3871" s="46"/>
      <c r="S3871" s="46"/>
      <c r="T3871" s="46"/>
      <c r="U3871" s="46"/>
      <c r="V3871" s="46"/>
      <c r="W3871" s="46"/>
      <c r="X3871" s="46"/>
    </row>
    <row r="3872" spans="1:24" ht="15" customHeight="1" x14ac:dyDescent="0.2">
      <c r="A3872" s="46"/>
      <c r="B3872" s="261" t="s">
        <v>953</v>
      </c>
      <c r="C3872" s="280" t="s">
        <v>991</v>
      </c>
      <c r="D3872" s="261" t="s">
        <v>47</v>
      </c>
      <c r="E3872" s="261" t="s">
        <v>992</v>
      </c>
      <c r="F3872" s="385" t="s">
        <v>3970</v>
      </c>
      <c r="G3872" s="385"/>
      <c r="H3872" s="279" t="s">
        <v>950</v>
      </c>
      <c r="I3872" s="282">
        <v>4.8</v>
      </c>
      <c r="J3872" s="281">
        <v>43.64</v>
      </c>
      <c r="K3872" s="281">
        <v>209.47</v>
      </c>
      <c r="M3872" s="46"/>
      <c r="N3872" s="46"/>
      <c r="O3872" s="46"/>
      <c r="P3872" s="46"/>
      <c r="Q3872" s="46"/>
      <c r="R3872" s="46"/>
      <c r="S3872" s="46"/>
      <c r="T3872" s="46"/>
      <c r="U3872" s="46"/>
      <c r="V3872" s="46"/>
      <c r="W3872" s="46"/>
      <c r="X3872" s="46"/>
    </row>
    <row r="3873" spans="1:24" ht="15" customHeight="1" x14ac:dyDescent="0.2">
      <c r="A3873" s="46"/>
      <c r="B3873" s="261" t="s">
        <v>953</v>
      </c>
      <c r="C3873" s="280" t="s">
        <v>1086</v>
      </c>
      <c r="D3873" s="261" t="s">
        <v>47</v>
      </c>
      <c r="E3873" s="261" t="s">
        <v>1087</v>
      </c>
      <c r="F3873" s="385" t="s">
        <v>3970</v>
      </c>
      <c r="G3873" s="385"/>
      <c r="H3873" s="279" t="s">
        <v>950</v>
      </c>
      <c r="I3873" s="282">
        <v>1.2</v>
      </c>
      <c r="J3873" s="281">
        <v>35.590000000000003</v>
      </c>
      <c r="K3873" s="281">
        <v>42.7</v>
      </c>
      <c r="M3873" s="46"/>
      <c r="N3873" s="46"/>
      <c r="O3873" s="46"/>
      <c r="P3873" s="46"/>
      <c r="Q3873" s="46"/>
      <c r="R3873" s="46"/>
      <c r="S3873" s="46"/>
      <c r="T3873" s="46"/>
      <c r="U3873" s="46"/>
      <c r="V3873" s="46"/>
      <c r="W3873" s="46"/>
      <c r="X3873" s="46"/>
    </row>
    <row r="3874" spans="1:24" ht="15" customHeight="1" x14ac:dyDescent="0.2">
      <c r="A3874" s="46"/>
      <c r="B3874" s="261" t="s">
        <v>953</v>
      </c>
      <c r="C3874" s="280" t="s">
        <v>1019</v>
      </c>
      <c r="D3874" s="261" t="s">
        <v>47</v>
      </c>
      <c r="E3874" s="261" t="s">
        <v>1020</v>
      </c>
      <c r="F3874" s="385" t="s">
        <v>3970</v>
      </c>
      <c r="G3874" s="385"/>
      <c r="H3874" s="279" t="s">
        <v>950</v>
      </c>
      <c r="I3874" s="282">
        <v>1.8</v>
      </c>
      <c r="J3874" s="281">
        <v>24.73</v>
      </c>
      <c r="K3874" s="281">
        <v>44.51</v>
      </c>
      <c r="M3874" s="46"/>
      <c r="N3874" s="46"/>
      <c r="O3874" s="46"/>
      <c r="P3874" s="46"/>
      <c r="Q3874" s="46"/>
      <c r="R3874" s="46"/>
      <c r="S3874" s="46"/>
      <c r="T3874" s="46"/>
      <c r="U3874" s="46"/>
      <c r="V3874" s="46"/>
      <c r="W3874" s="46"/>
      <c r="X3874" s="46"/>
    </row>
    <row r="3875" spans="1:24" ht="15" customHeight="1" x14ac:dyDescent="0.2">
      <c r="A3875" s="46"/>
      <c r="B3875" s="262" t="s">
        <v>919</v>
      </c>
      <c r="C3875" s="284" t="s">
        <v>3751</v>
      </c>
      <c r="D3875" s="262" t="s">
        <v>39</v>
      </c>
      <c r="E3875" s="262" t="s">
        <v>3752</v>
      </c>
      <c r="F3875" s="389" t="s">
        <v>923</v>
      </c>
      <c r="G3875" s="389"/>
      <c r="H3875" s="283" t="s">
        <v>304</v>
      </c>
      <c r="I3875" s="286">
        <v>1</v>
      </c>
      <c r="J3875" s="285">
        <v>439.41</v>
      </c>
      <c r="K3875" s="285">
        <v>439.41</v>
      </c>
      <c r="M3875" s="46"/>
      <c r="N3875" s="46"/>
      <c r="O3875" s="46"/>
      <c r="P3875" s="46"/>
      <c r="Q3875" s="46"/>
      <c r="R3875" s="46"/>
      <c r="S3875" s="46"/>
      <c r="T3875" s="46"/>
      <c r="U3875" s="46"/>
      <c r="V3875" s="46"/>
      <c r="W3875" s="46"/>
      <c r="X3875" s="46"/>
    </row>
    <row r="3876" spans="1:24" ht="15" customHeight="1" x14ac:dyDescent="0.2">
      <c r="A3876" s="46"/>
      <c r="B3876" s="263"/>
      <c r="C3876" s="263"/>
      <c r="D3876" s="263"/>
      <c r="E3876" s="263"/>
      <c r="F3876" s="263" t="s">
        <v>924</v>
      </c>
      <c r="G3876" s="289">
        <v>265.07</v>
      </c>
      <c r="H3876" s="263" t="s">
        <v>925</v>
      </c>
      <c r="I3876" s="289">
        <v>0</v>
      </c>
      <c r="J3876" s="263" t="s">
        <v>926</v>
      </c>
      <c r="K3876" s="289">
        <v>265.07</v>
      </c>
      <c r="M3876" s="46"/>
      <c r="N3876" s="46"/>
      <c r="O3876" s="46"/>
      <c r="P3876" s="46"/>
      <c r="Q3876" s="46"/>
      <c r="R3876" s="46"/>
      <c r="S3876" s="46"/>
      <c r="T3876" s="46"/>
      <c r="U3876" s="46"/>
      <c r="V3876" s="46"/>
      <c r="W3876" s="46"/>
      <c r="X3876" s="46"/>
    </row>
    <row r="3877" spans="1:24" ht="15" customHeight="1" x14ac:dyDescent="0.2">
      <c r="A3877" s="46"/>
      <c r="B3877" s="263"/>
      <c r="C3877" s="263"/>
      <c r="D3877" s="263"/>
      <c r="E3877" s="263"/>
      <c r="F3877" s="263" t="s">
        <v>927</v>
      </c>
      <c r="G3877" s="289">
        <v>154.79</v>
      </c>
      <c r="H3877" s="263"/>
      <c r="I3877" s="386" t="s">
        <v>928</v>
      </c>
      <c r="J3877" s="386"/>
      <c r="K3877" s="289">
        <v>898.63</v>
      </c>
      <c r="M3877" s="46"/>
      <c r="N3877" s="46"/>
      <c r="O3877" s="46"/>
      <c r="P3877" s="46"/>
      <c r="Q3877" s="46"/>
      <c r="R3877" s="46"/>
      <c r="S3877" s="46"/>
      <c r="T3877" s="46"/>
      <c r="U3877" s="46"/>
      <c r="V3877" s="46"/>
      <c r="W3877" s="46"/>
      <c r="X3877" s="46"/>
    </row>
    <row r="3878" spans="1:24" ht="15" customHeight="1" thickBot="1" x14ac:dyDescent="0.25">
      <c r="A3878" s="46"/>
      <c r="B3878" s="264"/>
      <c r="C3878" s="264"/>
      <c r="D3878" s="264"/>
      <c r="E3878" s="264"/>
      <c r="F3878" s="264"/>
      <c r="G3878" s="264"/>
      <c r="H3878" s="264" t="s">
        <v>929</v>
      </c>
      <c r="I3878" s="287" t="s">
        <v>975</v>
      </c>
      <c r="J3878" s="264" t="s">
        <v>931</v>
      </c>
      <c r="K3878" s="265">
        <v>898.63</v>
      </c>
      <c r="M3878" s="46"/>
      <c r="N3878" s="46"/>
      <c r="O3878" s="46"/>
      <c r="P3878" s="46"/>
      <c r="Q3878" s="46"/>
      <c r="R3878" s="46"/>
      <c r="S3878" s="46"/>
      <c r="T3878" s="46"/>
      <c r="U3878" s="46"/>
      <c r="V3878" s="46"/>
      <c r="W3878" s="46"/>
      <c r="X3878" s="46"/>
    </row>
    <row r="3879" spans="1:24" ht="15" customHeight="1" thickTop="1" x14ac:dyDescent="0.2">
      <c r="A3879" s="46"/>
      <c r="B3879" s="278"/>
      <c r="C3879" s="278"/>
      <c r="D3879" s="278"/>
      <c r="E3879" s="278"/>
      <c r="F3879" s="278"/>
      <c r="G3879" s="278"/>
      <c r="H3879" s="278"/>
      <c r="I3879" s="278"/>
      <c r="J3879" s="278"/>
      <c r="K3879" s="278"/>
      <c r="M3879" s="46"/>
      <c r="N3879" s="46"/>
      <c r="O3879" s="46"/>
      <c r="P3879" s="46"/>
      <c r="Q3879" s="46"/>
      <c r="R3879" s="46"/>
      <c r="S3879" s="46"/>
      <c r="T3879" s="46"/>
      <c r="U3879" s="46"/>
      <c r="V3879" s="46"/>
      <c r="W3879" s="46"/>
      <c r="X3879" s="46"/>
    </row>
    <row r="3880" spans="1:24" ht="15" customHeight="1" x14ac:dyDescent="0.2">
      <c r="A3880" s="46"/>
      <c r="B3880" s="259" t="s">
        <v>3052</v>
      </c>
      <c r="C3880" s="267" t="s">
        <v>24</v>
      </c>
      <c r="D3880" s="259" t="s">
        <v>25</v>
      </c>
      <c r="E3880" s="259" t="s">
        <v>26</v>
      </c>
      <c r="F3880" s="387" t="s">
        <v>917</v>
      </c>
      <c r="G3880" s="387"/>
      <c r="H3880" s="271" t="s">
        <v>27</v>
      </c>
      <c r="I3880" s="267" t="s">
        <v>28</v>
      </c>
      <c r="J3880" s="267" t="s">
        <v>29</v>
      </c>
      <c r="K3880" s="267" t="s">
        <v>30</v>
      </c>
      <c r="M3880" s="46"/>
      <c r="N3880" s="46"/>
      <c r="O3880" s="46"/>
      <c r="P3880" s="46"/>
      <c r="Q3880" s="46"/>
      <c r="R3880" s="46"/>
      <c r="S3880" s="46"/>
      <c r="T3880" s="46"/>
      <c r="U3880" s="46"/>
      <c r="V3880" s="46"/>
      <c r="W3880" s="46"/>
      <c r="X3880" s="46"/>
    </row>
    <row r="3881" spans="1:24" ht="15" customHeight="1" x14ac:dyDescent="0.2">
      <c r="A3881" s="46"/>
      <c r="B3881" s="260" t="s">
        <v>918</v>
      </c>
      <c r="C3881" s="275" t="s">
        <v>3501</v>
      </c>
      <c r="D3881" s="260" t="s">
        <v>73</v>
      </c>
      <c r="E3881" s="260" t="s">
        <v>3502</v>
      </c>
      <c r="F3881" s="388" t="s">
        <v>1065</v>
      </c>
      <c r="G3881" s="388"/>
      <c r="H3881" s="274" t="s">
        <v>49</v>
      </c>
      <c r="I3881" s="277">
        <v>1</v>
      </c>
      <c r="J3881" s="276">
        <v>694.42</v>
      </c>
      <c r="K3881" s="276">
        <v>694.42</v>
      </c>
      <c r="M3881" s="46"/>
      <c r="N3881" s="46"/>
      <c r="O3881" s="46"/>
      <c r="P3881" s="46"/>
      <c r="Q3881" s="46"/>
      <c r="R3881" s="46"/>
      <c r="S3881" s="46"/>
      <c r="T3881" s="46"/>
      <c r="U3881" s="46"/>
      <c r="V3881" s="46"/>
      <c r="W3881" s="46"/>
      <c r="X3881" s="46"/>
    </row>
    <row r="3882" spans="1:24" ht="15" customHeight="1" x14ac:dyDescent="0.2">
      <c r="A3882" s="46"/>
      <c r="B3882" s="261" t="s">
        <v>953</v>
      </c>
      <c r="C3882" s="280" t="s">
        <v>1019</v>
      </c>
      <c r="D3882" s="261" t="s">
        <v>47</v>
      </c>
      <c r="E3882" s="261" t="s">
        <v>1020</v>
      </c>
      <c r="F3882" s="385" t="s">
        <v>3970</v>
      </c>
      <c r="G3882" s="385"/>
      <c r="H3882" s="279" t="s">
        <v>950</v>
      </c>
      <c r="I3882" s="282">
        <v>2.4</v>
      </c>
      <c r="J3882" s="281">
        <v>24.73</v>
      </c>
      <c r="K3882" s="281">
        <v>59.35</v>
      </c>
      <c r="M3882" s="46"/>
      <c r="N3882" s="46"/>
      <c r="O3882" s="46"/>
      <c r="P3882" s="46"/>
      <c r="Q3882" s="46"/>
      <c r="R3882" s="46"/>
      <c r="S3882" s="46"/>
      <c r="T3882" s="46"/>
      <c r="U3882" s="46"/>
      <c r="V3882" s="46"/>
      <c r="W3882" s="46"/>
      <c r="X3882" s="46"/>
    </row>
    <row r="3883" spans="1:24" ht="15" customHeight="1" x14ac:dyDescent="0.2">
      <c r="A3883" s="46"/>
      <c r="B3883" s="261" t="s">
        <v>953</v>
      </c>
      <c r="C3883" s="280" t="s">
        <v>991</v>
      </c>
      <c r="D3883" s="261" t="s">
        <v>47</v>
      </c>
      <c r="E3883" s="261" t="s">
        <v>992</v>
      </c>
      <c r="F3883" s="385" t="s">
        <v>3970</v>
      </c>
      <c r="G3883" s="385"/>
      <c r="H3883" s="279" t="s">
        <v>950</v>
      </c>
      <c r="I3883" s="282">
        <v>6.4</v>
      </c>
      <c r="J3883" s="281">
        <v>43.64</v>
      </c>
      <c r="K3883" s="281">
        <v>279.29000000000002</v>
      </c>
      <c r="M3883" s="46"/>
      <c r="N3883" s="46"/>
      <c r="O3883" s="46"/>
      <c r="P3883" s="46"/>
      <c r="Q3883" s="46"/>
      <c r="R3883" s="46"/>
      <c r="S3883" s="46"/>
      <c r="T3883" s="46"/>
      <c r="U3883" s="46"/>
      <c r="V3883" s="46"/>
      <c r="W3883" s="46"/>
      <c r="X3883" s="46"/>
    </row>
    <row r="3884" spans="1:24" ht="15" customHeight="1" x14ac:dyDescent="0.2">
      <c r="A3884" s="46"/>
      <c r="B3884" s="261" t="s">
        <v>953</v>
      </c>
      <c r="C3884" s="280" t="s">
        <v>3136</v>
      </c>
      <c r="D3884" s="261" t="s">
        <v>47</v>
      </c>
      <c r="E3884" s="261" t="s">
        <v>3137</v>
      </c>
      <c r="F3884" s="385" t="s">
        <v>3981</v>
      </c>
      <c r="G3884" s="385"/>
      <c r="H3884" s="279" t="s">
        <v>60</v>
      </c>
      <c r="I3884" s="282">
        <v>1.7000000000000001E-2</v>
      </c>
      <c r="J3884" s="281">
        <v>596.53</v>
      </c>
      <c r="K3884" s="281">
        <v>10.14</v>
      </c>
      <c r="M3884" s="46"/>
      <c r="N3884" s="46"/>
      <c r="O3884" s="46"/>
      <c r="P3884" s="46"/>
      <c r="Q3884" s="46"/>
      <c r="R3884" s="46"/>
      <c r="S3884" s="46"/>
      <c r="T3884" s="46"/>
      <c r="U3884" s="46"/>
      <c r="V3884" s="46"/>
      <c r="W3884" s="46"/>
      <c r="X3884" s="46"/>
    </row>
    <row r="3885" spans="1:24" ht="15" customHeight="1" x14ac:dyDescent="0.2">
      <c r="A3885" s="46"/>
      <c r="B3885" s="261" t="s">
        <v>953</v>
      </c>
      <c r="C3885" s="280" t="s">
        <v>1086</v>
      </c>
      <c r="D3885" s="261" t="s">
        <v>47</v>
      </c>
      <c r="E3885" s="261" t="s">
        <v>1087</v>
      </c>
      <c r="F3885" s="385" t="s">
        <v>3970</v>
      </c>
      <c r="G3885" s="385"/>
      <c r="H3885" s="279" t="s">
        <v>950</v>
      </c>
      <c r="I3885" s="282">
        <v>1.6</v>
      </c>
      <c r="J3885" s="281">
        <v>35.590000000000003</v>
      </c>
      <c r="K3885" s="281">
        <v>56.94</v>
      </c>
      <c r="M3885" s="46"/>
      <c r="N3885" s="46"/>
      <c r="O3885" s="46"/>
      <c r="P3885" s="46"/>
      <c r="Q3885" s="46"/>
      <c r="R3885" s="46"/>
      <c r="S3885" s="46"/>
      <c r="T3885" s="46"/>
      <c r="U3885" s="46"/>
      <c r="V3885" s="46"/>
      <c r="W3885" s="46"/>
      <c r="X3885" s="46"/>
    </row>
    <row r="3886" spans="1:24" ht="15" customHeight="1" x14ac:dyDescent="0.2">
      <c r="A3886" s="46"/>
      <c r="B3886" s="262" t="s">
        <v>919</v>
      </c>
      <c r="C3886" s="284" t="s">
        <v>3753</v>
      </c>
      <c r="D3886" s="262" t="s">
        <v>39</v>
      </c>
      <c r="E3886" s="262" t="s">
        <v>3754</v>
      </c>
      <c r="F3886" s="389" t="s">
        <v>923</v>
      </c>
      <c r="G3886" s="389"/>
      <c r="H3886" s="283" t="s">
        <v>304</v>
      </c>
      <c r="I3886" s="286">
        <v>1</v>
      </c>
      <c r="J3886" s="285">
        <v>288.7</v>
      </c>
      <c r="K3886" s="285">
        <v>288.7</v>
      </c>
      <c r="M3886" s="46"/>
      <c r="N3886" s="46"/>
      <c r="O3886" s="46"/>
      <c r="P3886" s="46"/>
      <c r="Q3886" s="46"/>
      <c r="R3886" s="46"/>
      <c r="S3886" s="46"/>
      <c r="T3886" s="46"/>
      <c r="U3886" s="46"/>
      <c r="V3886" s="46"/>
      <c r="W3886" s="46"/>
      <c r="X3886" s="46"/>
    </row>
    <row r="3887" spans="1:24" ht="15" customHeight="1" x14ac:dyDescent="0.2">
      <c r="A3887" s="46"/>
      <c r="B3887" s="263"/>
      <c r="C3887" s="263"/>
      <c r="D3887" s="263"/>
      <c r="E3887" s="263"/>
      <c r="F3887" s="263" t="s">
        <v>924</v>
      </c>
      <c r="G3887" s="289">
        <v>353.4</v>
      </c>
      <c r="H3887" s="263" t="s">
        <v>925</v>
      </c>
      <c r="I3887" s="289">
        <v>0</v>
      </c>
      <c r="J3887" s="263" t="s">
        <v>926</v>
      </c>
      <c r="K3887" s="289">
        <v>353.4</v>
      </c>
      <c r="M3887" s="46"/>
      <c r="N3887" s="46"/>
      <c r="O3887" s="46"/>
      <c r="P3887" s="46"/>
      <c r="Q3887" s="46"/>
      <c r="R3887" s="46"/>
      <c r="S3887" s="46"/>
      <c r="T3887" s="46"/>
      <c r="U3887" s="46"/>
      <c r="V3887" s="46"/>
      <c r="W3887" s="46"/>
      <c r="X3887" s="46"/>
    </row>
    <row r="3888" spans="1:24" ht="15" customHeight="1" x14ac:dyDescent="0.2">
      <c r="A3888" s="46"/>
      <c r="B3888" s="263"/>
      <c r="C3888" s="263"/>
      <c r="D3888" s="263"/>
      <c r="E3888" s="263"/>
      <c r="F3888" s="263" t="s">
        <v>927</v>
      </c>
      <c r="G3888" s="289">
        <v>144.5</v>
      </c>
      <c r="H3888" s="263"/>
      <c r="I3888" s="386" t="s">
        <v>928</v>
      </c>
      <c r="J3888" s="386"/>
      <c r="K3888" s="289">
        <v>838.92</v>
      </c>
      <c r="M3888" s="46"/>
      <c r="N3888" s="46"/>
      <c r="O3888" s="46"/>
      <c r="P3888" s="46"/>
      <c r="Q3888" s="46"/>
      <c r="R3888" s="46"/>
      <c r="S3888" s="46"/>
      <c r="T3888" s="46"/>
      <c r="U3888" s="46"/>
      <c r="V3888" s="46"/>
      <c r="W3888" s="46"/>
      <c r="X3888" s="46"/>
    </row>
    <row r="3889" spans="1:24" ht="15" customHeight="1" thickBot="1" x14ac:dyDescent="0.25">
      <c r="A3889" s="46"/>
      <c r="B3889" s="264"/>
      <c r="C3889" s="264"/>
      <c r="D3889" s="264"/>
      <c r="E3889" s="264"/>
      <c r="F3889" s="264"/>
      <c r="G3889" s="264"/>
      <c r="H3889" s="264" t="s">
        <v>929</v>
      </c>
      <c r="I3889" s="287" t="s">
        <v>1064</v>
      </c>
      <c r="J3889" s="264" t="s">
        <v>931</v>
      </c>
      <c r="K3889" s="265">
        <v>1677.84</v>
      </c>
      <c r="M3889" s="46"/>
      <c r="N3889" s="46"/>
      <c r="O3889" s="46"/>
      <c r="P3889" s="46"/>
      <c r="Q3889" s="46"/>
      <c r="R3889" s="46"/>
      <c r="S3889" s="46"/>
      <c r="T3889" s="46"/>
      <c r="U3889" s="46"/>
      <c r="V3889" s="46"/>
      <c r="W3889" s="46"/>
      <c r="X3889" s="46"/>
    </row>
    <row r="3890" spans="1:24" ht="15" customHeight="1" thickTop="1" x14ac:dyDescent="0.2">
      <c r="A3890" s="46"/>
      <c r="B3890" s="278"/>
      <c r="C3890" s="278"/>
      <c r="D3890" s="278"/>
      <c r="E3890" s="278"/>
      <c r="F3890" s="278"/>
      <c r="G3890" s="278"/>
      <c r="H3890" s="278"/>
      <c r="I3890" s="278"/>
      <c r="J3890" s="278"/>
      <c r="K3890" s="278"/>
      <c r="M3890" s="46"/>
      <c r="N3890" s="46"/>
      <c r="O3890" s="46"/>
      <c r="P3890" s="46"/>
      <c r="Q3890" s="46"/>
      <c r="R3890" s="46"/>
      <c r="S3890" s="46"/>
      <c r="T3890" s="46"/>
      <c r="U3890" s="46"/>
      <c r="V3890" s="46"/>
      <c r="W3890" s="46"/>
      <c r="X3890" s="46"/>
    </row>
    <row r="3891" spans="1:24" ht="15" customHeight="1" x14ac:dyDescent="0.2">
      <c r="A3891" s="46"/>
      <c r="B3891" s="259" t="s">
        <v>3053</v>
      </c>
      <c r="C3891" s="267" t="s">
        <v>24</v>
      </c>
      <c r="D3891" s="259" t="s">
        <v>25</v>
      </c>
      <c r="E3891" s="259" t="s">
        <v>26</v>
      </c>
      <c r="F3891" s="387" t="s">
        <v>917</v>
      </c>
      <c r="G3891" s="387"/>
      <c r="H3891" s="271" t="s">
        <v>27</v>
      </c>
      <c r="I3891" s="267" t="s">
        <v>28</v>
      </c>
      <c r="J3891" s="267" t="s">
        <v>29</v>
      </c>
      <c r="K3891" s="267" t="s">
        <v>30</v>
      </c>
      <c r="M3891" s="46"/>
      <c r="N3891" s="46"/>
      <c r="O3891" s="46"/>
      <c r="P3891" s="46"/>
      <c r="Q3891" s="46"/>
      <c r="R3891" s="46"/>
      <c r="S3891" s="46"/>
      <c r="T3891" s="46"/>
      <c r="U3891" s="46"/>
      <c r="V3891" s="46"/>
      <c r="W3891" s="46"/>
      <c r="X3891" s="46"/>
    </row>
    <row r="3892" spans="1:24" ht="15" customHeight="1" x14ac:dyDescent="0.2">
      <c r="A3892" s="46"/>
      <c r="B3892" s="260" t="s">
        <v>918</v>
      </c>
      <c r="C3892" s="275" t="s">
        <v>3242</v>
      </c>
      <c r="D3892" s="260" t="s">
        <v>47</v>
      </c>
      <c r="E3892" s="260" t="s">
        <v>3243</v>
      </c>
      <c r="F3892" s="388" t="s">
        <v>3977</v>
      </c>
      <c r="G3892" s="388"/>
      <c r="H3892" s="274" t="s">
        <v>49</v>
      </c>
      <c r="I3892" s="277">
        <v>1</v>
      </c>
      <c r="J3892" s="276">
        <v>634.85</v>
      </c>
      <c r="K3892" s="276">
        <v>634.85</v>
      </c>
      <c r="M3892" s="46"/>
      <c r="N3892" s="46"/>
      <c r="O3892" s="46"/>
      <c r="P3892" s="46"/>
      <c r="Q3892" s="46"/>
      <c r="R3892" s="46"/>
      <c r="S3892" s="46"/>
      <c r="T3892" s="46"/>
      <c r="U3892" s="46"/>
      <c r="V3892" s="46"/>
      <c r="W3892" s="46"/>
      <c r="X3892" s="46"/>
    </row>
    <row r="3893" spans="1:24" ht="15" customHeight="1" x14ac:dyDescent="0.2">
      <c r="A3893" s="46"/>
      <c r="B3893" s="261" t="s">
        <v>953</v>
      </c>
      <c r="C3893" s="280" t="s">
        <v>991</v>
      </c>
      <c r="D3893" s="261" t="s">
        <v>47</v>
      </c>
      <c r="E3893" s="261" t="s">
        <v>992</v>
      </c>
      <c r="F3893" s="385" t="s">
        <v>3970</v>
      </c>
      <c r="G3893" s="385"/>
      <c r="H3893" s="279" t="s">
        <v>950</v>
      </c>
      <c r="I3893" s="282">
        <v>1.657</v>
      </c>
      <c r="J3893" s="281">
        <v>43.64</v>
      </c>
      <c r="K3893" s="281">
        <v>72.31</v>
      </c>
      <c r="M3893" s="46"/>
      <c r="N3893" s="46"/>
      <c r="O3893" s="46"/>
      <c r="P3893" s="46"/>
      <c r="Q3893" s="46"/>
      <c r="R3893" s="46"/>
      <c r="S3893" s="46"/>
      <c r="T3893" s="46"/>
      <c r="U3893" s="46"/>
      <c r="V3893" s="46"/>
      <c r="W3893" s="46"/>
      <c r="X3893" s="46"/>
    </row>
    <row r="3894" spans="1:24" ht="15" customHeight="1" x14ac:dyDescent="0.2">
      <c r="A3894" s="46"/>
      <c r="B3894" s="261" t="s">
        <v>953</v>
      </c>
      <c r="C3894" s="280" t="s">
        <v>988</v>
      </c>
      <c r="D3894" s="261" t="s">
        <v>47</v>
      </c>
      <c r="E3894" s="261" t="s">
        <v>989</v>
      </c>
      <c r="F3894" s="385" t="s">
        <v>3970</v>
      </c>
      <c r="G3894" s="385"/>
      <c r="H3894" s="279" t="s">
        <v>950</v>
      </c>
      <c r="I3894" s="282">
        <v>1.657</v>
      </c>
      <c r="J3894" s="281">
        <v>27.19</v>
      </c>
      <c r="K3894" s="281">
        <v>45.05</v>
      </c>
      <c r="M3894" s="46"/>
      <c r="N3894" s="46"/>
      <c r="O3894" s="46"/>
      <c r="P3894" s="46"/>
      <c r="Q3894" s="46"/>
      <c r="R3894" s="46"/>
      <c r="S3894" s="46"/>
      <c r="T3894" s="46"/>
      <c r="U3894" s="46"/>
      <c r="V3894" s="46"/>
      <c r="W3894" s="46"/>
      <c r="X3894" s="46"/>
    </row>
    <row r="3895" spans="1:24" ht="15" customHeight="1" x14ac:dyDescent="0.2">
      <c r="A3895" s="46"/>
      <c r="B3895" s="261" t="s">
        <v>953</v>
      </c>
      <c r="C3895" s="280" t="s">
        <v>982</v>
      </c>
      <c r="D3895" s="261" t="s">
        <v>47</v>
      </c>
      <c r="E3895" s="261" t="s">
        <v>983</v>
      </c>
      <c r="F3895" s="385" t="s">
        <v>3981</v>
      </c>
      <c r="G3895" s="385"/>
      <c r="H3895" s="279" t="s">
        <v>60</v>
      </c>
      <c r="I3895" s="282">
        <v>1.44E-2</v>
      </c>
      <c r="J3895" s="281">
        <v>787.18</v>
      </c>
      <c r="K3895" s="281">
        <v>11.33</v>
      </c>
      <c r="M3895" s="46"/>
      <c r="N3895" s="46"/>
      <c r="O3895" s="46"/>
      <c r="P3895" s="46"/>
      <c r="Q3895" s="46"/>
      <c r="R3895" s="46"/>
      <c r="S3895" s="46"/>
      <c r="T3895" s="46"/>
      <c r="U3895" s="46"/>
      <c r="V3895" s="46"/>
      <c r="W3895" s="46"/>
      <c r="X3895" s="46"/>
    </row>
    <row r="3896" spans="1:24" ht="15" customHeight="1" x14ac:dyDescent="0.2">
      <c r="A3896" s="46"/>
      <c r="B3896" s="262" t="s">
        <v>919</v>
      </c>
      <c r="C3896" s="284" t="s">
        <v>3348</v>
      </c>
      <c r="D3896" s="262" t="s">
        <v>47</v>
      </c>
      <c r="E3896" s="262" t="s">
        <v>3349</v>
      </c>
      <c r="F3896" s="389" t="s">
        <v>923</v>
      </c>
      <c r="G3896" s="389"/>
      <c r="H3896" s="283" t="s">
        <v>49</v>
      </c>
      <c r="I3896" s="286">
        <v>1</v>
      </c>
      <c r="J3896" s="285">
        <v>506.16</v>
      </c>
      <c r="K3896" s="285">
        <v>506.16</v>
      </c>
      <c r="M3896" s="46"/>
      <c r="N3896" s="46"/>
      <c r="O3896" s="46"/>
      <c r="P3896" s="46"/>
      <c r="Q3896" s="46"/>
      <c r="R3896" s="46"/>
      <c r="S3896" s="46"/>
      <c r="T3896" s="46"/>
      <c r="U3896" s="46"/>
      <c r="V3896" s="46"/>
      <c r="W3896" s="46"/>
      <c r="X3896" s="46"/>
    </row>
    <row r="3897" spans="1:24" ht="15" customHeight="1" x14ac:dyDescent="0.2">
      <c r="A3897" s="46"/>
      <c r="B3897" s="263"/>
      <c r="C3897" s="263"/>
      <c r="D3897" s="263"/>
      <c r="E3897" s="263"/>
      <c r="F3897" s="263" t="s">
        <v>924</v>
      </c>
      <c r="G3897" s="289">
        <v>106.6</v>
      </c>
      <c r="H3897" s="263" t="s">
        <v>925</v>
      </c>
      <c r="I3897" s="289">
        <v>0</v>
      </c>
      <c r="J3897" s="263" t="s">
        <v>926</v>
      </c>
      <c r="K3897" s="289">
        <v>106.6</v>
      </c>
      <c r="M3897" s="46"/>
      <c r="N3897" s="46"/>
      <c r="O3897" s="46"/>
      <c r="P3897" s="46"/>
      <c r="Q3897" s="46"/>
      <c r="R3897" s="46"/>
      <c r="S3897" s="46"/>
      <c r="T3897" s="46"/>
      <c r="U3897" s="46"/>
      <c r="V3897" s="46"/>
      <c r="W3897" s="46"/>
      <c r="X3897" s="46"/>
    </row>
    <row r="3898" spans="1:24" ht="15" customHeight="1" x14ac:dyDescent="0.2">
      <c r="A3898" s="46"/>
      <c r="B3898" s="263"/>
      <c r="C3898" s="263"/>
      <c r="D3898" s="263"/>
      <c r="E3898" s="263"/>
      <c r="F3898" s="263" t="s">
        <v>927</v>
      </c>
      <c r="G3898" s="289">
        <v>132.11000000000001</v>
      </c>
      <c r="H3898" s="263"/>
      <c r="I3898" s="386" t="s">
        <v>928</v>
      </c>
      <c r="J3898" s="386"/>
      <c r="K3898" s="289">
        <v>766.96</v>
      </c>
      <c r="M3898" s="46"/>
      <c r="N3898" s="46"/>
      <c r="O3898" s="46"/>
      <c r="P3898" s="46"/>
      <c r="Q3898" s="46"/>
      <c r="R3898" s="46"/>
      <c r="S3898" s="46"/>
      <c r="T3898" s="46"/>
      <c r="U3898" s="46"/>
      <c r="V3898" s="46"/>
      <c r="W3898" s="46"/>
      <c r="X3898" s="46"/>
    </row>
    <row r="3899" spans="1:24" ht="15" customHeight="1" thickBot="1" x14ac:dyDescent="0.25">
      <c r="A3899" s="46"/>
      <c r="B3899" s="264"/>
      <c r="C3899" s="264"/>
      <c r="D3899" s="264"/>
      <c r="E3899" s="264"/>
      <c r="F3899" s="264"/>
      <c r="G3899" s="264"/>
      <c r="H3899" s="264" t="s">
        <v>929</v>
      </c>
      <c r="I3899" s="287" t="s">
        <v>975</v>
      </c>
      <c r="J3899" s="264" t="s">
        <v>931</v>
      </c>
      <c r="K3899" s="265">
        <v>766.96</v>
      </c>
      <c r="M3899" s="46"/>
      <c r="N3899" s="46"/>
      <c r="O3899" s="46"/>
      <c r="P3899" s="46"/>
      <c r="Q3899" s="46"/>
      <c r="R3899" s="46"/>
      <c r="S3899" s="46"/>
      <c r="T3899" s="46"/>
      <c r="U3899" s="46"/>
      <c r="V3899" s="46"/>
      <c r="W3899" s="46"/>
      <c r="X3899" s="46"/>
    </row>
    <row r="3900" spans="1:24" ht="15" customHeight="1" thickTop="1" x14ac:dyDescent="0.2">
      <c r="A3900" s="46"/>
      <c r="B3900" s="278"/>
      <c r="C3900" s="278"/>
      <c r="D3900" s="278"/>
      <c r="E3900" s="278"/>
      <c r="F3900" s="278"/>
      <c r="G3900" s="278"/>
      <c r="H3900" s="278"/>
      <c r="I3900" s="278"/>
      <c r="J3900" s="278"/>
      <c r="K3900" s="278"/>
      <c r="M3900" s="46"/>
      <c r="N3900" s="46"/>
      <c r="O3900" s="46"/>
      <c r="P3900" s="46"/>
      <c r="Q3900" s="46"/>
      <c r="R3900" s="46"/>
      <c r="S3900" s="46"/>
      <c r="T3900" s="46"/>
      <c r="U3900" s="46"/>
      <c r="V3900" s="46"/>
      <c r="W3900" s="46"/>
      <c r="X3900" s="46"/>
    </row>
    <row r="3901" spans="1:24" ht="15" customHeight="1" x14ac:dyDescent="0.2">
      <c r="A3901" s="46"/>
      <c r="B3901" s="259" t="s">
        <v>3054</v>
      </c>
      <c r="C3901" s="267" t="s">
        <v>24</v>
      </c>
      <c r="D3901" s="259" t="s">
        <v>25</v>
      </c>
      <c r="E3901" s="259" t="s">
        <v>26</v>
      </c>
      <c r="F3901" s="387" t="s">
        <v>917</v>
      </c>
      <c r="G3901" s="387"/>
      <c r="H3901" s="271" t="s">
        <v>27</v>
      </c>
      <c r="I3901" s="267" t="s">
        <v>28</v>
      </c>
      <c r="J3901" s="267" t="s">
        <v>29</v>
      </c>
      <c r="K3901" s="267" t="s">
        <v>30</v>
      </c>
      <c r="M3901" s="46"/>
      <c r="N3901" s="46"/>
      <c r="O3901" s="46"/>
      <c r="P3901" s="46"/>
      <c r="Q3901" s="46"/>
      <c r="R3901" s="46"/>
      <c r="S3901" s="46"/>
      <c r="T3901" s="46"/>
      <c r="U3901" s="46"/>
      <c r="V3901" s="46"/>
      <c r="W3901" s="46"/>
      <c r="X3901" s="46"/>
    </row>
    <row r="3902" spans="1:24" ht="15" customHeight="1" x14ac:dyDescent="0.2">
      <c r="A3902" s="46"/>
      <c r="B3902" s="260" t="s">
        <v>918</v>
      </c>
      <c r="C3902" s="275" t="s">
        <v>3503</v>
      </c>
      <c r="D3902" s="260" t="s">
        <v>47</v>
      </c>
      <c r="E3902" s="260" t="s">
        <v>3504</v>
      </c>
      <c r="F3902" s="388" t="s">
        <v>3977</v>
      </c>
      <c r="G3902" s="388"/>
      <c r="H3902" s="274" t="s">
        <v>49</v>
      </c>
      <c r="I3902" s="277">
        <v>1</v>
      </c>
      <c r="J3902" s="276">
        <v>739.9</v>
      </c>
      <c r="K3902" s="276">
        <v>739.9</v>
      </c>
      <c r="M3902" s="46"/>
      <c r="N3902" s="46"/>
      <c r="O3902" s="46"/>
      <c r="P3902" s="46"/>
      <c r="Q3902" s="46"/>
      <c r="R3902" s="46"/>
      <c r="S3902" s="46"/>
      <c r="T3902" s="46"/>
      <c r="U3902" s="46"/>
      <c r="V3902" s="46"/>
      <c r="W3902" s="46"/>
      <c r="X3902" s="46"/>
    </row>
    <row r="3903" spans="1:24" ht="15" customHeight="1" x14ac:dyDescent="0.2">
      <c r="A3903" s="46"/>
      <c r="B3903" s="261" t="s">
        <v>953</v>
      </c>
      <c r="C3903" s="280" t="s">
        <v>982</v>
      </c>
      <c r="D3903" s="261" t="s">
        <v>47</v>
      </c>
      <c r="E3903" s="261" t="s">
        <v>983</v>
      </c>
      <c r="F3903" s="385" t="s">
        <v>3981</v>
      </c>
      <c r="G3903" s="385"/>
      <c r="H3903" s="279" t="s">
        <v>60</v>
      </c>
      <c r="I3903" s="282">
        <v>1.9199999999999998E-2</v>
      </c>
      <c r="J3903" s="281">
        <v>787.18</v>
      </c>
      <c r="K3903" s="281">
        <v>15.11</v>
      </c>
      <c r="M3903" s="46"/>
      <c r="N3903" s="46"/>
      <c r="O3903" s="46"/>
      <c r="P3903" s="46"/>
      <c r="Q3903" s="46"/>
      <c r="R3903" s="46"/>
      <c r="S3903" s="46"/>
      <c r="T3903" s="46"/>
      <c r="U3903" s="46"/>
      <c r="V3903" s="46"/>
      <c r="W3903" s="46"/>
      <c r="X3903" s="46"/>
    </row>
    <row r="3904" spans="1:24" ht="15" customHeight="1" x14ac:dyDescent="0.2">
      <c r="A3904" s="46"/>
      <c r="B3904" s="261" t="s">
        <v>953</v>
      </c>
      <c r="C3904" s="280" t="s">
        <v>991</v>
      </c>
      <c r="D3904" s="261" t="s">
        <v>47</v>
      </c>
      <c r="E3904" s="261" t="s">
        <v>992</v>
      </c>
      <c r="F3904" s="385" t="s">
        <v>3970</v>
      </c>
      <c r="G3904" s="385"/>
      <c r="H3904" s="279" t="s">
        <v>950</v>
      </c>
      <c r="I3904" s="282">
        <v>2.0377000000000001</v>
      </c>
      <c r="J3904" s="281">
        <v>43.64</v>
      </c>
      <c r="K3904" s="281">
        <v>88.92</v>
      </c>
      <c r="M3904" s="46"/>
      <c r="N3904" s="46"/>
      <c r="O3904" s="46"/>
      <c r="P3904" s="46"/>
      <c r="Q3904" s="46"/>
      <c r="R3904" s="46"/>
      <c r="S3904" s="46"/>
      <c r="T3904" s="46"/>
      <c r="U3904" s="46"/>
      <c r="V3904" s="46"/>
      <c r="W3904" s="46"/>
      <c r="X3904" s="46"/>
    </row>
    <row r="3905" spans="1:24" ht="15" customHeight="1" x14ac:dyDescent="0.2">
      <c r="A3905" s="46"/>
      <c r="B3905" s="261" t="s">
        <v>953</v>
      </c>
      <c r="C3905" s="280" t="s">
        <v>988</v>
      </c>
      <c r="D3905" s="261" t="s">
        <v>47</v>
      </c>
      <c r="E3905" s="261" t="s">
        <v>989</v>
      </c>
      <c r="F3905" s="385" t="s">
        <v>3970</v>
      </c>
      <c r="G3905" s="385"/>
      <c r="H3905" s="279" t="s">
        <v>950</v>
      </c>
      <c r="I3905" s="282">
        <v>2.0377000000000001</v>
      </c>
      <c r="J3905" s="281">
        <v>27.19</v>
      </c>
      <c r="K3905" s="281">
        <v>55.4</v>
      </c>
      <c r="M3905" s="46"/>
      <c r="N3905" s="46"/>
      <c r="O3905" s="46"/>
      <c r="P3905" s="46"/>
      <c r="Q3905" s="46"/>
      <c r="R3905" s="46"/>
      <c r="S3905" s="46"/>
      <c r="T3905" s="46"/>
      <c r="U3905" s="46"/>
      <c r="V3905" s="46"/>
      <c r="W3905" s="46"/>
      <c r="X3905" s="46"/>
    </row>
    <row r="3906" spans="1:24" ht="15" customHeight="1" x14ac:dyDescent="0.2">
      <c r="A3906" s="46"/>
      <c r="B3906" s="262" t="s">
        <v>919</v>
      </c>
      <c r="C3906" s="284" t="s">
        <v>3755</v>
      </c>
      <c r="D3906" s="262" t="s">
        <v>47</v>
      </c>
      <c r="E3906" s="262" t="s">
        <v>3756</v>
      </c>
      <c r="F3906" s="389" t="s">
        <v>923</v>
      </c>
      <c r="G3906" s="389"/>
      <c r="H3906" s="283" t="s">
        <v>49</v>
      </c>
      <c r="I3906" s="286">
        <v>1</v>
      </c>
      <c r="J3906" s="285">
        <v>580.47</v>
      </c>
      <c r="K3906" s="285">
        <v>580.47</v>
      </c>
      <c r="M3906" s="46"/>
      <c r="N3906" s="46"/>
      <c r="O3906" s="46"/>
      <c r="P3906" s="46"/>
      <c r="Q3906" s="46"/>
      <c r="R3906" s="46"/>
      <c r="S3906" s="46"/>
      <c r="T3906" s="46"/>
      <c r="U3906" s="46"/>
      <c r="V3906" s="46"/>
      <c r="W3906" s="46"/>
      <c r="X3906" s="46"/>
    </row>
    <row r="3907" spans="1:24" ht="15" customHeight="1" x14ac:dyDescent="0.2">
      <c r="A3907" s="46"/>
      <c r="B3907" s="263"/>
      <c r="C3907" s="263"/>
      <c r="D3907" s="263"/>
      <c r="E3907" s="263"/>
      <c r="F3907" s="263" t="s">
        <v>924</v>
      </c>
      <c r="G3907" s="289">
        <v>131.44</v>
      </c>
      <c r="H3907" s="263" t="s">
        <v>925</v>
      </c>
      <c r="I3907" s="289">
        <v>0</v>
      </c>
      <c r="J3907" s="263" t="s">
        <v>926</v>
      </c>
      <c r="K3907" s="289">
        <v>131.44</v>
      </c>
      <c r="M3907" s="46"/>
      <c r="N3907" s="46"/>
      <c r="O3907" s="46"/>
      <c r="P3907" s="46"/>
      <c r="Q3907" s="46"/>
      <c r="R3907" s="46"/>
      <c r="S3907" s="46"/>
      <c r="T3907" s="46"/>
      <c r="U3907" s="46"/>
      <c r="V3907" s="46"/>
      <c r="W3907" s="46"/>
      <c r="X3907" s="46"/>
    </row>
    <row r="3908" spans="1:24" ht="15" customHeight="1" x14ac:dyDescent="0.2">
      <c r="A3908" s="46"/>
      <c r="B3908" s="263"/>
      <c r="C3908" s="263"/>
      <c r="D3908" s="263"/>
      <c r="E3908" s="263"/>
      <c r="F3908" s="263" t="s">
        <v>927</v>
      </c>
      <c r="G3908" s="289">
        <v>153.97</v>
      </c>
      <c r="H3908" s="263"/>
      <c r="I3908" s="386" t="s">
        <v>928</v>
      </c>
      <c r="J3908" s="386"/>
      <c r="K3908" s="289">
        <v>893.87</v>
      </c>
      <c r="M3908" s="46"/>
      <c r="N3908" s="46"/>
      <c r="O3908" s="46"/>
      <c r="P3908" s="46"/>
      <c r="Q3908" s="46"/>
      <c r="R3908" s="46"/>
      <c r="S3908" s="46"/>
      <c r="T3908" s="46"/>
      <c r="U3908" s="46"/>
      <c r="V3908" s="46"/>
      <c r="W3908" s="46"/>
      <c r="X3908" s="46"/>
    </row>
    <row r="3909" spans="1:24" ht="15" customHeight="1" thickBot="1" x14ac:dyDescent="0.25">
      <c r="A3909" s="46"/>
      <c r="B3909" s="264"/>
      <c r="C3909" s="264"/>
      <c r="D3909" s="264"/>
      <c r="E3909" s="264"/>
      <c r="F3909" s="264"/>
      <c r="G3909" s="264"/>
      <c r="H3909" s="264" t="s">
        <v>929</v>
      </c>
      <c r="I3909" s="287" t="s">
        <v>1064</v>
      </c>
      <c r="J3909" s="264" t="s">
        <v>931</v>
      </c>
      <c r="K3909" s="265">
        <v>1787.74</v>
      </c>
      <c r="M3909" s="46"/>
      <c r="N3909" s="46"/>
      <c r="O3909" s="46"/>
      <c r="P3909" s="46"/>
      <c r="Q3909" s="46"/>
      <c r="R3909" s="46"/>
      <c r="S3909" s="46"/>
      <c r="T3909" s="46"/>
      <c r="U3909" s="46"/>
      <c r="V3909" s="46"/>
      <c r="W3909" s="46"/>
      <c r="X3909" s="46"/>
    </row>
    <row r="3910" spans="1:24" ht="15" customHeight="1" thickTop="1" x14ac:dyDescent="0.2">
      <c r="A3910" s="46"/>
      <c r="B3910" s="278"/>
      <c r="C3910" s="278"/>
      <c r="D3910" s="278"/>
      <c r="E3910" s="278"/>
      <c r="F3910" s="278"/>
      <c r="G3910" s="278"/>
      <c r="H3910" s="278"/>
      <c r="I3910" s="278"/>
      <c r="J3910" s="278"/>
      <c r="K3910" s="278"/>
      <c r="M3910" s="46"/>
      <c r="N3910" s="46"/>
      <c r="O3910" s="46"/>
      <c r="P3910" s="46"/>
      <c r="Q3910" s="46"/>
      <c r="R3910" s="46"/>
      <c r="S3910" s="46"/>
      <c r="T3910" s="46"/>
      <c r="U3910" s="46"/>
      <c r="V3910" s="46"/>
      <c r="W3910" s="46"/>
      <c r="X3910" s="46"/>
    </row>
    <row r="3911" spans="1:24" ht="15" customHeight="1" x14ac:dyDescent="0.2">
      <c r="A3911" s="46"/>
      <c r="B3911" s="259" t="s">
        <v>3055</v>
      </c>
      <c r="C3911" s="267" t="s">
        <v>24</v>
      </c>
      <c r="D3911" s="259" t="s">
        <v>25</v>
      </c>
      <c r="E3911" s="259" t="s">
        <v>26</v>
      </c>
      <c r="F3911" s="387" t="s">
        <v>917</v>
      </c>
      <c r="G3911" s="387"/>
      <c r="H3911" s="271" t="s">
        <v>27</v>
      </c>
      <c r="I3911" s="267" t="s">
        <v>28</v>
      </c>
      <c r="J3911" s="267" t="s">
        <v>29</v>
      </c>
      <c r="K3911" s="267" t="s">
        <v>30</v>
      </c>
      <c r="M3911" s="46"/>
      <c r="N3911" s="46"/>
      <c r="O3911" s="46"/>
      <c r="P3911" s="46"/>
      <c r="Q3911" s="46"/>
      <c r="R3911" s="46"/>
      <c r="S3911" s="46"/>
      <c r="T3911" s="46"/>
      <c r="U3911" s="46"/>
      <c r="V3911" s="46"/>
      <c r="W3911" s="46"/>
      <c r="X3911" s="46"/>
    </row>
    <row r="3912" spans="1:24" ht="15" customHeight="1" x14ac:dyDescent="0.2">
      <c r="A3912" s="46"/>
      <c r="B3912" s="260" t="s">
        <v>918</v>
      </c>
      <c r="C3912" s="275" t="s">
        <v>3244</v>
      </c>
      <c r="D3912" s="260" t="s">
        <v>47</v>
      </c>
      <c r="E3912" s="260" t="s">
        <v>3245</v>
      </c>
      <c r="F3912" s="388" t="s">
        <v>3977</v>
      </c>
      <c r="G3912" s="388"/>
      <c r="H3912" s="274" t="s">
        <v>49</v>
      </c>
      <c r="I3912" s="277">
        <v>1</v>
      </c>
      <c r="J3912" s="276">
        <v>1012.24</v>
      </c>
      <c r="K3912" s="276">
        <v>1012.24</v>
      </c>
      <c r="M3912" s="46"/>
      <c r="N3912" s="46"/>
      <c r="O3912" s="46"/>
      <c r="P3912" s="46"/>
      <c r="Q3912" s="46"/>
      <c r="R3912" s="46"/>
      <c r="S3912" s="46"/>
      <c r="T3912" s="46"/>
      <c r="U3912" s="46"/>
      <c r="V3912" s="46"/>
      <c r="W3912" s="46"/>
      <c r="X3912" s="46"/>
    </row>
    <row r="3913" spans="1:24" ht="15" customHeight="1" x14ac:dyDescent="0.2">
      <c r="A3913" s="46"/>
      <c r="B3913" s="261" t="s">
        <v>953</v>
      </c>
      <c r="C3913" s="280" t="s">
        <v>991</v>
      </c>
      <c r="D3913" s="261" t="s">
        <v>47</v>
      </c>
      <c r="E3913" s="261" t="s">
        <v>992</v>
      </c>
      <c r="F3913" s="385" t="s">
        <v>3970</v>
      </c>
      <c r="G3913" s="385"/>
      <c r="H3913" s="279" t="s">
        <v>950</v>
      </c>
      <c r="I3913" s="282">
        <v>2.056</v>
      </c>
      <c r="J3913" s="281">
        <v>43.64</v>
      </c>
      <c r="K3913" s="281">
        <v>89.72</v>
      </c>
      <c r="M3913" s="46"/>
      <c r="N3913" s="46"/>
      <c r="O3913" s="46"/>
      <c r="P3913" s="46"/>
      <c r="Q3913" s="46"/>
      <c r="R3913" s="46"/>
      <c r="S3913" s="46"/>
      <c r="T3913" s="46"/>
      <c r="U3913" s="46"/>
      <c r="V3913" s="46"/>
      <c r="W3913" s="46"/>
      <c r="X3913" s="46"/>
    </row>
    <row r="3914" spans="1:24" ht="15" customHeight="1" x14ac:dyDescent="0.2">
      <c r="A3914" s="46"/>
      <c r="B3914" s="261" t="s">
        <v>953</v>
      </c>
      <c r="C3914" s="280" t="s">
        <v>988</v>
      </c>
      <c r="D3914" s="261" t="s">
        <v>47</v>
      </c>
      <c r="E3914" s="261" t="s">
        <v>989</v>
      </c>
      <c r="F3914" s="385" t="s">
        <v>3970</v>
      </c>
      <c r="G3914" s="385"/>
      <c r="H3914" s="279" t="s">
        <v>950</v>
      </c>
      <c r="I3914" s="282">
        <v>2.056</v>
      </c>
      <c r="J3914" s="281">
        <v>27.19</v>
      </c>
      <c r="K3914" s="281">
        <v>55.9</v>
      </c>
      <c r="M3914" s="46"/>
      <c r="N3914" s="46"/>
      <c r="O3914" s="46"/>
      <c r="P3914" s="46"/>
      <c r="Q3914" s="46"/>
      <c r="R3914" s="46"/>
      <c r="S3914" s="46"/>
      <c r="T3914" s="46"/>
      <c r="U3914" s="46"/>
      <c r="V3914" s="46"/>
      <c r="W3914" s="46"/>
      <c r="X3914" s="46"/>
    </row>
    <row r="3915" spans="1:24" ht="15" customHeight="1" x14ac:dyDescent="0.2">
      <c r="A3915" s="46"/>
      <c r="B3915" s="261" t="s">
        <v>953</v>
      </c>
      <c r="C3915" s="280" t="s">
        <v>982</v>
      </c>
      <c r="D3915" s="261" t="s">
        <v>47</v>
      </c>
      <c r="E3915" s="261" t="s">
        <v>983</v>
      </c>
      <c r="F3915" s="385" t="s">
        <v>3981</v>
      </c>
      <c r="G3915" s="385"/>
      <c r="H3915" s="279" t="s">
        <v>60</v>
      </c>
      <c r="I3915" s="282">
        <v>1.89E-2</v>
      </c>
      <c r="J3915" s="281">
        <v>787.18</v>
      </c>
      <c r="K3915" s="281">
        <v>14.87</v>
      </c>
      <c r="M3915" s="46"/>
      <c r="N3915" s="46"/>
      <c r="O3915" s="46"/>
      <c r="P3915" s="46"/>
      <c r="Q3915" s="46"/>
      <c r="R3915" s="46"/>
      <c r="S3915" s="46"/>
      <c r="T3915" s="46"/>
      <c r="U3915" s="46"/>
      <c r="V3915" s="46"/>
      <c r="W3915" s="46"/>
      <c r="X3915" s="46"/>
    </row>
    <row r="3916" spans="1:24" ht="15" customHeight="1" x14ac:dyDescent="0.2">
      <c r="A3916" s="46"/>
      <c r="B3916" s="262" t="s">
        <v>919</v>
      </c>
      <c r="C3916" s="284" t="s">
        <v>3350</v>
      </c>
      <c r="D3916" s="262" t="s">
        <v>47</v>
      </c>
      <c r="E3916" s="262" t="s">
        <v>3351</v>
      </c>
      <c r="F3916" s="389" t="s">
        <v>923</v>
      </c>
      <c r="G3916" s="389"/>
      <c r="H3916" s="283" t="s">
        <v>49</v>
      </c>
      <c r="I3916" s="286">
        <v>1</v>
      </c>
      <c r="J3916" s="285">
        <v>851.75</v>
      </c>
      <c r="K3916" s="285">
        <v>851.75</v>
      </c>
      <c r="M3916" s="46"/>
      <c r="N3916" s="46"/>
      <c r="O3916" s="46"/>
      <c r="P3916" s="46"/>
      <c r="Q3916" s="46"/>
      <c r="R3916" s="46"/>
      <c r="S3916" s="46"/>
      <c r="T3916" s="46"/>
      <c r="U3916" s="46"/>
      <c r="V3916" s="46"/>
      <c r="W3916" s="46"/>
      <c r="X3916" s="46"/>
    </row>
    <row r="3917" spans="1:24" ht="15" customHeight="1" x14ac:dyDescent="0.2">
      <c r="A3917" s="46"/>
      <c r="B3917" s="263"/>
      <c r="C3917" s="263"/>
      <c r="D3917" s="263"/>
      <c r="E3917" s="263"/>
      <c r="F3917" s="263" t="s">
        <v>924</v>
      </c>
      <c r="G3917" s="289">
        <v>132.51</v>
      </c>
      <c r="H3917" s="263" t="s">
        <v>925</v>
      </c>
      <c r="I3917" s="289">
        <v>0</v>
      </c>
      <c r="J3917" s="263" t="s">
        <v>926</v>
      </c>
      <c r="K3917" s="289">
        <v>132.51</v>
      </c>
      <c r="M3917" s="46"/>
      <c r="N3917" s="46"/>
      <c r="O3917" s="46"/>
      <c r="P3917" s="46"/>
      <c r="Q3917" s="46"/>
      <c r="R3917" s="46"/>
      <c r="S3917" s="46"/>
      <c r="T3917" s="46"/>
      <c r="U3917" s="46"/>
      <c r="V3917" s="46"/>
      <c r="W3917" s="46"/>
      <c r="X3917" s="46"/>
    </row>
    <row r="3918" spans="1:24" ht="15" customHeight="1" x14ac:dyDescent="0.2">
      <c r="A3918" s="46"/>
      <c r="B3918" s="263"/>
      <c r="C3918" s="263"/>
      <c r="D3918" s="263"/>
      <c r="E3918" s="263"/>
      <c r="F3918" s="263" t="s">
        <v>927</v>
      </c>
      <c r="G3918" s="289">
        <v>210.64</v>
      </c>
      <c r="H3918" s="263"/>
      <c r="I3918" s="386" t="s">
        <v>928</v>
      </c>
      <c r="J3918" s="386"/>
      <c r="K3918" s="289">
        <v>1222.8800000000001</v>
      </c>
      <c r="M3918" s="46"/>
      <c r="N3918" s="46"/>
      <c r="O3918" s="46"/>
      <c r="P3918" s="46"/>
      <c r="Q3918" s="46"/>
      <c r="R3918" s="46"/>
      <c r="S3918" s="46"/>
      <c r="T3918" s="46"/>
      <c r="U3918" s="46"/>
      <c r="V3918" s="46"/>
      <c r="W3918" s="46"/>
      <c r="X3918" s="46"/>
    </row>
    <row r="3919" spans="1:24" ht="15" customHeight="1" thickBot="1" x14ac:dyDescent="0.25">
      <c r="A3919" s="46"/>
      <c r="B3919" s="264"/>
      <c r="C3919" s="264"/>
      <c r="D3919" s="264"/>
      <c r="E3919" s="264"/>
      <c r="F3919" s="264"/>
      <c r="G3919" s="264"/>
      <c r="H3919" s="264" t="s">
        <v>929</v>
      </c>
      <c r="I3919" s="287" t="s">
        <v>1064</v>
      </c>
      <c r="J3919" s="264" t="s">
        <v>931</v>
      </c>
      <c r="K3919" s="265">
        <v>2445.7600000000002</v>
      </c>
      <c r="M3919" s="46"/>
      <c r="N3919" s="46"/>
      <c r="O3919" s="46"/>
      <c r="P3919" s="46"/>
      <c r="Q3919" s="46"/>
      <c r="R3919" s="46"/>
      <c r="S3919" s="46"/>
      <c r="T3919" s="46"/>
      <c r="U3919" s="46"/>
      <c r="V3919" s="46"/>
      <c r="W3919" s="46"/>
      <c r="X3919" s="46"/>
    </row>
    <row r="3920" spans="1:24" ht="15" customHeight="1" thickTop="1" x14ac:dyDescent="0.2">
      <c r="A3920" s="46"/>
      <c r="B3920" s="278"/>
      <c r="C3920" s="278"/>
      <c r="D3920" s="278"/>
      <c r="E3920" s="278"/>
      <c r="F3920" s="278"/>
      <c r="G3920" s="278"/>
      <c r="H3920" s="278"/>
      <c r="I3920" s="278"/>
      <c r="J3920" s="278"/>
      <c r="K3920" s="278"/>
      <c r="M3920" s="46"/>
      <c r="N3920" s="46"/>
      <c r="O3920" s="46"/>
      <c r="P3920" s="46"/>
      <c r="Q3920" s="46"/>
      <c r="R3920" s="46"/>
      <c r="S3920" s="46"/>
      <c r="T3920" s="46"/>
      <c r="U3920" s="46"/>
      <c r="V3920" s="46"/>
      <c r="W3920" s="46"/>
      <c r="X3920" s="46"/>
    </row>
    <row r="3921" spans="1:24" ht="15" customHeight="1" x14ac:dyDescent="0.2">
      <c r="A3921" s="46"/>
      <c r="B3921" s="258" t="s">
        <v>791</v>
      </c>
      <c r="C3921" s="258"/>
      <c r="D3921" s="258"/>
      <c r="E3921" s="258" t="s">
        <v>792</v>
      </c>
      <c r="F3921" s="258"/>
      <c r="G3921" s="390"/>
      <c r="H3921" s="390"/>
      <c r="I3921" s="272"/>
      <c r="J3921" s="258"/>
      <c r="K3921" s="273">
        <v>51604.17</v>
      </c>
      <c r="M3921" s="46"/>
      <c r="N3921" s="46"/>
      <c r="O3921" s="46"/>
      <c r="P3921" s="46"/>
      <c r="Q3921" s="46"/>
      <c r="R3921" s="46"/>
      <c r="S3921" s="46"/>
      <c r="T3921" s="46"/>
      <c r="U3921" s="46"/>
      <c r="V3921" s="46"/>
      <c r="W3921" s="46"/>
      <c r="X3921" s="46"/>
    </row>
    <row r="3922" spans="1:24" ht="15" customHeight="1" x14ac:dyDescent="0.2">
      <c r="A3922" s="46"/>
      <c r="B3922" s="259" t="s">
        <v>793</v>
      </c>
      <c r="C3922" s="267" t="s">
        <v>24</v>
      </c>
      <c r="D3922" s="259" t="s">
        <v>25</v>
      </c>
      <c r="E3922" s="259" t="s">
        <v>26</v>
      </c>
      <c r="F3922" s="387" t="s">
        <v>917</v>
      </c>
      <c r="G3922" s="387"/>
      <c r="H3922" s="271" t="s">
        <v>27</v>
      </c>
      <c r="I3922" s="267" t="s">
        <v>28</v>
      </c>
      <c r="J3922" s="267" t="s">
        <v>29</v>
      </c>
      <c r="K3922" s="267" t="s">
        <v>30</v>
      </c>
      <c r="M3922" s="46"/>
      <c r="N3922" s="46"/>
      <c r="O3922" s="46"/>
      <c r="P3922" s="46"/>
      <c r="Q3922" s="46"/>
      <c r="R3922" s="46"/>
      <c r="S3922" s="46"/>
      <c r="T3922" s="46"/>
      <c r="U3922" s="46"/>
      <c r="V3922" s="46"/>
      <c r="W3922" s="46"/>
      <c r="X3922" s="46"/>
    </row>
    <row r="3923" spans="1:24" ht="15" customHeight="1" x14ac:dyDescent="0.2">
      <c r="A3923" s="46"/>
      <c r="B3923" s="260" t="s">
        <v>918</v>
      </c>
      <c r="C3923" s="275" t="s">
        <v>794</v>
      </c>
      <c r="D3923" s="260" t="s">
        <v>47</v>
      </c>
      <c r="E3923" s="260" t="s">
        <v>2492</v>
      </c>
      <c r="F3923" s="388" t="s">
        <v>4033</v>
      </c>
      <c r="G3923" s="388"/>
      <c r="H3923" s="274" t="s">
        <v>49</v>
      </c>
      <c r="I3923" s="277">
        <v>1</v>
      </c>
      <c r="J3923" s="276">
        <v>115.01</v>
      </c>
      <c r="K3923" s="276">
        <v>115.01</v>
      </c>
      <c r="M3923" s="46"/>
      <c r="N3923" s="46"/>
      <c r="O3923" s="46"/>
      <c r="P3923" s="46"/>
      <c r="Q3923" s="46"/>
      <c r="R3923" s="46"/>
      <c r="S3923" s="46"/>
      <c r="T3923" s="46"/>
      <c r="U3923" s="46"/>
      <c r="V3923" s="46"/>
      <c r="W3923" s="46"/>
      <c r="X3923" s="46"/>
    </row>
    <row r="3924" spans="1:24" ht="15" customHeight="1" x14ac:dyDescent="0.2">
      <c r="A3924" s="46"/>
      <c r="B3924" s="261" t="s">
        <v>953</v>
      </c>
      <c r="C3924" s="280" t="s">
        <v>991</v>
      </c>
      <c r="D3924" s="261" t="s">
        <v>47</v>
      </c>
      <c r="E3924" s="261" t="s">
        <v>992</v>
      </c>
      <c r="F3924" s="385" t="s">
        <v>3970</v>
      </c>
      <c r="G3924" s="385"/>
      <c r="H3924" s="279" t="s">
        <v>950</v>
      </c>
      <c r="I3924" s="282">
        <v>0.5766</v>
      </c>
      <c r="J3924" s="281">
        <v>43.64</v>
      </c>
      <c r="K3924" s="281">
        <v>25.16</v>
      </c>
      <c r="M3924" s="46"/>
      <c r="N3924" s="46"/>
      <c r="O3924" s="46"/>
      <c r="P3924" s="46"/>
      <c r="Q3924" s="46"/>
      <c r="R3924" s="46"/>
      <c r="S3924" s="46"/>
      <c r="T3924" s="46"/>
      <c r="U3924" s="46"/>
      <c r="V3924" s="46"/>
      <c r="W3924" s="46"/>
      <c r="X3924" s="46"/>
    </row>
    <row r="3925" spans="1:24" ht="15" customHeight="1" x14ac:dyDescent="0.2">
      <c r="A3925" s="46"/>
      <c r="B3925" s="261" t="s">
        <v>953</v>
      </c>
      <c r="C3925" s="280" t="s">
        <v>988</v>
      </c>
      <c r="D3925" s="261" t="s">
        <v>47</v>
      </c>
      <c r="E3925" s="261" t="s">
        <v>989</v>
      </c>
      <c r="F3925" s="385" t="s">
        <v>3970</v>
      </c>
      <c r="G3925" s="385"/>
      <c r="H3925" s="279" t="s">
        <v>950</v>
      </c>
      <c r="I3925" s="282">
        <v>0.1801875</v>
      </c>
      <c r="J3925" s="281">
        <v>27.19</v>
      </c>
      <c r="K3925" s="281">
        <v>4.8899999999999997</v>
      </c>
      <c r="M3925" s="46"/>
      <c r="N3925" s="46"/>
      <c r="O3925" s="46"/>
      <c r="P3925" s="46"/>
      <c r="Q3925" s="46"/>
      <c r="R3925" s="46"/>
      <c r="S3925" s="46"/>
      <c r="T3925" s="46"/>
      <c r="U3925" s="46"/>
      <c r="V3925" s="46"/>
      <c r="W3925" s="46"/>
      <c r="X3925" s="46"/>
    </row>
    <row r="3926" spans="1:24" ht="15" customHeight="1" x14ac:dyDescent="0.2">
      <c r="A3926" s="46"/>
      <c r="B3926" s="262" t="s">
        <v>919</v>
      </c>
      <c r="C3926" s="284" t="s">
        <v>1750</v>
      </c>
      <c r="D3926" s="262" t="s">
        <v>47</v>
      </c>
      <c r="E3926" s="262" t="s">
        <v>1751</v>
      </c>
      <c r="F3926" s="389" t="s">
        <v>923</v>
      </c>
      <c r="G3926" s="389"/>
      <c r="H3926" s="283" t="s">
        <v>49</v>
      </c>
      <c r="I3926" s="286">
        <v>1</v>
      </c>
      <c r="J3926" s="285">
        <v>80.790000000000006</v>
      </c>
      <c r="K3926" s="285">
        <v>80.790000000000006</v>
      </c>
      <c r="M3926" s="46"/>
      <c r="N3926" s="46"/>
      <c r="O3926" s="46"/>
      <c r="P3926" s="46"/>
      <c r="Q3926" s="46"/>
      <c r="R3926" s="46"/>
      <c r="S3926" s="46"/>
      <c r="T3926" s="46"/>
      <c r="U3926" s="46"/>
      <c r="V3926" s="46"/>
      <c r="W3926" s="46"/>
      <c r="X3926" s="46"/>
    </row>
    <row r="3927" spans="1:24" ht="15" customHeight="1" x14ac:dyDescent="0.2">
      <c r="A3927" s="46"/>
      <c r="B3927" s="262" t="s">
        <v>919</v>
      </c>
      <c r="C3927" s="284" t="s">
        <v>1752</v>
      </c>
      <c r="D3927" s="262" t="s">
        <v>47</v>
      </c>
      <c r="E3927" s="262" t="s">
        <v>1753</v>
      </c>
      <c r="F3927" s="389" t="s">
        <v>923</v>
      </c>
      <c r="G3927" s="389"/>
      <c r="H3927" s="283" t="s">
        <v>49</v>
      </c>
      <c r="I3927" s="286">
        <v>1</v>
      </c>
      <c r="J3927" s="285">
        <v>4.17</v>
      </c>
      <c r="K3927" s="285">
        <v>4.17</v>
      </c>
      <c r="M3927" s="46"/>
      <c r="N3927" s="46"/>
      <c r="O3927" s="46"/>
      <c r="P3927" s="46"/>
      <c r="Q3927" s="46"/>
      <c r="R3927" s="46"/>
      <c r="S3927" s="46"/>
      <c r="T3927" s="46"/>
      <c r="U3927" s="46"/>
      <c r="V3927" s="46"/>
      <c r="W3927" s="46"/>
      <c r="X3927" s="46"/>
    </row>
    <row r="3928" spans="1:24" ht="15" customHeight="1" x14ac:dyDescent="0.2">
      <c r="A3928" s="46"/>
      <c r="B3928" s="263"/>
      <c r="C3928" s="263"/>
      <c r="D3928" s="263"/>
      <c r="E3928" s="263"/>
      <c r="F3928" s="263" t="s">
        <v>924</v>
      </c>
      <c r="G3928" s="289">
        <v>26.84</v>
      </c>
      <c r="H3928" s="263" t="s">
        <v>925</v>
      </c>
      <c r="I3928" s="289">
        <v>0</v>
      </c>
      <c r="J3928" s="263" t="s">
        <v>926</v>
      </c>
      <c r="K3928" s="289">
        <v>26.84</v>
      </c>
      <c r="M3928" s="46"/>
      <c r="N3928" s="46"/>
      <c r="O3928" s="46"/>
      <c r="P3928" s="46"/>
      <c r="Q3928" s="46"/>
      <c r="R3928" s="46"/>
      <c r="S3928" s="46"/>
      <c r="T3928" s="46"/>
      <c r="U3928" s="46"/>
      <c r="V3928" s="46"/>
      <c r="W3928" s="46"/>
      <c r="X3928" s="46"/>
    </row>
    <row r="3929" spans="1:24" ht="15" customHeight="1" x14ac:dyDescent="0.2">
      <c r="A3929" s="46"/>
      <c r="B3929" s="263"/>
      <c r="C3929" s="263"/>
      <c r="D3929" s="263"/>
      <c r="E3929" s="263"/>
      <c r="F3929" s="263" t="s">
        <v>927</v>
      </c>
      <c r="G3929" s="289">
        <v>23.93</v>
      </c>
      <c r="H3929" s="263"/>
      <c r="I3929" s="386" t="s">
        <v>928</v>
      </c>
      <c r="J3929" s="386"/>
      <c r="K3929" s="289">
        <v>138.94</v>
      </c>
      <c r="M3929" s="46"/>
      <c r="N3929" s="46"/>
      <c r="O3929" s="46"/>
      <c r="P3929" s="46"/>
      <c r="Q3929" s="46"/>
      <c r="R3929" s="46"/>
      <c r="S3929" s="46"/>
      <c r="T3929" s="46"/>
      <c r="U3929" s="46"/>
      <c r="V3929" s="46"/>
      <c r="W3929" s="46"/>
      <c r="X3929" s="46"/>
    </row>
    <row r="3930" spans="1:24" ht="15" customHeight="1" thickBot="1" x14ac:dyDescent="0.25">
      <c r="A3930" s="46"/>
      <c r="B3930" s="264"/>
      <c r="C3930" s="264"/>
      <c r="D3930" s="264"/>
      <c r="E3930" s="264"/>
      <c r="F3930" s="264"/>
      <c r="G3930" s="264"/>
      <c r="H3930" s="264" t="s">
        <v>929</v>
      </c>
      <c r="I3930" s="287" t="s">
        <v>1540</v>
      </c>
      <c r="J3930" s="264" t="s">
        <v>931</v>
      </c>
      <c r="K3930" s="265">
        <v>2084.1</v>
      </c>
      <c r="M3930" s="46"/>
      <c r="N3930" s="46"/>
      <c r="O3930" s="46"/>
      <c r="P3930" s="46"/>
      <c r="Q3930" s="46"/>
      <c r="R3930" s="46"/>
      <c r="S3930" s="46"/>
      <c r="T3930" s="46"/>
      <c r="U3930" s="46"/>
      <c r="V3930" s="46"/>
      <c r="W3930" s="46"/>
      <c r="X3930" s="46"/>
    </row>
    <row r="3931" spans="1:24" ht="15" customHeight="1" thickTop="1" x14ac:dyDescent="0.2">
      <c r="A3931" s="46"/>
      <c r="B3931" s="278"/>
      <c r="C3931" s="278"/>
      <c r="D3931" s="278"/>
      <c r="E3931" s="278"/>
      <c r="F3931" s="278"/>
      <c r="G3931" s="278"/>
      <c r="H3931" s="278"/>
      <c r="I3931" s="278"/>
      <c r="J3931" s="278"/>
      <c r="K3931" s="278"/>
      <c r="M3931" s="46"/>
      <c r="N3931" s="46"/>
      <c r="O3931" s="46"/>
      <c r="P3931" s="46"/>
      <c r="Q3931" s="46"/>
      <c r="R3931" s="46"/>
      <c r="S3931" s="46"/>
      <c r="T3931" s="46"/>
      <c r="U3931" s="46"/>
      <c r="V3931" s="46"/>
      <c r="W3931" s="46"/>
      <c r="X3931" s="46"/>
    </row>
    <row r="3932" spans="1:24" ht="15" customHeight="1" x14ac:dyDescent="0.2">
      <c r="A3932" s="46"/>
      <c r="B3932" s="259" t="s">
        <v>795</v>
      </c>
      <c r="C3932" s="267" t="s">
        <v>24</v>
      </c>
      <c r="D3932" s="259" t="s">
        <v>25</v>
      </c>
      <c r="E3932" s="259" t="s">
        <v>26</v>
      </c>
      <c r="F3932" s="387" t="s">
        <v>917</v>
      </c>
      <c r="G3932" s="387"/>
      <c r="H3932" s="271" t="s">
        <v>27</v>
      </c>
      <c r="I3932" s="267" t="s">
        <v>28</v>
      </c>
      <c r="J3932" s="267" t="s">
        <v>29</v>
      </c>
      <c r="K3932" s="267" t="s">
        <v>30</v>
      </c>
      <c r="M3932" s="46"/>
      <c r="N3932" s="46"/>
      <c r="O3932" s="46"/>
      <c r="P3932" s="46"/>
      <c r="Q3932" s="46"/>
      <c r="R3932" s="46"/>
      <c r="S3932" s="46"/>
      <c r="T3932" s="46"/>
      <c r="U3932" s="46"/>
      <c r="V3932" s="46"/>
      <c r="W3932" s="46"/>
      <c r="X3932" s="46"/>
    </row>
    <row r="3933" spans="1:24" ht="15" customHeight="1" x14ac:dyDescent="0.2">
      <c r="A3933" s="46"/>
      <c r="B3933" s="260" t="s">
        <v>918</v>
      </c>
      <c r="C3933" s="275" t="s">
        <v>2605</v>
      </c>
      <c r="D3933" s="260" t="s">
        <v>73</v>
      </c>
      <c r="E3933" s="260" t="s">
        <v>796</v>
      </c>
      <c r="F3933" s="388" t="s">
        <v>978</v>
      </c>
      <c r="G3933" s="388"/>
      <c r="H3933" s="274" t="s">
        <v>49</v>
      </c>
      <c r="I3933" s="277">
        <v>1</v>
      </c>
      <c r="J3933" s="276">
        <v>346.76</v>
      </c>
      <c r="K3933" s="276">
        <v>346.76</v>
      </c>
      <c r="M3933" s="46"/>
      <c r="N3933" s="46"/>
      <c r="O3933" s="46"/>
      <c r="P3933" s="46"/>
      <c r="Q3933" s="46"/>
      <c r="R3933" s="46"/>
      <c r="S3933" s="46"/>
      <c r="T3933" s="46"/>
      <c r="U3933" s="46"/>
      <c r="V3933" s="46"/>
      <c r="W3933" s="46"/>
      <c r="X3933" s="46"/>
    </row>
    <row r="3934" spans="1:24" ht="15" customHeight="1" x14ac:dyDescent="0.2">
      <c r="A3934" s="46"/>
      <c r="B3934" s="261" t="s">
        <v>953</v>
      </c>
      <c r="C3934" s="280" t="s">
        <v>991</v>
      </c>
      <c r="D3934" s="261" t="s">
        <v>47</v>
      </c>
      <c r="E3934" s="261" t="s">
        <v>992</v>
      </c>
      <c r="F3934" s="385" t="s">
        <v>3970</v>
      </c>
      <c r="G3934" s="385"/>
      <c r="H3934" s="279" t="s">
        <v>950</v>
      </c>
      <c r="I3934" s="282">
        <v>0.4</v>
      </c>
      <c r="J3934" s="281">
        <v>43.64</v>
      </c>
      <c r="K3934" s="281">
        <v>17.45</v>
      </c>
      <c r="M3934" s="46"/>
      <c r="N3934" s="46"/>
      <c r="O3934" s="46"/>
      <c r="P3934" s="46"/>
      <c r="Q3934" s="46"/>
      <c r="R3934" s="46"/>
      <c r="S3934" s="46"/>
      <c r="T3934" s="46"/>
      <c r="U3934" s="46"/>
      <c r="V3934" s="46"/>
      <c r="W3934" s="46"/>
      <c r="X3934" s="46"/>
    </row>
    <row r="3935" spans="1:24" ht="15" customHeight="1" x14ac:dyDescent="0.2">
      <c r="A3935" s="46"/>
      <c r="B3935" s="261" t="s">
        <v>953</v>
      </c>
      <c r="C3935" s="280" t="s">
        <v>988</v>
      </c>
      <c r="D3935" s="261" t="s">
        <v>47</v>
      </c>
      <c r="E3935" s="261" t="s">
        <v>989</v>
      </c>
      <c r="F3935" s="385" t="s">
        <v>3970</v>
      </c>
      <c r="G3935" s="385"/>
      <c r="H3935" s="279" t="s">
        <v>950</v>
      </c>
      <c r="I3935" s="282">
        <v>0.4</v>
      </c>
      <c r="J3935" s="281">
        <v>27.19</v>
      </c>
      <c r="K3935" s="281">
        <v>10.87</v>
      </c>
      <c r="M3935" s="46"/>
      <c r="N3935" s="46"/>
      <c r="O3935" s="46"/>
      <c r="P3935" s="46"/>
      <c r="Q3935" s="46"/>
      <c r="R3935" s="46"/>
      <c r="S3935" s="46"/>
      <c r="T3935" s="46"/>
      <c r="U3935" s="46"/>
      <c r="V3935" s="46"/>
      <c r="W3935" s="46"/>
      <c r="X3935" s="46"/>
    </row>
    <row r="3936" spans="1:24" ht="15" customHeight="1" x14ac:dyDescent="0.2">
      <c r="A3936" s="46"/>
      <c r="B3936" s="262" t="s">
        <v>919</v>
      </c>
      <c r="C3936" s="284" t="s">
        <v>1754</v>
      </c>
      <c r="D3936" s="262" t="s">
        <v>36</v>
      </c>
      <c r="E3936" s="262" t="s">
        <v>1755</v>
      </c>
      <c r="F3936" s="389" t="s">
        <v>923</v>
      </c>
      <c r="G3936" s="389"/>
      <c r="H3936" s="283" t="s">
        <v>304</v>
      </c>
      <c r="I3936" s="286">
        <v>1</v>
      </c>
      <c r="J3936" s="285">
        <v>318.33999999999997</v>
      </c>
      <c r="K3936" s="285">
        <v>318.33999999999997</v>
      </c>
      <c r="M3936" s="46"/>
      <c r="N3936" s="46"/>
      <c r="O3936" s="46"/>
      <c r="P3936" s="46"/>
      <c r="Q3936" s="46"/>
      <c r="R3936" s="46"/>
      <c r="S3936" s="46"/>
      <c r="T3936" s="46"/>
      <c r="U3936" s="46"/>
      <c r="V3936" s="46"/>
      <c r="W3936" s="46"/>
      <c r="X3936" s="46"/>
    </row>
    <row r="3937" spans="1:24" ht="15" customHeight="1" x14ac:dyDescent="0.2">
      <c r="A3937" s="46"/>
      <c r="B3937" s="262" t="s">
        <v>919</v>
      </c>
      <c r="C3937" s="284" t="s">
        <v>2743</v>
      </c>
      <c r="D3937" s="262" t="s">
        <v>47</v>
      </c>
      <c r="E3937" s="262" t="s">
        <v>2744</v>
      </c>
      <c r="F3937" s="389" t="s">
        <v>923</v>
      </c>
      <c r="G3937" s="389"/>
      <c r="H3937" s="283" t="s">
        <v>49</v>
      </c>
      <c r="I3937" s="286">
        <v>0.01</v>
      </c>
      <c r="J3937" s="285">
        <v>10.9</v>
      </c>
      <c r="K3937" s="285">
        <v>0.1</v>
      </c>
      <c r="M3937" s="46"/>
      <c r="N3937" s="46"/>
      <c r="O3937" s="46"/>
      <c r="P3937" s="46"/>
      <c r="Q3937" s="46"/>
      <c r="R3937" s="46"/>
      <c r="S3937" s="46"/>
      <c r="T3937" s="46"/>
      <c r="U3937" s="46"/>
      <c r="V3937" s="46"/>
      <c r="W3937" s="46"/>
      <c r="X3937" s="46"/>
    </row>
    <row r="3938" spans="1:24" ht="15" customHeight="1" x14ac:dyDescent="0.2">
      <c r="A3938" s="46"/>
      <c r="B3938" s="263"/>
      <c r="C3938" s="263"/>
      <c r="D3938" s="263"/>
      <c r="E3938" s="263"/>
      <c r="F3938" s="263" t="s">
        <v>924</v>
      </c>
      <c r="G3938" s="289">
        <v>24.92</v>
      </c>
      <c r="H3938" s="263" t="s">
        <v>925</v>
      </c>
      <c r="I3938" s="289">
        <v>0</v>
      </c>
      <c r="J3938" s="263" t="s">
        <v>926</v>
      </c>
      <c r="K3938" s="289">
        <v>24.92</v>
      </c>
      <c r="M3938" s="46"/>
      <c r="N3938" s="46"/>
      <c r="O3938" s="46"/>
      <c r="P3938" s="46"/>
      <c r="Q3938" s="46"/>
      <c r="R3938" s="46"/>
      <c r="S3938" s="46"/>
      <c r="T3938" s="46"/>
      <c r="U3938" s="46"/>
      <c r="V3938" s="46"/>
      <c r="W3938" s="46"/>
      <c r="X3938" s="46"/>
    </row>
    <row r="3939" spans="1:24" ht="15" customHeight="1" x14ac:dyDescent="0.2">
      <c r="A3939" s="46"/>
      <c r="B3939" s="263"/>
      <c r="C3939" s="263"/>
      <c r="D3939" s="263"/>
      <c r="E3939" s="263"/>
      <c r="F3939" s="263" t="s">
        <v>927</v>
      </c>
      <c r="G3939" s="289">
        <v>72.16</v>
      </c>
      <c r="H3939" s="263"/>
      <c r="I3939" s="386" t="s">
        <v>928</v>
      </c>
      <c r="J3939" s="386"/>
      <c r="K3939" s="289">
        <v>418.92</v>
      </c>
      <c r="M3939" s="46"/>
      <c r="N3939" s="46"/>
      <c r="O3939" s="46"/>
      <c r="P3939" s="46"/>
      <c r="Q3939" s="46"/>
      <c r="R3939" s="46"/>
      <c r="S3939" s="46"/>
      <c r="T3939" s="46"/>
      <c r="U3939" s="46"/>
      <c r="V3939" s="46"/>
      <c r="W3939" s="46"/>
      <c r="X3939" s="46"/>
    </row>
    <row r="3940" spans="1:24" ht="15" customHeight="1" thickBot="1" x14ac:dyDescent="0.25">
      <c r="A3940" s="46"/>
      <c r="B3940" s="264"/>
      <c r="C3940" s="264"/>
      <c r="D3940" s="264"/>
      <c r="E3940" s="264"/>
      <c r="F3940" s="264"/>
      <c r="G3940" s="264"/>
      <c r="H3940" s="264" t="s">
        <v>929</v>
      </c>
      <c r="I3940" s="287" t="s">
        <v>3757</v>
      </c>
      <c r="J3940" s="264" t="s">
        <v>931</v>
      </c>
      <c r="K3940" s="265">
        <v>13824.36</v>
      </c>
      <c r="M3940" s="46"/>
      <c r="N3940" s="46"/>
      <c r="O3940" s="46"/>
      <c r="P3940" s="46"/>
      <c r="Q3940" s="46"/>
      <c r="R3940" s="46"/>
      <c r="S3940" s="46"/>
      <c r="T3940" s="46"/>
      <c r="U3940" s="46"/>
      <c r="V3940" s="46"/>
      <c r="W3940" s="46"/>
      <c r="X3940" s="46"/>
    </row>
    <row r="3941" spans="1:24" ht="15" customHeight="1" thickTop="1" x14ac:dyDescent="0.2">
      <c r="A3941" s="46"/>
      <c r="B3941" s="278"/>
      <c r="C3941" s="278"/>
      <c r="D3941" s="278"/>
      <c r="E3941" s="278"/>
      <c r="F3941" s="278"/>
      <c r="G3941" s="278"/>
      <c r="H3941" s="278"/>
      <c r="I3941" s="278"/>
      <c r="J3941" s="278"/>
      <c r="K3941" s="278"/>
      <c r="M3941" s="46"/>
      <c r="N3941" s="46"/>
      <c r="O3941" s="46"/>
      <c r="P3941" s="46"/>
      <c r="Q3941" s="46"/>
      <c r="R3941" s="46"/>
      <c r="S3941" s="46"/>
      <c r="T3941" s="46"/>
      <c r="U3941" s="46"/>
      <c r="V3941" s="46"/>
      <c r="W3941" s="46"/>
      <c r="X3941" s="46"/>
    </row>
    <row r="3942" spans="1:24" ht="15" customHeight="1" x14ac:dyDescent="0.2">
      <c r="A3942" s="46"/>
      <c r="B3942" s="259" t="s">
        <v>797</v>
      </c>
      <c r="C3942" s="267" t="s">
        <v>24</v>
      </c>
      <c r="D3942" s="259" t="s">
        <v>25</v>
      </c>
      <c r="E3942" s="259" t="s">
        <v>26</v>
      </c>
      <c r="F3942" s="387" t="s">
        <v>917</v>
      </c>
      <c r="G3942" s="387"/>
      <c r="H3942" s="271" t="s">
        <v>27</v>
      </c>
      <c r="I3942" s="267" t="s">
        <v>28</v>
      </c>
      <c r="J3942" s="267" t="s">
        <v>29</v>
      </c>
      <c r="K3942" s="267" t="s">
        <v>30</v>
      </c>
      <c r="M3942" s="46"/>
      <c r="N3942" s="46"/>
      <c r="O3942" s="46"/>
      <c r="P3942" s="46"/>
      <c r="Q3942" s="46"/>
      <c r="R3942" s="46"/>
      <c r="S3942" s="46"/>
      <c r="T3942" s="46"/>
      <c r="U3942" s="46"/>
      <c r="V3942" s="46"/>
      <c r="W3942" s="46"/>
      <c r="X3942" s="46"/>
    </row>
    <row r="3943" spans="1:24" ht="15" customHeight="1" x14ac:dyDescent="0.2">
      <c r="A3943" s="46"/>
      <c r="B3943" s="260" t="s">
        <v>918</v>
      </c>
      <c r="C3943" s="275" t="s">
        <v>2526</v>
      </c>
      <c r="D3943" s="260" t="s">
        <v>73</v>
      </c>
      <c r="E3943" s="260" t="s">
        <v>798</v>
      </c>
      <c r="F3943" s="388" t="s">
        <v>978</v>
      </c>
      <c r="G3943" s="388"/>
      <c r="H3943" s="274" t="s">
        <v>49</v>
      </c>
      <c r="I3943" s="277">
        <v>1</v>
      </c>
      <c r="J3943" s="276">
        <v>105.02</v>
      </c>
      <c r="K3943" s="276">
        <v>105.02</v>
      </c>
      <c r="M3943" s="46"/>
      <c r="N3943" s="46"/>
      <c r="O3943" s="46"/>
      <c r="P3943" s="46"/>
      <c r="Q3943" s="46"/>
      <c r="R3943" s="46"/>
      <c r="S3943" s="46"/>
      <c r="T3943" s="46"/>
      <c r="U3943" s="46"/>
      <c r="V3943" s="46"/>
      <c r="W3943" s="46"/>
      <c r="X3943" s="46"/>
    </row>
    <row r="3944" spans="1:24" ht="15" customHeight="1" x14ac:dyDescent="0.2">
      <c r="A3944" s="46"/>
      <c r="B3944" s="261" t="s">
        <v>953</v>
      </c>
      <c r="C3944" s="280" t="s">
        <v>988</v>
      </c>
      <c r="D3944" s="261" t="s">
        <v>47</v>
      </c>
      <c r="E3944" s="261" t="s">
        <v>989</v>
      </c>
      <c r="F3944" s="385" t="s">
        <v>3970</v>
      </c>
      <c r="G3944" s="385"/>
      <c r="H3944" s="279" t="s">
        <v>950</v>
      </c>
      <c r="I3944" s="282">
        <v>1.0309999999999999</v>
      </c>
      <c r="J3944" s="281">
        <v>27.19</v>
      </c>
      <c r="K3944" s="281">
        <v>28.03</v>
      </c>
      <c r="M3944" s="46"/>
      <c r="N3944" s="46"/>
      <c r="O3944" s="46"/>
      <c r="P3944" s="46"/>
      <c r="Q3944" s="46"/>
      <c r="R3944" s="46"/>
      <c r="S3944" s="46"/>
      <c r="T3944" s="46"/>
      <c r="U3944" s="46"/>
      <c r="V3944" s="46"/>
      <c r="W3944" s="46"/>
      <c r="X3944" s="46"/>
    </row>
    <row r="3945" spans="1:24" ht="15" customHeight="1" x14ac:dyDescent="0.2">
      <c r="A3945" s="46"/>
      <c r="B3945" s="261" t="s">
        <v>953</v>
      </c>
      <c r="C3945" s="280" t="s">
        <v>991</v>
      </c>
      <c r="D3945" s="261" t="s">
        <v>47</v>
      </c>
      <c r="E3945" s="261" t="s">
        <v>992</v>
      </c>
      <c r="F3945" s="385" t="s">
        <v>3970</v>
      </c>
      <c r="G3945" s="385"/>
      <c r="H3945" s="279" t="s">
        <v>950</v>
      </c>
      <c r="I3945" s="282">
        <v>1.0309999999999999</v>
      </c>
      <c r="J3945" s="281">
        <v>43.64</v>
      </c>
      <c r="K3945" s="281">
        <v>44.99</v>
      </c>
      <c r="M3945" s="46"/>
      <c r="N3945" s="46"/>
      <c r="O3945" s="46"/>
      <c r="P3945" s="46"/>
      <c r="Q3945" s="46"/>
      <c r="R3945" s="46"/>
      <c r="S3945" s="46"/>
      <c r="T3945" s="46"/>
      <c r="U3945" s="46"/>
      <c r="V3945" s="46"/>
      <c r="W3945" s="46"/>
      <c r="X3945" s="46"/>
    </row>
    <row r="3946" spans="1:24" ht="15" customHeight="1" x14ac:dyDescent="0.2">
      <c r="A3946" s="46"/>
      <c r="B3946" s="262" t="s">
        <v>919</v>
      </c>
      <c r="C3946" s="284" t="s">
        <v>1756</v>
      </c>
      <c r="D3946" s="262" t="s">
        <v>43</v>
      </c>
      <c r="E3946" s="262" t="s">
        <v>1757</v>
      </c>
      <c r="F3946" s="389" t="s">
        <v>923</v>
      </c>
      <c r="G3946" s="389"/>
      <c r="H3946" s="283" t="s">
        <v>83</v>
      </c>
      <c r="I3946" s="286">
        <v>0.1</v>
      </c>
      <c r="J3946" s="285">
        <v>1.06</v>
      </c>
      <c r="K3946" s="285">
        <v>0.1</v>
      </c>
      <c r="M3946" s="46"/>
      <c r="N3946" s="46"/>
      <c r="O3946" s="46"/>
      <c r="P3946" s="46"/>
      <c r="Q3946" s="46"/>
      <c r="R3946" s="46"/>
      <c r="S3946" s="46"/>
      <c r="T3946" s="46"/>
      <c r="U3946" s="46"/>
      <c r="V3946" s="46"/>
      <c r="W3946" s="46"/>
      <c r="X3946" s="46"/>
    </row>
    <row r="3947" spans="1:24" ht="15" customHeight="1" x14ac:dyDescent="0.2">
      <c r="A3947" s="46"/>
      <c r="B3947" s="262" t="s">
        <v>919</v>
      </c>
      <c r="C3947" s="284" t="s">
        <v>1758</v>
      </c>
      <c r="D3947" s="262" t="s">
        <v>43</v>
      </c>
      <c r="E3947" s="262" t="s">
        <v>2745</v>
      </c>
      <c r="F3947" s="389" t="s">
        <v>923</v>
      </c>
      <c r="G3947" s="389"/>
      <c r="H3947" s="283" t="s">
        <v>49</v>
      </c>
      <c r="I3947" s="286">
        <v>1</v>
      </c>
      <c r="J3947" s="285">
        <v>31.9</v>
      </c>
      <c r="K3947" s="285">
        <v>31.9</v>
      </c>
      <c r="M3947" s="46"/>
      <c r="N3947" s="46"/>
      <c r="O3947" s="46"/>
      <c r="P3947" s="46"/>
      <c r="Q3947" s="46"/>
      <c r="R3947" s="46"/>
      <c r="S3947" s="46"/>
      <c r="T3947" s="46"/>
      <c r="U3947" s="46"/>
      <c r="V3947" s="46"/>
      <c r="W3947" s="46"/>
      <c r="X3947" s="46"/>
    </row>
    <row r="3948" spans="1:24" ht="15" customHeight="1" x14ac:dyDescent="0.2">
      <c r="A3948" s="46"/>
      <c r="B3948" s="263"/>
      <c r="C3948" s="263"/>
      <c r="D3948" s="263"/>
      <c r="E3948" s="263"/>
      <c r="F3948" s="263" t="s">
        <v>924</v>
      </c>
      <c r="G3948" s="289">
        <v>64.260000000000005</v>
      </c>
      <c r="H3948" s="263" t="s">
        <v>925</v>
      </c>
      <c r="I3948" s="289">
        <v>0</v>
      </c>
      <c r="J3948" s="263" t="s">
        <v>926</v>
      </c>
      <c r="K3948" s="289">
        <v>64.260000000000005</v>
      </c>
      <c r="M3948" s="46"/>
      <c r="N3948" s="46"/>
      <c r="O3948" s="46"/>
      <c r="P3948" s="46"/>
      <c r="Q3948" s="46"/>
      <c r="R3948" s="46"/>
      <c r="S3948" s="46"/>
      <c r="T3948" s="46"/>
      <c r="U3948" s="46"/>
      <c r="V3948" s="46"/>
      <c r="W3948" s="46"/>
      <c r="X3948" s="46"/>
    </row>
    <row r="3949" spans="1:24" ht="15" customHeight="1" x14ac:dyDescent="0.2">
      <c r="A3949" s="46"/>
      <c r="B3949" s="263"/>
      <c r="C3949" s="263"/>
      <c r="D3949" s="263"/>
      <c r="E3949" s="263"/>
      <c r="F3949" s="263" t="s">
        <v>927</v>
      </c>
      <c r="G3949" s="289">
        <v>21.85</v>
      </c>
      <c r="H3949" s="263"/>
      <c r="I3949" s="386" t="s">
        <v>928</v>
      </c>
      <c r="J3949" s="386"/>
      <c r="K3949" s="289">
        <v>126.87</v>
      </c>
      <c r="M3949" s="46"/>
      <c r="N3949" s="46"/>
      <c r="O3949" s="46"/>
      <c r="P3949" s="46"/>
      <c r="Q3949" s="46"/>
      <c r="R3949" s="46"/>
      <c r="S3949" s="46"/>
      <c r="T3949" s="46"/>
      <c r="U3949" s="46"/>
      <c r="V3949" s="46"/>
      <c r="W3949" s="46"/>
      <c r="X3949" s="46"/>
    </row>
    <row r="3950" spans="1:24" ht="15" customHeight="1" thickBot="1" x14ac:dyDescent="0.25">
      <c r="A3950" s="46"/>
      <c r="B3950" s="264"/>
      <c r="C3950" s="264"/>
      <c r="D3950" s="264"/>
      <c r="E3950" s="264"/>
      <c r="F3950" s="264"/>
      <c r="G3950" s="264"/>
      <c r="H3950" s="264" t="s">
        <v>929</v>
      </c>
      <c r="I3950" s="287" t="s">
        <v>1502</v>
      </c>
      <c r="J3950" s="264" t="s">
        <v>931</v>
      </c>
      <c r="K3950" s="265">
        <v>2156.79</v>
      </c>
      <c r="M3950" s="46"/>
      <c r="N3950" s="46"/>
      <c r="O3950" s="46"/>
      <c r="P3950" s="46"/>
      <c r="Q3950" s="46"/>
      <c r="R3950" s="46"/>
      <c r="S3950" s="46"/>
      <c r="T3950" s="46"/>
      <c r="U3950" s="46"/>
      <c r="V3950" s="46"/>
      <c r="W3950" s="46"/>
      <c r="X3950" s="46"/>
    </row>
    <row r="3951" spans="1:24" ht="15" customHeight="1" thickTop="1" x14ac:dyDescent="0.2">
      <c r="A3951" s="46"/>
      <c r="B3951" s="278"/>
      <c r="C3951" s="278"/>
      <c r="D3951" s="278"/>
      <c r="E3951" s="278"/>
      <c r="F3951" s="278"/>
      <c r="G3951" s="278"/>
      <c r="H3951" s="278"/>
      <c r="I3951" s="278"/>
      <c r="J3951" s="278"/>
      <c r="K3951" s="278"/>
      <c r="M3951" s="46"/>
      <c r="N3951" s="46"/>
      <c r="O3951" s="46"/>
      <c r="P3951" s="46"/>
      <c r="Q3951" s="46"/>
      <c r="R3951" s="46"/>
      <c r="S3951" s="46"/>
      <c r="T3951" s="46"/>
      <c r="U3951" s="46"/>
      <c r="V3951" s="46"/>
      <c r="W3951" s="46"/>
      <c r="X3951" s="46"/>
    </row>
    <row r="3952" spans="1:24" ht="15" customHeight="1" x14ac:dyDescent="0.2">
      <c r="A3952" s="46"/>
      <c r="B3952" s="259" t="s">
        <v>799</v>
      </c>
      <c r="C3952" s="267" t="s">
        <v>24</v>
      </c>
      <c r="D3952" s="259" t="s">
        <v>25</v>
      </c>
      <c r="E3952" s="259" t="s">
        <v>26</v>
      </c>
      <c r="F3952" s="387" t="s">
        <v>917</v>
      </c>
      <c r="G3952" s="387"/>
      <c r="H3952" s="271" t="s">
        <v>27</v>
      </c>
      <c r="I3952" s="267" t="s">
        <v>28</v>
      </c>
      <c r="J3952" s="267" t="s">
        <v>29</v>
      </c>
      <c r="K3952" s="267" t="s">
        <v>30</v>
      </c>
      <c r="M3952" s="46"/>
      <c r="N3952" s="46"/>
      <c r="O3952" s="46"/>
      <c r="P3952" s="46"/>
      <c r="Q3952" s="46"/>
      <c r="R3952" s="46"/>
      <c r="S3952" s="46"/>
      <c r="T3952" s="46"/>
      <c r="U3952" s="46"/>
      <c r="V3952" s="46"/>
      <c r="W3952" s="46"/>
      <c r="X3952" s="46"/>
    </row>
    <row r="3953" spans="1:24" ht="15" customHeight="1" x14ac:dyDescent="0.2">
      <c r="A3953" s="46"/>
      <c r="B3953" s="260" t="s">
        <v>918</v>
      </c>
      <c r="C3953" s="275" t="s">
        <v>2417</v>
      </c>
      <c r="D3953" s="260" t="s">
        <v>73</v>
      </c>
      <c r="E3953" s="260" t="s">
        <v>2418</v>
      </c>
      <c r="F3953" s="388" t="s">
        <v>978</v>
      </c>
      <c r="G3953" s="388"/>
      <c r="H3953" s="274" t="s">
        <v>49</v>
      </c>
      <c r="I3953" s="277">
        <v>1</v>
      </c>
      <c r="J3953" s="276">
        <v>240.08</v>
      </c>
      <c r="K3953" s="276">
        <v>240.08</v>
      </c>
      <c r="M3953" s="46"/>
      <c r="N3953" s="46"/>
      <c r="O3953" s="46"/>
      <c r="P3953" s="46"/>
      <c r="Q3953" s="46"/>
      <c r="R3953" s="46"/>
      <c r="S3953" s="46"/>
      <c r="T3953" s="46"/>
      <c r="U3953" s="46"/>
      <c r="V3953" s="46"/>
      <c r="W3953" s="46"/>
      <c r="X3953" s="46"/>
    </row>
    <row r="3954" spans="1:24" ht="15" customHeight="1" x14ac:dyDescent="0.2">
      <c r="A3954" s="46"/>
      <c r="B3954" s="261" t="s">
        <v>953</v>
      </c>
      <c r="C3954" s="280" t="s">
        <v>991</v>
      </c>
      <c r="D3954" s="261" t="s">
        <v>47</v>
      </c>
      <c r="E3954" s="261" t="s">
        <v>992</v>
      </c>
      <c r="F3954" s="385" t="s">
        <v>3970</v>
      </c>
      <c r="G3954" s="385"/>
      <c r="H3954" s="279" t="s">
        <v>950</v>
      </c>
      <c r="I3954" s="282">
        <v>0.5</v>
      </c>
      <c r="J3954" s="281">
        <v>43.64</v>
      </c>
      <c r="K3954" s="281">
        <v>21.82</v>
      </c>
      <c r="M3954" s="46"/>
      <c r="N3954" s="46"/>
      <c r="O3954" s="46"/>
      <c r="P3954" s="46"/>
      <c r="Q3954" s="46"/>
      <c r="R3954" s="46"/>
      <c r="S3954" s="46"/>
      <c r="T3954" s="46"/>
      <c r="U3954" s="46"/>
      <c r="V3954" s="46"/>
      <c r="W3954" s="46"/>
      <c r="X3954" s="46"/>
    </row>
    <row r="3955" spans="1:24" ht="15" customHeight="1" x14ac:dyDescent="0.2">
      <c r="A3955" s="46"/>
      <c r="B3955" s="261" t="s">
        <v>953</v>
      </c>
      <c r="C3955" s="280" t="s">
        <v>1019</v>
      </c>
      <c r="D3955" s="261" t="s">
        <v>47</v>
      </c>
      <c r="E3955" s="261" t="s">
        <v>1020</v>
      </c>
      <c r="F3955" s="385" t="s">
        <v>3970</v>
      </c>
      <c r="G3955" s="385"/>
      <c r="H3955" s="279" t="s">
        <v>950</v>
      </c>
      <c r="I3955" s="282">
        <v>0.5</v>
      </c>
      <c r="J3955" s="281">
        <v>24.73</v>
      </c>
      <c r="K3955" s="281">
        <v>12.36</v>
      </c>
      <c r="M3955" s="46"/>
      <c r="N3955" s="46"/>
      <c r="O3955" s="46"/>
      <c r="P3955" s="46"/>
      <c r="Q3955" s="46"/>
      <c r="R3955" s="46"/>
      <c r="S3955" s="46"/>
      <c r="T3955" s="46"/>
      <c r="U3955" s="46"/>
      <c r="V3955" s="46"/>
      <c r="W3955" s="46"/>
      <c r="X3955" s="46"/>
    </row>
    <row r="3956" spans="1:24" ht="15" customHeight="1" x14ac:dyDescent="0.2">
      <c r="A3956" s="46"/>
      <c r="B3956" s="262" t="s">
        <v>919</v>
      </c>
      <c r="C3956" s="284" t="s">
        <v>2746</v>
      </c>
      <c r="D3956" s="262" t="s">
        <v>39</v>
      </c>
      <c r="E3956" s="262" t="s">
        <v>800</v>
      </c>
      <c r="F3956" s="389" t="s">
        <v>923</v>
      </c>
      <c r="G3956" s="389"/>
      <c r="H3956" s="283" t="s">
        <v>304</v>
      </c>
      <c r="I3956" s="286">
        <v>1</v>
      </c>
      <c r="J3956" s="285">
        <v>205.9</v>
      </c>
      <c r="K3956" s="285">
        <v>205.9</v>
      </c>
      <c r="M3956" s="46"/>
      <c r="N3956" s="46"/>
      <c r="O3956" s="46"/>
      <c r="P3956" s="46"/>
      <c r="Q3956" s="46"/>
      <c r="R3956" s="46"/>
      <c r="S3956" s="46"/>
      <c r="T3956" s="46"/>
      <c r="U3956" s="46"/>
      <c r="V3956" s="46"/>
      <c r="W3956" s="46"/>
      <c r="X3956" s="46"/>
    </row>
    <row r="3957" spans="1:24" ht="15" customHeight="1" x14ac:dyDescent="0.2">
      <c r="A3957" s="46"/>
      <c r="B3957" s="263"/>
      <c r="C3957" s="263"/>
      <c r="D3957" s="263"/>
      <c r="E3957" s="263"/>
      <c r="F3957" s="263" t="s">
        <v>924</v>
      </c>
      <c r="G3957" s="289">
        <v>29.99</v>
      </c>
      <c r="H3957" s="263" t="s">
        <v>925</v>
      </c>
      <c r="I3957" s="289">
        <v>0</v>
      </c>
      <c r="J3957" s="263" t="s">
        <v>926</v>
      </c>
      <c r="K3957" s="289">
        <v>29.99</v>
      </c>
      <c r="M3957" s="46"/>
      <c r="N3957" s="46"/>
      <c r="O3957" s="46"/>
      <c r="P3957" s="46"/>
      <c r="Q3957" s="46"/>
      <c r="R3957" s="46"/>
      <c r="S3957" s="46"/>
      <c r="T3957" s="46"/>
      <c r="U3957" s="46"/>
      <c r="V3957" s="46"/>
      <c r="W3957" s="46"/>
      <c r="X3957" s="46"/>
    </row>
    <row r="3958" spans="1:24" ht="15" customHeight="1" x14ac:dyDescent="0.2">
      <c r="A3958" s="46"/>
      <c r="B3958" s="263"/>
      <c r="C3958" s="263"/>
      <c r="D3958" s="263"/>
      <c r="E3958" s="263"/>
      <c r="F3958" s="263" t="s">
        <v>927</v>
      </c>
      <c r="G3958" s="289">
        <v>49.96</v>
      </c>
      <c r="H3958" s="263"/>
      <c r="I3958" s="386" t="s">
        <v>928</v>
      </c>
      <c r="J3958" s="386"/>
      <c r="K3958" s="289">
        <v>290.04000000000002</v>
      </c>
      <c r="M3958" s="46"/>
      <c r="N3958" s="46"/>
      <c r="O3958" s="46"/>
      <c r="P3958" s="46"/>
      <c r="Q3958" s="46"/>
      <c r="R3958" s="46"/>
      <c r="S3958" s="46"/>
      <c r="T3958" s="46"/>
      <c r="U3958" s="46"/>
      <c r="V3958" s="46"/>
      <c r="W3958" s="46"/>
      <c r="X3958" s="46"/>
    </row>
    <row r="3959" spans="1:24" ht="15" customHeight="1" thickBot="1" x14ac:dyDescent="0.25">
      <c r="A3959" s="46"/>
      <c r="B3959" s="264"/>
      <c r="C3959" s="264"/>
      <c r="D3959" s="264"/>
      <c r="E3959" s="264"/>
      <c r="F3959" s="264"/>
      <c r="G3959" s="264"/>
      <c r="H3959" s="264" t="s">
        <v>929</v>
      </c>
      <c r="I3959" s="287" t="s">
        <v>3758</v>
      </c>
      <c r="J3959" s="264" t="s">
        <v>931</v>
      </c>
      <c r="K3959" s="265">
        <v>26393.64</v>
      </c>
      <c r="M3959" s="46"/>
      <c r="N3959" s="46"/>
      <c r="O3959" s="46"/>
      <c r="P3959" s="46"/>
      <c r="Q3959" s="46"/>
      <c r="R3959" s="46"/>
      <c r="S3959" s="46"/>
      <c r="T3959" s="46"/>
      <c r="U3959" s="46"/>
      <c r="V3959" s="46"/>
      <c r="W3959" s="46"/>
      <c r="X3959" s="46"/>
    </row>
    <row r="3960" spans="1:24" ht="15" customHeight="1" thickTop="1" x14ac:dyDescent="0.2">
      <c r="A3960" s="46"/>
      <c r="B3960" s="278"/>
      <c r="C3960" s="278"/>
      <c r="D3960" s="278"/>
      <c r="E3960" s="278"/>
      <c r="F3960" s="278"/>
      <c r="G3960" s="278"/>
      <c r="H3960" s="278"/>
      <c r="I3960" s="278"/>
      <c r="J3960" s="278"/>
      <c r="K3960" s="278"/>
      <c r="M3960" s="46"/>
      <c r="N3960" s="46"/>
      <c r="O3960" s="46"/>
      <c r="P3960" s="46"/>
      <c r="Q3960" s="46"/>
      <c r="R3960" s="46"/>
      <c r="S3960" s="46"/>
      <c r="T3960" s="46"/>
      <c r="U3960" s="46"/>
      <c r="V3960" s="46"/>
      <c r="W3960" s="46"/>
      <c r="X3960" s="46"/>
    </row>
    <row r="3961" spans="1:24" ht="15" customHeight="1" x14ac:dyDescent="0.2">
      <c r="A3961" s="46"/>
      <c r="B3961" s="259" t="s">
        <v>801</v>
      </c>
      <c r="C3961" s="267" t="s">
        <v>24</v>
      </c>
      <c r="D3961" s="259" t="s">
        <v>25</v>
      </c>
      <c r="E3961" s="259" t="s">
        <v>26</v>
      </c>
      <c r="F3961" s="387" t="s">
        <v>917</v>
      </c>
      <c r="G3961" s="387"/>
      <c r="H3961" s="271" t="s">
        <v>27</v>
      </c>
      <c r="I3961" s="267" t="s">
        <v>28</v>
      </c>
      <c r="J3961" s="267" t="s">
        <v>29</v>
      </c>
      <c r="K3961" s="267" t="s">
        <v>30</v>
      </c>
      <c r="M3961" s="46"/>
      <c r="N3961" s="46"/>
      <c r="O3961" s="46"/>
      <c r="P3961" s="46"/>
      <c r="Q3961" s="46"/>
      <c r="R3961" s="46"/>
      <c r="S3961" s="46"/>
      <c r="T3961" s="46"/>
      <c r="U3961" s="46"/>
      <c r="V3961" s="46"/>
      <c r="W3961" s="46"/>
      <c r="X3961" s="46"/>
    </row>
    <row r="3962" spans="1:24" ht="15" customHeight="1" x14ac:dyDescent="0.2">
      <c r="A3962" s="46"/>
      <c r="B3962" s="260" t="s">
        <v>918</v>
      </c>
      <c r="C3962" s="275" t="s">
        <v>794</v>
      </c>
      <c r="D3962" s="260" t="s">
        <v>47</v>
      </c>
      <c r="E3962" s="260" t="s">
        <v>2492</v>
      </c>
      <c r="F3962" s="388" t="s">
        <v>4033</v>
      </c>
      <c r="G3962" s="388"/>
      <c r="H3962" s="274" t="s">
        <v>49</v>
      </c>
      <c r="I3962" s="277">
        <v>1</v>
      </c>
      <c r="J3962" s="276">
        <v>115.01</v>
      </c>
      <c r="K3962" s="276">
        <v>115.01</v>
      </c>
      <c r="M3962" s="46"/>
      <c r="N3962" s="46"/>
      <c r="O3962" s="46"/>
      <c r="P3962" s="46"/>
      <c r="Q3962" s="46"/>
      <c r="R3962" s="46"/>
      <c r="S3962" s="46"/>
      <c r="T3962" s="46"/>
      <c r="U3962" s="46"/>
      <c r="V3962" s="46"/>
      <c r="W3962" s="46"/>
      <c r="X3962" s="46"/>
    </row>
    <row r="3963" spans="1:24" ht="15" customHeight="1" x14ac:dyDescent="0.2">
      <c r="A3963" s="46"/>
      <c r="B3963" s="261" t="s">
        <v>953</v>
      </c>
      <c r="C3963" s="280" t="s">
        <v>991</v>
      </c>
      <c r="D3963" s="261" t="s">
        <v>47</v>
      </c>
      <c r="E3963" s="261" t="s">
        <v>992</v>
      </c>
      <c r="F3963" s="385" t="s">
        <v>3970</v>
      </c>
      <c r="G3963" s="385"/>
      <c r="H3963" s="279" t="s">
        <v>950</v>
      </c>
      <c r="I3963" s="282">
        <v>0.5766</v>
      </c>
      <c r="J3963" s="281">
        <v>43.64</v>
      </c>
      <c r="K3963" s="281">
        <v>25.16</v>
      </c>
      <c r="M3963" s="46"/>
      <c r="N3963" s="46"/>
      <c r="O3963" s="46"/>
      <c r="P3963" s="46"/>
      <c r="Q3963" s="46"/>
      <c r="R3963" s="46"/>
      <c r="S3963" s="46"/>
      <c r="T3963" s="46"/>
      <c r="U3963" s="46"/>
      <c r="V3963" s="46"/>
      <c r="W3963" s="46"/>
      <c r="X3963" s="46"/>
    </row>
    <row r="3964" spans="1:24" ht="15" customHeight="1" x14ac:dyDescent="0.2">
      <c r="A3964" s="46"/>
      <c r="B3964" s="261" t="s">
        <v>953</v>
      </c>
      <c r="C3964" s="280" t="s">
        <v>988</v>
      </c>
      <c r="D3964" s="261" t="s">
        <v>47</v>
      </c>
      <c r="E3964" s="261" t="s">
        <v>989</v>
      </c>
      <c r="F3964" s="385" t="s">
        <v>3970</v>
      </c>
      <c r="G3964" s="385"/>
      <c r="H3964" s="279" t="s">
        <v>950</v>
      </c>
      <c r="I3964" s="282">
        <v>0.1801875</v>
      </c>
      <c r="J3964" s="281">
        <v>27.19</v>
      </c>
      <c r="K3964" s="281">
        <v>4.8899999999999997</v>
      </c>
      <c r="M3964" s="46"/>
      <c r="N3964" s="46"/>
      <c r="O3964" s="46"/>
      <c r="P3964" s="46"/>
      <c r="Q3964" s="46"/>
      <c r="R3964" s="46"/>
      <c r="S3964" s="46"/>
      <c r="T3964" s="46"/>
      <c r="U3964" s="46"/>
      <c r="V3964" s="46"/>
      <c r="W3964" s="46"/>
      <c r="X3964" s="46"/>
    </row>
    <row r="3965" spans="1:24" ht="15" customHeight="1" x14ac:dyDescent="0.2">
      <c r="A3965" s="46"/>
      <c r="B3965" s="262" t="s">
        <v>919</v>
      </c>
      <c r="C3965" s="284" t="s">
        <v>1750</v>
      </c>
      <c r="D3965" s="262" t="s">
        <v>47</v>
      </c>
      <c r="E3965" s="262" t="s">
        <v>1751</v>
      </c>
      <c r="F3965" s="389" t="s">
        <v>923</v>
      </c>
      <c r="G3965" s="389"/>
      <c r="H3965" s="283" t="s">
        <v>49</v>
      </c>
      <c r="I3965" s="286">
        <v>1</v>
      </c>
      <c r="J3965" s="285">
        <v>80.790000000000006</v>
      </c>
      <c r="K3965" s="285">
        <v>80.790000000000006</v>
      </c>
      <c r="M3965" s="46"/>
      <c r="N3965" s="46"/>
      <c r="O3965" s="46"/>
      <c r="P3965" s="46"/>
      <c r="Q3965" s="46"/>
      <c r="R3965" s="46"/>
      <c r="S3965" s="46"/>
      <c r="T3965" s="46"/>
      <c r="U3965" s="46"/>
      <c r="V3965" s="46"/>
      <c r="W3965" s="46"/>
      <c r="X3965" s="46"/>
    </row>
    <row r="3966" spans="1:24" ht="15" customHeight="1" x14ac:dyDescent="0.2">
      <c r="A3966" s="46"/>
      <c r="B3966" s="262" t="s">
        <v>919</v>
      </c>
      <c r="C3966" s="284" t="s">
        <v>1752</v>
      </c>
      <c r="D3966" s="262" t="s">
        <v>47</v>
      </c>
      <c r="E3966" s="262" t="s">
        <v>1753</v>
      </c>
      <c r="F3966" s="389" t="s">
        <v>923</v>
      </c>
      <c r="G3966" s="389"/>
      <c r="H3966" s="283" t="s">
        <v>49</v>
      </c>
      <c r="I3966" s="286">
        <v>1</v>
      </c>
      <c r="J3966" s="285">
        <v>4.17</v>
      </c>
      <c r="K3966" s="285">
        <v>4.17</v>
      </c>
      <c r="M3966" s="46"/>
      <c r="N3966" s="46"/>
      <c r="O3966" s="46"/>
      <c r="P3966" s="46"/>
      <c r="Q3966" s="46"/>
      <c r="R3966" s="46"/>
      <c r="S3966" s="46"/>
      <c r="T3966" s="46"/>
      <c r="U3966" s="46"/>
      <c r="V3966" s="46"/>
      <c r="W3966" s="46"/>
      <c r="X3966" s="46"/>
    </row>
    <row r="3967" spans="1:24" ht="15" customHeight="1" x14ac:dyDescent="0.2">
      <c r="A3967" s="46"/>
      <c r="B3967" s="263"/>
      <c r="C3967" s="263"/>
      <c r="D3967" s="263"/>
      <c r="E3967" s="263"/>
      <c r="F3967" s="263" t="s">
        <v>924</v>
      </c>
      <c r="G3967" s="289">
        <v>26.84</v>
      </c>
      <c r="H3967" s="263" t="s">
        <v>925</v>
      </c>
      <c r="I3967" s="289">
        <v>0</v>
      </c>
      <c r="J3967" s="263" t="s">
        <v>926</v>
      </c>
      <c r="K3967" s="289">
        <v>26.84</v>
      </c>
      <c r="M3967" s="46"/>
      <c r="N3967" s="46"/>
      <c r="O3967" s="46"/>
      <c r="P3967" s="46"/>
      <c r="Q3967" s="46"/>
      <c r="R3967" s="46"/>
      <c r="S3967" s="46"/>
      <c r="T3967" s="46"/>
      <c r="U3967" s="46"/>
      <c r="V3967" s="46"/>
      <c r="W3967" s="46"/>
      <c r="X3967" s="46"/>
    </row>
    <row r="3968" spans="1:24" ht="15" customHeight="1" x14ac:dyDescent="0.2">
      <c r="A3968" s="46"/>
      <c r="B3968" s="263"/>
      <c r="C3968" s="263"/>
      <c r="D3968" s="263"/>
      <c r="E3968" s="263"/>
      <c r="F3968" s="263" t="s">
        <v>927</v>
      </c>
      <c r="G3968" s="289">
        <v>23.93</v>
      </c>
      <c r="H3968" s="263"/>
      <c r="I3968" s="386" t="s">
        <v>928</v>
      </c>
      <c r="J3968" s="386"/>
      <c r="K3968" s="289">
        <v>138.94</v>
      </c>
      <c r="M3968" s="46"/>
      <c r="N3968" s="46"/>
      <c r="O3968" s="46"/>
      <c r="P3968" s="46"/>
      <c r="Q3968" s="46"/>
      <c r="R3968" s="46"/>
      <c r="S3968" s="46"/>
      <c r="T3968" s="46"/>
      <c r="U3968" s="46"/>
      <c r="V3968" s="46"/>
      <c r="W3968" s="46"/>
      <c r="X3968" s="46"/>
    </row>
    <row r="3969" spans="1:24" ht="15" customHeight="1" thickBot="1" x14ac:dyDescent="0.25">
      <c r="A3969" s="46"/>
      <c r="B3969" s="264"/>
      <c r="C3969" s="264"/>
      <c r="D3969" s="264"/>
      <c r="E3969" s="264"/>
      <c r="F3969" s="264"/>
      <c r="G3969" s="264"/>
      <c r="H3969" s="264" t="s">
        <v>929</v>
      </c>
      <c r="I3969" s="287" t="s">
        <v>3656</v>
      </c>
      <c r="J3969" s="264" t="s">
        <v>931</v>
      </c>
      <c r="K3969" s="265">
        <v>3751.38</v>
      </c>
      <c r="M3969" s="46"/>
      <c r="N3969" s="46"/>
      <c r="O3969" s="46"/>
      <c r="P3969" s="46"/>
      <c r="Q3969" s="46"/>
      <c r="R3969" s="46"/>
      <c r="S3969" s="46"/>
      <c r="T3969" s="46"/>
      <c r="U3969" s="46"/>
      <c r="V3969" s="46"/>
      <c r="W3969" s="46"/>
      <c r="X3969" s="46"/>
    </row>
    <row r="3970" spans="1:24" ht="15" customHeight="1" thickTop="1" x14ac:dyDescent="0.2">
      <c r="A3970" s="46"/>
      <c r="B3970" s="278"/>
      <c r="C3970" s="278"/>
      <c r="D3970" s="278"/>
      <c r="E3970" s="278"/>
      <c r="F3970" s="278"/>
      <c r="G3970" s="278"/>
      <c r="H3970" s="278"/>
      <c r="I3970" s="278"/>
      <c r="J3970" s="278"/>
      <c r="K3970" s="278"/>
      <c r="M3970" s="46"/>
      <c r="N3970" s="46"/>
      <c r="O3970" s="46"/>
      <c r="P3970" s="46"/>
      <c r="Q3970" s="46"/>
      <c r="R3970" s="46"/>
      <c r="S3970" s="46"/>
      <c r="T3970" s="46"/>
      <c r="U3970" s="46"/>
      <c r="V3970" s="46"/>
      <c r="W3970" s="46"/>
      <c r="X3970" s="46"/>
    </row>
    <row r="3971" spans="1:24" ht="15" customHeight="1" x14ac:dyDescent="0.2">
      <c r="A3971" s="46"/>
      <c r="B3971" s="259" t="s">
        <v>3056</v>
      </c>
      <c r="C3971" s="267" t="s">
        <v>24</v>
      </c>
      <c r="D3971" s="259" t="s">
        <v>25</v>
      </c>
      <c r="E3971" s="259" t="s">
        <v>26</v>
      </c>
      <c r="F3971" s="387" t="s">
        <v>917</v>
      </c>
      <c r="G3971" s="387"/>
      <c r="H3971" s="271" t="s">
        <v>27</v>
      </c>
      <c r="I3971" s="267" t="s">
        <v>28</v>
      </c>
      <c r="J3971" s="267" t="s">
        <v>29</v>
      </c>
      <c r="K3971" s="267" t="s">
        <v>30</v>
      </c>
      <c r="M3971" s="46"/>
      <c r="N3971" s="46"/>
      <c r="O3971" s="46"/>
      <c r="P3971" s="46"/>
      <c r="Q3971" s="46"/>
      <c r="R3971" s="46"/>
      <c r="S3971" s="46"/>
      <c r="T3971" s="46"/>
      <c r="U3971" s="46"/>
      <c r="V3971" s="46"/>
      <c r="W3971" s="46"/>
      <c r="X3971" s="46"/>
    </row>
    <row r="3972" spans="1:24" ht="15" customHeight="1" x14ac:dyDescent="0.2">
      <c r="A3972" s="46"/>
      <c r="B3972" s="260" t="s">
        <v>918</v>
      </c>
      <c r="C3972" s="275" t="s">
        <v>3057</v>
      </c>
      <c r="D3972" s="260" t="s">
        <v>73</v>
      </c>
      <c r="E3972" s="260" t="s">
        <v>3058</v>
      </c>
      <c r="F3972" s="388" t="s">
        <v>978</v>
      </c>
      <c r="G3972" s="388"/>
      <c r="H3972" s="274" t="s">
        <v>49</v>
      </c>
      <c r="I3972" s="277">
        <v>1</v>
      </c>
      <c r="J3972" s="276">
        <v>110.51</v>
      </c>
      <c r="K3972" s="276">
        <v>110.51</v>
      </c>
      <c r="M3972" s="46"/>
      <c r="N3972" s="46"/>
      <c r="O3972" s="46"/>
      <c r="P3972" s="46"/>
      <c r="Q3972" s="46"/>
      <c r="R3972" s="46"/>
      <c r="S3972" s="46"/>
      <c r="T3972" s="46"/>
      <c r="U3972" s="46"/>
      <c r="V3972" s="46"/>
      <c r="W3972" s="46"/>
      <c r="X3972" s="46"/>
    </row>
    <row r="3973" spans="1:24" ht="15" customHeight="1" x14ac:dyDescent="0.2">
      <c r="A3973" s="46"/>
      <c r="B3973" s="261" t="s">
        <v>953</v>
      </c>
      <c r="C3973" s="280" t="s">
        <v>991</v>
      </c>
      <c r="D3973" s="261" t="s">
        <v>47</v>
      </c>
      <c r="E3973" s="261" t="s">
        <v>992</v>
      </c>
      <c r="F3973" s="385" t="s">
        <v>3970</v>
      </c>
      <c r="G3973" s="385"/>
      <c r="H3973" s="279" t="s">
        <v>950</v>
      </c>
      <c r="I3973" s="282">
        <v>0.5</v>
      </c>
      <c r="J3973" s="281">
        <v>43.64</v>
      </c>
      <c r="K3973" s="281">
        <v>21.82</v>
      </c>
      <c r="M3973" s="46"/>
      <c r="N3973" s="46"/>
      <c r="O3973" s="46"/>
      <c r="P3973" s="46"/>
      <c r="Q3973" s="46"/>
      <c r="R3973" s="46"/>
      <c r="S3973" s="46"/>
      <c r="T3973" s="46"/>
      <c r="U3973" s="46"/>
      <c r="V3973" s="46"/>
      <c r="W3973" s="46"/>
      <c r="X3973" s="46"/>
    </row>
    <row r="3974" spans="1:24" ht="15" customHeight="1" x14ac:dyDescent="0.2">
      <c r="A3974" s="46"/>
      <c r="B3974" s="261" t="s">
        <v>953</v>
      </c>
      <c r="C3974" s="280" t="s">
        <v>988</v>
      </c>
      <c r="D3974" s="261" t="s">
        <v>47</v>
      </c>
      <c r="E3974" s="261" t="s">
        <v>989</v>
      </c>
      <c r="F3974" s="385" t="s">
        <v>3970</v>
      </c>
      <c r="G3974" s="385"/>
      <c r="H3974" s="279" t="s">
        <v>950</v>
      </c>
      <c r="I3974" s="282">
        <v>1</v>
      </c>
      <c r="J3974" s="281">
        <v>27.19</v>
      </c>
      <c r="K3974" s="281">
        <v>27.19</v>
      </c>
      <c r="M3974" s="46"/>
      <c r="N3974" s="46"/>
      <c r="O3974" s="46"/>
      <c r="P3974" s="46"/>
      <c r="Q3974" s="46"/>
      <c r="R3974" s="46"/>
      <c r="S3974" s="46"/>
      <c r="T3974" s="46"/>
      <c r="U3974" s="46"/>
      <c r="V3974" s="46"/>
      <c r="W3974" s="46"/>
      <c r="X3974" s="46"/>
    </row>
    <row r="3975" spans="1:24" ht="15" customHeight="1" x14ac:dyDescent="0.2">
      <c r="A3975" s="46"/>
      <c r="B3975" s="262" t="s">
        <v>919</v>
      </c>
      <c r="C3975" s="284" t="s">
        <v>3141</v>
      </c>
      <c r="D3975" s="262" t="s">
        <v>36</v>
      </c>
      <c r="E3975" s="262" t="s">
        <v>3142</v>
      </c>
      <c r="F3975" s="389" t="s">
        <v>923</v>
      </c>
      <c r="G3975" s="389"/>
      <c r="H3975" s="283" t="s">
        <v>304</v>
      </c>
      <c r="I3975" s="286">
        <v>0.01</v>
      </c>
      <c r="J3975" s="285">
        <v>31.81</v>
      </c>
      <c r="K3975" s="285">
        <v>0.31</v>
      </c>
      <c r="M3975" s="46"/>
      <c r="N3975" s="46"/>
      <c r="O3975" s="46"/>
      <c r="P3975" s="46"/>
      <c r="Q3975" s="46"/>
      <c r="R3975" s="46"/>
      <c r="S3975" s="46"/>
      <c r="T3975" s="46"/>
      <c r="U3975" s="46"/>
      <c r="V3975" s="46"/>
      <c r="W3975" s="46"/>
      <c r="X3975" s="46"/>
    </row>
    <row r="3976" spans="1:24" ht="15" customHeight="1" x14ac:dyDescent="0.2">
      <c r="A3976" s="46"/>
      <c r="B3976" s="262" t="s">
        <v>919</v>
      </c>
      <c r="C3976" s="284" t="s">
        <v>3139</v>
      </c>
      <c r="D3976" s="262" t="s">
        <v>36</v>
      </c>
      <c r="E3976" s="262" t="s">
        <v>3140</v>
      </c>
      <c r="F3976" s="389" t="s">
        <v>923</v>
      </c>
      <c r="G3976" s="389"/>
      <c r="H3976" s="283" t="s">
        <v>49</v>
      </c>
      <c r="I3976" s="286">
        <v>1</v>
      </c>
      <c r="J3976" s="285">
        <v>61.19</v>
      </c>
      <c r="K3976" s="285">
        <v>61.19</v>
      </c>
      <c r="M3976" s="46"/>
      <c r="N3976" s="46"/>
      <c r="O3976" s="46"/>
      <c r="P3976" s="46"/>
      <c r="Q3976" s="46"/>
      <c r="R3976" s="46"/>
      <c r="S3976" s="46"/>
      <c r="T3976" s="46"/>
      <c r="U3976" s="46"/>
      <c r="V3976" s="46"/>
      <c r="W3976" s="46"/>
      <c r="X3976" s="46"/>
    </row>
    <row r="3977" spans="1:24" ht="15" customHeight="1" x14ac:dyDescent="0.2">
      <c r="A3977" s="46"/>
      <c r="B3977" s="263"/>
      <c r="C3977" s="263"/>
      <c r="D3977" s="263"/>
      <c r="E3977" s="263"/>
      <c r="F3977" s="263" t="s">
        <v>924</v>
      </c>
      <c r="G3977" s="289">
        <v>42.63</v>
      </c>
      <c r="H3977" s="263" t="s">
        <v>925</v>
      </c>
      <c r="I3977" s="289">
        <v>0</v>
      </c>
      <c r="J3977" s="263" t="s">
        <v>926</v>
      </c>
      <c r="K3977" s="289">
        <v>42.63</v>
      </c>
      <c r="M3977" s="46"/>
      <c r="N3977" s="46"/>
      <c r="O3977" s="46"/>
      <c r="P3977" s="46"/>
      <c r="Q3977" s="46"/>
      <c r="R3977" s="46"/>
      <c r="S3977" s="46"/>
      <c r="T3977" s="46"/>
      <c r="U3977" s="46"/>
      <c r="V3977" s="46"/>
      <c r="W3977" s="46"/>
      <c r="X3977" s="46"/>
    </row>
    <row r="3978" spans="1:24" ht="15" customHeight="1" x14ac:dyDescent="0.2">
      <c r="A3978" s="46"/>
      <c r="B3978" s="263"/>
      <c r="C3978" s="263"/>
      <c r="D3978" s="263"/>
      <c r="E3978" s="263"/>
      <c r="F3978" s="263" t="s">
        <v>927</v>
      </c>
      <c r="G3978" s="289">
        <v>22.99</v>
      </c>
      <c r="H3978" s="263"/>
      <c r="I3978" s="386" t="s">
        <v>928</v>
      </c>
      <c r="J3978" s="386"/>
      <c r="K3978" s="289">
        <v>133.5</v>
      </c>
      <c r="M3978" s="46"/>
      <c r="N3978" s="46"/>
      <c r="O3978" s="46"/>
      <c r="P3978" s="46"/>
      <c r="Q3978" s="46"/>
      <c r="R3978" s="46"/>
      <c r="S3978" s="46"/>
      <c r="T3978" s="46"/>
      <c r="U3978" s="46"/>
      <c r="V3978" s="46"/>
      <c r="W3978" s="46"/>
      <c r="X3978" s="46"/>
    </row>
    <row r="3979" spans="1:24" ht="15" customHeight="1" thickBot="1" x14ac:dyDescent="0.25">
      <c r="A3979" s="46"/>
      <c r="B3979" s="264"/>
      <c r="C3979" s="264"/>
      <c r="D3979" s="264"/>
      <c r="E3979" s="264"/>
      <c r="F3979" s="264"/>
      <c r="G3979" s="264"/>
      <c r="H3979" s="264" t="s">
        <v>929</v>
      </c>
      <c r="I3979" s="287" t="s">
        <v>1470</v>
      </c>
      <c r="J3979" s="264" t="s">
        <v>931</v>
      </c>
      <c r="K3979" s="265">
        <v>1068</v>
      </c>
      <c r="M3979" s="46"/>
      <c r="N3979" s="46"/>
      <c r="O3979" s="46"/>
      <c r="P3979" s="46"/>
      <c r="Q3979" s="46"/>
      <c r="R3979" s="46"/>
      <c r="S3979" s="46"/>
      <c r="T3979" s="46"/>
      <c r="U3979" s="46"/>
      <c r="V3979" s="46"/>
      <c r="W3979" s="46"/>
      <c r="X3979" s="46"/>
    </row>
    <row r="3980" spans="1:24" ht="15" customHeight="1" thickTop="1" x14ac:dyDescent="0.2">
      <c r="A3980" s="46"/>
      <c r="B3980" s="278"/>
      <c r="C3980" s="278"/>
      <c r="D3980" s="278"/>
      <c r="E3980" s="278"/>
      <c r="F3980" s="278"/>
      <c r="G3980" s="278"/>
      <c r="H3980" s="278"/>
      <c r="I3980" s="278"/>
      <c r="J3980" s="278"/>
      <c r="K3980" s="278"/>
      <c r="M3980" s="46"/>
      <c r="N3980" s="46"/>
      <c r="O3980" s="46"/>
      <c r="P3980" s="46"/>
      <c r="Q3980" s="46"/>
      <c r="R3980" s="46"/>
      <c r="S3980" s="46"/>
      <c r="T3980" s="46"/>
      <c r="U3980" s="46"/>
      <c r="V3980" s="46"/>
      <c r="W3980" s="46"/>
      <c r="X3980" s="46"/>
    </row>
    <row r="3981" spans="1:24" ht="15" customHeight="1" x14ac:dyDescent="0.2">
      <c r="A3981" s="46"/>
      <c r="B3981" s="259" t="s">
        <v>3246</v>
      </c>
      <c r="C3981" s="267" t="s">
        <v>24</v>
      </c>
      <c r="D3981" s="259" t="s">
        <v>25</v>
      </c>
      <c r="E3981" s="259" t="s">
        <v>26</v>
      </c>
      <c r="F3981" s="387" t="s">
        <v>917</v>
      </c>
      <c r="G3981" s="387"/>
      <c r="H3981" s="271" t="s">
        <v>27</v>
      </c>
      <c r="I3981" s="267" t="s">
        <v>28</v>
      </c>
      <c r="J3981" s="267" t="s">
        <v>29</v>
      </c>
      <c r="K3981" s="267" t="s">
        <v>30</v>
      </c>
      <c r="M3981" s="46"/>
      <c r="N3981" s="46"/>
      <c r="O3981" s="46"/>
      <c r="P3981" s="46"/>
      <c r="Q3981" s="46"/>
      <c r="R3981" s="46"/>
      <c r="S3981" s="46"/>
      <c r="T3981" s="46"/>
      <c r="U3981" s="46"/>
      <c r="V3981" s="46"/>
      <c r="W3981" s="46"/>
      <c r="X3981" s="46"/>
    </row>
    <row r="3982" spans="1:24" ht="15" customHeight="1" x14ac:dyDescent="0.2">
      <c r="A3982" s="46"/>
      <c r="B3982" s="260" t="s">
        <v>918</v>
      </c>
      <c r="C3982" s="275" t="s">
        <v>3015</v>
      </c>
      <c r="D3982" s="260" t="s">
        <v>73</v>
      </c>
      <c r="E3982" s="260" t="s">
        <v>3016</v>
      </c>
      <c r="F3982" s="388" t="s">
        <v>952</v>
      </c>
      <c r="G3982" s="388"/>
      <c r="H3982" s="274" t="s">
        <v>49</v>
      </c>
      <c r="I3982" s="277">
        <v>1</v>
      </c>
      <c r="J3982" s="276">
        <v>37.32</v>
      </c>
      <c r="K3982" s="276">
        <v>37.32</v>
      </c>
      <c r="M3982" s="46"/>
      <c r="N3982" s="46"/>
      <c r="O3982" s="46"/>
      <c r="P3982" s="46"/>
      <c r="Q3982" s="46"/>
      <c r="R3982" s="46"/>
      <c r="S3982" s="46"/>
      <c r="T3982" s="46"/>
      <c r="U3982" s="46"/>
      <c r="V3982" s="46"/>
      <c r="W3982" s="46"/>
      <c r="X3982" s="46"/>
    </row>
    <row r="3983" spans="1:24" ht="15" customHeight="1" x14ac:dyDescent="0.2">
      <c r="A3983" s="46"/>
      <c r="B3983" s="261" t="s">
        <v>953</v>
      </c>
      <c r="C3983" s="280" t="s">
        <v>988</v>
      </c>
      <c r="D3983" s="261" t="s">
        <v>47</v>
      </c>
      <c r="E3983" s="261" t="s">
        <v>989</v>
      </c>
      <c r="F3983" s="385" t="s">
        <v>3970</v>
      </c>
      <c r="G3983" s="385"/>
      <c r="H3983" s="279" t="s">
        <v>950</v>
      </c>
      <c r="I3983" s="282">
        <v>0.309</v>
      </c>
      <c r="J3983" s="281">
        <v>27.19</v>
      </c>
      <c r="K3983" s="281">
        <v>8.4</v>
      </c>
      <c r="M3983" s="46"/>
      <c r="N3983" s="46"/>
      <c r="O3983" s="46"/>
      <c r="P3983" s="46"/>
      <c r="Q3983" s="46"/>
      <c r="R3983" s="46"/>
      <c r="S3983" s="46"/>
      <c r="T3983" s="46"/>
      <c r="U3983" s="46"/>
      <c r="V3983" s="46"/>
      <c r="W3983" s="46"/>
      <c r="X3983" s="46"/>
    </row>
    <row r="3984" spans="1:24" ht="15" customHeight="1" x14ac:dyDescent="0.2">
      <c r="A3984" s="46"/>
      <c r="B3984" s="262" t="s">
        <v>919</v>
      </c>
      <c r="C3984" s="284" t="s">
        <v>3100</v>
      </c>
      <c r="D3984" s="262" t="s">
        <v>43</v>
      </c>
      <c r="E3984" s="262" t="s">
        <v>3016</v>
      </c>
      <c r="F3984" s="389" t="s">
        <v>923</v>
      </c>
      <c r="G3984" s="389"/>
      <c r="H3984" s="283" t="s">
        <v>49</v>
      </c>
      <c r="I3984" s="286">
        <v>1</v>
      </c>
      <c r="J3984" s="285">
        <v>28.92</v>
      </c>
      <c r="K3984" s="285">
        <v>28.92</v>
      </c>
      <c r="M3984" s="46"/>
      <c r="N3984" s="46"/>
      <c r="O3984" s="46"/>
      <c r="P3984" s="46"/>
      <c r="Q3984" s="46"/>
      <c r="R3984" s="46"/>
      <c r="S3984" s="46"/>
      <c r="T3984" s="46"/>
      <c r="U3984" s="46"/>
      <c r="V3984" s="46"/>
      <c r="W3984" s="46"/>
      <c r="X3984" s="46"/>
    </row>
    <row r="3985" spans="1:24" ht="15" customHeight="1" x14ac:dyDescent="0.2">
      <c r="A3985" s="46"/>
      <c r="B3985" s="263"/>
      <c r="C3985" s="263"/>
      <c r="D3985" s="263"/>
      <c r="E3985" s="263"/>
      <c r="F3985" s="263" t="s">
        <v>924</v>
      </c>
      <c r="G3985" s="289">
        <v>7.08</v>
      </c>
      <c r="H3985" s="263" t="s">
        <v>925</v>
      </c>
      <c r="I3985" s="289">
        <v>0</v>
      </c>
      <c r="J3985" s="263" t="s">
        <v>926</v>
      </c>
      <c r="K3985" s="289">
        <v>7.08</v>
      </c>
      <c r="M3985" s="46"/>
      <c r="N3985" s="46"/>
      <c r="O3985" s="46"/>
      <c r="P3985" s="46"/>
      <c r="Q3985" s="46"/>
      <c r="R3985" s="46"/>
      <c r="S3985" s="46"/>
      <c r="T3985" s="46"/>
      <c r="U3985" s="46"/>
      <c r="V3985" s="46"/>
      <c r="W3985" s="46"/>
      <c r="X3985" s="46"/>
    </row>
    <row r="3986" spans="1:24" ht="15" customHeight="1" x14ac:dyDescent="0.2">
      <c r="A3986" s="46"/>
      <c r="B3986" s="263"/>
      <c r="C3986" s="263"/>
      <c r="D3986" s="263"/>
      <c r="E3986" s="263"/>
      <c r="F3986" s="263" t="s">
        <v>927</v>
      </c>
      <c r="G3986" s="289">
        <v>7.76</v>
      </c>
      <c r="H3986" s="263"/>
      <c r="I3986" s="386" t="s">
        <v>928</v>
      </c>
      <c r="J3986" s="386"/>
      <c r="K3986" s="289">
        <v>45.08</v>
      </c>
      <c r="M3986" s="46"/>
      <c r="N3986" s="46"/>
      <c r="O3986" s="46"/>
      <c r="P3986" s="46"/>
      <c r="Q3986" s="46"/>
      <c r="R3986" s="46"/>
      <c r="S3986" s="46"/>
      <c r="T3986" s="46"/>
      <c r="U3986" s="46"/>
      <c r="V3986" s="46"/>
      <c r="W3986" s="46"/>
      <c r="X3986" s="46"/>
    </row>
    <row r="3987" spans="1:24" ht="15" customHeight="1" thickBot="1" x14ac:dyDescent="0.25">
      <c r="A3987" s="46"/>
      <c r="B3987" s="264"/>
      <c r="C3987" s="264"/>
      <c r="D3987" s="264"/>
      <c r="E3987" s="264"/>
      <c r="F3987" s="264"/>
      <c r="G3987" s="264"/>
      <c r="H3987" s="264" t="s">
        <v>929</v>
      </c>
      <c r="I3987" s="287" t="s">
        <v>3080</v>
      </c>
      <c r="J3987" s="264" t="s">
        <v>931</v>
      </c>
      <c r="K3987" s="265">
        <v>1758.12</v>
      </c>
      <c r="M3987" s="46"/>
      <c r="N3987" s="46"/>
      <c r="O3987" s="46"/>
      <c r="P3987" s="46"/>
      <c r="Q3987" s="46"/>
      <c r="R3987" s="46"/>
      <c r="S3987" s="46"/>
      <c r="T3987" s="46"/>
      <c r="U3987" s="46"/>
      <c r="V3987" s="46"/>
      <c r="W3987" s="46"/>
      <c r="X3987" s="46"/>
    </row>
    <row r="3988" spans="1:24" ht="15" customHeight="1" thickTop="1" x14ac:dyDescent="0.2">
      <c r="A3988" s="46"/>
      <c r="B3988" s="278"/>
      <c r="C3988" s="278"/>
      <c r="D3988" s="278"/>
      <c r="E3988" s="278"/>
      <c r="F3988" s="278"/>
      <c r="G3988" s="278"/>
      <c r="H3988" s="278"/>
      <c r="I3988" s="278"/>
      <c r="J3988" s="278"/>
      <c r="K3988" s="278"/>
      <c r="M3988" s="46"/>
      <c r="N3988" s="46"/>
      <c r="O3988" s="46"/>
      <c r="P3988" s="46"/>
      <c r="Q3988" s="46"/>
      <c r="R3988" s="46"/>
      <c r="S3988" s="46"/>
      <c r="T3988" s="46"/>
      <c r="U3988" s="46"/>
      <c r="V3988" s="46"/>
      <c r="W3988" s="46"/>
      <c r="X3988" s="46"/>
    </row>
    <row r="3989" spans="1:24" ht="15" customHeight="1" x14ac:dyDescent="0.2">
      <c r="A3989" s="46"/>
      <c r="B3989" s="259" t="s">
        <v>3247</v>
      </c>
      <c r="C3989" s="267" t="s">
        <v>24</v>
      </c>
      <c r="D3989" s="259" t="s">
        <v>25</v>
      </c>
      <c r="E3989" s="259" t="s">
        <v>26</v>
      </c>
      <c r="F3989" s="387" t="s">
        <v>917</v>
      </c>
      <c r="G3989" s="387"/>
      <c r="H3989" s="271" t="s">
        <v>27</v>
      </c>
      <c r="I3989" s="267" t="s">
        <v>28</v>
      </c>
      <c r="J3989" s="267" t="s">
        <v>29</v>
      </c>
      <c r="K3989" s="267" t="s">
        <v>30</v>
      </c>
      <c r="M3989" s="46"/>
      <c r="N3989" s="46"/>
      <c r="O3989" s="46"/>
      <c r="P3989" s="46"/>
      <c r="Q3989" s="46"/>
      <c r="R3989" s="46"/>
      <c r="S3989" s="46"/>
      <c r="T3989" s="46"/>
      <c r="U3989" s="46"/>
      <c r="V3989" s="46"/>
      <c r="W3989" s="46"/>
      <c r="X3989" s="46"/>
    </row>
    <row r="3990" spans="1:24" ht="15" customHeight="1" x14ac:dyDescent="0.2">
      <c r="A3990" s="46"/>
      <c r="B3990" s="260" t="s">
        <v>918</v>
      </c>
      <c r="C3990" s="275" t="s">
        <v>2444</v>
      </c>
      <c r="D3990" s="260" t="s">
        <v>73</v>
      </c>
      <c r="E3990" s="260" t="s">
        <v>646</v>
      </c>
      <c r="F3990" s="388" t="s">
        <v>978</v>
      </c>
      <c r="G3990" s="388"/>
      <c r="H3990" s="274" t="s">
        <v>49</v>
      </c>
      <c r="I3990" s="277">
        <v>1</v>
      </c>
      <c r="J3990" s="276">
        <v>234.99</v>
      </c>
      <c r="K3990" s="276">
        <v>234.99</v>
      </c>
      <c r="M3990" s="46"/>
      <c r="N3990" s="46"/>
      <c r="O3990" s="46"/>
      <c r="P3990" s="46"/>
      <c r="Q3990" s="46"/>
      <c r="R3990" s="46"/>
      <c r="S3990" s="46"/>
      <c r="T3990" s="46"/>
      <c r="U3990" s="46"/>
      <c r="V3990" s="46"/>
      <c r="W3990" s="46"/>
      <c r="X3990" s="46"/>
    </row>
    <row r="3991" spans="1:24" ht="15" customHeight="1" x14ac:dyDescent="0.2">
      <c r="A3991" s="46"/>
      <c r="B3991" s="261" t="s">
        <v>953</v>
      </c>
      <c r="C3991" s="280" t="s">
        <v>988</v>
      </c>
      <c r="D3991" s="261" t="s">
        <v>47</v>
      </c>
      <c r="E3991" s="261" t="s">
        <v>989</v>
      </c>
      <c r="F3991" s="385" t="s">
        <v>3970</v>
      </c>
      <c r="G3991" s="385"/>
      <c r="H3991" s="279" t="s">
        <v>950</v>
      </c>
      <c r="I3991" s="282">
        <v>0.2</v>
      </c>
      <c r="J3991" s="281">
        <v>27.19</v>
      </c>
      <c r="K3991" s="281">
        <v>5.43</v>
      </c>
      <c r="M3991" s="46"/>
      <c r="N3991" s="46"/>
      <c r="O3991" s="46"/>
      <c r="P3991" s="46"/>
      <c r="Q3991" s="46"/>
      <c r="R3991" s="46"/>
      <c r="S3991" s="46"/>
      <c r="T3991" s="46"/>
      <c r="U3991" s="46"/>
      <c r="V3991" s="46"/>
      <c r="W3991" s="46"/>
      <c r="X3991" s="46"/>
    </row>
    <row r="3992" spans="1:24" ht="15" customHeight="1" x14ac:dyDescent="0.2">
      <c r="A3992" s="46"/>
      <c r="B3992" s="261" t="s">
        <v>953</v>
      </c>
      <c r="C3992" s="280" t="s">
        <v>991</v>
      </c>
      <c r="D3992" s="261" t="s">
        <v>47</v>
      </c>
      <c r="E3992" s="261" t="s">
        <v>992</v>
      </c>
      <c r="F3992" s="385" t="s">
        <v>3970</v>
      </c>
      <c r="G3992" s="385"/>
      <c r="H3992" s="279" t="s">
        <v>950</v>
      </c>
      <c r="I3992" s="282">
        <v>0.4</v>
      </c>
      <c r="J3992" s="281">
        <v>43.64</v>
      </c>
      <c r="K3992" s="281">
        <v>17.45</v>
      </c>
      <c r="M3992" s="46"/>
      <c r="N3992" s="46"/>
      <c r="O3992" s="46"/>
      <c r="P3992" s="46"/>
      <c r="Q3992" s="46"/>
      <c r="R3992" s="46"/>
      <c r="S3992" s="46"/>
      <c r="T3992" s="46"/>
      <c r="U3992" s="46"/>
      <c r="V3992" s="46"/>
      <c r="W3992" s="46"/>
      <c r="X3992" s="46"/>
    </row>
    <row r="3993" spans="1:24" ht="15" customHeight="1" x14ac:dyDescent="0.2">
      <c r="A3993" s="46"/>
      <c r="B3993" s="262" t="s">
        <v>919</v>
      </c>
      <c r="C3993" s="284" t="s">
        <v>1657</v>
      </c>
      <c r="D3993" s="262" t="s">
        <v>36</v>
      </c>
      <c r="E3993" s="262" t="s">
        <v>1658</v>
      </c>
      <c r="F3993" s="389" t="s">
        <v>923</v>
      </c>
      <c r="G3993" s="389"/>
      <c r="H3993" s="283" t="s">
        <v>304</v>
      </c>
      <c r="I3993" s="286">
        <v>1</v>
      </c>
      <c r="J3993" s="285">
        <v>212.11</v>
      </c>
      <c r="K3993" s="285">
        <v>212.11</v>
      </c>
      <c r="M3993" s="46"/>
      <c r="N3993" s="46"/>
      <c r="O3993" s="46"/>
      <c r="P3993" s="46"/>
      <c r="Q3993" s="46"/>
      <c r="R3993" s="46"/>
      <c r="S3993" s="46"/>
      <c r="T3993" s="46"/>
      <c r="U3993" s="46"/>
      <c r="V3993" s="46"/>
      <c r="W3993" s="46"/>
      <c r="X3993" s="46"/>
    </row>
    <row r="3994" spans="1:24" ht="15" customHeight="1" x14ac:dyDescent="0.2">
      <c r="A3994" s="46"/>
      <c r="B3994" s="263"/>
      <c r="C3994" s="263"/>
      <c r="D3994" s="263"/>
      <c r="E3994" s="263"/>
      <c r="F3994" s="263" t="s">
        <v>924</v>
      </c>
      <c r="G3994" s="289">
        <v>20.329999999999998</v>
      </c>
      <c r="H3994" s="263" t="s">
        <v>925</v>
      </c>
      <c r="I3994" s="289">
        <v>0</v>
      </c>
      <c r="J3994" s="263" t="s">
        <v>926</v>
      </c>
      <c r="K3994" s="289">
        <v>20.329999999999998</v>
      </c>
      <c r="M3994" s="46"/>
      <c r="N3994" s="46"/>
      <c r="O3994" s="46"/>
      <c r="P3994" s="46"/>
      <c r="Q3994" s="46"/>
      <c r="R3994" s="46"/>
      <c r="S3994" s="46"/>
      <c r="T3994" s="46"/>
      <c r="U3994" s="46"/>
      <c r="V3994" s="46"/>
      <c r="W3994" s="46"/>
      <c r="X3994" s="46"/>
    </row>
    <row r="3995" spans="1:24" ht="15" customHeight="1" x14ac:dyDescent="0.2">
      <c r="A3995" s="46"/>
      <c r="B3995" s="263"/>
      <c r="C3995" s="263"/>
      <c r="D3995" s="263"/>
      <c r="E3995" s="263"/>
      <c r="F3995" s="263" t="s">
        <v>927</v>
      </c>
      <c r="G3995" s="289">
        <v>48.9</v>
      </c>
      <c r="H3995" s="263"/>
      <c r="I3995" s="386" t="s">
        <v>928</v>
      </c>
      <c r="J3995" s="386"/>
      <c r="K3995" s="289">
        <v>283.89</v>
      </c>
      <c r="M3995" s="46"/>
      <c r="N3995" s="46"/>
      <c r="O3995" s="46"/>
      <c r="P3995" s="46"/>
      <c r="Q3995" s="46"/>
      <c r="R3995" s="46"/>
      <c r="S3995" s="46"/>
      <c r="T3995" s="46"/>
      <c r="U3995" s="46"/>
      <c r="V3995" s="46"/>
      <c r="W3995" s="46"/>
      <c r="X3995" s="46"/>
    </row>
    <row r="3996" spans="1:24" ht="15" customHeight="1" thickBot="1" x14ac:dyDescent="0.25">
      <c r="A3996" s="46"/>
      <c r="B3996" s="264"/>
      <c r="C3996" s="264"/>
      <c r="D3996" s="264"/>
      <c r="E3996" s="264"/>
      <c r="F3996" s="264"/>
      <c r="G3996" s="264"/>
      <c r="H3996" s="264" t="s">
        <v>929</v>
      </c>
      <c r="I3996" s="287" t="s">
        <v>1064</v>
      </c>
      <c r="J3996" s="264" t="s">
        <v>931</v>
      </c>
      <c r="K3996" s="265">
        <v>567.78</v>
      </c>
      <c r="M3996" s="46"/>
      <c r="N3996" s="46"/>
      <c r="O3996" s="46"/>
      <c r="P3996" s="46"/>
      <c r="Q3996" s="46"/>
      <c r="R3996" s="46"/>
      <c r="S3996" s="46"/>
      <c r="T3996" s="46"/>
      <c r="U3996" s="46"/>
      <c r="V3996" s="46"/>
      <c r="W3996" s="46"/>
      <c r="X3996" s="46"/>
    </row>
    <row r="3997" spans="1:24" ht="15" customHeight="1" thickTop="1" x14ac:dyDescent="0.2">
      <c r="A3997" s="46"/>
      <c r="B3997" s="278"/>
      <c r="C3997" s="278"/>
      <c r="D3997" s="278"/>
      <c r="E3997" s="278"/>
      <c r="F3997" s="278"/>
      <c r="G3997" s="278"/>
      <c r="H3997" s="278"/>
      <c r="I3997" s="278"/>
      <c r="J3997" s="278"/>
      <c r="K3997" s="278"/>
      <c r="M3997" s="46"/>
      <c r="N3997" s="46"/>
      <c r="O3997" s="46"/>
      <c r="P3997" s="46"/>
      <c r="Q3997" s="46"/>
      <c r="R3997" s="46"/>
      <c r="S3997" s="46"/>
      <c r="T3997" s="46"/>
      <c r="U3997" s="46"/>
      <c r="V3997" s="46"/>
      <c r="W3997" s="46"/>
      <c r="X3997" s="46"/>
    </row>
    <row r="3998" spans="1:24" ht="15" customHeight="1" x14ac:dyDescent="0.2">
      <c r="A3998" s="46"/>
      <c r="B3998" s="258" t="s">
        <v>802</v>
      </c>
      <c r="C3998" s="258"/>
      <c r="D3998" s="258"/>
      <c r="E3998" s="258" t="s">
        <v>803</v>
      </c>
      <c r="F3998" s="258"/>
      <c r="G3998" s="390"/>
      <c r="H3998" s="390"/>
      <c r="I3998" s="272"/>
      <c r="J3998" s="258"/>
      <c r="K3998" s="273">
        <v>60754.11</v>
      </c>
      <c r="M3998" s="46"/>
      <c r="N3998" s="46"/>
      <c r="O3998" s="46"/>
      <c r="P3998" s="46"/>
      <c r="Q3998" s="46"/>
      <c r="R3998" s="46"/>
      <c r="S3998" s="46"/>
      <c r="T3998" s="46"/>
      <c r="U3998" s="46"/>
      <c r="V3998" s="46"/>
      <c r="W3998" s="46"/>
      <c r="X3998" s="46"/>
    </row>
    <row r="3999" spans="1:24" ht="15" customHeight="1" x14ac:dyDescent="0.2">
      <c r="A3999" s="46"/>
      <c r="B3999" s="259" t="s">
        <v>804</v>
      </c>
      <c r="C3999" s="267" t="s">
        <v>24</v>
      </c>
      <c r="D3999" s="259" t="s">
        <v>25</v>
      </c>
      <c r="E3999" s="259" t="s">
        <v>26</v>
      </c>
      <c r="F3999" s="387" t="s">
        <v>917</v>
      </c>
      <c r="G3999" s="387"/>
      <c r="H3999" s="271" t="s">
        <v>27</v>
      </c>
      <c r="I3999" s="267" t="s">
        <v>28</v>
      </c>
      <c r="J3999" s="267" t="s">
        <v>29</v>
      </c>
      <c r="K3999" s="267" t="s">
        <v>30</v>
      </c>
      <c r="M3999" s="46"/>
      <c r="N3999" s="46"/>
      <c r="O3999" s="46"/>
      <c r="P3999" s="46"/>
      <c r="Q3999" s="46"/>
      <c r="R3999" s="46"/>
      <c r="S3999" s="46"/>
      <c r="T3999" s="46"/>
      <c r="U3999" s="46"/>
      <c r="V3999" s="46"/>
      <c r="W3999" s="46"/>
      <c r="X3999" s="46"/>
    </row>
    <row r="4000" spans="1:24" ht="15" customHeight="1" x14ac:dyDescent="0.2">
      <c r="A4000" s="46"/>
      <c r="B4000" s="260" t="s">
        <v>918</v>
      </c>
      <c r="C4000" s="275" t="s">
        <v>2606</v>
      </c>
      <c r="D4000" s="260" t="s">
        <v>73</v>
      </c>
      <c r="E4000" s="260" t="s">
        <v>2607</v>
      </c>
      <c r="F4000" s="388" t="s">
        <v>978</v>
      </c>
      <c r="G4000" s="388"/>
      <c r="H4000" s="274" t="s">
        <v>49</v>
      </c>
      <c r="I4000" s="277">
        <v>1</v>
      </c>
      <c r="J4000" s="276">
        <v>422.06</v>
      </c>
      <c r="K4000" s="276">
        <v>422.06</v>
      </c>
      <c r="M4000" s="46"/>
      <c r="N4000" s="46"/>
      <c r="O4000" s="46"/>
      <c r="P4000" s="46"/>
      <c r="Q4000" s="46"/>
      <c r="R4000" s="46"/>
      <c r="S4000" s="46"/>
      <c r="T4000" s="46"/>
      <c r="U4000" s="46"/>
      <c r="V4000" s="46"/>
      <c r="W4000" s="46"/>
      <c r="X4000" s="46"/>
    </row>
    <row r="4001" spans="1:24" ht="15" customHeight="1" x14ac:dyDescent="0.2">
      <c r="A4001" s="46"/>
      <c r="B4001" s="261" t="s">
        <v>953</v>
      </c>
      <c r="C4001" s="280" t="s">
        <v>991</v>
      </c>
      <c r="D4001" s="261" t="s">
        <v>47</v>
      </c>
      <c r="E4001" s="261" t="s">
        <v>992</v>
      </c>
      <c r="F4001" s="385" t="s">
        <v>3970</v>
      </c>
      <c r="G4001" s="385"/>
      <c r="H4001" s="279" t="s">
        <v>950</v>
      </c>
      <c r="I4001" s="282">
        <v>1.5</v>
      </c>
      <c r="J4001" s="281">
        <v>43.64</v>
      </c>
      <c r="K4001" s="281">
        <v>65.459999999999994</v>
      </c>
      <c r="M4001" s="46"/>
      <c r="N4001" s="46"/>
      <c r="O4001" s="46"/>
      <c r="P4001" s="46"/>
      <c r="Q4001" s="46"/>
      <c r="R4001" s="46"/>
      <c r="S4001" s="46"/>
      <c r="T4001" s="46"/>
      <c r="U4001" s="46"/>
      <c r="V4001" s="46"/>
      <c r="W4001" s="46"/>
      <c r="X4001" s="46"/>
    </row>
    <row r="4002" spans="1:24" ht="15" customHeight="1" x14ac:dyDescent="0.2">
      <c r="A4002" s="46"/>
      <c r="B4002" s="262" t="s">
        <v>919</v>
      </c>
      <c r="C4002" s="284" t="s">
        <v>2747</v>
      </c>
      <c r="D4002" s="262" t="s">
        <v>39</v>
      </c>
      <c r="E4002" s="262" t="s">
        <v>805</v>
      </c>
      <c r="F4002" s="389" t="s">
        <v>923</v>
      </c>
      <c r="G4002" s="389"/>
      <c r="H4002" s="283" t="s">
        <v>304</v>
      </c>
      <c r="I4002" s="286">
        <v>1</v>
      </c>
      <c r="J4002" s="285">
        <v>356.6</v>
      </c>
      <c r="K4002" s="285">
        <v>356.6</v>
      </c>
      <c r="M4002" s="46"/>
      <c r="N4002" s="46"/>
      <c r="O4002" s="46"/>
      <c r="P4002" s="46"/>
      <c r="Q4002" s="46"/>
      <c r="R4002" s="46"/>
      <c r="S4002" s="46"/>
      <c r="T4002" s="46"/>
      <c r="U4002" s="46"/>
      <c r="V4002" s="46"/>
      <c r="W4002" s="46"/>
      <c r="X4002" s="46"/>
    </row>
    <row r="4003" spans="1:24" ht="15" customHeight="1" x14ac:dyDescent="0.2">
      <c r="A4003" s="46"/>
      <c r="B4003" s="263"/>
      <c r="C4003" s="263"/>
      <c r="D4003" s="263"/>
      <c r="E4003" s="263"/>
      <c r="F4003" s="263" t="s">
        <v>924</v>
      </c>
      <c r="G4003" s="289">
        <v>59.08</v>
      </c>
      <c r="H4003" s="263" t="s">
        <v>925</v>
      </c>
      <c r="I4003" s="289">
        <v>0</v>
      </c>
      <c r="J4003" s="263" t="s">
        <v>926</v>
      </c>
      <c r="K4003" s="289">
        <v>59.08</v>
      </c>
      <c r="M4003" s="46"/>
      <c r="N4003" s="46"/>
      <c r="O4003" s="46"/>
      <c r="P4003" s="46"/>
      <c r="Q4003" s="46"/>
      <c r="R4003" s="46"/>
      <c r="S4003" s="46"/>
      <c r="T4003" s="46"/>
      <c r="U4003" s="46"/>
      <c r="V4003" s="46"/>
      <c r="W4003" s="46"/>
      <c r="X4003" s="46"/>
    </row>
    <row r="4004" spans="1:24" ht="15" customHeight="1" x14ac:dyDescent="0.2">
      <c r="A4004" s="46"/>
      <c r="B4004" s="263"/>
      <c r="C4004" s="263"/>
      <c r="D4004" s="263"/>
      <c r="E4004" s="263"/>
      <c r="F4004" s="263" t="s">
        <v>927</v>
      </c>
      <c r="G4004" s="289">
        <v>87.83</v>
      </c>
      <c r="H4004" s="263"/>
      <c r="I4004" s="386" t="s">
        <v>928</v>
      </c>
      <c r="J4004" s="386"/>
      <c r="K4004" s="289">
        <v>509.89</v>
      </c>
      <c r="M4004" s="46"/>
      <c r="N4004" s="46"/>
      <c r="O4004" s="46"/>
      <c r="P4004" s="46"/>
      <c r="Q4004" s="46"/>
      <c r="R4004" s="46"/>
      <c r="S4004" s="46"/>
      <c r="T4004" s="46"/>
      <c r="U4004" s="46"/>
      <c r="V4004" s="46"/>
      <c r="W4004" s="46"/>
      <c r="X4004" s="46"/>
    </row>
    <row r="4005" spans="1:24" ht="15" customHeight="1" thickBot="1" x14ac:dyDescent="0.25">
      <c r="A4005" s="46"/>
      <c r="B4005" s="264"/>
      <c r="C4005" s="264"/>
      <c r="D4005" s="264"/>
      <c r="E4005" s="264"/>
      <c r="F4005" s="264"/>
      <c r="G4005" s="264"/>
      <c r="H4005" s="264" t="s">
        <v>929</v>
      </c>
      <c r="I4005" s="287" t="s">
        <v>975</v>
      </c>
      <c r="J4005" s="264" t="s">
        <v>931</v>
      </c>
      <c r="K4005" s="265">
        <v>509.89</v>
      </c>
      <c r="M4005" s="46"/>
      <c r="N4005" s="46"/>
      <c r="O4005" s="46"/>
      <c r="P4005" s="46"/>
      <c r="Q4005" s="46"/>
      <c r="R4005" s="46"/>
      <c r="S4005" s="46"/>
      <c r="T4005" s="46"/>
      <c r="U4005" s="46"/>
      <c r="V4005" s="46"/>
      <c r="W4005" s="46"/>
      <c r="X4005" s="46"/>
    </row>
    <row r="4006" spans="1:24" ht="15" customHeight="1" thickTop="1" x14ac:dyDescent="0.2">
      <c r="A4006" s="46"/>
      <c r="B4006" s="278"/>
      <c r="C4006" s="278"/>
      <c r="D4006" s="278"/>
      <c r="E4006" s="278"/>
      <c r="F4006" s="278"/>
      <c r="G4006" s="278"/>
      <c r="H4006" s="278"/>
      <c r="I4006" s="278"/>
      <c r="J4006" s="278"/>
      <c r="K4006" s="278"/>
      <c r="M4006" s="46"/>
      <c r="N4006" s="46"/>
      <c r="O4006" s="46"/>
      <c r="P4006" s="46"/>
      <c r="Q4006" s="46"/>
      <c r="R4006" s="46"/>
      <c r="S4006" s="46"/>
      <c r="T4006" s="46"/>
      <c r="U4006" s="46"/>
      <c r="V4006" s="46"/>
      <c r="W4006" s="46"/>
      <c r="X4006" s="46"/>
    </row>
    <row r="4007" spans="1:24" ht="15" customHeight="1" x14ac:dyDescent="0.2">
      <c r="A4007" s="46"/>
      <c r="B4007" s="259" t="s">
        <v>806</v>
      </c>
      <c r="C4007" s="267" t="s">
        <v>24</v>
      </c>
      <c r="D4007" s="259" t="s">
        <v>25</v>
      </c>
      <c r="E4007" s="259" t="s">
        <v>26</v>
      </c>
      <c r="F4007" s="387" t="s">
        <v>917</v>
      </c>
      <c r="G4007" s="387"/>
      <c r="H4007" s="271" t="s">
        <v>27</v>
      </c>
      <c r="I4007" s="267" t="s">
        <v>28</v>
      </c>
      <c r="J4007" s="267" t="s">
        <v>29</v>
      </c>
      <c r="K4007" s="267" t="s">
        <v>30</v>
      </c>
      <c r="M4007" s="46"/>
      <c r="N4007" s="46"/>
      <c r="O4007" s="46"/>
      <c r="P4007" s="46"/>
      <c r="Q4007" s="46"/>
      <c r="R4007" s="46"/>
      <c r="S4007" s="46"/>
      <c r="T4007" s="46"/>
      <c r="U4007" s="46"/>
      <c r="V4007" s="46"/>
      <c r="W4007" s="46"/>
      <c r="X4007" s="46"/>
    </row>
    <row r="4008" spans="1:24" ht="15" customHeight="1" x14ac:dyDescent="0.2">
      <c r="A4008" s="46"/>
      <c r="B4008" s="260" t="s">
        <v>918</v>
      </c>
      <c r="C4008" s="275" t="s">
        <v>807</v>
      </c>
      <c r="D4008" s="260" t="s">
        <v>47</v>
      </c>
      <c r="E4008" s="260" t="s">
        <v>808</v>
      </c>
      <c r="F4008" s="388" t="s">
        <v>4022</v>
      </c>
      <c r="G4008" s="388"/>
      <c r="H4008" s="274" t="s">
        <v>49</v>
      </c>
      <c r="I4008" s="277">
        <v>1</v>
      </c>
      <c r="J4008" s="276">
        <v>1182.97</v>
      </c>
      <c r="K4008" s="276">
        <v>1182.97</v>
      </c>
      <c r="M4008" s="46"/>
      <c r="N4008" s="46"/>
      <c r="O4008" s="46"/>
      <c r="P4008" s="46"/>
      <c r="Q4008" s="46"/>
      <c r="R4008" s="46"/>
      <c r="S4008" s="46"/>
      <c r="T4008" s="46"/>
      <c r="U4008" s="46"/>
      <c r="V4008" s="46"/>
      <c r="W4008" s="46"/>
      <c r="X4008" s="46"/>
    </row>
    <row r="4009" spans="1:24" ht="15" customHeight="1" x14ac:dyDescent="0.2">
      <c r="A4009" s="46"/>
      <c r="B4009" s="261" t="s">
        <v>953</v>
      </c>
      <c r="C4009" s="280" t="s">
        <v>1700</v>
      </c>
      <c r="D4009" s="261" t="s">
        <v>47</v>
      </c>
      <c r="E4009" s="261" t="s">
        <v>1701</v>
      </c>
      <c r="F4009" s="385" t="s">
        <v>3981</v>
      </c>
      <c r="G4009" s="385"/>
      <c r="H4009" s="279" t="s">
        <v>60</v>
      </c>
      <c r="I4009" s="282">
        <v>2.8799999999999999E-2</v>
      </c>
      <c r="J4009" s="281">
        <v>582.66999999999996</v>
      </c>
      <c r="K4009" s="281">
        <v>16.78</v>
      </c>
      <c r="M4009" s="46"/>
      <c r="N4009" s="46"/>
      <c r="O4009" s="46"/>
      <c r="P4009" s="46"/>
      <c r="Q4009" s="46"/>
      <c r="R4009" s="46"/>
      <c r="S4009" s="46"/>
      <c r="T4009" s="46"/>
      <c r="U4009" s="46"/>
      <c r="V4009" s="46"/>
      <c r="W4009" s="46"/>
      <c r="X4009" s="46"/>
    </row>
    <row r="4010" spans="1:24" ht="15" customHeight="1" x14ac:dyDescent="0.2">
      <c r="A4010" s="46"/>
      <c r="B4010" s="261" t="s">
        <v>953</v>
      </c>
      <c r="C4010" s="280" t="s">
        <v>1204</v>
      </c>
      <c r="D4010" s="261" t="s">
        <v>47</v>
      </c>
      <c r="E4010" s="261" t="s">
        <v>1205</v>
      </c>
      <c r="F4010" s="385" t="s">
        <v>4001</v>
      </c>
      <c r="G4010" s="385"/>
      <c r="H4010" s="279" t="s">
        <v>60</v>
      </c>
      <c r="I4010" s="282">
        <v>5.2299999999999999E-2</v>
      </c>
      <c r="J4010" s="281">
        <v>1162.18</v>
      </c>
      <c r="K4010" s="281">
        <v>60.78</v>
      </c>
      <c r="M4010" s="46"/>
      <c r="N4010" s="46"/>
      <c r="O4010" s="46"/>
      <c r="P4010" s="46"/>
      <c r="Q4010" s="46"/>
      <c r="R4010" s="46"/>
      <c r="S4010" s="46"/>
      <c r="T4010" s="46"/>
      <c r="U4010" s="46"/>
      <c r="V4010" s="46"/>
      <c r="W4010" s="46"/>
      <c r="X4010" s="46"/>
    </row>
    <row r="4011" spans="1:24" ht="15" customHeight="1" x14ac:dyDescent="0.2">
      <c r="A4011" s="46"/>
      <c r="B4011" s="261" t="s">
        <v>953</v>
      </c>
      <c r="C4011" s="280" t="s">
        <v>1019</v>
      </c>
      <c r="D4011" s="261" t="s">
        <v>47</v>
      </c>
      <c r="E4011" s="261" t="s">
        <v>1020</v>
      </c>
      <c r="F4011" s="385" t="s">
        <v>3970</v>
      </c>
      <c r="G4011" s="385"/>
      <c r="H4011" s="279" t="s">
        <v>950</v>
      </c>
      <c r="I4011" s="282">
        <v>4.6847000000000003</v>
      </c>
      <c r="J4011" s="281">
        <v>24.73</v>
      </c>
      <c r="K4011" s="281">
        <v>115.85</v>
      </c>
      <c r="M4011" s="46"/>
      <c r="N4011" s="46"/>
      <c r="O4011" s="46"/>
      <c r="P4011" s="46"/>
      <c r="Q4011" s="46"/>
      <c r="R4011" s="46"/>
      <c r="S4011" s="46"/>
      <c r="T4011" s="46"/>
      <c r="U4011" s="46"/>
      <c r="V4011" s="46"/>
      <c r="W4011" s="46"/>
      <c r="X4011" s="46"/>
    </row>
    <row r="4012" spans="1:24" ht="15" customHeight="1" x14ac:dyDescent="0.2">
      <c r="A4012" s="46"/>
      <c r="B4012" s="261" t="s">
        <v>953</v>
      </c>
      <c r="C4012" s="280" t="s">
        <v>1761</v>
      </c>
      <c r="D4012" s="261" t="s">
        <v>47</v>
      </c>
      <c r="E4012" s="261" t="s">
        <v>1762</v>
      </c>
      <c r="F4012" s="385" t="s">
        <v>3986</v>
      </c>
      <c r="G4012" s="385"/>
      <c r="H4012" s="279" t="s">
        <v>60</v>
      </c>
      <c r="I4012" s="282">
        <v>0.114</v>
      </c>
      <c r="J4012" s="281">
        <v>542.86</v>
      </c>
      <c r="K4012" s="281">
        <v>61.88</v>
      </c>
      <c r="M4012" s="46"/>
      <c r="N4012" s="46"/>
      <c r="O4012" s="46"/>
      <c r="P4012" s="46"/>
      <c r="Q4012" s="46"/>
      <c r="R4012" s="46"/>
      <c r="S4012" s="46"/>
      <c r="T4012" s="46"/>
      <c r="U4012" s="46"/>
      <c r="V4012" s="46"/>
      <c r="W4012" s="46"/>
      <c r="X4012" s="46"/>
    </row>
    <row r="4013" spans="1:24" ht="15" customHeight="1" x14ac:dyDescent="0.2">
      <c r="A4013" s="46"/>
      <c r="B4013" s="261" t="s">
        <v>953</v>
      </c>
      <c r="C4013" s="280" t="s">
        <v>1765</v>
      </c>
      <c r="D4013" s="261" t="s">
        <v>47</v>
      </c>
      <c r="E4013" s="261" t="s">
        <v>1766</v>
      </c>
      <c r="F4013" s="385" t="s">
        <v>4001</v>
      </c>
      <c r="G4013" s="385"/>
      <c r="H4013" s="279" t="s">
        <v>97</v>
      </c>
      <c r="I4013" s="282">
        <v>2.0977999999999999</v>
      </c>
      <c r="J4013" s="281">
        <v>10.15</v>
      </c>
      <c r="K4013" s="281">
        <v>21.29</v>
      </c>
      <c r="M4013" s="46"/>
      <c r="N4013" s="46"/>
      <c r="O4013" s="46"/>
      <c r="P4013" s="46"/>
      <c r="Q4013" s="46"/>
      <c r="R4013" s="46"/>
      <c r="S4013" s="46"/>
      <c r="T4013" s="46"/>
      <c r="U4013" s="46"/>
      <c r="V4013" s="46"/>
      <c r="W4013" s="46"/>
      <c r="X4013" s="46"/>
    </row>
    <row r="4014" spans="1:24" ht="15" customHeight="1" x14ac:dyDescent="0.2">
      <c r="A4014" s="46"/>
      <c r="B4014" s="261" t="s">
        <v>953</v>
      </c>
      <c r="C4014" s="280" t="s">
        <v>1086</v>
      </c>
      <c r="D4014" s="261" t="s">
        <v>47</v>
      </c>
      <c r="E4014" s="261" t="s">
        <v>1087</v>
      </c>
      <c r="F4014" s="385" t="s">
        <v>3970</v>
      </c>
      <c r="G4014" s="385"/>
      <c r="H4014" s="279" t="s">
        <v>950</v>
      </c>
      <c r="I4014" s="282">
        <v>5.9622999999999999</v>
      </c>
      <c r="J4014" s="281">
        <v>35.590000000000003</v>
      </c>
      <c r="K4014" s="281">
        <v>212.19</v>
      </c>
      <c r="M4014" s="46"/>
      <c r="N4014" s="46"/>
      <c r="O4014" s="46"/>
      <c r="P4014" s="46"/>
      <c r="Q4014" s="46"/>
      <c r="R4014" s="46"/>
      <c r="S4014" s="46"/>
      <c r="T4014" s="46"/>
      <c r="U4014" s="46"/>
      <c r="V4014" s="46"/>
      <c r="W4014" s="46"/>
      <c r="X4014" s="46"/>
    </row>
    <row r="4015" spans="1:24" ht="15" customHeight="1" x14ac:dyDescent="0.2">
      <c r="A4015" s="46"/>
      <c r="B4015" s="261" t="s">
        <v>953</v>
      </c>
      <c r="C4015" s="280" t="s">
        <v>1759</v>
      </c>
      <c r="D4015" s="261" t="s">
        <v>47</v>
      </c>
      <c r="E4015" s="261" t="s">
        <v>1760</v>
      </c>
      <c r="F4015" s="385" t="s">
        <v>3981</v>
      </c>
      <c r="G4015" s="385"/>
      <c r="H4015" s="279" t="s">
        <v>60</v>
      </c>
      <c r="I4015" s="282">
        <v>0.1363</v>
      </c>
      <c r="J4015" s="281">
        <v>665.51</v>
      </c>
      <c r="K4015" s="281">
        <v>90.7</v>
      </c>
      <c r="M4015" s="46"/>
      <c r="N4015" s="46"/>
      <c r="O4015" s="46"/>
      <c r="P4015" s="46"/>
      <c r="Q4015" s="46"/>
      <c r="R4015" s="46"/>
      <c r="S4015" s="46"/>
      <c r="T4015" s="46"/>
      <c r="U4015" s="46"/>
      <c r="V4015" s="46"/>
      <c r="W4015" s="46"/>
      <c r="X4015" s="46"/>
    </row>
    <row r="4016" spans="1:24" ht="15" customHeight="1" x14ac:dyDescent="0.2">
      <c r="A4016" s="46"/>
      <c r="B4016" s="261" t="s">
        <v>953</v>
      </c>
      <c r="C4016" s="280" t="s">
        <v>1763</v>
      </c>
      <c r="D4016" s="261" t="s">
        <v>47</v>
      </c>
      <c r="E4016" s="261" t="s">
        <v>1764</v>
      </c>
      <c r="F4016" s="385" t="s">
        <v>4023</v>
      </c>
      <c r="G4016" s="385"/>
      <c r="H4016" s="279" t="s">
        <v>40</v>
      </c>
      <c r="I4016" s="282">
        <v>0.78</v>
      </c>
      <c r="J4016" s="281">
        <v>7.66</v>
      </c>
      <c r="K4016" s="281">
        <v>5.97</v>
      </c>
      <c r="M4016" s="46"/>
      <c r="N4016" s="46"/>
      <c r="O4016" s="46"/>
      <c r="P4016" s="46"/>
      <c r="Q4016" s="46"/>
      <c r="R4016" s="46"/>
      <c r="S4016" s="46"/>
      <c r="T4016" s="46"/>
      <c r="U4016" s="46"/>
      <c r="V4016" s="46"/>
      <c r="W4016" s="46"/>
      <c r="X4016" s="46"/>
    </row>
    <row r="4017" spans="1:24" ht="15" customHeight="1" x14ac:dyDescent="0.2">
      <c r="A4017" s="46"/>
      <c r="B4017" s="262" t="s">
        <v>919</v>
      </c>
      <c r="C4017" s="284" t="s">
        <v>1208</v>
      </c>
      <c r="D4017" s="262" t="s">
        <v>47</v>
      </c>
      <c r="E4017" s="262" t="s">
        <v>1209</v>
      </c>
      <c r="F4017" s="389" t="s">
        <v>923</v>
      </c>
      <c r="G4017" s="389"/>
      <c r="H4017" s="283" t="s">
        <v>83</v>
      </c>
      <c r="I4017" s="286">
        <v>0.5796</v>
      </c>
      <c r="J4017" s="285">
        <v>43.81</v>
      </c>
      <c r="K4017" s="285">
        <v>25.39</v>
      </c>
      <c r="M4017" s="46"/>
      <c r="N4017" s="46"/>
      <c r="O4017" s="46"/>
      <c r="P4017" s="46"/>
      <c r="Q4017" s="46"/>
      <c r="R4017" s="46"/>
      <c r="S4017" s="46"/>
      <c r="T4017" s="46"/>
      <c r="U4017" s="46"/>
      <c r="V4017" s="46"/>
      <c r="W4017" s="46"/>
      <c r="X4017" s="46"/>
    </row>
    <row r="4018" spans="1:24" ht="15" customHeight="1" x14ac:dyDescent="0.2">
      <c r="A4018" s="46"/>
      <c r="B4018" s="262" t="s">
        <v>919</v>
      </c>
      <c r="C4018" s="284" t="s">
        <v>1027</v>
      </c>
      <c r="D4018" s="262" t="s">
        <v>47</v>
      </c>
      <c r="E4018" s="262" t="s">
        <v>1028</v>
      </c>
      <c r="F4018" s="389" t="s">
        <v>923</v>
      </c>
      <c r="G4018" s="389"/>
      <c r="H4018" s="283" t="s">
        <v>97</v>
      </c>
      <c r="I4018" s="286">
        <v>1.6400000000000001E-2</v>
      </c>
      <c r="J4018" s="285">
        <v>17.829999999999998</v>
      </c>
      <c r="K4018" s="285">
        <v>0.28999999999999998</v>
      </c>
      <c r="M4018" s="46"/>
      <c r="N4018" s="46"/>
      <c r="O4018" s="46"/>
      <c r="P4018" s="46"/>
      <c r="Q4018" s="46"/>
      <c r="R4018" s="46"/>
      <c r="S4018" s="46"/>
      <c r="T4018" s="46"/>
      <c r="U4018" s="46"/>
      <c r="V4018" s="46"/>
      <c r="W4018" s="46"/>
      <c r="X4018" s="46"/>
    </row>
    <row r="4019" spans="1:24" ht="15" customHeight="1" x14ac:dyDescent="0.2">
      <c r="A4019" s="46"/>
      <c r="B4019" s="262" t="s">
        <v>919</v>
      </c>
      <c r="C4019" s="284" t="s">
        <v>1100</v>
      </c>
      <c r="D4019" s="262" t="s">
        <v>47</v>
      </c>
      <c r="E4019" s="262" t="s">
        <v>1101</v>
      </c>
      <c r="F4019" s="389" t="s">
        <v>923</v>
      </c>
      <c r="G4019" s="389"/>
      <c r="H4019" s="283" t="s">
        <v>83</v>
      </c>
      <c r="I4019" s="286">
        <v>0.18479999999999999</v>
      </c>
      <c r="J4019" s="285">
        <v>2.5299999999999998</v>
      </c>
      <c r="K4019" s="285">
        <v>0.46</v>
      </c>
      <c r="M4019" s="46"/>
      <c r="N4019" s="46"/>
      <c r="O4019" s="46"/>
      <c r="P4019" s="46"/>
      <c r="Q4019" s="46"/>
      <c r="R4019" s="46"/>
      <c r="S4019" s="46"/>
      <c r="T4019" s="46"/>
      <c r="U4019" s="46"/>
      <c r="V4019" s="46"/>
      <c r="W4019" s="46"/>
      <c r="X4019" s="46"/>
    </row>
    <row r="4020" spans="1:24" ht="15" customHeight="1" x14ac:dyDescent="0.2">
      <c r="A4020" s="46"/>
      <c r="B4020" s="262" t="s">
        <v>919</v>
      </c>
      <c r="C4020" s="284" t="s">
        <v>1050</v>
      </c>
      <c r="D4020" s="262" t="s">
        <v>47</v>
      </c>
      <c r="E4020" s="262" t="s">
        <v>1051</v>
      </c>
      <c r="F4020" s="389" t="s">
        <v>923</v>
      </c>
      <c r="G4020" s="389"/>
      <c r="H4020" s="283" t="s">
        <v>83</v>
      </c>
      <c r="I4020" s="286">
        <v>0.15540000000000001</v>
      </c>
      <c r="J4020" s="285">
        <v>7.23</v>
      </c>
      <c r="K4020" s="285">
        <v>1.1200000000000001</v>
      </c>
      <c r="M4020" s="46"/>
      <c r="N4020" s="46"/>
      <c r="O4020" s="46"/>
      <c r="P4020" s="46"/>
      <c r="Q4020" s="46"/>
      <c r="R4020" s="46"/>
      <c r="S4020" s="46"/>
      <c r="T4020" s="46"/>
      <c r="U4020" s="46"/>
      <c r="V4020" s="46"/>
      <c r="W4020" s="46"/>
      <c r="X4020" s="46"/>
    </row>
    <row r="4021" spans="1:24" ht="15" customHeight="1" x14ac:dyDescent="0.2">
      <c r="A4021" s="46"/>
      <c r="B4021" s="262" t="s">
        <v>919</v>
      </c>
      <c r="C4021" s="284" t="s">
        <v>1098</v>
      </c>
      <c r="D4021" s="262" t="s">
        <v>47</v>
      </c>
      <c r="E4021" s="262" t="s">
        <v>1099</v>
      </c>
      <c r="F4021" s="389" t="s">
        <v>923</v>
      </c>
      <c r="G4021" s="389"/>
      <c r="H4021" s="283" t="s">
        <v>1075</v>
      </c>
      <c r="I4021" s="286">
        <v>7.1000000000000004E-3</v>
      </c>
      <c r="J4021" s="285">
        <v>6.46</v>
      </c>
      <c r="K4021" s="285">
        <v>0.04</v>
      </c>
      <c r="M4021" s="46"/>
      <c r="N4021" s="46"/>
      <c r="O4021" s="46"/>
      <c r="P4021" s="46"/>
      <c r="Q4021" s="46"/>
      <c r="R4021" s="46"/>
      <c r="S4021" s="46"/>
      <c r="T4021" s="46"/>
      <c r="U4021" s="46"/>
      <c r="V4021" s="46"/>
      <c r="W4021" s="46"/>
      <c r="X4021" s="46"/>
    </row>
    <row r="4022" spans="1:24" ht="15" customHeight="1" x14ac:dyDescent="0.2">
      <c r="A4022" s="46"/>
      <c r="B4022" s="262" t="s">
        <v>919</v>
      </c>
      <c r="C4022" s="284" t="s">
        <v>1771</v>
      </c>
      <c r="D4022" s="262" t="s">
        <v>47</v>
      </c>
      <c r="E4022" s="262" t="s">
        <v>2748</v>
      </c>
      <c r="F4022" s="389" t="s">
        <v>923</v>
      </c>
      <c r="G4022" s="389"/>
      <c r="H4022" s="283" t="s">
        <v>49</v>
      </c>
      <c r="I4022" s="286">
        <v>1</v>
      </c>
      <c r="J4022" s="285">
        <v>343.95</v>
      </c>
      <c r="K4022" s="285">
        <v>343.95</v>
      </c>
      <c r="M4022" s="46"/>
      <c r="N4022" s="46"/>
      <c r="O4022" s="46"/>
      <c r="P4022" s="46"/>
      <c r="Q4022" s="46"/>
      <c r="R4022" s="46"/>
      <c r="S4022" s="46"/>
      <c r="T4022" s="46"/>
      <c r="U4022" s="46"/>
      <c r="V4022" s="46"/>
      <c r="W4022" s="46"/>
      <c r="X4022" s="46"/>
    </row>
    <row r="4023" spans="1:24" ht="15" customHeight="1" x14ac:dyDescent="0.2">
      <c r="A4023" s="46"/>
      <c r="B4023" s="262" t="s">
        <v>919</v>
      </c>
      <c r="C4023" s="284" t="s">
        <v>1767</v>
      </c>
      <c r="D4023" s="262" t="s">
        <v>47</v>
      </c>
      <c r="E4023" s="262" t="s">
        <v>1768</v>
      </c>
      <c r="F4023" s="389" t="s">
        <v>923</v>
      </c>
      <c r="G4023" s="389"/>
      <c r="H4023" s="283" t="s">
        <v>49</v>
      </c>
      <c r="I4023" s="286">
        <v>25.125699999999998</v>
      </c>
      <c r="J4023" s="285">
        <v>6.25</v>
      </c>
      <c r="K4023" s="285">
        <v>157.03</v>
      </c>
      <c r="M4023" s="46"/>
      <c r="N4023" s="46"/>
      <c r="O4023" s="46"/>
      <c r="P4023" s="46"/>
      <c r="Q4023" s="46"/>
      <c r="R4023" s="46"/>
      <c r="S4023" s="46"/>
      <c r="T4023" s="46"/>
      <c r="U4023" s="46"/>
      <c r="V4023" s="46"/>
      <c r="W4023" s="46"/>
      <c r="X4023" s="46"/>
    </row>
    <row r="4024" spans="1:24" ht="15" customHeight="1" x14ac:dyDescent="0.2">
      <c r="A4024" s="46"/>
      <c r="B4024" s="262" t="s">
        <v>919</v>
      </c>
      <c r="C4024" s="284" t="s">
        <v>1769</v>
      </c>
      <c r="D4024" s="262" t="s">
        <v>47</v>
      </c>
      <c r="E4024" s="262" t="s">
        <v>1770</v>
      </c>
      <c r="F4024" s="389" t="s">
        <v>923</v>
      </c>
      <c r="G4024" s="389"/>
      <c r="H4024" s="283" t="s">
        <v>49</v>
      </c>
      <c r="I4024" s="286">
        <v>17.850000000000001</v>
      </c>
      <c r="J4024" s="285">
        <v>3.88</v>
      </c>
      <c r="K4024" s="285">
        <v>69.25</v>
      </c>
      <c r="M4024" s="46"/>
      <c r="N4024" s="46"/>
      <c r="O4024" s="46"/>
      <c r="P4024" s="46"/>
      <c r="Q4024" s="46"/>
      <c r="R4024" s="46"/>
      <c r="S4024" s="46"/>
      <c r="T4024" s="46"/>
      <c r="U4024" s="46"/>
      <c r="V4024" s="46"/>
      <c r="W4024" s="46"/>
      <c r="X4024" s="46"/>
    </row>
    <row r="4025" spans="1:24" ht="15" customHeight="1" x14ac:dyDescent="0.2">
      <c r="A4025" s="46"/>
      <c r="B4025" s="263"/>
      <c r="C4025" s="263"/>
      <c r="D4025" s="263"/>
      <c r="E4025" s="263"/>
      <c r="F4025" s="263" t="s">
        <v>924</v>
      </c>
      <c r="G4025" s="289">
        <v>341.09</v>
      </c>
      <c r="H4025" s="263" t="s">
        <v>925</v>
      </c>
      <c r="I4025" s="289">
        <v>0</v>
      </c>
      <c r="J4025" s="263" t="s">
        <v>926</v>
      </c>
      <c r="K4025" s="289">
        <v>341.09</v>
      </c>
      <c r="M4025" s="46"/>
      <c r="N4025" s="46"/>
      <c r="O4025" s="46"/>
      <c r="P4025" s="46"/>
      <c r="Q4025" s="46"/>
      <c r="R4025" s="46"/>
      <c r="S4025" s="46"/>
      <c r="T4025" s="46"/>
      <c r="U4025" s="46"/>
      <c r="V4025" s="46"/>
      <c r="W4025" s="46"/>
      <c r="X4025" s="46"/>
    </row>
    <row r="4026" spans="1:24" ht="15" customHeight="1" x14ac:dyDescent="0.2">
      <c r="A4026" s="46"/>
      <c r="B4026" s="263"/>
      <c r="C4026" s="263"/>
      <c r="D4026" s="263"/>
      <c r="E4026" s="263"/>
      <c r="F4026" s="263" t="s">
        <v>927</v>
      </c>
      <c r="G4026" s="289">
        <v>246.17</v>
      </c>
      <c r="H4026" s="263"/>
      <c r="I4026" s="386" t="s">
        <v>928</v>
      </c>
      <c r="J4026" s="386"/>
      <c r="K4026" s="289">
        <v>1429.14</v>
      </c>
      <c r="M4026" s="46"/>
      <c r="N4026" s="46"/>
      <c r="O4026" s="46"/>
      <c r="P4026" s="46"/>
      <c r="Q4026" s="46"/>
      <c r="R4026" s="46"/>
      <c r="S4026" s="46"/>
      <c r="T4026" s="46"/>
      <c r="U4026" s="46"/>
      <c r="V4026" s="46"/>
      <c r="W4026" s="46"/>
      <c r="X4026" s="46"/>
    </row>
    <row r="4027" spans="1:24" ht="15" customHeight="1" thickBot="1" x14ac:dyDescent="0.25">
      <c r="A4027" s="46"/>
      <c r="B4027" s="264"/>
      <c r="C4027" s="264"/>
      <c r="D4027" s="264"/>
      <c r="E4027" s="264"/>
      <c r="F4027" s="264"/>
      <c r="G4027" s="264"/>
      <c r="H4027" s="264" t="s">
        <v>929</v>
      </c>
      <c r="I4027" s="287" t="s">
        <v>1540</v>
      </c>
      <c r="J4027" s="264" t="s">
        <v>931</v>
      </c>
      <c r="K4027" s="265">
        <v>21437.1</v>
      </c>
      <c r="M4027" s="46"/>
      <c r="N4027" s="46"/>
      <c r="O4027" s="46"/>
      <c r="P4027" s="46"/>
      <c r="Q4027" s="46"/>
      <c r="R4027" s="46"/>
      <c r="S4027" s="46"/>
      <c r="T4027" s="46"/>
      <c r="U4027" s="46"/>
      <c r="V4027" s="46"/>
      <c r="W4027" s="46"/>
      <c r="X4027" s="46"/>
    </row>
    <row r="4028" spans="1:24" ht="15" customHeight="1" thickTop="1" x14ac:dyDescent="0.2">
      <c r="A4028" s="46"/>
      <c r="B4028" s="278"/>
      <c r="C4028" s="278"/>
      <c r="D4028" s="278"/>
      <c r="E4028" s="278"/>
      <c r="F4028" s="278"/>
      <c r="G4028" s="278"/>
      <c r="H4028" s="278"/>
      <c r="I4028" s="278"/>
      <c r="J4028" s="278"/>
      <c r="K4028" s="278"/>
      <c r="M4028" s="46"/>
      <c r="N4028" s="46"/>
      <c r="O4028" s="46"/>
      <c r="P4028" s="46"/>
      <c r="Q4028" s="46"/>
      <c r="R4028" s="46"/>
      <c r="S4028" s="46"/>
      <c r="T4028" s="46"/>
      <c r="U4028" s="46"/>
      <c r="V4028" s="46"/>
      <c r="W4028" s="46"/>
      <c r="X4028" s="46"/>
    </row>
    <row r="4029" spans="1:24" ht="15" customHeight="1" x14ac:dyDescent="0.2">
      <c r="A4029" s="46"/>
      <c r="B4029" s="259" t="s">
        <v>809</v>
      </c>
      <c r="C4029" s="267" t="s">
        <v>24</v>
      </c>
      <c r="D4029" s="259" t="s">
        <v>25</v>
      </c>
      <c r="E4029" s="259" t="s">
        <v>26</v>
      </c>
      <c r="F4029" s="387" t="s">
        <v>917</v>
      </c>
      <c r="G4029" s="387"/>
      <c r="H4029" s="271" t="s">
        <v>27</v>
      </c>
      <c r="I4029" s="267" t="s">
        <v>28</v>
      </c>
      <c r="J4029" s="267" t="s">
        <v>29</v>
      </c>
      <c r="K4029" s="267" t="s">
        <v>30</v>
      </c>
      <c r="M4029" s="46"/>
      <c r="N4029" s="46"/>
      <c r="O4029" s="46"/>
      <c r="P4029" s="46"/>
      <c r="Q4029" s="46"/>
      <c r="R4029" s="46"/>
      <c r="S4029" s="46"/>
      <c r="T4029" s="46"/>
      <c r="U4029" s="46"/>
      <c r="V4029" s="46"/>
      <c r="W4029" s="46"/>
      <c r="X4029" s="46"/>
    </row>
    <row r="4030" spans="1:24" ht="15" customHeight="1" x14ac:dyDescent="0.2">
      <c r="A4030" s="46"/>
      <c r="B4030" s="260" t="s">
        <v>918</v>
      </c>
      <c r="C4030" s="275" t="s">
        <v>3505</v>
      </c>
      <c r="D4030" s="260" t="s">
        <v>47</v>
      </c>
      <c r="E4030" s="260" t="s">
        <v>3506</v>
      </c>
      <c r="F4030" s="388" t="s">
        <v>4022</v>
      </c>
      <c r="G4030" s="388"/>
      <c r="H4030" s="274" t="s">
        <v>49</v>
      </c>
      <c r="I4030" s="277">
        <v>1</v>
      </c>
      <c r="J4030" s="276">
        <v>55.98</v>
      </c>
      <c r="K4030" s="276">
        <v>55.98</v>
      </c>
      <c r="M4030" s="46"/>
      <c r="N4030" s="46"/>
      <c r="O4030" s="46"/>
      <c r="P4030" s="46"/>
      <c r="Q4030" s="46"/>
      <c r="R4030" s="46"/>
      <c r="S4030" s="46"/>
      <c r="T4030" s="46"/>
      <c r="U4030" s="46"/>
      <c r="V4030" s="46"/>
      <c r="W4030" s="46"/>
      <c r="X4030" s="46"/>
    </row>
    <row r="4031" spans="1:24" ht="15" customHeight="1" x14ac:dyDescent="0.2">
      <c r="A4031" s="46"/>
      <c r="B4031" s="261" t="s">
        <v>953</v>
      </c>
      <c r="C4031" s="280" t="s">
        <v>1086</v>
      </c>
      <c r="D4031" s="261" t="s">
        <v>47</v>
      </c>
      <c r="E4031" s="261" t="s">
        <v>1087</v>
      </c>
      <c r="F4031" s="385" t="s">
        <v>3970</v>
      </c>
      <c r="G4031" s="385"/>
      <c r="H4031" s="279" t="s">
        <v>950</v>
      </c>
      <c r="I4031" s="282">
        <v>0.1384</v>
      </c>
      <c r="J4031" s="281">
        <v>35.590000000000003</v>
      </c>
      <c r="K4031" s="281">
        <v>4.92</v>
      </c>
      <c r="M4031" s="46"/>
      <c r="N4031" s="46"/>
      <c r="O4031" s="46"/>
      <c r="P4031" s="46"/>
      <c r="Q4031" s="46"/>
      <c r="R4031" s="46"/>
      <c r="S4031" s="46"/>
      <c r="T4031" s="46"/>
      <c r="U4031" s="46"/>
      <c r="V4031" s="46"/>
      <c r="W4031" s="46"/>
      <c r="X4031" s="46"/>
    </row>
    <row r="4032" spans="1:24" ht="15" customHeight="1" x14ac:dyDescent="0.2">
      <c r="A4032" s="46"/>
      <c r="B4032" s="261" t="s">
        <v>953</v>
      </c>
      <c r="C4032" s="280" t="s">
        <v>1019</v>
      </c>
      <c r="D4032" s="261" t="s">
        <v>47</v>
      </c>
      <c r="E4032" s="261" t="s">
        <v>1020</v>
      </c>
      <c r="F4032" s="385" t="s">
        <v>3970</v>
      </c>
      <c r="G4032" s="385"/>
      <c r="H4032" s="279" t="s">
        <v>950</v>
      </c>
      <c r="I4032" s="282">
        <v>0.10879999999999999</v>
      </c>
      <c r="J4032" s="281">
        <v>24.73</v>
      </c>
      <c r="K4032" s="281">
        <v>2.69</v>
      </c>
      <c r="M4032" s="46"/>
      <c r="N4032" s="46"/>
      <c r="O4032" s="46"/>
      <c r="P4032" s="46"/>
      <c r="Q4032" s="46"/>
      <c r="R4032" s="46"/>
      <c r="S4032" s="46"/>
      <c r="T4032" s="46"/>
      <c r="U4032" s="46"/>
      <c r="V4032" s="46"/>
      <c r="W4032" s="46"/>
      <c r="X4032" s="46"/>
    </row>
    <row r="4033" spans="1:24" ht="15" customHeight="1" x14ac:dyDescent="0.2">
      <c r="A4033" s="46"/>
      <c r="B4033" s="261" t="s">
        <v>953</v>
      </c>
      <c r="C4033" s="280" t="s">
        <v>3759</v>
      </c>
      <c r="D4033" s="261" t="s">
        <v>47</v>
      </c>
      <c r="E4033" s="261" t="s">
        <v>3760</v>
      </c>
      <c r="F4033" s="385" t="s">
        <v>4023</v>
      </c>
      <c r="G4033" s="385"/>
      <c r="H4033" s="279" t="s">
        <v>60</v>
      </c>
      <c r="I4033" s="282">
        <v>1.41E-2</v>
      </c>
      <c r="J4033" s="281">
        <v>328.03</v>
      </c>
      <c r="K4033" s="281">
        <v>4.62</v>
      </c>
      <c r="M4033" s="46"/>
      <c r="N4033" s="46"/>
      <c r="O4033" s="46"/>
      <c r="P4033" s="46"/>
      <c r="Q4033" s="46"/>
      <c r="R4033" s="46"/>
      <c r="S4033" s="46"/>
      <c r="T4033" s="46"/>
      <c r="U4033" s="46"/>
      <c r="V4033" s="46"/>
      <c r="W4033" s="46"/>
      <c r="X4033" s="46"/>
    </row>
    <row r="4034" spans="1:24" ht="15" customHeight="1" x14ac:dyDescent="0.2">
      <c r="A4034" s="46"/>
      <c r="B4034" s="262" t="s">
        <v>919</v>
      </c>
      <c r="C4034" s="284" t="s">
        <v>1011</v>
      </c>
      <c r="D4034" s="262" t="s">
        <v>47</v>
      </c>
      <c r="E4034" s="262" t="s">
        <v>2638</v>
      </c>
      <c r="F4034" s="389" t="s">
        <v>923</v>
      </c>
      <c r="G4034" s="389"/>
      <c r="H4034" s="283" t="s">
        <v>49</v>
      </c>
      <c r="I4034" s="286">
        <v>1</v>
      </c>
      <c r="J4034" s="285">
        <v>43.75</v>
      </c>
      <c r="K4034" s="285">
        <v>43.75</v>
      </c>
      <c r="M4034" s="46"/>
      <c r="N4034" s="46"/>
      <c r="O4034" s="46"/>
      <c r="P4034" s="46"/>
      <c r="Q4034" s="46"/>
      <c r="R4034" s="46"/>
      <c r="S4034" s="46"/>
      <c r="T4034" s="46"/>
      <c r="U4034" s="46"/>
      <c r="V4034" s="46"/>
      <c r="W4034" s="46"/>
      <c r="X4034" s="46"/>
    </row>
    <row r="4035" spans="1:24" ht="15" customHeight="1" x14ac:dyDescent="0.2">
      <c r="A4035" s="46"/>
      <c r="B4035" s="263"/>
      <c r="C4035" s="263"/>
      <c r="D4035" s="263"/>
      <c r="E4035" s="263"/>
      <c r="F4035" s="263" t="s">
        <v>924</v>
      </c>
      <c r="G4035" s="289">
        <v>8.41</v>
      </c>
      <c r="H4035" s="263" t="s">
        <v>925</v>
      </c>
      <c r="I4035" s="289">
        <v>0</v>
      </c>
      <c r="J4035" s="263" t="s">
        <v>926</v>
      </c>
      <c r="K4035" s="289">
        <v>8.41</v>
      </c>
      <c r="M4035" s="46"/>
      <c r="N4035" s="46"/>
      <c r="O4035" s="46"/>
      <c r="P4035" s="46"/>
      <c r="Q4035" s="46"/>
      <c r="R4035" s="46"/>
      <c r="S4035" s="46"/>
      <c r="T4035" s="46"/>
      <c r="U4035" s="46"/>
      <c r="V4035" s="46"/>
      <c r="W4035" s="46"/>
      <c r="X4035" s="46"/>
    </row>
    <row r="4036" spans="1:24" ht="15" customHeight="1" x14ac:dyDescent="0.2">
      <c r="A4036" s="46"/>
      <c r="B4036" s="263"/>
      <c r="C4036" s="263"/>
      <c r="D4036" s="263"/>
      <c r="E4036" s="263"/>
      <c r="F4036" s="263" t="s">
        <v>927</v>
      </c>
      <c r="G4036" s="289">
        <v>11.64</v>
      </c>
      <c r="H4036" s="263"/>
      <c r="I4036" s="386" t="s">
        <v>928</v>
      </c>
      <c r="J4036" s="386"/>
      <c r="K4036" s="289">
        <v>67.62</v>
      </c>
      <c r="M4036" s="46"/>
      <c r="N4036" s="46"/>
      <c r="O4036" s="46"/>
      <c r="P4036" s="46"/>
      <c r="Q4036" s="46"/>
      <c r="R4036" s="46"/>
      <c r="S4036" s="46"/>
      <c r="T4036" s="46"/>
      <c r="U4036" s="46"/>
      <c r="V4036" s="46"/>
      <c r="W4036" s="46"/>
      <c r="X4036" s="46"/>
    </row>
    <row r="4037" spans="1:24" ht="15" customHeight="1" thickBot="1" x14ac:dyDescent="0.25">
      <c r="A4037" s="46"/>
      <c r="B4037" s="264"/>
      <c r="C4037" s="264"/>
      <c r="D4037" s="264"/>
      <c r="E4037" s="264"/>
      <c r="F4037" s="264"/>
      <c r="G4037" s="264"/>
      <c r="H4037" s="264" t="s">
        <v>929</v>
      </c>
      <c r="I4037" s="287" t="s">
        <v>1502</v>
      </c>
      <c r="J4037" s="264" t="s">
        <v>931</v>
      </c>
      <c r="K4037" s="265">
        <v>1149.54</v>
      </c>
      <c r="M4037" s="46"/>
      <c r="N4037" s="46"/>
      <c r="O4037" s="46"/>
      <c r="P4037" s="46"/>
      <c r="Q4037" s="46"/>
      <c r="R4037" s="46"/>
      <c r="S4037" s="46"/>
      <c r="T4037" s="46"/>
      <c r="U4037" s="46"/>
      <c r="V4037" s="46"/>
      <c r="W4037" s="46"/>
      <c r="X4037" s="46"/>
    </row>
    <row r="4038" spans="1:24" ht="15" customHeight="1" thickTop="1" x14ac:dyDescent="0.2">
      <c r="A4038" s="46"/>
      <c r="B4038" s="278"/>
      <c r="C4038" s="278"/>
      <c r="D4038" s="278"/>
      <c r="E4038" s="278"/>
      <c r="F4038" s="278"/>
      <c r="G4038" s="278"/>
      <c r="H4038" s="278"/>
      <c r="I4038" s="278"/>
      <c r="J4038" s="278"/>
      <c r="K4038" s="278"/>
      <c r="M4038" s="46"/>
      <c r="N4038" s="46"/>
      <c r="O4038" s="46"/>
      <c r="P4038" s="46"/>
      <c r="Q4038" s="46"/>
      <c r="R4038" s="46"/>
      <c r="S4038" s="46"/>
      <c r="T4038" s="46"/>
      <c r="U4038" s="46"/>
      <c r="V4038" s="46"/>
      <c r="W4038" s="46"/>
      <c r="X4038" s="46"/>
    </row>
    <row r="4039" spans="1:24" ht="15" customHeight="1" x14ac:dyDescent="0.2">
      <c r="A4039" s="46"/>
      <c r="B4039" s="259" t="s">
        <v>810</v>
      </c>
      <c r="C4039" s="267" t="s">
        <v>24</v>
      </c>
      <c r="D4039" s="259" t="s">
        <v>25</v>
      </c>
      <c r="E4039" s="259" t="s">
        <v>26</v>
      </c>
      <c r="F4039" s="387" t="s">
        <v>917</v>
      </c>
      <c r="G4039" s="387"/>
      <c r="H4039" s="271" t="s">
        <v>27</v>
      </c>
      <c r="I4039" s="267" t="s">
        <v>28</v>
      </c>
      <c r="J4039" s="267" t="s">
        <v>29</v>
      </c>
      <c r="K4039" s="267" t="s">
        <v>30</v>
      </c>
      <c r="M4039" s="46"/>
      <c r="N4039" s="46"/>
      <c r="O4039" s="46"/>
      <c r="P4039" s="46"/>
      <c r="Q4039" s="46"/>
      <c r="R4039" s="46"/>
      <c r="S4039" s="46"/>
      <c r="T4039" s="46"/>
      <c r="U4039" s="46"/>
      <c r="V4039" s="46"/>
      <c r="W4039" s="46"/>
      <c r="X4039" s="46"/>
    </row>
    <row r="4040" spans="1:24" ht="15" customHeight="1" x14ac:dyDescent="0.2">
      <c r="A4040" s="46"/>
      <c r="B4040" s="260" t="s">
        <v>918</v>
      </c>
      <c r="C4040" s="275" t="s">
        <v>3507</v>
      </c>
      <c r="D4040" s="260" t="s">
        <v>73</v>
      </c>
      <c r="E4040" s="260" t="s">
        <v>3508</v>
      </c>
      <c r="F4040" s="388" t="s">
        <v>978</v>
      </c>
      <c r="G4040" s="388"/>
      <c r="H4040" s="274" t="s">
        <v>49</v>
      </c>
      <c r="I4040" s="277">
        <v>1</v>
      </c>
      <c r="J4040" s="276">
        <v>204.46</v>
      </c>
      <c r="K4040" s="276">
        <v>204.46</v>
      </c>
      <c r="M4040" s="46"/>
      <c r="N4040" s="46"/>
      <c r="O4040" s="46"/>
      <c r="P4040" s="46"/>
      <c r="Q4040" s="46"/>
      <c r="R4040" s="46"/>
      <c r="S4040" s="46"/>
      <c r="T4040" s="46"/>
      <c r="U4040" s="46"/>
      <c r="V4040" s="46"/>
      <c r="W4040" s="46"/>
      <c r="X4040" s="46"/>
    </row>
    <row r="4041" spans="1:24" ht="15" customHeight="1" x14ac:dyDescent="0.2">
      <c r="A4041" s="46"/>
      <c r="B4041" s="261" t="s">
        <v>953</v>
      </c>
      <c r="C4041" s="280" t="s">
        <v>988</v>
      </c>
      <c r="D4041" s="261" t="s">
        <v>47</v>
      </c>
      <c r="E4041" s="261" t="s">
        <v>989</v>
      </c>
      <c r="F4041" s="385" t="s">
        <v>3970</v>
      </c>
      <c r="G4041" s="385"/>
      <c r="H4041" s="279" t="s">
        <v>950</v>
      </c>
      <c r="I4041" s="282">
        <v>1.956</v>
      </c>
      <c r="J4041" s="281">
        <v>27.19</v>
      </c>
      <c r="K4041" s="281">
        <v>53.18</v>
      </c>
      <c r="M4041" s="46"/>
      <c r="N4041" s="46"/>
      <c r="O4041" s="46"/>
      <c r="P4041" s="46"/>
      <c r="Q4041" s="46"/>
      <c r="R4041" s="46"/>
      <c r="S4041" s="46"/>
      <c r="T4041" s="46"/>
      <c r="U4041" s="46"/>
      <c r="V4041" s="46"/>
      <c r="W4041" s="46"/>
      <c r="X4041" s="46"/>
    </row>
    <row r="4042" spans="1:24" ht="15" customHeight="1" x14ac:dyDescent="0.2">
      <c r="A4042" s="46"/>
      <c r="B4042" s="261" t="s">
        <v>953</v>
      </c>
      <c r="C4042" s="280" t="s">
        <v>991</v>
      </c>
      <c r="D4042" s="261" t="s">
        <v>47</v>
      </c>
      <c r="E4042" s="261" t="s">
        <v>992</v>
      </c>
      <c r="F4042" s="385" t="s">
        <v>3970</v>
      </c>
      <c r="G4042" s="385"/>
      <c r="H4042" s="279" t="s">
        <v>950</v>
      </c>
      <c r="I4042" s="282">
        <v>1.956</v>
      </c>
      <c r="J4042" s="281">
        <v>43.64</v>
      </c>
      <c r="K4042" s="281">
        <v>85.35</v>
      </c>
      <c r="M4042" s="46"/>
      <c r="N4042" s="46"/>
      <c r="O4042" s="46"/>
      <c r="P4042" s="46"/>
      <c r="Q4042" s="46"/>
      <c r="R4042" s="46"/>
      <c r="S4042" s="46"/>
      <c r="T4042" s="46"/>
      <c r="U4042" s="46"/>
      <c r="V4042" s="46"/>
      <c r="W4042" s="46"/>
      <c r="X4042" s="46"/>
    </row>
    <row r="4043" spans="1:24" ht="15" customHeight="1" x14ac:dyDescent="0.2">
      <c r="A4043" s="46"/>
      <c r="B4043" s="262" t="s">
        <v>919</v>
      </c>
      <c r="C4043" s="284" t="s">
        <v>3761</v>
      </c>
      <c r="D4043" s="262" t="s">
        <v>43</v>
      </c>
      <c r="E4043" s="262" t="s">
        <v>3508</v>
      </c>
      <c r="F4043" s="389" t="s">
        <v>923</v>
      </c>
      <c r="G4043" s="389"/>
      <c r="H4043" s="283" t="s">
        <v>49</v>
      </c>
      <c r="I4043" s="286">
        <v>1</v>
      </c>
      <c r="J4043" s="285">
        <v>65.930000000000007</v>
      </c>
      <c r="K4043" s="285">
        <v>65.930000000000007</v>
      </c>
      <c r="M4043" s="46"/>
      <c r="N4043" s="46"/>
      <c r="O4043" s="46"/>
      <c r="P4043" s="46"/>
      <c r="Q4043" s="46"/>
      <c r="R4043" s="46"/>
      <c r="S4043" s="46"/>
      <c r="T4043" s="46"/>
      <c r="U4043" s="46"/>
      <c r="V4043" s="46"/>
      <c r="W4043" s="46"/>
      <c r="X4043" s="46"/>
    </row>
    <row r="4044" spans="1:24" ht="15" customHeight="1" x14ac:dyDescent="0.2">
      <c r="A4044" s="46"/>
      <c r="B4044" s="263"/>
      <c r="C4044" s="263"/>
      <c r="D4044" s="263"/>
      <c r="E4044" s="263"/>
      <c r="F4044" s="263" t="s">
        <v>924</v>
      </c>
      <c r="G4044" s="289">
        <v>121.91</v>
      </c>
      <c r="H4044" s="263" t="s">
        <v>925</v>
      </c>
      <c r="I4044" s="289">
        <v>0</v>
      </c>
      <c r="J4044" s="263" t="s">
        <v>926</v>
      </c>
      <c r="K4044" s="289">
        <v>121.91</v>
      </c>
      <c r="M4044" s="46"/>
      <c r="N4044" s="46"/>
      <c r="O4044" s="46"/>
      <c r="P4044" s="46"/>
      <c r="Q4044" s="46"/>
      <c r="R4044" s="46"/>
      <c r="S4044" s="46"/>
      <c r="T4044" s="46"/>
      <c r="U4044" s="46"/>
      <c r="V4044" s="46"/>
      <c r="W4044" s="46"/>
      <c r="X4044" s="46"/>
    </row>
    <row r="4045" spans="1:24" ht="15" customHeight="1" x14ac:dyDescent="0.2">
      <c r="A4045" s="46"/>
      <c r="B4045" s="263"/>
      <c r="C4045" s="263"/>
      <c r="D4045" s="263"/>
      <c r="E4045" s="263"/>
      <c r="F4045" s="263" t="s">
        <v>927</v>
      </c>
      <c r="G4045" s="289">
        <v>42.54</v>
      </c>
      <c r="H4045" s="263"/>
      <c r="I4045" s="386" t="s">
        <v>928</v>
      </c>
      <c r="J4045" s="386"/>
      <c r="K4045" s="289">
        <v>247</v>
      </c>
      <c r="M4045" s="46"/>
      <c r="N4045" s="46"/>
      <c r="O4045" s="46"/>
      <c r="P4045" s="46"/>
      <c r="Q4045" s="46"/>
      <c r="R4045" s="46"/>
      <c r="S4045" s="46"/>
      <c r="T4045" s="46"/>
      <c r="U4045" s="46"/>
      <c r="V4045" s="46"/>
      <c r="W4045" s="46"/>
      <c r="X4045" s="46"/>
    </row>
    <row r="4046" spans="1:24" ht="15" customHeight="1" thickBot="1" x14ac:dyDescent="0.25">
      <c r="A4046" s="46"/>
      <c r="B4046" s="264"/>
      <c r="C4046" s="264"/>
      <c r="D4046" s="264"/>
      <c r="E4046" s="264"/>
      <c r="F4046" s="264"/>
      <c r="G4046" s="264"/>
      <c r="H4046" s="264" t="s">
        <v>929</v>
      </c>
      <c r="I4046" s="287" t="s">
        <v>1540</v>
      </c>
      <c r="J4046" s="264" t="s">
        <v>931</v>
      </c>
      <c r="K4046" s="265">
        <v>3705</v>
      </c>
      <c r="M4046" s="46"/>
      <c r="N4046" s="46"/>
      <c r="O4046" s="46"/>
      <c r="P4046" s="46"/>
      <c r="Q4046" s="46"/>
      <c r="R4046" s="46"/>
      <c r="S4046" s="46"/>
      <c r="T4046" s="46"/>
      <c r="U4046" s="46"/>
      <c r="V4046" s="46"/>
      <c r="W4046" s="46"/>
      <c r="X4046" s="46"/>
    </row>
    <row r="4047" spans="1:24" ht="15" customHeight="1" thickTop="1" x14ac:dyDescent="0.2">
      <c r="A4047" s="46"/>
      <c r="B4047" s="278"/>
      <c r="C4047" s="278"/>
      <c r="D4047" s="278"/>
      <c r="E4047" s="278"/>
      <c r="F4047" s="278"/>
      <c r="G4047" s="278"/>
      <c r="H4047" s="278"/>
      <c r="I4047" s="278"/>
      <c r="J4047" s="278"/>
      <c r="K4047" s="278"/>
      <c r="M4047" s="46"/>
      <c r="N4047" s="46"/>
      <c r="O4047" s="46"/>
      <c r="P4047" s="46"/>
      <c r="Q4047" s="46"/>
      <c r="R4047" s="46"/>
      <c r="S4047" s="46"/>
      <c r="T4047" s="46"/>
      <c r="U4047" s="46"/>
      <c r="V4047" s="46"/>
      <c r="W4047" s="46"/>
      <c r="X4047" s="46"/>
    </row>
    <row r="4048" spans="1:24" ht="15" customHeight="1" x14ac:dyDescent="0.2">
      <c r="A4048" s="46"/>
      <c r="B4048" s="259" t="s">
        <v>813</v>
      </c>
      <c r="C4048" s="267" t="s">
        <v>24</v>
      </c>
      <c r="D4048" s="259" t="s">
        <v>25</v>
      </c>
      <c r="E4048" s="259" t="s">
        <v>26</v>
      </c>
      <c r="F4048" s="387" t="s">
        <v>917</v>
      </c>
      <c r="G4048" s="387"/>
      <c r="H4048" s="271" t="s">
        <v>27</v>
      </c>
      <c r="I4048" s="267" t="s">
        <v>28</v>
      </c>
      <c r="J4048" s="267" t="s">
        <v>29</v>
      </c>
      <c r="K4048" s="267" t="s">
        <v>30</v>
      </c>
      <c r="M4048" s="46"/>
      <c r="N4048" s="46"/>
      <c r="O4048" s="46"/>
      <c r="P4048" s="46"/>
      <c r="Q4048" s="46"/>
      <c r="R4048" s="46"/>
      <c r="S4048" s="46"/>
      <c r="T4048" s="46"/>
      <c r="U4048" s="46"/>
      <c r="V4048" s="46"/>
      <c r="W4048" s="46"/>
      <c r="X4048" s="46"/>
    </row>
    <row r="4049" spans="1:24" ht="15" customHeight="1" x14ac:dyDescent="0.2">
      <c r="A4049" s="46"/>
      <c r="B4049" s="260" t="s">
        <v>918</v>
      </c>
      <c r="C4049" s="275" t="s">
        <v>814</v>
      </c>
      <c r="D4049" s="260" t="s">
        <v>47</v>
      </c>
      <c r="E4049" s="260" t="s">
        <v>815</v>
      </c>
      <c r="F4049" s="388" t="s">
        <v>3980</v>
      </c>
      <c r="G4049" s="388"/>
      <c r="H4049" s="274" t="s">
        <v>49</v>
      </c>
      <c r="I4049" s="277">
        <v>1</v>
      </c>
      <c r="J4049" s="276">
        <v>145.41</v>
      </c>
      <c r="K4049" s="276">
        <v>145.41</v>
      </c>
      <c r="M4049" s="46"/>
      <c r="N4049" s="46"/>
      <c r="O4049" s="46"/>
      <c r="P4049" s="46"/>
      <c r="Q4049" s="46"/>
      <c r="R4049" s="46"/>
      <c r="S4049" s="46"/>
      <c r="T4049" s="46"/>
      <c r="U4049" s="46"/>
      <c r="V4049" s="46"/>
      <c r="W4049" s="46"/>
      <c r="X4049" s="46"/>
    </row>
    <row r="4050" spans="1:24" ht="15" customHeight="1" x14ac:dyDescent="0.2">
      <c r="A4050" s="46"/>
      <c r="B4050" s="261" t="s">
        <v>953</v>
      </c>
      <c r="C4050" s="280" t="s">
        <v>991</v>
      </c>
      <c r="D4050" s="261" t="s">
        <v>47</v>
      </c>
      <c r="E4050" s="261" t="s">
        <v>992</v>
      </c>
      <c r="F4050" s="385" t="s">
        <v>3970</v>
      </c>
      <c r="G4050" s="385"/>
      <c r="H4050" s="279" t="s">
        <v>950</v>
      </c>
      <c r="I4050" s="282">
        <v>0.1346</v>
      </c>
      <c r="J4050" s="281">
        <v>43.64</v>
      </c>
      <c r="K4050" s="281">
        <v>5.87</v>
      </c>
      <c r="M4050" s="46"/>
      <c r="N4050" s="46"/>
      <c r="O4050" s="46"/>
      <c r="P4050" s="46"/>
      <c r="Q4050" s="46"/>
      <c r="R4050" s="46"/>
      <c r="S4050" s="46"/>
      <c r="T4050" s="46"/>
      <c r="U4050" s="46"/>
      <c r="V4050" s="46"/>
      <c r="W4050" s="46"/>
      <c r="X4050" s="46"/>
    </row>
    <row r="4051" spans="1:24" ht="15" customHeight="1" x14ac:dyDescent="0.2">
      <c r="A4051" s="46"/>
      <c r="B4051" s="261" t="s">
        <v>953</v>
      </c>
      <c r="C4051" s="280" t="s">
        <v>988</v>
      </c>
      <c r="D4051" s="261" t="s">
        <v>47</v>
      </c>
      <c r="E4051" s="261" t="s">
        <v>989</v>
      </c>
      <c r="F4051" s="385" t="s">
        <v>3970</v>
      </c>
      <c r="G4051" s="385"/>
      <c r="H4051" s="279" t="s">
        <v>950</v>
      </c>
      <c r="I4051" s="282">
        <v>0.1346</v>
      </c>
      <c r="J4051" s="281">
        <v>27.19</v>
      </c>
      <c r="K4051" s="281">
        <v>3.65</v>
      </c>
      <c r="M4051" s="46"/>
      <c r="N4051" s="46"/>
      <c r="O4051" s="46"/>
      <c r="P4051" s="46"/>
      <c r="Q4051" s="46"/>
      <c r="R4051" s="46"/>
      <c r="S4051" s="46"/>
      <c r="T4051" s="46"/>
      <c r="U4051" s="46"/>
      <c r="V4051" s="46"/>
      <c r="W4051" s="46"/>
      <c r="X4051" s="46"/>
    </row>
    <row r="4052" spans="1:24" ht="15" customHeight="1" x14ac:dyDescent="0.2">
      <c r="A4052" s="46"/>
      <c r="B4052" s="262" t="s">
        <v>919</v>
      </c>
      <c r="C4052" s="284" t="s">
        <v>1775</v>
      </c>
      <c r="D4052" s="262" t="s">
        <v>47</v>
      </c>
      <c r="E4052" s="262" t="s">
        <v>1776</v>
      </c>
      <c r="F4052" s="389" t="s">
        <v>923</v>
      </c>
      <c r="G4052" s="389"/>
      <c r="H4052" s="283" t="s">
        <v>49</v>
      </c>
      <c r="I4052" s="286">
        <v>1</v>
      </c>
      <c r="J4052" s="285">
        <v>135.88999999999999</v>
      </c>
      <c r="K4052" s="285">
        <v>135.88999999999999</v>
      </c>
      <c r="M4052" s="46"/>
      <c r="N4052" s="46"/>
      <c r="O4052" s="46"/>
      <c r="P4052" s="46"/>
      <c r="Q4052" s="46"/>
      <c r="R4052" s="46"/>
      <c r="S4052" s="46"/>
      <c r="T4052" s="46"/>
      <c r="U4052" s="46"/>
      <c r="V4052" s="46"/>
      <c r="W4052" s="46"/>
      <c r="X4052" s="46"/>
    </row>
    <row r="4053" spans="1:24" ht="15" customHeight="1" x14ac:dyDescent="0.2">
      <c r="A4053" s="46"/>
      <c r="B4053" s="263"/>
      <c r="C4053" s="263"/>
      <c r="D4053" s="263"/>
      <c r="E4053" s="263"/>
      <c r="F4053" s="263" t="s">
        <v>924</v>
      </c>
      <c r="G4053" s="289">
        <v>8.3800000000000008</v>
      </c>
      <c r="H4053" s="263" t="s">
        <v>925</v>
      </c>
      <c r="I4053" s="289">
        <v>0</v>
      </c>
      <c r="J4053" s="263" t="s">
        <v>926</v>
      </c>
      <c r="K4053" s="289">
        <v>8.3800000000000008</v>
      </c>
      <c r="M4053" s="46"/>
      <c r="N4053" s="46"/>
      <c r="O4053" s="46"/>
      <c r="P4053" s="46"/>
      <c r="Q4053" s="46"/>
      <c r="R4053" s="46"/>
      <c r="S4053" s="46"/>
      <c r="T4053" s="46"/>
      <c r="U4053" s="46"/>
      <c r="V4053" s="46"/>
      <c r="W4053" s="46"/>
      <c r="X4053" s="46"/>
    </row>
    <row r="4054" spans="1:24" ht="15" customHeight="1" x14ac:dyDescent="0.2">
      <c r="A4054" s="46"/>
      <c r="B4054" s="263"/>
      <c r="C4054" s="263"/>
      <c r="D4054" s="263"/>
      <c r="E4054" s="263"/>
      <c r="F4054" s="263" t="s">
        <v>927</v>
      </c>
      <c r="G4054" s="289">
        <v>30.25</v>
      </c>
      <c r="H4054" s="263"/>
      <c r="I4054" s="386" t="s">
        <v>928</v>
      </c>
      <c r="J4054" s="386"/>
      <c r="K4054" s="289">
        <v>175.66</v>
      </c>
      <c r="M4054" s="46"/>
      <c r="N4054" s="46"/>
      <c r="O4054" s="46"/>
      <c r="P4054" s="46"/>
      <c r="Q4054" s="46"/>
      <c r="R4054" s="46"/>
      <c r="S4054" s="46"/>
      <c r="T4054" s="46"/>
      <c r="U4054" s="46"/>
      <c r="V4054" s="46"/>
      <c r="W4054" s="46"/>
      <c r="X4054" s="46"/>
    </row>
    <row r="4055" spans="1:24" ht="15" customHeight="1" thickBot="1" x14ac:dyDescent="0.25">
      <c r="A4055" s="46"/>
      <c r="B4055" s="264"/>
      <c r="C4055" s="264"/>
      <c r="D4055" s="264"/>
      <c r="E4055" s="264"/>
      <c r="F4055" s="264"/>
      <c r="G4055" s="264"/>
      <c r="H4055" s="264" t="s">
        <v>929</v>
      </c>
      <c r="I4055" s="287" t="s">
        <v>975</v>
      </c>
      <c r="J4055" s="264" t="s">
        <v>931</v>
      </c>
      <c r="K4055" s="265">
        <v>175.66</v>
      </c>
      <c r="M4055" s="46"/>
      <c r="N4055" s="46"/>
      <c r="O4055" s="46"/>
      <c r="P4055" s="46"/>
      <c r="Q4055" s="46"/>
      <c r="R4055" s="46"/>
      <c r="S4055" s="46"/>
      <c r="T4055" s="46"/>
      <c r="U4055" s="46"/>
      <c r="V4055" s="46"/>
      <c r="W4055" s="46"/>
      <c r="X4055" s="46"/>
    </row>
    <row r="4056" spans="1:24" ht="15" customHeight="1" thickTop="1" x14ac:dyDescent="0.2">
      <c r="A4056" s="46"/>
      <c r="B4056" s="278"/>
      <c r="C4056" s="278"/>
      <c r="D4056" s="278"/>
      <c r="E4056" s="278"/>
      <c r="F4056" s="278"/>
      <c r="G4056" s="278"/>
      <c r="H4056" s="278"/>
      <c r="I4056" s="278"/>
      <c r="J4056" s="278"/>
      <c r="K4056" s="278"/>
      <c r="M4056" s="46"/>
      <c r="N4056" s="46"/>
      <c r="O4056" s="46"/>
      <c r="P4056" s="46"/>
      <c r="Q4056" s="46"/>
      <c r="R4056" s="46"/>
      <c r="S4056" s="46"/>
      <c r="T4056" s="46"/>
      <c r="U4056" s="46"/>
      <c r="V4056" s="46"/>
      <c r="W4056" s="46"/>
      <c r="X4056" s="46"/>
    </row>
    <row r="4057" spans="1:24" ht="15" customHeight="1" x14ac:dyDescent="0.2">
      <c r="A4057" s="46"/>
      <c r="B4057" s="259" t="s">
        <v>816</v>
      </c>
      <c r="C4057" s="267" t="s">
        <v>24</v>
      </c>
      <c r="D4057" s="259" t="s">
        <v>25</v>
      </c>
      <c r="E4057" s="259" t="s">
        <v>26</v>
      </c>
      <c r="F4057" s="387" t="s">
        <v>917</v>
      </c>
      <c r="G4057" s="387"/>
      <c r="H4057" s="271" t="s">
        <v>27</v>
      </c>
      <c r="I4057" s="267" t="s">
        <v>28</v>
      </c>
      <c r="J4057" s="267" t="s">
        <v>29</v>
      </c>
      <c r="K4057" s="267" t="s">
        <v>30</v>
      </c>
      <c r="M4057" s="46"/>
      <c r="N4057" s="46"/>
      <c r="O4057" s="46"/>
      <c r="P4057" s="46"/>
      <c r="Q4057" s="46"/>
      <c r="R4057" s="46"/>
      <c r="S4057" s="46"/>
      <c r="T4057" s="46"/>
      <c r="U4057" s="46"/>
      <c r="V4057" s="46"/>
      <c r="W4057" s="46"/>
      <c r="X4057" s="46"/>
    </row>
    <row r="4058" spans="1:24" ht="15" customHeight="1" x14ac:dyDescent="0.2">
      <c r="A4058" s="46"/>
      <c r="B4058" s="260" t="s">
        <v>918</v>
      </c>
      <c r="C4058" s="275" t="s">
        <v>817</v>
      </c>
      <c r="D4058" s="260" t="s">
        <v>47</v>
      </c>
      <c r="E4058" s="260" t="s">
        <v>818</v>
      </c>
      <c r="F4058" s="388" t="s">
        <v>3980</v>
      </c>
      <c r="G4058" s="388"/>
      <c r="H4058" s="274" t="s">
        <v>49</v>
      </c>
      <c r="I4058" s="277">
        <v>1</v>
      </c>
      <c r="J4058" s="276">
        <v>173.83</v>
      </c>
      <c r="K4058" s="276">
        <v>173.83</v>
      </c>
      <c r="M4058" s="46"/>
      <c r="N4058" s="46"/>
      <c r="O4058" s="46"/>
      <c r="P4058" s="46"/>
      <c r="Q4058" s="46"/>
      <c r="R4058" s="46"/>
      <c r="S4058" s="46"/>
      <c r="T4058" s="46"/>
      <c r="U4058" s="46"/>
      <c r="V4058" s="46"/>
      <c r="W4058" s="46"/>
      <c r="X4058" s="46"/>
    </row>
    <row r="4059" spans="1:24" ht="15" customHeight="1" x14ac:dyDescent="0.2">
      <c r="A4059" s="46"/>
      <c r="B4059" s="261" t="s">
        <v>953</v>
      </c>
      <c r="C4059" s="280" t="s">
        <v>991</v>
      </c>
      <c r="D4059" s="261" t="s">
        <v>47</v>
      </c>
      <c r="E4059" s="261" t="s">
        <v>992</v>
      </c>
      <c r="F4059" s="385" t="s">
        <v>3970</v>
      </c>
      <c r="G4059" s="385"/>
      <c r="H4059" s="279" t="s">
        <v>950</v>
      </c>
      <c r="I4059" s="282">
        <v>0.16669999999999999</v>
      </c>
      <c r="J4059" s="281">
        <v>43.64</v>
      </c>
      <c r="K4059" s="281">
        <v>7.27</v>
      </c>
      <c r="M4059" s="46"/>
      <c r="N4059" s="46"/>
      <c r="O4059" s="46"/>
      <c r="P4059" s="46"/>
      <c r="Q4059" s="46"/>
      <c r="R4059" s="46"/>
      <c r="S4059" s="46"/>
      <c r="T4059" s="46"/>
      <c r="U4059" s="46"/>
      <c r="V4059" s="46"/>
      <c r="W4059" s="46"/>
      <c r="X4059" s="46"/>
    </row>
    <row r="4060" spans="1:24" ht="15" customHeight="1" x14ac:dyDescent="0.2">
      <c r="A4060" s="46"/>
      <c r="B4060" s="261" t="s">
        <v>953</v>
      </c>
      <c r="C4060" s="280" t="s">
        <v>988</v>
      </c>
      <c r="D4060" s="261" t="s">
        <v>47</v>
      </c>
      <c r="E4060" s="261" t="s">
        <v>989</v>
      </c>
      <c r="F4060" s="385" t="s">
        <v>3970</v>
      </c>
      <c r="G4060" s="385"/>
      <c r="H4060" s="279" t="s">
        <v>950</v>
      </c>
      <c r="I4060" s="282">
        <v>0.16669999999999999</v>
      </c>
      <c r="J4060" s="281">
        <v>27.19</v>
      </c>
      <c r="K4060" s="281">
        <v>4.53</v>
      </c>
      <c r="M4060" s="46"/>
      <c r="N4060" s="46"/>
      <c r="O4060" s="46"/>
      <c r="P4060" s="46"/>
      <c r="Q4060" s="46"/>
      <c r="R4060" s="46"/>
      <c r="S4060" s="46"/>
      <c r="T4060" s="46"/>
      <c r="U4060" s="46"/>
      <c r="V4060" s="46"/>
      <c r="W4060" s="46"/>
      <c r="X4060" s="46"/>
    </row>
    <row r="4061" spans="1:24" ht="15" customHeight="1" x14ac:dyDescent="0.2">
      <c r="A4061" s="46"/>
      <c r="B4061" s="262" t="s">
        <v>919</v>
      </c>
      <c r="C4061" s="284" t="s">
        <v>1777</v>
      </c>
      <c r="D4061" s="262" t="s">
        <v>47</v>
      </c>
      <c r="E4061" s="262" t="s">
        <v>1778</v>
      </c>
      <c r="F4061" s="389" t="s">
        <v>923</v>
      </c>
      <c r="G4061" s="389"/>
      <c r="H4061" s="283" t="s">
        <v>83</v>
      </c>
      <c r="I4061" s="286">
        <v>3</v>
      </c>
      <c r="J4061" s="285">
        <v>54.01</v>
      </c>
      <c r="K4061" s="285">
        <v>162.03</v>
      </c>
      <c r="M4061" s="46"/>
      <c r="N4061" s="46"/>
      <c r="O4061" s="46"/>
      <c r="P4061" s="46"/>
      <c r="Q4061" s="46"/>
      <c r="R4061" s="46"/>
      <c r="S4061" s="46"/>
      <c r="T4061" s="46"/>
      <c r="U4061" s="46"/>
      <c r="V4061" s="46"/>
      <c r="W4061" s="46"/>
      <c r="X4061" s="46"/>
    </row>
    <row r="4062" spans="1:24" ht="15" customHeight="1" x14ac:dyDescent="0.2">
      <c r="A4062" s="46"/>
      <c r="B4062" s="263"/>
      <c r="C4062" s="263"/>
      <c r="D4062" s="263"/>
      <c r="E4062" s="263"/>
      <c r="F4062" s="263" t="s">
        <v>924</v>
      </c>
      <c r="G4062" s="289">
        <v>10.38</v>
      </c>
      <c r="H4062" s="263" t="s">
        <v>925</v>
      </c>
      <c r="I4062" s="289">
        <v>0</v>
      </c>
      <c r="J4062" s="263" t="s">
        <v>926</v>
      </c>
      <c r="K4062" s="289">
        <v>10.38</v>
      </c>
      <c r="M4062" s="46"/>
      <c r="N4062" s="46"/>
      <c r="O4062" s="46"/>
      <c r="P4062" s="46"/>
      <c r="Q4062" s="46"/>
      <c r="R4062" s="46"/>
      <c r="S4062" s="46"/>
      <c r="T4062" s="46"/>
      <c r="U4062" s="46"/>
      <c r="V4062" s="46"/>
      <c r="W4062" s="46"/>
      <c r="X4062" s="46"/>
    </row>
    <row r="4063" spans="1:24" ht="15" customHeight="1" x14ac:dyDescent="0.2">
      <c r="A4063" s="46"/>
      <c r="B4063" s="263"/>
      <c r="C4063" s="263"/>
      <c r="D4063" s="263"/>
      <c r="E4063" s="263"/>
      <c r="F4063" s="263" t="s">
        <v>927</v>
      </c>
      <c r="G4063" s="289">
        <v>36.17</v>
      </c>
      <c r="H4063" s="263"/>
      <c r="I4063" s="386" t="s">
        <v>928</v>
      </c>
      <c r="J4063" s="386"/>
      <c r="K4063" s="289">
        <v>210</v>
      </c>
      <c r="M4063" s="46"/>
      <c r="N4063" s="46"/>
      <c r="O4063" s="46"/>
      <c r="P4063" s="46"/>
      <c r="Q4063" s="46"/>
      <c r="R4063" s="46"/>
      <c r="S4063" s="46"/>
      <c r="T4063" s="46"/>
      <c r="U4063" s="46"/>
      <c r="V4063" s="46"/>
      <c r="W4063" s="46"/>
      <c r="X4063" s="46"/>
    </row>
    <row r="4064" spans="1:24" ht="15" customHeight="1" thickBot="1" x14ac:dyDescent="0.25">
      <c r="A4064" s="46"/>
      <c r="B4064" s="264"/>
      <c r="C4064" s="264"/>
      <c r="D4064" s="264"/>
      <c r="E4064" s="264"/>
      <c r="F4064" s="264"/>
      <c r="G4064" s="264"/>
      <c r="H4064" s="264" t="s">
        <v>929</v>
      </c>
      <c r="I4064" s="287" t="s">
        <v>975</v>
      </c>
      <c r="J4064" s="264" t="s">
        <v>931</v>
      </c>
      <c r="K4064" s="265">
        <v>210</v>
      </c>
      <c r="M4064" s="46"/>
      <c r="N4064" s="46"/>
      <c r="O4064" s="46"/>
      <c r="P4064" s="46"/>
      <c r="Q4064" s="46"/>
      <c r="R4064" s="46"/>
      <c r="S4064" s="46"/>
      <c r="T4064" s="46"/>
      <c r="U4064" s="46"/>
      <c r="V4064" s="46"/>
      <c r="W4064" s="46"/>
      <c r="X4064" s="46"/>
    </row>
    <row r="4065" spans="1:24" ht="15" customHeight="1" thickTop="1" x14ac:dyDescent="0.2">
      <c r="A4065" s="46"/>
      <c r="B4065" s="278"/>
      <c r="C4065" s="278"/>
      <c r="D4065" s="278"/>
      <c r="E4065" s="278"/>
      <c r="F4065" s="278"/>
      <c r="G4065" s="278"/>
      <c r="H4065" s="278"/>
      <c r="I4065" s="278"/>
      <c r="J4065" s="278"/>
      <c r="K4065" s="278"/>
      <c r="M4065" s="46"/>
      <c r="N4065" s="46"/>
      <c r="O4065" s="46"/>
      <c r="P4065" s="46"/>
      <c r="Q4065" s="46"/>
      <c r="R4065" s="46"/>
      <c r="S4065" s="46"/>
      <c r="T4065" s="46"/>
      <c r="U4065" s="46"/>
      <c r="V4065" s="46"/>
      <c r="W4065" s="46"/>
      <c r="X4065" s="46"/>
    </row>
    <row r="4066" spans="1:24" ht="15" customHeight="1" x14ac:dyDescent="0.2">
      <c r="A4066" s="46"/>
      <c r="B4066" s="259" t="s">
        <v>819</v>
      </c>
      <c r="C4066" s="267" t="s">
        <v>24</v>
      </c>
      <c r="D4066" s="259" t="s">
        <v>25</v>
      </c>
      <c r="E4066" s="259" t="s">
        <v>26</v>
      </c>
      <c r="F4066" s="387" t="s">
        <v>917</v>
      </c>
      <c r="G4066" s="387"/>
      <c r="H4066" s="271" t="s">
        <v>27</v>
      </c>
      <c r="I4066" s="267" t="s">
        <v>28</v>
      </c>
      <c r="J4066" s="267" t="s">
        <v>29</v>
      </c>
      <c r="K4066" s="267" t="s">
        <v>30</v>
      </c>
      <c r="M4066" s="46"/>
      <c r="N4066" s="46"/>
      <c r="O4066" s="46"/>
      <c r="P4066" s="46"/>
      <c r="Q4066" s="46"/>
      <c r="R4066" s="46"/>
      <c r="S4066" s="46"/>
      <c r="T4066" s="46"/>
      <c r="U4066" s="46"/>
      <c r="V4066" s="46"/>
      <c r="W4066" s="46"/>
      <c r="X4066" s="46"/>
    </row>
    <row r="4067" spans="1:24" ht="15" customHeight="1" x14ac:dyDescent="0.2">
      <c r="A4067" s="46"/>
      <c r="B4067" s="260" t="s">
        <v>918</v>
      </c>
      <c r="C4067" s="275" t="s">
        <v>820</v>
      </c>
      <c r="D4067" s="260" t="s">
        <v>47</v>
      </c>
      <c r="E4067" s="260" t="s">
        <v>821</v>
      </c>
      <c r="F4067" s="388" t="s">
        <v>3980</v>
      </c>
      <c r="G4067" s="388"/>
      <c r="H4067" s="274" t="s">
        <v>49</v>
      </c>
      <c r="I4067" s="277">
        <v>1</v>
      </c>
      <c r="J4067" s="276">
        <v>30.99</v>
      </c>
      <c r="K4067" s="276">
        <v>30.99</v>
      </c>
      <c r="M4067" s="46"/>
      <c r="N4067" s="46"/>
      <c r="O4067" s="46"/>
      <c r="P4067" s="46"/>
      <c r="Q4067" s="46"/>
      <c r="R4067" s="46"/>
      <c r="S4067" s="46"/>
      <c r="T4067" s="46"/>
      <c r="U4067" s="46"/>
      <c r="V4067" s="46"/>
      <c r="W4067" s="46"/>
      <c r="X4067" s="46"/>
    </row>
    <row r="4068" spans="1:24" ht="15" customHeight="1" x14ac:dyDescent="0.2">
      <c r="A4068" s="46"/>
      <c r="B4068" s="261" t="s">
        <v>953</v>
      </c>
      <c r="C4068" s="280" t="s">
        <v>991</v>
      </c>
      <c r="D4068" s="261" t="s">
        <v>47</v>
      </c>
      <c r="E4068" s="261" t="s">
        <v>992</v>
      </c>
      <c r="F4068" s="385" t="s">
        <v>3970</v>
      </c>
      <c r="G4068" s="385"/>
      <c r="H4068" s="279" t="s">
        <v>950</v>
      </c>
      <c r="I4068" s="282">
        <v>0.1905</v>
      </c>
      <c r="J4068" s="281">
        <v>43.64</v>
      </c>
      <c r="K4068" s="281">
        <v>8.31</v>
      </c>
      <c r="M4068" s="46"/>
      <c r="N4068" s="46"/>
      <c r="O4068" s="46"/>
      <c r="P4068" s="46"/>
      <c r="Q4068" s="46"/>
      <c r="R4068" s="46"/>
      <c r="S4068" s="46"/>
      <c r="T4068" s="46"/>
      <c r="U4068" s="46"/>
      <c r="V4068" s="46"/>
      <c r="W4068" s="46"/>
      <c r="X4068" s="46"/>
    </row>
    <row r="4069" spans="1:24" ht="15" customHeight="1" x14ac:dyDescent="0.2">
      <c r="A4069" s="46"/>
      <c r="B4069" s="261" t="s">
        <v>953</v>
      </c>
      <c r="C4069" s="280" t="s">
        <v>988</v>
      </c>
      <c r="D4069" s="261" t="s">
        <v>47</v>
      </c>
      <c r="E4069" s="261" t="s">
        <v>989</v>
      </c>
      <c r="F4069" s="385" t="s">
        <v>3970</v>
      </c>
      <c r="G4069" s="385"/>
      <c r="H4069" s="279" t="s">
        <v>950</v>
      </c>
      <c r="I4069" s="282">
        <v>0.1905</v>
      </c>
      <c r="J4069" s="281">
        <v>27.19</v>
      </c>
      <c r="K4069" s="281">
        <v>5.17</v>
      </c>
      <c r="M4069" s="46"/>
      <c r="N4069" s="46"/>
      <c r="O4069" s="46"/>
      <c r="P4069" s="46"/>
      <c r="Q4069" s="46"/>
      <c r="R4069" s="46"/>
      <c r="S4069" s="46"/>
      <c r="T4069" s="46"/>
      <c r="U4069" s="46"/>
      <c r="V4069" s="46"/>
      <c r="W4069" s="46"/>
      <c r="X4069" s="46"/>
    </row>
    <row r="4070" spans="1:24" ht="15" customHeight="1" x14ac:dyDescent="0.2">
      <c r="A4070" s="46"/>
      <c r="B4070" s="262" t="s">
        <v>919</v>
      </c>
      <c r="C4070" s="284" t="s">
        <v>1781</v>
      </c>
      <c r="D4070" s="262" t="s">
        <v>47</v>
      </c>
      <c r="E4070" s="262" t="s">
        <v>1782</v>
      </c>
      <c r="F4070" s="389" t="s">
        <v>923</v>
      </c>
      <c r="G4070" s="389"/>
      <c r="H4070" s="283" t="s">
        <v>49</v>
      </c>
      <c r="I4070" s="286">
        <v>2</v>
      </c>
      <c r="J4070" s="285">
        <v>0.41</v>
      </c>
      <c r="K4070" s="285">
        <v>0.82</v>
      </c>
      <c r="M4070" s="46"/>
      <c r="N4070" s="46"/>
      <c r="O4070" s="46"/>
      <c r="P4070" s="46"/>
      <c r="Q4070" s="46"/>
      <c r="R4070" s="46"/>
      <c r="S4070" s="46"/>
      <c r="T4070" s="46"/>
      <c r="U4070" s="46"/>
      <c r="V4070" s="46"/>
      <c r="W4070" s="46"/>
      <c r="X4070" s="46"/>
    </row>
    <row r="4071" spans="1:24" ht="15" customHeight="1" x14ac:dyDescent="0.2">
      <c r="A4071" s="46"/>
      <c r="B4071" s="262" t="s">
        <v>919</v>
      </c>
      <c r="C4071" s="284" t="s">
        <v>1779</v>
      </c>
      <c r="D4071" s="262" t="s">
        <v>47</v>
      </c>
      <c r="E4071" s="262" t="s">
        <v>1780</v>
      </c>
      <c r="F4071" s="389" t="s">
        <v>923</v>
      </c>
      <c r="G4071" s="389"/>
      <c r="H4071" s="283" t="s">
        <v>49</v>
      </c>
      <c r="I4071" s="286">
        <v>1</v>
      </c>
      <c r="J4071" s="285">
        <v>13.85</v>
      </c>
      <c r="K4071" s="285">
        <v>13.85</v>
      </c>
      <c r="M4071" s="46"/>
      <c r="N4071" s="46"/>
      <c r="O4071" s="46"/>
      <c r="P4071" s="46"/>
      <c r="Q4071" s="46"/>
      <c r="R4071" s="46"/>
      <c r="S4071" s="46"/>
      <c r="T4071" s="46"/>
      <c r="U4071" s="46"/>
      <c r="V4071" s="46"/>
      <c r="W4071" s="46"/>
      <c r="X4071" s="46"/>
    </row>
    <row r="4072" spans="1:24" ht="15" customHeight="1" x14ac:dyDescent="0.2">
      <c r="A4072" s="46"/>
      <c r="B4072" s="262" t="s">
        <v>919</v>
      </c>
      <c r="C4072" s="284" t="s">
        <v>1001</v>
      </c>
      <c r="D4072" s="262" t="s">
        <v>47</v>
      </c>
      <c r="E4072" s="262" t="s">
        <v>1002</v>
      </c>
      <c r="F4072" s="389" t="s">
        <v>923</v>
      </c>
      <c r="G4072" s="389"/>
      <c r="H4072" s="283" t="s">
        <v>49</v>
      </c>
      <c r="I4072" s="286">
        <v>2</v>
      </c>
      <c r="J4072" s="285">
        <v>1.42</v>
      </c>
      <c r="K4072" s="285">
        <v>2.84</v>
      </c>
      <c r="M4072" s="46"/>
      <c r="N4072" s="46"/>
      <c r="O4072" s="46"/>
      <c r="P4072" s="46"/>
      <c r="Q4072" s="46"/>
      <c r="R4072" s="46"/>
      <c r="S4072" s="46"/>
      <c r="T4072" s="46"/>
      <c r="U4072" s="46"/>
      <c r="V4072" s="46"/>
      <c r="W4072" s="46"/>
      <c r="X4072" s="46"/>
    </row>
    <row r="4073" spans="1:24" ht="15" customHeight="1" x14ac:dyDescent="0.2">
      <c r="A4073" s="46"/>
      <c r="B4073" s="263"/>
      <c r="C4073" s="263"/>
      <c r="D4073" s="263"/>
      <c r="E4073" s="263"/>
      <c r="F4073" s="263" t="s">
        <v>924</v>
      </c>
      <c r="G4073" s="289">
        <v>11.87</v>
      </c>
      <c r="H4073" s="263" t="s">
        <v>925</v>
      </c>
      <c r="I4073" s="289">
        <v>0</v>
      </c>
      <c r="J4073" s="263" t="s">
        <v>926</v>
      </c>
      <c r="K4073" s="289">
        <v>11.87</v>
      </c>
      <c r="M4073" s="46"/>
      <c r="N4073" s="46"/>
      <c r="O4073" s="46"/>
      <c r="P4073" s="46"/>
      <c r="Q4073" s="46"/>
      <c r="R4073" s="46"/>
      <c r="S4073" s="46"/>
      <c r="T4073" s="46"/>
      <c r="U4073" s="46"/>
      <c r="V4073" s="46"/>
      <c r="W4073" s="46"/>
      <c r="X4073" s="46"/>
    </row>
    <row r="4074" spans="1:24" ht="15" customHeight="1" x14ac:dyDescent="0.2">
      <c r="A4074" s="46"/>
      <c r="B4074" s="263"/>
      <c r="C4074" s="263"/>
      <c r="D4074" s="263"/>
      <c r="E4074" s="263"/>
      <c r="F4074" s="263" t="s">
        <v>927</v>
      </c>
      <c r="G4074" s="289">
        <v>6.44</v>
      </c>
      <c r="H4074" s="263"/>
      <c r="I4074" s="386" t="s">
        <v>928</v>
      </c>
      <c r="J4074" s="386"/>
      <c r="K4074" s="289">
        <v>37.43</v>
      </c>
      <c r="M4074" s="46"/>
      <c r="N4074" s="46"/>
      <c r="O4074" s="46"/>
      <c r="P4074" s="46"/>
      <c r="Q4074" s="46"/>
      <c r="R4074" s="46"/>
      <c r="S4074" s="46"/>
      <c r="T4074" s="46"/>
      <c r="U4074" s="46"/>
      <c r="V4074" s="46"/>
      <c r="W4074" s="46"/>
      <c r="X4074" s="46"/>
    </row>
    <row r="4075" spans="1:24" ht="15" customHeight="1" thickBot="1" x14ac:dyDescent="0.25">
      <c r="A4075" s="46"/>
      <c r="B4075" s="264"/>
      <c r="C4075" s="264"/>
      <c r="D4075" s="264"/>
      <c r="E4075" s="264"/>
      <c r="F4075" s="264"/>
      <c r="G4075" s="264"/>
      <c r="H4075" s="264" t="s">
        <v>929</v>
      </c>
      <c r="I4075" s="287" t="s">
        <v>3647</v>
      </c>
      <c r="J4075" s="264" t="s">
        <v>931</v>
      </c>
      <c r="K4075" s="265">
        <v>1497.2</v>
      </c>
      <c r="M4075" s="46"/>
      <c r="N4075" s="46"/>
      <c r="O4075" s="46"/>
      <c r="P4075" s="46"/>
      <c r="Q4075" s="46"/>
      <c r="R4075" s="46"/>
      <c r="S4075" s="46"/>
      <c r="T4075" s="46"/>
      <c r="U4075" s="46"/>
      <c r="V4075" s="46"/>
      <c r="W4075" s="46"/>
      <c r="X4075" s="46"/>
    </row>
    <row r="4076" spans="1:24" ht="15" customHeight="1" thickTop="1" x14ac:dyDescent="0.2">
      <c r="A4076" s="46"/>
      <c r="B4076" s="278"/>
      <c r="C4076" s="278"/>
      <c r="D4076" s="278"/>
      <c r="E4076" s="278"/>
      <c r="F4076" s="278"/>
      <c r="G4076" s="278"/>
      <c r="H4076" s="278"/>
      <c r="I4076" s="278"/>
      <c r="J4076" s="278"/>
      <c r="K4076" s="278"/>
      <c r="M4076" s="46"/>
      <c r="N4076" s="46"/>
      <c r="O4076" s="46"/>
      <c r="P4076" s="46"/>
      <c r="Q4076" s="46"/>
      <c r="R4076" s="46"/>
      <c r="S4076" s="46"/>
      <c r="T4076" s="46"/>
      <c r="U4076" s="46"/>
      <c r="V4076" s="46"/>
      <c r="W4076" s="46"/>
      <c r="X4076" s="46"/>
    </row>
    <row r="4077" spans="1:24" ht="15" customHeight="1" x14ac:dyDescent="0.2">
      <c r="B4077" s="259" t="s">
        <v>822</v>
      </c>
      <c r="C4077" s="267" t="s">
        <v>24</v>
      </c>
      <c r="D4077" s="259" t="s">
        <v>25</v>
      </c>
      <c r="E4077" s="259" t="s">
        <v>26</v>
      </c>
      <c r="F4077" s="387" t="s">
        <v>917</v>
      </c>
      <c r="G4077" s="387"/>
      <c r="H4077" s="271" t="s">
        <v>27</v>
      </c>
      <c r="I4077" s="267" t="s">
        <v>28</v>
      </c>
      <c r="J4077" s="267" t="s">
        <v>29</v>
      </c>
      <c r="K4077" s="267" t="s">
        <v>30</v>
      </c>
    </row>
    <row r="4078" spans="1:24" ht="15" customHeight="1" x14ac:dyDescent="0.2">
      <c r="B4078" s="260" t="s">
        <v>918</v>
      </c>
      <c r="C4078" s="275" t="s">
        <v>2415</v>
      </c>
      <c r="D4078" s="260" t="s">
        <v>73</v>
      </c>
      <c r="E4078" s="260" t="s">
        <v>2416</v>
      </c>
      <c r="F4078" s="388" t="s">
        <v>978</v>
      </c>
      <c r="G4078" s="388"/>
      <c r="H4078" s="274" t="s">
        <v>83</v>
      </c>
      <c r="I4078" s="277">
        <v>1</v>
      </c>
      <c r="J4078" s="276">
        <v>41.64</v>
      </c>
      <c r="K4078" s="276">
        <v>41.64</v>
      </c>
    </row>
    <row r="4079" spans="1:24" ht="15" customHeight="1" x14ac:dyDescent="0.2">
      <c r="B4079" s="261" t="s">
        <v>953</v>
      </c>
      <c r="C4079" s="280" t="s">
        <v>988</v>
      </c>
      <c r="D4079" s="261" t="s">
        <v>47</v>
      </c>
      <c r="E4079" s="261" t="s">
        <v>989</v>
      </c>
      <c r="F4079" s="385" t="s">
        <v>3970</v>
      </c>
      <c r="G4079" s="385"/>
      <c r="H4079" s="279" t="s">
        <v>950</v>
      </c>
      <c r="I4079" s="282">
        <v>3.5999999999999997E-2</v>
      </c>
      <c r="J4079" s="281">
        <v>27.19</v>
      </c>
      <c r="K4079" s="281">
        <v>0.97</v>
      </c>
    </row>
    <row r="4080" spans="1:24" ht="15" customHeight="1" x14ac:dyDescent="0.2">
      <c r="B4080" s="261" t="s">
        <v>953</v>
      </c>
      <c r="C4080" s="280" t="s">
        <v>991</v>
      </c>
      <c r="D4080" s="261" t="s">
        <v>47</v>
      </c>
      <c r="E4080" s="261" t="s">
        <v>992</v>
      </c>
      <c r="F4080" s="385" t="s">
        <v>3970</v>
      </c>
      <c r="G4080" s="385"/>
      <c r="H4080" s="279" t="s">
        <v>950</v>
      </c>
      <c r="I4080" s="282">
        <v>3.5999999999999997E-2</v>
      </c>
      <c r="J4080" s="281">
        <v>43.64</v>
      </c>
      <c r="K4080" s="281">
        <v>1.57</v>
      </c>
    </row>
    <row r="4081" spans="2:11" ht="15" customHeight="1" x14ac:dyDescent="0.2">
      <c r="B4081" s="262" t="s">
        <v>919</v>
      </c>
      <c r="C4081" s="284" t="s">
        <v>1783</v>
      </c>
      <c r="D4081" s="262" t="s">
        <v>43</v>
      </c>
      <c r="E4081" s="262" t="s">
        <v>825</v>
      </c>
      <c r="F4081" s="389" t="s">
        <v>923</v>
      </c>
      <c r="G4081" s="389"/>
      <c r="H4081" s="283" t="s">
        <v>83</v>
      </c>
      <c r="I4081" s="286">
        <v>1</v>
      </c>
      <c r="J4081" s="285">
        <v>39.1</v>
      </c>
      <c r="K4081" s="285">
        <v>39.1</v>
      </c>
    </row>
    <row r="4082" spans="2:11" ht="15" customHeight="1" x14ac:dyDescent="0.2">
      <c r="B4082" s="263"/>
      <c r="C4082" s="263"/>
      <c r="D4082" s="263"/>
      <c r="E4082" s="263"/>
      <c r="F4082" s="263" t="s">
        <v>924</v>
      </c>
      <c r="G4082" s="289">
        <v>2.23</v>
      </c>
      <c r="H4082" s="263" t="s">
        <v>925</v>
      </c>
      <c r="I4082" s="289">
        <v>0</v>
      </c>
      <c r="J4082" s="263" t="s">
        <v>926</v>
      </c>
      <c r="K4082" s="289">
        <v>2.23</v>
      </c>
    </row>
    <row r="4083" spans="2:11" ht="15" customHeight="1" x14ac:dyDescent="0.2">
      <c r="B4083" s="263"/>
      <c r="C4083" s="263"/>
      <c r="D4083" s="263"/>
      <c r="E4083" s="263"/>
      <c r="F4083" s="263" t="s">
        <v>927</v>
      </c>
      <c r="G4083" s="289">
        <v>8.66</v>
      </c>
      <c r="H4083" s="263"/>
      <c r="I4083" s="386" t="s">
        <v>928</v>
      </c>
      <c r="J4083" s="386"/>
      <c r="K4083" s="289">
        <v>50.3</v>
      </c>
    </row>
    <row r="4084" spans="2:11" ht="15" customHeight="1" thickBot="1" x14ac:dyDescent="0.25">
      <c r="B4084" s="264"/>
      <c r="C4084" s="264"/>
      <c r="D4084" s="264"/>
      <c r="E4084" s="264"/>
      <c r="F4084" s="264"/>
      <c r="G4084" s="264"/>
      <c r="H4084" s="264" t="s">
        <v>929</v>
      </c>
      <c r="I4084" s="287" t="s">
        <v>3762</v>
      </c>
      <c r="J4084" s="264" t="s">
        <v>931</v>
      </c>
      <c r="K4084" s="265">
        <v>18691.48</v>
      </c>
    </row>
    <row r="4085" spans="2:11" ht="15" customHeight="1" thickTop="1" x14ac:dyDescent="0.2">
      <c r="B4085" s="278"/>
      <c r="C4085" s="278"/>
      <c r="D4085" s="278"/>
      <c r="E4085" s="278"/>
      <c r="F4085" s="278"/>
      <c r="G4085" s="278"/>
      <c r="H4085" s="278"/>
      <c r="I4085" s="278"/>
      <c r="J4085" s="278"/>
      <c r="K4085" s="278"/>
    </row>
    <row r="4086" spans="2:11" ht="15" customHeight="1" x14ac:dyDescent="0.2">
      <c r="B4086" s="259" t="s">
        <v>823</v>
      </c>
      <c r="C4086" s="267" t="s">
        <v>24</v>
      </c>
      <c r="D4086" s="259" t="s">
        <v>25</v>
      </c>
      <c r="E4086" s="259" t="s">
        <v>26</v>
      </c>
      <c r="F4086" s="387" t="s">
        <v>917</v>
      </c>
      <c r="G4086" s="387"/>
      <c r="H4086" s="271" t="s">
        <v>27</v>
      </c>
      <c r="I4086" s="267" t="s">
        <v>28</v>
      </c>
      <c r="J4086" s="267" t="s">
        <v>29</v>
      </c>
      <c r="K4086" s="267" t="s">
        <v>30</v>
      </c>
    </row>
    <row r="4087" spans="2:11" ht="15" customHeight="1" x14ac:dyDescent="0.2">
      <c r="B4087" s="260" t="s">
        <v>918</v>
      </c>
      <c r="C4087" s="275" t="s">
        <v>2430</v>
      </c>
      <c r="D4087" s="260" t="s">
        <v>73</v>
      </c>
      <c r="E4087" s="260" t="s">
        <v>2431</v>
      </c>
      <c r="F4087" s="388" t="s">
        <v>978</v>
      </c>
      <c r="G4087" s="388"/>
      <c r="H4087" s="274" t="s">
        <v>83</v>
      </c>
      <c r="I4087" s="277">
        <v>1</v>
      </c>
      <c r="J4087" s="276">
        <v>58.67</v>
      </c>
      <c r="K4087" s="276">
        <v>58.67</v>
      </c>
    </row>
    <row r="4088" spans="2:11" ht="15" customHeight="1" x14ac:dyDescent="0.2">
      <c r="B4088" s="261" t="s">
        <v>953</v>
      </c>
      <c r="C4088" s="280" t="s">
        <v>988</v>
      </c>
      <c r="D4088" s="261" t="s">
        <v>47</v>
      </c>
      <c r="E4088" s="261" t="s">
        <v>989</v>
      </c>
      <c r="F4088" s="385" t="s">
        <v>3970</v>
      </c>
      <c r="G4088" s="385"/>
      <c r="H4088" s="279" t="s">
        <v>950</v>
      </c>
      <c r="I4088" s="282">
        <v>3.5999999999999997E-2</v>
      </c>
      <c r="J4088" s="281">
        <v>27.19</v>
      </c>
      <c r="K4088" s="281">
        <v>0.97</v>
      </c>
    </row>
    <row r="4089" spans="2:11" ht="15" customHeight="1" x14ac:dyDescent="0.2">
      <c r="B4089" s="261" t="s">
        <v>953</v>
      </c>
      <c r="C4089" s="280" t="s">
        <v>991</v>
      </c>
      <c r="D4089" s="261" t="s">
        <v>47</v>
      </c>
      <c r="E4089" s="261" t="s">
        <v>992</v>
      </c>
      <c r="F4089" s="385" t="s">
        <v>3970</v>
      </c>
      <c r="G4089" s="385"/>
      <c r="H4089" s="279" t="s">
        <v>950</v>
      </c>
      <c r="I4089" s="282">
        <v>3.5999999999999997E-2</v>
      </c>
      <c r="J4089" s="281">
        <v>43.64</v>
      </c>
      <c r="K4089" s="281">
        <v>1.57</v>
      </c>
    </row>
    <row r="4090" spans="2:11" ht="15" customHeight="1" x14ac:dyDescent="0.2">
      <c r="B4090" s="262" t="s">
        <v>919</v>
      </c>
      <c r="C4090" s="284" t="s">
        <v>2033</v>
      </c>
      <c r="D4090" s="262" t="s">
        <v>47</v>
      </c>
      <c r="E4090" s="262" t="s">
        <v>2034</v>
      </c>
      <c r="F4090" s="389" t="s">
        <v>923</v>
      </c>
      <c r="G4090" s="389"/>
      <c r="H4090" s="283" t="s">
        <v>83</v>
      </c>
      <c r="I4090" s="286">
        <v>1</v>
      </c>
      <c r="J4090" s="285">
        <v>56.13</v>
      </c>
      <c r="K4090" s="285">
        <v>56.13</v>
      </c>
    </row>
    <row r="4091" spans="2:11" ht="15" customHeight="1" x14ac:dyDescent="0.2">
      <c r="B4091" s="263"/>
      <c r="C4091" s="263"/>
      <c r="D4091" s="263"/>
      <c r="E4091" s="263"/>
      <c r="F4091" s="263" t="s">
        <v>924</v>
      </c>
      <c r="G4091" s="289">
        <v>2.23</v>
      </c>
      <c r="H4091" s="263" t="s">
        <v>925</v>
      </c>
      <c r="I4091" s="289">
        <v>0</v>
      </c>
      <c r="J4091" s="263" t="s">
        <v>926</v>
      </c>
      <c r="K4091" s="289">
        <v>2.23</v>
      </c>
    </row>
    <row r="4092" spans="2:11" ht="15" customHeight="1" x14ac:dyDescent="0.2">
      <c r="B4092" s="263"/>
      <c r="C4092" s="263"/>
      <c r="D4092" s="263"/>
      <c r="E4092" s="263"/>
      <c r="F4092" s="263" t="s">
        <v>927</v>
      </c>
      <c r="G4092" s="289">
        <v>12.2</v>
      </c>
      <c r="H4092" s="263"/>
      <c r="I4092" s="386" t="s">
        <v>928</v>
      </c>
      <c r="J4092" s="386"/>
      <c r="K4092" s="289">
        <v>70.87</v>
      </c>
    </row>
    <row r="4093" spans="2:11" ht="15" customHeight="1" thickBot="1" x14ac:dyDescent="0.25">
      <c r="B4093" s="264"/>
      <c r="C4093" s="264"/>
      <c r="D4093" s="264"/>
      <c r="E4093" s="264"/>
      <c r="F4093" s="264"/>
      <c r="G4093" s="264"/>
      <c r="H4093" s="264" t="s">
        <v>929</v>
      </c>
      <c r="I4093" s="287" t="s">
        <v>3763</v>
      </c>
      <c r="J4093" s="264" t="s">
        <v>931</v>
      </c>
      <c r="K4093" s="265">
        <v>11665.2</v>
      </c>
    </row>
    <row r="4094" spans="2:11" ht="15" customHeight="1" thickTop="1" x14ac:dyDescent="0.2">
      <c r="B4094" s="278"/>
      <c r="C4094" s="278"/>
      <c r="D4094" s="278"/>
      <c r="E4094" s="278"/>
      <c r="F4094" s="278"/>
      <c r="G4094" s="278"/>
      <c r="H4094" s="278"/>
      <c r="I4094" s="278"/>
      <c r="J4094" s="278"/>
      <c r="K4094" s="278"/>
    </row>
    <row r="4095" spans="2:11" ht="15" customHeight="1" x14ac:dyDescent="0.2">
      <c r="B4095" s="259" t="s">
        <v>824</v>
      </c>
      <c r="C4095" s="267" t="s">
        <v>24</v>
      </c>
      <c r="D4095" s="259" t="s">
        <v>25</v>
      </c>
      <c r="E4095" s="259" t="s">
        <v>26</v>
      </c>
      <c r="F4095" s="387" t="s">
        <v>917</v>
      </c>
      <c r="G4095" s="387"/>
      <c r="H4095" s="271" t="s">
        <v>27</v>
      </c>
      <c r="I4095" s="267" t="s">
        <v>28</v>
      </c>
      <c r="J4095" s="267" t="s">
        <v>29</v>
      </c>
      <c r="K4095" s="267" t="s">
        <v>30</v>
      </c>
    </row>
    <row r="4096" spans="2:11" ht="15" customHeight="1" x14ac:dyDescent="0.2">
      <c r="B4096" s="260" t="s">
        <v>918</v>
      </c>
      <c r="C4096" s="275" t="s">
        <v>827</v>
      </c>
      <c r="D4096" s="260" t="s">
        <v>47</v>
      </c>
      <c r="E4096" s="260" t="s">
        <v>828</v>
      </c>
      <c r="F4096" s="388" t="s">
        <v>3980</v>
      </c>
      <c r="G4096" s="388"/>
      <c r="H4096" s="274" t="s">
        <v>49</v>
      </c>
      <c r="I4096" s="277">
        <v>1</v>
      </c>
      <c r="J4096" s="276">
        <v>71.53</v>
      </c>
      <c r="K4096" s="276">
        <v>71.53</v>
      </c>
    </row>
    <row r="4097" spans="2:11" ht="15" customHeight="1" x14ac:dyDescent="0.2">
      <c r="B4097" s="261" t="s">
        <v>953</v>
      </c>
      <c r="C4097" s="280" t="s">
        <v>988</v>
      </c>
      <c r="D4097" s="261" t="s">
        <v>47</v>
      </c>
      <c r="E4097" s="261" t="s">
        <v>989</v>
      </c>
      <c r="F4097" s="385" t="s">
        <v>3970</v>
      </c>
      <c r="G4097" s="385"/>
      <c r="H4097" s="279" t="s">
        <v>950</v>
      </c>
      <c r="I4097" s="282">
        <v>0.74529999999999996</v>
      </c>
      <c r="J4097" s="281">
        <v>27.19</v>
      </c>
      <c r="K4097" s="281">
        <v>20.260000000000002</v>
      </c>
    </row>
    <row r="4098" spans="2:11" ht="15" customHeight="1" x14ac:dyDescent="0.2">
      <c r="B4098" s="261" t="s">
        <v>953</v>
      </c>
      <c r="C4098" s="280" t="s">
        <v>991</v>
      </c>
      <c r="D4098" s="261" t="s">
        <v>47</v>
      </c>
      <c r="E4098" s="261" t="s">
        <v>992</v>
      </c>
      <c r="F4098" s="385" t="s">
        <v>3970</v>
      </c>
      <c r="G4098" s="385"/>
      <c r="H4098" s="279" t="s">
        <v>950</v>
      </c>
      <c r="I4098" s="282">
        <v>0.74529999999999996</v>
      </c>
      <c r="J4098" s="281">
        <v>43.64</v>
      </c>
      <c r="K4098" s="281">
        <v>32.520000000000003</v>
      </c>
    </row>
    <row r="4099" spans="2:11" ht="15" customHeight="1" x14ac:dyDescent="0.2">
      <c r="B4099" s="262" t="s">
        <v>919</v>
      </c>
      <c r="C4099" s="284" t="s">
        <v>1784</v>
      </c>
      <c r="D4099" s="262" t="s">
        <v>47</v>
      </c>
      <c r="E4099" s="262" t="s">
        <v>1785</v>
      </c>
      <c r="F4099" s="389" t="s">
        <v>923</v>
      </c>
      <c r="G4099" s="389"/>
      <c r="H4099" s="283" t="s">
        <v>83</v>
      </c>
      <c r="I4099" s="286">
        <v>3</v>
      </c>
      <c r="J4099" s="285">
        <v>6.25</v>
      </c>
      <c r="K4099" s="285">
        <v>18.75</v>
      </c>
    </row>
    <row r="4100" spans="2:11" ht="15" customHeight="1" x14ac:dyDescent="0.2">
      <c r="B4100" s="263"/>
      <c r="C4100" s="263"/>
      <c r="D4100" s="263"/>
      <c r="E4100" s="263"/>
      <c r="F4100" s="263" t="s">
        <v>924</v>
      </c>
      <c r="G4100" s="289">
        <v>46.44</v>
      </c>
      <c r="H4100" s="263" t="s">
        <v>925</v>
      </c>
      <c r="I4100" s="289">
        <v>0</v>
      </c>
      <c r="J4100" s="263" t="s">
        <v>926</v>
      </c>
      <c r="K4100" s="289">
        <v>46.44</v>
      </c>
    </row>
    <row r="4101" spans="2:11" ht="15" customHeight="1" x14ac:dyDescent="0.2">
      <c r="B4101" s="263"/>
      <c r="C4101" s="263"/>
      <c r="D4101" s="263"/>
      <c r="E4101" s="263"/>
      <c r="F4101" s="263" t="s">
        <v>927</v>
      </c>
      <c r="G4101" s="289">
        <v>14.88</v>
      </c>
      <c r="H4101" s="263"/>
      <c r="I4101" s="386" t="s">
        <v>928</v>
      </c>
      <c r="J4101" s="386"/>
      <c r="K4101" s="289">
        <v>86.41</v>
      </c>
    </row>
    <row r="4102" spans="2:11" ht="15" customHeight="1" thickBot="1" x14ac:dyDescent="0.25">
      <c r="B4102" s="264"/>
      <c r="C4102" s="264"/>
      <c r="D4102" s="264"/>
      <c r="E4102" s="264"/>
      <c r="F4102" s="264"/>
      <c r="G4102" s="264"/>
      <c r="H4102" s="264" t="s">
        <v>929</v>
      </c>
      <c r="I4102" s="287" t="s">
        <v>1797</v>
      </c>
      <c r="J4102" s="264" t="s">
        <v>931</v>
      </c>
      <c r="K4102" s="265">
        <v>1382.56</v>
      </c>
    </row>
    <row r="4103" spans="2:11" ht="15" customHeight="1" thickTop="1" x14ac:dyDescent="0.2">
      <c r="B4103" s="278"/>
      <c r="C4103" s="278"/>
      <c r="D4103" s="278"/>
      <c r="E4103" s="278"/>
      <c r="F4103" s="278"/>
      <c r="G4103" s="278"/>
      <c r="H4103" s="278"/>
      <c r="I4103" s="278"/>
      <c r="J4103" s="278"/>
      <c r="K4103" s="278"/>
    </row>
    <row r="4104" spans="2:11" ht="15" customHeight="1" x14ac:dyDescent="0.2">
      <c r="B4104" s="259" t="s">
        <v>826</v>
      </c>
      <c r="C4104" s="267" t="s">
        <v>24</v>
      </c>
      <c r="D4104" s="259" t="s">
        <v>25</v>
      </c>
      <c r="E4104" s="259" t="s">
        <v>26</v>
      </c>
      <c r="F4104" s="387" t="s">
        <v>917</v>
      </c>
      <c r="G4104" s="387"/>
      <c r="H4104" s="271" t="s">
        <v>27</v>
      </c>
      <c r="I4104" s="267" t="s">
        <v>28</v>
      </c>
      <c r="J4104" s="267" t="s">
        <v>29</v>
      </c>
      <c r="K4104" s="267" t="s">
        <v>30</v>
      </c>
    </row>
    <row r="4105" spans="2:11" ht="15" customHeight="1" x14ac:dyDescent="0.2">
      <c r="B4105" s="260" t="s">
        <v>918</v>
      </c>
      <c r="C4105" s="275" t="s">
        <v>829</v>
      </c>
      <c r="D4105" s="260" t="s">
        <v>47</v>
      </c>
      <c r="E4105" s="260" t="s">
        <v>830</v>
      </c>
      <c r="F4105" s="388" t="s">
        <v>3976</v>
      </c>
      <c r="G4105" s="388"/>
      <c r="H4105" s="274" t="s">
        <v>49</v>
      </c>
      <c r="I4105" s="277">
        <v>1</v>
      </c>
      <c r="J4105" s="276">
        <v>7.6</v>
      </c>
      <c r="K4105" s="276">
        <v>7.6</v>
      </c>
    </row>
    <row r="4106" spans="2:11" ht="15" customHeight="1" x14ac:dyDescent="0.2">
      <c r="B4106" s="261" t="s">
        <v>953</v>
      </c>
      <c r="C4106" s="280" t="s">
        <v>988</v>
      </c>
      <c r="D4106" s="261" t="s">
        <v>47</v>
      </c>
      <c r="E4106" s="261" t="s">
        <v>989</v>
      </c>
      <c r="F4106" s="385" t="s">
        <v>3970</v>
      </c>
      <c r="G4106" s="385"/>
      <c r="H4106" s="279" t="s">
        <v>950</v>
      </c>
      <c r="I4106" s="282">
        <v>6.8770999999999997E-3</v>
      </c>
      <c r="J4106" s="281">
        <v>27.19</v>
      </c>
      <c r="K4106" s="281">
        <v>0.18</v>
      </c>
    </row>
    <row r="4107" spans="2:11" ht="15" customHeight="1" x14ac:dyDescent="0.2">
      <c r="B4107" s="261" t="s">
        <v>953</v>
      </c>
      <c r="C4107" s="280" t="s">
        <v>991</v>
      </c>
      <c r="D4107" s="261" t="s">
        <v>47</v>
      </c>
      <c r="E4107" s="261" t="s">
        <v>992</v>
      </c>
      <c r="F4107" s="385" t="s">
        <v>3970</v>
      </c>
      <c r="G4107" s="385"/>
      <c r="H4107" s="279" t="s">
        <v>950</v>
      </c>
      <c r="I4107" s="282">
        <v>6.1899999999999997E-2</v>
      </c>
      <c r="J4107" s="281">
        <v>43.64</v>
      </c>
      <c r="K4107" s="281">
        <v>2.7</v>
      </c>
    </row>
    <row r="4108" spans="2:11" ht="15" customHeight="1" x14ac:dyDescent="0.2">
      <c r="B4108" s="262" t="s">
        <v>919</v>
      </c>
      <c r="C4108" s="284" t="s">
        <v>1007</v>
      </c>
      <c r="D4108" s="262" t="s">
        <v>47</v>
      </c>
      <c r="E4108" s="262" t="s">
        <v>1008</v>
      </c>
      <c r="F4108" s="389" t="s">
        <v>923</v>
      </c>
      <c r="G4108" s="389"/>
      <c r="H4108" s="283" t="s">
        <v>49</v>
      </c>
      <c r="I4108" s="286">
        <v>1</v>
      </c>
      <c r="J4108" s="285">
        <v>4.72</v>
      </c>
      <c r="K4108" s="285">
        <v>4.72</v>
      </c>
    </row>
    <row r="4109" spans="2:11" ht="15" customHeight="1" x14ac:dyDescent="0.2">
      <c r="B4109" s="263"/>
      <c r="C4109" s="263"/>
      <c r="D4109" s="263"/>
      <c r="E4109" s="263"/>
      <c r="F4109" s="263" t="s">
        <v>924</v>
      </c>
      <c r="G4109" s="289">
        <v>2.58</v>
      </c>
      <c r="H4109" s="263" t="s">
        <v>925</v>
      </c>
      <c r="I4109" s="289">
        <v>0</v>
      </c>
      <c r="J4109" s="263" t="s">
        <v>926</v>
      </c>
      <c r="K4109" s="289">
        <v>2.58</v>
      </c>
    </row>
    <row r="4110" spans="2:11" ht="15" customHeight="1" x14ac:dyDescent="0.2">
      <c r="B4110" s="263"/>
      <c r="C4110" s="263"/>
      <c r="D4110" s="263"/>
      <c r="E4110" s="263"/>
      <c r="F4110" s="263" t="s">
        <v>927</v>
      </c>
      <c r="G4110" s="289">
        <v>1.58</v>
      </c>
      <c r="H4110" s="263"/>
      <c r="I4110" s="386" t="s">
        <v>928</v>
      </c>
      <c r="J4110" s="386"/>
      <c r="K4110" s="289">
        <v>9.18</v>
      </c>
    </row>
    <row r="4111" spans="2:11" ht="15" customHeight="1" thickBot="1" x14ac:dyDescent="0.25">
      <c r="B4111" s="264"/>
      <c r="C4111" s="264"/>
      <c r="D4111" s="264"/>
      <c r="E4111" s="264"/>
      <c r="F4111" s="264"/>
      <c r="G4111" s="264"/>
      <c r="H4111" s="264" t="s">
        <v>929</v>
      </c>
      <c r="I4111" s="287" t="s">
        <v>3340</v>
      </c>
      <c r="J4111" s="264" t="s">
        <v>931</v>
      </c>
      <c r="K4111" s="265">
        <v>330.48</v>
      </c>
    </row>
    <row r="4112" spans="2:11" ht="15" customHeight="1" thickTop="1" x14ac:dyDescent="0.2">
      <c r="B4112" s="278"/>
      <c r="C4112" s="278"/>
      <c r="D4112" s="278"/>
      <c r="E4112" s="278"/>
      <c r="F4112" s="278"/>
      <c r="G4112" s="278"/>
      <c r="H4112" s="278"/>
      <c r="I4112" s="278"/>
      <c r="J4112" s="278"/>
      <c r="K4112" s="278"/>
    </row>
    <row r="4113" spans="2:11" ht="15" customHeight="1" x14ac:dyDescent="0.2">
      <c r="B4113" s="258" t="s">
        <v>1786</v>
      </c>
      <c r="C4113" s="258"/>
      <c r="D4113" s="258"/>
      <c r="E4113" s="258" t="s">
        <v>831</v>
      </c>
      <c r="F4113" s="258"/>
      <c r="G4113" s="390"/>
      <c r="H4113" s="390"/>
      <c r="I4113" s="272"/>
      <c r="J4113" s="258"/>
      <c r="K4113" s="273">
        <v>160610.29</v>
      </c>
    </row>
    <row r="4114" spans="2:11" ht="15" customHeight="1" x14ac:dyDescent="0.2">
      <c r="B4114" s="258" t="s">
        <v>832</v>
      </c>
      <c r="C4114" s="258"/>
      <c r="D4114" s="258"/>
      <c r="E4114" s="258" t="s">
        <v>653</v>
      </c>
      <c r="F4114" s="258"/>
      <c r="G4114" s="390"/>
      <c r="H4114" s="390"/>
      <c r="I4114" s="272"/>
      <c r="J4114" s="258"/>
      <c r="K4114" s="273">
        <v>129847.59</v>
      </c>
    </row>
    <row r="4115" spans="2:11" ht="15" customHeight="1" x14ac:dyDescent="0.2">
      <c r="B4115" s="259" t="s">
        <v>833</v>
      </c>
      <c r="C4115" s="267" t="s">
        <v>24</v>
      </c>
      <c r="D4115" s="259" t="s">
        <v>25</v>
      </c>
      <c r="E4115" s="259" t="s">
        <v>26</v>
      </c>
      <c r="F4115" s="387" t="s">
        <v>917</v>
      </c>
      <c r="G4115" s="387"/>
      <c r="H4115" s="271" t="s">
        <v>27</v>
      </c>
      <c r="I4115" s="267" t="s">
        <v>28</v>
      </c>
      <c r="J4115" s="267" t="s">
        <v>29</v>
      </c>
      <c r="K4115" s="267" t="s">
        <v>30</v>
      </c>
    </row>
    <row r="4116" spans="2:11" ht="15" customHeight="1" x14ac:dyDescent="0.2">
      <c r="B4116" s="260" t="s">
        <v>918</v>
      </c>
      <c r="C4116" s="275" t="s">
        <v>3509</v>
      </c>
      <c r="D4116" s="260" t="s">
        <v>47</v>
      </c>
      <c r="E4116" s="260" t="s">
        <v>3510</v>
      </c>
      <c r="F4116" s="388" t="s">
        <v>952</v>
      </c>
      <c r="G4116" s="388"/>
      <c r="H4116" s="274" t="s">
        <v>83</v>
      </c>
      <c r="I4116" s="277">
        <v>1</v>
      </c>
      <c r="J4116" s="276">
        <v>28.45</v>
      </c>
      <c r="K4116" s="276">
        <v>28.45</v>
      </c>
    </row>
    <row r="4117" spans="2:11" ht="15" customHeight="1" x14ac:dyDescent="0.2">
      <c r="B4117" s="261" t="s">
        <v>953</v>
      </c>
      <c r="C4117" s="280" t="s">
        <v>954</v>
      </c>
      <c r="D4117" s="261" t="s">
        <v>47</v>
      </c>
      <c r="E4117" s="261" t="s">
        <v>955</v>
      </c>
      <c r="F4117" s="385" t="s">
        <v>3970</v>
      </c>
      <c r="G4117" s="385"/>
      <c r="H4117" s="279" t="s">
        <v>950</v>
      </c>
      <c r="I4117" s="282">
        <v>5.8999999999999997E-2</v>
      </c>
      <c r="J4117" s="281">
        <v>34.46</v>
      </c>
      <c r="K4117" s="281">
        <v>2.0299999999999998</v>
      </c>
    </row>
    <row r="4118" spans="2:11" ht="15" customHeight="1" x14ac:dyDescent="0.2">
      <c r="B4118" s="261" t="s">
        <v>953</v>
      </c>
      <c r="C4118" s="280" t="s">
        <v>957</v>
      </c>
      <c r="D4118" s="261" t="s">
        <v>47</v>
      </c>
      <c r="E4118" s="261" t="s">
        <v>958</v>
      </c>
      <c r="F4118" s="385" t="s">
        <v>3970</v>
      </c>
      <c r="G4118" s="385"/>
      <c r="H4118" s="279" t="s">
        <v>950</v>
      </c>
      <c r="I4118" s="282">
        <v>5.8999999999999997E-2</v>
      </c>
      <c r="J4118" s="281">
        <v>26.08</v>
      </c>
      <c r="K4118" s="281">
        <v>1.53</v>
      </c>
    </row>
    <row r="4119" spans="2:11" ht="15" customHeight="1" x14ac:dyDescent="0.2">
      <c r="B4119" s="262" t="s">
        <v>919</v>
      </c>
      <c r="C4119" s="284" t="s">
        <v>1788</v>
      </c>
      <c r="D4119" s="262" t="s">
        <v>47</v>
      </c>
      <c r="E4119" s="262" t="s">
        <v>1789</v>
      </c>
      <c r="F4119" s="389" t="s">
        <v>923</v>
      </c>
      <c r="G4119" s="389"/>
      <c r="H4119" s="283" t="s">
        <v>83</v>
      </c>
      <c r="I4119" s="286">
        <v>1.0210999999999999</v>
      </c>
      <c r="J4119" s="285">
        <v>3.78</v>
      </c>
      <c r="K4119" s="285">
        <v>3.85</v>
      </c>
    </row>
    <row r="4120" spans="2:11" ht="15" customHeight="1" x14ac:dyDescent="0.2">
      <c r="B4120" s="262" t="s">
        <v>919</v>
      </c>
      <c r="C4120" s="284" t="s">
        <v>1787</v>
      </c>
      <c r="D4120" s="262" t="s">
        <v>47</v>
      </c>
      <c r="E4120" s="262" t="s">
        <v>2749</v>
      </c>
      <c r="F4120" s="389" t="s">
        <v>923</v>
      </c>
      <c r="G4120" s="389"/>
      <c r="H4120" s="283" t="s">
        <v>83</v>
      </c>
      <c r="I4120" s="286">
        <v>1.0210999999999999</v>
      </c>
      <c r="J4120" s="285">
        <v>20.61</v>
      </c>
      <c r="K4120" s="285">
        <v>21.04</v>
      </c>
    </row>
    <row r="4121" spans="2:11" ht="15" customHeight="1" x14ac:dyDescent="0.2">
      <c r="B4121" s="263"/>
      <c r="C4121" s="263"/>
      <c r="D4121" s="263"/>
      <c r="E4121" s="263"/>
      <c r="F4121" s="263" t="s">
        <v>924</v>
      </c>
      <c r="G4121" s="289">
        <v>3.14</v>
      </c>
      <c r="H4121" s="263" t="s">
        <v>925</v>
      </c>
      <c r="I4121" s="289">
        <v>0</v>
      </c>
      <c r="J4121" s="263" t="s">
        <v>926</v>
      </c>
      <c r="K4121" s="289">
        <v>3.14</v>
      </c>
    </row>
    <row r="4122" spans="2:11" ht="15" customHeight="1" x14ac:dyDescent="0.2">
      <c r="B4122" s="263"/>
      <c r="C4122" s="263"/>
      <c r="D4122" s="263"/>
      <c r="E4122" s="263"/>
      <c r="F4122" s="263" t="s">
        <v>927</v>
      </c>
      <c r="G4122" s="289">
        <v>5.92</v>
      </c>
      <c r="H4122" s="263"/>
      <c r="I4122" s="386" t="s">
        <v>928</v>
      </c>
      <c r="J4122" s="386"/>
      <c r="K4122" s="289">
        <v>34.369999999999997</v>
      </c>
    </row>
    <row r="4123" spans="2:11" ht="15" customHeight="1" thickBot="1" x14ac:dyDescent="0.25">
      <c r="B4123" s="264"/>
      <c r="C4123" s="264"/>
      <c r="D4123" s="264"/>
      <c r="E4123" s="264"/>
      <c r="F4123" s="264"/>
      <c r="G4123" s="264"/>
      <c r="H4123" s="264" t="s">
        <v>929</v>
      </c>
      <c r="I4123" s="287" t="s">
        <v>3764</v>
      </c>
      <c r="J4123" s="264" t="s">
        <v>931</v>
      </c>
      <c r="K4123" s="265">
        <v>6942.74</v>
      </c>
    </row>
    <row r="4124" spans="2:11" ht="15" customHeight="1" thickTop="1" x14ac:dyDescent="0.2">
      <c r="B4124" s="278"/>
      <c r="C4124" s="278"/>
      <c r="D4124" s="278"/>
      <c r="E4124" s="278"/>
      <c r="F4124" s="278"/>
      <c r="G4124" s="278"/>
      <c r="H4124" s="278"/>
      <c r="I4124" s="278"/>
      <c r="J4124" s="278"/>
      <c r="K4124" s="278"/>
    </row>
    <row r="4125" spans="2:11" ht="15" customHeight="1" x14ac:dyDescent="0.2">
      <c r="B4125" s="259" t="s">
        <v>834</v>
      </c>
      <c r="C4125" s="267" t="s">
        <v>24</v>
      </c>
      <c r="D4125" s="259" t="s">
        <v>25</v>
      </c>
      <c r="E4125" s="259" t="s">
        <v>26</v>
      </c>
      <c r="F4125" s="387" t="s">
        <v>917</v>
      </c>
      <c r="G4125" s="387"/>
      <c r="H4125" s="271" t="s">
        <v>27</v>
      </c>
      <c r="I4125" s="267" t="s">
        <v>28</v>
      </c>
      <c r="J4125" s="267" t="s">
        <v>29</v>
      </c>
      <c r="K4125" s="267" t="s">
        <v>30</v>
      </c>
    </row>
    <row r="4126" spans="2:11" ht="15" customHeight="1" x14ac:dyDescent="0.2">
      <c r="B4126" s="260" t="s">
        <v>918</v>
      </c>
      <c r="C4126" s="275" t="s">
        <v>835</v>
      </c>
      <c r="D4126" s="260" t="s">
        <v>47</v>
      </c>
      <c r="E4126" s="260" t="s">
        <v>836</v>
      </c>
      <c r="F4126" s="388" t="s">
        <v>4034</v>
      </c>
      <c r="G4126" s="388"/>
      <c r="H4126" s="274" t="s">
        <v>83</v>
      </c>
      <c r="I4126" s="277">
        <v>1</v>
      </c>
      <c r="J4126" s="276">
        <v>50.55</v>
      </c>
      <c r="K4126" s="276">
        <v>50.55</v>
      </c>
    </row>
    <row r="4127" spans="2:11" ht="15" customHeight="1" x14ac:dyDescent="0.2">
      <c r="B4127" s="261" t="s">
        <v>953</v>
      </c>
      <c r="C4127" s="280" t="s">
        <v>1791</v>
      </c>
      <c r="D4127" s="261" t="s">
        <v>47</v>
      </c>
      <c r="E4127" s="261" t="s">
        <v>1792</v>
      </c>
      <c r="F4127" s="385" t="s">
        <v>4032</v>
      </c>
      <c r="G4127" s="385"/>
      <c r="H4127" s="279" t="s">
        <v>83</v>
      </c>
      <c r="I4127" s="282">
        <v>1</v>
      </c>
      <c r="J4127" s="281">
        <v>4.7</v>
      </c>
      <c r="K4127" s="281">
        <v>4.7</v>
      </c>
    </row>
    <row r="4128" spans="2:11" ht="15" customHeight="1" x14ac:dyDescent="0.2">
      <c r="B4128" s="261" t="s">
        <v>953</v>
      </c>
      <c r="C4128" s="280" t="s">
        <v>2750</v>
      </c>
      <c r="D4128" s="261" t="s">
        <v>47</v>
      </c>
      <c r="E4128" s="261" t="s">
        <v>2751</v>
      </c>
      <c r="F4128" s="385" t="s">
        <v>4035</v>
      </c>
      <c r="G4128" s="385"/>
      <c r="H4128" s="279" t="s">
        <v>83</v>
      </c>
      <c r="I4128" s="282">
        <v>1</v>
      </c>
      <c r="J4128" s="281">
        <v>45.85</v>
      </c>
      <c r="K4128" s="281">
        <v>45.85</v>
      </c>
    </row>
    <row r="4129" spans="2:11" ht="15" customHeight="1" x14ac:dyDescent="0.2">
      <c r="B4129" s="263"/>
      <c r="C4129" s="263"/>
      <c r="D4129" s="263"/>
      <c r="E4129" s="263"/>
      <c r="F4129" s="263" t="s">
        <v>924</v>
      </c>
      <c r="G4129" s="289">
        <v>5.29</v>
      </c>
      <c r="H4129" s="263" t="s">
        <v>925</v>
      </c>
      <c r="I4129" s="289">
        <v>0</v>
      </c>
      <c r="J4129" s="263" t="s">
        <v>926</v>
      </c>
      <c r="K4129" s="289">
        <v>5.29</v>
      </c>
    </row>
    <row r="4130" spans="2:11" ht="15" customHeight="1" x14ac:dyDescent="0.2">
      <c r="B4130" s="263"/>
      <c r="C4130" s="263"/>
      <c r="D4130" s="263"/>
      <c r="E4130" s="263"/>
      <c r="F4130" s="263" t="s">
        <v>927</v>
      </c>
      <c r="G4130" s="289">
        <v>10.51</v>
      </c>
      <c r="H4130" s="263"/>
      <c r="I4130" s="386" t="s">
        <v>928</v>
      </c>
      <c r="J4130" s="386"/>
      <c r="K4130" s="289">
        <v>61.06</v>
      </c>
    </row>
    <row r="4131" spans="2:11" ht="15" customHeight="1" thickBot="1" x14ac:dyDescent="0.25">
      <c r="B4131" s="264"/>
      <c r="C4131" s="264"/>
      <c r="D4131" s="264"/>
      <c r="E4131" s="264"/>
      <c r="F4131" s="264"/>
      <c r="G4131" s="264"/>
      <c r="H4131" s="264" t="s">
        <v>929</v>
      </c>
      <c r="I4131" s="287" t="s">
        <v>3765</v>
      </c>
      <c r="J4131" s="264" t="s">
        <v>931</v>
      </c>
      <c r="K4131" s="265">
        <v>7327.2</v>
      </c>
    </row>
    <row r="4132" spans="2:11" ht="15" customHeight="1" thickTop="1" x14ac:dyDescent="0.2">
      <c r="B4132" s="278"/>
      <c r="C4132" s="278"/>
      <c r="D4132" s="278"/>
      <c r="E4132" s="278"/>
      <c r="F4132" s="278"/>
      <c r="G4132" s="278"/>
      <c r="H4132" s="278"/>
      <c r="I4132" s="278"/>
      <c r="J4132" s="278"/>
      <c r="K4132" s="278"/>
    </row>
    <row r="4133" spans="2:11" ht="15" customHeight="1" x14ac:dyDescent="0.2">
      <c r="B4133" s="259" t="s">
        <v>837</v>
      </c>
      <c r="C4133" s="267" t="s">
        <v>24</v>
      </c>
      <c r="D4133" s="259" t="s">
        <v>25</v>
      </c>
      <c r="E4133" s="259" t="s">
        <v>26</v>
      </c>
      <c r="F4133" s="387" t="s">
        <v>917</v>
      </c>
      <c r="G4133" s="387"/>
      <c r="H4133" s="271" t="s">
        <v>27</v>
      </c>
      <c r="I4133" s="267" t="s">
        <v>28</v>
      </c>
      <c r="J4133" s="267" t="s">
        <v>29</v>
      </c>
      <c r="K4133" s="267" t="s">
        <v>30</v>
      </c>
    </row>
    <row r="4134" spans="2:11" ht="15" customHeight="1" x14ac:dyDescent="0.2">
      <c r="B4134" s="260" t="s">
        <v>918</v>
      </c>
      <c r="C4134" s="275" t="s">
        <v>838</v>
      </c>
      <c r="D4134" s="260" t="s">
        <v>47</v>
      </c>
      <c r="E4134" s="260" t="s">
        <v>839</v>
      </c>
      <c r="F4134" s="388" t="s">
        <v>4034</v>
      </c>
      <c r="G4134" s="388"/>
      <c r="H4134" s="274" t="s">
        <v>83</v>
      </c>
      <c r="I4134" s="277">
        <v>1</v>
      </c>
      <c r="J4134" s="276">
        <v>63.68</v>
      </c>
      <c r="K4134" s="276">
        <v>63.68</v>
      </c>
    </row>
    <row r="4135" spans="2:11" ht="15" customHeight="1" x14ac:dyDescent="0.2">
      <c r="B4135" s="261" t="s">
        <v>953</v>
      </c>
      <c r="C4135" s="280" t="s">
        <v>1791</v>
      </c>
      <c r="D4135" s="261" t="s">
        <v>47</v>
      </c>
      <c r="E4135" s="261" t="s">
        <v>1792</v>
      </c>
      <c r="F4135" s="385" t="s">
        <v>4032</v>
      </c>
      <c r="G4135" s="385"/>
      <c r="H4135" s="279" t="s">
        <v>83</v>
      </c>
      <c r="I4135" s="282">
        <v>1</v>
      </c>
      <c r="J4135" s="281">
        <v>4.7</v>
      </c>
      <c r="K4135" s="281">
        <v>4.7</v>
      </c>
    </row>
    <row r="4136" spans="2:11" ht="15" customHeight="1" x14ac:dyDescent="0.2">
      <c r="B4136" s="261" t="s">
        <v>953</v>
      </c>
      <c r="C4136" s="280" t="s">
        <v>2752</v>
      </c>
      <c r="D4136" s="261" t="s">
        <v>47</v>
      </c>
      <c r="E4136" s="261" t="s">
        <v>2753</v>
      </c>
      <c r="F4136" s="385" t="s">
        <v>4035</v>
      </c>
      <c r="G4136" s="385"/>
      <c r="H4136" s="279" t="s">
        <v>83</v>
      </c>
      <c r="I4136" s="282">
        <v>1</v>
      </c>
      <c r="J4136" s="281">
        <v>58.98</v>
      </c>
      <c r="K4136" s="281">
        <v>58.98</v>
      </c>
    </row>
    <row r="4137" spans="2:11" ht="15" customHeight="1" x14ac:dyDescent="0.2">
      <c r="B4137" s="263"/>
      <c r="C4137" s="263"/>
      <c r="D4137" s="263"/>
      <c r="E4137" s="263"/>
      <c r="F4137" s="263" t="s">
        <v>924</v>
      </c>
      <c r="G4137" s="289">
        <v>5.84</v>
      </c>
      <c r="H4137" s="263" t="s">
        <v>925</v>
      </c>
      <c r="I4137" s="289">
        <v>0</v>
      </c>
      <c r="J4137" s="263" t="s">
        <v>926</v>
      </c>
      <c r="K4137" s="289">
        <v>5.84</v>
      </c>
    </row>
    <row r="4138" spans="2:11" ht="15" customHeight="1" x14ac:dyDescent="0.2">
      <c r="B4138" s="263"/>
      <c r="C4138" s="263"/>
      <c r="D4138" s="263"/>
      <c r="E4138" s="263"/>
      <c r="F4138" s="263" t="s">
        <v>927</v>
      </c>
      <c r="G4138" s="289">
        <v>13.25</v>
      </c>
      <c r="H4138" s="263"/>
      <c r="I4138" s="386" t="s">
        <v>928</v>
      </c>
      <c r="J4138" s="386"/>
      <c r="K4138" s="289">
        <v>76.930000000000007</v>
      </c>
    </row>
    <row r="4139" spans="2:11" ht="15" customHeight="1" thickBot="1" x14ac:dyDescent="0.25">
      <c r="B4139" s="264"/>
      <c r="C4139" s="264"/>
      <c r="D4139" s="264"/>
      <c r="E4139" s="264"/>
      <c r="F4139" s="264"/>
      <c r="G4139" s="264"/>
      <c r="H4139" s="264" t="s">
        <v>929</v>
      </c>
      <c r="I4139" s="287" t="s">
        <v>3766</v>
      </c>
      <c r="J4139" s="264" t="s">
        <v>931</v>
      </c>
      <c r="K4139" s="265">
        <v>9077.74</v>
      </c>
    </row>
    <row r="4140" spans="2:11" ht="15" customHeight="1" thickTop="1" x14ac:dyDescent="0.2">
      <c r="B4140" s="278"/>
      <c r="C4140" s="278"/>
      <c r="D4140" s="278"/>
      <c r="E4140" s="278"/>
      <c r="F4140" s="278"/>
      <c r="G4140" s="278"/>
      <c r="H4140" s="278"/>
      <c r="I4140" s="278"/>
      <c r="J4140" s="278"/>
      <c r="K4140" s="278"/>
    </row>
    <row r="4141" spans="2:11" ht="15" customHeight="1" x14ac:dyDescent="0.2">
      <c r="B4141" s="259" t="s">
        <v>840</v>
      </c>
      <c r="C4141" s="267" t="s">
        <v>24</v>
      </c>
      <c r="D4141" s="259" t="s">
        <v>25</v>
      </c>
      <c r="E4141" s="259" t="s">
        <v>26</v>
      </c>
      <c r="F4141" s="387" t="s">
        <v>917</v>
      </c>
      <c r="G4141" s="387"/>
      <c r="H4141" s="271" t="s">
        <v>27</v>
      </c>
      <c r="I4141" s="267" t="s">
        <v>28</v>
      </c>
      <c r="J4141" s="267" t="s">
        <v>29</v>
      </c>
      <c r="K4141" s="267" t="s">
        <v>30</v>
      </c>
    </row>
    <row r="4142" spans="2:11" ht="15" customHeight="1" x14ac:dyDescent="0.2">
      <c r="B4142" s="260" t="s">
        <v>918</v>
      </c>
      <c r="C4142" s="275" t="s">
        <v>841</v>
      </c>
      <c r="D4142" s="260" t="s">
        <v>47</v>
      </c>
      <c r="E4142" s="260" t="s">
        <v>2608</v>
      </c>
      <c r="F4142" s="388" t="s">
        <v>4035</v>
      </c>
      <c r="G4142" s="388"/>
      <c r="H4142" s="274" t="s">
        <v>83</v>
      </c>
      <c r="I4142" s="277">
        <v>1</v>
      </c>
      <c r="J4142" s="276">
        <v>72.44</v>
      </c>
      <c r="K4142" s="276">
        <v>72.44</v>
      </c>
    </row>
    <row r="4143" spans="2:11" ht="15" customHeight="1" x14ac:dyDescent="0.2">
      <c r="B4143" s="261" t="s">
        <v>953</v>
      </c>
      <c r="C4143" s="280" t="s">
        <v>1144</v>
      </c>
      <c r="D4143" s="261" t="s">
        <v>47</v>
      </c>
      <c r="E4143" s="261" t="s">
        <v>1145</v>
      </c>
      <c r="F4143" s="385" t="s">
        <v>3970</v>
      </c>
      <c r="G4143" s="385"/>
      <c r="H4143" s="279" t="s">
        <v>950</v>
      </c>
      <c r="I4143" s="282">
        <v>7.1814000000000003E-2</v>
      </c>
      <c r="J4143" s="281">
        <v>25.97</v>
      </c>
      <c r="K4143" s="281">
        <v>1.86</v>
      </c>
    </row>
    <row r="4144" spans="2:11" ht="15" customHeight="1" x14ac:dyDescent="0.2">
      <c r="B4144" s="261" t="s">
        <v>953</v>
      </c>
      <c r="C4144" s="280" t="s">
        <v>2754</v>
      </c>
      <c r="D4144" s="261" t="s">
        <v>47</v>
      </c>
      <c r="E4144" s="261" t="s">
        <v>2755</v>
      </c>
      <c r="F4144" s="385" t="s">
        <v>3970</v>
      </c>
      <c r="G4144" s="385"/>
      <c r="H4144" s="279" t="s">
        <v>950</v>
      </c>
      <c r="I4144" s="282">
        <v>7.1814000000000003E-2</v>
      </c>
      <c r="J4144" s="281">
        <v>43.17</v>
      </c>
      <c r="K4144" s="281">
        <v>3.1</v>
      </c>
    </row>
    <row r="4145" spans="2:11" ht="15" customHeight="1" x14ac:dyDescent="0.2">
      <c r="B4145" s="262" t="s">
        <v>919</v>
      </c>
      <c r="C4145" s="284" t="s">
        <v>1795</v>
      </c>
      <c r="D4145" s="262" t="s">
        <v>47</v>
      </c>
      <c r="E4145" s="262" t="s">
        <v>2756</v>
      </c>
      <c r="F4145" s="389" t="s">
        <v>923</v>
      </c>
      <c r="G4145" s="389"/>
      <c r="H4145" s="283" t="s">
        <v>83</v>
      </c>
      <c r="I4145" s="286">
        <v>1.0227269999999999</v>
      </c>
      <c r="J4145" s="285">
        <v>53.49</v>
      </c>
      <c r="K4145" s="285">
        <v>54.7</v>
      </c>
    </row>
    <row r="4146" spans="2:11" ht="15" customHeight="1" x14ac:dyDescent="0.2">
      <c r="B4146" s="262" t="s">
        <v>919</v>
      </c>
      <c r="C4146" s="284" t="s">
        <v>1793</v>
      </c>
      <c r="D4146" s="262" t="s">
        <v>47</v>
      </c>
      <c r="E4146" s="262" t="s">
        <v>1794</v>
      </c>
      <c r="F4146" s="389" t="s">
        <v>923</v>
      </c>
      <c r="G4146" s="389"/>
      <c r="H4146" s="283" t="s">
        <v>83</v>
      </c>
      <c r="I4146" s="286">
        <v>1.0227269999999999</v>
      </c>
      <c r="J4146" s="285">
        <v>12.5</v>
      </c>
      <c r="K4146" s="285">
        <v>12.78</v>
      </c>
    </row>
    <row r="4147" spans="2:11" ht="15" customHeight="1" x14ac:dyDescent="0.2">
      <c r="B4147" s="263"/>
      <c r="C4147" s="263"/>
      <c r="D4147" s="263"/>
      <c r="E4147" s="263"/>
      <c r="F4147" s="263" t="s">
        <v>924</v>
      </c>
      <c r="G4147" s="289">
        <v>4.3499999999999996</v>
      </c>
      <c r="H4147" s="263" t="s">
        <v>925</v>
      </c>
      <c r="I4147" s="289">
        <v>0</v>
      </c>
      <c r="J4147" s="263" t="s">
        <v>926</v>
      </c>
      <c r="K4147" s="289">
        <v>4.3499999999999996</v>
      </c>
    </row>
    <row r="4148" spans="2:11" ht="15" customHeight="1" x14ac:dyDescent="0.2">
      <c r="B4148" s="263"/>
      <c r="C4148" s="263"/>
      <c r="D4148" s="263"/>
      <c r="E4148" s="263"/>
      <c r="F4148" s="263" t="s">
        <v>927</v>
      </c>
      <c r="G4148" s="289">
        <v>15.07</v>
      </c>
      <c r="H4148" s="263"/>
      <c r="I4148" s="386" t="s">
        <v>928</v>
      </c>
      <c r="J4148" s="386"/>
      <c r="K4148" s="289">
        <v>87.51</v>
      </c>
    </row>
    <row r="4149" spans="2:11" ht="15" customHeight="1" thickBot="1" x14ac:dyDescent="0.25">
      <c r="B4149" s="264"/>
      <c r="C4149" s="264"/>
      <c r="D4149" s="264"/>
      <c r="E4149" s="264"/>
      <c r="F4149" s="264"/>
      <c r="G4149" s="264"/>
      <c r="H4149" s="264" t="s">
        <v>929</v>
      </c>
      <c r="I4149" s="287" t="s">
        <v>3340</v>
      </c>
      <c r="J4149" s="264" t="s">
        <v>931</v>
      </c>
      <c r="K4149" s="265">
        <v>3150.36</v>
      </c>
    </row>
    <row r="4150" spans="2:11" ht="15" customHeight="1" thickTop="1" x14ac:dyDescent="0.2">
      <c r="B4150" s="278"/>
      <c r="C4150" s="278"/>
      <c r="D4150" s="278"/>
      <c r="E4150" s="278"/>
      <c r="F4150" s="278"/>
      <c r="G4150" s="278"/>
      <c r="H4150" s="278"/>
      <c r="I4150" s="278"/>
      <c r="J4150" s="278"/>
      <c r="K4150" s="278"/>
    </row>
    <row r="4151" spans="2:11" ht="15" customHeight="1" x14ac:dyDescent="0.2">
      <c r="B4151" s="259" t="s">
        <v>842</v>
      </c>
      <c r="C4151" s="267" t="s">
        <v>24</v>
      </c>
      <c r="D4151" s="259" t="s">
        <v>25</v>
      </c>
      <c r="E4151" s="259" t="s">
        <v>26</v>
      </c>
      <c r="F4151" s="387" t="s">
        <v>917</v>
      </c>
      <c r="G4151" s="387"/>
      <c r="H4151" s="271" t="s">
        <v>27</v>
      </c>
      <c r="I4151" s="267" t="s">
        <v>28</v>
      </c>
      <c r="J4151" s="267" t="s">
        <v>29</v>
      </c>
      <c r="K4151" s="267" t="s">
        <v>30</v>
      </c>
    </row>
    <row r="4152" spans="2:11" ht="15" customHeight="1" x14ac:dyDescent="0.2">
      <c r="B4152" s="260" t="s">
        <v>918</v>
      </c>
      <c r="C4152" s="275" t="s">
        <v>2451</v>
      </c>
      <c r="D4152" s="260" t="s">
        <v>73</v>
      </c>
      <c r="E4152" s="260" t="s">
        <v>2452</v>
      </c>
      <c r="F4152" s="388" t="s">
        <v>978</v>
      </c>
      <c r="G4152" s="388"/>
      <c r="H4152" s="274" t="s">
        <v>83</v>
      </c>
      <c r="I4152" s="277">
        <v>1</v>
      </c>
      <c r="J4152" s="276">
        <v>18.53</v>
      </c>
      <c r="K4152" s="276">
        <v>18.53</v>
      </c>
    </row>
    <row r="4153" spans="2:11" ht="15" customHeight="1" x14ac:dyDescent="0.2">
      <c r="B4153" s="261" t="s">
        <v>953</v>
      </c>
      <c r="C4153" s="280" t="s">
        <v>1019</v>
      </c>
      <c r="D4153" s="261" t="s">
        <v>47</v>
      </c>
      <c r="E4153" s="261" t="s">
        <v>1020</v>
      </c>
      <c r="F4153" s="385" t="s">
        <v>3970</v>
      </c>
      <c r="G4153" s="385"/>
      <c r="H4153" s="279" t="s">
        <v>950</v>
      </c>
      <c r="I4153" s="282">
        <v>0.11</v>
      </c>
      <c r="J4153" s="281">
        <v>24.73</v>
      </c>
      <c r="K4153" s="281">
        <v>2.72</v>
      </c>
    </row>
    <row r="4154" spans="2:11" ht="15" customHeight="1" x14ac:dyDescent="0.2">
      <c r="B4154" s="261" t="s">
        <v>953</v>
      </c>
      <c r="C4154" s="280" t="s">
        <v>991</v>
      </c>
      <c r="D4154" s="261" t="s">
        <v>47</v>
      </c>
      <c r="E4154" s="261" t="s">
        <v>992</v>
      </c>
      <c r="F4154" s="385" t="s">
        <v>3970</v>
      </c>
      <c r="G4154" s="385"/>
      <c r="H4154" s="279" t="s">
        <v>950</v>
      </c>
      <c r="I4154" s="282">
        <v>0.11</v>
      </c>
      <c r="J4154" s="281">
        <v>43.64</v>
      </c>
      <c r="K4154" s="281">
        <v>4.8</v>
      </c>
    </row>
    <row r="4155" spans="2:11" ht="15" customHeight="1" x14ac:dyDescent="0.2">
      <c r="B4155" s="262" t="s">
        <v>919</v>
      </c>
      <c r="C4155" s="284" t="s">
        <v>2757</v>
      </c>
      <c r="D4155" s="262" t="s">
        <v>39</v>
      </c>
      <c r="E4155" s="262" t="s">
        <v>1796</v>
      </c>
      <c r="F4155" s="389" t="s">
        <v>923</v>
      </c>
      <c r="G4155" s="389"/>
      <c r="H4155" s="283" t="s">
        <v>345</v>
      </c>
      <c r="I4155" s="286">
        <v>1.02</v>
      </c>
      <c r="J4155" s="285">
        <v>10.8</v>
      </c>
      <c r="K4155" s="285">
        <v>11.01</v>
      </c>
    </row>
    <row r="4156" spans="2:11" ht="15" customHeight="1" x14ac:dyDescent="0.2">
      <c r="B4156" s="263"/>
      <c r="C4156" s="263"/>
      <c r="D4156" s="263"/>
      <c r="E4156" s="263"/>
      <c r="F4156" s="263" t="s">
        <v>924</v>
      </c>
      <c r="G4156" s="289">
        <v>6.59</v>
      </c>
      <c r="H4156" s="263" t="s">
        <v>925</v>
      </c>
      <c r="I4156" s="289">
        <v>0</v>
      </c>
      <c r="J4156" s="263" t="s">
        <v>926</v>
      </c>
      <c r="K4156" s="289">
        <v>6.59</v>
      </c>
    </row>
    <row r="4157" spans="2:11" ht="15" customHeight="1" x14ac:dyDescent="0.2">
      <c r="B4157" s="263"/>
      <c r="C4157" s="263"/>
      <c r="D4157" s="263"/>
      <c r="E4157" s="263"/>
      <c r="F4157" s="263" t="s">
        <v>927</v>
      </c>
      <c r="G4157" s="289">
        <v>3.85</v>
      </c>
      <c r="H4157" s="263"/>
      <c r="I4157" s="386" t="s">
        <v>928</v>
      </c>
      <c r="J4157" s="386"/>
      <c r="K4157" s="289">
        <v>22.38</v>
      </c>
    </row>
    <row r="4158" spans="2:11" ht="15" customHeight="1" thickBot="1" x14ac:dyDescent="0.25">
      <c r="B4158" s="264"/>
      <c r="C4158" s="264"/>
      <c r="D4158" s="264"/>
      <c r="E4158" s="264"/>
      <c r="F4158" s="264"/>
      <c r="G4158" s="264"/>
      <c r="H4158" s="264" t="s">
        <v>929</v>
      </c>
      <c r="I4158" s="287" t="s">
        <v>3352</v>
      </c>
      <c r="J4158" s="264" t="s">
        <v>931</v>
      </c>
      <c r="K4158" s="265">
        <v>4744.5600000000004</v>
      </c>
    </row>
    <row r="4159" spans="2:11" ht="15" customHeight="1" thickTop="1" x14ac:dyDescent="0.2">
      <c r="B4159" s="278"/>
      <c r="C4159" s="278"/>
      <c r="D4159" s="278"/>
      <c r="E4159" s="278"/>
      <c r="F4159" s="278"/>
      <c r="G4159" s="278"/>
      <c r="H4159" s="278"/>
      <c r="I4159" s="278"/>
      <c r="J4159" s="278"/>
      <c r="K4159" s="278"/>
    </row>
    <row r="4160" spans="2:11" ht="15" customHeight="1" x14ac:dyDescent="0.2">
      <c r="B4160" s="259" t="s">
        <v>843</v>
      </c>
      <c r="C4160" s="267" t="s">
        <v>24</v>
      </c>
      <c r="D4160" s="259" t="s">
        <v>25</v>
      </c>
      <c r="E4160" s="259" t="s">
        <v>26</v>
      </c>
      <c r="F4160" s="387" t="s">
        <v>917</v>
      </c>
      <c r="G4160" s="387"/>
      <c r="H4160" s="271" t="s">
        <v>27</v>
      </c>
      <c r="I4160" s="267" t="s">
        <v>28</v>
      </c>
      <c r="J4160" s="267" t="s">
        <v>29</v>
      </c>
      <c r="K4160" s="267" t="s">
        <v>30</v>
      </c>
    </row>
    <row r="4161" spans="2:11" ht="15" customHeight="1" x14ac:dyDescent="0.2">
      <c r="B4161" s="260" t="s">
        <v>918</v>
      </c>
      <c r="C4161" s="275" t="s">
        <v>2425</v>
      </c>
      <c r="D4161" s="260" t="s">
        <v>73</v>
      </c>
      <c r="E4161" s="260" t="s">
        <v>844</v>
      </c>
      <c r="F4161" s="388" t="s">
        <v>978</v>
      </c>
      <c r="G4161" s="388"/>
      <c r="H4161" s="274" t="s">
        <v>49</v>
      </c>
      <c r="I4161" s="277">
        <v>1</v>
      </c>
      <c r="J4161" s="276">
        <v>513.5</v>
      </c>
      <c r="K4161" s="276">
        <v>513.5</v>
      </c>
    </row>
    <row r="4162" spans="2:11" ht="15" customHeight="1" x14ac:dyDescent="0.2">
      <c r="B4162" s="261" t="s">
        <v>953</v>
      </c>
      <c r="C4162" s="280" t="s">
        <v>1359</v>
      </c>
      <c r="D4162" s="261" t="s">
        <v>47</v>
      </c>
      <c r="E4162" s="261" t="s">
        <v>2642</v>
      </c>
      <c r="F4162" s="385" t="s">
        <v>3970</v>
      </c>
      <c r="G4162" s="385"/>
      <c r="H4162" s="279" t="s">
        <v>950</v>
      </c>
      <c r="I4162" s="282">
        <v>1.556</v>
      </c>
      <c r="J4162" s="281">
        <v>34.549999999999997</v>
      </c>
      <c r="K4162" s="281">
        <v>53.75</v>
      </c>
    </row>
    <row r="4163" spans="2:11" ht="15" customHeight="1" x14ac:dyDescent="0.2">
      <c r="B4163" s="261" t="s">
        <v>953</v>
      </c>
      <c r="C4163" s="280" t="s">
        <v>1042</v>
      </c>
      <c r="D4163" s="261" t="s">
        <v>47</v>
      </c>
      <c r="E4163" s="261" t="s">
        <v>1043</v>
      </c>
      <c r="F4163" s="385" t="s">
        <v>3970</v>
      </c>
      <c r="G4163" s="385"/>
      <c r="H4163" s="279" t="s">
        <v>950</v>
      </c>
      <c r="I4163" s="282">
        <v>1.3149999999999999</v>
      </c>
      <c r="J4163" s="281">
        <v>26.44</v>
      </c>
      <c r="K4163" s="281">
        <v>34.76</v>
      </c>
    </row>
    <row r="4164" spans="2:11" ht="15" customHeight="1" x14ac:dyDescent="0.2">
      <c r="B4164" s="262" t="s">
        <v>919</v>
      </c>
      <c r="C4164" s="284" t="s">
        <v>1362</v>
      </c>
      <c r="D4164" s="262" t="s">
        <v>43</v>
      </c>
      <c r="E4164" s="262" t="s">
        <v>1363</v>
      </c>
      <c r="F4164" s="389" t="s">
        <v>923</v>
      </c>
      <c r="G4164" s="389"/>
      <c r="H4164" s="283" t="s">
        <v>97</v>
      </c>
      <c r="I4164" s="286">
        <v>0.06</v>
      </c>
      <c r="J4164" s="285">
        <v>21.9</v>
      </c>
      <c r="K4164" s="285">
        <v>1.31</v>
      </c>
    </row>
    <row r="4165" spans="2:11" ht="15" customHeight="1" x14ac:dyDescent="0.2">
      <c r="B4165" s="262" t="s">
        <v>919</v>
      </c>
      <c r="C4165" s="284" t="s">
        <v>1321</v>
      </c>
      <c r="D4165" s="262" t="s">
        <v>43</v>
      </c>
      <c r="E4165" s="262" t="s">
        <v>1322</v>
      </c>
      <c r="F4165" s="389" t="s">
        <v>923</v>
      </c>
      <c r="G4165" s="389"/>
      <c r="H4165" s="283" t="s">
        <v>83</v>
      </c>
      <c r="I4165" s="286">
        <v>3.16</v>
      </c>
      <c r="J4165" s="285">
        <v>46.64</v>
      </c>
      <c r="K4165" s="285">
        <v>147.38</v>
      </c>
    </row>
    <row r="4166" spans="2:11" ht="15" customHeight="1" x14ac:dyDescent="0.2">
      <c r="B4166" s="262" t="s">
        <v>919</v>
      </c>
      <c r="C4166" s="284" t="s">
        <v>2758</v>
      </c>
      <c r="D4166" s="262" t="s">
        <v>47</v>
      </c>
      <c r="E4166" s="262" t="s">
        <v>2759</v>
      </c>
      <c r="F4166" s="389" t="s">
        <v>923</v>
      </c>
      <c r="G4166" s="389"/>
      <c r="H4166" s="283" t="s">
        <v>40</v>
      </c>
      <c r="I4166" s="286">
        <v>1.46</v>
      </c>
      <c r="J4166" s="285">
        <v>189.25</v>
      </c>
      <c r="K4166" s="285">
        <v>276.3</v>
      </c>
    </row>
    <row r="4167" spans="2:11" ht="15" customHeight="1" x14ac:dyDescent="0.2">
      <c r="B4167" s="263"/>
      <c r="C4167" s="263"/>
      <c r="D4167" s="263"/>
      <c r="E4167" s="263"/>
      <c r="F4167" s="263" t="s">
        <v>924</v>
      </c>
      <c r="G4167" s="289">
        <v>77.03</v>
      </c>
      <c r="H4167" s="263" t="s">
        <v>925</v>
      </c>
      <c r="I4167" s="289">
        <v>0</v>
      </c>
      <c r="J4167" s="263" t="s">
        <v>926</v>
      </c>
      <c r="K4167" s="289">
        <v>77.03</v>
      </c>
    </row>
    <row r="4168" spans="2:11" ht="15" customHeight="1" x14ac:dyDescent="0.2">
      <c r="B4168" s="263"/>
      <c r="C4168" s="263"/>
      <c r="D4168" s="263"/>
      <c r="E4168" s="263"/>
      <c r="F4168" s="263" t="s">
        <v>927</v>
      </c>
      <c r="G4168" s="289">
        <v>106.85</v>
      </c>
      <c r="H4168" s="263"/>
      <c r="I4168" s="386" t="s">
        <v>928</v>
      </c>
      <c r="J4168" s="386"/>
      <c r="K4168" s="289">
        <v>620.35</v>
      </c>
    </row>
    <row r="4169" spans="2:11" ht="15" customHeight="1" thickBot="1" x14ac:dyDescent="0.25">
      <c r="B4169" s="264"/>
      <c r="C4169" s="264"/>
      <c r="D4169" s="264"/>
      <c r="E4169" s="264"/>
      <c r="F4169" s="264"/>
      <c r="G4169" s="264"/>
      <c r="H4169" s="264" t="s">
        <v>929</v>
      </c>
      <c r="I4169" s="287" t="s">
        <v>3353</v>
      </c>
      <c r="J4169" s="264" t="s">
        <v>931</v>
      </c>
      <c r="K4169" s="265">
        <v>14268.05</v>
      </c>
    </row>
    <row r="4170" spans="2:11" ht="15" customHeight="1" thickTop="1" x14ac:dyDescent="0.2">
      <c r="B4170" s="278"/>
      <c r="C4170" s="278"/>
      <c r="D4170" s="278"/>
      <c r="E4170" s="278"/>
      <c r="F4170" s="278"/>
      <c r="G4170" s="278"/>
      <c r="H4170" s="278"/>
      <c r="I4170" s="278"/>
      <c r="J4170" s="278"/>
      <c r="K4170" s="278"/>
    </row>
    <row r="4171" spans="2:11" ht="15" customHeight="1" x14ac:dyDescent="0.2">
      <c r="B4171" s="259" t="s">
        <v>845</v>
      </c>
      <c r="C4171" s="267" t="s">
        <v>24</v>
      </c>
      <c r="D4171" s="259" t="s">
        <v>25</v>
      </c>
      <c r="E4171" s="259" t="s">
        <v>26</v>
      </c>
      <c r="F4171" s="387" t="s">
        <v>917</v>
      </c>
      <c r="G4171" s="387"/>
      <c r="H4171" s="271" t="s">
        <v>27</v>
      </c>
      <c r="I4171" s="267" t="s">
        <v>28</v>
      </c>
      <c r="J4171" s="267" t="s">
        <v>29</v>
      </c>
      <c r="K4171" s="267" t="s">
        <v>30</v>
      </c>
    </row>
    <row r="4172" spans="2:11" ht="15" customHeight="1" x14ac:dyDescent="0.2">
      <c r="B4172" s="260" t="s">
        <v>918</v>
      </c>
      <c r="C4172" s="275" t="s">
        <v>2406</v>
      </c>
      <c r="D4172" s="260" t="s">
        <v>73</v>
      </c>
      <c r="E4172" s="260" t="s">
        <v>846</v>
      </c>
      <c r="F4172" s="388" t="s">
        <v>956</v>
      </c>
      <c r="G4172" s="388"/>
      <c r="H4172" s="274" t="s">
        <v>97</v>
      </c>
      <c r="I4172" s="277">
        <v>1</v>
      </c>
      <c r="J4172" s="276">
        <v>71.31</v>
      </c>
      <c r="K4172" s="276">
        <v>71.31</v>
      </c>
    </row>
    <row r="4173" spans="2:11" ht="15" customHeight="1" x14ac:dyDescent="0.2">
      <c r="B4173" s="261" t="s">
        <v>953</v>
      </c>
      <c r="C4173" s="280" t="s">
        <v>1019</v>
      </c>
      <c r="D4173" s="261" t="s">
        <v>47</v>
      </c>
      <c r="E4173" s="261" t="s">
        <v>1020</v>
      </c>
      <c r="F4173" s="385" t="s">
        <v>3970</v>
      </c>
      <c r="G4173" s="385"/>
      <c r="H4173" s="279" t="s">
        <v>950</v>
      </c>
      <c r="I4173" s="282">
        <v>0.5</v>
      </c>
      <c r="J4173" s="281">
        <v>24.73</v>
      </c>
      <c r="K4173" s="281">
        <v>12.36</v>
      </c>
    </row>
    <row r="4174" spans="2:11" ht="15" customHeight="1" x14ac:dyDescent="0.2">
      <c r="B4174" s="261" t="s">
        <v>953</v>
      </c>
      <c r="C4174" s="280" t="s">
        <v>1391</v>
      </c>
      <c r="D4174" s="261" t="s">
        <v>47</v>
      </c>
      <c r="E4174" s="261" t="s">
        <v>1392</v>
      </c>
      <c r="F4174" s="385" t="s">
        <v>3970</v>
      </c>
      <c r="G4174" s="385"/>
      <c r="H4174" s="279" t="s">
        <v>950</v>
      </c>
      <c r="I4174" s="282">
        <v>0.1</v>
      </c>
      <c r="J4174" s="281">
        <v>34.85</v>
      </c>
      <c r="K4174" s="281">
        <v>3.48</v>
      </c>
    </row>
    <row r="4175" spans="2:11" ht="15" customHeight="1" x14ac:dyDescent="0.2">
      <c r="B4175" s="261" t="s">
        <v>953</v>
      </c>
      <c r="C4175" s="280" t="s">
        <v>2659</v>
      </c>
      <c r="D4175" s="261" t="s">
        <v>47</v>
      </c>
      <c r="E4175" s="261" t="s">
        <v>2660</v>
      </c>
      <c r="F4175" s="385" t="s">
        <v>3970</v>
      </c>
      <c r="G4175" s="385"/>
      <c r="H4175" s="279" t="s">
        <v>950</v>
      </c>
      <c r="I4175" s="282">
        <v>0.5</v>
      </c>
      <c r="J4175" s="281">
        <v>35.29</v>
      </c>
      <c r="K4175" s="281">
        <v>17.64</v>
      </c>
    </row>
    <row r="4176" spans="2:11" ht="15" customHeight="1" x14ac:dyDescent="0.2">
      <c r="B4176" s="262" t="s">
        <v>919</v>
      </c>
      <c r="C4176" s="284" t="s">
        <v>2760</v>
      </c>
      <c r="D4176" s="262" t="s">
        <v>47</v>
      </c>
      <c r="E4176" s="262" t="s">
        <v>2761</v>
      </c>
      <c r="F4176" s="389" t="s">
        <v>923</v>
      </c>
      <c r="G4176" s="389"/>
      <c r="H4176" s="283" t="s">
        <v>1191</v>
      </c>
      <c r="I4176" s="286">
        <v>3.5000000000000001E-3</v>
      </c>
      <c r="J4176" s="285">
        <v>47.24</v>
      </c>
      <c r="K4176" s="285">
        <v>0.16</v>
      </c>
    </row>
    <row r="4177" spans="2:11" ht="15" customHeight="1" x14ac:dyDescent="0.2">
      <c r="B4177" s="262" t="s">
        <v>919</v>
      </c>
      <c r="C4177" s="284" t="s">
        <v>1802</v>
      </c>
      <c r="D4177" s="262" t="s">
        <v>284</v>
      </c>
      <c r="E4177" s="262" t="s">
        <v>1803</v>
      </c>
      <c r="F4177" s="389" t="s">
        <v>923</v>
      </c>
      <c r="G4177" s="389"/>
      <c r="H4177" s="283" t="s">
        <v>49</v>
      </c>
      <c r="I4177" s="286">
        <v>0.06</v>
      </c>
      <c r="J4177" s="285">
        <v>333.04579999999999</v>
      </c>
      <c r="K4177" s="285">
        <v>19.98</v>
      </c>
    </row>
    <row r="4178" spans="2:11" ht="15" customHeight="1" x14ac:dyDescent="0.2">
      <c r="B4178" s="262" t="s">
        <v>919</v>
      </c>
      <c r="C4178" s="284" t="s">
        <v>1798</v>
      </c>
      <c r="D4178" s="262" t="s">
        <v>284</v>
      </c>
      <c r="E4178" s="262" t="s">
        <v>1799</v>
      </c>
      <c r="F4178" s="389" t="s">
        <v>923</v>
      </c>
      <c r="G4178" s="389"/>
      <c r="H4178" s="283" t="s">
        <v>97</v>
      </c>
      <c r="I4178" s="286">
        <v>1</v>
      </c>
      <c r="J4178" s="285">
        <v>11.8184</v>
      </c>
      <c r="K4178" s="285">
        <v>11.81</v>
      </c>
    </row>
    <row r="4179" spans="2:11" ht="15" customHeight="1" x14ac:dyDescent="0.2">
      <c r="B4179" s="262" t="s">
        <v>919</v>
      </c>
      <c r="C4179" s="284" t="s">
        <v>1800</v>
      </c>
      <c r="D4179" s="262" t="s">
        <v>284</v>
      </c>
      <c r="E4179" s="262" t="s">
        <v>1801</v>
      </c>
      <c r="F4179" s="389" t="s">
        <v>923</v>
      </c>
      <c r="G4179" s="389"/>
      <c r="H4179" s="283" t="s">
        <v>49</v>
      </c>
      <c r="I4179" s="286">
        <v>0.04</v>
      </c>
      <c r="J4179" s="285">
        <v>142</v>
      </c>
      <c r="K4179" s="285">
        <v>5.68</v>
      </c>
    </row>
    <row r="4180" spans="2:11" ht="15" customHeight="1" x14ac:dyDescent="0.2">
      <c r="B4180" s="262" t="s">
        <v>919</v>
      </c>
      <c r="C4180" s="284" t="s">
        <v>1255</v>
      </c>
      <c r="D4180" s="262" t="s">
        <v>47</v>
      </c>
      <c r="E4180" s="262" t="s">
        <v>1256</v>
      </c>
      <c r="F4180" s="389" t="s">
        <v>923</v>
      </c>
      <c r="G4180" s="389"/>
      <c r="H4180" s="283" t="s">
        <v>97</v>
      </c>
      <c r="I4180" s="286">
        <v>2.5000000000000001E-2</v>
      </c>
      <c r="J4180" s="285">
        <v>8.02</v>
      </c>
      <c r="K4180" s="285">
        <v>0.2</v>
      </c>
    </row>
    <row r="4181" spans="2:11" ht="15" customHeight="1" x14ac:dyDescent="0.2">
      <c r="B4181" s="263"/>
      <c r="C4181" s="263"/>
      <c r="D4181" s="263"/>
      <c r="E4181" s="263"/>
      <c r="F4181" s="263" t="s">
        <v>924</v>
      </c>
      <c r="G4181" s="289">
        <v>28.71</v>
      </c>
      <c r="H4181" s="263" t="s">
        <v>925</v>
      </c>
      <c r="I4181" s="289">
        <v>0</v>
      </c>
      <c r="J4181" s="263" t="s">
        <v>926</v>
      </c>
      <c r="K4181" s="289">
        <v>28.71</v>
      </c>
    </row>
    <row r="4182" spans="2:11" ht="15" customHeight="1" x14ac:dyDescent="0.2">
      <c r="B4182" s="263"/>
      <c r="C4182" s="263"/>
      <c r="D4182" s="263"/>
      <c r="E4182" s="263"/>
      <c r="F4182" s="263" t="s">
        <v>927</v>
      </c>
      <c r="G4182" s="289">
        <v>14.83</v>
      </c>
      <c r="H4182" s="263"/>
      <c r="I4182" s="386" t="s">
        <v>928</v>
      </c>
      <c r="J4182" s="386"/>
      <c r="K4182" s="289">
        <v>86.14</v>
      </c>
    </row>
    <row r="4183" spans="2:11" ht="15" customHeight="1" thickBot="1" x14ac:dyDescent="0.25">
      <c r="B4183" s="264"/>
      <c r="C4183" s="264"/>
      <c r="D4183" s="264"/>
      <c r="E4183" s="264"/>
      <c r="F4183" s="264"/>
      <c r="G4183" s="264"/>
      <c r="H4183" s="264" t="s">
        <v>929</v>
      </c>
      <c r="I4183" s="287" t="s">
        <v>3767</v>
      </c>
      <c r="J4183" s="264" t="s">
        <v>931</v>
      </c>
      <c r="K4183" s="265">
        <v>65810.960000000006</v>
      </c>
    </row>
    <row r="4184" spans="2:11" ht="15" customHeight="1" thickTop="1" x14ac:dyDescent="0.2">
      <c r="B4184" s="278"/>
      <c r="C4184" s="278"/>
      <c r="D4184" s="278"/>
      <c r="E4184" s="278"/>
      <c r="F4184" s="278"/>
      <c r="G4184" s="278"/>
      <c r="H4184" s="278"/>
      <c r="I4184" s="278"/>
      <c r="J4184" s="278"/>
      <c r="K4184" s="278"/>
    </row>
    <row r="4185" spans="2:11" ht="15" customHeight="1" x14ac:dyDescent="0.2">
      <c r="B4185" s="259" t="s">
        <v>847</v>
      </c>
      <c r="C4185" s="267" t="s">
        <v>24</v>
      </c>
      <c r="D4185" s="259" t="s">
        <v>25</v>
      </c>
      <c r="E4185" s="259" t="s">
        <v>26</v>
      </c>
      <c r="F4185" s="387" t="s">
        <v>917</v>
      </c>
      <c r="G4185" s="387"/>
      <c r="H4185" s="271" t="s">
        <v>27</v>
      </c>
      <c r="I4185" s="267" t="s">
        <v>28</v>
      </c>
      <c r="J4185" s="267" t="s">
        <v>29</v>
      </c>
      <c r="K4185" s="267" t="s">
        <v>30</v>
      </c>
    </row>
    <row r="4186" spans="2:11" ht="15" customHeight="1" x14ac:dyDescent="0.2">
      <c r="B4186" s="260" t="s">
        <v>918</v>
      </c>
      <c r="C4186" s="275" t="s">
        <v>2609</v>
      </c>
      <c r="D4186" s="260" t="s">
        <v>73</v>
      </c>
      <c r="E4186" s="260" t="s">
        <v>848</v>
      </c>
      <c r="F4186" s="388" t="s">
        <v>1646</v>
      </c>
      <c r="G4186" s="388"/>
      <c r="H4186" s="274" t="s">
        <v>83</v>
      </c>
      <c r="I4186" s="277">
        <v>1</v>
      </c>
      <c r="J4186" s="276">
        <v>52.98</v>
      </c>
      <c r="K4186" s="276">
        <v>52.98</v>
      </c>
    </row>
    <row r="4187" spans="2:11" ht="15" customHeight="1" x14ac:dyDescent="0.2">
      <c r="B4187" s="261" t="s">
        <v>953</v>
      </c>
      <c r="C4187" s="280" t="s">
        <v>1212</v>
      </c>
      <c r="D4187" s="261" t="s">
        <v>47</v>
      </c>
      <c r="E4187" s="261" t="s">
        <v>2652</v>
      </c>
      <c r="F4187" s="385" t="s">
        <v>3970</v>
      </c>
      <c r="G4187" s="385"/>
      <c r="H4187" s="279" t="s">
        <v>950</v>
      </c>
      <c r="I4187" s="282">
        <v>0.40899999999999997</v>
      </c>
      <c r="J4187" s="281">
        <v>26.82</v>
      </c>
      <c r="K4187" s="281">
        <v>10.96</v>
      </c>
    </row>
    <row r="4188" spans="2:11" ht="15" customHeight="1" x14ac:dyDescent="0.2">
      <c r="B4188" s="261" t="s">
        <v>953</v>
      </c>
      <c r="C4188" s="280" t="s">
        <v>1144</v>
      </c>
      <c r="D4188" s="261" t="s">
        <v>47</v>
      </c>
      <c r="E4188" s="261" t="s">
        <v>1145</v>
      </c>
      <c r="F4188" s="385" t="s">
        <v>3970</v>
      </c>
      <c r="G4188" s="385"/>
      <c r="H4188" s="279" t="s">
        <v>950</v>
      </c>
      <c r="I4188" s="282">
        <v>0.40899999999999997</v>
      </c>
      <c r="J4188" s="281">
        <v>25.97</v>
      </c>
      <c r="K4188" s="281">
        <v>10.62</v>
      </c>
    </row>
    <row r="4189" spans="2:11" ht="15" customHeight="1" x14ac:dyDescent="0.2">
      <c r="B4189" s="262" t="s">
        <v>919</v>
      </c>
      <c r="C4189" s="284" t="s">
        <v>1804</v>
      </c>
      <c r="D4189" s="262" t="s">
        <v>43</v>
      </c>
      <c r="E4189" s="262" t="s">
        <v>2762</v>
      </c>
      <c r="F4189" s="389" t="s">
        <v>923</v>
      </c>
      <c r="G4189" s="389"/>
      <c r="H4189" s="283" t="s">
        <v>83</v>
      </c>
      <c r="I4189" s="286">
        <v>1.05</v>
      </c>
      <c r="J4189" s="285">
        <v>29.91</v>
      </c>
      <c r="K4189" s="285">
        <v>31.4</v>
      </c>
    </row>
    <row r="4190" spans="2:11" ht="15" customHeight="1" x14ac:dyDescent="0.2">
      <c r="B4190" s="263"/>
      <c r="C4190" s="263"/>
      <c r="D4190" s="263"/>
      <c r="E4190" s="263"/>
      <c r="F4190" s="263" t="s">
        <v>924</v>
      </c>
      <c r="G4190" s="289">
        <v>18.66</v>
      </c>
      <c r="H4190" s="263" t="s">
        <v>925</v>
      </c>
      <c r="I4190" s="289">
        <v>0</v>
      </c>
      <c r="J4190" s="263" t="s">
        <v>926</v>
      </c>
      <c r="K4190" s="289">
        <v>18.66</v>
      </c>
    </row>
    <row r="4191" spans="2:11" ht="15" customHeight="1" x14ac:dyDescent="0.2">
      <c r="B4191" s="263"/>
      <c r="C4191" s="263"/>
      <c r="D4191" s="263"/>
      <c r="E4191" s="263"/>
      <c r="F4191" s="263" t="s">
        <v>927</v>
      </c>
      <c r="G4191" s="289">
        <v>11.02</v>
      </c>
      <c r="H4191" s="263"/>
      <c r="I4191" s="386" t="s">
        <v>928</v>
      </c>
      <c r="J4191" s="386"/>
      <c r="K4191" s="289">
        <v>64</v>
      </c>
    </row>
    <row r="4192" spans="2:11" ht="15" customHeight="1" thickBot="1" x14ac:dyDescent="0.25">
      <c r="B4192" s="264"/>
      <c r="C4192" s="264"/>
      <c r="D4192" s="264"/>
      <c r="E4192" s="264"/>
      <c r="F4192" s="264"/>
      <c r="G4192" s="264"/>
      <c r="H4192" s="264" t="s">
        <v>929</v>
      </c>
      <c r="I4192" s="287" t="s">
        <v>930</v>
      </c>
      <c r="J4192" s="264" t="s">
        <v>931</v>
      </c>
      <c r="K4192" s="265">
        <v>640</v>
      </c>
    </row>
    <row r="4193" spans="2:11" ht="15" customHeight="1" thickTop="1" x14ac:dyDescent="0.2">
      <c r="B4193" s="278"/>
      <c r="C4193" s="278"/>
      <c r="D4193" s="278"/>
      <c r="E4193" s="278"/>
      <c r="F4193" s="278"/>
      <c r="G4193" s="278"/>
      <c r="H4193" s="278"/>
      <c r="I4193" s="278"/>
      <c r="J4193" s="278"/>
      <c r="K4193" s="278"/>
    </row>
    <row r="4194" spans="2:11" ht="15" customHeight="1" x14ac:dyDescent="0.2">
      <c r="B4194" s="259" t="s">
        <v>849</v>
      </c>
      <c r="C4194" s="267" t="s">
        <v>24</v>
      </c>
      <c r="D4194" s="259" t="s">
        <v>25</v>
      </c>
      <c r="E4194" s="259" t="s">
        <v>26</v>
      </c>
      <c r="F4194" s="387" t="s">
        <v>917</v>
      </c>
      <c r="G4194" s="387"/>
      <c r="H4194" s="271" t="s">
        <v>27</v>
      </c>
      <c r="I4194" s="267" t="s">
        <v>28</v>
      </c>
      <c r="J4194" s="267" t="s">
        <v>29</v>
      </c>
      <c r="K4194" s="267" t="s">
        <v>30</v>
      </c>
    </row>
    <row r="4195" spans="2:11" ht="15" customHeight="1" x14ac:dyDescent="0.2">
      <c r="B4195" s="260" t="s">
        <v>918</v>
      </c>
      <c r="C4195" s="275" t="s">
        <v>2610</v>
      </c>
      <c r="D4195" s="260" t="s">
        <v>73</v>
      </c>
      <c r="E4195" s="260" t="s">
        <v>850</v>
      </c>
      <c r="F4195" s="388" t="s">
        <v>1065</v>
      </c>
      <c r="G4195" s="388"/>
      <c r="H4195" s="274" t="s">
        <v>83</v>
      </c>
      <c r="I4195" s="277">
        <v>1</v>
      </c>
      <c r="J4195" s="276">
        <v>45.16</v>
      </c>
      <c r="K4195" s="276">
        <v>45.16</v>
      </c>
    </row>
    <row r="4196" spans="2:11" ht="15" customHeight="1" x14ac:dyDescent="0.2">
      <c r="B4196" s="261" t="s">
        <v>953</v>
      </c>
      <c r="C4196" s="280" t="s">
        <v>1144</v>
      </c>
      <c r="D4196" s="261" t="s">
        <v>47</v>
      </c>
      <c r="E4196" s="261" t="s">
        <v>1145</v>
      </c>
      <c r="F4196" s="385" t="s">
        <v>3970</v>
      </c>
      <c r="G4196" s="385"/>
      <c r="H4196" s="279" t="s">
        <v>950</v>
      </c>
      <c r="I4196" s="282">
        <v>0.40899999999999997</v>
      </c>
      <c r="J4196" s="281">
        <v>25.97</v>
      </c>
      <c r="K4196" s="281">
        <v>10.62</v>
      </c>
    </row>
    <row r="4197" spans="2:11" ht="15" customHeight="1" x14ac:dyDescent="0.2">
      <c r="B4197" s="261" t="s">
        <v>953</v>
      </c>
      <c r="C4197" s="280" t="s">
        <v>1212</v>
      </c>
      <c r="D4197" s="261" t="s">
        <v>47</v>
      </c>
      <c r="E4197" s="261" t="s">
        <v>2652</v>
      </c>
      <c r="F4197" s="385" t="s">
        <v>3970</v>
      </c>
      <c r="G4197" s="385"/>
      <c r="H4197" s="279" t="s">
        <v>950</v>
      </c>
      <c r="I4197" s="282">
        <v>0.40899999999999997</v>
      </c>
      <c r="J4197" s="281">
        <v>26.82</v>
      </c>
      <c r="K4197" s="281">
        <v>10.96</v>
      </c>
    </row>
    <row r="4198" spans="2:11" ht="15" customHeight="1" x14ac:dyDescent="0.2">
      <c r="B4198" s="262" t="s">
        <v>919</v>
      </c>
      <c r="C4198" s="284" t="s">
        <v>1805</v>
      </c>
      <c r="D4198" s="262" t="s">
        <v>43</v>
      </c>
      <c r="E4198" s="262" t="s">
        <v>2763</v>
      </c>
      <c r="F4198" s="389" t="s">
        <v>923</v>
      </c>
      <c r="G4198" s="389"/>
      <c r="H4198" s="283" t="s">
        <v>83</v>
      </c>
      <c r="I4198" s="286">
        <v>1.05</v>
      </c>
      <c r="J4198" s="285">
        <v>22.46</v>
      </c>
      <c r="K4198" s="285">
        <v>23.58</v>
      </c>
    </row>
    <row r="4199" spans="2:11" ht="15" customHeight="1" x14ac:dyDescent="0.2">
      <c r="B4199" s="263"/>
      <c r="C4199" s="263"/>
      <c r="D4199" s="263"/>
      <c r="E4199" s="263"/>
      <c r="F4199" s="263" t="s">
        <v>924</v>
      </c>
      <c r="G4199" s="289">
        <v>18.66</v>
      </c>
      <c r="H4199" s="263" t="s">
        <v>925</v>
      </c>
      <c r="I4199" s="289">
        <v>0</v>
      </c>
      <c r="J4199" s="263" t="s">
        <v>926</v>
      </c>
      <c r="K4199" s="289">
        <v>18.66</v>
      </c>
    </row>
    <row r="4200" spans="2:11" ht="15" customHeight="1" x14ac:dyDescent="0.2">
      <c r="B4200" s="263"/>
      <c r="C4200" s="263"/>
      <c r="D4200" s="263"/>
      <c r="E4200" s="263"/>
      <c r="F4200" s="263" t="s">
        <v>927</v>
      </c>
      <c r="G4200" s="289">
        <v>9.39</v>
      </c>
      <c r="H4200" s="263"/>
      <c r="I4200" s="386" t="s">
        <v>928</v>
      </c>
      <c r="J4200" s="386"/>
      <c r="K4200" s="289">
        <v>54.55</v>
      </c>
    </row>
    <row r="4201" spans="2:11" ht="15" customHeight="1" thickBot="1" x14ac:dyDescent="0.25">
      <c r="B4201" s="264"/>
      <c r="C4201" s="264"/>
      <c r="D4201" s="264"/>
      <c r="E4201" s="264"/>
      <c r="F4201" s="264"/>
      <c r="G4201" s="264"/>
      <c r="H4201" s="264" t="s">
        <v>929</v>
      </c>
      <c r="I4201" s="287" t="s">
        <v>3354</v>
      </c>
      <c r="J4201" s="264" t="s">
        <v>931</v>
      </c>
      <c r="K4201" s="265">
        <v>4582.2</v>
      </c>
    </row>
    <row r="4202" spans="2:11" ht="15" customHeight="1" thickTop="1" x14ac:dyDescent="0.2">
      <c r="B4202" s="278"/>
      <c r="C4202" s="278"/>
      <c r="D4202" s="278"/>
      <c r="E4202" s="278"/>
      <c r="F4202" s="278"/>
      <c r="G4202" s="278"/>
      <c r="H4202" s="278"/>
      <c r="I4202" s="278"/>
      <c r="J4202" s="278"/>
      <c r="K4202" s="278"/>
    </row>
    <row r="4203" spans="2:11" ht="15" customHeight="1" x14ac:dyDescent="0.2">
      <c r="B4203" s="259" t="s">
        <v>851</v>
      </c>
      <c r="C4203" s="267" t="s">
        <v>24</v>
      </c>
      <c r="D4203" s="259" t="s">
        <v>25</v>
      </c>
      <c r="E4203" s="259" t="s">
        <v>26</v>
      </c>
      <c r="F4203" s="387" t="s">
        <v>917</v>
      </c>
      <c r="G4203" s="387"/>
      <c r="H4203" s="271" t="s">
        <v>27</v>
      </c>
      <c r="I4203" s="267" t="s">
        <v>28</v>
      </c>
      <c r="J4203" s="267" t="s">
        <v>29</v>
      </c>
      <c r="K4203" s="267" t="s">
        <v>30</v>
      </c>
    </row>
    <row r="4204" spans="2:11" ht="15" customHeight="1" x14ac:dyDescent="0.2">
      <c r="B4204" s="260" t="s">
        <v>918</v>
      </c>
      <c r="C4204" s="275" t="s">
        <v>2432</v>
      </c>
      <c r="D4204" s="260" t="s">
        <v>73</v>
      </c>
      <c r="E4204" s="260" t="s">
        <v>2433</v>
      </c>
      <c r="F4204" s="388" t="s">
        <v>978</v>
      </c>
      <c r="G4204" s="388"/>
      <c r="H4204" s="274" t="s">
        <v>49</v>
      </c>
      <c r="I4204" s="277">
        <v>1</v>
      </c>
      <c r="J4204" s="276">
        <v>100.79</v>
      </c>
      <c r="K4204" s="276">
        <v>100.79</v>
      </c>
    </row>
    <row r="4205" spans="2:11" ht="15" customHeight="1" x14ac:dyDescent="0.2">
      <c r="B4205" s="261" t="s">
        <v>953</v>
      </c>
      <c r="C4205" s="280" t="s">
        <v>1019</v>
      </c>
      <c r="D4205" s="261" t="s">
        <v>47</v>
      </c>
      <c r="E4205" s="261" t="s">
        <v>1020</v>
      </c>
      <c r="F4205" s="385" t="s">
        <v>3970</v>
      </c>
      <c r="G4205" s="385"/>
      <c r="H4205" s="279" t="s">
        <v>950</v>
      </c>
      <c r="I4205" s="282">
        <v>0.4</v>
      </c>
      <c r="J4205" s="281">
        <v>24.73</v>
      </c>
      <c r="K4205" s="281">
        <v>9.89</v>
      </c>
    </row>
    <row r="4206" spans="2:11" ht="15" customHeight="1" x14ac:dyDescent="0.2">
      <c r="B4206" s="261" t="s">
        <v>953</v>
      </c>
      <c r="C4206" s="280" t="s">
        <v>991</v>
      </c>
      <c r="D4206" s="261" t="s">
        <v>47</v>
      </c>
      <c r="E4206" s="261" t="s">
        <v>992</v>
      </c>
      <c r="F4206" s="385" t="s">
        <v>3970</v>
      </c>
      <c r="G4206" s="385"/>
      <c r="H4206" s="279" t="s">
        <v>950</v>
      </c>
      <c r="I4206" s="282">
        <v>0.4</v>
      </c>
      <c r="J4206" s="281">
        <v>43.64</v>
      </c>
      <c r="K4206" s="281">
        <v>17.45</v>
      </c>
    </row>
    <row r="4207" spans="2:11" ht="15" customHeight="1" x14ac:dyDescent="0.2">
      <c r="B4207" s="262" t="s">
        <v>919</v>
      </c>
      <c r="C4207" s="284" t="s">
        <v>2764</v>
      </c>
      <c r="D4207" s="262" t="s">
        <v>39</v>
      </c>
      <c r="E4207" s="262" t="s">
        <v>852</v>
      </c>
      <c r="F4207" s="389" t="s">
        <v>923</v>
      </c>
      <c r="G4207" s="389"/>
      <c r="H4207" s="283" t="s">
        <v>304</v>
      </c>
      <c r="I4207" s="286">
        <v>1</v>
      </c>
      <c r="J4207" s="285">
        <v>73.45</v>
      </c>
      <c r="K4207" s="285">
        <v>73.45</v>
      </c>
    </row>
    <row r="4208" spans="2:11" ht="15" customHeight="1" x14ac:dyDescent="0.2">
      <c r="B4208" s="263"/>
      <c r="C4208" s="263"/>
      <c r="D4208" s="263"/>
      <c r="E4208" s="263"/>
      <c r="F4208" s="263" t="s">
        <v>924</v>
      </c>
      <c r="G4208" s="289">
        <v>23.99</v>
      </c>
      <c r="H4208" s="263" t="s">
        <v>925</v>
      </c>
      <c r="I4208" s="289">
        <v>0</v>
      </c>
      <c r="J4208" s="263" t="s">
        <v>926</v>
      </c>
      <c r="K4208" s="289">
        <v>23.99</v>
      </c>
    </row>
    <row r="4209" spans="2:11" ht="15" customHeight="1" x14ac:dyDescent="0.2">
      <c r="B4209" s="263"/>
      <c r="C4209" s="263"/>
      <c r="D4209" s="263"/>
      <c r="E4209" s="263"/>
      <c r="F4209" s="263" t="s">
        <v>927</v>
      </c>
      <c r="G4209" s="289">
        <v>20.97</v>
      </c>
      <c r="H4209" s="263"/>
      <c r="I4209" s="386" t="s">
        <v>928</v>
      </c>
      <c r="J4209" s="386"/>
      <c r="K4209" s="289">
        <v>121.76</v>
      </c>
    </row>
    <row r="4210" spans="2:11" ht="15" customHeight="1" thickBot="1" x14ac:dyDescent="0.25">
      <c r="B4210" s="264"/>
      <c r="C4210" s="264"/>
      <c r="D4210" s="264"/>
      <c r="E4210" s="264"/>
      <c r="F4210" s="264"/>
      <c r="G4210" s="264"/>
      <c r="H4210" s="264" t="s">
        <v>929</v>
      </c>
      <c r="I4210" s="287" t="s">
        <v>1790</v>
      </c>
      <c r="J4210" s="264" t="s">
        <v>931</v>
      </c>
      <c r="K4210" s="265">
        <v>11932.48</v>
      </c>
    </row>
    <row r="4211" spans="2:11" ht="15" customHeight="1" thickTop="1" x14ac:dyDescent="0.2">
      <c r="B4211" s="278"/>
      <c r="C4211" s="278"/>
      <c r="D4211" s="278"/>
      <c r="E4211" s="278"/>
      <c r="F4211" s="278"/>
      <c r="G4211" s="278"/>
      <c r="H4211" s="278"/>
      <c r="I4211" s="278"/>
      <c r="J4211" s="278"/>
      <c r="K4211" s="278"/>
    </row>
    <row r="4212" spans="2:11" ht="15" customHeight="1" x14ac:dyDescent="0.2">
      <c r="B4212" s="259" t="s">
        <v>853</v>
      </c>
      <c r="C4212" s="267" t="s">
        <v>24</v>
      </c>
      <c r="D4212" s="259" t="s">
        <v>25</v>
      </c>
      <c r="E4212" s="259" t="s">
        <v>26</v>
      </c>
      <c r="F4212" s="387" t="s">
        <v>917</v>
      </c>
      <c r="G4212" s="387"/>
      <c r="H4212" s="271" t="s">
        <v>27</v>
      </c>
      <c r="I4212" s="267" t="s">
        <v>28</v>
      </c>
      <c r="J4212" s="267" t="s">
        <v>29</v>
      </c>
      <c r="K4212" s="267" t="s">
        <v>30</v>
      </c>
    </row>
    <row r="4213" spans="2:11" ht="15" customHeight="1" x14ac:dyDescent="0.2">
      <c r="B4213" s="260" t="s">
        <v>918</v>
      </c>
      <c r="C4213" s="275" t="s">
        <v>2502</v>
      </c>
      <c r="D4213" s="260" t="s">
        <v>73</v>
      </c>
      <c r="E4213" s="260" t="s">
        <v>2503</v>
      </c>
      <c r="F4213" s="388" t="s">
        <v>978</v>
      </c>
      <c r="G4213" s="388"/>
      <c r="H4213" s="274" t="s">
        <v>49</v>
      </c>
      <c r="I4213" s="277">
        <v>1</v>
      </c>
      <c r="J4213" s="276">
        <v>3.69</v>
      </c>
      <c r="K4213" s="276">
        <v>3.69</v>
      </c>
    </row>
    <row r="4214" spans="2:11" ht="15" customHeight="1" x14ac:dyDescent="0.2">
      <c r="B4214" s="261" t="s">
        <v>953</v>
      </c>
      <c r="C4214" s="280" t="s">
        <v>991</v>
      </c>
      <c r="D4214" s="261" t="s">
        <v>47</v>
      </c>
      <c r="E4214" s="261" t="s">
        <v>992</v>
      </c>
      <c r="F4214" s="385" t="s">
        <v>3970</v>
      </c>
      <c r="G4214" s="385"/>
      <c r="H4214" s="279" t="s">
        <v>950</v>
      </c>
      <c r="I4214" s="282">
        <v>0.05</v>
      </c>
      <c r="J4214" s="281">
        <v>43.64</v>
      </c>
      <c r="K4214" s="281">
        <v>2.1800000000000002</v>
      </c>
    </row>
    <row r="4215" spans="2:11" ht="15" customHeight="1" x14ac:dyDescent="0.2">
      <c r="B4215" s="261" t="s">
        <v>953</v>
      </c>
      <c r="C4215" s="280" t="s">
        <v>1019</v>
      </c>
      <c r="D4215" s="261" t="s">
        <v>47</v>
      </c>
      <c r="E4215" s="261" t="s">
        <v>1020</v>
      </c>
      <c r="F4215" s="385" t="s">
        <v>3970</v>
      </c>
      <c r="G4215" s="385"/>
      <c r="H4215" s="279" t="s">
        <v>950</v>
      </c>
      <c r="I4215" s="282">
        <v>0.05</v>
      </c>
      <c r="J4215" s="281">
        <v>24.73</v>
      </c>
      <c r="K4215" s="281">
        <v>1.23</v>
      </c>
    </row>
    <row r="4216" spans="2:11" ht="15" customHeight="1" x14ac:dyDescent="0.2">
      <c r="B4216" s="262" t="s">
        <v>919</v>
      </c>
      <c r="C4216" s="284" t="s">
        <v>2731</v>
      </c>
      <c r="D4216" s="262" t="s">
        <v>47</v>
      </c>
      <c r="E4216" s="262" t="s">
        <v>1679</v>
      </c>
      <c r="F4216" s="389" t="s">
        <v>923</v>
      </c>
      <c r="G4216" s="389"/>
      <c r="H4216" s="283" t="s">
        <v>49</v>
      </c>
      <c r="I4216" s="286">
        <v>1</v>
      </c>
      <c r="J4216" s="285">
        <v>0.28000000000000003</v>
      </c>
      <c r="K4216" s="285">
        <v>0.28000000000000003</v>
      </c>
    </row>
    <row r="4217" spans="2:11" ht="15" customHeight="1" x14ac:dyDescent="0.2">
      <c r="B4217" s="263"/>
      <c r="C4217" s="263"/>
      <c r="D4217" s="263"/>
      <c r="E4217" s="263"/>
      <c r="F4217" s="263" t="s">
        <v>924</v>
      </c>
      <c r="G4217" s="289">
        <v>2.99</v>
      </c>
      <c r="H4217" s="263" t="s">
        <v>925</v>
      </c>
      <c r="I4217" s="289">
        <v>0</v>
      </c>
      <c r="J4217" s="263" t="s">
        <v>926</v>
      </c>
      <c r="K4217" s="289">
        <v>2.99</v>
      </c>
    </row>
    <row r="4218" spans="2:11" ht="15" customHeight="1" x14ac:dyDescent="0.2">
      <c r="B4218" s="263"/>
      <c r="C4218" s="263"/>
      <c r="D4218" s="263"/>
      <c r="E4218" s="263"/>
      <c r="F4218" s="263" t="s">
        <v>927</v>
      </c>
      <c r="G4218" s="289">
        <v>0.76</v>
      </c>
      <c r="H4218" s="263"/>
      <c r="I4218" s="386" t="s">
        <v>928</v>
      </c>
      <c r="J4218" s="386"/>
      <c r="K4218" s="289">
        <v>4.45</v>
      </c>
    </row>
    <row r="4219" spans="2:11" ht="15" customHeight="1" thickBot="1" x14ac:dyDescent="0.25">
      <c r="B4219" s="264"/>
      <c r="C4219" s="264"/>
      <c r="D4219" s="264"/>
      <c r="E4219" s="264"/>
      <c r="F4219" s="264"/>
      <c r="G4219" s="264"/>
      <c r="H4219" s="264" t="s">
        <v>929</v>
      </c>
      <c r="I4219" s="287" t="s">
        <v>3768</v>
      </c>
      <c r="J4219" s="264" t="s">
        <v>931</v>
      </c>
      <c r="K4219" s="265">
        <v>320.39999999999998</v>
      </c>
    </row>
    <row r="4220" spans="2:11" ht="15" customHeight="1" thickTop="1" x14ac:dyDescent="0.2">
      <c r="B4220" s="278"/>
      <c r="C4220" s="278"/>
      <c r="D4220" s="278"/>
      <c r="E4220" s="278"/>
      <c r="F4220" s="278"/>
      <c r="G4220" s="278"/>
      <c r="H4220" s="278"/>
      <c r="I4220" s="278"/>
      <c r="J4220" s="278"/>
      <c r="K4220" s="278"/>
    </row>
    <row r="4221" spans="2:11" ht="15" customHeight="1" x14ac:dyDescent="0.2">
      <c r="B4221" s="259" t="s">
        <v>854</v>
      </c>
      <c r="C4221" s="267" t="s">
        <v>24</v>
      </c>
      <c r="D4221" s="259" t="s">
        <v>25</v>
      </c>
      <c r="E4221" s="259" t="s">
        <v>26</v>
      </c>
      <c r="F4221" s="387" t="s">
        <v>917</v>
      </c>
      <c r="G4221" s="387"/>
      <c r="H4221" s="271" t="s">
        <v>27</v>
      </c>
      <c r="I4221" s="267" t="s">
        <v>28</v>
      </c>
      <c r="J4221" s="267" t="s">
        <v>29</v>
      </c>
      <c r="K4221" s="267" t="s">
        <v>30</v>
      </c>
    </row>
    <row r="4222" spans="2:11" ht="15" customHeight="1" x14ac:dyDescent="0.2">
      <c r="B4222" s="260" t="s">
        <v>918</v>
      </c>
      <c r="C4222" s="275" t="s">
        <v>855</v>
      </c>
      <c r="D4222" s="260" t="s">
        <v>47</v>
      </c>
      <c r="E4222" s="260" t="s">
        <v>856</v>
      </c>
      <c r="F4222" s="388" t="s">
        <v>4032</v>
      </c>
      <c r="G4222" s="388"/>
      <c r="H4222" s="274" t="s">
        <v>83</v>
      </c>
      <c r="I4222" s="277">
        <v>1</v>
      </c>
      <c r="J4222" s="276">
        <v>29</v>
      </c>
      <c r="K4222" s="276">
        <v>29</v>
      </c>
    </row>
    <row r="4223" spans="2:11" ht="15" customHeight="1" x14ac:dyDescent="0.2">
      <c r="B4223" s="261" t="s">
        <v>953</v>
      </c>
      <c r="C4223" s="280" t="s">
        <v>957</v>
      </c>
      <c r="D4223" s="261" t="s">
        <v>47</v>
      </c>
      <c r="E4223" s="261" t="s">
        <v>958</v>
      </c>
      <c r="F4223" s="385" t="s">
        <v>3970</v>
      </c>
      <c r="G4223" s="385"/>
      <c r="H4223" s="279" t="s">
        <v>950</v>
      </c>
      <c r="I4223" s="282">
        <v>5.9400000000000001E-2</v>
      </c>
      <c r="J4223" s="281">
        <v>26.08</v>
      </c>
      <c r="K4223" s="281">
        <v>1.54</v>
      </c>
    </row>
    <row r="4224" spans="2:11" ht="15" customHeight="1" x14ac:dyDescent="0.2">
      <c r="B4224" s="261" t="s">
        <v>953</v>
      </c>
      <c r="C4224" s="280" t="s">
        <v>954</v>
      </c>
      <c r="D4224" s="261" t="s">
        <v>47</v>
      </c>
      <c r="E4224" s="261" t="s">
        <v>955</v>
      </c>
      <c r="F4224" s="385" t="s">
        <v>3970</v>
      </c>
      <c r="G4224" s="385"/>
      <c r="H4224" s="279" t="s">
        <v>950</v>
      </c>
      <c r="I4224" s="282">
        <v>0.26129999999999998</v>
      </c>
      <c r="J4224" s="281">
        <v>34.46</v>
      </c>
      <c r="K4224" s="281">
        <v>9</v>
      </c>
    </row>
    <row r="4225" spans="2:11" ht="15" customHeight="1" x14ac:dyDescent="0.2">
      <c r="B4225" s="262" t="s">
        <v>919</v>
      </c>
      <c r="C4225" s="284" t="s">
        <v>1001</v>
      </c>
      <c r="D4225" s="262" t="s">
        <v>47</v>
      </c>
      <c r="E4225" s="262" t="s">
        <v>1002</v>
      </c>
      <c r="F4225" s="389" t="s">
        <v>923</v>
      </c>
      <c r="G4225" s="389"/>
      <c r="H4225" s="283" t="s">
        <v>49</v>
      </c>
      <c r="I4225" s="286">
        <v>5.625</v>
      </c>
      <c r="J4225" s="285">
        <v>1.42</v>
      </c>
      <c r="K4225" s="285">
        <v>7.98</v>
      </c>
    </row>
    <row r="4226" spans="2:11" ht="15" customHeight="1" x14ac:dyDescent="0.2">
      <c r="B4226" s="262" t="s">
        <v>919</v>
      </c>
      <c r="C4226" s="284" t="s">
        <v>1012</v>
      </c>
      <c r="D4226" s="262" t="s">
        <v>47</v>
      </c>
      <c r="E4226" s="262" t="s">
        <v>2639</v>
      </c>
      <c r="F4226" s="389" t="s">
        <v>923</v>
      </c>
      <c r="G4226" s="389"/>
      <c r="H4226" s="283" t="s">
        <v>83</v>
      </c>
      <c r="I4226" s="286">
        <v>0.89290000000000003</v>
      </c>
      <c r="J4226" s="285">
        <v>4.18</v>
      </c>
      <c r="K4226" s="285">
        <v>3.73</v>
      </c>
    </row>
    <row r="4227" spans="2:11" ht="15" customHeight="1" x14ac:dyDescent="0.2">
      <c r="B4227" s="262" t="s">
        <v>919</v>
      </c>
      <c r="C4227" s="284" t="s">
        <v>1808</v>
      </c>
      <c r="D4227" s="262" t="s">
        <v>47</v>
      </c>
      <c r="E4227" s="262" t="s">
        <v>1809</v>
      </c>
      <c r="F4227" s="389" t="s">
        <v>923</v>
      </c>
      <c r="G4227" s="389"/>
      <c r="H4227" s="283" t="s">
        <v>49</v>
      </c>
      <c r="I4227" s="286">
        <v>1.7857000000000001</v>
      </c>
      <c r="J4227" s="285">
        <v>1.5</v>
      </c>
      <c r="K4227" s="285">
        <v>2.67</v>
      </c>
    </row>
    <row r="4228" spans="2:11" ht="15" customHeight="1" x14ac:dyDescent="0.2">
      <c r="B4228" s="262" t="s">
        <v>919</v>
      </c>
      <c r="C4228" s="284" t="s">
        <v>1003</v>
      </c>
      <c r="D4228" s="262" t="s">
        <v>47</v>
      </c>
      <c r="E4228" s="262" t="s">
        <v>1004</v>
      </c>
      <c r="F4228" s="389" t="s">
        <v>923</v>
      </c>
      <c r="G4228" s="389"/>
      <c r="H4228" s="283" t="s">
        <v>49</v>
      </c>
      <c r="I4228" s="286">
        <v>5.625</v>
      </c>
      <c r="J4228" s="285">
        <v>0.38</v>
      </c>
      <c r="K4228" s="285">
        <v>2.13</v>
      </c>
    </row>
    <row r="4229" spans="2:11" ht="15" customHeight="1" x14ac:dyDescent="0.2">
      <c r="B4229" s="262" t="s">
        <v>919</v>
      </c>
      <c r="C4229" s="284" t="s">
        <v>1806</v>
      </c>
      <c r="D4229" s="262" t="s">
        <v>47</v>
      </c>
      <c r="E4229" s="262" t="s">
        <v>1807</v>
      </c>
      <c r="F4229" s="389" t="s">
        <v>923</v>
      </c>
      <c r="G4229" s="389"/>
      <c r="H4229" s="283" t="s">
        <v>83</v>
      </c>
      <c r="I4229" s="286">
        <v>0.22320000000000001</v>
      </c>
      <c r="J4229" s="285">
        <v>8.7799999999999994</v>
      </c>
      <c r="K4229" s="285">
        <v>1.95</v>
      </c>
    </row>
    <row r="4230" spans="2:11" ht="15" customHeight="1" x14ac:dyDescent="0.2">
      <c r="B4230" s="263"/>
      <c r="C4230" s="263"/>
      <c r="D4230" s="263"/>
      <c r="E4230" s="263"/>
      <c r="F4230" s="263" t="s">
        <v>924</v>
      </c>
      <c r="G4230" s="289">
        <v>9.4</v>
      </c>
      <c r="H4230" s="263" t="s">
        <v>925</v>
      </c>
      <c r="I4230" s="289">
        <v>0</v>
      </c>
      <c r="J4230" s="263" t="s">
        <v>926</v>
      </c>
      <c r="K4230" s="289">
        <v>9.4</v>
      </c>
    </row>
    <row r="4231" spans="2:11" ht="15" customHeight="1" x14ac:dyDescent="0.2">
      <c r="B4231" s="263"/>
      <c r="C4231" s="263"/>
      <c r="D4231" s="263"/>
      <c r="E4231" s="263"/>
      <c r="F4231" s="263" t="s">
        <v>927</v>
      </c>
      <c r="G4231" s="289">
        <v>6.03</v>
      </c>
      <c r="H4231" s="263"/>
      <c r="I4231" s="386" t="s">
        <v>928</v>
      </c>
      <c r="J4231" s="386"/>
      <c r="K4231" s="289">
        <v>35.03</v>
      </c>
    </row>
    <row r="4232" spans="2:11" ht="15" customHeight="1" thickBot="1" x14ac:dyDescent="0.25">
      <c r="B4232" s="264"/>
      <c r="C4232" s="264"/>
      <c r="D4232" s="264"/>
      <c r="E4232" s="264"/>
      <c r="F4232" s="264"/>
      <c r="G4232" s="264"/>
      <c r="H4232" s="264" t="s">
        <v>929</v>
      </c>
      <c r="I4232" s="287" t="s">
        <v>935</v>
      </c>
      <c r="J4232" s="264" t="s">
        <v>931</v>
      </c>
      <c r="K4232" s="265">
        <v>1050.9000000000001</v>
      </c>
    </row>
    <row r="4233" spans="2:11" ht="15" customHeight="1" thickTop="1" x14ac:dyDescent="0.2">
      <c r="B4233" s="278"/>
      <c r="C4233" s="278"/>
      <c r="D4233" s="278"/>
      <c r="E4233" s="278"/>
      <c r="F4233" s="278"/>
      <c r="G4233" s="278"/>
      <c r="H4233" s="278"/>
      <c r="I4233" s="278"/>
      <c r="J4233" s="278"/>
      <c r="K4233" s="278"/>
    </row>
    <row r="4234" spans="2:11" ht="15" customHeight="1" x14ac:dyDescent="0.2">
      <c r="B4234" s="258" t="s">
        <v>857</v>
      </c>
      <c r="C4234" s="258"/>
      <c r="D4234" s="258"/>
      <c r="E4234" s="258" t="s">
        <v>389</v>
      </c>
      <c r="F4234" s="258"/>
      <c r="G4234" s="390"/>
      <c r="H4234" s="390"/>
      <c r="I4234" s="272"/>
      <c r="J4234" s="258"/>
      <c r="K4234" s="273">
        <v>30762.7</v>
      </c>
    </row>
    <row r="4235" spans="2:11" ht="15" customHeight="1" x14ac:dyDescent="0.2">
      <c r="B4235" s="259" t="s">
        <v>858</v>
      </c>
      <c r="C4235" s="267" t="s">
        <v>24</v>
      </c>
      <c r="D4235" s="259" t="s">
        <v>25</v>
      </c>
      <c r="E4235" s="259" t="s">
        <v>26</v>
      </c>
      <c r="F4235" s="387" t="s">
        <v>917</v>
      </c>
      <c r="G4235" s="387"/>
      <c r="H4235" s="271" t="s">
        <v>27</v>
      </c>
      <c r="I4235" s="267" t="s">
        <v>28</v>
      </c>
      <c r="J4235" s="267" t="s">
        <v>29</v>
      </c>
      <c r="K4235" s="267" t="s">
        <v>30</v>
      </c>
    </row>
    <row r="4236" spans="2:11" ht="15" customHeight="1" x14ac:dyDescent="0.2">
      <c r="B4236" s="260" t="s">
        <v>918</v>
      </c>
      <c r="C4236" s="275" t="s">
        <v>2476</v>
      </c>
      <c r="D4236" s="260" t="s">
        <v>73</v>
      </c>
      <c r="E4236" s="260" t="s">
        <v>859</v>
      </c>
      <c r="F4236" s="388" t="s">
        <v>1646</v>
      </c>
      <c r="G4236" s="388"/>
      <c r="H4236" s="274" t="s">
        <v>49</v>
      </c>
      <c r="I4236" s="277">
        <v>1</v>
      </c>
      <c r="J4236" s="276">
        <v>7577.89</v>
      </c>
      <c r="K4236" s="276">
        <v>7577.89</v>
      </c>
    </row>
    <row r="4237" spans="2:11" ht="15" customHeight="1" x14ac:dyDescent="0.2">
      <c r="B4237" s="261" t="s">
        <v>953</v>
      </c>
      <c r="C4237" s="280" t="s">
        <v>1144</v>
      </c>
      <c r="D4237" s="261" t="s">
        <v>47</v>
      </c>
      <c r="E4237" s="261" t="s">
        <v>1145</v>
      </c>
      <c r="F4237" s="385" t="s">
        <v>3970</v>
      </c>
      <c r="G4237" s="385"/>
      <c r="H4237" s="279" t="s">
        <v>950</v>
      </c>
      <c r="I4237" s="282">
        <v>3.1859999999999999</v>
      </c>
      <c r="J4237" s="281">
        <v>25.97</v>
      </c>
      <c r="K4237" s="281">
        <v>82.74</v>
      </c>
    </row>
    <row r="4238" spans="2:11" ht="15" customHeight="1" x14ac:dyDescent="0.2">
      <c r="B4238" s="261" t="s">
        <v>953</v>
      </c>
      <c r="C4238" s="280" t="s">
        <v>2765</v>
      </c>
      <c r="D4238" s="261" t="s">
        <v>47</v>
      </c>
      <c r="E4238" s="261" t="s">
        <v>2766</v>
      </c>
      <c r="F4238" s="385" t="s">
        <v>3970</v>
      </c>
      <c r="G4238" s="385"/>
      <c r="H4238" s="279" t="s">
        <v>950</v>
      </c>
      <c r="I4238" s="282">
        <v>3.1859999999999999</v>
      </c>
      <c r="J4238" s="281">
        <v>25.16</v>
      </c>
      <c r="K4238" s="281">
        <v>80.150000000000006</v>
      </c>
    </row>
    <row r="4239" spans="2:11" ht="15" customHeight="1" x14ac:dyDescent="0.2">
      <c r="B4239" s="262" t="s">
        <v>919</v>
      </c>
      <c r="C4239" s="284" t="s">
        <v>1810</v>
      </c>
      <c r="D4239" s="262" t="s">
        <v>43</v>
      </c>
      <c r="E4239" s="262" t="s">
        <v>1811</v>
      </c>
      <c r="F4239" s="389" t="s">
        <v>923</v>
      </c>
      <c r="G4239" s="389"/>
      <c r="H4239" s="283" t="s">
        <v>49</v>
      </c>
      <c r="I4239" s="286">
        <v>1</v>
      </c>
      <c r="J4239" s="285">
        <v>7415</v>
      </c>
      <c r="K4239" s="285">
        <v>7415</v>
      </c>
    </row>
    <row r="4240" spans="2:11" ht="15" customHeight="1" x14ac:dyDescent="0.2">
      <c r="B4240" s="263"/>
      <c r="C4240" s="263"/>
      <c r="D4240" s="263"/>
      <c r="E4240" s="263"/>
      <c r="F4240" s="263" t="s">
        <v>924</v>
      </c>
      <c r="G4240" s="289">
        <v>140.08000000000001</v>
      </c>
      <c r="H4240" s="263" t="s">
        <v>925</v>
      </c>
      <c r="I4240" s="289">
        <v>0</v>
      </c>
      <c r="J4240" s="263" t="s">
        <v>926</v>
      </c>
      <c r="K4240" s="289">
        <v>140.08000000000001</v>
      </c>
    </row>
    <row r="4241" spans="2:11" ht="15" customHeight="1" x14ac:dyDescent="0.2">
      <c r="B4241" s="263"/>
      <c r="C4241" s="263"/>
      <c r="D4241" s="263"/>
      <c r="E4241" s="263"/>
      <c r="F4241" s="263" t="s">
        <v>927</v>
      </c>
      <c r="G4241" s="289">
        <v>1023.77</v>
      </c>
      <c r="H4241" s="263"/>
      <c r="I4241" s="386" t="s">
        <v>928</v>
      </c>
      <c r="J4241" s="386"/>
      <c r="K4241" s="289">
        <v>8601.66</v>
      </c>
    </row>
    <row r="4242" spans="2:11" ht="15" customHeight="1" thickBot="1" x14ac:dyDescent="0.25">
      <c r="B4242" s="264"/>
      <c r="C4242" s="264"/>
      <c r="D4242" s="264"/>
      <c r="E4242" s="264"/>
      <c r="F4242" s="264"/>
      <c r="G4242" s="264"/>
      <c r="H4242" s="264" t="s">
        <v>929</v>
      </c>
      <c r="I4242" s="287" t="s">
        <v>975</v>
      </c>
      <c r="J4242" s="264" t="s">
        <v>931</v>
      </c>
      <c r="K4242" s="265">
        <v>8601.66</v>
      </c>
    </row>
    <row r="4243" spans="2:11" ht="15" customHeight="1" thickTop="1" x14ac:dyDescent="0.2">
      <c r="B4243" s="278"/>
      <c r="C4243" s="278"/>
      <c r="D4243" s="278"/>
      <c r="E4243" s="278"/>
      <c r="F4243" s="278"/>
      <c r="G4243" s="278"/>
      <c r="H4243" s="278"/>
      <c r="I4243" s="278"/>
      <c r="J4243" s="278"/>
      <c r="K4243" s="278"/>
    </row>
    <row r="4244" spans="2:11" ht="15" customHeight="1" x14ac:dyDescent="0.2">
      <c r="B4244" s="259" t="s">
        <v>860</v>
      </c>
      <c r="C4244" s="267" t="s">
        <v>24</v>
      </c>
      <c r="D4244" s="259" t="s">
        <v>25</v>
      </c>
      <c r="E4244" s="259" t="s">
        <v>26</v>
      </c>
      <c r="F4244" s="387" t="s">
        <v>917</v>
      </c>
      <c r="G4244" s="387"/>
      <c r="H4244" s="271" t="s">
        <v>27</v>
      </c>
      <c r="I4244" s="267" t="s">
        <v>28</v>
      </c>
      <c r="J4244" s="267" t="s">
        <v>29</v>
      </c>
      <c r="K4244" s="267" t="s">
        <v>30</v>
      </c>
    </row>
    <row r="4245" spans="2:11" ht="15" customHeight="1" x14ac:dyDescent="0.2">
      <c r="B4245" s="260" t="s">
        <v>918</v>
      </c>
      <c r="C4245" s="275" t="s">
        <v>3511</v>
      </c>
      <c r="D4245" s="260" t="s">
        <v>73</v>
      </c>
      <c r="E4245" s="260" t="s">
        <v>3512</v>
      </c>
      <c r="F4245" s="388" t="s">
        <v>1646</v>
      </c>
      <c r="G4245" s="388"/>
      <c r="H4245" s="274" t="s">
        <v>49</v>
      </c>
      <c r="I4245" s="277">
        <v>1</v>
      </c>
      <c r="J4245" s="276">
        <v>6350.45</v>
      </c>
      <c r="K4245" s="276">
        <v>6350.45</v>
      </c>
    </row>
    <row r="4246" spans="2:11" ht="15" customHeight="1" x14ac:dyDescent="0.2">
      <c r="B4246" s="261" t="s">
        <v>953</v>
      </c>
      <c r="C4246" s="280" t="s">
        <v>2765</v>
      </c>
      <c r="D4246" s="261" t="s">
        <v>47</v>
      </c>
      <c r="E4246" s="261" t="s">
        <v>2766</v>
      </c>
      <c r="F4246" s="385" t="s">
        <v>3970</v>
      </c>
      <c r="G4246" s="385"/>
      <c r="H4246" s="279" t="s">
        <v>950</v>
      </c>
      <c r="I4246" s="282">
        <v>1.6910000000000001</v>
      </c>
      <c r="J4246" s="281">
        <v>25.16</v>
      </c>
      <c r="K4246" s="281">
        <v>42.54</v>
      </c>
    </row>
    <row r="4247" spans="2:11" ht="15" customHeight="1" x14ac:dyDescent="0.2">
      <c r="B4247" s="261" t="s">
        <v>953</v>
      </c>
      <c r="C4247" s="280" t="s">
        <v>1144</v>
      </c>
      <c r="D4247" s="261" t="s">
        <v>47</v>
      </c>
      <c r="E4247" s="261" t="s">
        <v>1145</v>
      </c>
      <c r="F4247" s="385" t="s">
        <v>3970</v>
      </c>
      <c r="G4247" s="385"/>
      <c r="H4247" s="279" t="s">
        <v>950</v>
      </c>
      <c r="I4247" s="282">
        <v>1.6910000000000001</v>
      </c>
      <c r="J4247" s="281">
        <v>25.97</v>
      </c>
      <c r="K4247" s="281">
        <v>43.91</v>
      </c>
    </row>
    <row r="4248" spans="2:11" ht="15" customHeight="1" x14ac:dyDescent="0.2">
      <c r="B4248" s="262" t="s">
        <v>919</v>
      </c>
      <c r="C4248" s="284" t="s">
        <v>3769</v>
      </c>
      <c r="D4248" s="262" t="s">
        <v>43</v>
      </c>
      <c r="E4248" s="262" t="s">
        <v>3770</v>
      </c>
      <c r="F4248" s="389" t="s">
        <v>923</v>
      </c>
      <c r="G4248" s="389"/>
      <c r="H4248" s="283" t="s">
        <v>49</v>
      </c>
      <c r="I4248" s="286">
        <v>1</v>
      </c>
      <c r="J4248" s="285">
        <v>6264</v>
      </c>
      <c r="K4248" s="285">
        <v>6264</v>
      </c>
    </row>
    <row r="4249" spans="2:11" ht="15" customHeight="1" x14ac:dyDescent="0.2">
      <c r="B4249" s="263"/>
      <c r="C4249" s="263"/>
      <c r="D4249" s="263"/>
      <c r="E4249" s="263"/>
      <c r="F4249" s="263" t="s">
        <v>924</v>
      </c>
      <c r="G4249" s="289">
        <v>74.349999999999994</v>
      </c>
      <c r="H4249" s="263" t="s">
        <v>925</v>
      </c>
      <c r="I4249" s="289">
        <v>0</v>
      </c>
      <c r="J4249" s="263" t="s">
        <v>926</v>
      </c>
      <c r="K4249" s="289">
        <v>74.349999999999994</v>
      </c>
    </row>
    <row r="4250" spans="2:11" ht="15" customHeight="1" x14ac:dyDescent="0.2">
      <c r="B4250" s="263"/>
      <c r="C4250" s="263"/>
      <c r="D4250" s="263"/>
      <c r="E4250" s="263"/>
      <c r="F4250" s="263" t="s">
        <v>927</v>
      </c>
      <c r="G4250" s="289">
        <v>857.94</v>
      </c>
      <c r="H4250" s="263"/>
      <c r="I4250" s="386" t="s">
        <v>928</v>
      </c>
      <c r="J4250" s="386"/>
      <c r="K4250" s="289">
        <v>7208.39</v>
      </c>
    </row>
    <row r="4251" spans="2:11" ht="15" customHeight="1" thickBot="1" x14ac:dyDescent="0.25">
      <c r="B4251" s="264"/>
      <c r="C4251" s="264"/>
      <c r="D4251" s="264"/>
      <c r="E4251" s="264"/>
      <c r="F4251" s="264"/>
      <c r="G4251" s="264"/>
      <c r="H4251" s="264" t="s">
        <v>929</v>
      </c>
      <c r="I4251" s="287" t="s">
        <v>975</v>
      </c>
      <c r="J4251" s="264" t="s">
        <v>931</v>
      </c>
      <c r="K4251" s="265">
        <v>7208.39</v>
      </c>
    </row>
    <row r="4252" spans="2:11" ht="15" customHeight="1" thickTop="1" x14ac:dyDescent="0.2">
      <c r="B4252" s="278"/>
      <c r="C4252" s="278"/>
      <c r="D4252" s="278"/>
      <c r="E4252" s="278"/>
      <c r="F4252" s="278"/>
      <c r="G4252" s="278"/>
      <c r="H4252" s="278"/>
      <c r="I4252" s="278"/>
      <c r="J4252" s="278"/>
      <c r="K4252" s="278"/>
    </row>
    <row r="4253" spans="2:11" ht="15" customHeight="1" x14ac:dyDescent="0.2">
      <c r="B4253" s="259" t="s">
        <v>861</v>
      </c>
      <c r="C4253" s="267" t="s">
        <v>24</v>
      </c>
      <c r="D4253" s="259" t="s">
        <v>25</v>
      </c>
      <c r="E4253" s="259" t="s">
        <v>26</v>
      </c>
      <c r="F4253" s="387" t="s">
        <v>917</v>
      </c>
      <c r="G4253" s="387"/>
      <c r="H4253" s="271" t="s">
        <v>27</v>
      </c>
      <c r="I4253" s="267" t="s">
        <v>28</v>
      </c>
      <c r="J4253" s="267" t="s">
        <v>29</v>
      </c>
      <c r="K4253" s="267" t="s">
        <v>30</v>
      </c>
    </row>
    <row r="4254" spans="2:11" ht="15" customHeight="1" x14ac:dyDescent="0.2">
      <c r="B4254" s="260" t="s">
        <v>918</v>
      </c>
      <c r="C4254" s="275" t="s">
        <v>3248</v>
      </c>
      <c r="D4254" s="260" t="s">
        <v>73</v>
      </c>
      <c r="E4254" s="260" t="s">
        <v>3249</v>
      </c>
      <c r="F4254" s="388" t="s">
        <v>1646</v>
      </c>
      <c r="G4254" s="388"/>
      <c r="H4254" s="274" t="s">
        <v>49</v>
      </c>
      <c r="I4254" s="277">
        <v>1</v>
      </c>
      <c r="J4254" s="276">
        <v>3868.26</v>
      </c>
      <c r="K4254" s="276">
        <v>3868.26</v>
      </c>
    </row>
    <row r="4255" spans="2:11" ht="15" customHeight="1" x14ac:dyDescent="0.2">
      <c r="B4255" s="261" t="s">
        <v>953</v>
      </c>
      <c r="C4255" s="280" t="s">
        <v>1144</v>
      </c>
      <c r="D4255" s="261" t="s">
        <v>47</v>
      </c>
      <c r="E4255" s="261" t="s">
        <v>1145</v>
      </c>
      <c r="F4255" s="385" t="s">
        <v>3970</v>
      </c>
      <c r="G4255" s="385"/>
      <c r="H4255" s="279" t="s">
        <v>950</v>
      </c>
      <c r="I4255" s="282">
        <v>5.2679999999999998</v>
      </c>
      <c r="J4255" s="281">
        <v>25.97</v>
      </c>
      <c r="K4255" s="281">
        <v>136.80000000000001</v>
      </c>
    </row>
    <row r="4256" spans="2:11" ht="15" customHeight="1" x14ac:dyDescent="0.2">
      <c r="B4256" s="261" t="s">
        <v>953</v>
      </c>
      <c r="C4256" s="280" t="s">
        <v>2754</v>
      </c>
      <c r="D4256" s="261" t="s">
        <v>47</v>
      </c>
      <c r="E4256" s="261" t="s">
        <v>2755</v>
      </c>
      <c r="F4256" s="385" t="s">
        <v>3970</v>
      </c>
      <c r="G4256" s="385"/>
      <c r="H4256" s="279" t="s">
        <v>950</v>
      </c>
      <c r="I4256" s="282">
        <v>3.161</v>
      </c>
      <c r="J4256" s="281">
        <v>43.17</v>
      </c>
      <c r="K4256" s="281">
        <v>136.46</v>
      </c>
    </row>
    <row r="4257" spans="2:11" ht="15" customHeight="1" x14ac:dyDescent="0.2">
      <c r="B4257" s="262" t="s">
        <v>919</v>
      </c>
      <c r="C4257" s="284" t="s">
        <v>3355</v>
      </c>
      <c r="D4257" s="262" t="s">
        <v>43</v>
      </c>
      <c r="E4257" s="262" t="s">
        <v>3249</v>
      </c>
      <c r="F4257" s="389" t="s">
        <v>923</v>
      </c>
      <c r="G4257" s="389"/>
      <c r="H4257" s="283" t="s">
        <v>49</v>
      </c>
      <c r="I4257" s="286">
        <v>1</v>
      </c>
      <c r="J4257" s="285">
        <v>3595</v>
      </c>
      <c r="K4257" s="285">
        <v>3595</v>
      </c>
    </row>
    <row r="4258" spans="2:11" ht="15" customHeight="1" x14ac:dyDescent="0.2">
      <c r="B4258" s="263"/>
      <c r="C4258" s="263"/>
      <c r="D4258" s="263"/>
      <c r="E4258" s="263"/>
      <c r="F4258" s="263" t="s">
        <v>924</v>
      </c>
      <c r="G4258" s="289">
        <v>238.07</v>
      </c>
      <c r="H4258" s="263" t="s">
        <v>925</v>
      </c>
      <c r="I4258" s="289">
        <v>0</v>
      </c>
      <c r="J4258" s="263" t="s">
        <v>926</v>
      </c>
      <c r="K4258" s="289">
        <v>238.07</v>
      </c>
    </row>
    <row r="4259" spans="2:11" ht="15" customHeight="1" x14ac:dyDescent="0.2">
      <c r="B4259" s="263"/>
      <c r="C4259" s="263"/>
      <c r="D4259" s="263"/>
      <c r="E4259" s="263"/>
      <c r="F4259" s="263" t="s">
        <v>927</v>
      </c>
      <c r="G4259" s="289">
        <v>522.6</v>
      </c>
      <c r="H4259" s="263"/>
      <c r="I4259" s="386" t="s">
        <v>928</v>
      </c>
      <c r="J4259" s="386"/>
      <c r="K4259" s="289">
        <v>4390.8599999999997</v>
      </c>
    </row>
    <row r="4260" spans="2:11" ht="15" customHeight="1" thickBot="1" x14ac:dyDescent="0.25">
      <c r="B4260" s="264"/>
      <c r="C4260" s="264"/>
      <c r="D4260" s="264"/>
      <c r="E4260" s="264"/>
      <c r="F4260" s="264"/>
      <c r="G4260" s="264"/>
      <c r="H4260" s="264" t="s">
        <v>929</v>
      </c>
      <c r="I4260" s="287" t="s">
        <v>975</v>
      </c>
      <c r="J4260" s="264" t="s">
        <v>931</v>
      </c>
      <c r="K4260" s="265">
        <v>4390.8599999999997</v>
      </c>
    </row>
    <row r="4261" spans="2:11" ht="15" customHeight="1" thickTop="1" x14ac:dyDescent="0.2">
      <c r="B4261" s="278"/>
      <c r="C4261" s="278"/>
      <c r="D4261" s="278"/>
      <c r="E4261" s="278"/>
      <c r="F4261" s="278"/>
      <c r="G4261" s="278"/>
      <c r="H4261" s="278"/>
      <c r="I4261" s="278"/>
      <c r="J4261" s="278"/>
      <c r="K4261" s="278"/>
    </row>
    <row r="4262" spans="2:11" ht="15" customHeight="1" x14ac:dyDescent="0.2">
      <c r="B4262" s="259" t="s">
        <v>862</v>
      </c>
      <c r="C4262" s="267" t="s">
        <v>24</v>
      </c>
      <c r="D4262" s="259" t="s">
        <v>25</v>
      </c>
      <c r="E4262" s="259" t="s">
        <v>26</v>
      </c>
      <c r="F4262" s="387" t="s">
        <v>917</v>
      </c>
      <c r="G4262" s="387"/>
      <c r="H4262" s="271" t="s">
        <v>27</v>
      </c>
      <c r="I4262" s="267" t="s">
        <v>28</v>
      </c>
      <c r="J4262" s="267" t="s">
        <v>29</v>
      </c>
      <c r="K4262" s="267" t="s">
        <v>30</v>
      </c>
    </row>
    <row r="4263" spans="2:11" ht="15" customHeight="1" x14ac:dyDescent="0.2">
      <c r="B4263" s="260" t="s">
        <v>918</v>
      </c>
      <c r="C4263" s="275" t="s">
        <v>3513</v>
      </c>
      <c r="D4263" s="260" t="s">
        <v>73</v>
      </c>
      <c r="E4263" s="260" t="s">
        <v>3514</v>
      </c>
      <c r="F4263" s="388" t="s">
        <v>1646</v>
      </c>
      <c r="G4263" s="388"/>
      <c r="H4263" s="274" t="s">
        <v>49</v>
      </c>
      <c r="I4263" s="277">
        <v>1</v>
      </c>
      <c r="J4263" s="276">
        <v>3256.4</v>
      </c>
      <c r="K4263" s="276">
        <v>3256.4</v>
      </c>
    </row>
    <row r="4264" spans="2:11" ht="15" customHeight="1" x14ac:dyDescent="0.2">
      <c r="B4264" s="261" t="s">
        <v>953</v>
      </c>
      <c r="C4264" s="280" t="s">
        <v>1144</v>
      </c>
      <c r="D4264" s="261" t="s">
        <v>47</v>
      </c>
      <c r="E4264" s="261" t="s">
        <v>1145</v>
      </c>
      <c r="F4264" s="385" t="s">
        <v>3970</v>
      </c>
      <c r="G4264" s="385"/>
      <c r="H4264" s="279" t="s">
        <v>950</v>
      </c>
      <c r="I4264" s="282">
        <v>5.1550000000000002</v>
      </c>
      <c r="J4264" s="281">
        <v>25.97</v>
      </c>
      <c r="K4264" s="281">
        <v>133.87</v>
      </c>
    </row>
    <row r="4265" spans="2:11" ht="15" customHeight="1" x14ac:dyDescent="0.2">
      <c r="B4265" s="261" t="s">
        <v>953</v>
      </c>
      <c r="C4265" s="280" t="s">
        <v>2754</v>
      </c>
      <c r="D4265" s="261" t="s">
        <v>47</v>
      </c>
      <c r="E4265" s="261" t="s">
        <v>2755</v>
      </c>
      <c r="F4265" s="385" t="s">
        <v>3970</v>
      </c>
      <c r="G4265" s="385"/>
      <c r="H4265" s="279" t="s">
        <v>950</v>
      </c>
      <c r="I4265" s="282">
        <v>5.1550000000000002</v>
      </c>
      <c r="J4265" s="281">
        <v>43.17</v>
      </c>
      <c r="K4265" s="281">
        <v>222.54</v>
      </c>
    </row>
    <row r="4266" spans="2:11" ht="15" customHeight="1" x14ac:dyDescent="0.2">
      <c r="B4266" s="262" t="s">
        <v>919</v>
      </c>
      <c r="C4266" s="284" t="s">
        <v>3771</v>
      </c>
      <c r="D4266" s="262" t="s">
        <v>43</v>
      </c>
      <c r="E4266" s="262" t="s">
        <v>3772</v>
      </c>
      <c r="F4266" s="389" t="s">
        <v>923</v>
      </c>
      <c r="G4266" s="389"/>
      <c r="H4266" s="283" t="s">
        <v>49</v>
      </c>
      <c r="I4266" s="286">
        <v>1</v>
      </c>
      <c r="J4266" s="285">
        <v>2899.99</v>
      </c>
      <c r="K4266" s="285">
        <v>2899.99</v>
      </c>
    </row>
    <row r="4267" spans="2:11" ht="15" customHeight="1" x14ac:dyDescent="0.2">
      <c r="B4267" s="263"/>
      <c r="C4267" s="263"/>
      <c r="D4267" s="263"/>
      <c r="E4267" s="263"/>
      <c r="F4267" s="263" t="s">
        <v>924</v>
      </c>
      <c r="G4267" s="289">
        <v>313.20999999999998</v>
      </c>
      <c r="H4267" s="263" t="s">
        <v>925</v>
      </c>
      <c r="I4267" s="289">
        <v>0</v>
      </c>
      <c r="J4267" s="263" t="s">
        <v>926</v>
      </c>
      <c r="K4267" s="289">
        <v>313.20999999999998</v>
      </c>
    </row>
    <row r="4268" spans="2:11" ht="15" customHeight="1" x14ac:dyDescent="0.2">
      <c r="B4268" s="263"/>
      <c r="C4268" s="263"/>
      <c r="D4268" s="263"/>
      <c r="E4268" s="263"/>
      <c r="F4268" s="263" t="s">
        <v>927</v>
      </c>
      <c r="G4268" s="289">
        <v>439.93</v>
      </c>
      <c r="H4268" s="263"/>
      <c r="I4268" s="386" t="s">
        <v>928</v>
      </c>
      <c r="J4268" s="386"/>
      <c r="K4268" s="289">
        <v>3696.33</v>
      </c>
    </row>
    <row r="4269" spans="2:11" ht="15" customHeight="1" thickBot="1" x14ac:dyDescent="0.25">
      <c r="B4269" s="264"/>
      <c r="C4269" s="264"/>
      <c r="D4269" s="264"/>
      <c r="E4269" s="264"/>
      <c r="F4269" s="264"/>
      <c r="G4269" s="264"/>
      <c r="H4269" s="264" t="s">
        <v>929</v>
      </c>
      <c r="I4269" s="287" t="s">
        <v>975</v>
      </c>
      <c r="J4269" s="264" t="s">
        <v>931</v>
      </c>
      <c r="K4269" s="265">
        <v>3696.33</v>
      </c>
    </row>
    <row r="4270" spans="2:11" ht="15" customHeight="1" thickTop="1" x14ac:dyDescent="0.2">
      <c r="B4270" s="278"/>
      <c r="C4270" s="278"/>
      <c r="D4270" s="278"/>
      <c r="E4270" s="278"/>
      <c r="F4270" s="278"/>
      <c r="G4270" s="278"/>
      <c r="H4270" s="278"/>
      <c r="I4270" s="278"/>
      <c r="J4270" s="278"/>
      <c r="K4270" s="278"/>
    </row>
    <row r="4271" spans="2:11" ht="15" customHeight="1" x14ac:dyDescent="0.2">
      <c r="B4271" s="259" t="s">
        <v>3515</v>
      </c>
      <c r="C4271" s="267" t="s">
        <v>24</v>
      </c>
      <c r="D4271" s="259" t="s">
        <v>25</v>
      </c>
      <c r="E4271" s="259" t="s">
        <v>26</v>
      </c>
      <c r="F4271" s="387" t="s">
        <v>917</v>
      </c>
      <c r="G4271" s="387"/>
      <c r="H4271" s="271" t="s">
        <v>27</v>
      </c>
      <c r="I4271" s="267" t="s">
        <v>28</v>
      </c>
      <c r="J4271" s="267" t="s">
        <v>29</v>
      </c>
      <c r="K4271" s="267" t="s">
        <v>30</v>
      </c>
    </row>
    <row r="4272" spans="2:11" ht="15" customHeight="1" x14ac:dyDescent="0.2">
      <c r="B4272" s="260" t="s">
        <v>918</v>
      </c>
      <c r="C4272" s="275" t="s">
        <v>3516</v>
      </c>
      <c r="D4272" s="260" t="s">
        <v>73</v>
      </c>
      <c r="E4272" s="260" t="s">
        <v>3517</v>
      </c>
      <c r="F4272" s="388" t="s">
        <v>1646</v>
      </c>
      <c r="G4272" s="388"/>
      <c r="H4272" s="274" t="s">
        <v>49</v>
      </c>
      <c r="I4272" s="277">
        <v>1</v>
      </c>
      <c r="J4272" s="276">
        <v>5774.57</v>
      </c>
      <c r="K4272" s="276">
        <v>5774.57</v>
      </c>
    </row>
    <row r="4273" spans="2:11" ht="15" customHeight="1" x14ac:dyDescent="0.2">
      <c r="B4273" s="261" t="s">
        <v>953</v>
      </c>
      <c r="C4273" s="280" t="s">
        <v>988</v>
      </c>
      <c r="D4273" s="261" t="s">
        <v>47</v>
      </c>
      <c r="E4273" s="261" t="s">
        <v>989</v>
      </c>
      <c r="F4273" s="385" t="s">
        <v>3970</v>
      </c>
      <c r="G4273" s="385"/>
      <c r="H4273" s="279" t="s">
        <v>950</v>
      </c>
      <c r="I4273" s="282">
        <v>2.1920000000000002</v>
      </c>
      <c r="J4273" s="281">
        <v>27.19</v>
      </c>
      <c r="K4273" s="281">
        <v>59.6</v>
      </c>
    </row>
    <row r="4274" spans="2:11" ht="15" customHeight="1" x14ac:dyDescent="0.2">
      <c r="B4274" s="261" t="s">
        <v>953</v>
      </c>
      <c r="C4274" s="280" t="s">
        <v>991</v>
      </c>
      <c r="D4274" s="261" t="s">
        <v>47</v>
      </c>
      <c r="E4274" s="261" t="s">
        <v>992</v>
      </c>
      <c r="F4274" s="385" t="s">
        <v>3970</v>
      </c>
      <c r="G4274" s="385"/>
      <c r="H4274" s="279" t="s">
        <v>950</v>
      </c>
      <c r="I4274" s="282">
        <v>2.1920000000000002</v>
      </c>
      <c r="J4274" s="281">
        <v>43.64</v>
      </c>
      <c r="K4274" s="281">
        <v>95.65</v>
      </c>
    </row>
    <row r="4275" spans="2:11" ht="15" customHeight="1" x14ac:dyDescent="0.2">
      <c r="B4275" s="262" t="s">
        <v>919</v>
      </c>
      <c r="C4275" s="284" t="s">
        <v>3773</v>
      </c>
      <c r="D4275" s="262" t="s">
        <v>43</v>
      </c>
      <c r="E4275" s="262" t="s">
        <v>3774</v>
      </c>
      <c r="F4275" s="389" t="s">
        <v>923</v>
      </c>
      <c r="G4275" s="389"/>
      <c r="H4275" s="283" t="s">
        <v>49</v>
      </c>
      <c r="I4275" s="286">
        <v>1</v>
      </c>
      <c r="J4275" s="285">
        <v>5619.32</v>
      </c>
      <c r="K4275" s="285">
        <v>5619.32</v>
      </c>
    </row>
    <row r="4276" spans="2:11" ht="15" customHeight="1" x14ac:dyDescent="0.2">
      <c r="B4276" s="263"/>
      <c r="C4276" s="263"/>
      <c r="D4276" s="263"/>
      <c r="E4276" s="263"/>
      <c r="F4276" s="263" t="s">
        <v>924</v>
      </c>
      <c r="G4276" s="289">
        <v>136.62</v>
      </c>
      <c r="H4276" s="263" t="s">
        <v>925</v>
      </c>
      <c r="I4276" s="289">
        <v>0</v>
      </c>
      <c r="J4276" s="263" t="s">
        <v>926</v>
      </c>
      <c r="K4276" s="289">
        <v>136.62</v>
      </c>
    </row>
    <row r="4277" spans="2:11" ht="15" customHeight="1" x14ac:dyDescent="0.2">
      <c r="B4277" s="263"/>
      <c r="C4277" s="263"/>
      <c r="D4277" s="263"/>
      <c r="E4277" s="263"/>
      <c r="F4277" s="263" t="s">
        <v>927</v>
      </c>
      <c r="G4277" s="289">
        <v>780.14</v>
      </c>
      <c r="H4277" s="263"/>
      <c r="I4277" s="386" t="s">
        <v>928</v>
      </c>
      <c r="J4277" s="386"/>
      <c r="K4277" s="289">
        <v>6554.71</v>
      </c>
    </row>
    <row r="4278" spans="2:11" ht="15" customHeight="1" thickBot="1" x14ac:dyDescent="0.25">
      <c r="B4278" s="264"/>
      <c r="C4278" s="264"/>
      <c r="D4278" s="264"/>
      <c r="E4278" s="264"/>
      <c r="F4278" s="264"/>
      <c r="G4278" s="264"/>
      <c r="H4278" s="264" t="s">
        <v>929</v>
      </c>
      <c r="I4278" s="287" t="s">
        <v>975</v>
      </c>
      <c r="J4278" s="264" t="s">
        <v>931</v>
      </c>
      <c r="K4278" s="265">
        <v>6554.71</v>
      </c>
    </row>
    <row r="4279" spans="2:11" ht="15" customHeight="1" thickTop="1" x14ac:dyDescent="0.2">
      <c r="B4279" s="278"/>
      <c r="C4279" s="278"/>
      <c r="D4279" s="278"/>
      <c r="E4279" s="278"/>
      <c r="F4279" s="278"/>
      <c r="G4279" s="278"/>
      <c r="H4279" s="278"/>
      <c r="I4279" s="278"/>
      <c r="J4279" s="278"/>
      <c r="K4279" s="278"/>
    </row>
    <row r="4280" spans="2:11" ht="15" customHeight="1" x14ac:dyDescent="0.2">
      <c r="B4280" s="259" t="s">
        <v>3518</v>
      </c>
      <c r="C4280" s="267" t="s">
        <v>24</v>
      </c>
      <c r="D4280" s="259" t="s">
        <v>25</v>
      </c>
      <c r="E4280" s="259" t="s">
        <v>26</v>
      </c>
      <c r="F4280" s="387" t="s">
        <v>917</v>
      </c>
      <c r="G4280" s="387"/>
      <c r="H4280" s="271" t="s">
        <v>27</v>
      </c>
      <c r="I4280" s="267" t="s">
        <v>28</v>
      </c>
      <c r="J4280" s="267" t="s">
        <v>29</v>
      </c>
      <c r="K4280" s="267" t="s">
        <v>30</v>
      </c>
    </row>
    <row r="4281" spans="2:11" ht="15" customHeight="1" x14ac:dyDescent="0.2">
      <c r="B4281" s="260" t="s">
        <v>918</v>
      </c>
      <c r="C4281" s="275" t="s">
        <v>2553</v>
      </c>
      <c r="D4281" s="260" t="s">
        <v>73</v>
      </c>
      <c r="E4281" s="260" t="s">
        <v>863</v>
      </c>
      <c r="F4281" s="388" t="s">
        <v>1646</v>
      </c>
      <c r="G4281" s="388"/>
      <c r="H4281" s="274" t="s">
        <v>49</v>
      </c>
      <c r="I4281" s="277">
        <v>1</v>
      </c>
      <c r="J4281" s="276">
        <v>273.77</v>
      </c>
      <c r="K4281" s="276">
        <v>273.77</v>
      </c>
    </row>
    <row r="4282" spans="2:11" ht="15" customHeight="1" x14ac:dyDescent="0.2">
      <c r="B4282" s="261" t="s">
        <v>953</v>
      </c>
      <c r="C4282" s="280" t="s">
        <v>1144</v>
      </c>
      <c r="D4282" s="261" t="s">
        <v>47</v>
      </c>
      <c r="E4282" s="261" t="s">
        <v>1145</v>
      </c>
      <c r="F4282" s="385" t="s">
        <v>3970</v>
      </c>
      <c r="G4282" s="385"/>
      <c r="H4282" s="279" t="s">
        <v>950</v>
      </c>
      <c r="I4282" s="282">
        <v>1.0309999999999999</v>
      </c>
      <c r="J4282" s="281">
        <v>25.97</v>
      </c>
      <c r="K4282" s="281">
        <v>26.77</v>
      </c>
    </row>
    <row r="4283" spans="2:11" ht="15" customHeight="1" x14ac:dyDescent="0.2">
      <c r="B4283" s="261" t="s">
        <v>953</v>
      </c>
      <c r="C4283" s="280" t="s">
        <v>2754</v>
      </c>
      <c r="D4283" s="261" t="s">
        <v>47</v>
      </c>
      <c r="E4283" s="261" t="s">
        <v>2755</v>
      </c>
      <c r="F4283" s="385" t="s">
        <v>3970</v>
      </c>
      <c r="G4283" s="385"/>
      <c r="H4283" s="279" t="s">
        <v>950</v>
      </c>
      <c r="I4283" s="282">
        <v>1.0309999999999999</v>
      </c>
      <c r="J4283" s="281">
        <v>43.17</v>
      </c>
      <c r="K4283" s="281">
        <v>44.5</v>
      </c>
    </row>
    <row r="4284" spans="2:11" ht="15" customHeight="1" x14ac:dyDescent="0.2">
      <c r="B4284" s="262" t="s">
        <v>919</v>
      </c>
      <c r="C4284" s="284" t="s">
        <v>1812</v>
      </c>
      <c r="D4284" s="262" t="s">
        <v>43</v>
      </c>
      <c r="E4284" s="262" t="s">
        <v>863</v>
      </c>
      <c r="F4284" s="389" t="s">
        <v>923</v>
      </c>
      <c r="G4284" s="389"/>
      <c r="H4284" s="283" t="s">
        <v>49</v>
      </c>
      <c r="I4284" s="286">
        <v>1</v>
      </c>
      <c r="J4284" s="285">
        <v>202.5</v>
      </c>
      <c r="K4284" s="285">
        <v>202.5</v>
      </c>
    </row>
    <row r="4285" spans="2:11" ht="15" customHeight="1" x14ac:dyDescent="0.2">
      <c r="B4285" s="263"/>
      <c r="C4285" s="263"/>
      <c r="D4285" s="263"/>
      <c r="E4285" s="263"/>
      <c r="F4285" s="263" t="s">
        <v>924</v>
      </c>
      <c r="G4285" s="289">
        <v>62.63</v>
      </c>
      <c r="H4285" s="263" t="s">
        <v>925</v>
      </c>
      <c r="I4285" s="289">
        <v>0</v>
      </c>
      <c r="J4285" s="263" t="s">
        <v>926</v>
      </c>
      <c r="K4285" s="289">
        <v>62.63</v>
      </c>
    </row>
    <row r="4286" spans="2:11" ht="15" customHeight="1" x14ac:dyDescent="0.2">
      <c r="B4286" s="263"/>
      <c r="C4286" s="263"/>
      <c r="D4286" s="263"/>
      <c r="E4286" s="263"/>
      <c r="F4286" s="263" t="s">
        <v>927</v>
      </c>
      <c r="G4286" s="289">
        <v>36.979999999999997</v>
      </c>
      <c r="H4286" s="263"/>
      <c r="I4286" s="386" t="s">
        <v>928</v>
      </c>
      <c r="J4286" s="386"/>
      <c r="K4286" s="289">
        <v>310.75</v>
      </c>
    </row>
    <row r="4287" spans="2:11" ht="15" customHeight="1" thickBot="1" x14ac:dyDescent="0.25">
      <c r="B4287" s="264"/>
      <c r="C4287" s="264"/>
      <c r="D4287" s="264"/>
      <c r="E4287" s="264"/>
      <c r="F4287" s="264"/>
      <c r="G4287" s="264"/>
      <c r="H4287" s="264" t="s">
        <v>929</v>
      </c>
      <c r="I4287" s="287" t="s">
        <v>975</v>
      </c>
      <c r="J4287" s="264" t="s">
        <v>931</v>
      </c>
      <c r="K4287" s="265">
        <v>310.75</v>
      </c>
    </row>
    <row r="4288" spans="2:11" ht="15" customHeight="1" thickTop="1" x14ac:dyDescent="0.2">
      <c r="B4288" s="278"/>
      <c r="C4288" s="278"/>
      <c r="D4288" s="278"/>
      <c r="E4288" s="278"/>
      <c r="F4288" s="278"/>
      <c r="G4288" s="278"/>
      <c r="H4288" s="278"/>
      <c r="I4288" s="278"/>
      <c r="J4288" s="278"/>
      <c r="K4288" s="278"/>
    </row>
    <row r="4289" spans="2:11" ht="15" customHeight="1" x14ac:dyDescent="0.2">
      <c r="B4289" s="258" t="s">
        <v>1813</v>
      </c>
      <c r="C4289" s="258"/>
      <c r="D4289" s="258"/>
      <c r="E4289" s="258" t="s">
        <v>864</v>
      </c>
      <c r="F4289" s="258"/>
      <c r="G4289" s="390"/>
      <c r="H4289" s="390"/>
      <c r="I4289" s="272"/>
      <c r="J4289" s="258"/>
      <c r="K4289" s="273">
        <v>28165.8</v>
      </c>
    </row>
    <row r="4290" spans="2:11" ht="15" customHeight="1" x14ac:dyDescent="0.2">
      <c r="B4290" s="259" t="s">
        <v>865</v>
      </c>
      <c r="C4290" s="267" t="s">
        <v>24</v>
      </c>
      <c r="D4290" s="259" t="s">
        <v>25</v>
      </c>
      <c r="E4290" s="259" t="s">
        <v>26</v>
      </c>
      <c r="F4290" s="387" t="s">
        <v>917</v>
      </c>
      <c r="G4290" s="387"/>
      <c r="H4290" s="271" t="s">
        <v>27</v>
      </c>
      <c r="I4290" s="267" t="s">
        <v>28</v>
      </c>
      <c r="J4290" s="267" t="s">
        <v>29</v>
      </c>
      <c r="K4290" s="267" t="s">
        <v>30</v>
      </c>
    </row>
    <row r="4291" spans="2:11" ht="15" customHeight="1" x14ac:dyDescent="0.2">
      <c r="B4291" s="260" t="s">
        <v>918</v>
      </c>
      <c r="C4291" s="275" t="s">
        <v>656</v>
      </c>
      <c r="D4291" s="260" t="s">
        <v>47</v>
      </c>
      <c r="E4291" s="260" t="s">
        <v>657</v>
      </c>
      <c r="F4291" s="388" t="s">
        <v>3978</v>
      </c>
      <c r="G4291" s="388"/>
      <c r="H4291" s="274" t="s">
        <v>49</v>
      </c>
      <c r="I4291" s="277">
        <v>1</v>
      </c>
      <c r="J4291" s="276">
        <v>23.43</v>
      </c>
      <c r="K4291" s="276">
        <v>23.43</v>
      </c>
    </row>
    <row r="4292" spans="2:11" ht="15" customHeight="1" x14ac:dyDescent="0.2">
      <c r="B4292" s="261" t="s">
        <v>953</v>
      </c>
      <c r="C4292" s="280" t="s">
        <v>1668</v>
      </c>
      <c r="D4292" s="261" t="s">
        <v>47</v>
      </c>
      <c r="E4292" s="261" t="s">
        <v>1669</v>
      </c>
      <c r="F4292" s="385" t="s">
        <v>3981</v>
      </c>
      <c r="G4292" s="385"/>
      <c r="H4292" s="279" t="s">
        <v>60</v>
      </c>
      <c r="I4292" s="282">
        <v>8.9999999999999998E-4</v>
      </c>
      <c r="J4292" s="281">
        <v>774.32</v>
      </c>
      <c r="K4292" s="281">
        <v>0.69</v>
      </c>
    </row>
    <row r="4293" spans="2:11" ht="15" customHeight="1" x14ac:dyDescent="0.2">
      <c r="B4293" s="261" t="s">
        <v>953</v>
      </c>
      <c r="C4293" s="280" t="s">
        <v>988</v>
      </c>
      <c r="D4293" s="261" t="s">
        <v>47</v>
      </c>
      <c r="E4293" s="261" t="s">
        <v>989</v>
      </c>
      <c r="F4293" s="385" t="s">
        <v>3970</v>
      </c>
      <c r="G4293" s="385"/>
      <c r="H4293" s="279" t="s">
        <v>950</v>
      </c>
      <c r="I4293" s="282">
        <v>0.29099999999999998</v>
      </c>
      <c r="J4293" s="281">
        <v>27.19</v>
      </c>
      <c r="K4293" s="281">
        <v>7.91</v>
      </c>
    </row>
    <row r="4294" spans="2:11" ht="15" customHeight="1" x14ac:dyDescent="0.2">
      <c r="B4294" s="261" t="s">
        <v>953</v>
      </c>
      <c r="C4294" s="280" t="s">
        <v>991</v>
      </c>
      <c r="D4294" s="261" t="s">
        <v>47</v>
      </c>
      <c r="E4294" s="261" t="s">
        <v>992</v>
      </c>
      <c r="F4294" s="385" t="s">
        <v>3970</v>
      </c>
      <c r="G4294" s="385"/>
      <c r="H4294" s="279" t="s">
        <v>950</v>
      </c>
      <c r="I4294" s="282">
        <v>0.29099999999999998</v>
      </c>
      <c r="J4294" s="281">
        <v>43.64</v>
      </c>
      <c r="K4294" s="281">
        <v>12.69</v>
      </c>
    </row>
    <row r="4295" spans="2:11" ht="15" customHeight="1" x14ac:dyDescent="0.2">
      <c r="B4295" s="262" t="s">
        <v>919</v>
      </c>
      <c r="C4295" s="284" t="s">
        <v>1670</v>
      </c>
      <c r="D4295" s="262" t="s">
        <v>47</v>
      </c>
      <c r="E4295" s="262" t="s">
        <v>1671</v>
      </c>
      <c r="F4295" s="389" t="s">
        <v>923</v>
      </c>
      <c r="G4295" s="389"/>
      <c r="H4295" s="283" t="s">
        <v>49</v>
      </c>
      <c r="I4295" s="286">
        <v>1</v>
      </c>
      <c r="J4295" s="285">
        <v>2.14</v>
      </c>
      <c r="K4295" s="285">
        <v>2.14</v>
      </c>
    </row>
    <row r="4296" spans="2:11" ht="15" customHeight="1" x14ac:dyDescent="0.2">
      <c r="B4296" s="263"/>
      <c r="C4296" s="263"/>
      <c r="D4296" s="263"/>
      <c r="E4296" s="263"/>
      <c r="F4296" s="263" t="s">
        <v>924</v>
      </c>
      <c r="G4296" s="289">
        <v>18.28</v>
      </c>
      <c r="H4296" s="263" t="s">
        <v>925</v>
      </c>
      <c r="I4296" s="289">
        <v>0</v>
      </c>
      <c r="J4296" s="263" t="s">
        <v>926</v>
      </c>
      <c r="K4296" s="289">
        <v>18.28</v>
      </c>
    </row>
    <row r="4297" spans="2:11" ht="15" customHeight="1" x14ac:dyDescent="0.2">
      <c r="B4297" s="263"/>
      <c r="C4297" s="263"/>
      <c r="D4297" s="263"/>
      <c r="E4297" s="263"/>
      <c r="F4297" s="263" t="s">
        <v>927</v>
      </c>
      <c r="G4297" s="289">
        <v>4.87</v>
      </c>
      <c r="H4297" s="263"/>
      <c r="I4297" s="386" t="s">
        <v>928</v>
      </c>
      <c r="J4297" s="386"/>
      <c r="K4297" s="289">
        <v>28.3</v>
      </c>
    </row>
    <row r="4298" spans="2:11" ht="15" customHeight="1" thickBot="1" x14ac:dyDescent="0.25">
      <c r="B4298" s="264"/>
      <c r="C4298" s="264"/>
      <c r="D4298" s="264"/>
      <c r="E4298" s="264"/>
      <c r="F4298" s="264"/>
      <c r="G4298" s="264"/>
      <c r="H4298" s="264" t="s">
        <v>929</v>
      </c>
      <c r="I4298" s="287" t="s">
        <v>1514</v>
      </c>
      <c r="J4298" s="264" t="s">
        <v>931</v>
      </c>
      <c r="K4298" s="265">
        <v>1471.6</v>
      </c>
    </row>
    <row r="4299" spans="2:11" ht="15" customHeight="1" thickTop="1" x14ac:dyDescent="0.2">
      <c r="B4299" s="278"/>
      <c r="C4299" s="278"/>
      <c r="D4299" s="278"/>
      <c r="E4299" s="278"/>
      <c r="F4299" s="278"/>
      <c r="G4299" s="278"/>
      <c r="H4299" s="278"/>
      <c r="I4299" s="278"/>
      <c r="J4299" s="278"/>
      <c r="K4299" s="278"/>
    </row>
    <row r="4300" spans="2:11" ht="15" customHeight="1" x14ac:dyDescent="0.2">
      <c r="B4300" s="259" t="s">
        <v>866</v>
      </c>
      <c r="C4300" s="267" t="s">
        <v>24</v>
      </c>
      <c r="D4300" s="259" t="s">
        <v>25</v>
      </c>
      <c r="E4300" s="259" t="s">
        <v>26</v>
      </c>
      <c r="F4300" s="387" t="s">
        <v>917</v>
      </c>
      <c r="G4300" s="387"/>
      <c r="H4300" s="271" t="s">
        <v>27</v>
      </c>
      <c r="I4300" s="267" t="s">
        <v>28</v>
      </c>
      <c r="J4300" s="267" t="s">
        <v>29</v>
      </c>
      <c r="K4300" s="267" t="s">
        <v>30</v>
      </c>
    </row>
    <row r="4301" spans="2:11" ht="15" customHeight="1" x14ac:dyDescent="0.2">
      <c r="B4301" s="260" t="s">
        <v>918</v>
      </c>
      <c r="C4301" s="275" t="s">
        <v>3019</v>
      </c>
      <c r="D4301" s="260" t="s">
        <v>73</v>
      </c>
      <c r="E4301" s="260" t="s">
        <v>3020</v>
      </c>
      <c r="F4301" s="388" t="s">
        <v>1065</v>
      </c>
      <c r="G4301" s="388"/>
      <c r="H4301" s="274" t="s">
        <v>668</v>
      </c>
      <c r="I4301" s="277">
        <v>1</v>
      </c>
      <c r="J4301" s="276">
        <v>6.1</v>
      </c>
      <c r="K4301" s="276">
        <v>6.1</v>
      </c>
    </row>
    <row r="4302" spans="2:11" ht="15" customHeight="1" x14ac:dyDescent="0.2">
      <c r="B4302" s="261" t="s">
        <v>953</v>
      </c>
      <c r="C4302" s="280" t="s">
        <v>991</v>
      </c>
      <c r="D4302" s="261" t="s">
        <v>47</v>
      </c>
      <c r="E4302" s="261" t="s">
        <v>992</v>
      </c>
      <c r="F4302" s="385" t="s">
        <v>3970</v>
      </c>
      <c r="G4302" s="385"/>
      <c r="H4302" s="279" t="s">
        <v>950</v>
      </c>
      <c r="I4302" s="282">
        <v>0.108</v>
      </c>
      <c r="J4302" s="281">
        <v>43.64</v>
      </c>
      <c r="K4302" s="281">
        <v>4.71</v>
      </c>
    </row>
    <row r="4303" spans="2:11" ht="15" customHeight="1" x14ac:dyDescent="0.2">
      <c r="B4303" s="262" t="s">
        <v>919</v>
      </c>
      <c r="C4303" s="284" t="s">
        <v>3103</v>
      </c>
      <c r="D4303" s="262" t="s">
        <v>406</v>
      </c>
      <c r="E4303" s="262" t="s">
        <v>3104</v>
      </c>
      <c r="F4303" s="389" t="s">
        <v>923</v>
      </c>
      <c r="G4303" s="389"/>
      <c r="H4303" s="283" t="s">
        <v>49</v>
      </c>
      <c r="I4303" s="286">
        <v>1</v>
      </c>
      <c r="J4303" s="285">
        <v>0.14000000000000001</v>
      </c>
      <c r="K4303" s="285">
        <v>0.14000000000000001</v>
      </c>
    </row>
    <row r="4304" spans="2:11" ht="15" customHeight="1" x14ac:dyDescent="0.2">
      <c r="B4304" s="262" t="s">
        <v>919</v>
      </c>
      <c r="C4304" s="284" t="s">
        <v>3105</v>
      </c>
      <c r="D4304" s="262" t="s">
        <v>406</v>
      </c>
      <c r="E4304" s="262" t="s">
        <v>3106</v>
      </c>
      <c r="F4304" s="389" t="s">
        <v>923</v>
      </c>
      <c r="G4304" s="389"/>
      <c r="H4304" s="283" t="s">
        <v>49</v>
      </c>
      <c r="I4304" s="286">
        <v>1</v>
      </c>
      <c r="J4304" s="285">
        <v>1.25</v>
      </c>
      <c r="K4304" s="285">
        <v>1.25</v>
      </c>
    </row>
    <row r="4305" spans="2:11" ht="15" customHeight="1" x14ac:dyDescent="0.2">
      <c r="B4305" s="263"/>
      <c r="C4305" s="263"/>
      <c r="D4305" s="263"/>
      <c r="E4305" s="263"/>
      <c r="F4305" s="263" t="s">
        <v>924</v>
      </c>
      <c r="G4305" s="289">
        <v>4.25</v>
      </c>
      <c r="H4305" s="263" t="s">
        <v>925</v>
      </c>
      <c r="I4305" s="289">
        <v>0</v>
      </c>
      <c r="J4305" s="263" t="s">
        <v>926</v>
      </c>
      <c r="K4305" s="289">
        <v>4.25</v>
      </c>
    </row>
    <row r="4306" spans="2:11" ht="15" customHeight="1" x14ac:dyDescent="0.2">
      <c r="B4306" s="263"/>
      <c r="C4306" s="263"/>
      <c r="D4306" s="263"/>
      <c r="E4306" s="263"/>
      <c r="F4306" s="263" t="s">
        <v>927</v>
      </c>
      <c r="G4306" s="289">
        <v>1.26</v>
      </c>
      <c r="H4306" s="263"/>
      <c r="I4306" s="386" t="s">
        <v>928</v>
      </c>
      <c r="J4306" s="386"/>
      <c r="K4306" s="289">
        <v>7.36</v>
      </c>
    </row>
    <row r="4307" spans="2:11" ht="15" customHeight="1" thickBot="1" x14ac:dyDescent="0.25">
      <c r="B4307" s="264"/>
      <c r="C4307" s="264"/>
      <c r="D4307" s="264"/>
      <c r="E4307" s="264"/>
      <c r="F4307" s="264"/>
      <c r="G4307" s="264"/>
      <c r="H4307" s="264" t="s">
        <v>929</v>
      </c>
      <c r="I4307" s="287" t="s">
        <v>3775</v>
      </c>
      <c r="J4307" s="264" t="s">
        <v>931</v>
      </c>
      <c r="K4307" s="265">
        <v>3503.36</v>
      </c>
    </row>
    <row r="4308" spans="2:11" ht="15" customHeight="1" thickTop="1" x14ac:dyDescent="0.2">
      <c r="B4308" s="278"/>
      <c r="C4308" s="278"/>
      <c r="D4308" s="278"/>
      <c r="E4308" s="278"/>
      <c r="F4308" s="278"/>
      <c r="G4308" s="278"/>
      <c r="H4308" s="278"/>
      <c r="I4308" s="278"/>
      <c r="J4308" s="278"/>
      <c r="K4308" s="278"/>
    </row>
    <row r="4309" spans="2:11" ht="15" customHeight="1" x14ac:dyDescent="0.2">
      <c r="B4309" s="259" t="s">
        <v>867</v>
      </c>
      <c r="C4309" s="267" t="s">
        <v>24</v>
      </c>
      <c r="D4309" s="259" t="s">
        <v>25</v>
      </c>
      <c r="E4309" s="259" t="s">
        <v>26</v>
      </c>
      <c r="F4309" s="387" t="s">
        <v>917</v>
      </c>
      <c r="G4309" s="387"/>
      <c r="H4309" s="271" t="s">
        <v>27</v>
      </c>
      <c r="I4309" s="267" t="s">
        <v>28</v>
      </c>
      <c r="J4309" s="267" t="s">
        <v>29</v>
      </c>
      <c r="K4309" s="267" t="s">
        <v>30</v>
      </c>
    </row>
    <row r="4310" spans="2:11" ht="15" customHeight="1" x14ac:dyDescent="0.2">
      <c r="B4310" s="260" t="s">
        <v>918</v>
      </c>
      <c r="C4310" s="275" t="s">
        <v>2496</v>
      </c>
      <c r="D4310" s="260" t="s">
        <v>73</v>
      </c>
      <c r="E4310" s="260" t="s">
        <v>670</v>
      </c>
      <c r="F4310" s="388" t="s">
        <v>1065</v>
      </c>
      <c r="G4310" s="388"/>
      <c r="H4310" s="274" t="s">
        <v>668</v>
      </c>
      <c r="I4310" s="277">
        <v>1</v>
      </c>
      <c r="J4310" s="276">
        <v>8.15</v>
      </c>
      <c r="K4310" s="276">
        <v>8.15</v>
      </c>
    </row>
    <row r="4311" spans="2:11" ht="15" customHeight="1" x14ac:dyDescent="0.2">
      <c r="B4311" s="261" t="s">
        <v>953</v>
      </c>
      <c r="C4311" s="280" t="s">
        <v>991</v>
      </c>
      <c r="D4311" s="261" t="s">
        <v>47</v>
      </c>
      <c r="E4311" s="261" t="s">
        <v>992</v>
      </c>
      <c r="F4311" s="385" t="s">
        <v>3970</v>
      </c>
      <c r="G4311" s="385"/>
      <c r="H4311" s="279" t="s">
        <v>950</v>
      </c>
      <c r="I4311" s="282">
        <v>0.109</v>
      </c>
      <c r="J4311" s="281">
        <v>43.64</v>
      </c>
      <c r="K4311" s="281">
        <v>4.75</v>
      </c>
    </row>
    <row r="4312" spans="2:11" ht="15" customHeight="1" x14ac:dyDescent="0.2">
      <c r="B4312" s="261" t="s">
        <v>953</v>
      </c>
      <c r="C4312" s="280" t="s">
        <v>988</v>
      </c>
      <c r="D4312" s="261" t="s">
        <v>47</v>
      </c>
      <c r="E4312" s="261" t="s">
        <v>989</v>
      </c>
      <c r="F4312" s="385" t="s">
        <v>3970</v>
      </c>
      <c r="G4312" s="385"/>
      <c r="H4312" s="279" t="s">
        <v>950</v>
      </c>
      <c r="I4312" s="282">
        <v>0.109</v>
      </c>
      <c r="J4312" s="281">
        <v>27.19</v>
      </c>
      <c r="K4312" s="281">
        <v>2.96</v>
      </c>
    </row>
    <row r="4313" spans="2:11" ht="15" customHeight="1" x14ac:dyDescent="0.2">
      <c r="B4313" s="262" t="s">
        <v>919</v>
      </c>
      <c r="C4313" s="284" t="s">
        <v>2731</v>
      </c>
      <c r="D4313" s="262" t="s">
        <v>47</v>
      </c>
      <c r="E4313" s="262" t="s">
        <v>1679</v>
      </c>
      <c r="F4313" s="389" t="s">
        <v>923</v>
      </c>
      <c r="G4313" s="389"/>
      <c r="H4313" s="283" t="s">
        <v>49</v>
      </c>
      <c r="I4313" s="286">
        <v>1</v>
      </c>
      <c r="J4313" s="285">
        <v>0.28000000000000003</v>
      </c>
      <c r="K4313" s="285">
        <v>0.28000000000000003</v>
      </c>
    </row>
    <row r="4314" spans="2:11" ht="15" customHeight="1" x14ac:dyDescent="0.2">
      <c r="B4314" s="262" t="s">
        <v>919</v>
      </c>
      <c r="C4314" s="284" t="s">
        <v>1678</v>
      </c>
      <c r="D4314" s="262" t="s">
        <v>43</v>
      </c>
      <c r="E4314" s="262" t="s">
        <v>2730</v>
      </c>
      <c r="F4314" s="389" t="s">
        <v>923</v>
      </c>
      <c r="G4314" s="389"/>
      <c r="H4314" s="283" t="s">
        <v>49</v>
      </c>
      <c r="I4314" s="286">
        <v>1</v>
      </c>
      <c r="J4314" s="285">
        <v>0.16</v>
      </c>
      <c r="K4314" s="285">
        <v>0.16</v>
      </c>
    </row>
    <row r="4315" spans="2:11" ht="15" customHeight="1" x14ac:dyDescent="0.2">
      <c r="B4315" s="263"/>
      <c r="C4315" s="263"/>
      <c r="D4315" s="263"/>
      <c r="E4315" s="263"/>
      <c r="F4315" s="263" t="s">
        <v>924</v>
      </c>
      <c r="G4315" s="289">
        <v>6.79</v>
      </c>
      <c r="H4315" s="263" t="s">
        <v>925</v>
      </c>
      <c r="I4315" s="289">
        <v>0</v>
      </c>
      <c r="J4315" s="263" t="s">
        <v>926</v>
      </c>
      <c r="K4315" s="289">
        <v>6.79</v>
      </c>
    </row>
    <row r="4316" spans="2:11" ht="15" customHeight="1" x14ac:dyDescent="0.2">
      <c r="B4316" s="263"/>
      <c r="C4316" s="263"/>
      <c r="D4316" s="263"/>
      <c r="E4316" s="263"/>
      <c r="F4316" s="263" t="s">
        <v>927</v>
      </c>
      <c r="G4316" s="289">
        <v>1.69</v>
      </c>
      <c r="H4316" s="263"/>
      <c r="I4316" s="386" t="s">
        <v>928</v>
      </c>
      <c r="J4316" s="386"/>
      <c r="K4316" s="289">
        <v>9.84</v>
      </c>
    </row>
    <row r="4317" spans="2:11" ht="15" customHeight="1" thickBot="1" x14ac:dyDescent="0.25">
      <c r="B4317" s="264"/>
      <c r="C4317" s="264"/>
      <c r="D4317" s="264"/>
      <c r="E4317" s="264"/>
      <c r="F4317" s="264"/>
      <c r="G4317" s="264"/>
      <c r="H4317" s="264" t="s">
        <v>929</v>
      </c>
      <c r="I4317" s="287" t="s">
        <v>3776</v>
      </c>
      <c r="J4317" s="264" t="s">
        <v>931</v>
      </c>
      <c r="K4317" s="265">
        <v>738</v>
      </c>
    </row>
    <row r="4318" spans="2:11" ht="15" customHeight="1" thickTop="1" x14ac:dyDescent="0.2">
      <c r="B4318" s="278"/>
      <c r="C4318" s="278"/>
      <c r="D4318" s="278"/>
      <c r="E4318" s="278"/>
      <c r="F4318" s="278"/>
      <c r="G4318" s="278"/>
      <c r="H4318" s="278"/>
      <c r="I4318" s="278"/>
      <c r="J4318" s="278"/>
      <c r="K4318" s="278"/>
    </row>
    <row r="4319" spans="2:11" ht="15" customHeight="1" x14ac:dyDescent="0.2">
      <c r="B4319" s="259" t="s">
        <v>870</v>
      </c>
      <c r="C4319" s="267" t="s">
        <v>24</v>
      </c>
      <c r="D4319" s="259" t="s">
        <v>25</v>
      </c>
      <c r="E4319" s="259" t="s">
        <v>26</v>
      </c>
      <c r="F4319" s="387" t="s">
        <v>917</v>
      </c>
      <c r="G4319" s="387"/>
      <c r="H4319" s="271" t="s">
        <v>27</v>
      </c>
      <c r="I4319" s="267" t="s">
        <v>28</v>
      </c>
      <c r="J4319" s="267" t="s">
        <v>29</v>
      </c>
      <c r="K4319" s="267" t="s">
        <v>30</v>
      </c>
    </row>
    <row r="4320" spans="2:11" ht="15" customHeight="1" x14ac:dyDescent="0.2">
      <c r="B4320" s="260" t="s">
        <v>918</v>
      </c>
      <c r="C4320" s="275" t="s">
        <v>3021</v>
      </c>
      <c r="D4320" s="260" t="s">
        <v>73</v>
      </c>
      <c r="E4320" s="260" t="s">
        <v>3022</v>
      </c>
      <c r="F4320" s="388" t="s">
        <v>1065</v>
      </c>
      <c r="G4320" s="388"/>
      <c r="H4320" s="274" t="s">
        <v>49</v>
      </c>
      <c r="I4320" s="277">
        <v>1</v>
      </c>
      <c r="J4320" s="276">
        <v>13.55</v>
      </c>
      <c r="K4320" s="276">
        <v>13.55</v>
      </c>
    </row>
    <row r="4321" spans="2:11" ht="15" customHeight="1" x14ac:dyDescent="0.2">
      <c r="B4321" s="261" t="s">
        <v>953</v>
      </c>
      <c r="C4321" s="280" t="s">
        <v>1212</v>
      </c>
      <c r="D4321" s="261" t="s">
        <v>47</v>
      </c>
      <c r="E4321" s="261" t="s">
        <v>2652</v>
      </c>
      <c r="F4321" s="385" t="s">
        <v>3970</v>
      </c>
      <c r="G4321" s="385"/>
      <c r="H4321" s="279" t="s">
        <v>950</v>
      </c>
      <c r="I4321" s="282">
        <v>0.27600000000000002</v>
      </c>
      <c r="J4321" s="281">
        <v>26.82</v>
      </c>
      <c r="K4321" s="281">
        <v>7.4</v>
      </c>
    </row>
    <row r="4322" spans="2:11" ht="15" customHeight="1" x14ac:dyDescent="0.2">
      <c r="B4322" s="261" t="s">
        <v>953</v>
      </c>
      <c r="C4322" s="280" t="s">
        <v>1144</v>
      </c>
      <c r="D4322" s="261" t="s">
        <v>47</v>
      </c>
      <c r="E4322" s="261" t="s">
        <v>1145</v>
      </c>
      <c r="F4322" s="385" t="s">
        <v>3970</v>
      </c>
      <c r="G4322" s="385"/>
      <c r="H4322" s="279" t="s">
        <v>950</v>
      </c>
      <c r="I4322" s="282">
        <v>0.128</v>
      </c>
      <c r="J4322" s="281">
        <v>25.97</v>
      </c>
      <c r="K4322" s="281">
        <v>3.32</v>
      </c>
    </row>
    <row r="4323" spans="2:11" ht="15" customHeight="1" x14ac:dyDescent="0.2">
      <c r="B4323" s="262" t="s">
        <v>919</v>
      </c>
      <c r="C4323" s="284" t="s">
        <v>3107</v>
      </c>
      <c r="D4323" s="262" t="s">
        <v>43</v>
      </c>
      <c r="E4323" s="262" t="s">
        <v>3108</v>
      </c>
      <c r="F4323" s="389" t="s">
        <v>923</v>
      </c>
      <c r="G4323" s="389"/>
      <c r="H4323" s="283" t="s">
        <v>49</v>
      </c>
      <c r="I4323" s="286">
        <v>1</v>
      </c>
      <c r="J4323" s="285">
        <v>2.83</v>
      </c>
      <c r="K4323" s="285">
        <v>2.83</v>
      </c>
    </row>
    <row r="4324" spans="2:11" ht="15" customHeight="1" x14ac:dyDescent="0.2">
      <c r="B4324" s="263"/>
      <c r="C4324" s="263"/>
      <c r="D4324" s="263"/>
      <c r="E4324" s="263"/>
      <c r="F4324" s="263" t="s">
        <v>924</v>
      </c>
      <c r="G4324" s="289">
        <v>9.35</v>
      </c>
      <c r="H4324" s="263" t="s">
        <v>925</v>
      </c>
      <c r="I4324" s="289">
        <v>0</v>
      </c>
      <c r="J4324" s="263" t="s">
        <v>926</v>
      </c>
      <c r="K4324" s="289">
        <v>9.35</v>
      </c>
    </row>
    <row r="4325" spans="2:11" ht="15" customHeight="1" x14ac:dyDescent="0.2">
      <c r="B4325" s="263"/>
      <c r="C4325" s="263"/>
      <c r="D4325" s="263"/>
      <c r="E4325" s="263"/>
      <c r="F4325" s="263" t="s">
        <v>927</v>
      </c>
      <c r="G4325" s="289">
        <v>2.81</v>
      </c>
      <c r="H4325" s="263"/>
      <c r="I4325" s="386" t="s">
        <v>928</v>
      </c>
      <c r="J4325" s="386"/>
      <c r="K4325" s="289">
        <v>16.36</v>
      </c>
    </row>
    <row r="4326" spans="2:11" ht="15" customHeight="1" thickBot="1" x14ac:dyDescent="0.25">
      <c r="B4326" s="264"/>
      <c r="C4326" s="264"/>
      <c r="D4326" s="264"/>
      <c r="E4326" s="264"/>
      <c r="F4326" s="264"/>
      <c r="G4326" s="264"/>
      <c r="H4326" s="264" t="s">
        <v>929</v>
      </c>
      <c r="I4326" s="287" t="s">
        <v>3776</v>
      </c>
      <c r="J4326" s="264" t="s">
        <v>931</v>
      </c>
      <c r="K4326" s="265">
        <v>1227</v>
      </c>
    </row>
    <row r="4327" spans="2:11" ht="15" customHeight="1" thickTop="1" x14ac:dyDescent="0.2">
      <c r="B4327" s="278"/>
      <c r="C4327" s="278"/>
      <c r="D4327" s="278"/>
      <c r="E4327" s="278"/>
      <c r="F4327" s="278"/>
      <c r="G4327" s="278"/>
      <c r="H4327" s="278"/>
      <c r="I4327" s="278"/>
      <c r="J4327" s="278"/>
      <c r="K4327" s="278"/>
    </row>
    <row r="4328" spans="2:11" ht="15" customHeight="1" x14ac:dyDescent="0.2">
      <c r="B4328" s="259" t="s">
        <v>871</v>
      </c>
      <c r="C4328" s="267" t="s">
        <v>24</v>
      </c>
      <c r="D4328" s="259" t="s">
        <v>25</v>
      </c>
      <c r="E4328" s="259" t="s">
        <v>26</v>
      </c>
      <c r="F4328" s="387" t="s">
        <v>917</v>
      </c>
      <c r="G4328" s="387"/>
      <c r="H4328" s="271" t="s">
        <v>27</v>
      </c>
      <c r="I4328" s="267" t="s">
        <v>28</v>
      </c>
      <c r="J4328" s="267" t="s">
        <v>29</v>
      </c>
      <c r="K4328" s="267" t="s">
        <v>30</v>
      </c>
    </row>
    <row r="4329" spans="2:11" ht="15" customHeight="1" x14ac:dyDescent="0.2">
      <c r="B4329" s="260" t="s">
        <v>918</v>
      </c>
      <c r="C4329" s="275" t="s">
        <v>2498</v>
      </c>
      <c r="D4329" s="260" t="s">
        <v>73</v>
      </c>
      <c r="E4329" s="260" t="s">
        <v>2499</v>
      </c>
      <c r="F4329" s="388" t="s">
        <v>1065</v>
      </c>
      <c r="G4329" s="388"/>
      <c r="H4329" s="274" t="s">
        <v>49</v>
      </c>
      <c r="I4329" s="277">
        <v>1</v>
      </c>
      <c r="J4329" s="276">
        <v>1.85</v>
      </c>
      <c r="K4329" s="276">
        <v>1.85</v>
      </c>
    </row>
    <row r="4330" spans="2:11" ht="15" customHeight="1" x14ac:dyDescent="0.2">
      <c r="B4330" s="261" t="s">
        <v>953</v>
      </c>
      <c r="C4330" s="280" t="s">
        <v>988</v>
      </c>
      <c r="D4330" s="261" t="s">
        <v>47</v>
      </c>
      <c r="E4330" s="261" t="s">
        <v>989</v>
      </c>
      <c r="F4330" s="385" t="s">
        <v>3970</v>
      </c>
      <c r="G4330" s="385"/>
      <c r="H4330" s="279" t="s">
        <v>950</v>
      </c>
      <c r="I4330" s="282">
        <v>1.2999999999999999E-2</v>
      </c>
      <c r="J4330" s="281">
        <v>27.19</v>
      </c>
      <c r="K4330" s="281">
        <v>0.35</v>
      </c>
    </row>
    <row r="4331" spans="2:11" ht="15" customHeight="1" x14ac:dyDescent="0.2">
      <c r="B4331" s="261" t="s">
        <v>953</v>
      </c>
      <c r="C4331" s="280" t="s">
        <v>991</v>
      </c>
      <c r="D4331" s="261" t="s">
        <v>47</v>
      </c>
      <c r="E4331" s="261" t="s">
        <v>992</v>
      </c>
      <c r="F4331" s="385" t="s">
        <v>3970</v>
      </c>
      <c r="G4331" s="385"/>
      <c r="H4331" s="279" t="s">
        <v>950</v>
      </c>
      <c r="I4331" s="282">
        <v>1.2999999999999999E-2</v>
      </c>
      <c r="J4331" s="281">
        <v>43.64</v>
      </c>
      <c r="K4331" s="281">
        <v>0.56000000000000005</v>
      </c>
    </row>
    <row r="4332" spans="2:11" ht="15" customHeight="1" x14ac:dyDescent="0.2">
      <c r="B4332" s="262" t="s">
        <v>919</v>
      </c>
      <c r="C4332" s="284" t="s">
        <v>1680</v>
      </c>
      <c r="D4332" s="262" t="s">
        <v>43</v>
      </c>
      <c r="E4332" s="262" t="s">
        <v>673</v>
      </c>
      <c r="F4332" s="389" t="s">
        <v>923</v>
      </c>
      <c r="G4332" s="389"/>
      <c r="H4332" s="283" t="s">
        <v>49</v>
      </c>
      <c r="I4332" s="286">
        <v>1</v>
      </c>
      <c r="J4332" s="285">
        <v>0.94</v>
      </c>
      <c r="K4332" s="285">
        <v>0.94</v>
      </c>
    </row>
    <row r="4333" spans="2:11" ht="15" customHeight="1" x14ac:dyDescent="0.2">
      <c r="B4333" s="263"/>
      <c r="C4333" s="263"/>
      <c r="D4333" s="263"/>
      <c r="E4333" s="263"/>
      <c r="F4333" s="263" t="s">
        <v>924</v>
      </c>
      <c r="G4333" s="289">
        <v>0.8</v>
      </c>
      <c r="H4333" s="263" t="s">
        <v>925</v>
      </c>
      <c r="I4333" s="289">
        <v>0</v>
      </c>
      <c r="J4333" s="263" t="s">
        <v>926</v>
      </c>
      <c r="K4333" s="289">
        <v>0.8</v>
      </c>
    </row>
    <row r="4334" spans="2:11" ht="15" customHeight="1" x14ac:dyDescent="0.2">
      <c r="B4334" s="263"/>
      <c r="C4334" s="263"/>
      <c r="D4334" s="263"/>
      <c r="E4334" s="263"/>
      <c r="F4334" s="263" t="s">
        <v>927</v>
      </c>
      <c r="G4334" s="289">
        <v>0.38</v>
      </c>
      <c r="H4334" s="263"/>
      <c r="I4334" s="386" t="s">
        <v>928</v>
      </c>
      <c r="J4334" s="386"/>
      <c r="K4334" s="289">
        <v>2.23</v>
      </c>
    </row>
    <row r="4335" spans="2:11" ht="15" customHeight="1" thickBot="1" x14ac:dyDescent="0.25">
      <c r="B4335" s="264"/>
      <c r="C4335" s="264"/>
      <c r="D4335" s="264"/>
      <c r="E4335" s="264"/>
      <c r="F4335" s="264"/>
      <c r="G4335" s="264"/>
      <c r="H4335" s="264" t="s">
        <v>929</v>
      </c>
      <c r="I4335" s="287" t="s">
        <v>3777</v>
      </c>
      <c r="J4335" s="264" t="s">
        <v>931</v>
      </c>
      <c r="K4335" s="265">
        <v>535.20000000000005</v>
      </c>
    </row>
    <row r="4336" spans="2:11" ht="15" customHeight="1" thickTop="1" x14ac:dyDescent="0.2">
      <c r="B4336" s="278"/>
      <c r="C4336" s="278"/>
      <c r="D4336" s="278"/>
      <c r="E4336" s="278"/>
      <c r="F4336" s="278"/>
      <c r="G4336" s="278"/>
      <c r="H4336" s="278"/>
      <c r="I4336" s="278"/>
      <c r="J4336" s="278"/>
      <c r="K4336" s="278"/>
    </row>
    <row r="4337" spans="2:11" ht="15" customHeight="1" x14ac:dyDescent="0.2">
      <c r="B4337" s="259" t="s">
        <v>872</v>
      </c>
      <c r="C4337" s="267" t="s">
        <v>24</v>
      </c>
      <c r="D4337" s="259" t="s">
        <v>25</v>
      </c>
      <c r="E4337" s="259" t="s">
        <v>26</v>
      </c>
      <c r="F4337" s="387" t="s">
        <v>917</v>
      </c>
      <c r="G4337" s="387"/>
      <c r="H4337" s="271" t="s">
        <v>27</v>
      </c>
      <c r="I4337" s="267" t="s">
        <v>28</v>
      </c>
      <c r="J4337" s="267" t="s">
        <v>29</v>
      </c>
      <c r="K4337" s="267" t="s">
        <v>30</v>
      </c>
    </row>
    <row r="4338" spans="2:11" ht="15" customHeight="1" x14ac:dyDescent="0.2">
      <c r="B4338" s="260" t="s">
        <v>918</v>
      </c>
      <c r="C4338" s="275" t="s">
        <v>2507</v>
      </c>
      <c r="D4338" s="260" t="s">
        <v>73</v>
      </c>
      <c r="E4338" s="260" t="s">
        <v>675</v>
      </c>
      <c r="F4338" s="388" t="s">
        <v>956</v>
      </c>
      <c r="G4338" s="388"/>
      <c r="H4338" s="274" t="s">
        <v>49</v>
      </c>
      <c r="I4338" s="277">
        <v>1</v>
      </c>
      <c r="J4338" s="276">
        <v>5.79</v>
      </c>
      <c r="K4338" s="276">
        <v>5.79</v>
      </c>
    </row>
    <row r="4339" spans="2:11" ht="15" customHeight="1" x14ac:dyDescent="0.2">
      <c r="B4339" s="261" t="s">
        <v>953</v>
      </c>
      <c r="C4339" s="280" t="s">
        <v>991</v>
      </c>
      <c r="D4339" s="261" t="s">
        <v>47</v>
      </c>
      <c r="E4339" s="261" t="s">
        <v>992</v>
      </c>
      <c r="F4339" s="385" t="s">
        <v>3970</v>
      </c>
      <c r="G4339" s="385"/>
      <c r="H4339" s="279" t="s">
        <v>950</v>
      </c>
      <c r="I4339" s="282">
        <v>2.1000000000000001E-2</v>
      </c>
      <c r="J4339" s="281">
        <v>43.64</v>
      </c>
      <c r="K4339" s="281">
        <v>0.91</v>
      </c>
    </row>
    <row r="4340" spans="2:11" ht="15" customHeight="1" x14ac:dyDescent="0.2">
      <c r="B4340" s="261" t="s">
        <v>953</v>
      </c>
      <c r="C4340" s="280" t="s">
        <v>988</v>
      </c>
      <c r="D4340" s="261" t="s">
        <v>47</v>
      </c>
      <c r="E4340" s="261" t="s">
        <v>989</v>
      </c>
      <c r="F4340" s="385" t="s">
        <v>3970</v>
      </c>
      <c r="G4340" s="385"/>
      <c r="H4340" s="279" t="s">
        <v>950</v>
      </c>
      <c r="I4340" s="282">
        <v>2.1000000000000001E-2</v>
      </c>
      <c r="J4340" s="281">
        <v>27.19</v>
      </c>
      <c r="K4340" s="281">
        <v>0.56999999999999995</v>
      </c>
    </row>
    <row r="4341" spans="2:11" ht="15" customHeight="1" x14ac:dyDescent="0.2">
      <c r="B4341" s="262" t="s">
        <v>919</v>
      </c>
      <c r="C4341" s="284" t="s">
        <v>1681</v>
      </c>
      <c r="D4341" s="262" t="s">
        <v>43</v>
      </c>
      <c r="E4341" s="262" t="s">
        <v>2732</v>
      </c>
      <c r="F4341" s="389" t="s">
        <v>923</v>
      </c>
      <c r="G4341" s="389"/>
      <c r="H4341" s="283" t="s">
        <v>49</v>
      </c>
      <c r="I4341" s="286">
        <v>1</v>
      </c>
      <c r="J4341" s="285">
        <v>4.3099999999999996</v>
      </c>
      <c r="K4341" s="285">
        <v>4.3099999999999996</v>
      </c>
    </row>
    <row r="4342" spans="2:11" ht="15" customHeight="1" x14ac:dyDescent="0.2">
      <c r="B4342" s="263"/>
      <c r="C4342" s="263"/>
      <c r="D4342" s="263"/>
      <c r="E4342" s="263"/>
      <c r="F4342" s="263" t="s">
        <v>924</v>
      </c>
      <c r="G4342" s="289">
        <v>1.3</v>
      </c>
      <c r="H4342" s="263" t="s">
        <v>925</v>
      </c>
      <c r="I4342" s="289">
        <v>0</v>
      </c>
      <c r="J4342" s="263" t="s">
        <v>926</v>
      </c>
      <c r="K4342" s="289">
        <v>1.3</v>
      </c>
    </row>
    <row r="4343" spans="2:11" ht="15" customHeight="1" x14ac:dyDescent="0.2">
      <c r="B4343" s="263"/>
      <c r="C4343" s="263"/>
      <c r="D4343" s="263"/>
      <c r="E4343" s="263"/>
      <c r="F4343" s="263" t="s">
        <v>927</v>
      </c>
      <c r="G4343" s="289">
        <v>1.2</v>
      </c>
      <c r="H4343" s="263"/>
      <c r="I4343" s="386" t="s">
        <v>928</v>
      </c>
      <c r="J4343" s="386"/>
      <c r="K4343" s="289">
        <v>6.99</v>
      </c>
    </row>
    <row r="4344" spans="2:11" ht="15" customHeight="1" thickBot="1" x14ac:dyDescent="0.25">
      <c r="B4344" s="264"/>
      <c r="C4344" s="264"/>
      <c r="D4344" s="264"/>
      <c r="E4344" s="264"/>
      <c r="F4344" s="264"/>
      <c r="G4344" s="264"/>
      <c r="H4344" s="264" t="s">
        <v>929</v>
      </c>
      <c r="I4344" s="287" t="s">
        <v>3776</v>
      </c>
      <c r="J4344" s="264" t="s">
        <v>931</v>
      </c>
      <c r="K4344" s="265">
        <v>524.25</v>
      </c>
    </row>
    <row r="4345" spans="2:11" ht="15" customHeight="1" thickTop="1" x14ac:dyDescent="0.2">
      <c r="B4345" s="278"/>
      <c r="C4345" s="278"/>
      <c r="D4345" s="278"/>
      <c r="E4345" s="278"/>
      <c r="F4345" s="278"/>
      <c r="G4345" s="278"/>
      <c r="H4345" s="278"/>
      <c r="I4345" s="278"/>
      <c r="J4345" s="278"/>
      <c r="K4345" s="278"/>
    </row>
    <row r="4346" spans="2:11" ht="15" customHeight="1" x14ac:dyDescent="0.2">
      <c r="B4346" s="259" t="s">
        <v>873</v>
      </c>
      <c r="C4346" s="267" t="s">
        <v>24</v>
      </c>
      <c r="D4346" s="259" t="s">
        <v>25</v>
      </c>
      <c r="E4346" s="259" t="s">
        <v>26</v>
      </c>
      <c r="F4346" s="387" t="s">
        <v>917</v>
      </c>
      <c r="G4346" s="387"/>
      <c r="H4346" s="271" t="s">
        <v>27</v>
      </c>
      <c r="I4346" s="267" t="s">
        <v>28</v>
      </c>
      <c r="J4346" s="267" t="s">
        <v>29</v>
      </c>
      <c r="K4346" s="267" t="s">
        <v>30</v>
      </c>
    </row>
    <row r="4347" spans="2:11" ht="15" customHeight="1" x14ac:dyDescent="0.2">
      <c r="B4347" s="260" t="s">
        <v>918</v>
      </c>
      <c r="C4347" s="275" t="s">
        <v>2459</v>
      </c>
      <c r="D4347" s="260" t="s">
        <v>73</v>
      </c>
      <c r="E4347" s="260" t="s">
        <v>677</v>
      </c>
      <c r="F4347" s="388" t="s">
        <v>978</v>
      </c>
      <c r="G4347" s="388"/>
      <c r="H4347" s="274" t="s">
        <v>83</v>
      </c>
      <c r="I4347" s="277">
        <v>1</v>
      </c>
      <c r="J4347" s="276">
        <v>26.06</v>
      </c>
      <c r="K4347" s="276">
        <v>26.06</v>
      </c>
    </row>
    <row r="4348" spans="2:11" ht="15" customHeight="1" x14ac:dyDescent="0.2">
      <c r="B4348" s="261" t="s">
        <v>953</v>
      </c>
      <c r="C4348" s="280" t="s">
        <v>991</v>
      </c>
      <c r="D4348" s="261" t="s">
        <v>47</v>
      </c>
      <c r="E4348" s="261" t="s">
        <v>992</v>
      </c>
      <c r="F4348" s="385" t="s">
        <v>3970</v>
      </c>
      <c r="G4348" s="385"/>
      <c r="H4348" s="279" t="s">
        <v>950</v>
      </c>
      <c r="I4348" s="282">
        <v>0.309</v>
      </c>
      <c r="J4348" s="281">
        <v>43.64</v>
      </c>
      <c r="K4348" s="281">
        <v>13.48</v>
      </c>
    </row>
    <row r="4349" spans="2:11" ht="15" customHeight="1" x14ac:dyDescent="0.2">
      <c r="B4349" s="261" t="s">
        <v>953</v>
      </c>
      <c r="C4349" s="280" t="s">
        <v>988</v>
      </c>
      <c r="D4349" s="261" t="s">
        <v>47</v>
      </c>
      <c r="E4349" s="261" t="s">
        <v>989</v>
      </c>
      <c r="F4349" s="385" t="s">
        <v>3970</v>
      </c>
      <c r="G4349" s="385"/>
      <c r="H4349" s="279" t="s">
        <v>950</v>
      </c>
      <c r="I4349" s="282">
        <v>0.309</v>
      </c>
      <c r="J4349" s="281">
        <v>27.19</v>
      </c>
      <c r="K4349" s="281">
        <v>8.4</v>
      </c>
    </row>
    <row r="4350" spans="2:11" ht="15" customHeight="1" x14ac:dyDescent="0.2">
      <c r="B4350" s="262" t="s">
        <v>919</v>
      </c>
      <c r="C4350" s="284" t="s">
        <v>1012</v>
      </c>
      <c r="D4350" s="262" t="s">
        <v>47</v>
      </c>
      <c r="E4350" s="262" t="s">
        <v>2639</v>
      </c>
      <c r="F4350" s="389" t="s">
        <v>923</v>
      </c>
      <c r="G4350" s="389"/>
      <c r="H4350" s="283" t="s">
        <v>83</v>
      </c>
      <c r="I4350" s="286">
        <v>1</v>
      </c>
      <c r="J4350" s="285">
        <v>4.18</v>
      </c>
      <c r="K4350" s="285">
        <v>4.18</v>
      </c>
    </row>
    <row r="4351" spans="2:11" ht="15" customHeight="1" x14ac:dyDescent="0.2">
      <c r="B4351" s="263"/>
      <c r="C4351" s="263"/>
      <c r="D4351" s="263"/>
      <c r="E4351" s="263"/>
      <c r="F4351" s="263" t="s">
        <v>924</v>
      </c>
      <c r="G4351" s="289">
        <v>19.25</v>
      </c>
      <c r="H4351" s="263" t="s">
        <v>925</v>
      </c>
      <c r="I4351" s="289">
        <v>0</v>
      </c>
      <c r="J4351" s="263" t="s">
        <v>926</v>
      </c>
      <c r="K4351" s="289">
        <v>19.25</v>
      </c>
    </row>
    <row r="4352" spans="2:11" ht="15" customHeight="1" x14ac:dyDescent="0.2">
      <c r="B4352" s="263"/>
      <c r="C4352" s="263"/>
      <c r="D4352" s="263"/>
      <c r="E4352" s="263"/>
      <c r="F4352" s="263" t="s">
        <v>927</v>
      </c>
      <c r="G4352" s="289">
        <v>5.42</v>
      </c>
      <c r="H4352" s="263"/>
      <c r="I4352" s="386" t="s">
        <v>928</v>
      </c>
      <c r="J4352" s="386"/>
      <c r="K4352" s="289">
        <v>31.48</v>
      </c>
    </row>
    <row r="4353" spans="2:11" ht="15" customHeight="1" thickBot="1" x14ac:dyDescent="0.25">
      <c r="B4353" s="264"/>
      <c r="C4353" s="264"/>
      <c r="D4353" s="264"/>
      <c r="E4353" s="264"/>
      <c r="F4353" s="264"/>
      <c r="G4353" s="264"/>
      <c r="H4353" s="264" t="s">
        <v>929</v>
      </c>
      <c r="I4353" s="287" t="s">
        <v>3776</v>
      </c>
      <c r="J4353" s="264" t="s">
        <v>931</v>
      </c>
      <c r="K4353" s="265">
        <v>2361</v>
      </c>
    </row>
    <row r="4354" spans="2:11" ht="15" customHeight="1" thickTop="1" x14ac:dyDescent="0.2">
      <c r="B4354" s="278"/>
      <c r="C4354" s="278"/>
      <c r="D4354" s="278"/>
      <c r="E4354" s="278"/>
      <c r="F4354" s="278"/>
      <c r="G4354" s="278"/>
      <c r="H4354" s="278"/>
      <c r="I4354" s="278"/>
      <c r="J4354" s="278"/>
      <c r="K4354" s="278"/>
    </row>
    <row r="4355" spans="2:11" ht="15" customHeight="1" x14ac:dyDescent="0.2">
      <c r="B4355" s="259" t="s">
        <v>3250</v>
      </c>
      <c r="C4355" s="267" t="s">
        <v>24</v>
      </c>
      <c r="D4355" s="259" t="s">
        <v>25</v>
      </c>
      <c r="E4355" s="259" t="s">
        <v>26</v>
      </c>
      <c r="F4355" s="387" t="s">
        <v>917</v>
      </c>
      <c r="G4355" s="387"/>
      <c r="H4355" s="271" t="s">
        <v>27</v>
      </c>
      <c r="I4355" s="267" t="s">
        <v>28</v>
      </c>
      <c r="J4355" s="267" t="s">
        <v>29</v>
      </c>
      <c r="K4355" s="267" t="s">
        <v>30</v>
      </c>
    </row>
    <row r="4356" spans="2:11" ht="15" customHeight="1" x14ac:dyDescent="0.2">
      <c r="B4356" s="260" t="s">
        <v>918</v>
      </c>
      <c r="C4356" s="275" t="s">
        <v>2470</v>
      </c>
      <c r="D4356" s="260" t="s">
        <v>73</v>
      </c>
      <c r="E4356" s="260" t="s">
        <v>704</v>
      </c>
      <c r="F4356" s="388" t="s">
        <v>978</v>
      </c>
      <c r="G4356" s="388"/>
      <c r="H4356" s="274" t="s">
        <v>49</v>
      </c>
      <c r="I4356" s="277">
        <v>1</v>
      </c>
      <c r="J4356" s="276">
        <v>277.55</v>
      </c>
      <c r="K4356" s="276">
        <v>277.55</v>
      </c>
    </row>
    <row r="4357" spans="2:11" ht="15" customHeight="1" x14ac:dyDescent="0.2">
      <c r="B4357" s="261" t="s">
        <v>953</v>
      </c>
      <c r="C4357" s="280" t="s">
        <v>991</v>
      </c>
      <c r="D4357" s="261" t="s">
        <v>47</v>
      </c>
      <c r="E4357" s="261" t="s">
        <v>992</v>
      </c>
      <c r="F4357" s="385" t="s">
        <v>3970</v>
      </c>
      <c r="G4357" s="385"/>
      <c r="H4357" s="279" t="s">
        <v>950</v>
      </c>
      <c r="I4357" s="282">
        <v>1.5469999999999999</v>
      </c>
      <c r="J4357" s="281">
        <v>43.64</v>
      </c>
      <c r="K4357" s="281">
        <v>67.510000000000005</v>
      </c>
    </row>
    <row r="4358" spans="2:11" ht="15" customHeight="1" x14ac:dyDescent="0.2">
      <c r="B4358" s="261" t="s">
        <v>953</v>
      </c>
      <c r="C4358" s="280" t="s">
        <v>988</v>
      </c>
      <c r="D4358" s="261" t="s">
        <v>47</v>
      </c>
      <c r="E4358" s="261" t="s">
        <v>989</v>
      </c>
      <c r="F4358" s="385" t="s">
        <v>3970</v>
      </c>
      <c r="G4358" s="385"/>
      <c r="H4358" s="279" t="s">
        <v>950</v>
      </c>
      <c r="I4358" s="282">
        <v>1.5469999999999999</v>
      </c>
      <c r="J4358" s="281">
        <v>27.19</v>
      </c>
      <c r="K4358" s="281">
        <v>42.06</v>
      </c>
    </row>
    <row r="4359" spans="2:11" ht="15" customHeight="1" x14ac:dyDescent="0.2">
      <c r="B4359" s="262" t="s">
        <v>919</v>
      </c>
      <c r="C4359" s="284" t="s">
        <v>1704</v>
      </c>
      <c r="D4359" s="262" t="s">
        <v>43</v>
      </c>
      <c r="E4359" s="262" t="s">
        <v>2733</v>
      </c>
      <c r="F4359" s="389" t="s">
        <v>923</v>
      </c>
      <c r="G4359" s="389"/>
      <c r="H4359" s="283" t="s">
        <v>49</v>
      </c>
      <c r="I4359" s="286">
        <v>1</v>
      </c>
      <c r="J4359" s="285">
        <v>167.98</v>
      </c>
      <c r="K4359" s="285">
        <v>167.98</v>
      </c>
    </row>
    <row r="4360" spans="2:11" ht="15" customHeight="1" x14ac:dyDescent="0.2">
      <c r="B4360" s="263"/>
      <c r="C4360" s="263"/>
      <c r="D4360" s="263"/>
      <c r="E4360" s="263"/>
      <c r="F4360" s="263" t="s">
        <v>924</v>
      </c>
      <c r="G4360" s="289">
        <v>96.41</v>
      </c>
      <c r="H4360" s="263" t="s">
        <v>925</v>
      </c>
      <c r="I4360" s="289">
        <v>0</v>
      </c>
      <c r="J4360" s="263" t="s">
        <v>926</v>
      </c>
      <c r="K4360" s="289">
        <v>96.41</v>
      </c>
    </row>
    <row r="4361" spans="2:11" ht="15" customHeight="1" x14ac:dyDescent="0.2">
      <c r="B4361" s="263"/>
      <c r="C4361" s="263"/>
      <c r="D4361" s="263"/>
      <c r="E4361" s="263"/>
      <c r="F4361" s="263" t="s">
        <v>927</v>
      </c>
      <c r="G4361" s="289">
        <v>57.75</v>
      </c>
      <c r="H4361" s="263"/>
      <c r="I4361" s="386" t="s">
        <v>928</v>
      </c>
      <c r="J4361" s="386"/>
      <c r="K4361" s="289">
        <v>335.3</v>
      </c>
    </row>
    <row r="4362" spans="2:11" ht="15" customHeight="1" thickBot="1" x14ac:dyDescent="0.25">
      <c r="B4362" s="264"/>
      <c r="C4362" s="264"/>
      <c r="D4362" s="264"/>
      <c r="E4362" s="264"/>
      <c r="F4362" s="264"/>
      <c r="G4362" s="264"/>
      <c r="H4362" s="264" t="s">
        <v>929</v>
      </c>
      <c r="I4362" s="287" t="s">
        <v>1448</v>
      </c>
      <c r="J4362" s="264" t="s">
        <v>931</v>
      </c>
      <c r="K4362" s="265">
        <v>1005.9</v>
      </c>
    </row>
    <row r="4363" spans="2:11" ht="15" customHeight="1" thickTop="1" x14ac:dyDescent="0.2">
      <c r="B4363" s="278"/>
      <c r="C4363" s="278"/>
      <c r="D4363" s="278"/>
      <c r="E4363" s="278"/>
      <c r="F4363" s="278"/>
      <c r="G4363" s="278"/>
      <c r="H4363" s="278"/>
      <c r="I4363" s="278"/>
      <c r="J4363" s="278"/>
      <c r="K4363" s="278"/>
    </row>
    <row r="4364" spans="2:11" ht="15" customHeight="1" x14ac:dyDescent="0.2">
      <c r="B4364" s="259" t="s">
        <v>3251</v>
      </c>
      <c r="C4364" s="267" t="s">
        <v>24</v>
      </c>
      <c r="D4364" s="259" t="s">
        <v>25</v>
      </c>
      <c r="E4364" s="259" t="s">
        <v>26</v>
      </c>
      <c r="F4364" s="387" t="s">
        <v>917</v>
      </c>
      <c r="G4364" s="387"/>
      <c r="H4364" s="271" t="s">
        <v>27</v>
      </c>
      <c r="I4364" s="267" t="s">
        <v>28</v>
      </c>
      <c r="J4364" s="267" t="s">
        <v>29</v>
      </c>
      <c r="K4364" s="267" t="s">
        <v>30</v>
      </c>
    </row>
    <row r="4365" spans="2:11" ht="15" customHeight="1" x14ac:dyDescent="0.2">
      <c r="B4365" s="260" t="s">
        <v>918</v>
      </c>
      <c r="C4365" s="275" t="s">
        <v>868</v>
      </c>
      <c r="D4365" s="260" t="s">
        <v>47</v>
      </c>
      <c r="E4365" s="260" t="s">
        <v>869</v>
      </c>
      <c r="F4365" s="388" t="s">
        <v>4036</v>
      </c>
      <c r="G4365" s="388"/>
      <c r="H4365" s="274" t="s">
        <v>49</v>
      </c>
      <c r="I4365" s="277">
        <v>1</v>
      </c>
      <c r="J4365" s="276">
        <v>55.04</v>
      </c>
      <c r="K4365" s="276">
        <v>55.04</v>
      </c>
    </row>
    <row r="4366" spans="2:11" ht="15" customHeight="1" x14ac:dyDescent="0.2">
      <c r="B4366" s="261" t="s">
        <v>953</v>
      </c>
      <c r="C4366" s="280" t="s">
        <v>991</v>
      </c>
      <c r="D4366" s="261" t="s">
        <v>47</v>
      </c>
      <c r="E4366" s="261" t="s">
        <v>992</v>
      </c>
      <c r="F4366" s="385" t="s">
        <v>3970</v>
      </c>
      <c r="G4366" s="385"/>
      <c r="H4366" s="279" t="s">
        <v>950</v>
      </c>
      <c r="I4366" s="282">
        <v>0.20619999999999999</v>
      </c>
      <c r="J4366" s="281">
        <v>43.64</v>
      </c>
      <c r="K4366" s="281">
        <v>8.99</v>
      </c>
    </row>
    <row r="4367" spans="2:11" ht="15" customHeight="1" x14ac:dyDescent="0.2">
      <c r="B4367" s="261" t="s">
        <v>953</v>
      </c>
      <c r="C4367" s="280" t="s">
        <v>988</v>
      </c>
      <c r="D4367" s="261" t="s">
        <v>47</v>
      </c>
      <c r="E4367" s="261" t="s">
        <v>989</v>
      </c>
      <c r="F4367" s="385" t="s">
        <v>3970</v>
      </c>
      <c r="G4367" s="385"/>
      <c r="H4367" s="279" t="s">
        <v>950</v>
      </c>
      <c r="I4367" s="282">
        <v>0.20619999999999999</v>
      </c>
      <c r="J4367" s="281">
        <v>27.19</v>
      </c>
      <c r="K4367" s="281">
        <v>5.6</v>
      </c>
    </row>
    <row r="4368" spans="2:11" ht="15" customHeight="1" x14ac:dyDescent="0.2">
      <c r="B4368" s="262" t="s">
        <v>919</v>
      </c>
      <c r="C4368" s="284" t="s">
        <v>1814</v>
      </c>
      <c r="D4368" s="262" t="s">
        <v>47</v>
      </c>
      <c r="E4368" s="262" t="s">
        <v>1815</v>
      </c>
      <c r="F4368" s="389" t="s">
        <v>923</v>
      </c>
      <c r="G4368" s="389"/>
      <c r="H4368" s="283" t="s">
        <v>49</v>
      </c>
      <c r="I4368" s="286">
        <v>1</v>
      </c>
      <c r="J4368" s="285">
        <v>40.450000000000003</v>
      </c>
      <c r="K4368" s="285">
        <v>40.450000000000003</v>
      </c>
    </row>
    <row r="4369" spans="2:11" ht="15" customHeight="1" x14ac:dyDescent="0.2">
      <c r="B4369" s="263"/>
      <c r="C4369" s="263"/>
      <c r="D4369" s="263"/>
      <c r="E4369" s="263"/>
      <c r="F4369" s="263" t="s">
        <v>924</v>
      </c>
      <c r="G4369" s="289">
        <v>12.85</v>
      </c>
      <c r="H4369" s="263" t="s">
        <v>925</v>
      </c>
      <c r="I4369" s="289">
        <v>0</v>
      </c>
      <c r="J4369" s="263" t="s">
        <v>926</v>
      </c>
      <c r="K4369" s="289">
        <v>12.85</v>
      </c>
    </row>
    <row r="4370" spans="2:11" ht="15" customHeight="1" x14ac:dyDescent="0.2">
      <c r="B4370" s="263"/>
      <c r="C4370" s="263"/>
      <c r="D4370" s="263"/>
      <c r="E4370" s="263"/>
      <c r="F4370" s="263" t="s">
        <v>927</v>
      </c>
      <c r="G4370" s="289">
        <v>11.45</v>
      </c>
      <c r="H4370" s="263"/>
      <c r="I4370" s="386" t="s">
        <v>928</v>
      </c>
      <c r="J4370" s="386"/>
      <c r="K4370" s="289">
        <v>66.489999999999995</v>
      </c>
    </row>
    <row r="4371" spans="2:11" ht="15" customHeight="1" thickBot="1" x14ac:dyDescent="0.25">
      <c r="B4371" s="264"/>
      <c r="C4371" s="264"/>
      <c r="D4371" s="264"/>
      <c r="E4371" s="264"/>
      <c r="F4371" s="264"/>
      <c r="G4371" s="264"/>
      <c r="H4371" s="264" t="s">
        <v>929</v>
      </c>
      <c r="I4371" s="287" t="s">
        <v>3080</v>
      </c>
      <c r="J4371" s="264" t="s">
        <v>931</v>
      </c>
      <c r="K4371" s="265">
        <v>2593.11</v>
      </c>
    </row>
    <row r="4372" spans="2:11" ht="15" customHeight="1" thickTop="1" x14ac:dyDescent="0.2">
      <c r="B4372" s="278"/>
      <c r="C4372" s="278"/>
      <c r="D4372" s="278"/>
      <c r="E4372" s="278"/>
      <c r="F4372" s="278"/>
      <c r="G4372" s="278"/>
      <c r="H4372" s="278"/>
      <c r="I4372" s="278"/>
      <c r="J4372" s="278"/>
      <c r="K4372" s="278"/>
    </row>
    <row r="4373" spans="2:11" ht="15" customHeight="1" x14ac:dyDescent="0.2">
      <c r="B4373" s="259" t="s">
        <v>3252</v>
      </c>
      <c r="C4373" s="267" t="s">
        <v>24</v>
      </c>
      <c r="D4373" s="259" t="s">
        <v>25</v>
      </c>
      <c r="E4373" s="259" t="s">
        <v>26</v>
      </c>
      <c r="F4373" s="387" t="s">
        <v>917</v>
      </c>
      <c r="G4373" s="387"/>
      <c r="H4373" s="271" t="s">
        <v>27</v>
      </c>
      <c r="I4373" s="267" t="s">
        <v>28</v>
      </c>
      <c r="J4373" s="267" t="s">
        <v>29</v>
      </c>
      <c r="K4373" s="267" t="s">
        <v>30</v>
      </c>
    </row>
    <row r="4374" spans="2:11" ht="15" customHeight="1" x14ac:dyDescent="0.2">
      <c r="B4374" s="260" t="s">
        <v>918</v>
      </c>
      <c r="C4374" s="275" t="s">
        <v>3035</v>
      </c>
      <c r="D4374" s="260" t="s">
        <v>73</v>
      </c>
      <c r="E4374" s="260" t="s">
        <v>3036</v>
      </c>
      <c r="F4374" s="388" t="s">
        <v>978</v>
      </c>
      <c r="G4374" s="388"/>
      <c r="H4374" s="274" t="s">
        <v>49</v>
      </c>
      <c r="I4374" s="277">
        <v>1</v>
      </c>
      <c r="J4374" s="276">
        <v>17.32</v>
      </c>
      <c r="K4374" s="276">
        <v>17.32</v>
      </c>
    </row>
    <row r="4375" spans="2:11" ht="15" customHeight="1" x14ac:dyDescent="0.2">
      <c r="B4375" s="261" t="s">
        <v>953</v>
      </c>
      <c r="C4375" s="280" t="s">
        <v>988</v>
      </c>
      <c r="D4375" s="261" t="s">
        <v>47</v>
      </c>
      <c r="E4375" s="261" t="s">
        <v>989</v>
      </c>
      <c r="F4375" s="385" t="s">
        <v>3970</v>
      </c>
      <c r="G4375" s="385"/>
      <c r="H4375" s="279" t="s">
        <v>950</v>
      </c>
      <c r="I4375" s="282">
        <v>0.155</v>
      </c>
      <c r="J4375" s="281">
        <v>27.19</v>
      </c>
      <c r="K4375" s="281">
        <v>4.21</v>
      </c>
    </row>
    <row r="4376" spans="2:11" ht="15" customHeight="1" x14ac:dyDescent="0.2">
      <c r="B4376" s="261" t="s">
        <v>953</v>
      </c>
      <c r="C4376" s="280" t="s">
        <v>991</v>
      </c>
      <c r="D4376" s="261" t="s">
        <v>47</v>
      </c>
      <c r="E4376" s="261" t="s">
        <v>992</v>
      </c>
      <c r="F4376" s="385" t="s">
        <v>3970</v>
      </c>
      <c r="G4376" s="385"/>
      <c r="H4376" s="279" t="s">
        <v>950</v>
      </c>
      <c r="I4376" s="282">
        <v>0.155</v>
      </c>
      <c r="J4376" s="281">
        <v>43.64</v>
      </c>
      <c r="K4376" s="281">
        <v>6.76</v>
      </c>
    </row>
    <row r="4377" spans="2:11" ht="15" customHeight="1" x14ac:dyDescent="0.2">
      <c r="B4377" s="262" t="s">
        <v>919</v>
      </c>
      <c r="C4377" s="284" t="s">
        <v>3130</v>
      </c>
      <c r="D4377" s="262" t="s">
        <v>43</v>
      </c>
      <c r="E4377" s="262" t="s">
        <v>3131</v>
      </c>
      <c r="F4377" s="389" t="s">
        <v>923</v>
      </c>
      <c r="G4377" s="389"/>
      <c r="H4377" s="283" t="s">
        <v>49</v>
      </c>
      <c r="I4377" s="286">
        <v>1</v>
      </c>
      <c r="J4377" s="285">
        <v>6.35</v>
      </c>
      <c r="K4377" s="285">
        <v>6.35</v>
      </c>
    </row>
    <row r="4378" spans="2:11" ht="15" customHeight="1" x14ac:dyDescent="0.2">
      <c r="B4378" s="263"/>
      <c r="C4378" s="263"/>
      <c r="D4378" s="263"/>
      <c r="E4378" s="263"/>
      <c r="F4378" s="263" t="s">
        <v>924</v>
      </c>
      <c r="G4378" s="289">
        <v>9.65</v>
      </c>
      <c r="H4378" s="263" t="s">
        <v>925</v>
      </c>
      <c r="I4378" s="289">
        <v>0</v>
      </c>
      <c r="J4378" s="263" t="s">
        <v>926</v>
      </c>
      <c r="K4378" s="289">
        <v>9.65</v>
      </c>
    </row>
    <row r="4379" spans="2:11" ht="15" customHeight="1" x14ac:dyDescent="0.2">
      <c r="B4379" s="263"/>
      <c r="C4379" s="263"/>
      <c r="D4379" s="263"/>
      <c r="E4379" s="263"/>
      <c r="F4379" s="263" t="s">
        <v>927</v>
      </c>
      <c r="G4379" s="289">
        <v>3.6</v>
      </c>
      <c r="H4379" s="263"/>
      <c r="I4379" s="386" t="s">
        <v>928</v>
      </c>
      <c r="J4379" s="386"/>
      <c r="K4379" s="289">
        <v>20.92</v>
      </c>
    </row>
    <row r="4380" spans="2:11" ht="15" customHeight="1" thickBot="1" x14ac:dyDescent="0.25">
      <c r="B4380" s="264"/>
      <c r="C4380" s="264"/>
      <c r="D4380" s="264"/>
      <c r="E4380" s="264"/>
      <c r="F4380" s="264"/>
      <c r="G4380" s="264"/>
      <c r="H4380" s="264" t="s">
        <v>929</v>
      </c>
      <c r="I4380" s="287" t="s">
        <v>951</v>
      </c>
      <c r="J4380" s="264" t="s">
        <v>931</v>
      </c>
      <c r="K4380" s="265">
        <v>125.52</v>
      </c>
    </row>
    <row r="4381" spans="2:11" ht="15" customHeight="1" thickTop="1" x14ac:dyDescent="0.2">
      <c r="B4381" s="278"/>
      <c r="C4381" s="278"/>
      <c r="D4381" s="278"/>
      <c r="E4381" s="278"/>
      <c r="F4381" s="278"/>
      <c r="G4381" s="278"/>
      <c r="H4381" s="278"/>
      <c r="I4381" s="278"/>
      <c r="J4381" s="278"/>
      <c r="K4381" s="278"/>
    </row>
    <row r="4382" spans="2:11" ht="15" customHeight="1" x14ac:dyDescent="0.2">
      <c r="B4382" s="259" t="s">
        <v>3253</v>
      </c>
      <c r="C4382" s="267" t="s">
        <v>24</v>
      </c>
      <c r="D4382" s="259" t="s">
        <v>25</v>
      </c>
      <c r="E4382" s="259" t="s">
        <v>26</v>
      </c>
      <c r="F4382" s="387" t="s">
        <v>917</v>
      </c>
      <c r="G4382" s="387"/>
      <c r="H4382" s="271" t="s">
        <v>27</v>
      </c>
      <c r="I4382" s="267" t="s">
        <v>28</v>
      </c>
      <c r="J4382" s="267" t="s">
        <v>29</v>
      </c>
      <c r="K4382" s="267" t="s">
        <v>30</v>
      </c>
    </row>
    <row r="4383" spans="2:11" ht="15" customHeight="1" x14ac:dyDescent="0.2">
      <c r="B4383" s="260" t="s">
        <v>918</v>
      </c>
      <c r="C4383" s="275" t="s">
        <v>2504</v>
      </c>
      <c r="D4383" s="260" t="s">
        <v>73</v>
      </c>
      <c r="E4383" s="260" t="s">
        <v>759</v>
      </c>
      <c r="F4383" s="388" t="s">
        <v>1065</v>
      </c>
      <c r="G4383" s="388"/>
      <c r="H4383" s="274" t="s">
        <v>49</v>
      </c>
      <c r="I4383" s="277">
        <v>1</v>
      </c>
      <c r="J4383" s="276">
        <v>14.99</v>
      </c>
      <c r="K4383" s="276">
        <v>14.99</v>
      </c>
    </row>
    <row r="4384" spans="2:11" ht="15" customHeight="1" x14ac:dyDescent="0.2">
      <c r="B4384" s="261" t="s">
        <v>953</v>
      </c>
      <c r="C4384" s="280" t="s">
        <v>991</v>
      </c>
      <c r="D4384" s="261" t="s">
        <v>47</v>
      </c>
      <c r="E4384" s="261" t="s">
        <v>992</v>
      </c>
      <c r="F4384" s="385" t="s">
        <v>3970</v>
      </c>
      <c r="G4384" s="385"/>
      <c r="H4384" s="279" t="s">
        <v>950</v>
      </c>
      <c r="I4384" s="282">
        <v>0.156</v>
      </c>
      <c r="J4384" s="281">
        <v>43.64</v>
      </c>
      <c r="K4384" s="281">
        <v>6.8</v>
      </c>
    </row>
    <row r="4385" spans="2:11" ht="15" customHeight="1" x14ac:dyDescent="0.2">
      <c r="B4385" s="261" t="s">
        <v>953</v>
      </c>
      <c r="C4385" s="280" t="s">
        <v>988</v>
      </c>
      <c r="D4385" s="261" t="s">
        <v>47</v>
      </c>
      <c r="E4385" s="261" t="s">
        <v>989</v>
      </c>
      <c r="F4385" s="385" t="s">
        <v>3970</v>
      </c>
      <c r="G4385" s="385"/>
      <c r="H4385" s="279" t="s">
        <v>950</v>
      </c>
      <c r="I4385" s="282">
        <v>0.156</v>
      </c>
      <c r="J4385" s="281">
        <v>27.19</v>
      </c>
      <c r="K4385" s="281">
        <v>4.24</v>
      </c>
    </row>
    <row r="4386" spans="2:11" ht="15" customHeight="1" x14ac:dyDescent="0.2">
      <c r="B4386" s="262" t="s">
        <v>919</v>
      </c>
      <c r="C4386" s="284" t="s">
        <v>1735</v>
      </c>
      <c r="D4386" s="262" t="s">
        <v>43</v>
      </c>
      <c r="E4386" s="262" t="s">
        <v>2738</v>
      </c>
      <c r="F4386" s="389" t="s">
        <v>923</v>
      </c>
      <c r="G4386" s="389"/>
      <c r="H4386" s="283" t="s">
        <v>49</v>
      </c>
      <c r="I4386" s="286">
        <v>1</v>
      </c>
      <c r="J4386" s="285">
        <v>3.95</v>
      </c>
      <c r="K4386" s="285">
        <v>3.95</v>
      </c>
    </row>
    <row r="4387" spans="2:11" ht="15" customHeight="1" x14ac:dyDescent="0.2">
      <c r="B4387" s="263"/>
      <c r="C4387" s="263"/>
      <c r="D4387" s="263"/>
      <c r="E4387" s="263"/>
      <c r="F4387" s="263" t="s">
        <v>924</v>
      </c>
      <c r="G4387" s="289">
        <v>9.7100000000000009</v>
      </c>
      <c r="H4387" s="263" t="s">
        <v>925</v>
      </c>
      <c r="I4387" s="289">
        <v>0</v>
      </c>
      <c r="J4387" s="263" t="s">
        <v>926</v>
      </c>
      <c r="K4387" s="289">
        <v>9.7100000000000009</v>
      </c>
    </row>
    <row r="4388" spans="2:11" ht="15" customHeight="1" x14ac:dyDescent="0.2">
      <c r="B4388" s="263"/>
      <c r="C4388" s="263"/>
      <c r="D4388" s="263"/>
      <c r="E4388" s="263"/>
      <c r="F4388" s="263" t="s">
        <v>927</v>
      </c>
      <c r="G4388" s="289">
        <v>3.11</v>
      </c>
      <c r="H4388" s="263"/>
      <c r="I4388" s="386" t="s">
        <v>928</v>
      </c>
      <c r="J4388" s="386"/>
      <c r="K4388" s="289">
        <v>18.100000000000001</v>
      </c>
    </row>
    <row r="4389" spans="2:11" ht="15" customHeight="1" thickBot="1" x14ac:dyDescent="0.25">
      <c r="B4389" s="264"/>
      <c r="C4389" s="264"/>
      <c r="D4389" s="264"/>
      <c r="E4389" s="264"/>
      <c r="F4389" s="264"/>
      <c r="G4389" s="264"/>
      <c r="H4389" s="264" t="s">
        <v>929</v>
      </c>
      <c r="I4389" s="287" t="s">
        <v>3778</v>
      </c>
      <c r="J4389" s="264" t="s">
        <v>931</v>
      </c>
      <c r="K4389" s="265">
        <v>434.4</v>
      </c>
    </row>
    <row r="4390" spans="2:11" ht="15" customHeight="1" thickTop="1" x14ac:dyDescent="0.2">
      <c r="B4390" s="278"/>
      <c r="C4390" s="278"/>
      <c r="D4390" s="278"/>
      <c r="E4390" s="278"/>
      <c r="F4390" s="278"/>
      <c r="G4390" s="278"/>
      <c r="H4390" s="278"/>
      <c r="I4390" s="278"/>
      <c r="J4390" s="278"/>
      <c r="K4390" s="278"/>
    </row>
    <row r="4391" spans="2:11" ht="15" customHeight="1" x14ac:dyDescent="0.2">
      <c r="B4391" s="259" t="s">
        <v>3254</v>
      </c>
      <c r="C4391" s="267" t="s">
        <v>24</v>
      </c>
      <c r="D4391" s="259" t="s">
        <v>25</v>
      </c>
      <c r="E4391" s="259" t="s">
        <v>26</v>
      </c>
      <c r="F4391" s="387" t="s">
        <v>917</v>
      </c>
      <c r="G4391" s="387"/>
      <c r="H4391" s="271" t="s">
        <v>27</v>
      </c>
      <c r="I4391" s="267" t="s">
        <v>28</v>
      </c>
      <c r="J4391" s="267" t="s">
        <v>29</v>
      </c>
      <c r="K4391" s="267" t="s">
        <v>30</v>
      </c>
    </row>
    <row r="4392" spans="2:11" ht="15" customHeight="1" x14ac:dyDescent="0.2">
      <c r="B4392" s="260" t="s">
        <v>918</v>
      </c>
      <c r="C4392" s="275" t="s">
        <v>3519</v>
      </c>
      <c r="D4392" s="260" t="s">
        <v>73</v>
      </c>
      <c r="E4392" s="260" t="s">
        <v>3520</v>
      </c>
      <c r="F4392" s="388" t="s">
        <v>978</v>
      </c>
      <c r="G4392" s="388"/>
      <c r="H4392" s="274" t="s">
        <v>49</v>
      </c>
      <c r="I4392" s="277">
        <v>1</v>
      </c>
      <c r="J4392" s="276">
        <v>57.66</v>
      </c>
      <c r="K4392" s="276">
        <v>57.66</v>
      </c>
    </row>
    <row r="4393" spans="2:11" ht="15" customHeight="1" x14ac:dyDescent="0.2">
      <c r="B4393" s="261" t="s">
        <v>953</v>
      </c>
      <c r="C4393" s="280" t="s">
        <v>991</v>
      </c>
      <c r="D4393" s="261" t="s">
        <v>47</v>
      </c>
      <c r="E4393" s="261" t="s">
        <v>992</v>
      </c>
      <c r="F4393" s="385" t="s">
        <v>3970</v>
      </c>
      <c r="G4393" s="385"/>
      <c r="H4393" s="279" t="s">
        <v>950</v>
      </c>
      <c r="I4393" s="282">
        <v>0.2</v>
      </c>
      <c r="J4393" s="281">
        <v>43.64</v>
      </c>
      <c r="K4393" s="281">
        <v>8.7200000000000006</v>
      </c>
    </row>
    <row r="4394" spans="2:11" ht="15" customHeight="1" x14ac:dyDescent="0.2">
      <c r="B4394" s="261" t="s">
        <v>953</v>
      </c>
      <c r="C4394" s="280" t="s">
        <v>1019</v>
      </c>
      <c r="D4394" s="261" t="s">
        <v>47</v>
      </c>
      <c r="E4394" s="261" t="s">
        <v>1020</v>
      </c>
      <c r="F4394" s="385" t="s">
        <v>3970</v>
      </c>
      <c r="G4394" s="385"/>
      <c r="H4394" s="279" t="s">
        <v>950</v>
      </c>
      <c r="I4394" s="282">
        <v>0.2</v>
      </c>
      <c r="J4394" s="281">
        <v>24.73</v>
      </c>
      <c r="K4394" s="281">
        <v>4.9400000000000004</v>
      </c>
    </row>
    <row r="4395" spans="2:11" ht="15" customHeight="1" x14ac:dyDescent="0.2">
      <c r="B4395" s="262" t="s">
        <v>919</v>
      </c>
      <c r="C4395" s="284" t="s">
        <v>3779</v>
      </c>
      <c r="D4395" s="262" t="s">
        <v>39</v>
      </c>
      <c r="E4395" s="262" t="s">
        <v>3780</v>
      </c>
      <c r="F4395" s="389" t="s">
        <v>923</v>
      </c>
      <c r="G4395" s="389"/>
      <c r="H4395" s="283" t="s">
        <v>304</v>
      </c>
      <c r="I4395" s="286">
        <v>1</v>
      </c>
      <c r="J4395" s="285">
        <v>44</v>
      </c>
      <c r="K4395" s="285">
        <v>44</v>
      </c>
    </row>
    <row r="4396" spans="2:11" ht="15" customHeight="1" x14ac:dyDescent="0.2">
      <c r="B4396" s="263"/>
      <c r="C4396" s="263"/>
      <c r="D4396" s="263"/>
      <c r="E4396" s="263"/>
      <c r="F4396" s="263" t="s">
        <v>924</v>
      </c>
      <c r="G4396" s="289">
        <v>11.99</v>
      </c>
      <c r="H4396" s="263" t="s">
        <v>925</v>
      </c>
      <c r="I4396" s="289">
        <v>0</v>
      </c>
      <c r="J4396" s="263" t="s">
        <v>926</v>
      </c>
      <c r="K4396" s="289">
        <v>11.99</v>
      </c>
    </row>
    <row r="4397" spans="2:11" ht="15" customHeight="1" x14ac:dyDescent="0.2">
      <c r="B4397" s="263"/>
      <c r="C4397" s="263"/>
      <c r="D4397" s="263"/>
      <c r="E4397" s="263"/>
      <c r="F4397" s="263" t="s">
        <v>927</v>
      </c>
      <c r="G4397" s="289">
        <v>11.99</v>
      </c>
      <c r="H4397" s="263"/>
      <c r="I4397" s="386" t="s">
        <v>928</v>
      </c>
      <c r="J4397" s="386"/>
      <c r="K4397" s="289">
        <v>69.650000000000006</v>
      </c>
    </row>
    <row r="4398" spans="2:11" ht="15" customHeight="1" thickBot="1" x14ac:dyDescent="0.25">
      <c r="B4398" s="264"/>
      <c r="C4398" s="264"/>
      <c r="D4398" s="264"/>
      <c r="E4398" s="264"/>
      <c r="F4398" s="264"/>
      <c r="G4398" s="264"/>
      <c r="H4398" s="264" t="s">
        <v>929</v>
      </c>
      <c r="I4398" s="287" t="s">
        <v>1064</v>
      </c>
      <c r="J4398" s="264" t="s">
        <v>931</v>
      </c>
      <c r="K4398" s="265">
        <v>139.30000000000001</v>
      </c>
    </row>
    <row r="4399" spans="2:11" ht="15" customHeight="1" thickTop="1" x14ac:dyDescent="0.2">
      <c r="B4399" s="278"/>
      <c r="C4399" s="278"/>
      <c r="D4399" s="278"/>
      <c r="E4399" s="278"/>
      <c r="F4399" s="278"/>
      <c r="G4399" s="278"/>
      <c r="H4399" s="278"/>
      <c r="I4399" s="278"/>
      <c r="J4399" s="278"/>
      <c r="K4399" s="278"/>
    </row>
    <row r="4400" spans="2:11" ht="15" customHeight="1" x14ac:dyDescent="0.2">
      <c r="B4400" s="259" t="s">
        <v>3255</v>
      </c>
      <c r="C4400" s="267" t="s">
        <v>24</v>
      </c>
      <c r="D4400" s="259" t="s">
        <v>25</v>
      </c>
      <c r="E4400" s="259" t="s">
        <v>26</v>
      </c>
      <c r="F4400" s="387" t="s">
        <v>917</v>
      </c>
      <c r="G4400" s="387"/>
      <c r="H4400" s="271" t="s">
        <v>27</v>
      </c>
      <c r="I4400" s="267" t="s">
        <v>28</v>
      </c>
      <c r="J4400" s="267" t="s">
        <v>29</v>
      </c>
      <c r="K4400" s="267" t="s">
        <v>30</v>
      </c>
    </row>
    <row r="4401" spans="2:11" ht="15" customHeight="1" x14ac:dyDescent="0.2">
      <c r="B4401" s="260" t="s">
        <v>918</v>
      </c>
      <c r="C4401" s="275" t="s">
        <v>3521</v>
      </c>
      <c r="D4401" s="260" t="s">
        <v>73</v>
      </c>
      <c r="E4401" s="260" t="s">
        <v>3522</v>
      </c>
      <c r="F4401" s="388" t="s">
        <v>1065</v>
      </c>
      <c r="G4401" s="388"/>
      <c r="H4401" s="274" t="s">
        <v>49</v>
      </c>
      <c r="I4401" s="277">
        <v>1</v>
      </c>
      <c r="J4401" s="276">
        <v>85.78</v>
      </c>
      <c r="K4401" s="276">
        <v>85.78</v>
      </c>
    </row>
    <row r="4402" spans="2:11" ht="15" customHeight="1" x14ac:dyDescent="0.2">
      <c r="B4402" s="261" t="s">
        <v>953</v>
      </c>
      <c r="C4402" s="280" t="s">
        <v>1019</v>
      </c>
      <c r="D4402" s="261" t="s">
        <v>47</v>
      </c>
      <c r="E4402" s="261" t="s">
        <v>1020</v>
      </c>
      <c r="F4402" s="385" t="s">
        <v>3970</v>
      </c>
      <c r="G4402" s="385"/>
      <c r="H4402" s="279" t="s">
        <v>950</v>
      </c>
      <c r="I4402" s="282">
        <v>0.3</v>
      </c>
      <c r="J4402" s="281">
        <v>24.73</v>
      </c>
      <c r="K4402" s="281">
        <v>7.41</v>
      </c>
    </row>
    <row r="4403" spans="2:11" ht="15" customHeight="1" x14ac:dyDescent="0.2">
      <c r="B4403" s="261" t="s">
        <v>953</v>
      </c>
      <c r="C4403" s="280" t="s">
        <v>991</v>
      </c>
      <c r="D4403" s="261" t="s">
        <v>47</v>
      </c>
      <c r="E4403" s="261" t="s">
        <v>992</v>
      </c>
      <c r="F4403" s="385" t="s">
        <v>3970</v>
      </c>
      <c r="G4403" s="385"/>
      <c r="H4403" s="279" t="s">
        <v>950</v>
      </c>
      <c r="I4403" s="282">
        <v>0.3</v>
      </c>
      <c r="J4403" s="281">
        <v>43.64</v>
      </c>
      <c r="K4403" s="281">
        <v>13.09</v>
      </c>
    </row>
    <row r="4404" spans="2:11" ht="15" customHeight="1" x14ac:dyDescent="0.2">
      <c r="B4404" s="262" t="s">
        <v>919</v>
      </c>
      <c r="C4404" s="284" t="s">
        <v>3781</v>
      </c>
      <c r="D4404" s="262" t="s">
        <v>39</v>
      </c>
      <c r="E4404" s="262" t="s">
        <v>3782</v>
      </c>
      <c r="F4404" s="389" t="s">
        <v>923</v>
      </c>
      <c r="G4404" s="389"/>
      <c r="H4404" s="283" t="s">
        <v>304</v>
      </c>
      <c r="I4404" s="286">
        <v>1</v>
      </c>
      <c r="J4404" s="285">
        <v>62.28</v>
      </c>
      <c r="K4404" s="285">
        <v>62.28</v>
      </c>
    </row>
    <row r="4405" spans="2:11" ht="15" customHeight="1" x14ac:dyDescent="0.2">
      <c r="B4405" s="262" t="s">
        <v>919</v>
      </c>
      <c r="C4405" s="284" t="s">
        <v>3783</v>
      </c>
      <c r="D4405" s="262" t="s">
        <v>39</v>
      </c>
      <c r="E4405" s="262" t="s">
        <v>3784</v>
      </c>
      <c r="F4405" s="389" t="s">
        <v>923</v>
      </c>
      <c r="G4405" s="389"/>
      <c r="H4405" s="283" t="s">
        <v>3785</v>
      </c>
      <c r="I4405" s="286">
        <v>0.6</v>
      </c>
      <c r="J4405" s="285">
        <v>5</v>
      </c>
      <c r="K4405" s="285">
        <v>3</v>
      </c>
    </row>
    <row r="4406" spans="2:11" ht="15" customHeight="1" x14ac:dyDescent="0.2">
      <c r="B4406" s="263"/>
      <c r="C4406" s="263"/>
      <c r="D4406" s="263"/>
      <c r="E4406" s="263"/>
      <c r="F4406" s="263" t="s">
        <v>924</v>
      </c>
      <c r="G4406" s="289">
        <v>17.989999999999998</v>
      </c>
      <c r="H4406" s="263" t="s">
        <v>925</v>
      </c>
      <c r="I4406" s="289">
        <v>0</v>
      </c>
      <c r="J4406" s="263" t="s">
        <v>926</v>
      </c>
      <c r="K4406" s="289">
        <v>17.989999999999998</v>
      </c>
    </row>
    <row r="4407" spans="2:11" ht="15" customHeight="1" x14ac:dyDescent="0.2">
      <c r="B4407" s="263"/>
      <c r="C4407" s="263"/>
      <c r="D4407" s="263"/>
      <c r="E4407" s="263"/>
      <c r="F4407" s="263" t="s">
        <v>927</v>
      </c>
      <c r="G4407" s="289">
        <v>17.850000000000001</v>
      </c>
      <c r="H4407" s="263"/>
      <c r="I4407" s="386" t="s">
        <v>928</v>
      </c>
      <c r="J4407" s="386"/>
      <c r="K4407" s="289">
        <v>103.63</v>
      </c>
    </row>
    <row r="4408" spans="2:11" ht="15" customHeight="1" thickBot="1" x14ac:dyDescent="0.25">
      <c r="B4408" s="264"/>
      <c r="C4408" s="264"/>
      <c r="D4408" s="264"/>
      <c r="E4408" s="264"/>
      <c r="F4408" s="264"/>
      <c r="G4408" s="264"/>
      <c r="H4408" s="264" t="s">
        <v>929</v>
      </c>
      <c r="I4408" s="287" t="s">
        <v>3786</v>
      </c>
      <c r="J4408" s="264" t="s">
        <v>931</v>
      </c>
      <c r="K4408" s="265">
        <v>2849.82</v>
      </c>
    </row>
    <row r="4409" spans="2:11" ht="15" customHeight="1" thickTop="1" x14ac:dyDescent="0.2">
      <c r="B4409" s="278"/>
      <c r="C4409" s="278"/>
      <c r="D4409" s="278"/>
      <c r="E4409" s="278"/>
      <c r="F4409" s="278"/>
      <c r="G4409" s="278"/>
      <c r="H4409" s="278"/>
      <c r="I4409" s="278"/>
      <c r="J4409" s="278"/>
      <c r="K4409" s="278"/>
    </row>
    <row r="4410" spans="2:11" ht="15" customHeight="1" x14ac:dyDescent="0.2">
      <c r="B4410" s="259" t="s">
        <v>3256</v>
      </c>
      <c r="C4410" s="267" t="s">
        <v>24</v>
      </c>
      <c r="D4410" s="259" t="s">
        <v>25</v>
      </c>
      <c r="E4410" s="259" t="s">
        <v>26</v>
      </c>
      <c r="F4410" s="387" t="s">
        <v>917</v>
      </c>
      <c r="G4410" s="387"/>
      <c r="H4410" s="271" t="s">
        <v>27</v>
      </c>
      <c r="I4410" s="267" t="s">
        <v>28</v>
      </c>
      <c r="J4410" s="267" t="s">
        <v>29</v>
      </c>
      <c r="K4410" s="267" t="s">
        <v>30</v>
      </c>
    </row>
    <row r="4411" spans="2:11" ht="15" customHeight="1" x14ac:dyDescent="0.2">
      <c r="B4411" s="260" t="s">
        <v>918</v>
      </c>
      <c r="C4411" s="275" t="s">
        <v>3523</v>
      </c>
      <c r="D4411" s="260" t="s">
        <v>73</v>
      </c>
      <c r="E4411" s="260" t="s">
        <v>3524</v>
      </c>
      <c r="F4411" s="388" t="s">
        <v>978</v>
      </c>
      <c r="G4411" s="388"/>
      <c r="H4411" s="274" t="s">
        <v>49</v>
      </c>
      <c r="I4411" s="277">
        <v>1</v>
      </c>
      <c r="J4411" s="276">
        <v>19.16</v>
      </c>
      <c r="K4411" s="276">
        <v>19.16</v>
      </c>
    </row>
    <row r="4412" spans="2:11" ht="15" customHeight="1" x14ac:dyDescent="0.2">
      <c r="B4412" s="261" t="s">
        <v>953</v>
      </c>
      <c r="C4412" s="280" t="s">
        <v>991</v>
      </c>
      <c r="D4412" s="261" t="s">
        <v>47</v>
      </c>
      <c r="E4412" s="261" t="s">
        <v>992</v>
      </c>
      <c r="F4412" s="385" t="s">
        <v>3970</v>
      </c>
      <c r="G4412" s="385"/>
      <c r="H4412" s="279" t="s">
        <v>950</v>
      </c>
      <c r="I4412" s="282">
        <v>0.2</v>
      </c>
      <c r="J4412" s="281">
        <v>43.64</v>
      </c>
      <c r="K4412" s="281">
        <v>8.7200000000000006</v>
      </c>
    </row>
    <row r="4413" spans="2:11" ht="15" customHeight="1" x14ac:dyDescent="0.2">
      <c r="B4413" s="261" t="s">
        <v>953</v>
      </c>
      <c r="C4413" s="280" t="s">
        <v>1019</v>
      </c>
      <c r="D4413" s="261" t="s">
        <v>47</v>
      </c>
      <c r="E4413" s="261" t="s">
        <v>1020</v>
      </c>
      <c r="F4413" s="385" t="s">
        <v>3970</v>
      </c>
      <c r="G4413" s="385"/>
      <c r="H4413" s="279" t="s">
        <v>950</v>
      </c>
      <c r="I4413" s="282">
        <v>0.2</v>
      </c>
      <c r="J4413" s="281">
        <v>24.73</v>
      </c>
      <c r="K4413" s="281">
        <v>4.9400000000000004</v>
      </c>
    </row>
    <row r="4414" spans="2:11" ht="15" customHeight="1" x14ac:dyDescent="0.2">
      <c r="B4414" s="262" t="s">
        <v>919</v>
      </c>
      <c r="C4414" s="284" t="s">
        <v>3787</v>
      </c>
      <c r="D4414" s="262" t="s">
        <v>39</v>
      </c>
      <c r="E4414" s="262" t="s">
        <v>3788</v>
      </c>
      <c r="F4414" s="389" t="s">
        <v>923</v>
      </c>
      <c r="G4414" s="389"/>
      <c r="H4414" s="283" t="s">
        <v>304</v>
      </c>
      <c r="I4414" s="286">
        <v>1</v>
      </c>
      <c r="J4414" s="285">
        <v>5.5</v>
      </c>
      <c r="K4414" s="285">
        <v>5.5</v>
      </c>
    </row>
    <row r="4415" spans="2:11" ht="15" customHeight="1" x14ac:dyDescent="0.2">
      <c r="B4415" s="263"/>
      <c r="C4415" s="263"/>
      <c r="D4415" s="263"/>
      <c r="E4415" s="263"/>
      <c r="F4415" s="263" t="s">
        <v>924</v>
      </c>
      <c r="G4415" s="289">
        <v>11.99</v>
      </c>
      <c r="H4415" s="263" t="s">
        <v>925</v>
      </c>
      <c r="I4415" s="289">
        <v>0</v>
      </c>
      <c r="J4415" s="263" t="s">
        <v>926</v>
      </c>
      <c r="K4415" s="289">
        <v>11.99</v>
      </c>
    </row>
    <row r="4416" spans="2:11" ht="15" customHeight="1" x14ac:dyDescent="0.2">
      <c r="B4416" s="263"/>
      <c r="C4416" s="263"/>
      <c r="D4416" s="263"/>
      <c r="E4416" s="263"/>
      <c r="F4416" s="263" t="s">
        <v>927</v>
      </c>
      <c r="G4416" s="289">
        <v>3.98</v>
      </c>
      <c r="H4416" s="263"/>
      <c r="I4416" s="386" t="s">
        <v>928</v>
      </c>
      <c r="J4416" s="386"/>
      <c r="K4416" s="289">
        <v>23.14</v>
      </c>
    </row>
    <row r="4417" spans="2:11" ht="15" customHeight="1" thickBot="1" x14ac:dyDescent="0.25">
      <c r="B4417" s="264"/>
      <c r="C4417" s="264"/>
      <c r="D4417" s="264"/>
      <c r="E4417" s="264"/>
      <c r="F4417" s="264"/>
      <c r="G4417" s="264"/>
      <c r="H4417" s="264" t="s">
        <v>929</v>
      </c>
      <c r="I4417" s="287" t="s">
        <v>3776</v>
      </c>
      <c r="J4417" s="264" t="s">
        <v>931</v>
      </c>
      <c r="K4417" s="265">
        <v>1735.5</v>
      </c>
    </row>
    <row r="4418" spans="2:11" ht="15" customHeight="1" thickTop="1" x14ac:dyDescent="0.2">
      <c r="B4418" s="278"/>
      <c r="C4418" s="278"/>
      <c r="D4418" s="278"/>
      <c r="E4418" s="278"/>
      <c r="F4418" s="278"/>
      <c r="G4418" s="278"/>
      <c r="H4418" s="278"/>
      <c r="I4418" s="278"/>
      <c r="J4418" s="278"/>
      <c r="K4418" s="278"/>
    </row>
    <row r="4419" spans="2:11" ht="15" customHeight="1" x14ac:dyDescent="0.2">
      <c r="B4419" s="259" t="s">
        <v>3257</v>
      </c>
      <c r="C4419" s="267" t="s">
        <v>24</v>
      </c>
      <c r="D4419" s="259" t="s">
        <v>25</v>
      </c>
      <c r="E4419" s="259" t="s">
        <v>26</v>
      </c>
      <c r="F4419" s="387" t="s">
        <v>917</v>
      </c>
      <c r="G4419" s="387"/>
      <c r="H4419" s="271" t="s">
        <v>27</v>
      </c>
      <c r="I4419" s="267" t="s">
        <v>28</v>
      </c>
      <c r="J4419" s="267" t="s">
        <v>29</v>
      </c>
      <c r="K4419" s="267" t="s">
        <v>30</v>
      </c>
    </row>
    <row r="4420" spans="2:11" ht="15" customHeight="1" x14ac:dyDescent="0.2">
      <c r="B4420" s="260" t="s">
        <v>918</v>
      </c>
      <c r="C4420" s="275" t="s">
        <v>3525</v>
      </c>
      <c r="D4420" s="260" t="s">
        <v>73</v>
      </c>
      <c r="E4420" s="260" t="s">
        <v>3526</v>
      </c>
      <c r="F4420" s="388" t="s">
        <v>978</v>
      </c>
      <c r="G4420" s="388"/>
      <c r="H4420" s="274" t="s">
        <v>49</v>
      </c>
      <c r="I4420" s="277">
        <v>1</v>
      </c>
      <c r="J4420" s="276">
        <v>31.51</v>
      </c>
      <c r="K4420" s="276">
        <v>31.51</v>
      </c>
    </row>
    <row r="4421" spans="2:11" ht="15" customHeight="1" x14ac:dyDescent="0.2">
      <c r="B4421" s="261" t="s">
        <v>953</v>
      </c>
      <c r="C4421" s="280" t="s">
        <v>991</v>
      </c>
      <c r="D4421" s="261" t="s">
        <v>47</v>
      </c>
      <c r="E4421" s="261" t="s">
        <v>992</v>
      </c>
      <c r="F4421" s="385" t="s">
        <v>3970</v>
      </c>
      <c r="G4421" s="385"/>
      <c r="H4421" s="279" t="s">
        <v>950</v>
      </c>
      <c r="I4421" s="282">
        <v>0.2</v>
      </c>
      <c r="J4421" s="281">
        <v>43.64</v>
      </c>
      <c r="K4421" s="281">
        <v>8.7200000000000006</v>
      </c>
    </row>
    <row r="4422" spans="2:11" ht="15" customHeight="1" x14ac:dyDescent="0.2">
      <c r="B4422" s="261" t="s">
        <v>953</v>
      </c>
      <c r="C4422" s="280" t="s">
        <v>1019</v>
      </c>
      <c r="D4422" s="261" t="s">
        <v>47</v>
      </c>
      <c r="E4422" s="261" t="s">
        <v>1020</v>
      </c>
      <c r="F4422" s="385" t="s">
        <v>3970</v>
      </c>
      <c r="G4422" s="385"/>
      <c r="H4422" s="279" t="s">
        <v>950</v>
      </c>
      <c r="I4422" s="282">
        <v>0.2</v>
      </c>
      <c r="J4422" s="281">
        <v>24.73</v>
      </c>
      <c r="K4422" s="281">
        <v>4.9400000000000004</v>
      </c>
    </row>
    <row r="4423" spans="2:11" ht="15" customHeight="1" x14ac:dyDescent="0.2">
      <c r="B4423" s="262" t="s">
        <v>919</v>
      </c>
      <c r="C4423" s="284" t="s">
        <v>3789</v>
      </c>
      <c r="D4423" s="262" t="s">
        <v>39</v>
      </c>
      <c r="E4423" s="262" t="s">
        <v>3790</v>
      </c>
      <c r="F4423" s="389" t="s">
        <v>923</v>
      </c>
      <c r="G4423" s="389"/>
      <c r="H4423" s="283" t="s">
        <v>304</v>
      </c>
      <c r="I4423" s="286">
        <v>1</v>
      </c>
      <c r="J4423" s="285">
        <v>17.850000000000001</v>
      </c>
      <c r="K4423" s="285">
        <v>17.850000000000001</v>
      </c>
    </row>
    <row r="4424" spans="2:11" ht="15" customHeight="1" x14ac:dyDescent="0.2">
      <c r="B4424" s="263"/>
      <c r="C4424" s="263"/>
      <c r="D4424" s="263"/>
      <c r="E4424" s="263"/>
      <c r="F4424" s="263" t="s">
        <v>924</v>
      </c>
      <c r="G4424" s="289">
        <v>11.99</v>
      </c>
      <c r="H4424" s="263" t="s">
        <v>925</v>
      </c>
      <c r="I4424" s="289">
        <v>0</v>
      </c>
      <c r="J4424" s="263" t="s">
        <v>926</v>
      </c>
      <c r="K4424" s="289">
        <v>11.99</v>
      </c>
    </row>
    <row r="4425" spans="2:11" ht="15" customHeight="1" x14ac:dyDescent="0.2">
      <c r="B4425" s="263"/>
      <c r="C4425" s="263"/>
      <c r="D4425" s="263"/>
      <c r="E4425" s="263"/>
      <c r="F4425" s="263" t="s">
        <v>927</v>
      </c>
      <c r="G4425" s="289">
        <v>6.55</v>
      </c>
      <c r="H4425" s="263"/>
      <c r="I4425" s="386" t="s">
        <v>928</v>
      </c>
      <c r="J4425" s="386"/>
      <c r="K4425" s="289">
        <v>38.06</v>
      </c>
    </row>
    <row r="4426" spans="2:11" ht="15" customHeight="1" thickBot="1" x14ac:dyDescent="0.25">
      <c r="B4426" s="264"/>
      <c r="C4426" s="264"/>
      <c r="D4426" s="264"/>
      <c r="E4426" s="264"/>
      <c r="F4426" s="264"/>
      <c r="G4426" s="264"/>
      <c r="H4426" s="264" t="s">
        <v>929</v>
      </c>
      <c r="I4426" s="287" t="s">
        <v>1064</v>
      </c>
      <c r="J4426" s="264" t="s">
        <v>931</v>
      </c>
      <c r="K4426" s="265">
        <v>76.12</v>
      </c>
    </row>
    <row r="4427" spans="2:11" ht="15" customHeight="1" thickTop="1" x14ac:dyDescent="0.2">
      <c r="B4427" s="278"/>
      <c r="C4427" s="278"/>
      <c r="D4427" s="278"/>
      <c r="E4427" s="278"/>
      <c r="F4427" s="278"/>
      <c r="G4427" s="278"/>
      <c r="H4427" s="278"/>
      <c r="I4427" s="278"/>
      <c r="J4427" s="278"/>
      <c r="K4427" s="278"/>
    </row>
    <row r="4428" spans="2:11" ht="15" customHeight="1" x14ac:dyDescent="0.2">
      <c r="B4428" s="259" t="s">
        <v>3258</v>
      </c>
      <c r="C4428" s="267" t="s">
        <v>24</v>
      </c>
      <c r="D4428" s="259" t="s">
        <v>25</v>
      </c>
      <c r="E4428" s="259" t="s">
        <v>26</v>
      </c>
      <c r="F4428" s="387" t="s">
        <v>917</v>
      </c>
      <c r="G4428" s="387"/>
      <c r="H4428" s="271" t="s">
        <v>27</v>
      </c>
      <c r="I4428" s="267" t="s">
        <v>28</v>
      </c>
      <c r="J4428" s="267" t="s">
        <v>29</v>
      </c>
      <c r="K4428" s="267" t="s">
        <v>30</v>
      </c>
    </row>
    <row r="4429" spans="2:11" ht="15" customHeight="1" x14ac:dyDescent="0.2">
      <c r="B4429" s="260" t="s">
        <v>918</v>
      </c>
      <c r="C4429" s="275" t="s">
        <v>3259</v>
      </c>
      <c r="D4429" s="260" t="s">
        <v>73</v>
      </c>
      <c r="E4429" s="260" t="s">
        <v>3260</v>
      </c>
      <c r="F4429" s="388" t="s">
        <v>978</v>
      </c>
      <c r="G4429" s="388"/>
      <c r="H4429" s="274" t="s">
        <v>49</v>
      </c>
      <c r="I4429" s="277">
        <v>1</v>
      </c>
      <c r="J4429" s="276">
        <v>13.39</v>
      </c>
      <c r="K4429" s="276">
        <v>13.39</v>
      </c>
    </row>
    <row r="4430" spans="2:11" ht="15" customHeight="1" x14ac:dyDescent="0.2">
      <c r="B4430" s="261" t="s">
        <v>953</v>
      </c>
      <c r="C4430" s="280" t="s">
        <v>991</v>
      </c>
      <c r="D4430" s="261" t="s">
        <v>47</v>
      </c>
      <c r="E4430" s="261" t="s">
        <v>992</v>
      </c>
      <c r="F4430" s="385" t="s">
        <v>3970</v>
      </c>
      <c r="G4430" s="385"/>
      <c r="H4430" s="279" t="s">
        <v>950</v>
      </c>
      <c r="I4430" s="282">
        <v>0.14399999999999999</v>
      </c>
      <c r="J4430" s="281">
        <v>43.64</v>
      </c>
      <c r="K4430" s="281">
        <v>6.28</v>
      </c>
    </row>
    <row r="4431" spans="2:11" ht="15" customHeight="1" x14ac:dyDescent="0.2">
      <c r="B4431" s="261" t="s">
        <v>953</v>
      </c>
      <c r="C4431" s="280" t="s">
        <v>988</v>
      </c>
      <c r="D4431" s="261" t="s">
        <v>47</v>
      </c>
      <c r="E4431" s="261" t="s">
        <v>989</v>
      </c>
      <c r="F4431" s="385" t="s">
        <v>3970</v>
      </c>
      <c r="G4431" s="385"/>
      <c r="H4431" s="279" t="s">
        <v>950</v>
      </c>
      <c r="I4431" s="282">
        <v>0.14399999999999999</v>
      </c>
      <c r="J4431" s="281">
        <v>27.19</v>
      </c>
      <c r="K4431" s="281">
        <v>3.91</v>
      </c>
    </row>
    <row r="4432" spans="2:11" ht="15" customHeight="1" x14ac:dyDescent="0.2">
      <c r="B4432" s="262" t="s">
        <v>919</v>
      </c>
      <c r="C4432" s="284" t="s">
        <v>3356</v>
      </c>
      <c r="D4432" s="262" t="s">
        <v>43</v>
      </c>
      <c r="E4432" s="262" t="s">
        <v>3357</v>
      </c>
      <c r="F4432" s="389" t="s">
        <v>923</v>
      </c>
      <c r="G4432" s="389"/>
      <c r="H4432" s="283" t="s">
        <v>49</v>
      </c>
      <c r="I4432" s="286">
        <v>1</v>
      </c>
      <c r="J4432" s="285">
        <v>3.2</v>
      </c>
      <c r="K4432" s="285">
        <v>3.2</v>
      </c>
    </row>
    <row r="4433" spans="2:11" ht="15" customHeight="1" x14ac:dyDescent="0.2">
      <c r="B4433" s="263"/>
      <c r="C4433" s="263"/>
      <c r="D4433" s="263"/>
      <c r="E4433" s="263"/>
      <c r="F4433" s="263" t="s">
        <v>924</v>
      </c>
      <c r="G4433" s="289">
        <v>8.9700000000000006</v>
      </c>
      <c r="H4433" s="263" t="s">
        <v>925</v>
      </c>
      <c r="I4433" s="289">
        <v>0</v>
      </c>
      <c r="J4433" s="263" t="s">
        <v>926</v>
      </c>
      <c r="K4433" s="289">
        <v>8.9700000000000006</v>
      </c>
    </row>
    <row r="4434" spans="2:11" ht="15" customHeight="1" x14ac:dyDescent="0.2">
      <c r="B4434" s="263"/>
      <c r="C4434" s="263"/>
      <c r="D4434" s="263"/>
      <c r="E4434" s="263"/>
      <c r="F4434" s="263" t="s">
        <v>927</v>
      </c>
      <c r="G4434" s="289">
        <v>2.78</v>
      </c>
      <c r="H4434" s="263"/>
      <c r="I4434" s="386" t="s">
        <v>928</v>
      </c>
      <c r="J4434" s="386"/>
      <c r="K4434" s="289">
        <v>16.170000000000002</v>
      </c>
    </row>
    <row r="4435" spans="2:11" ht="15" customHeight="1" thickBot="1" x14ac:dyDescent="0.25">
      <c r="B4435" s="264"/>
      <c r="C4435" s="264"/>
      <c r="D4435" s="264"/>
      <c r="E4435" s="264"/>
      <c r="F4435" s="264"/>
      <c r="G4435" s="264"/>
      <c r="H4435" s="264" t="s">
        <v>929</v>
      </c>
      <c r="I4435" s="287" t="s">
        <v>3791</v>
      </c>
      <c r="J4435" s="264" t="s">
        <v>931</v>
      </c>
      <c r="K4435" s="265">
        <v>970.2</v>
      </c>
    </row>
    <row r="4436" spans="2:11" ht="15" customHeight="1" thickTop="1" x14ac:dyDescent="0.2">
      <c r="B4436" s="278"/>
      <c r="C4436" s="278"/>
      <c r="D4436" s="278"/>
      <c r="E4436" s="278"/>
      <c r="F4436" s="278"/>
      <c r="G4436" s="278"/>
      <c r="H4436" s="278"/>
      <c r="I4436" s="278"/>
      <c r="J4436" s="278"/>
      <c r="K4436" s="278"/>
    </row>
    <row r="4437" spans="2:11" ht="15" customHeight="1" x14ac:dyDescent="0.2">
      <c r="B4437" s="259" t="s">
        <v>3261</v>
      </c>
      <c r="C4437" s="267" t="s">
        <v>24</v>
      </c>
      <c r="D4437" s="259" t="s">
        <v>25</v>
      </c>
      <c r="E4437" s="259" t="s">
        <v>26</v>
      </c>
      <c r="F4437" s="387" t="s">
        <v>917</v>
      </c>
      <c r="G4437" s="387"/>
      <c r="H4437" s="271" t="s">
        <v>27</v>
      </c>
      <c r="I4437" s="267" t="s">
        <v>28</v>
      </c>
      <c r="J4437" s="267" t="s">
        <v>29</v>
      </c>
      <c r="K4437" s="267" t="s">
        <v>30</v>
      </c>
    </row>
    <row r="4438" spans="2:11" ht="15" customHeight="1" x14ac:dyDescent="0.2">
      <c r="B4438" s="260" t="s">
        <v>918</v>
      </c>
      <c r="C4438" s="275" t="s">
        <v>3527</v>
      </c>
      <c r="D4438" s="260" t="s">
        <v>73</v>
      </c>
      <c r="E4438" s="260" t="s">
        <v>3528</v>
      </c>
      <c r="F4438" s="388" t="s">
        <v>978</v>
      </c>
      <c r="G4438" s="388"/>
      <c r="H4438" s="274" t="s">
        <v>49</v>
      </c>
      <c r="I4438" s="277">
        <v>1</v>
      </c>
      <c r="J4438" s="276">
        <v>26.22</v>
      </c>
      <c r="K4438" s="276">
        <v>26.22</v>
      </c>
    </row>
    <row r="4439" spans="2:11" ht="15" customHeight="1" x14ac:dyDescent="0.2">
      <c r="B4439" s="261" t="s">
        <v>953</v>
      </c>
      <c r="C4439" s="280" t="s">
        <v>991</v>
      </c>
      <c r="D4439" s="261" t="s">
        <v>47</v>
      </c>
      <c r="E4439" s="261" t="s">
        <v>992</v>
      </c>
      <c r="F4439" s="385" t="s">
        <v>3970</v>
      </c>
      <c r="G4439" s="385"/>
      <c r="H4439" s="279" t="s">
        <v>950</v>
      </c>
      <c r="I4439" s="282">
        <v>0.35</v>
      </c>
      <c r="J4439" s="281">
        <v>43.64</v>
      </c>
      <c r="K4439" s="281">
        <v>15.27</v>
      </c>
    </row>
    <row r="4440" spans="2:11" ht="15" customHeight="1" x14ac:dyDescent="0.2">
      <c r="B4440" s="261" t="s">
        <v>953</v>
      </c>
      <c r="C4440" s="280" t="s">
        <v>1019</v>
      </c>
      <c r="D4440" s="261" t="s">
        <v>47</v>
      </c>
      <c r="E4440" s="261" t="s">
        <v>1020</v>
      </c>
      <c r="F4440" s="385" t="s">
        <v>3970</v>
      </c>
      <c r="G4440" s="385"/>
      <c r="H4440" s="279" t="s">
        <v>950</v>
      </c>
      <c r="I4440" s="282">
        <v>0.35</v>
      </c>
      <c r="J4440" s="281">
        <v>24.73</v>
      </c>
      <c r="K4440" s="281">
        <v>8.65</v>
      </c>
    </row>
    <row r="4441" spans="2:11" ht="15" customHeight="1" x14ac:dyDescent="0.2">
      <c r="B4441" s="262" t="s">
        <v>919</v>
      </c>
      <c r="C4441" s="284" t="s">
        <v>3792</v>
      </c>
      <c r="D4441" s="262" t="s">
        <v>39</v>
      </c>
      <c r="E4441" s="262" t="s">
        <v>3793</v>
      </c>
      <c r="F4441" s="389" t="s">
        <v>923</v>
      </c>
      <c r="G4441" s="389"/>
      <c r="H4441" s="283" t="s">
        <v>304</v>
      </c>
      <c r="I4441" s="286">
        <v>1</v>
      </c>
      <c r="J4441" s="285">
        <v>2.2999999999999998</v>
      </c>
      <c r="K4441" s="285">
        <v>2.2999999999999998</v>
      </c>
    </row>
    <row r="4442" spans="2:11" ht="15" customHeight="1" x14ac:dyDescent="0.2">
      <c r="B4442" s="263"/>
      <c r="C4442" s="263"/>
      <c r="D4442" s="263"/>
      <c r="E4442" s="263"/>
      <c r="F4442" s="263" t="s">
        <v>924</v>
      </c>
      <c r="G4442" s="289">
        <v>20.99</v>
      </c>
      <c r="H4442" s="263" t="s">
        <v>925</v>
      </c>
      <c r="I4442" s="289">
        <v>0</v>
      </c>
      <c r="J4442" s="263" t="s">
        <v>926</v>
      </c>
      <c r="K4442" s="289">
        <v>20.99</v>
      </c>
    </row>
    <row r="4443" spans="2:11" ht="15" customHeight="1" x14ac:dyDescent="0.2">
      <c r="B4443" s="263"/>
      <c r="C4443" s="263"/>
      <c r="D4443" s="263"/>
      <c r="E4443" s="263"/>
      <c r="F4443" s="263" t="s">
        <v>927</v>
      </c>
      <c r="G4443" s="289">
        <v>5.45</v>
      </c>
      <c r="H4443" s="263"/>
      <c r="I4443" s="386" t="s">
        <v>928</v>
      </c>
      <c r="J4443" s="386"/>
      <c r="K4443" s="289">
        <v>31.67</v>
      </c>
    </row>
    <row r="4444" spans="2:11" ht="15" customHeight="1" thickBot="1" x14ac:dyDescent="0.25">
      <c r="B4444" s="264"/>
      <c r="C4444" s="264"/>
      <c r="D4444" s="264"/>
      <c r="E4444" s="264"/>
      <c r="F4444" s="264"/>
      <c r="G4444" s="264"/>
      <c r="H4444" s="264" t="s">
        <v>929</v>
      </c>
      <c r="I4444" s="287" t="s">
        <v>1064</v>
      </c>
      <c r="J4444" s="264" t="s">
        <v>931</v>
      </c>
      <c r="K4444" s="265">
        <v>63.34</v>
      </c>
    </row>
    <row r="4445" spans="2:11" ht="15" customHeight="1" thickTop="1" x14ac:dyDescent="0.2">
      <c r="B4445" s="278"/>
      <c r="C4445" s="278"/>
      <c r="D4445" s="278"/>
      <c r="E4445" s="278"/>
      <c r="F4445" s="278"/>
      <c r="G4445" s="278"/>
      <c r="H4445" s="278"/>
      <c r="I4445" s="278"/>
      <c r="J4445" s="278"/>
      <c r="K4445" s="278"/>
    </row>
    <row r="4446" spans="2:11" ht="15" customHeight="1" x14ac:dyDescent="0.2">
      <c r="B4446" s="259" t="s">
        <v>3262</v>
      </c>
      <c r="C4446" s="267" t="s">
        <v>24</v>
      </c>
      <c r="D4446" s="259" t="s">
        <v>25</v>
      </c>
      <c r="E4446" s="259" t="s">
        <v>26</v>
      </c>
      <c r="F4446" s="387" t="s">
        <v>917</v>
      </c>
      <c r="G4446" s="387"/>
      <c r="H4446" s="271" t="s">
        <v>27</v>
      </c>
      <c r="I4446" s="267" t="s">
        <v>28</v>
      </c>
      <c r="J4446" s="267" t="s">
        <v>29</v>
      </c>
      <c r="K4446" s="267" t="s">
        <v>30</v>
      </c>
    </row>
    <row r="4447" spans="2:11" ht="15" customHeight="1" x14ac:dyDescent="0.2">
      <c r="B4447" s="260" t="s">
        <v>918</v>
      </c>
      <c r="C4447" s="275" t="s">
        <v>766</v>
      </c>
      <c r="D4447" s="260" t="s">
        <v>47</v>
      </c>
      <c r="E4447" s="260" t="s">
        <v>767</v>
      </c>
      <c r="F4447" s="388" t="s">
        <v>3978</v>
      </c>
      <c r="G4447" s="388"/>
      <c r="H4447" s="274" t="s">
        <v>83</v>
      </c>
      <c r="I4447" s="277">
        <v>1</v>
      </c>
      <c r="J4447" s="276">
        <v>26.27</v>
      </c>
      <c r="K4447" s="276">
        <v>26.27</v>
      </c>
    </row>
    <row r="4448" spans="2:11" ht="15" customHeight="1" x14ac:dyDescent="0.2">
      <c r="B4448" s="261" t="s">
        <v>953</v>
      </c>
      <c r="C4448" s="280" t="s">
        <v>991</v>
      </c>
      <c r="D4448" s="261" t="s">
        <v>47</v>
      </c>
      <c r="E4448" s="261" t="s">
        <v>992</v>
      </c>
      <c r="F4448" s="385" t="s">
        <v>3970</v>
      </c>
      <c r="G4448" s="385"/>
      <c r="H4448" s="279" t="s">
        <v>950</v>
      </c>
      <c r="I4448" s="282">
        <v>0.105</v>
      </c>
      <c r="J4448" s="281">
        <v>43.64</v>
      </c>
      <c r="K4448" s="281">
        <v>4.58</v>
      </c>
    </row>
    <row r="4449" spans="2:11" ht="15" customHeight="1" x14ac:dyDescent="0.2">
      <c r="B4449" s="261" t="s">
        <v>953</v>
      </c>
      <c r="C4449" s="280" t="s">
        <v>988</v>
      </c>
      <c r="D4449" s="261" t="s">
        <v>47</v>
      </c>
      <c r="E4449" s="261" t="s">
        <v>989</v>
      </c>
      <c r="F4449" s="385" t="s">
        <v>3970</v>
      </c>
      <c r="G4449" s="385"/>
      <c r="H4449" s="279" t="s">
        <v>950</v>
      </c>
      <c r="I4449" s="282">
        <v>0.105</v>
      </c>
      <c r="J4449" s="281">
        <v>27.19</v>
      </c>
      <c r="K4449" s="281">
        <v>2.85</v>
      </c>
    </row>
    <row r="4450" spans="2:11" ht="15" customHeight="1" x14ac:dyDescent="0.2">
      <c r="B4450" s="261" t="s">
        <v>953</v>
      </c>
      <c r="C4450" s="280" t="s">
        <v>1736</v>
      </c>
      <c r="D4450" s="261" t="s">
        <v>47</v>
      </c>
      <c r="E4450" s="261" t="s">
        <v>1737</v>
      </c>
      <c r="F4450" s="385" t="s">
        <v>4032</v>
      </c>
      <c r="G4450" s="385"/>
      <c r="H4450" s="279" t="s">
        <v>83</v>
      </c>
      <c r="I4450" s="282">
        <v>1</v>
      </c>
      <c r="J4450" s="281">
        <v>10.4</v>
      </c>
      <c r="K4450" s="281">
        <v>10.4</v>
      </c>
    </row>
    <row r="4451" spans="2:11" ht="15" customHeight="1" x14ac:dyDescent="0.2">
      <c r="B4451" s="262" t="s">
        <v>919</v>
      </c>
      <c r="C4451" s="284" t="s">
        <v>1738</v>
      </c>
      <c r="D4451" s="262" t="s">
        <v>47</v>
      </c>
      <c r="E4451" s="262" t="s">
        <v>1739</v>
      </c>
      <c r="F4451" s="389" t="s">
        <v>923</v>
      </c>
      <c r="G4451" s="389"/>
      <c r="H4451" s="283" t="s">
        <v>83</v>
      </c>
      <c r="I4451" s="286">
        <v>1.1000000000000001</v>
      </c>
      <c r="J4451" s="285">
        <v>7.68</v>
      </c>
      <c r="K4451" s="285">
        <v>8.44</v>
      </c>
    </row>
    <row r="4452" spans="2:11" ht="15" customHeight="1" x14ac:dyDescent="0.2">
      <c r="B4452" s="263"/>
      <c r="C4452" s="263"/>
      <c r="D4452" s="263"/>
      <c r="E4452" s="263"/>
      <c r="F4452" s="263" t="s">
        <v>924</v>
      </c>
      <c r="G4452" s="289">
        <v>14.14</v>
      </c>
      <c r="H4452" s="263" t="s">
        <v>925</v>
      </c>
      <c r="I4452" s="289">
        <v>0</v>
      </c>
      <c r="J4452" s="263" t="s">
        <v>926</v>
      </c>
      <c r="K4452" s="289">
        <v>14.14</v>
      </c>
    </row>
    <row r="4453" spans="2:11" ht="15" customHeight="1" x14ac:dyDescent="0.2">
      <c r="B4453" s="263"/>
      <c r="C4453" s="263"/>
      <c r="D4453" s="263"/>
      <c r="E4453" s="263"/>
      <c r="F4453" s="263" t="s">
        <v>927</v>
      </c>
      <c r="G4453" s="289">
        <v>5.46</v>
      </c>
      <c r="H4453" s="263"/>
      <c r="I4453" s="386" t="s">
        <v>928</v>
      </c>
      <c r="J4453" s="386"/>
      <c r="K4453" s="289">
        <v>31.73</v>
      </c>
    </row>
    <row r="4454" spans="2:11" ht="15" customHeight="1" thickBot="1" x14ac:dyDescent="0.25">
      <c r="B4454" s="264"/>
      <c r="C4454" s="264"/>
      <c r="D4454" s="264"/>
      <c r="E4454" s="264"/>
      <c r="F4454" s="264"/>
      <c r="G4454" s="264"/>
      <c r="H4454" s="264" t="s">
        <v>929</v>
      </c>
      <c r="I4454" s="287" t="s">
        <v>3794</v>
      </c>
      <c r="J4454" s="264" t="s">
        <v>931</v>
      </c>
      <c r="K4454" s="265">
        <v>4470.75</v>
      </c>
    </row>
    <row r="4455" spans="2:11" ht="15" customHeight="1" thickTop="1" x14ac:dyDescent="0.2">
      <c r="B4455" s="278"/>
      <c r="C4455" s="278"/>
      <c r="D4455" s="278"/>
      <c r="E4455" s="278"/>
      <c r="F4455" s="278"/>
      <c r="G4455" s="278"/>
      <c r="H4455" s="278"/>
      <c r="I4455" s="278"/>
      <c r="J4455" s="278"/>
      <c r="K4455" s="278"/>
    </row>
    <row r="4456" spans="2:11" ht="15" customHeight="1" x14ac:dyDescent="0.2">
      <c r="B4456" s="259" t="s">
        <v>3263</v>
      </c>
      <c r="C4456" s="267" t="s">
        <v>24</v>
      </c>
      <c r="D4456" s="259" t="s">
        <v>25</v>
      </c>
      <c r="E4456" s="259" t="s">
        <v>26</v>
      </c>
      <c r="F4456" s="387" t="s">
        <v>917</v>
      </c>
      <c r="G4456" s="387"/>
      <c r="H4456" s="271" t="s">
        <v>27</v>
      </c>
      <c r="I4456" s="267" t="s">
        <v>28</v>
      </c>
      <c r="J4456" s="267" t="s">
        <v>29</v>
      </c>
      <c r="K4456" s="267" t="s">
        <v>30</v>
      </c>
    </row>
    <row r="4457" spans="2:11" ht="15" customHeight="1" x14ac:dyDescent="0.2">
      <c r="B4457" s="260" t="s">
        <v>918</v>
      </c>
      <c r="C4457" s="275" t="s">
        <v>769</v>
      </c>
      <c r="D4457" s="260" t="s">
        <v>47</v>
      </c>
      <c r="E4457" s="260" t="s">
        <v>770</v>
      </c>
      <c r="F4457" s="388" t="s">
        <v>3978</v>
      </c>
      <c r="G4457" s="388"/>
      <c r="H4457" s="274" t="s">
        <v>83</v>
      </c>
      <c r="I4457" s="277">
        <v>1</v>
      </c>
      <c r="J4457" s="276">
        <v>21.22</v>
      </c>
      <c r="K4457" s="276">
        <v>21.22</v>
      </c>
    </row>
    <row r="4458" spans="2:11" ht="15" customHeight="1" x14ac:dyDescent="0.2">
      <c r="B4458" s="261" t="s">
        <v>953</v>
      </c>
      <c r="C4458" s="280" t="s">
        <v>991</v>
      </c>
      <c r="D4458" s="261" t="s">
        <v>47</v>
      </c>
      <c r="E4458" s="261" t="s">
        <v>992</v>
      </c>
      <c r="F4458" s="385" t="s">
        <v>3970</v>
      </c>
      <c r="G4458" s="385"/>
      <c r="H4458" s="279" t="s">
        <v>950</v>
      </c>
      <c r="I4458" s="282">
        <v>9.0999999999999998E-2</v>
      </c>
      <c r="J4458" s="281">
        <v>43.64</v>
      </c>
      <c r="K4458" s="281">
        <v>3.97</v>
      </c>
    </row>
    <row r="4459" spans="2:11" ht="15" customHeight="1" x14ac:dyDescent="0.2">
      <c r="B4459" s="261" t="s">
        <v>953</v>
      </c>
      <c r="C4459" s="280" t="s">
        <v>988</v>
      </c>
      <c r="D4459" s="261" t="s">
        <v>47</v>
      </c>
      <c r="E4459" s="261" t="s">
        <v>989</v>
      </c>
      <c r="F4459" s="385" t="s">
        <v>3970</v>
      </c>
      <c r="G4459" s="385"/>
      <c r="H4459" s="279" t="s">
        <v>950</v>
      </c>
      <c r="I4459" s="282">
        <v>9.0999999999999998E-2</v>
      </c>
      <c r="J4459" s="281">
        <v>27.19</v>
      </c>
      <c r="K4459" s="281">
        <v>2.4700000000000002</v>
      </c>
    </row>
    <row r="4460" spans="2:11" ht="15" customHeight="1" x14ac:dyDescent="0.2">
      <c r="B4460" s="261" t="s">
        <v>953</v>
      </c>
      <c r="C4460" s="280" t="s">
        <v>1736</v>
      </c>
      <c r="D4460" s="261" t="s">
        <v>47</v>
      </c>
      <c r="E4460" s="261" t="s">
        <v>1737</v>
      </c>
      <c r="F4460" s="385" t="s">
        <v>4032</v>
      </c>
      <c r="G4460" s="385"/>
      <c r="H4460" s="279" t="s">
        <v>83</v>
      </c>
      <c r="I4460" s="282">
        <v>1</v>
      </c>
      <c r="J4460" s="281">
        <v>10.4</v>
      </c>
      <c r="K4460" s="281">
        <v>10.4</v>
      </c>
    </row>
    <row r="4461" spans="2:11" ht="15" customHeight="1" x14ac:dyDescent="0.2">
      <c r="B4461" s="262" t="s">
        <v>919</v>
      </c>
      <c r="C4461" s="284" t="s">
        <v>1740</v>
      </c>
      <c r="D4461" s="262" t="s">
        <v>47</v>
      </c>
      <c r="E4461" s="262" t="s">
        <v>1741</v>
      </c>
      <c r="F4461" s="389" t="s">
        <v>923</v>
      </c>
      <c r="G4461" s="389"/>
      <c r="H4461" s="283" t="s">
        <v>83</v>
      </c>
      <c r="I4461" s="286">
        <v>1.1000000000000001</v>
      </c>
      <c r="J4461" s="285">
        <v>3.99</v>
      </c>
      <c r="K4461" s="285">
        <v>4.38</v>
      </c>
    </row>
    <row r="4462" spans="2:11" ht="15" customHeight="1" x14ac:dyDescent="0.2">
      <c r="B4462" s="263"/>
      <c r="C4462" s="263"/>
      <c r="D4462" s="263"/>
      <c r="E4462" s="263"/>
      <c r="F4462" s="263" t="s">
        <v>924</v>
      </c>
      <c r="G4462" s="289">
        <v>13.27</v>
      </c>
      <c r="H4462" s="263" t="s">
        <v>925</v>
      </c>
      <c r="I4462" s="289">
        <v>0</v>
      </c>
      <c r="J4462" s="263" t="s">
        <v>926</v>
      </c>
      <c r="K4462" s="289">
        <v>13.27</v>
      </c>
    </row>
    <row r="4463" spans="2:11" ht="15" customHeight="1" x14ac:dyDescent="0.2">
      <c r="B4463" s="263"/>
      <c r="C4463" s="263"/>
      <c r="D4463" s="263"/>
      <c r="E4463" s="263"/>
      <c r="F4463" s="263" t="s">
        <v>927</v>
      </c>
      <c r="G4463" s="289">
        <v>4.41</v>
      </c>
      <c r="H4463" s="263"/>
      <c r="I4463" s="386" t="s">
        <v>928</v>
      </c>
      <c r="J4463" s="386"/>
      <c r="K4463" s="289">
        <v>25.63</v>
      </c>
    </row>
    <row r="4464" spans="2:11" ht="15" customHeight="1" thickBot="1" x14ac:dyDescent="0.25">
      <c r="B4464" s="264"/>
      <c r="C4464" s="264"/>
      <c r="D4464" s="264"/>
      <c r="E4464" s="264"/>
      <c r="F4464" s="264"/>
      <c r="G4464" s="264"/>
      <c r="H4464" s="264" t="s">
        <v>929</v>
      </c>
      <c r="I4464" s="287" t="s">
        <v>3795</v>
      </c>
      <c r="J4464" s="264" t="s">
        <v>931</v>
      </c>
      <c r="K4464" s="265">
        <v>1888.93</v>
      </c>
    </row>
    <row r="4465" spans="2:11" ht="15" customHeight="1" thickTop="1" x14ac:dyDescent="0.2">
      <c r="B4465" s="278"/>
      <c r="C4465" s="278"/>
      <c r="D4465" s="278"/>
      <c r="E4465" s="278"/>
      <c r="F4465" s="278"/>
      <c r="G4465" s="278"/>
      <c r="H4465" s="278"/>
      <c r="I4465" s="278"/>
      <c r="J4465" s="278"/>
      <c r="K4465" s="278"/>
    </row>
    <row r="4466" spans="2:11" ht="15" customHeight="1" x14ac:dyDescent="0.2">
      <c r="B4466" s="259" t="s">
        <v>3264</v>
      </c>
      <c r="C4466" s="267" t="s">
        <v>24</v>
      </c>
      <c r="D4466" s="259" t="s">
        <v>25</v>
      </c>
      <c r="E4466" s="259" t="s">
        <v>26</v>
      </c>
      <c r="F4466" s="387" t="s">
        <v>917</v>
      </c>
      <c r="G4466" s="387"/>
      <c r="H4466" s="271" t="s">
        <v>27</v>
      </c>
      <c r="I4466" s="267" t="s">
        <v>28</v>
      </c>
      <c r="J4466" s="267" t="s">
        <v>29</v>
      </c>
      <c r="K4466" s="267" t="s">
        <v>30</v>
      </c>
    </row>
    <row r="4467" spans="2:11" ht="15" customHeight="1" x14ac:dyDescent="0.2">
      <c r="B4467" s="260" t="s">
        <v>918</v>
      </c>
      <c r="C4467" s="275" t="s">
        <v>775</v>
      </c>
      <c r="D4467" s="260" t="s">
        <v>47</v>
      </c>
      <c r="E4467" s="260" t="s">
        <v>776</v>
      </c>
      <c r="F4467" s="388" t="s">
        <v>3978</v>
      </c>
      <c r="G4467" s="388"/>
      <c r="H4467" s="274" t="s">
        <v>83</v>
      </c>
      <c r="I4467" s="277">
        <v>1</v>
      </c>
      <c r="J4467" s="276">
        <v>21.99</v>
      </c>
      <c r="K4467" s="276">
        <v>21.99</v>
      </c>
    </row>
    <row r="4468" spans="2:11" ht="15" customHeight="1" x14ac:dyDescent="0.2">
      <c r="B4468" s="261" t="s">
        <v>953</v>
      </c>
      <c r="C4468" s="280" t="s">
        <v>988</v>
      </c>
      <c r="D4468" s="261" t="s">
        <v>47</v>
      </c>
      <c r="E4468" s="261" t="s">
        <v>989</v>
      </c>
      <c r="F4468" s="385" t="s">
        <v>3970</v>
      </c>
      <c r="G4468" s="385"/>
      <c r="H4468" s="279" t="s">
        <v>950</v>
      </c>
      <c r="I4468" s="282">
        <v>0.16200000000000001</v>
      </c>
      <c r="J4468" s="281">
        <v>27.19</v>
      </c>
      <c r="K4468" s="281">
        <v>4.4000000000000004</v>
      </c>
    </row>
    <row r="4469" spans="2:11" ht="15" customHeight="1" x14ac:dyDescent="0.2">
      <c r="B4469" s="261" t="s">
        <v>953</v>
      </c>
      <c r="C4469" s="280" t="s">
        <v>991</v>
      </c>
      <c r="D4469" s="261" t="s">
        <v>47</v>
      </c>
      <c r="E4469" s="261" t="s">
        <v>992</v>
      </c>
      <c r="F4469" s="385" t="s">
        <v>3970</v>
      </c>
      <c r="G4469" s="385"/>
      <c r="H4469" s="279" t="s">
        <v>950</v>
      </c>
      <c r="I4469" s="282">
        <v>0.16200000000000001</v>
      </c>
      <c r="J4469" s="281">
        <v>43.64</v>
      </c>
      <c r="K4469" s="281">
        <v>7.06</v>
      </c>
    </row>
    <row r="4470" spans="2:11" ht="15" customHeight="1" x14ac:dyDescent="0.2">
      <c r="B4470" s="262" t="s">
        <v>919</v>
      </c>
      <c r="C4470" s="284" t="s">
        <v>1743</v>
      </c>
      <c r="D4470" s="262" t="s">
        <v>47</v>
      </c>
      <c r="E4470" s="262" t="s">
        <v>2740</v>
      </c>
      <c r="F4470" s="389" t="s">
        <v>923</v>
      </c>
      <c r="G4470" s="389"/>
      <c r="H4470" s="283" t="s">
        <v>83</v>
      </c>
      <c r="I4470" s="286">
        <v>1.0169999999999999</v>
      </c>
      <c r="J4470" s="285">
        <v>10.36</v>
      </c>
      <c r="K4470" s="285">
        <v>10.53</v>
      </c>
    </row>
    <row r="4471" spans="2:11" ht="15" customHeight="1" x14ac:dyDescent="0.2">
      <c r="B4471" s="263"/>
      <c r="C4471" s="263"/>
      <c r="D4471" s="263"/>
      <c r="E4471" s="263"/>
      <c r="F4471" s="263" t="s">
        <v>924</v>
      </c>
      <c r="G4471" s="289">
        <v>10.09</v>
      </c>
      <c r="H4471" s="263" t="s">
        <v>925</v>
      </c>
      <c r="I4471" s="289">
        <v>0</v>
      </c>
      <c r="J4471" s="263" t="s">
        <v>926</v>
      </c>
      <c r="K4471" s="289">
        <v>10.09</v>
      </c>
    </row>
    <row r="4472" spans="2:11" ht="15" customHeight="1" x14ac:dyDescent="0.2">
      <c r="B4472" s="263"/>
      <c r="C4472" s="263"/>
      <c r="D4472" s="263"/>
      <c r="E4472" s="263"/>
      <c r="F4472" s="263" t="s">
        <v>927</v>
      </c>
      <c r="G4472" s="289">
        <v>4.57</v>
      </c>
      <c r="H4472" s="263"/>
      <c r="I4472" s="386" t="s">
        <v>928</v>
      </c>
      <c r="J4472" s="386"/>
      <c r="K4472" s="289">
        <v>26.56</v>
      </c>
    </row>
    <row r="4473" spans="2:11" ht="15" customHeight="1" thickBot="1" x14ac:dyDescent="0.25">
      <c r="B4473" s="264"/>
      <c r="C4473" s="264"/>
      <c r="D4473" s="264"/>
      <c r="E4473" s="264"/>
      <c r="F4473" s="264"/>
      <c r="G4473" s="264"/>
      <c r="H4473" s="264" t="s">
        <v>929</v>
      </c>
      <c r="I4473" s="287" t="s">
        <v>3796</v>
      </c>
      <c r="J4473" s="264" t="s">
        <v>931</v>
      </c>
      <c r="K4473" s="265">
        <v>1030.52</v>
      </c>
    </row>
    <row r="4474" spans="2:11" ht="15" customHeight="1" thickTop="1" x14ac:dyDescent="0.2">
      <c r="B4474" s="278"/>
      <c r="C4474" s="278"/>
      <c r="D4474" s="278"/>
      <c r="E4474" s="278"/>
      <c r="F4474" s="278"/>
      <c r="G4474" s="278"/>
      <c r="H4474" s="278"/>
      <c r="I4474" s="278"/>
      <c r="J4474" s="278"/>
      <c r="K4474" s="278"/>
    </row>
    <row r="4475" spans="2:11" ht="15" customHeight="1" x14ac:dyDescent="0.2">
      <c r="B4475" s="259" t="s">
        <v>3265</v>
      </c>
      <c r="C4475" s="267" t="s">
        <v>24</v>
      </c>
      <c r="D4475" s="259" t="s">
        <v>25</v>
      </c>
      <c r="E4475" s="259" t="s">
        <v>26</v>
      </c>
      <c r="F4475" s="387" t="s">
        <v>917</v>
      </c>
      <c r="G4475" s="387"/>
      <c r="H4475" s="271" t="s">
        <v>27</v>
      </c>
      <c r="I4475" s="267" t="s">
        <v>28</v>
      </c>
      <c r="J4475" s="267" t="s">
        <v>29</v>
      </c>
      <c r="K4475" s="267" t="s">
        <v>30</v>
      </c>
    </row>
    <row r="4476" spans="2:11" ht="15" customHeight="1" x14ac:dyDescent="0.2">
      <c r="B4476" s="260" t="s">
        <v>918</v>
      </c>
      <c r="C4476" s="275" t="s">
        <v>2525</v>
      </c>
      <c r="D4476" s="260" t="s">
        <v>73</v>
      </c>
      <c r="E4476" s="260" t="s">
        <v>874</v>
      </c>
      <c r="F4476" s="388" t="s">
        <v>978</v>
      </c>
      <c r="G4476" s="388"/>
      <c r="H4476" s="274" t="s">
        <v>49</v>
      </c>
      <c r="I4476" s="277">
        <v>1</v>
      </c>
      <c r="J4476" s="276">
        <v>26.87</v>
      </c>
      <c r="K4476" s="276">
        <v>26.87</v>
      </c>
    </row>
    <row r="4477" spans="2:11" ht="15" customHeight="1" x14ac:dyDescent="0.2">
      <c r="B4477" s="261" t="s">
        <v>953</v>
      </c>
      <c r="C4477" s="280" t="s">
        <v>988</v>
      </c>
      <c r="D4477" s="261" t="s">
        <v>47</v>
      </c>
      <c r="E4477" s="261" t="s">
        <v>989</v>
      </c>
      <c r="F4477" s="385" t="s">
        <v>3970</v>
      </c>
      <c r="G4477" s="385"/>
      <c r="H4477" s="279" t="s">
        <v>950</v>
      </c>
      <c r="I4477" s="282">
        <v>0.2</v>
      </c>
      <c r="J4477" s="281">
        <v>27.19</v>
      </c>
      <c r="K4477" s="281">
        <v>5.43</v>
      </c>
    </row>
    <row r="4478" spans="2:11" ht="15" customHeight="1" x14ac:dyDescent="0.2">
      <c r="B4478" s="261" t="s">
        <v>953</v>
      </c>
      <c r="C4478" s="280" t="s">
        <v>991</v>
      </c>
      <c r="D4478" s="261" t="s">
        <v>47</v>
      </c>
      <c r="E4478" s="261" t="s">
        <v>992</v>
      </c>
      <c r="F4478" s="385" t="s">
        <v>3970</v>
      </c>
      <c r="G4478" s="385"/>
      <c r="H4478" s="279" t="s">
        <v>950</v>
      </c>
      <c r="I4478" s="282">
        <v>0.2</v>
      </c>
      <c r="J4478" s="281">
        <v>43.64</v>
      </c>
      <c r="K4478" s="281">
        <v>8.7200000000000006</v>
      </c>
    </row>
    <row r="4479" spans="2:11" ht="15" customHeight="1" x14ac:dyDescent="0.2">
      <c r="B4479" s="262" t="s">
        <v>919</v>
      </c>
      <c r="C4479" s="284" t="s">
        <v>1816</v>
      </c>
      <c r="D4479" s="262" t="s">
        <v>36</v>
      </c>
      <c r="E4479" s="262" t="s">
        <v>1817</v>
      </c>
      <c r="F4479" s="389" t="s">
        <v>923</v>
      </c>
      <c r="G4479" s="389"/>
      <c r="H4479" s="283" t="s">
        <v>304</v>
      </c>
      <c r="I4479" s="286">
        <v>1</v>
      </c>
      <c r="J4479" s="285">
        <v>12.72</v>
      </c>
      <c r="K4479" s="285">
        <v>12.72</v>
      </c>
    </row>
    <row r="4480" spans="2:11" ht="15" customHeight="1" x14ac:dyDescent="0.2">
      <c r="B4480" s="263"/>
      <c r="C4480" s="263"/>
      <c r="D4480" s="263"/>
      <c r="E4480" s="263"/>
      <c r="F4480" s="263" t="s">
        <v>924</v>
      </c>
      <c r="G4480" s="289">
        <v>12.45</v>
      </c>
      <c r="H4480" s="263" t="s">
        <v>925</v>
      </c>
      <c r="I4480" s="289">
        <v>0</v>
      </c>
      <c r="J4480" s="263" t="s">
        <v>926</v>
      </c>
      <c r="K4480" s="289">
        <v>12.45</v>
      </c>
    </row>
    <row r="4481" spans="2:11" ht="15" customHeight="1" x14ac:dyDescent="0.2">
      <c r="B4481" s="263"/>
      <c r="C4481" s="263"/>
      <c r="D4481" s="263"/>
      <c r="E4481" s="263"/>
      <c r="F4481" s="263" t="s">
        <v>927</v>
      </c>
      <c r="G4481" s="289">
        <v>5.59</v>
      </c>
      <c r="H4481" s="263"/>
      <c r="I4481" s="386" t="s">
        <v>928</v>
      </c>
      <c r="J4481" s="386"/>
      <c r="K4481" s="289">
        <v>32.46</v>
      </c>
    </row>
    <row r="4482" spans="2:11" ht="15" customHeight="1" thickBot="1" x14ac:dyDescent="0.25">
      <c r="B4482" s="264"/>
      <c r="C4482" s="264"/>
      <c r="D4482" s="264"/>
      <c r="E4482" s="264"/>
      <c r="F4482" s="264"/>
      <c r="G4482" s="264"/>
      <c r="H4482" s="264" t="s">
        <v>929</v>
      </c>
      <c r="I4482" s="287" t="s">
        <v>1433</v>
      </c>
      <c r="J4482" s="264" t="s">
        <v>931</v>
      </c>
      <c r="K4482" s="265">
        <v>421.98</v>
      </c>
    </row>
    <row r="4483" spans="2:11" ht="15" customHeight="1" thickTop="1" x14ac:dyDescent="0.2">
      <c r="B4483" s="278"/>
      <c r="C4483" s="278"/>
      <c r="D4483" s="278"/>
      <c r="E4483" s="278"/>
      <c r="F4483" s="278"/>
      <c r="G4483" s="278"/>
      <c r="H4483" s="278"/>
      <c r="I4483" s="278"/>
      <c r="J4483" s="278"/>
      <c r="K4483" s="278"/>
    </row>
    <row r="4484" spans="2:11" ht="15" customHeight="1" x14ac:dyDescent="0.2">
      <c r="B4484" s="258" t="s">
        <v>1818</v>
      </c>
      <c r="C4484" s="258"/>
      <c r="D4484" s="258"/>
      <c r="E4484" s="258" t="s">
        <v>875</v>
      </c>
      <c r="F4484" s="258"/>
      <c r="G4484" s="390"/>
      <c r="H4484" s="390"/>
      <c r="I4484" s="272"/>
      <c r="J4484" s="258"/>
      <c r="K4484" s="273">
        <v>23045.06</v>
      </c>
    </row>
    <row r="4485" spans="2:11" ht="15" customHeight="1" x14ac:dyDescent="0.2">
      <c r="B4485" s="259" t="s">
        <v>876</v>
      </c>
      <c r="C4485" s="267" t="s">
        <v>24</v>
      </c>
      <c r="D4485" s="259" t="s">
        <v>25</v>
      </c>
      <c r="E4485" s="259" t="s">
        <v>26</v>
      </c>
      <c r="F4485" s="387" t="s">
        <v>917</v>
      </c>
      <c r="G4485" s="387"/>
      <c r="H4485" s="271" t="s">
        <v>27</v>
      </c>
      <c r="I4485" s="267" t="s">
        <v>28</v>
      </c>
      <c r="J4485" s="267" t="s">
        <v>29</v>
      </c>
      <c r="K4485" s="267" t="s">
        <v>30</v>
      </c>
    </row>
    <row r="4486" spans="2:11" ht="15" customHeight="1" x14ac:dyDescent="0.2">
      <c r="B4486" s="260" t="s">
        <v>918</v>
      </c>
      <c r="C4486" s="275" t="s">
        <v>877</v>
      </c>
      <c r="D4486" s="260" t="s">
        <v>47</v>
      </c>
      <c r="E4486" s="260" t="s">
        <v>878</v>
      </c>
      <c r="F4486" s="388" t="s">
        <v>4037</v>
      </c>
      <c r="G4486" s="388"/>
      <c r="H4486" s="274" t="s">
        <v>83</v>
      </c>
      <c r="I4486" s="277">
        <v>1</v>
      </c>
      <c r="J4486" s="276">
        <v>69.260000000000005</v>
      </c>
      <c r="K4486" s="276">
        <v>69.260000000000005</v>
      </c>
    </row>
    <row r="4487" spans="2:11" ht="15" customHeight="1" x14ac:dyDescent="0.2">
      <c r="B4487" s="261" t="s">
        <v>953</v>
      </c>
      <c r="C4487" s="280" t="s">
        <v>954</v>
      </c>
      <c r="D4487" s="261" t="s">
        <v>47</v>
      </c>
      <c r="E4487" s="261" t="s">
        <v>955</v>
      </c>
      <c r="F4487" s="385" t="s">
        <v>3970</v>
      </c>
      <c r="G4487" s="385"/>
      <c r="H4487" s="279" t="s">
        <v>950</v>
      </c>
      <c r="I4487" s="282">
        <v>0.29089999999999999</v>
      </c>
      <c r="J4487" s="281">
        <v>34.46</v>
      </c>
      <c r="K4487" s="281">
        <v>10.02</v>
      </c>
    </row>
    <row r="4488" spans="2:11" ht="15" customHeight="1" x14ac:dyDescent="0.2">
      <c r="B4488" s="261" t="s">
        <v>953</v>
      </c>
      <c r="C4488" s="280" t="s">
        <v>957</v>
      </c>
      <c r="D4488" s="261" t="s">
        <v>47</v>
      </c>
      <c r="E4488" s="261" t="s">
        <v>958</v>
      </c>
      <c r="F4488" s="385" t="s">
        <v>3970</v>
      </c>
      <c r="G4488" s="385"/>
      <c r="H4488" s="279" t="s">
        <v>950</v>
      </c>
      <c r="I4488" s="282">
        <v>0.29089999999999999</v>
      </c>
      <c r="J4488" s="281">
        <v>26.08</v>
      </c>
      <c r="K4488" s="281">
        <v>7.58</v>
      </c>
    </row>
    <row r="4489" spans="2:11" ht="15" customHeight="1" x14ac:dyDescent="0.2">
      <c r="B4489" s="262" t="s">
        <v>919</v>
      </c>
      <c r="C4489" s="284" t="s">
        <v>1819</v>
      </c>
      <c r="D4489" s="262" t="s">
        <v>47</v>
      </c>
      <c r="E4489" s="262" t="s">
        <v>2767</v>
      </c>
      <c r="F4489" s="389" t="s">
        <v>923</v>
      </c>
      <c r="G4489" s="389"/>
      <c r="H4489" s="283" t="s">
        <v>83</v>
      </c>
      <c r="I4489" s="286">
        <v>1.0225</v>
      </c>
      <c r="J4489" s="285">
        <v>50.53</v>
      </c>
      <c r="K4489" s="285">
        <v>51.66</v>
      </c>
    </row>
    <row r="4490" spans="2:11" ht="15" customHeight="1" x14ac:dyDescent="0.2">
      <c r="B4490" s="263"/>
      <c r="C4490" s="263"/>
      <c r="D4490" s="263"/>
      <c r="E4490" s="263"/>
      <c r="F4490" s="263" t="s">
        <v>924</v>
      </c>
      <c r="G4490" s="289">
        <v>15.52</v>
      </c>
      <c r="H4490" s="263" t="s">
        <v>925</v>
      </c>
      <c r="I4490" s="289">
        <v>0</v>
      </c>
      <c r="J4490" s="263" t="s">
        <v>926</v>
      </c>
      <c r="K4490" s="289">
        <v>15.52</v>
      </c>
    </row>
    <row r="4491" spans="2:11" ht="15" customHeight="1" x14ac:dyDescent="0.2">
      <c r="B4491" s="263"/>
      <c r="C4491" s="263"/>
      <c r="D4491" s="263"/>
      <c r="E4491" s="263"/>
      <c r="F4491" s="263" t="s">
        <v>927</v>
      </c>
      <c r="G4491" s="289">
        <v>14.41</v>
      </c>
      <c r="H4491" s="263"/>
      <c r="I4491" s="386" t="s">
        <v>928</v>
      </c>
      <c r="J4491" s="386"/>
      <c r="K4491" s="289">
        <v>83.67</v>
      </c>
    </row>
    <row r="4492" spans="2:11" ht="15" customHeight="1" thickBot="1" x14ac:dyDescent="0.25">
      <c r="B4492" s="264"/>
      <c r="C4492" s="264"/>
      <c r="D4492" s="264"/>
      <c r="E4492" s="264"/>
      <c r="F4492" s="264"/>
      <c r="G4492" s="264"/>
      <c r="H4492" s="264" t="s">
        <v>929</v>
      </c>
      <c r="I4492" s="287" t="s">
        <v>1031</v>
      </c>
      <c r="J4492" s="264" t="s">
        <v>931</v>
      </c>
      <c r="K4492" s="265">
        <v>8367</v>
      </c>
    </row>
    <row r="4493" spans="2:11" ht="15" customHeight="1" thickTop="1" x14ac:dyDescent="0.2">
      <c r="B4493" s="278"/>
      <c r="C4493" s="278"/>
      <c r="D4493" s="278"/>
      <c r="E4493" s="278"/>
      <c r="F4493" s="278"/>
      <c r="G4493" s="278"/>
      <c r="H4493" s="278"/>
      <c r="I4493" s="278"/>
      <c r="J4493" s="278"/>
      <c r="K4493" s="278"/>
    </row>
    <row r="4494" spans="2:11" ht="15" customHeight="1" x14ac:dyDescent="0.2">
      <c r="B4494" s="259" t="s">
        <v>879</v>
      </c>
      <c r="C4494" s="267" t="s">
        <v>24</v>
      </c>
      <c r="D4494" s="259" t="s">
        <v>25</v>
      </c>
      <c r="E4494" s="259" t="s">
        <v>26</v>
      </c>
      <c r="F4494" s="387" t="s">
        <v>917</v>
      </c>
      <c r="G4494" s="387"/>
      <c r="H4494" s="271" t="s">
        <v>27</v>
      </c>
      <c r="I4494" s="267" t="s">
        <v>28</v>
      </c>
      <c r="J4494" s="267" t="s">
        <v>29</v>
      </c>
      <c r="K4494" s="267" t="s">
        <v>30</v>
      </c>
    </row>
    <row r="4495" spans="2:11" ht="15" customHeight="1" x14ac:dyDescent="0.2">
      <c r="B4495" s="260" t="s">
        <v>918</v>
      </c>
      <c r="C4495" s="275" t="s">
        <v>880</v>
      </c>
      <c r="D4495" s="260" t="s">
        <v>47</v>
      </c>
      <c r="E4495" s="260" t="s">
        <v>881</v>
      </c>
      <c r="F4495" s="388" t="s">
        <v>4037</v>
      </c>
      <c r="G4495" s="388"/>
      <c r="H4495" s="274" t="s">
        <v>49</v>
      </c>
      <c r="I4495" s="277">
        <v>1</v>
      </c>
      <c r="J4495" s="276">
        <v>27.46</v>
      </c>
      <c r="K4495" s="276">
        <v>27.46</v>
      </c>
    </row>
    <row r="4496" spans="2:11" ht="15" customHeight="1" x14ac:dyDescent="0.2">
      <c r="B4496" s="261" t="s">
        <v>953</v>
      </c>
      <c r="C4496" s="280" t="s">
        <v>954</v>
      </c>
      <c r="D4496" s="261" t="s">
        <v>47</v>
      </c>
      <c r="E4496" s="261" t="s">
        <v>955</v>
      </c>
      <c r="F4496" s="385" t="s">
        <v>3970</v>
      </c>
      <c r="G4496" s="385"/>
      <c r="H4496" s="279" t="s">
        <v>950</v>
      </c>
      <c r="I4496" s="282">
        <v>0.30470000000000003</v>
      </c>
      <c r="J4496" s="281">
        <v>34.46</v>
      </c>
      <c r="K4496" s="281">
        <v>10.49</v>
      </c>
    </row>
    <row r="4497" spans="2:11" ht="15" customHeight="1" x14ac:dyDescent="0.2">
      <c r="B4497" s="261" t="s">
        <v>953</v>
      </c>
      <c r="C4497" s="280" t="s">
        <v>957</v>
      </c>
      <c r="D4497" s="261" t="s">
        <v>47</v>
      </c>
      <c r="E4497" s="261" t="s">
        <v>958</v>
      </c>
      <c r="F4497" s="385" t="s">
        <v>3970</v>
      </c>
      <c r="G4497" s="385"/>
      <c r="H4497" s="279" t="s">
        <v>950</v>
      </c>
      <c r="I4497" s="282">
        <v>0.30470000000000003</v>
      </c>
      <c r="J4497" s="281">
        <v>26.08</v>
      </c>
      <c r="K4497" s="281">
        <v>7.94</v>
      </c>
    </row>
    <row r="4498" spans="2:11" ht="15" customHeight="1" x14ac:dyDescent="0.2">
      <c r="B4498" s="262" t="s">
        <v>919</v>
      </c>
      <c r="C4498" s="284" t="s">
        <v>1822</v>
      </c>
      <c r="D4498" s="262" t="s">
        <v>47</v>
      </c>
      <c r="E4498" s="262" t="s">
        <v>1823</v>
      </c>
      <c r="F4498" s="389" t="s">
        <v>923</v>
      </c>
      <c r="G4498" s="389"/>
      <c r="H4498" s="283" t="s">
        <v>49</v>
      </c>
      <c r="I4498" s="286">
        <v>4.1999999999999997E-3</v>
      </c>
      <c r="J4498" s="285">
        <v>308.60000000000002</v>
      </c>
      <c r="K4498" s="285">
        <v>1.29</v>
      </c>
    </row>
    <row r="4499" spans="2:11" ht="15" customHeight="1" x14ac:dyDescent="0.2">
      <c r="B4499" s="262" t="s">
        <v>919</v>
      </c>
      <c r="C4499" s="284" t="s">
        <v>1824</v>
      </c>
      <c r="D4499" s="262" t="s">
        <v>47</v>
      </c>
      <c r="E4499" s="262" t="s">
        <v>2768</v>
      </c>
      <c r="F4499" s="389" t="s">
        <v>923</v>
      </c>
      <c r="G4499" s="389"/>
      <c r="H4499" s="283" t="s">
        <v>49</v>
      </c>
      <c r="I4499" s="286">
        <v>1</v>
      </c>
      <c r="J4499" s="285">
        <v>7.45</v>
      </c>
      <c r="K4499" s="285">
        <v>7.45</v>
      </c>
    </row>
    <row r="4500" spans="2:11" ht="15" customHeight="1" x14ac:dyDescent="0.2">
      <c r="B4500" s="262" t="s">
        <v>919</v>
      </c>
      <c r="C4500" s="284" t="s">
        <v>1820</v>
      </c>
      <c r="D4500" s="262" t="s">
        <v>47</v>
      </c>
      <c r="E4500" s="262" t="s">
        <v>1821</v>
      </c>
      <c r="F4500" s="389" t="s">
        <v>923</v>
      </c>
      <c r="G4500" s="389"/>
      <c r="H4500" s="283" t="s">
        <v>49</v>
      </c>
      <c r="I4500" s="286">
        <v>1.1000000000000001E-3</v>
      </c>
      <c r="J4500" s="285">
        <v>56.57</v>
      </c>
      <c r="K4500" s="285">
        <v>0.06</v>
      </c>
    </row>
    <row r="4501" spans="2:11" ht="15" customHeight="1" x14ac:dyDescent="0.2">
      <c r="B4501" s="262" t="s">
        <v>919</v>
      </c>
      <c r="C4501" s="284" t="s">
        <v>1489</v>
      </c>
      <c r="D4501" s="262" t="s">
        <v>47</v>
      </c>
      <c r="E4501" s="262" t="s">
        <v>2706</v>
      </c>
      <c r="F4501" s="389" t="s">
        <v>923</v>
      </c>
      <c r="G4501" s="389"/>
      <c r="H4501" s="283" t="s">
        <v>49</v>
      </c>
      <c r="I4501" s="286">
        <v>0.1143</v>
      </c>
      <c r="J4501" s="285">
        <v>2.08</v>
      </c>
      <c r="K4501" s="285">
        <v>0.23</v>
      </c>
    </row>
    <row r="4502" spans="2:11" ht="15" customHeight="1" x14ac:dyDescent="0.2">
      <c r="B4502" s="263"/>
      <c r="C4502" s="263"/>
      <c r="D4502" s="263"/>
      <c r="E4502" s="263"/>
      <c r="F4502" s="263" t="s">
        <v>924</v>
      </c>
      <c r="G4502" s="289">
        <v>16.260000000000002</v>
      </c>
      <c r="H4502" s="263" t="s">
        <v>925</v>
      </c>
      <c r="I4502" s="289">
        <v>0</v>
      </c>
      <c r="J4502" s="263" t="s">
        <v>926</v>
      </c>
      <c r="K4502" s="289">
        <v>16.260000000000002</v>
      </c>
    </row>
    <row r="4503" spans="2:11" ht="15" customHeight="1" x14ac:dyDescent="0.2">
      <c r="B4503" s="263"/>
      <c r="C4503" s="263"/>
      <c r="D4503" s="263"/>
      <c r="E4503" s="263"/>
      <c r="F4503" s="263" t="s">
        <v>927</v>
      </c>
      <c r="G4503" s="289">
        <v>5.71</v>
      </c>
      <c r="H4503" s="263"/>
      <c r="I4503" s="386" t="s">
        <v>928</v>
      </c>
      <c r="J4503" s="386"/>
      <c r="K4503" s="289">
        <v>33.17</v>
      </c>
    </row>
    <row r="4504" spans="2:11" ht="15" customHeight="1" thickBot="1" x14ac:dyDescent="0.25">
      <c r="B4504" s="264"/>
      <c r="C4504" s="264"/>
      <c r="D4504" s="264"/>
      <c r="E4504" s="264"/>
      <c r="F4504" s="264"/>
      <c r="G4504" s="264"/>
      <c r="H4504" s="264" t="s">
        <v>929</v>
      </c>
      <c r="I4504" s="287" t="s">
        <v>948</v>
      </c>
      <c r="J4504" s="264" t="s">
        <v>931</v>
      </c>
      <c r="K4504" s="265">
        <v>597.05999999999995</v>
      </c>
    </row>
    <row r="4505" spans="2:11" ht="15" customHeight="1" thickTop="1" x14ac:dyDescent="0.2">
      <c r="B4505" s="278"/>
      <c r="C4505" s="278"/>
      <c r="D4505" s="278"/>
      <c r="E4505" s="278"/>
      <c r="F4505" s="278"/>
      <c r="G4505" s="278"/>
      <c r="H4505" s="278"/>
      <c r="I4505" s="278"/>
      <c r="J4505" s="278"/>
      <c r="K4505" s="278"/>
    </row>
    <row r="4506" spans="2:11" ht="15" customHeight="1" x14ac:dyDescent="0.2">
      <c r="B4506" s="259" t="s">
        <v>882</v>
      </c>
      <c r="C4506" s="267" t="s">
        <v>24</v>
      </c>
      <c r="D4506" s="259" t="s">
        <v>25</v>
      </c>
      <c r="E4506" s="259" t="s">
        <v>26</v>
      </c>
      <c r="F4506" s="387" t="s">
        <v>917</v>
      </c>
      <c r="G4506" s="387"/>
      <c r="H4506" s="271" t="s">
        <v>27</v>
      </c>
      <c r="I4506" s="267" t="s">
        <v>28</v>
      </c>
      <c r="J4506" s="267" t="s">
        <v>29</v>
      </c>
      <c r="K4506" s="267" t="s">
        <v>30</v>
      </c>
    </row>
    <row r="4507" spans="2:11" ht="15" customHeight="1" x14ac:dyDescent="0.2">
      <c r="B4507" s="260" t="s">
        <v>918</v>
      </c>
      <c r="C4507" s="275" t="s">
        <v>883</v>
      </c>
      <c r="D4507" s="260" t="s">
        <v>47</v>
      </c>
      <c r="E4507" s="260" t="s">
        <v>884</v>
      </c>
      <c r="F4507" s="388" t="s">
        <v>4037</v>
      </c>
      <c r="G4507" s="388"/>
      <c r="H4507" s="274" t="s">
        <v>49</v>
      </c>
      <c r="I4507" s="277">
        <v>1</v>
      </c>
      <c r="J4507" s="276">
        <v>20.350000000000001</v>
      </c>
      <c r="K4507" s="276">
        <v>20.350000000000001</v>
      </c>
    </row>
    <row r="4508" spans="2:11" ht="15" customHeight="1" x14ac:dyDescent="0.2">
      <c r="B4508" s="261" t="s">
        <v>953</v>
      </c>
      <c r="C4508" s="280" t="s">
        <v>954</v>
      </c>
      <c r="D4508" s="261" t="s">
        <v>47</v>
      </c>
      <c r="E4508" s="261" t="s">
        <v>955</v>
      </c>
      <c r="F4508" s="385" t="s">
        <v>3970</v>
      </c>
      <c r="G4508" s="385"/>
      <c r="H4508" s="279" t="s">
        <v>950</v>
      </c>
      <c r="I4508" s="282">
        <v>0.2286</v>
      </c>
      <c r="J4508" s="281">
        <v>34.46</v>
      </c>
      <c r="K4508" s="281">
        <v>7.87</v>
      </c>
    </row>
    <row r="4509" spans="2:11" ht="15" customHeight="1" x14ac:dyDescent="0.2">
      <c r="B4509" s="261" t="s">
        <v>953</v>
      </c>
      <c r="C4509" s="280" t="s">
        <v>957</v>
      </c>
      <c r="D4509" s="261" t="s">
        <v>47</v>
      </c>
      <c r="E4509" s="261" t="s">
        <v>958</v>
      </c>
      <c r="F4509" s="385" t="s">
        <v>3970</v>
      </c>
      <c r="G4509" s="385"/>
      <c r="H4509" s="279" t="s">
        <v>950</v>
      </c>
      <c r="I4509" s="282">
        <v>0.2286</v>
      </c>
      <c r="J4509" s="281">
        <v>26.08</v>
      </c>
      <c r="K4509" s="281">
        <v>5.96</v>
      </c>
    </row>
    <row r="4510" spans="2:11" ht="15" customHeight="1" x14ac:dyDescent="0.2">
      <c r="B4510" s="262" t="s">
        <v>919</v>
      </c>
      <c r="C4510" s="284" t="s">
        <v>1825</v>
      </c>
      <c r="D4510" s="262" t="s">
        <v>47</v>
      </c>
      <c r="E4510" s="262" t="s">
        <v>2769</v>
      </c>
      <c r="F4510" s="389" t="s">
        <v>923</v>
      </c>
      <c r="G4510" s="389"/>
      <c r="H4510" s="283" t="s">
        <v>49</v>
      </c>
      <c r="I4510" s="286">
        <v>1</v>
      </c>
      <c r="J4510" s="285">
        <v>5.48</v>
      </c>
      <c r="K4510" s="285">
        <v>5.48</v>
      </c>
    </row>
    <row r="4511" spans="2:11" ht="15" customHeight="1" x14ac:dyDescent="0.2">
      <c r="B4511" s="262" t="s">
        <v>919</v>
      </c>
      <c r="C4511" s="284" t="s">
        <v>1489</v>
      </c>
      <c r="D4511" s="262" t="s">
        <v>47</v>
      </c>
      <c r="E4511" s="262" t="s">
        <v>2706</v>
      </c>
      <c r="F4511" s="389" t="s">
        <v>923</v>
      </c>
      <c r="G4511" s="389"/>
      <c r="H4511" s="283" t="s">
        <v>49</v>
      </c>
      <c r="I4511" s="286">
        <v>7.6200000000000004E-2</v>
      </c>
      <c r="J4511" s="285">
        <v>2.08</v>
      </c>
      <c r="K4511" s="285">
        <v>0.15</v>
      </c>
    </row>
    <row r="4512" spans="2:11" ht="15" customHeight="1" x14ac:dyDescent="0.2">
      <c r="B4512" s="262" t="s">
        <v>919</v>
      </c>
      <c r="C4512" s="284" t="s">
        <v>1822</v>
      </c>
      <c r="D4512" s="262" t="s">
        <v>47</v>
      </c>
      <c r="E4512" s="262" t="s">
        <v>1823</v>
      </c>
      <c r="F4512" s="389" t="s">
        <v>923</v>
      </c>
      <c r="G4512" s="389"/>
      <c r="H4512" s="283" t="s">
        <v>49</v>
      </c>
      <c r="I4512" s="286">
        <v>2.8E-3</v>
      </c>
      <c r="J4512" s="285">
        <v>308.60000000000002</v>
      </c>
      <c r="K4512" s="285">
        <v>0.86</v>
      </c>
    </row>
    <row r="4513" spans="2:11" ht="15" customHeight="1" x14ac:dyDescent="0.2">
      <c r="B4513" s="262" t="s">
        <v>919</v>
      </c>
      <c r="C4513" s="284" t="s">
        <v>1820</v>
      </c>
      <c r="D4513" s="262" t="s">
        <v>47</v>
      </c>
      <c r="E4513" s="262" t="s">
        <v>1821</v>
      </c>
      <c r="F4513" s="389" t="s">
        <v>923</v>
      </c>
      <c r="G4513" s="389"/>
      <c r="H4513" s="283" t="s">
        <v>49</v>
      </c>
      <c r="I4513" s="286">
        <v>6.9999999999999999E-4</v>
      </c>
      <c r="J4513" s="285">
        <v>56.57</v>
      </c>
      <c r="K4513" s="285">
        <v>0.03</v>
      </c>
    </row>
    <row r="4514" spans="2:11" ht="15" customHeight="1" x14ac:dyDescent="0.2">
      <c r="B4514" s="263"/>
      <c r="C4514" s="263"/>
      <c r="D4514" s="263"/>
      <c r="E4514" s="263"/>
      <c r="F4514" s="263" t="s">
        <v>924</v>
      </c>
      <c r="G4514" s="289">
        <v>12.2</v>
      </c>
      <c r="H4514" s="263" t="s">
        <v>925</v>
      </c>
      <c r="I4514" s="289">
        <v>0</v>
      </c>
      <c r="J4514" s="263" t="s">
        <v>926</v>
      </c>
      <c r="K4514" s="289">
        <v>12.2</v>
      </c>
    </row>
    <row r="4515" spans="2:11" ht="15" customHeight="1" x14ac:dyDescent="0.2">
      <c r="B4515" s="263"/>
      <c r="C4515" s="263"/>
      <c r="D4515" s="263"/>
      <c r="E4515" s="263"/>
      <c r="F4515" s="263" t="s">
        <v>927</v>
      </c>
      <c r="G4515" s="289">
        <v>4.2300000000000004</v>
      </c>
      <c r="H4515" s="263"/>
      <c r="I4515" s="386" t="s">
        <v>928</v>
      </c>
      <c r="J4515" s="386"/>
      <c r="K4515" s="289">
        <v>24.58</v>
      </c>
    </row>
    <row r="4516" spans="2:11" ht="15" customHeight="1" thickBot="1" x14ac:dyDescent="0.25">
      <c r="B4516" s="264"/>
      <c r="C4516" s="264"/>
      <c r="D4516" s="264"/>
      <c r="E4516" s="264"/>
      <c r="F4516" s="264"/>
      <c r="G4516" s="264"/>
      <c r="H4516" s="264" t="s">
        <v>929</v>
      </c>
      <c r="I4516" s="287" t="s">
        <v>3797</v>
      </c>
      <c r="J4516" s="264" t="s">
        <v>931</v>
      </c>
      <c r="K4516" s="265">
        <v>1966.4</v>
      </c>
    </row>
    <row r="4517" spans="2:11" ht="15" customHeight="1" thickTop="1" x14ac:dyDescent="0.2">
      <c r="B4517" s="278"/>
      <c r="C4517" s="278"/>
      <c r="D4517" s="278"/>
      <c r="E4517" s="278"/>
      <c r="F4517" s="278"/>
      <c r="G4517" s="278"/>
      <c r="H4517" s="278"/>
      <c r="I4517" s="278"/>
      <c r="J4517" s="278"/>
      <c r="K4517" s="278"/>
    </row>
    <row r="4518" spans="2:11" ht="15" customHeight="1" x14ac:dyDescent="0.2">
      <c r="B4518" s="259" t="s">
        <v>885</v>
      </c>
      <c r="C4518" s="267" t="s">
        <v>24</v>
      </c>
      <c r="D4518" s="259" t="s">
        <v>25</v>
      </c>
      <c r="E4518" s="259" t="s">
        <v>26</v>
      </c>
      <c r="F4518" s="387" t="s">
        <v>917</v>
      </c>
      <c r="G4518" s="387"/>
      <c r="H4518" s="271" t="s">
        <v>27</v>
      </c>
      <c r="I4518" s="267" t="s">
        <v>28</v>
      </c>
      <c r="J4518" s="267" t="s">
        <v>29</v>
      </c>
      <c r="K4518" s="267" t="s">
        <v>30</v>
      </c>
    </row>
    <row r="4519" spans="2:11" ht="15" customHeight="1" x14ac:dyDescent="0.2">
      <c r="B4519" s="260" t="s">
        <v>918</v>
      </c>
      <c r="C4519" s="275" t="s">
        <v>886</v>
      </c>
      <c r="D4519" s="260" t="s">
        <v>47</v>
      </c>
      <c r="E4519" s="260" t="s">
        <v>887</v>
      </c>
      <c r="F4519" s="388" t="s">
        <v>4037</v>
      </c>
      <c r="G4519" s="388"/>
      <c r="H4519" s="274" t="s">
        <v>49</v>
      </c>
      <c r="I4519" s="277">
        <v>1</v>
      </c>
      <c r="J4519" s="276">
        <v>13.31</v>
      </c>
      <c r="K4519" s="276">
        <v>13.31</v>
      </c>
    </row>
    <row r="4520" spans="2:11" ht="15" customHeight="1" x14ac:dyDescent="0.2">
      <c r="B4520" s="261" t="s">
        <v>953</v>
      </c>
      <c r="C4520" s="280" t="s">
        <v>954</v>
      </c>
      <c r="D4520" s="261" t="s">
        <v>47</v>
      </c>
      <c r="E4520" s="261" t="s">
        <v>955</v>
      </c>
      <c r="F4520" s="385" t="s">
        <v>3970</v>
      </c>
      <c r="G4520" s="385"/>
      <c r="H4520" s="279" t="s">
        <v>950</v>
      </c>
      <c r="I4520" s="282">
        <v>0.15240000000000001</v>
      </c>
      <c r="J4520" s="281">
        <v>34.46</v>
      </c>
      <c r="K4520" s="281">
        <v>5.25</v>
      </c>
    </row>
    <row r="4521" spans="2:11" ht="15" customHeight="1" x14ac:dyDescent="0.2">
      <c r="B4521" s="261" t="s">
        <v>953</v>
      </c>
      <c r="C4521" s="280" t="s">
        <v>957</v>
      </c>
      <c r="D4521" s="261" t="s">
        <v>47</v>
      </c>
      <c r="E4521" s="261" t="s">
        <v>958</v>
      </c>
      <c r="F4521" s="385" t="s">
        <v>3970</v>
      </c>
      <c r="G4521" s="385"/>
      <c r="H4521" s="279" t="s">
        <v>950</v>
      </c>
      <c r="I4521" s="282">
        <v>0.15240000000000001</v>
      </c>
      <c r="J4521" s="281">
        <v>26.08</v>
      </c>
      <c r="K4521" s="281">
        <v>3.97</v>
      </c>
    </row>
    <row r="4522" spans="2:11" ht="15" customHeight="1" x14ac:dyDescent="0.2">
      <c r="B4522" s="262" t="s">
        <v>919</v>
      </c>
      <c r="C4522" s="284" t="s">
        <v>1826</v>
      </c>
      <c r="D4522" s="262" t="s">
        <v>47</v>
      </c>
      <c r="E4522" s="262" t="s">
        <v>2770</v>
      </c>
      <c r="F4522" s="389" t="s">
        <v>923</v>
      </c>
      <c r="G4522" s="389"/>
      <c r="H4522" s="283" t="s">
        <v>49</v>
      </c>
      <c r="I4522" s="286">
        <v>1</v>
      </c>
      <c r="J4522" s="285">
        <v>3.05</v>
      </c>
      <c r="K4522" s="285">
        <v>3.05</v>
      </c>
    </row>
    <row r="4523" spans="2:11" ht="15" customHeight="1" x14ac:dyDescent="0.2">
      <c r="B4523" s="262" t="s">
        <v>919</v>
      </c>
      <c r="C4523" s="284" t="s">
        <v>1489</v>
      </c>
      <c r="D4523" s="262" t="s">
        <v>47</v>
      </c>
      <c r="E4523" s="262" t="s">
        <v>2706</v>
      </c>
      <c r="F4523" s="389" t="s">
        <v>923</v>
      </c>
      <c r="G4523" s="389"/>
      <c r="H4523" s="283" t="s">
        <v>49</v>
      </c>
      <c r="I4523" s="286">
        <v>7.6200000000000004E-2</v>
      </c>
      <c r="J4523" s="285">
        <v>2.08</v>
      </c>
      <c r="K4523" s="285">
        <v>0.15</v>
      </c>
    </row>
    <row r="4524" spans="2:11" ht="15" customHeight="1" x14ac:dyDescent="0.2">
      <c r="B4524" s="262" t="s">
        <v>919</v>
      </c>
      <c r="C4524" s="284" t="s">
        <v>1822</v>
      </c>
      <c r="D4524" s="262" t="s">
        <v>47</v>
      </c>
      <c r="E4524" s="262" t="s">
        <v>1823</v>
      </c>
      <c r="F4524" s="389" t="s">
        <v>923</v>
      </c>
      <c r="G4524" s="389"/>
      <c r="H4524" s="283" t="s">
        <v>49</v>
      </c>
      <c r="I4524" s="286">
        <v>2.8E-3</v>
      </c>
      <c r="J4524" s="285">
        <v>308.60000000000002</v>
      </c>
      <c r="K4524" s="285">
        <v>0.86</v>
      </c>
    </row>
    <row r="4525" spans="2:11" ht="15" customHeight="1" x14ac:dyDescent="0.2">
      <c r="B4525" s="262" t="s">
        <v>919</v>
      </c>
      <c r="C4525" s="284" t="s">
        <v>1820</v>
      </c>
      <c r="D4525" s="262" t="s">
        <v>47</v>
      </c>
      <c r="E4525" s="262" t="s">
        <v>1821</v>
      </c>
      <c r="F4525" s="389" t="s">
        <v>923</v>
      </c>
      <c r="G4525" s="389"/>
      <c r="H4525" s="283" t="s">
        <v>49</v>
      </c>
      <c r="I4525" s="286">
        <v>6.9999999999999999E-4</v>
      </c>
      <c r="J4525" s="285">
        <v>56.57</v>
      </c>
      <c r="K4525" s="285">
        <v>0.03</v>
      </c>
    </row>
    <row r="4526" spans="2:11" ht="15" customHeight="1" x14ac:dyDescent="0.2">
      <c r="B4526" s="263"/>
      <c r="C4526" s="263"/>
      <c r="D4526" s="263"/>
      <c r="E4526" s="263"/>
      <c r="F4526" s="263" t="s">
        <v>924</v>
      </c>
      <c r="G4526" s="289">
        <v>8.1300000000000008</v>
      </c>
      <c r="H4526" s="263" t="s">
        <v>925</v>
      </c>
      <c r="I4526" s="289">
        <v>0</v>
      </c>
      <c r="J4526" s="263" t="s">
        <v>926</v>
      </c>
      <c r="K4526" s="289">
        <v>8.1300000000000008</v>
      </c>
    </row>
    <row r="4527" spans="2:11" ht="15" customHeight="1" x14ac:dyDescent="0.2">
      <c r="B4527" s="263"/>
      <c r="C4527" s="263"/>
      <c r="D4527" s="263"/>
      <c r="E4527" s="263"/>
      <c r="F4527" s="263" t="s">
        <v>927</v>
      </c>
      <c r="G4527" s="289">
        <v>2.76</v>
      </c>
      <c r="H4527" s="263"/>
      <c r="I4527" s="386" t="s">
        <v>928</v>
      </c>
      <c r="J4527" s="386"/>
      <c r="K4527" s="289">
        <v>16.07</v>
      </c>
    </row>
    <row r="4528" spans="2:11" ht="15" customHeight="1" thickBot="1" x14ac:dyDescent="0.25">
      <c r="B4528" s="264"/>
      <c r="C4528" s="264"/>
      <c r="D4528" s="264"/>
      <c r="E4528" s="264"/>
      <c r="F4528" s="264"/>
      <c r="G4528" s="264"/>
      <c r="H4528" s="264" t="s">
        <v>929</v>
      </c>
      <c r="I4528" s="287" t="s">
        <v>1540</v>
      </c>
      <c r="J4528" s="264" t="s">
        <v>931</v>
      </c>
      <c r="K4528" s="265">
        <v>241.05</v>
      </c>
    </row>
    <row r="4529" spans="2:11" ht="15" customHeight="1" thickTop="1" x14ac:dyDescent="0.2">
      <c r="B4529" s="278"/>
      <c r="C4529" s="278"/>
      <c r="D4529" s="278"/>
      <c r="E4529" s="278"/>
      <c r="F4529" s="278"/>
      <c r="G4529" s="278"/>
      <c r="H4529" s="278"/>
      <c r="I4529" s="278"/>
      <c r="J4529" s="278"/>
      <c r="K4529" s="278"/>
    </row>
    <row r="4530" spans="2:11" ht="15" customHeight="1" x14ac:dyDescent="0.2">
      <c r="B4530" s="259" t="s">
        <v>888</v>
      </c>
      <c r="C4530" s="267" t="s">
        <v>24</v>
      </c>
      <c r="D4530" s="259" t="s">
        <v>25</v>
      </c>
      <c r="E4530" s="259" t="s">
        <v>26</v>
      </c>
      <c r="F4530" s="387" t="s">
        <v>917</v>
      </c>
      <c r="G4530" s="387"/>
      <c r="H4530" s="271" t="s">
        <v>27</v>
      </c>
      <c r="I4530" s="267" t="s">
        <v>28</v>
      </c>
      <c r="J4530" s="267" t="s">
        <v>29</v>
      </c>
      <c r="K4530" s="267" t="s">
        <v>30</v>
      </c>
    </row>
    <row r="4531" spans="2:11" ht="15" customHeight="1" x14ac:dyDescent="0.2">
      <c r="B4531" s="260" t="s">
        <v>918</v>
      </c>
      <c r="C4531" s="275" t="s">
        <v>3266</v>
      </c>
      <c r="D4531" s="260" t="s">
        <v>73</v>
      </c>
      <c r="E4531" s="260" t="s">
        <v>3267</v>
      </c>
      <c r="F4531" s="388" t="s">
        <v>1646</v>
      </c>
      <c r="G4531" s="388"/>
      <c r="H4531" s="274" t="s">
        <v>49</v>
      </c>
      <c r="I4531" s="277">
        <v>1</v>
      </c>
      <c r="J4531" s="276">
        <v>596.70000000000005</v>
      </c>
      <c r="K4531" s="276">
        <v>596.70000000000005</v>
      </c>
    </row>
    <row r="4532" spans="2:11" ht="15" customHeight="1" x14ac:dyDescent="0.2">
      <c r="B4532" s="261" t="s">
        <v>953</v>
      </c>
      <c r="C4532" s="280" t="s">
        <v>954</v>
      </c>
      <c r="D4532" s="261" t="s">
        <v>47</v>
      </c>
      <c r="E4532" s="261" t="s">
        <v>955</v>
      </c>
      <c r="F4532" s="385" t="s">
        <v>3970</v>
      </c>
      <c r="G4532" s="385"/>
      <c r="H4532" s="279" t="s">
        <v>950</v>
      </c>
      <c r="I4532" s="282">
        <v>0.25</v>
      </c>
      <c r="J4532" s="281">
        <v>34.46</v>
      </c>
      <c r="K4532" s="281">
        <v>8.61</v>
      </c>
    </row>
    <row r="4533" spans="2:11" ht="15" customHeight="1" x14ac:dyDescent="0.2">
      <c r="B4533" s="261" t="s">
        <v>953</v>
      </c>
      <c r="C4533" s="280" t="s">
        <v>1019</v>
      </c>
      <c r="D4533" s="261" t="s">
        <v>47</v>
      </c>
      <c r="E4533" s="261" t="s">
        <v>1020</v>
      </c>
      <c r="F4533" s="385" t="s">
        <v>3970</v>
      </c>
      <c r="G4533" s="385"/>
      <c r="H4533" s="279" t="s">
        <v>950</v>
      </c>
      <c r="I4533" s="282">
        <v>0.25</v>
      </c>
      <c r="J4533" s="281">
        <v>24.73</v>
      </c>
      <c r="K4533" s="281">
        <v>6.18</v>
      </c>
    </row>
    <row r="4534" spans="2:11" ht="15" customHeight="1" x14ac:dyDescent="0.2">
      <c r="B4534" s="262" t="s">
        <v>919</v>
      </c>
      <c r="C4534" s="284" t="s">
        <v>3358</v>
      </c>
      <c r="D4534" s="262" t="s">
        <v>284</v>
      </c>
      <c r="E4534" s="262" t="s">
        <v>3359</v>
      </c>
      <c r="F4534" s="389" t="s">
        <v>923</v>
      </c>
      <c r="G4534" s="389"/>
      <c r="H4534" s="283" t="s">
        <v>49</v>
      </c>
      <c r="I4534" s="286">
        <v>1</v>
      </c>
      <c r="J4534" s="285">
        <v>581.91</v>
      </c>
      <c r="K4534" s="285">
        <v>581.91</v>
      </c>
    </row>
    <row r="4535" spans="2:11" ht="15" customHeight="1" x14ac:dyDescent="0.2">
      <c r="B4535" s="263"/>
      <c r="C4535" s="263"/>
      <c r="D4535" s="263"/>
      <c r="E4535" s="263"/>
      <c r="F4535" s="263" t="s">
        <v>924</v>
      </c>
      <c r="G4535" s="289">
        <v>12.87</v>
      </c>
      <c r="H4535" s="263" t="s">
        <v>925</v>
      </c>
      <c r="I4535" s="289">
        <v>0</v>
      </c>
      <c r="J4535" s="263" t="s">
        <v>926</v>
      </c>
      <c r="K4535" s="289">
        <v>12.87</v>
      </c>
    </row>
    <row r="4536" spans="2:11" ht="15" customHeight="1" x14ac:dyDescent="0.2">
      <c r="B4536" s="263"/>
      <c r="C4536" s="263"/>
      <c r="D4536" s="263"/>
      <c r="E4536" s="263"/>
      <c r="F4536" s="263" t="s">
        <v>927</v>
      </c>
      <c r="G4536" s="289">
        <v>80.61</v>
      </c>
      <c r="H4536" s="263"/>
      <c r="I4536" s="386" t="s">
        <v>928</v>
      </c>
      <c r="J4536" s="386"/>
      <c r="K4536" s="289">
        <v>677.31</v>
      </c>
    </row>
    <row r="4537" spans="2:11" ht="15" customHeight="1" thickBot="1" x14ac:dyDescent="0.25">
      <c r="B4537" s="264"/>
      <c r="C4537" s="264"/>
      <c r="D4537" s="264"/>
      <c r="E4537" s="264"/>
      <c r="F4537" s="264"/>
      <c r="G4537" s="264"/>
      <c r="H4537" s="264" t="s">
        <v>929</v>
      </c>
      <c r="I4537" s="287" t="s">
        <v>1064</v>
      </c>
      <c r="J4537" s="264" t="s">
        <v>931</v>
      </c>
      <c r="K4537" s="265">
        <v>1354.62</v>
      </c>
    </row>
    <row r="4538" spans="2:11" ht="15" customHeight="1" thickTop="1" x14ac:dyDescent="0.2">
      <c r="B4538" s="278"/>
      <c r="C4538" s="278"/>
      <c r="D4538" s="278"/>
      <c r="E4538" s="278"/>
      <c r="F4538" s="278"/>
      <c r="G4538" s="278"/>
      <c r="H4538" s="278"/>
      <c r="I4538" s="278"/>
      <c r="J4538" s="278"/>
      <c r="K4538" s="278"/>
    </row>
    <row r="4539" spans="2:11" ht="15" customHeight="1" x14ac:dyDescent="0.2">
      <c r="B4539" s="259" t="s">
        <v>891</v>
      </c>
      <c r="C4539" s="267" t="s">
        <v>24</v>
      </c>
      <c r="D4539" s="259" t="s">
        <v>25</v>
      </c>
      <c r="E4539" s="259" t="s">
        <v>26</v>
      </c>
      <c r="F4539" s="387" t="s">
        <v>917</v>
      </c>
      <c r="G4539" s="387"/>
      <c r="H4539" s="271" t="s">
        <v>27</v>
      </c>
      <c r="I4539" s="267" t="s">
        <v>28</v>
      </c>
      <c r="J4539" s="267" t="s">
        <v>29</v>
      </c>
      <c r="K4539" s="267" t="s">
        <v>30</v>
      </c>
    </row>
    <row r="4540" spans="2:11" ht="15" customHeight="1" x14ac:dyDescent="0.2">
      <c r="B4540" s="260" t="s">
        <v>918</v>
      </c>
      <c r="C4540" s="275" t="s">
        <v>3268</v>
      </c>
      <c r="D4540" s="260" t="s">
        <v>73</v>
      </c>
      <c r="E4540" s="260" t="s">
        <v>3269</v>
      </c>
      <c r="F4540" s="388" t="s">
        <v>1646</v>
      </c>
      <c r="G4540" s="388"/>
      <c r="H4540" s="274" t="s">
        <v>49</v>
      </c>
      <c r="I4540" s="277">
        <v>1</v>
      </c>
      <c r="J4540" s="276">
        <v>1177.4100000000001</v>
      </c>
      <c r="K4540" s="276">
        <v>1177.4100000000001</v>
      </c>
    </row>
    <row r="4541" spans="2:11" ht="15" customHeight="1" x14ac:dyDescent="0.2">
      <c r="B4541" s="261" t="s">
        <v>953</v>
      </c>
      <c r="C4541" s="280" t="s">
        <v>991</v>
      </c>
      <c r="D4541" s="261" t="s">
        <v>47</v>
      </c>
      <c r="E4541" s="261" t="s">
        <v>992</v>
      </c>
      <c r="F4541" s="385" t="s">
        <v>3970</v>
      </c>
      <c r="G4541" s="385"/>
      <c r="H4541" s="279" t="s">
        <v>950</v>
      </c>
      <c r="I4541" s="282">
        <v>1.5</v>
      </c>
      <c r="J4541" s="281">
        <v>43.64</v>
      </c>
      <c r="K4541" s="281">
        <v>65.459999999999994</v>
      </c>
    </row>
    <row r="4542" spans="2:11" ht="15" customHeight="1" x14ac:dyDescent="0.2">
      <c r="B4542" s="261" t="s">
        <v>953</v>
      </c>
      <c r="C4542" s="280" t="s">
        <v>1019</v>
      </c>
      <c r="D4542" s="261" t="s">
        <v>47</v>
      </c>
      <c r="E4542" s="261" t="s">
        <v>1020</v>
      </c>
      <c r="F4542" s="385" t="s">
        <v>3970</v>
      </c>
      <c r="G4542" s="385"/>
      <c r="H4542" s="279" t="s">
        <v>950</v>
      </c>
      <c r="I4542" s="282">
        <v>1.5</v>
      </c>
      <c r="J4542" s="281">
        <v>24.73</v>
      </c>
      <c r="K4542" s="281">
        <v>37.090000000000003</v>
      </c>
    </row>
    <row r="4543" spans="2:11" ht="15" customHeight="1" x14ac:dyDescent="0.2">
      <c r="B4543" s="262" t="s">
        <v>919</v>
      </c>
      <c r="C4543" s="284" t="s">
        <v>3360</v>
      </c>
      <c r="D4543" s="262" t="s">
        <v>39</v>
      </c>
      <c r="E4543" s="262" t="s">
        <v>3361</v>
      </c>
      <c r="F4543" s="389" t="s">
        <v>923</v>
      </c>
      <c r="G4543" s="389"/>
      <c r="H4543" s="283" t="s">
        <v>304</v>
      </c>
      <c r="I4543" s="286">
        <v>1</v>
      </c>
      <c r="J4543" s="285">
        <v>1074.8599999999999</v>
      </c>
      <c r="K4543" s="285">
        <v>1074.8599999999999</v>
      </c>
    </row>
    <row r="4544" spans="2:11" ht="15" customHeight="1" x14ac:dyDescent="0.2">
      <c r="B4544" s="263"/>
      <c r="C4544" s="263"/>
      <c r="D4544" s="263"/>
      <c r="E4544" s="263"/>
      <c r="F4544" s="263" t="s">
        <v>924</v>
      </c>
      <c r="G4544" s="289">
        <v>89.98</v>
      </c>
      <c r="H4544" s="263" t="s">
        <v>925</v>
      </c>
      <c r="I4544" s="289">
        <v>0</v>
      </c>
      <c r="J4544" s="263" t="s">
        <v>926</v>
      </c>
      <c r="K4544" s="289">
        <v>89.98</v>
      </c>
    </row>
    <row r="4545" spans="2:11" ht="15" customHeight="1" x14ac:dyDescent="0.2">
      <c r="B4545" s="263"/>
      <c r="C4545" s="263"/>
      <c r="D4545" s="263"/>
      <c r="E4545" s="263"/>
      <c r="F4545" s="263" t="s">
        <v>927</v>
      </c>
      <c r="G4545" s="289">
        <v>159.06</v>
      </c>
      <c r="H4545" s="263"/>
      <c r="I4545" s="386" t="s">
        <v>928</v>
      </c>
      <c r="J4545" s="386"/>
      <c r="K4545" s="289">
        <v>1336.47</v>
      </c>
    </row>
    <row r="4546" spans="2:11" ht="15" customHeight="1" thickBot="1" x14ac:dyDescent="0.25">
      <c r="B4546" s="264"/>
      <c r="C4546" s="264"/>
      <c r="D4546" s="264"/>
      <c r="E4546" s="264"/>
      <c r="F4546" s="264"/>
      <c r="G4546" s="264"/>
      <c r="H4546" s="264" t="s">
        <v>929</v>
      </c>
      <c r="I4546" s="287" t="s">
        <v>937</v>
      </c>
      <c r="J4546" s="264" t="s">
        <v>931</v>
      </c>
      <c r="K4546" s="265">
        <v>6682.35</v>
      </c>
    </row>
    <row r="4547" spans="2:11" ht="15" customHeight="1" thickTop="1" x14ac:dyDescent="0.2">
      <c r="B4547" s="278"/>
      <c r="C4547" s="278"/>
      <c r="D4547" s="278"/>
      <c r="E4547" s="278"/>
      <c r="F4547" s="278"/>
      <c r="G4547" s="278"/>
      <c r="H4547" s="278"/>
      <c r="I4547" s="278"/>
      <c r="J4547" s="278"/>
      <c r="K4547" s="278"/>
    </row>
    <row r="4548" spans="2:11" ht="15" customHeight="1" x14ac:dyDescent="0.2">
      <c r="B4548" s="259" t="s">
        <v>893</v>
      </c>
      <c r="C4548" s="267" t="s">
        <v>24</v>
      </c>
      <c r="D4548" s="259" t="s">
        <v>25</v>
      </c>
      <c r="E4548" s="259" t="s">
        <v>26</v>
      </c>
      <c r="F4548" s="387" t="s">
        <v>917</v>
      </c>
      <c r="G4548" s="387"/>
      <c r="H4548" s="271" t="s">
        <v>27</v>
      </c>
      <c r="I4548" s="267" t="s">
        <v>28</v>
      </c>
      <c r="J4548" s="267" t="s">
        <v>29</v>
      </c>
      <c r="K4548" s="267" t="s">
        <v>30</v>
      </c>
    </row>
    <row r="4549" spans="2:11" ht="15" customHeight="1" x14ac:dyDescent="0.2">
      <c r="B4549" s="260" t="s">
        <v>918</v>
      </c>
      <c r="C4549" s="275" t="s">
        <v>889</v>
      </c>
      <c r="D4549" s="260" t="s">
        <v>73</v>
      </c>
      <c r="E4549" s="260" t="s">
        <v>890</v>
      </c>
      <c r="F4549" s="388" t="s">
        <v>1827</v>
      </c>
      <c r="G4549" s="388"/>
      <c r="H4549" s="274" t="s">
        <v>49</v>
      </c>
      <c r="I4549" s="277">
        <v>1</v>
      </c>
      <c r="J4549" s="276">
        <v>202.61</v>
      </c>
      <c r="K4549" s="276">
        <v>202.61</v>
      </c>
    </row>
    <row r="4550" spans="2:11" ht="15" customHeight="1" x14ac:dyDescent="0.2">
      <c r="B4550" s="261" t="s">
        <v>953</v>
      </c>
      <c r="C4550" s="280" t="s">
        <v>991</v>
      </c>
      <c r="D4550" s="261" t="s">
        <v>47</v>
      </c>
      <c r="E4550" s="261" t="s">
        <v>992</v>
      </c>
      <c r="F4550" s="385" t="s">
        <v>3970</v>
      </c>
      <c r="G4550" s="385"/>
      <c r="H4550" s="279" t="s">
        <v>950</v>
      </c>
      <c r="I4550" s="282">
        <v>0.25</v>
      </c>
      <c r="J4550" s="281">
        <v>43.64</v>
      </c>
      <c r="K4550" s="281">
        <v>10.91</v>
      </c>
    </row>
    <row r="4551" spans="2:11" ht="15" customHeight="1" x14ac:dyDescent="0.2">
      <c r="B4551" s="262" t="s">
        <v>919</v>
      </c>
      <c r="C4551" s="284" t="s">
        <v>1829</v>
      </c>
      <c r="D4551" s="262" t="s">
        <v>1830</v>
      </c>
      <c r="E4551" s="262" t="s">
        <v>1831</v>
      </c>
      <c r="F4551" s="389" t="s">
        <v>923</v>
      </c>
      <c r="G4551" s="389"/>
      <c r="H4551" s="283" t="s">
        <v>528</v>
      </c>
      <c r="I4551" s="286">
        <v>1</v>
      </c>
      <c r="J4551" s="285">
        <v>87.7</v>
      </c>
      <c r="K4551" s="285">
        <v>87.7</v>
      </c>
    </row>
    <row r="4552" spans="2:11" ht="15" customHeight="1" x14ac:dyDescent="0.2">
      <c r="B4552" s="262" t="s">
        <v>919</v>
      </c>
      <c r="C4552" s="284" t="s">
        <v>1828</v>
      </c>
      <c r="D4552" s="262" t="s">
        <v>43</v>
      </c>
      <c r="E4552" s="262" t="s">
        <v>2771</v>
      </c>
      <c r="F4552" s="389" t="s">
        <v>923</v>
      </c>
      <c r="G4552" s="389"/>
      <c r="H4552" s="283" t="s">
        <v>49</v>
      </c>
      <c r="I4552" s="286">
        <v>1</v>
      </c>
      <c r="J4552" s="285">
        <v>104</v>
      </c>
      <c r="K4552" s="285">
        <v>104</v>
      </c>
    </row>
    <row r="4553" spans="2:11" ht="15" customHeight="1" x14ac:dyDescent="0.2">
      <c r="B4553" s="263"/>
      <c r="C4553" s="263"/>
      <c r="D4553" s="263"/>
      <c r="E4553" s="263"/>
      <c r="F4553" s="263" t="s">
        <v>924</v>
      </c>
      <c r="G4553" s="289">
        <v>9.84</v>
      </c>
      <c r="H4553" s="263" t="s">
        <v>925</v>
      </c>
      <c r="I4553" s="289">
        <v>0</v>
      </c>
      <c r="J4553" s="263" t="s">
        <v>926</v>
      </c>
      <c r="K4553" s="289">
        <v>9.84</v>
      </c>
    </row>
    <row r="4554" spans="2:11" ht="15" customHeight="1" x14ac:dyDescent="0.2">
      <c r="B4554" s="263"/>
      <c r="C4554" s="263"/>
      <c r="D4554" s="263"/>
      <c r="E4554" s="263"/>
      <c r="F4554" s="263" t="s">
        <v>927</v>
      </c>
      <c r="G4554" s="289">
        <v>42.16</v>
      </c>
      <c r="H4554" s="263"/>
      <c r="I4554" s="386" t="s">
        <v>928</v>
      </c>
      <c r="J4554" s="386"/>
      <c r="K4554" s="289">
        <v>244.77</v>
      </c>
    </row>
    <row r="4555" spans="2:11" ht="15" customHeight="1" thickBot="1" x14ac:dyDescent="0.25">
      <c r="B4555" s="264"/>
      <c r="C4555" s="264"/>
      <c r="D4555" s="264"/>
      <c r="E4555" s="264"/>
      <c r="F4555" s="264"/>
      <c r="G4555" s="264"/>
      <c r="H4555" s="264" t="s">
        <v>929</v>
      </c>
      <c r="I4555" s="287" t="s">
        <v>1064</v>
      </c>
      <c r="J4555" s="264" t="s">
        <v>931</v>
      </c>
      <c r="K4555" s="265">
        <v>489.54</v>
      </c>
    </row>
    <row r="4556" spans="2:11" ht="15" customHeight="1" thickTop="1" x14ac:dyDescent="0.2">
      <c r="B4556" s="278"/>
      <c r="C4556" s="278"/>
      <c r="D4556" s="278"/>
      <c r="E4556" s="278"/>
      <c r="F4556" s="278"/>
      <c r="G4556" s="278"/>
      <c r="H4556" s="278"/>
      <c r="I4556" s="278"/>
      <c r="J4556" s="278"/>
      <c r="K4556" s="278"/>
    </row>
    <row r="4557" spans="2:11" ht="15" customHeight="1" x14ac:dyDescent="0.2">
      <c r="B4557" s="259" t="s">
        <v>894</v>
      </c>
      <c r="C4557" s="267" t="s">
        <v>24</v>
      </c>
      <c r="D4557" s="259" t="s">
        <v>25</v>
      </c>
      <c r="E4557" s="259" t="s">
        <v>26</v>
      </c>
      <c r="F4557" s="387" t="s">
        <v>917</v>
      </c>
      <c r="G4557" s="387"/>
      <c r="H4557" s="271" t="s">
        <v>27</v>
      </c>
      <c r="I4557" s="267" t="s">
        <v>28</v>
      </c>
      <c r="J4557" s="267" t="s">
        <v>29</v>
      </c>
      <c r="K4557" s="267" t="s">
        <v>30</v>
      </c>
    </row>
    <row r="4558" spans="2:11" ht="15" customHeight="1" x14ac:dyDescent="0.2">
      <c r="B4558" s="260" t="s">
        <v>918</v>
      </c>
      <c r="C4558" s="275" t="s">
        <v>2611</v>
      </c>
      <c r="D4558" s="260" t="s">
        <v>73</v>
      </c>
      <c r="E4558" s="260" t="s">
        <v>2612</v>
      </c>
      <c r="F4558" s="388" t="s">
        <v>1646</v>
      </c>
      <c r="G4558" s="388"/>
      <c r="H4558" s="274" t="s">
        <v>49</v>
      </c>
      <c r="I4558" s="277">
        <v>1</v>
      </c>
      <c r="J4558" s="276">
        <v>1317.11</v>
      </c>
      <c r="K4558" s="276">
        <v>1317.11</v>
      </c>
    </row>
    <row r="4559" spans="2:11" ht="15" customHeight="1" x14ac:dyDescent="0.2">
      <c r="B4559" s="261" t="s">
        <v>953</v>
      </c>
      <c r="C4559" s="280" t="s">
        <v>954</v>
      </c>
      <c r="D4559" s="261" t="s">
        <v>47</v>
      </c>
      <c r="E4559" s="261" t="s">
        <v>955</v>
      </c>
      <c r="F4559" s="385" t="s">
        <v>3970</v>
      </c>
      <c r="G4559" s="385"/>
      <c r="H4559" s="279" t="s">
        <v>950</v>
      </c>
      <c r="I4559" s="282">
        <v>0.4</v>
      </c>
      <c r="J4559" s="281">
        <v>34.46</v>
      </c>
      <c r="K4559" s="281">
        <v>13.78</v>
      </c>
    </row>
    <row r="4560" spans="2:11" ht="15" customHeight="1" x14ac:dyDescent="0.2">
      <c r="B4560" s="261" t="s">
        <v>953</v>
      </c>
      <c r="C4560" s="280" t="s">
        <v>1019</v>
      </c>
      <c r="D4560" s="261" t="s">
        <v>47</v>
      </c>
      <c r="E4560" s="261" t="s">
        <v>1020</v>
      </c>
      <c r="F4560" s="385" t="s">
        <v>3970</v>
      </c>
      <c r="G4560" s="385"/>
      <c r="H4560" s="279" t="s">
        <v>950</v>
      </c>
      <c r="I4560" s="282">
        <v>0.4</v>
      </c>
      <c r="J4560" s="281">
        <v>24.73</v>
      </c>
      <c r="K4560" s="281">
        <v>9.89</v>
      </c>
    </row>
    <row r="4561" spans="2:11" ht="15" customHeight="1" x14ac:dyDescent="0.2">
      <c r="B4561" s="262" t="s">
        <v>919</v>
      </c>
      <c r="C4561" s="284" t="s">
        <v>2772</v>
      </c>
      <c r="D4561" s="262" t="s">
        <v>39</v>
      </c>
      <c r="E4561" s="262" t="s">
        <v>892</v>
      </c>
      <c r="F4561" s="389" t="s">
        <v>923</v>
      </c>
      <c r="G4561" s="389"/>
      <c r="H4561" s="283" t="s">
        <v>304</v>
      </c>
      <c r="I4561" s="286">
        <v>1</v>
      </c>
      <c r="J4561" s="285">
        <v>1293.44</v>
      </c>
      <c r="K4561" s="285">
        <v>1293.44</v>
      </c>
    </row>
    <row r="4562" spans="2:11" ht="15" customHeight="1" x14ac:dyDescent="0.2">
      <c r="B4562" s="263"/>
      <c r="C4562" s="263"/>
      <c r="D4562" s="263"/>
      <c r="E4562" s="263"/>
      <c r="F4562" s="263" t="s">
        <v>924</v>
      </c>
      <c r="G4562" s="289">
        <v>20.59</v>
      </c>
      <c r="H4562" s="263" t="s">
        <v>925</v>
      </c>
      <c r="I4562" s="289">
        <v>0</v>
      </c>
      <c r="J4562" s="263" t="s">
        <v>926</v>
      </c>
      <c r="K4562" s="289">
        <v>20.59</v>
      </c>
    </row>
    <row r="4563" spans="2:11" ht="15" customHeight="1" x14ac:dyDescent="0.2">
      <c r="B4563" s="263"/>
      <c r="C4563" s="263"/>
      <c r="D4563" s="263"/>
      <c r="E4563" s="263"/>
      <c r="F4563" s="263" t="s">
        <v>927</v>
      </c>
      <c r="G4563" s="289">
        <v>177.94</v>
      </c>
      <c r="H4563" s="263"/>
      <c r="I4563" s="386" t="s">
        <v>928</v>
      </c>
      <c r="J4563" s="386"/>
      <c r="K4563" s="289">
        <v>1495.05</v>
      </c>
    </row>
    <row r="4564" spans="2:11" ht="15" customHeight="1" thickBot="1" x14ac:dyDescent="0.25">
      <c r="B4564" s="264"/>
      <c r="C4564" s="264"/>
      <c r="D4564" s="264"/>
      <c r="E4564" s="264"/>
      <c r="F4564" s="264"/>
      <c r="G4564" s="264"/>
      <c r="H4564" s="264" t="s">
        <v>929</v>
      </c>
      <c r="I4564" s="287" t="s">
        <v>1064</v>
      </c>
      <c r="J4564" s="264" t="s">
        <v>931</v>
      </c>
      <c r="K4564" s="265">
        <v>2990.1</v>
      </c>
    </row>
    <row r="4565" spans="2:11" ht="15" customHeight="1" thickTop="1" x14ac:dyDescent="0.2">
      <c r="B4565" s="278"/>
      <c r="C4565" s="278"/>
      <c r="D4565" s="278"/>
      <c r="E4565" s="278"/>
      <c r="F4565" s="278"/>
      <c r="G4565" s="278"/>
      <c r="H4565" s="278"/>
      <c r="I4565" s="278"/>
      <c r="J4565" s="278"/>
      <c r="K4565" s="278"/>
    </row>
    <row r="4566" spans="2:11" ht="15" customHeight="1" x14ac:dyDescent="0.2">
      <c r="B4566" s="259" t="s">
        <v>3270</v>
      </c>
      <c r="C4566" s="267" t="s">
        <v>24</v>
      </c>
      <c r="D4566" s="259" t="s">
        <v>25</v>
      </c>
      <c r="E4566" s="259" t="s">
        <v>26</v>
      </c>
      <c r="F4566" s="387" t="s">
        <v>917</v>
      </c>
      <c r="G4566" s="387"/>
      <c r="H4566" s="271" t="s">
        <v>27</v>
      </c>
      <c r="I4566" s="267" t="s">
        <v>28</v>
      </c>
      <c r="J4566" s="267" t="s">
        <v>29</v>
      </c>
      <c r="K4566" s="267" t="s">
        <v>30</v>
      </c>
    </row>
    <row r="4567" spans="2:11" ht="15" customHeight="1" x14ac:dyDescent="0.2">
      <c r="B4567" s="260" t="s">
        <v>918</v>
      </c>
      <c r="C4567" s="275" t="s">
        <v>895</v>
      </c>
      <c r="D4567" s="260" t="s">
        <v>47</v>
      </c>
      <c r="E4567" s="260" t="s">
        <v>2613</v>
      </c>
      <c r="F4567" s="388" t="s">
        <v>4032</v>
      </c>
      <c r="G4567" s="388"/>
      <c r="H4567" s="274" t="s">
        <v>83</v>
      </c>
      <c r="I4567" s="277">
        <v>1</v>
      </c>
      <c r="J4567" s="276">
        <v>16.420000000000002</v>
      </c>
      <c r="K4567" s="276">
        <v>16.420000000000002</v>
      </c>
    </row>
    <row r="4568" spans="2:11" ht="15" customHeight="1" x14ac:dyDescent="0.2">
      <c r="B4568" s="261" t="s">
        <v>953</v>
      </c>
      <c r="C4568" s="280" t="s">
        <v>954</v>
      </c>
      <c r="D4568" s="261" t="s">
        <v>47</v>
      </c>
      <c r="E4568" s="261" t="s">
        <v>955</v>
      </c>
      <c r="F4568" s="385" t="s">
        <v>3970</v>
      </c>
      <c r="G4568" s="385"/>
      <c r="H4568" s="279" t="s">
        <v>950</v>
      </c>
      <c r="I4568" s="282">
        <v>0.27800000000000002</v>
      </c>
      <c r="J4568" s="281">
        <v>34.46</v>
      </c>
      <c r="K4568" s="281">
        <v>9.57</v>
      </c>
    </row>
    <row r="4569" spans="2:11" ht="15" customHeight="1" x14ac:dyDescent="0.2">
      <c r="B4569" s="261" t="s">
        <v>953</v>
      </c>
      <c r="C4569" s="280" t="s">
        <v>957</v>
      </c>
      <c r="D4569" s="261" t="s">
        <v>47</v>
      </c>
      <c r="E4569" s="261" t="s">
        <v>958</v>
      </c>
      <c r="F4569" s="385" t="s">
        <v>3970</v>
      </c>
      <c r="G4569" s="385"/>
      <c r="H4569" s="279" t="s">
        <v>950</v>
      </c>
      <c r="I4569" s="282">
        <v>6.3200000000000006E-2</v>
      </c>
      <c r="J4569" s="281">
        <v>26.08</v>
      </c>
      <c r="K4569" s="281">
        <v>1.64</v>
      </c>
    </row>
    <row r="4570" spans="2:11" ht="15" customHeight="1" x14ac:dyDescent="0.2">
      <c r="B4570" s="262" t="s">
        <v>919</v>
      </c>
      <c r="C4570" s="284" t="s">
        <v>1832</v>
      </c>
      <c r="D4570" s="262" t="s">
        <v>47</v>
      </c>
      <c r="E4570" s="262" t="s">
        <v>1833</v>
      </c>
      <c r="F4570" s="389" t="s">
        <v>923</v>
      </c>
      <c r="G4570" s="389"/>
      <c r="H4570" s="283" t="s">
        <v>49</v>
      </c>
      <c r="I4570" s="286">
        <v>1.7857000000000001</v>
      </c>
      <c r="J4570" s="285">
        <v>2.09</v>
      </c>
      <c r="K4570" s="285">
        <v>3.73</v>
      </c>
    </row>
    <row r="4571" spans="2:11" ht="15" customHeight="1" x14ac:dyDescent="0.2">
      <c r="B4571" s="262" t="s">
        <v>919</v>
      </c>
      <c r="C4571" s="284" t="s">
        <v>1647</v>
      </c>
      <c r="D4571" s="262" t="s">
        <v>47</v>
      </c>
      <c r="E4571" s="262" t="s">
        <v>1648</v>
      </c>
      <c r="F4571" s="389" t="s">
        <v>923</v>
      </c>
      <c r="G4571" s="389"/>
      <c r="H4571" s="283" t="s">
        <v>49</v>
      </c>
      <c r="I4571" s="286">
        <v>1.875</v>
      </c>
      <c r="J4571" s="285">
        <v>0.79</v>
      </c>
      <c r="K4571" s="285">
        <v>1.48</v>
      </c>
    </row>
    <row r="4572" spans="2:11" ht="15" customHeight="1" x14ac:dyDescent="0.2">
      <c r="B4572" s="263"/>
      <c r="C4572" s="263"/>
      <c r="D4572" s="263"/>
      <c r="E4572" s="263"/>
      <c r="F4572" s="263" t="s">
        <v>924</v>
      </c>
      <c r="G4572" s="289">
        <v>10</v>
      </c>
      <c r="H4572" s="263" t="s">
        <v>925</v>
      </c>
      <c r="I4572" s="289">
        <v>0</v>
      </c>
      <c r="J4572" s="263" t="s">
        <v>926</v>
      </c>
      <c r="K4572" s="289">
        <v>10</v>
      </c>
    </row>
    <row r="4573" spans="2:11" ht="15" customHeight="1" x14ac:dyDescent="0.2">
      <c r="B4573" s="263"/>
      <c r="C4573" s="263"/>
      <c r="D4573" s="263"/>
      <c r="E4573" s="263"/>
      <c r="F4573" s="263" t="s">
        <v>927</v>
      </c>
      <c r="G4573" s="289">
        <v>3.41</v>
      </c>
      <c r="H4573" s="263"/>
      <c r="I4573" s="386" t="s">
        <v>928</v>
      </c>
      <c r="J4573" s="386"/>
      <c r="K4573" s="289">
        <v>19.829999999999998</v>
      </c>
    </row>
    <row r="4574" spans="2:11" ht="15" customHeight="1" thickBot="1" x14ac:dyDescent="0.25">
      <c r="B4574" s="264"/>
      <c r="C4574" s="264"/>
      <c r="D4574" s="264"/>
      <c r="E4574" s="264"/>
      <c r="F4574" s="264"/>
      <c r="G4574" s="264"/>
      <c r="H4574" s="264" t="s">
        <v>929</v>
      </c>
      <c r="I4574" s="287" t="s">
        <v>948</v>
      </c>
      <c r="J4574" s="264" t="s">
        <v>931</v>
      </c>
      <c r="K4574" s="265">
        <v>356.94</v>
      </c>
    </row>
    <row r="4575" spans="2:11" ht="15" customHeight="1" thickTop="1" x14ac:dyDescent="0.2">
      <c r="B4575" s="278"/>
      <c r="C4575" s="278"/>
      <c r="D4575" s="278"/>
      <c r="E4575" s="278"/>
      <c r="F4575" s="278"/>
      <c r="G4575" s="278"/>
      <c r="H4575" s="278"/>
      <c r="I4575" s="278"/>
      <c r="J4575" s="278"/>
      <c r="K4575" s="278"/>
    </row>
    <row r="4576" spans="2:11" ht="15" customHeight="1" x14ac:dyDescent="0.2">
      <c r="B4576" s="258" t="s">
        <v>1834</v>
      </c>
      <c r="C4576" s="258"/>
      <c r="D4576" s="258"/>
      <c r="E4576" s="258" t="s">
        <v>896</v>
      </c>
      <c r="F4576" s="258"/>
      <c r="G4576" s="390"/>
      <c r="H4576" s="390"/>
      <c r="I4576" s="272"/>
      <c r="J4576" s="258"/>
      <c r="K4576" s="273">
        <v>9858.1299999999992</v>
      </c>
    </row>
    <row r="4577" spans="2:11" ht="15" customHeight="1" x14ac:dyDescent="0.2">
      <c r="B4577" s="258" t="s">
        <v>897</v>
      </c>
      <c r="C4577" s="258"/>
      <c r="D4577" s="258"/>
      <c r="E4577" s="258" t="s">
        <v>898</v>
      </c>
      <c r="F4577" s="258"/>
      <c r="G4577" s="390"/>
      <c r="H4577" s="390"/>
      <c r="I4577" s="272"/>
      <c r="J4577" s="258"/>
      <c r="K4577" s="273">
        <v>7296.84</v>
      </c>
    </row>
    <row r="4578" spans="2:11" ht="15" customHeight="1" x14ac:dyDescent="0.2">
      <c r="B4578" s="259" t="s">
        <v>899</v>
      </c>
      <c r="C4578" s="267" t="s">
        <v>24</v>
      </c>
      <c r="D4578" s="259" t="s">
        <v>25</v>
      </c>
      <c r="E4578" s="259" t="s">
        <v>26</v>
      </c>
      <c r="F4578" s="387" t="s">
        <v>917</v>
      </c>
      <c r="G4578" s="387"/>
      <c r="H4578" s="271" t="s">
        <v>27</v>
      </c>
      <c r="I4578" s="267" t="s">
        <v>28</v>
      </c>
      <c r="J4578" s="267" t="s">
        <v>29</v>
      </c>
      <c r="K4578" s="267" t="s">
        <v>30</v>
      </c>
    </row>
    <row r="4579" spans="2:11" ht="15" customHeight="1" x14ac:dyDescent="0.2">
      <c r="B4579" s="260" t="s">
        <v>918</v>
      </c>
      <c r="C4579" s="275" t="s">
        <v>900</v>
      </c>
      <c r="D4579" s="260" t="s">
        <v>47</v>
      </c>
      <c r="E4579" s="260" t="s">
        <v>901</v>
      </c>
      <c r="F4579" s="388" t="s">
        <v>4038</v>
      </c>
      <c r="G4579" s="388"/>
      <c r="H4579" s="274" t="s">
        <v>40</v>
      </c>
      <c r="I4579" s="277">
        <v>1</v>
      </c>
      <c r="J4579" s="276">
        <v>147.58000000000001</v>
      </c>
      <c r="K4579" s="276">
        <v>147.58000000000001</v>
      </c>
    </row>
    <row r="4580" spans="2:11" ht="15" customHeight="1" x14ac:dyDescent="0.2">
      <c r="B4580" s="261" t="s">
        <v>953</v>
      </c>
      <c r="C4580" s="280" t="s">
        <v>1086</v>
      </c>
      <c r="D4580" s="261" t="s">
        <v>47</v>
      </c>
      <c r="E4580" s="261" t="s">
        <v>1087</v>
      </c>
      <c r="F4580" s="385" t="s">
        <v>3970</v>
      </c>
      <c r="G4580" s="385"/>
      <c r="H4580" s="279" t="s">
        <v>950</v>
      </c>
      <c r="I4580" s="282">
        <v>0.63900000000000001</v>
      </c>
      <c r="J4580" s="281">
        <v>35.590000000000003</v>
      </c>
      <c r="K4580" s="281">
        <v>22.74</v>
      </c>
    </row>
    <row r="4581" spans="2:11" ht="15" customHeight="1" x14ac:dyDescent="0.2">
      <c r="B4581" s="261" t="s">
        <v>953</v>
      </c>
      <c r="C4581" s="280" t="s">
        <v>1019</v>
      </c>
      <c r="D4581" s="261" t="s">
        <v>47</v>
      </c>
      <c r="E4581" s="261" t="s">
        <v>1020</v>
      </c>
      <c r="F4581" s="385" t="s">
        <v>3970</v>
      </c>
      <c r="G4581" s="385"/>
      <c r="H4581" s="279" t="s">
        <v>950</v>
      </c>
      <c r="I4581" s="282">
        <v>1.2789999999999999</v>
      </c>
      <c r="J4581" s="281">
        <v>24.73</v>
      </c>
      <c r="K4581" s="281">
        <v>31.62</v>
      </c>
    </row>
    <row r="4582" spans="2:11" ht="15" customHeight="1" x14ac:dyDescent="0.2">
      <c r="B4582" s="262" t="s">
        <v>919</v>
      </c>
      <c r="C4582" s="284" t="s">
        <v>1837</v>
      </c>
      <c r="D4582" s="262" t="s">
        <v>47</v>
      </c>
      <c r="E4582" s="262" t="s">
        <v>1838</v>
      </c>
      <c r="F4582" s="389" t="s">
        <v>923</v>
      </c>
      <c r="G4582" s="389"/>
      <c r="H4582" s="283" t="s">
        <v>49</v>
      </c>
      <c r="I4582" s="286">
        <v>6.4375</v>
      </c>
      <c r="J4582" s="285">
        <v>12.59</v>
      </c>
      <c r="K4582" s="285">
        <v>81.040000000000006</v>
      </c>
    </row>
    <row r="4583" spans="2:11" ht="15" customHeight="1" x14ac:dyDescent="0.2">
      <c r="B4583" s="262" t="s">
        <v>919</v>
      </c>
      <c r="C4583" s="284" t="s">
        <v>1835</v>
      </c>
      <c r="D4583" s="262" t="s">
        <v>47</v>
      </c>
      <c r="E4583" s="262" t="s">
        <v>1836</v>
      </c>
      <c r="F4583" s="389" t="s">
        <v>923</v>
      </c>
      <c r="G4583" s="389"/>
      <c r="H4583" s="283" t="s">
        <v>97</v>
      </c>
      <c r="I4583" s="286">
        <v>8.6199999999999992</v>
      </c>
      <c r="J4583" s="285">
        <v>1.3</v>
      </c>
      <c r="K4583" s="285">
        <v>11.2</v>
      </c>
    </row>
    <row r="4584" spans="2:11" ht="15" customHeight="1" x14ac:dyDescent="0.2">
      <c r="B4584" s="262" t="s">
        <v>919</v>
      </c>
      <c r="C4584" s="284" t="s">
        <v>1370</v>
      </c>
      <c r="D4584" s="262" t="s">
        <v>47</v>
      </c>
      <c r="E4584" s="262" t="s">
        <v>1371</v>
      </c>
      <c r="F4584" s="389" t="s">
        <v>923</v>
      </c>
      <c r="G4584" s="389"/>
      <c r="H4584" s="283" t="s">
        <v>97</v>
      </c>
      <c r="I4584" s="286">
        <v>0.24</v>
      </c>
      <c r="J4584" s="285">
        <v>4.1100000000000003</v>
      </c>
      <c r="K4584" s="285">
        <v>0.98</v>
      </c>
    </row>
    <row r="4585" spans="2:11" ht="15" customHeight="1" x14ac:dyDescent="0.2">
      <c r="B4585" s="263"/>
      <c r="C4585" s="263"/>
      <c r="D4585" s="263"/>
      <c r="E4585" s="263"/>
      <c r="F4585" s="263" t="s">
        <v>924</v>
      </c>
      <c r="G4585" s="289">
        <v>46.38</v>
      </c>
      <c r="H4585" s="263" t="s">
        <v>925</v>
      </c>
      <c r="I4585" s="289">
        <v>0</v>
      </c>
      <c r="J4585" s="263" t="s">
        <v>926</v>
      </c>
      <c r="K4585" s="289">
        <v>46.38</v>
      </c>
    </row>
    <row r="4586" spans="2:11" ht="15" customHeight="1" x14ac:dyDescent="0.2">
      <c r="B4586" s="263"/>
      <c r="C4586" s="263"/>
      <c r="D4586" s="263"/>
      <c r="E4586" s="263"/>
      <c r="F4586" s="263" t="s">
        <v>927</v>
      </c>
      <c r="G4586" s="289">
        <v>30.71</v>
      </c>
      <c r="H4586" s="263"/>
      <c r="I4586" s="386" t="s">
        <v>928</v>
      </c>
      <c r="J4586" s="386"/>
      <c r="K4586" s="289">
        <v>178.29</v>
      </c>
    </row>
    <row r="4587" spans="2:11" ht="15" customHeight="1" thickBot="1" x14ac:dyDescent="0.25">
      <c r="B4587" s="264"/>
      <c r="C4587" s="264"/>
      <c r="D4587" s="264"/>
      <c r="E4587" s="264"/>
      <c r="F4587" s="264"/>
      <c r="G4587" s="264"/>
      <c r="H4587" s="264" t="s">
        <v>929</v>
      </c>
      <c r="I4587" s="287" t="s">
        <v>3798</v>
      </c>
      <c r="J4587" s="264" t="s">
        <v>931</v>
      </c>
      <c r="K4587" s="265">
        <v>3168.21</v>
      </c>
    </row>
    <row r="4588" spans="2:11" ht="15" customHeight="1" thickTop="1" x14ac:dyDescent="0.2">
      <c r="B4588" s="278"/>
      <c r="C4588" s="278"/>
      <c r="D4588" s="278"/>
      <c r="E4588" s="278"/>
      <c r="F4588" s="278"/>
      <c r="G4588" s="278"/>
      <c r="H4588" s="278"/>
      <c r="I4588" s="278"/>
      <c r="J4588" s="278"/>
      <c r="K4588" s="278"/>
    </row>
    <row r="4589" spans="2:11" ht="15" customHeight="1" x14ac:dyDescent="0.2">
      <c r="B4589" s="259" t="s">
        <v>3059</v>
      </c>
      <c r="C4589" s="267" t="s">
        <v>24</v>
      </c>
      <c r="D4589" s="259" t="s">
        <v>25</v>
      </c>
      <c r="E4589" s="259" t="s">
        <v>26</v>
      </c>
      <c r="F4589" s="387" t="s">
        <v>917</v>
      </c>
      <c r="G4589" s="387"/>
      <c r="H4589" s="271" t="s">
        <v>27</v>
      </c>
      <c r="I4589" s="267" t="s">
        <v>28</v>
      </c>
      <c r="J4589" s="267" t="s">
        <v>29</v>
      </c>
      <c r="K4589" s="267" t="s">
        <v>30</v>
      </c>
    </row>
    <row r="4590" spans="2:11" ht="15" customHeight="1" x14ac:dyDescent="0.2">
      <c r="B4590" s="260" t="s">
        <v>918</v>
      </c>
      <c r="C4590" s="275" t="s">
        <v>3060</v>
      </c>
      <c r="D4590" s="260" t="s">
        <v>47</v>
      </c>
      <c r="E4590" s="260" t="s">
        <v>3061</v>
      </c>
      <c r="F4590" s="388" t="s">
        <v>4039</v>
      </c>
      <c r="G4590" s="388"/>
      <c r="H4590" s="274" t="s">
        <v>83</v>
      </c>
      <c r="I4590" s="277">
        <v>1</v>
      </c>
      <c r="J4590" s="276">
        <v>47.01</v>
      </c>
      <c r="K4590" s="276">
        <v>47.01</v>
      </c>
    </row>
    <row r="4591" spans="2:11" ht="15" customHeight="1" x14ac:dyDescent="0.2">
      <c r="B4591" s="261" t="s">
        <v>953</v>
      </c>
      <c r="C4591" s="280" t="s">
        <v>1019</v>
      </c>
      <c r="D4591" s="261" t="s">
        <v>47</v>
      </c>
      <c r="E4591" s="261" t="s">
        <v>1020</v>
      </c>
      <c r="F4591" s="385" t="s">
        <v>3970</v>
      </c>
      <c r="G4591" s="385"/>
      <c r="H4591" s="279" t="s">
        <v>950</v>
      </c>
      <c r="I4591" s="282">
        <v>0.27150000000000002</v>
      </c>
      <c r="J4591" s="281">
        <v>24.73</v>
      </c>
      <c r="K4591" s="281">
        <v>6.71</v>
      </c>
    </row>
    <row r="4592" spans="2:11" ht="15" customHeight="1" x14ac:dyDescent="0.2">
      <c r="B4592" s="261" t="s">
        <v>953</v>
      </c>
      <c r="C4592" s="280" t="s">
        <v>1668</v>
      </c>
      <c r="D4592" s="261" t="s">
        <v>47</v>
      </c>
      <c r="E4592" s="261" t="s">
        <v>1669</v>
      </c>
      <c r="F4592" s="385" t="s">
        <v>3981</v>
      </c>
      <c r="G4592" s="385"/>
      <c r="H4592" s="279" t="s">
        <v>60</v>
      </c>
      <c r="I4592" s="282">
        <v>1.1999999999999999E-3</v>
      </c>
      <c r="J4592" s="281">
        <v>774.32</v>
      </c>
      <c r="K4592" s="281">
        <v>0.92</v>
      </c>
    </row>
    <row r="4593" spans="2:11" ht="15" customHeight="1" x14ac:dyDescent="0.2">
      <c r="B4593" s="261" t="s">
        <v>953</v>
      </c>
      <c r="C4593" s="280" t="s">
        <v>1086</v>
      </c>
      <c r="D4593" s="261" t="s">
        <v>47</v>
      </c>
      <c r="E4593" s="261" t="s">
        <v>1087</v>
      </c>
      <c r="F4593" s="385" t="s">
        <v>3970</v>
      </c>
      <c r="G4593" s="385"/>
      <c r="H4593" s="279" t="s">
        <v>950</v>
      </c>
      <c r="I4593" s="282">
        <v>0.27150000000000002</v>
      </c>
      <c r="J4593" s="281">
        <v>35.590000000000003</v>
      </c>
      <c r="K4593" s="281">
        <v>9.66</v>
      </c>
    </row>
    <row r="4594" spans="2:11" ht="15" customHeight="1" x14ac:dyDescent="0.2">
      <c r="B4594" s="262" t="s">
        <v>919</v>
      </c>
      <c r="C4594" s="284" t="s">
        <v>1633</v>
      </c>
      <c r="D4594" s="262" t="s">
        <v>47</v>
      </c>
      <c r="E4594" s="262" t="s">
        <v>1634</v>
      </c>
      <c r="F4594" s="389" t="s">
        <v>923</v>
      </c>
      <c r="G4594" s="389"/>
      <c r="H4594" s="283" t="s">
        <v>60</v>
      </c>
      <c r="I4594" s="286">
        <v>6.6E-3</v>
      </c>
      <c r="J4594" s="285">
        <v>160</v>
      </c>
      <c r="K4594" s="285">
        <v>1.05</v>
      </c>
    </row>
    <row r="4595" spans="2:11" ht="15" customHeight="1" x14ac:dyDescent="0.2">
      <c r="B4595" s="262" t="s">
        <v>919</v>
      </c>
      <c r="C4595" s="284" t="s">
        <v>3143</v>
      </c>
      <c r="D4595" s="262" t="s">
        <v>47</v>
      </c>
      <c r="E4595" s="262" t="s">
        <v>3144</v>
      </c>
      <c r="F4595" s="389" t="s">
        <v>923</v>
      </c>
      <c r="G4595" s="389"/>
      <c r="H4595" s="283" t="s">
        <v>49</v>
      </c>
      <c r="I4595" s="286">
        <v>1.0049999999999999</v>
      </c>
      <c r="J4595" s="285">
        <v>28.53</v>
      </c>
      <c r="K4595" s="285">
        <v>28.67</v>
      </c>
    </row>
    <row r="4596" spans="2:11" ht="15" customHeight="1" x14ac:dyDescent="0.2">
      <c r="B4596" s="263"/>
      <c r="C4596" s="263"/>
      <c r="D4596" s="263"/>
      <c r="E4596" s="263"/>
      <c r="F4596" s="263" t="s">
        <v>924</v>
      </c>
      <c r="G4596" s="289">
        <v>14.31</v>
      </c>
      <c r="H4596" s="263" t="s">
        <v>925</v>
      </c>
      <c r="I4596" s="289">
        <v>0</v>
      </c>
      <c r="J4596" s="263" t="s">
        <v>926</v>
      </c>
      <c r="K4596" s="289">
        <v>14.31</v>
      </c>
    </row>
    <row r="4597" spans="2:11" ht="15" customHeight="1" x14ac:dyDescent="0.2">
      <c r="B4597" s="263"/>
      <c r="C4597" s="263"/>
      <c r="D4597" s="263"/>
      <c r="E4597" s="263"/>
      <c r="F4597" s="263" t="s">
        <v>927</v>
      </c>
      <c r="G4597" s="289">
        <v>9.7799999999999994</v>
      </c>
      <c r="H4597" s="263"/>
      <c r="I4597" s="386" t="s">
        <v>928</v>
      </c>
      <c r="J4597" s="386"/>
      <c r="K4597" s="289">
        <v>56.79</v>
      </c>
    </row>
    <row r="4598" spans="2:11" ht="15" customHeight="1" thickBot="1" x14ac:dyDescent="0.25">
      <c r="B4598" s="264"/>
      <c r="C4598" s="264"/>
      <c r="D4598" s="264"/>
      <c r="E4598" s="264"/>
      <c r="F4598" s="264"/>
      <c r="G4598" s="264"/>
      <c r="H4598" s="264" t="s">
        <v>929</v>
      </c>
      <c r="I4598" s="287" t="s">
        <v>3799</v>
      </c>
      <c r="J4598" s="264" t="s">
        <v>931</v>
      </c>
      <c r="K4598" s="265">
        <v>4128.63</v>
      </c>
    </row>
    <row r="4599" spans="2:11" ht="15" customHeight="1" thickTop="1" x14ac:dyDescent="0.2">
      <c r="B4599" s="278"/>
      <c r="C4599" s="278"/>
      <c r="D4599" s="278"/>
      <c r="E4599" s="278"/>
      <c r="F4599" s="278"/>
      <c r="G4599" s="278"/>
      <c r="H4599" s="278"/>
      <c r="I4599" s="278"/>
      <c r="J4599" s="278"/>
      <c r="K4599" s="278"/>
    </row>
    <row r="4600" spans="2:11" ht="15" customHeight="1" x14ac:dyDescent="0.2">
      <c r="B4600" s="258" t="s">
        <v>902</v>
      </c>
      <c r="C4600" s="258"/>
      <c r="D4600" s="258"/>
      <c r="E4600" s="258" t="s">
        <v>903</v>
      </c>
      <c r="F4600" s="258"/>
      <c r="G4600" s="390"/>
      <c r="H4600" s="390"/>
      <c r="I4600" s="272"/>
      <c r="J4600" s="258"/>
      <c r="K4600" s="273">
        <v>1322.69</v>
      </c>
    </row>
    <row r="4601" spans="2:11" ht="15" customHeight="1" x14ac:dyDescent="0.2">
      <c r="B4601" s="259" t="s">
        <v>904</v>
      </c>
      <c r="C4601" s="267" t="s">
        <v>24</v>
      </c>
      <c r="D4601" s="259" t="s">
        <v>25</v>
      </c>
      <c r="E4601" s="259" t="s">
        <v>26</v>
      </c>
      <c r="F4601" s="387" t="s">
        <v>917</v>
      </c>
      <c r="G4601" s="387"/>
      <c r="H4601" s="271" t="s">
        <v>27</v>
      </c>
      <c r="I4601" s="267" t="s">
        <v>28</v>
      </c>
      <c r="J4601" s="267" t="s">
        <v>29</v>
      </c>
      <c r="K4601" s="267" t="s">
        <v>30</v>
      </c>
    </row>
    <row r="4602" spans="2:11" ht="15" customHeight="1" x14ac:dyDescent="0.2">
      <c r="B4602" s="260" t="s">
        <v>918</v>
      </c>
      <c r="C4602" s="275" t="s">
        <v>905</v>
      </c>
      <c r="D4602" s="260" t="s">
        <v>47</v>
      </c>
      <c r="E4602" s="260" t="s">
        <v>2450</v>
      </c>
      <c r="F4602" s="388" t="s">
        <v>4040</v>
      </c>
      <c r="G4602" s="388"/>
      <c r="H4602" s="274" t="s">
        <v>40</v>
      </c>
      <c r="I4602" s="277">
        <v>1</v>
      </c>
      <c r="J4602" s="276">
        <v>16.13</v>
      </c>
      <c r="K4602" s="276">
        <v>16.13</v>
      </c>
    </row>
    <row r="4603" spans="2:11" ht="15" customHeight="1" x14ac:dyDescent="0.2">
      <c r="B4603" s="261" t="s">
        <v>953</v>
      </c>
      <c r="C4603" s="280" t="s">
        <v>1839</v>
      </c>
      <c r="D4603" s="261" t="s">
        <v>47</v>
      </c>
      <c r="E4603" s="261" t="s">
        <v>1840</v>
      </c>
      <c r="F4603" s="385" t="s">
        <v>3970</v>
      </c>
      <c r="G4603" s="385"/>
      <c r="H4603" s="279" t="s">
        <v>950</v>
      </c>
      <c r="I4603" s="282">
        <v>2.7699999999999999E-2</v>
      </c>
      <c r="J4603" s="281">
        <v>25.95</v>
      </c>
      <c r="K4603" s="281">
        <v>0.71</v>
      </c>
    </row>
    <row r="4604" spans="2:11" ht="15" customHeight="1" x14ac:dyDescent="0.2">
      <c r="B4604" s="261" t="s">
        <v>953</v>
      </c>
      <c r="C4604" s="280" t="s">
        <v>1019</v>
      </c>
      <c r="D4604" s="261" t="s">
        <v>47</v>
      </c>
      <c r="E4604" s="261" t="s">
        <v>1020</v>
      </c>
      <c r="F4604" s="385" t="s">
        <v>3970</v>
      </c>
      <c r="G4604" s="385"/>
      <c r="H4604" s="279" t="s">
        <v>950</v>
      </c>
      <c r="I4604" s="282">
        <v>0.1386</v>
      </c>
      <c r="J4604" s="281">
        <v>24.73</v>
      </c>
      <c r="K4604" s="281">
        <v>3.42</v>
      </c>
    </row>
    <row r="4605" spans="2:11" ht="15" customHeight="1" x14ac:dyDescent="0.2">
      <c r="B4605" s="262" t="s">
        <v>919</v>
      </c>
      <c r="C4605" s="284" t="s">
        <v>1841</v>
      </c>
      <c r="D4605" s="262" t="s">
        <v>47</v>
      </c>
      <c r="E4605" s="262" t="s">
        <v>1842</v>
      </c>
      <c r="F4605" s="389" t="s">
        <v>923</v>
      </c>
      <c r="G4605" s="389"/>
      <c r="H4605" s="283" t="s">
        <v>40</v>
      </c>
      <c r="I4605" s="286">
        <v>1</v>
      </c>
      <c r="J4605" s="285">
        <v>12</v>
      </c>
      <c r="K4605" s="285">
        <v>12</v>
      </c>
    </row>
    <row r="4606" spans="2:11" ht="15" customHeight="1" x14ac:dyDescent="0.2">
      <c r="B4606" s="263"/>
      <c r="C4606" s="263"/>
      <c r="D4606" s="263"/>
      <c r="E4606" s="263"/>
      <c r="F4606" s="263" t="s">
        <v>924</v>
      </c>
      <c r="G4606" s="289">
        <v>3.45</v>
      </c>
      <c r="H4606" s="263" t="s">
        <v>925</v>
      </c>
      <c r="I4606" s="289">
        <v>0</v>
      </c>
      <c r="J4606" s="263" t="s">
        <v>926</v>
      </c>
      <c r="K4606" s="289">
        <v>3.45</v>
      </c>
    </row>
    <row r="4607" spans="2:11" ht="15" customHeight="1" x14ac:dyDescent="0.2">
      <c r="B4607" s="263"/>
      <c r="C4607" s="263"/>
      <c r="D4607" s="263"/>
      <c r="E4607" s="263"/>
      <c r="F4607" s="263" t="s">
        <v>927</v>
      </c>
      <c r="G4607" s="289">
        <v>3.35</v>
      </c>
      <c r="H4607" s="263"/>
      <c r="I4607" s="386" t="s">
        <v>928</v>
      </c>
      <c r="J4607" s="386"/>
      <c r="K4607" s="289">
        <v>19.48</v>
      </c>
    </row>
    <row r="4608" spans="2:11" ht="15" customHeight="1" thickBot="1" x14ac:dyDescent="0.25">
      <c r="B4608" s="264"/>
      <c r="C4608" s="264"/>
      <c r="D4608" s="264"/>
      <c r="E4608" s="264"/>
      <c r="F4608" s="264"/>
      <c r="G4608" s="264"/>
      <c r="H4608" s="264" t="s">
        <v>929</v>
      </c>
      <c r="I4608" s="287" t="s">
        <v>3800</v>
      </c>
      <c r="J4608" s="264" t="s">
        <v>931</v>
      </c>
      <c r="K4608" s="265">
        <v>1322.69</v>
      </c>
    </row>
    <row r="4609" spans="2:11" ht="15" customHeight="1" thickTop="1" x14ac:dyDescent="0.2">
      <c r="B4609" s="278"/>
      <c r="C4609" s="278"/>
      <c r="D4609" s="278"/>
      <c r="E4609" s="278"/>
      <c r="F4609" s="278"/>
      <c r="G4609" s="278"/>
      <c r="H4609" s="278"/>
      <c r="I4609" s="278"/>
      <c r="J4609" s="278"/>
      <c r="K4609" s="278"/>
    </row>
    <row r="4610" spans="2:11" ht="15" customHeight="1" x14ac:dyDescent="0.2">
      <c r="B4610" s="258" t="s">
        <v>906</v>
      </c>
      <c r="C4610" s="258"/>
      <c r="D4610" s="258"/>
      <c r="E4610" s="258" t="s">
        <v>907</v>
      </c>
      <c r="F4610" s="258"/>
      <c r="G4610" s="390"/>
      <c r="H4610" s="390"/>
      <c r="I4610" s="272"/>
      <c r="J4610" s="258"/>
      <c r="K4610" s="273">
        <v>1238.5999999999999</v>
      </c>
    </row>
    <row r="4611" spans="2:11" ht="15" customHeight="1" x14ac:dyDescent="0.2">
      <c r="B4611" s="259" t="s">
        <v>908</v>
      </c>
      <c r="C4611" s="267" t="s">
        <v>24</v>
      </c>
      <c r="D4611" s="259" t="s">
        <v>25</v>
      </c>
      <c r="E4611" s="259" t="s">
        <v>26</v>
      </c>
      <c r="F4611" s="387" t="s">
        <v>917</v>
      </c>
      <c r="G4611" s="387"/>
      <c r="H4611" s="271" t="s">
        <v>27</v>
      </c>
      <c r="I4611" s="267" t="s">
        <v>28</v>
      </c>
      <c r="J4611" s="267" t="s">
        <v>29</v>
      </c>
      <c r="K4611" s="267" t="s">
        <v>30</v>
      </c>
    </row>
    <row r="4612" spans="2:11" ht="15" customHeight="1" x14ac:dyDescent="0.2">
      <c r="B4612" s="260" t="s">
        <v>918</v>
      </c>
      <c r="C4612" s="275" t="s">
        <v>2614</v>
      </c>
      <c r="D4612" s="260" t="s">
        <v>73</v>
      </c>
      <c r="E4612" s="260" t="s">
        <v>2615</v>
      </c>
      <c r="F4612" s="388" t="s">
        <v>956</v>
      </c>
      <c r="G4612" s="388"/>
      <c r="H4612" s="274" t="s">
        <v>49</v>
      </c>
      <c r="I4612" s="277">
        <v>1</v>
      </c>
      <c r="J4612" s="276">
        <v>102.53</v>
      </c>
      <c r="K4612" s="276">
        <v>102.53</v>
      </c>
    </row>
    <row r="4613" spans="2:11" ht="15" customHeight="1" x14ac:dyDescent="0.2">
      <c r="B4613" s="261" t="s">
        <v>953</v>
      </c>
      <c r="C4613" s="280" t="s">
        <v>1086</v>
      </c>
      <c r="D4613" s="261" t="s">
        <v>47</v>
      </c>
      <c r="E4613" s="261" t="s">
        <v>1087</v>
      </c>
      <c r="F4613" s="385" t="s">
        <v>3970</v>
      </c>
      <c r="G4613" s="385"/>
      <c r="H4613" s="279" t="s">
        <v>950</v>
      </c>
      <c r="I4613" s="282">
        <v>0.25</v>
      </c>
      <c r="J4613" s="281">
        <v>35.590000000000003</v>
      </c>
      <c r="K4613" s="281">
        <v>8.89</v>
      </c>
    </row>
    <row r="4614" spans="2:11" ht="15" customHeight="1" x14ac:dyDescent="0.2">
      <c r="B4614" s="262" t="s">
        <v>919</v>
      </c>
      <c r="C4614" s="284" t="s">
        <v>2773</v>
      </c>
      <c r="D4614" s="262" t="s">
        <v>39</v>
      </c>
      <c r="E4614" s="262" t="s">
        <v>1843</v>
      </c>
      <c r="F4614" s="389" t="s">
        <v>923</v>
      </c>
      <c r="G4614" s="389"/>
      <c r="H4614" s="283" t="s">
        <v>304</v>
      </c>
      <c r="I4614" s="286">
        <v>1</v>
      </c>
      <c r="J4614" s="285">
        <v>93.64</v>
      </c>
      <c r="K4614" s="285">
        <v>93.64</v>
      </c>
    </row>
    <row r="4615" spans="2:11" ht="15" customHeight="1" x14ac:dyDescent="0.2">
      <c r="B4615" s="263"/>
      <c r="C4615" s="263"/>
      <c r="D4615" s="263"/>
      <c r="E4615" s="263"/>
      <c r="F4615" s="263" t="s">
        <v>924</v>
      </c>
      <c r="G4615" s="289">
        <v>7.84</v>
      </c>
      <c r="H4615" s="263" t="s">
        <v>925</v>
      </c>
      <c r="I4615" s="289">
        <v>0</v>
      </c>
      <c r="J4615" s="263" t="s">
        <v>926</v>
      </c>
      <c r="K4615" s="289">
        <v>7.84</v>
      </c>
    </row>
    <row r="4616" spans="2:11" ht="15" customHeight="1" x14ac:dyDescent="0.2">
      <c r="B4616" s="263"/>
      <c r="C4616" s="263"/>
      <c r="D4616" s="263"/>
      <c r="E4616" s="263"/>
      <c r="F4616" s="263" t="s">
        <v>927</v>
      </c>
      <c r="G4616" s="289">
        <v>21.33</v>
      </c>
      <c r="H4616" s="263"/>
      <c r="I4616" s="386" t="s">
        <v>928</v>
      </c>
      <c r="J4616" s="386"/>
      <c r="K4616" s="289">
        <v>123.86</v>
      </c>
    </row>
    <row r="4617" spans="2:11" ht="15" customHeight="1" thickBot="1" x14ac:dyDescent="0.25">
      <c r="B4617" s="264"/>
      <c r="C4617" s="264"/>
      <c r="D4617" s="264"/>
      <c r="E4617" s="264"/>
      <c r="F4617" s="264"/>
      <c r="G4617" s="264"/>
      <c r="H4617" s="264" t="s">
        <v>929</v>
      </c>
      <c r="I4617" s="287" t="s">
        <v>930</v>
      </c>
      <c r="J4617" s="264" t="s">
        <v>931</v>
      </c>
      <c r="K4617" s="265">
        <v>1238.5999999999999</v>
      </c>
    </row>
    <row r="4618" spans="2:11" ht="15" customHeight="1" thickTop="1" x14ac:dyDescent="0.2">
      <c r="B4618" s="278"/>
      <c r="C4618" s="278"/>
      <c r="D4618" s="278"/>
      <c r="E4618" s="278"/>
      <c r="F4618" s="278"/>
      <c r="G4618" s="278"/>
      <c r="H4618" s="278"/>
      <c r="I4618" s="278"/>
      <c r="J4618" s="278"/>
      <c r="K4618" s="278"/>
    </row>
    <row r="4619" spans="2:11" ht="15" customHeight="1" x14ac:dyDescent="0.2">
      <c r="B4619" s="258" t="s">
        <v>1844</v>
      </c>
      <c r="C4619" s="258"/>
      <c r="D4619" s="258"/>
      <c r="E4619" s="258" t="s">
        <v>909</v>
      </c>
      <c r="F4619" s="258"/>
      <c r="G4619" s="390"/>
      <c r="H4619" s="390"/>
      <c r="I4619" s="272"/>
      <c r="J4619" s="258"/>
      <c r="K4619" s="273">
        <v>14859.76</v>
      </c>
    </row>
    <row r="4620" spans="2:11" ht="15" customHeight="1" x14ac:dyDescent="0.2">
      <c r="B4620" s="259" t="s">
        <v>910</v>
      </c>
      <c r="C4620" s="267" t="s">
        <v>24</v>
      </c>
      <c r="D4620" s="259" t="s">
        <v>25</v>
      </c>
      <c r="E4620" s="259" t="s">
        <v>26</v>
      </c>
      <c r="F4620" s="387" t="s">
        <v>917</v>
      </c>
      <c r="G4620" s="387"/>
      <c r="H4620" s="271" t="s">
        <v>27</v>
      </c>
      <c r="I4620" s="267" t="s">
        <v>28</v>
      </c>
      <c r="J4620" s="267" t="s">
        <v>29</v>
      </c>
      <c r="K4620" s="267" t="s">
        <v>30</v>
      </c>
    </row>
    <row r="4621" spans="2:11" ht="15" customHeight="1" x14ac:dyDescent="0.2">
      <c r="B4621" s="260" t="s">
        <v>918</v>
      </c>
      <c r="C4621" s="275" t="s">
        <v>2420</v>
      </c>
      <c r="D4621" s="260" t="s">
        <v>73</v>
      </c>
      <c r="E4621" s="260" t="s">
        <v>2421</v>
      </c>
      <c r="F4621" s="388" t="s">
        <v>956</v>
      </c>
      <c r="G4621" s="388"/>
      <c r="H4621" s="274" t="s">
        <v>40</v>
      </c>
      <c r="I4621" s="277">
        <v>1</v>
      </c>
      <c r="J4621" s="276">
        <v>13.86</v>
      </c>
      <c r="K4621" s="276">
        <v>13.86</v>
      </c>
    </row>
    <row r="4622" spans="2:11" ht="15" customHeight="1" x14ac:dyDescent="0.2">
      <c r="B4622" s="261" t="s">
        <v>953</v>
      </c>
      <c r="C4622" s="280" t="s">
        <v>1019</v>
      </c>
      <c r="D4622" s="261" t="s">
        <v>47</v>
      </c>
      <c r="E4622" s="261" t="s">
        <v>1020</v>
      </c>
      <c r="F4622" s="385" t="s">
        <v>3970</v>
      </c>
      <c r="G4622" s="385"/>
      <c r="H4622" s="279" t="s">
        <v>950</v>
      </c>
      <c r="I4622" s="282">
        <v>0.4</v>
      </c>
      <c r="J4622" s="281">
        <v>24.73</v>
      </c>
      <c r="K4622" s="281">
        <v>9.89</v>
      </c>
    </row>
    <row r="4623" spans="2:11" ht="15" customHeight="1" x14ac:dyDescent="0.2">
      <c r="B4623" s="262" t="s">
        <v>919</v>
      </c>
      <c r="C4623" s="284" t="s">
        <v>1403</v>
      </c>
      <c r="D4623" s="262" t="s">
        <v>47</v>
      </c>
      <c r="E4623" s="262" t="s">
        <v>1404</v>
      </c>
      <c r="F4623" s="389" t="s">
        <v>923</v>
      </c>
      <c r="G4623" s="389"/>
      <c r="H4623" s="283" t="s">
        <v>1075</v>
      </c>
      <c r="I4623" s="286">
        <v>0.14000000000000001</v>
      </c>
      <c r="J4623" s="285">
        <v>22</v>
      </c>
      <c r="K4623" s="285">
        <v>3.08</v>
      </c>
    </row>
    <row r="4624" spans="2:11" ht="15" customHeight="1" x14ac:dyDescent="0.2">
      <c r="B4624" s="262" t="s">
        <v>919</v>
      </c>
      <c r="C4624" s="284" t="s">
        <v>2774</v>
      </c>
      <c r="D4624" s="262" t="s">
        <v>47</v>
      </c>
      <c r="E4624" s="262" t="s">
        <v>2775</v>
      </c>
      <c r="F4624" s="389" t="s">
        <v>923</v>
      </c>
      <c r="G4624" s="389"/>
      <c r="H4624" s="283" t="s">
        <v>97</v>
      </c>
      <c r="I4624" s="286">
        <v>0.05</v>
      </c>
      <c r="J4624" s="285">
        <v>17.829999999999998</v>
      </c>
      <c r="K4624" s="285">
        <v>0.89</v>
      </c>
    </row>
    <row r="4625" spans="2:11" ht="15" customHeight="1" x14ac:dyDescent="0.2">
      <c r="B4625" s="263"/>
      <c r="C4625" s="263"/>
      <c r="D4625" s="263"/>
      <c r="E4625" s="263"/>
      <c r="F4625" s="263" t="s">
        <v>924</v>
      </c>
      <c r="G4625" s="289">
        <v>8.24</v>
      </c>
      <c r="H4625" s="263" t="s">
        <v>925</v>
      </c>
      <c r="I4625" s="289">
        <v>0</v>
      </c>
      <c r="J4625" s="263" t="s">
        <v>926</v>
      </c>
      <c r="K4625" s="289">
        <v>8.24</v>
      </c>
    </row>
    <row r="4626" spans="2:11" ht="15" customHeight="1" x14ac:dyDescent="0.2">
      <c r="B4626" s="263"/>
      <c r="C4626" s="263"/>
      <c r="D4626" s="263"/>
      <c r="E4626" s="263"/>
      <c r="F4626" s="263" t="s">
        <v>927</v>
      </c>
      <c r="G4626" s="289">
        <v>2.88</v>
      </c>
      <c r="H4626" s="263"/>
      <c r="I4626" s="386" t="s">
        <v>928</v>
      </c>
      <c r="J4626" s="386"/>
      <c r="K4626" s="289">
        <v>16.739999999999998</v>
      </c>
    </row>
    <row r="4627" spans="2:11" ht="15" customHeight="1" thickBot="1" x14ac:dyDescent="0.25">
      <c r="B4627" s="264"/>
      <c r="C4627" s="264"/>
      <c r="D4627" s="264"/>
      <c r="E4627" s="264"/>
      <c r="F4627" s="264"/>
      <c r="G4627" s="264"/>
      <c r="H4627" s="264" t="s">
        <v>929</v>
      </c>
      <c r="I4627" s="287" t="s">
        <v>3362</v>
      </c>
      <c r="J4627" s="264" t="s">
        <v>931</v>
      </c>
      <c r="K4627" s="265">
        <v>11144.82</v>
      </c>
    </row>
    <row r="4628" spans="2:11" ht="15" customHeight="1" thickTop="1" x14ac:dyDescent="0.2">
      <c r="B4628" s="278"/>
      <c r="C4628" s="278"/>
      <c r="D4628" s="278"/>
      <c r="E4628" s="278"/>
      <c r="F4628" s="278"/>
      <c r="G4628" s="278"/>
      <c r="H4628" s="278"/>
      <c r="I4628" s="278"/>
      <c r="J4628" s="278"/>
      <c r="K4628" s="278"/>
    </row>
    <row r="4629" spans="2:11" ht="15" customHeight="1" x14ac:dyDescent="0.2">
      <c r="B4629" s="259" t="s">
        <v>3062</v>
      </c>
      <c r="C4629" s="267" t="s">
        <v>24</v>
      </c>
      <c r="D4629" s="259" t="s">
        <v>25</v>
      </c>
      <c r="E4629" s="259" t="s">
        <v>26</v>
      </c>
      <c r="F4629" s="387" t="s">
        <v>917</v>
      </c>
      <c r="G4629" s="387"/>
      <c r="H4629" s="271" t="s">
        <v>27</v>
      </c>
      <c r="I4629" s="267" t="s">
        <v>28</v>
      </c>
      <c r="J4629" s="267" t="s">
        <v>29</v>
      </c>
      <c r="K4629" s="267" t="s">
        <v>30</v>
      </c>
    </row>
    <row r="4630" spans="2:11" ht="15" customHeight="1" x14ac:dyDescent="0.2">
      <c r="B4630" s="260" t="s">
        <v>918</v>
      </c>
      <c r="C4630" s="275" t="s">
        <v>3063</v>
      </c>
      <c r="D4630" s="260" t="s">
        <v>73</v>
      </c>
      <c r="E4630" s="260" t="s">
        <v>3064</v>
      </c>
      <c r="F4630" s="388" t="s">
        <v>956</v>
      </c>
      <c r="G4630" s="388"/>
      <c r="H4630" s="274" t="s">
        <v>40</v>
      </c>
      <c r="I4630" s="277">
        <v>1</v>
      </c>
      <c r="J4630" s="276">
        <v>4.62</v>
      </c>
      <c r="K4630" s="276">
        <v>4.62</v>
      </c>
    </row>
    <row r="4631" spans="2:11" ht="15" customHeight="1" x14ac:dyDescent="0.2">
      <c r="B4631" s="261" t="s">
        <v>953</v>
      </c>
      <c r="C4631" s="280" t="s">
        <v>1019</v>
      </c>
      <c r="D4631" s="261" t="s">
        <v>47</v>
      </c>
      <c r="E4631" s="261" t="s">
        <v>1020</v>
      </c>
      <c r="F4631" s="385" t="s">
        <v>3970</v>
      </c>
      <c r="G4631" s="385"/>
      <c r="H4631" s="279" t="s">
        <v>950</v>
      </c>
      <c r="I4631" s="282">
        <v>0.1</v>
      </c>
      <c r="J4631" s="281">
        <v>24.73</v>
      </c>
      <c r="K4631" s="281">
        <v>2.4700000000000002</v>
      </c>
    </row>
    <row r="4632" spans="2:11" ht="15" customHeight="1" x14ac:dyDescent="0.2">
      <c r="B4632" s="262" t="s">
        <v>919</v>
      </c>
      <c r="C4632" s="284" t="s">
        <v>3147</v>
      </c>
      <c r="D4632" s="262" t="s">
        <v>47</v>
      </c>
      <c r="E4632" s="262" t="s">
        <v>3148</v>
      </c>
      <c r="F4632" s="389" t="s">
        <v>923</v>
      </c>
      <c r="G4632" s="389"/>
      <c r="H4632" s="283" t="s">
        <v>49</v>
      </c>
      <c r="I4632" s="286">
        <v>0.05</v>
      </c>
      <c r="J4632" s="285">
        <v>42.19</v>
      </c>
      <c r="K4632" s="285">
        <v>2.1</v>
      </c>
    </row>
    <row r="4633" spans="2:11" ht="15" customHeight="1" x14ac:dyDescent="0.2">
      <c r="B4633" s="262" t="s">
        <v>919</v>
      </c>
      <c r="C4633" s="284" t="s">
        <v>3145</v>
      </c>
      <c r="D4633" s="262" t="s">
        <v>39</v>
      </c>
      <c r="E4633" s="262" t="s">
        <v>3146</v>
      </c>
      <c r="F4633" s="389" t="s">
        <v>923</v>
      </c>
      <c r="G4633" s="389"/>
      <c r="H4633" s="283" t="s">
        <v>1195</v>
      </c>
      <c r="I4633" s="286">
        <v>5.0000000000000001E-3</v>
      </c>
      <c r="J4633" s="285">
        <v>10.77</v>
      </c>
      <c r="K4633" s="285">
        <v>0.05</v>
      </c>
    </row>
    <row r="4634" spans="2:11" ht="15" customHeight="1" x14ac:dyDescent="0.2">
      <c r="B4634" s="263"/>
      <c r="C4634" s="263"/>
      <c r="D4634" s="263"/>
      <c r="E4634" s="263"/>
      <c r="F4634" s="263" t="s">
        <v>924</v>
      </c>
      <c r="G4634" s="289">
        <v>2.06</v>
      </c>
      <c r="H4634" s="263" t="s">
        <v>925</v>
      </c>
      <c r="I4634" s="289">
        <v>0</v>
      </c>
      <c r="J4634" s="263" t="s">
        <v>926</v>
      </c>
      <c r="K4634" s="289">
        <v>2.06</v>
      </c>
    </row>
    <row r="4635" spans="2:11" ht="15" customHeight="1" x14ac:dyDescent="0.2">
      <c r="B4635" s="263"/>
      <c r="C4635" s="263"/>
      <c r="D4635" s="263"/>
      <c r="E4635" s="263"/>
      <c r="F4635" s="263" t="s">
        <v>927</v>
      </c>
      <c r="G4635" s="289">
        <v>0.96</v>
      </c>
      <c r="H4635" s="263"/>
      <c r="I4635" s="386" t="s">
        <v>928</v>
      </c>
      <c r="J4635" s="386"/>
      <c r="K4635" s="289">
        <v>5.58</v>
      </c>
    </row>
    <row r="4636" spans="2:11" ht="15" customHeight="1" thickBot="1" x14ac:dyDescent="0.25">
      <c r="B4636" s="264"/>
      <c r="C4636" s="264"/>
      <c r="D4636" s="264"/>
      <c r="E4636" s="264"/>
      <c r="F4636" s="264"/>
      <c r="G4636" s="264"/>
      <c r="H4636" s="264" t="s">
        <v>929</v>
      </c>
      <c r="I4636" s="287" t="s">
        <v>3362</v>
      </c>
      <c r="J4636" s="264" t="s">
        <v>931</v>
      </c>
      <c r="K4636" s="265">
        <v>3714.94</v>
      </c>
    </row>
    <row r="4637" spans="2:11" ht="15" customHeight="1" thickTop="1" x14ac:dyDescent="0.2">
      <c r="B4637" s="278"/>
      <c r="C4637" s="278"/>
      <c r="D4637" s="278"/>
      <c r="E4637" s="278"/>
      <c r="F4637" s="278"/>
      <c r="G4637" s="278"/>
      <c r="H4637" s="278"/>
      <c r="I4637" s="278"/>
      <c r="J4637" s="278"/>
      <c r="K4637" s="278"/>
    </row>
    <row r="4638" spans="2:11" ht="15" customHeight="1" x14ac:dyDescent="0.2">
      <c r="B4638" s="258">
        <v>22</v>
      </c>
      <c r="C4638" s="258"/>
      <c r="D4638" s="258"/>
      <c r="E4638" s="258" t="s">
        <v>5161</v>
      </c>
      <c r="F4638" s="258"/>
      <c r="G4638" s="390"/>
      <c r="H4638" s="390"/>
      <c r="I4638" s="272"/>
      <c r="J4638" s="258"/>
      <c r="K4638" s="273">
        <v>14859.76</v>
      </c>
    </row>
    <row r="4639" spans="2:11" ht="15" customHeight="1" x14ac:dyDescent="0.2">
      <c r="B4639" s="259" t="s">
        <v>5160</v>
      </c>
      <c r="C4639" s="267" t="s">
        <v>24</v>
      </c>
      <c r="D4639" s="259" t="s">
        <v>25</v>
      </c>
      <c r="E4639" s="259" t="s">
        <v>26</v>
      </c>
      <c r="F4639" s="387" t="s">
        <v>917</v>
      </c>
      <c r="G4639" s="387"/>
      <c r="H4639" s="271" t="s">
        <v>27</v>
      </c>
      <c r="I4639" s="267" t="s">
        <v>28</v>
      </c>
      <c r="J4639" s="267" t="s">
        <v>29</v>
      </c>
      <c r="K4639" s="267" t="s">
        <v>30</v>
      </c>
    </row>
    <row r="4640" spans="2:11" ht="33.75" customHeight="1" x14ac:dyDescent="0.2">
      <c r="B4640" s="260" t="s">
        <v>918</v>
      </c>
      <c r="C4640" s="275" t="s">
        <v>5165</v>
      </c>
      <c r="D4640" s="260" t="s">
        <v>73</v>
      </c>
      <c r="E4640" s="260" t="s">
        <v>5162</v>
      </c>
      <c r="F4640" s="388"/>
      <c r="G4640" s="388"/>
      <c r="H4640" s="274" t="s">
        <v>950</v>
      </c>
      <c r="I4640" s="277">
        <v>150</v>
      </c>
      <c r="J4640" s="276">
        <f>J4641+J4642+J4643</f>
        <v>189.67000000000002</v>
      </c>
      <c r="K4640" s="276">
        <f>I4640*J4640</f>
        <v>28450.500000000004</v>
      </c>
    </row>
    <row r="4641" spans="2:11" ht="15" customHeight="1" x14ac:dyDescent="0.2">
      <c r="B4641" s="261" t="s">
        <v>953</v>
      </c>
      <c r="C4641" s="280">
        <v>90777</v>
      </c>
      <c r="D4641" s="261" t="s">
        <v>47</v>
      </c>
      <c r="E4641" s="261" t="s">
        <v>68</v>
      </c>
      <c r="F4641" s="385" t="s">
        <v>3970</v>
      </c>
      <c r="G4641" s="385"/>
      <c r="H4641" s="279" t="s">
        <v>950</v>
      </c>
      <c r="I4641" s="282">
        <v>1</v>
      </c>
      <c r="J4641" s="281">
        <v>139.59</v>
      </c>
      <c r="K4641" s="281">
        <f>I4641*J4641</f>
        <v>139.59</v>
      </c>
    </row>
    <row r="4642" spans="2:11" ht="15" customHeight="1" x14ac:dyDescent="0.2">
      <c r="B4642" s="261" t="s">
        <v>953</v>
      </c>
      <c r="C4642" s="280">
        <v>100533</v>
      </c>
      <c r="D4642" s="261" t="s">
        <v>47</v>
      </c>
      <c r="E4642" s="261" t="s">
        <v>5163</v>
      </c>
      <c r="F4642" s="385" t="s">
        <v>3970</v>
      </c>
      <c r="G4642" s="385"/>
      <c r="H4642" s="279" t="s">
        <v>950</v>
      </c>
      <c r="I4642" s="282">
        <v>1</v>
      </c>
      <c r="J4642" s="281">
        <v>25.12</v>
      </c>
      <c r="K4642" s="281">
        <f>I4642*J4642</f>
        <v>25.12</v>
      </c>
    </row>
    <row r="4643" spans="2:11" ht="15" customHeight="1" x14ac:dyDescent="0.2">
      <c r="B4643" s="261" t="s">
        <v>953</v>
      </c>
      <c r="C4643" s="280">
        <v>90775</v>
      </c>
      <c r="D4643" s="261" t="s">
        <v>47</v>
      </c>
      <c r="E4643" s="261" t="s">
        <v>5164</v>
      </c>
      <c r="F4643" s="385" t="s">
        <v>3970</v>
      </c>
      <c r="G4643" s="385"/>
      <c r="H4643" s="279" t="s">
        <v>950</v>
      </c>
      <c r="I4643" s="282">
        <v>1</v>
      </c>
      <c r="J4643" s="281">
        <v>24.96</v>
      </c>
      <c r="K4643" s="281">
        <f>I4643*J4643</f>
        <v>24.96</v>
      </c>
    </row>
    <row r="4644" spans="2:11" ht="15" customHeight="1" x14ac:dyDescent="0.2">
      <c r="B4644" s="264"/>
      <c r="C4644" s="264"/>
      <c r="D4644" s="264"/>
      <c r="E4644" s="264"/>
      <c r="F4644" s="264"/>
      <c r="G4644" s="264"/>
      <c r="H4644" s="264" t="s">
        <v>929</v>
      </c>
      <c r="I4644" s="287"/>
      <c r="J4644" s="264" t="s">
        <v>931</v>
      </c>
      <c r="K4644" s="265">
        <f>K4640</f>
        <v>28450.500000000004</v>
      </c>
    </row>
    <row r="4645" spans="2:11" ht="15" customHeight="1" x14ac:dyDescent="0.2">
      <c r="B4645" s="288"/>
      <c r="C4645" s="288"/>
      <c r="D4645" s="288"/>
      <c r="E4645" s="288"/>
      <c r="F4645" s="288"/>
      <c r="G4645" s="288"/>
      <c r="H4645" s="288"/>
      <c r="I4645" s="288"/>
      <c r="J4645" s="288"/>
      <c r="K4645" s="288"/>
    </row>
    <row r="4646" spans="2:11" ht="15" hidden="1" customHeight="1" x14ac:dyDescent="0.2">
      <c r="B4646" s="400"/>
      <c r="C4646" s="400"/>
      <c r="D4646" s="400"/>
      <c r="E4646" s="266"/>
      <c r="F4646" s="264"/>
      <c r="G4646" s="401" t="s">
        <v>912</v>
      </c>
      <c r="H4646" s="400"/>
      <c r="I4646" s="402">
        <v>3060578.96</v>
      </c>
      <c r="J4646" s="400"/>
      <c r="K4646" s="400"/>
    </row>
    <row r="4647" spans="2:11" ht="15" hidden="1" customHeight="1" x14ac:dyDescent="0.2">
      <c r="B4647" s="400"/>
      <c r="C4647" s="400"/>
      <c r="D4647" s="400"/>
      <c r="E4647" s="266"/>
      <c r="F4647" s="264"/>
      <c r="G4647" s="401" t="s">
        <v>913</v>
      </c>
      <c r="H4647" s="400"/>
      <c r="I4647" s="402">
        <v>632368.29</v>
      </c>
      <c r="J4647" s="400"/>
      <c r="K4647" s="400"/>
    </row>
    <row r="4648" spans="2:11" ht="15" hidden="1" customHeight="1" x14ac:dyDescent="0.2">
      <c r="B4648" s="400"/>
      <c r="C4648" s="400"/>
      <c r="D4648" s="400"/>
      <c r="E4648" s="266"/>
      <c r="F4648" s="264"/>
      <c r="G4648" s="401" t="s">
        <v>914</v>
      </c>
      <c r="H4648" s="400"/>
      <c r="I4648" s="402">
        <v>3692947.25</v>
      </c>
      <c r="J4648" s="400"/>
      <c r="K4648" s="400"/>
    </row>
  </sheetData>
  <autoFilter ref="A17:W391" xr:uid="{00000000-0009-0000-0000-000003000000}"/>
  <mergeCells count="3346">
    <mergeCell ref="F41:G41"/>
    <mergeCell ref="F42:G42"/>
    <mergeCell ref="F43:G43"/>
    <mergeCell ref="I45:J45"/>
    <mergeCell ref="F48:G48"/>
    <mergeCell ref="F49:G49"/>
    <mergeCell ref="F50:G50"/>
    <mergeCell ref="F51:G51"/>
    <mergeCell ref="F52:G52"/>
    <mergeCell ref="F53:G53"/>
    <mergeCell ref="G18:H18"/>
    <mergeCell ref="G19:H19"/>
    <mergeCell ref="F20:G20"/>
    <mergeCell ref="F21:G21"/>
    <mergeCell ref="F22:G22"/>
    <mergeCell ref="F23:G23"/>
    <mergeCell ref="F24:G24"/>
    <mergeCell ref="F25:G25"/>
    <mergeCell ref="I27:J27"/>
    <mergeCell ref="F30:G30"/>
    <mergeCell ref="F31:G31"/>
    <mergeCell ref="F32:G32"/>
    <mergeCell ref="F33:G33"/>
    <mergeCell ref="F34:G34"/>
    <mergeCell ref="F35:G35"/>
    <mergeCell ref="F36:G36"/>
    <mergeCell ref="I38:J38"/>
    <mergeCell ref="F96:G96"/>
    <mergeCell ref="F54:G54"/>
    <mergeCell ref="F55:G55"/>
    <mergeCell ref="F56:G56"/>
    <mergeCell ref="F57:G57"/>
    <mergeCell ref="F58:G58"/>
    <mergeCell ref="F59:G59"/>
    <mergeCell ref="I61:J61"/>
    <mergeCell ref="F64:G64"/>
    <mergeCell ref="F65:G65"/>
    <mergeCell ref="F66:G66"/>
    <mergeCell ref="F67:G67"/>
    <mergeCell ref="F68:G68"/>
    <mergeCell ref="F69:G69"/>
    <mergeCell ref="F70:G70"/>
    <mergeCell ref="F71:G71"/>
    <mergeCell ref="F72:G72"/>
    <mergeCell ref="F73:G73"/>
    <mergeCell ref="F93:G93"/>
    <mergeCell ref="F94:G94"/>
    <mergeCell ref="F95:G95"/>
    <mergeCell ref="F119:G119"/>
    <mergeCell ref="F120:G120"/>
    <mergeCell ref="F121:G121"/>
    <mergeCell ref="F122:G122"/>
    <mergeCell ref="F123:G123"/>
    <mergeCell ref="F124:G124"/>
    <mergeCell ref="F125:G125"/>
    <mergeCell ref="F126:G126"/>
    <mergeCell ref="F127:G127"/>
    <mergeCell ref="I129:J129"/>
    <mergeCell ref="F132:G132"/>
    <mergeCell ref="F133:G133"/>
    <mergeCell ref="F134:G134"/>
    <mergeCell ref="F135:G135"/>
    <mergeCell ref="I137:J137"/>
    <mergeCell ref="F97:G97"/>
    <mergeCell ref="F98:G98"/>
    <mergeCell ref="F99:G99"/>
    <mergeCell ref="F100:G100"/>
    <mergeCell ref="F101:G101"/>
    <mergeCell ref="F102:G102"/>
    <mergeCell ref="F103:G103"/>
    <mergeCell ref="F104:G104"/>
    <mergeCell ref="F105:G105"/>
    <mergeCell ref="F106:G106"/>
    <mergeCell ref="F107:G107"/>
    <mergeCell ref="F108:G108"/>
    <mergeCell ref="F109:G109"/>
    <mergeCell ref="F110:G110"/>
    <mergeCell ref="F111:G111"/>
    <mergeCell ref="F112:G112"/>
    <mergeCell ref="F113:G113"/>
    <mergeCell ref="F176:G176"/>
    <mergeCell ref="F177:G177"/>
    <mergeCell ref="F178:G178"/>
    <mergeCell ref="F179:G179"/>
    <mergeCell ref="F140:G140"/>
    <mergeCell ref="F141:G141"/>
    <mergeCell ref="F142:G142"/>
    <mergeCell ref="F143:G143"/>
    <mergeCell ref="F144:G144"/>
    <mergeCell ref="F145:G145"/>
    <mergeCell ref="F146:G146"/>
    <mergeCell ref="F147:G147"/>
    <mergeCell ref="F148:G148"/>
    <mergeCell ref="F149:G149"/>
    <mergeCell ref="F150:G150"/>
    <mergeCell ref="I152:J152"/>
    <mergeCell ref="G155:H155"/>
    <mergeCell ref="F156:G156"/>
    <mergeCell ref="F157:G157"/>
    <mergeCell ref="F158:G158"/>
    <mergeCell ref="F159:G159"/>
    <mergeCell ref="F160:G160"/>
    <mergeCell ref="F161:G161"/>
    <mergeCell ref="F162:G162"/>
    <mergeCell ref="F163:G163"/>
    <mergeCell ref="I165:J165"/>
    <mergeCell ref="G168:H168"/>
    <mergeCell ref="F169:G169"/>
    <mergeCell ref="F170:G170"/>
    <mergeCell ref="F171:G171"/>
    <mergeCell ref="F172:G172"/>
    <mergeCell ref="F173:G173"/>
    <mergeCell ref="I181:J181"/>
    <mergeCell ref="G184:H184"/>
    <mergeCell ref="F185:G185"/>
    <mergeCell ref="F186:G186"/>
    <mergeCell ref="F187:G187"/>
    <mergeCell ref="F188:G188"/>
    <mergeCell ref="I190:J190"/>
    <mergeCell ref="G193:H193"/>
    <mergeCell ref="F194:G194"/>
    <mergeCell ref="F195:G195"/>
    <mergeCell ref="F196:G196"/>
    <mergeCell ref="F197:G197"/>
    <mergeCell ref="F198:G198"/>
    <mergeCell ref="F199:G199"/>
    <mergeCell ref="F200:G200"/>
    <mergeCell ref="F201:G201"/>
    <mergeCell ref="F202:G202"/>
    <mergeCell ref="F230:G230"/>
    <mergeCell ref="F231:G231"/>
    <mergeCell ref="F232:G232"/>
    <mergeCell ref="F233:G233"/>
    <mergeCell ref="I235:J235"/>
    <mergeCell ref="F238:G238"/>
    <mergeCell ref="F239:G239"/>
    <mergeCell ref="F240:G240"/>
    <mergeCell ref="F241:G241"/>
    <mergeCell ref="F242:G242"/>
    <mergeCell ref="F243:G243"/>
    <mergeCell ref="F244:G244"/>
    <mergeCell ref="F245:G245"/>
    <mergeCell ref="F246:G246"/>
    <mergeCell ref="F247:G247"/>
    <mergeCell ref="F248:G248"/>
    <mergeCell ref="F203:G203"/>
    <mergeCell ref="F204:G204"/>
    <mergeCell ref="F205:G205"/>
    <mergeCell ref="I207:J207"/>
    <mergeCell ref="F210:G210"/>
    <mergeCell ref="F211:G211"/>
    <mergeCell ref="F212:G212"/>
    <mergeCell ref="F213:G213"/>
    <mergeCell ref="F214:G214"/>
    <mergeCell ref="I216:J216"/>
    <mergeCell ref="F219:G219"/>
    <mergeCell ref="F220:G220"/>
    <mergeCell ref="F221:G221"/>
    <mergeCell ref="I223:J223"/>
    <mergeCell ref="F226:G226"/>
    <mergeCell ref="F227:G227"/>
    <mergeCell ref="F281:G281"/>
    <mergeCell ref="F282:G282"/>
    <mergeCell ref="I284:J284"/>
    <mergeCell ref="F287:G287"/>
    <mergeCell ref="F288:G288"/>
    <mergeCell ref="F289:G289"/>
    <mergeCell ref="F290:G290"/>
    <mergeCell ref="F291:G291"/>
    <mergeCell ref="F292:G292"/>
    <mergeCell ref="F293:G293"/>
    <mergeCell ref="I295:J295"/>
    <mergeCell ref="F249:G249"/>
    <mergeCell ref="I251:J251"/>
    <mergeCell ref="F254:G254"/>
    <mergeCell ref="F255:G255"/>
    <mergeCell ref="F256:G256"/>
    <mergeCell ref="F257:G257"/>
    <mergeCell ref="F258:G258"/>
    <mergeCell ref="F259:G259"/>
    <mergeCell ref="F260:G260"/>
    <mergeCell ref="I262:J262"/>
    <mergeCell ref="F265:G265"/>
    <mergeCell ref="F266:G266"/>
    <mergeCell ref="F267:G267"/>
    <mergeCell ref="F268:G268"/>
    <mergeCell ref="F269:G269"/>
    <mergeCell ref="F270:G270"/>
    <mergeCell ref="F271:G271"/>
    <mergeCell ref="F298:G298"/>
    <mergeCell ref="F299:G299"/>
    <mergeCell ref="F300:G300"/>
    <mergeCell ref="F301:G301"/>
    <mergeCell ref="F302:G302"/>
    <mergeCell ref="F303:G303"/>
    <mergeCell ref="F304:G304"/>
    <mergeCell ref="I306:J306"/>
    <mergeCell ref="F309:G309"/>
    <mergeCell ref="F310:G310"/>
    <mergeCell ref="F311:G311"/>
    <mergeCell ref="F312:G312"/>
    <mergeCell ref="F313:G313"/>
    <mergeCell ref="F314:G314"/>
    <mergeCell ref="F315:G315"/>
    <mergeCell ref="I317:J317"/>
    <mergeCell ref="F320:G320"/>
    <mergeCell ref="F360:G360"/>
    <mergeCell ref="F361:G361"/>
    <mergeCell ref="F362:G362"/>
    <mergeCell ref="F363:G363"/>
    <mergeCell ref="I365:J365"/>
    <mergeCell ref="G368:H368"/>
    <mergeCell ref="G369:H369"/>
    <mergeCell ref="F321:G321"/>
    <mergeCell ref="F322:G322"/>
    <mergeCell ref="F323:G323"/>
    <mergeCell ref="F324:G324"/>
    <mergeCell ref="F325:G325"/>
    <mergeCell ref="F326:G326"/>
    <mergeCell ref="I328:J328"/>
    <mergeCell ref="F331:G331"/>
    <mergeCell ref="F332:G332"/>
    <mergeCell ref="F333:G333"/>
    <mergeCell ref="F334:G334"/>
    <mergeCell ref="F335:G335"/>
    <mergeCell ref="I337:J337"/>
    <mergeCell ref="F340:G340"/>
    <mergeCell ref="F341:G341"/>
    <mergeCell ref="F342:G342"/>
    <mergeCell ref="F343:G343"/>
    <mergeCell ref="F409:G409"/>
    <mergeCell ref="F410:G410"/>
    <mergeCell ref="F411:G411"/>
    <mergeCell ref="F412:G412"/>
    <mergeCell ref="F370:G370"/>
    <mergeCell ref="F371:G371"/>
    <mergeCell ref="F372:G372"/>
    <mergeCell ref="F373:G373"/>
    <mergeCell ref="F374:G374"/>
    <mergeCell ref="F375:G375"/>
    <mergeCell ref="F376:G376"/>
    <mergeCell ref="F377:G377"/>
    <mergeCell ref="F378:G378"/>
    <mergeCell ref="F379:G379"/>
    <mergeCell ref="I381:J381"/>
    <mergeCell ref="F384:G384"/>
    <mergeCell ref="F385:G385"/>
    <mergeCell ref="F386:G386"/>
    <mergeCell ref="F387:G387"/>
    <mergeCell ref="F388:G388"/>
    <mergeCell ref="F389:G389"/>
    <mergeCell ref="F390:G390"/>
    <mergeCell ref="I392:J392"/>
    <mergeCell ref="F395:G395"/>
    <mergeCell ref="F396:G396"/>
    <mergeCell ref="F397:G397"/>
    <mergeCell ref="F398:G398"/>
    <mergeCell ref="F399:G399"/>
    <mergeCell ref="F400:G400"/>
    <mergeCell ref="F401:G401"/>
    <mergeCell ref="I403:J403"/>
    <mergeCell ref="F406:G406"/>
    <mergeCell ref="F453:G453"/>
    <mergeCell ref="F454:G454"/>
    <mergeCell ref="F455:G455"/>
    <mergeCell ref="F456:G456"/>
    <mergeCell ref="F457:G457"/>
    <mergeCell ref="F458:G458"/>
    <mergeCell ref="I414:J414"/>
    <mergeCell ref="F417:G417"/>
    <mergeCell ref="F418:G418"/>
    <mergeCell ref="F419:G419"/>
    <mergeCell ref="F420:G420"/>
    <mergeCell ref="F421:G421"/>
    <mergeCell ref="F422:G422"/>
    <mergeCell ref="F423:G423"/>
    <mergeCell ref="I425:J425"/>
    <mergeCell ref="F428:G428"/>
    <mergeCell ref="F429:G429"/>
    <mergeCell ref="F430:G430"/>
    <mergeCell ref="F431:G431"/>
    <mergeCell ref="F432:G432"/>
    <mergeCell ref="F433:G433"/>
    <mergeCell ref="F434:G434"/>
    <mergeCell ref="F435:G435"/>
    <mergeCell ref="F451:G451"/>
    <mergeCell ref="F452:G452"/>
    <mergeCell ref="I460:J460"/>
    <mergeCell ref="F463:G463"/>
    <mergeCell ref="F464:G464"/>
    <mergeCell ref="F465:G465"/>
    <mergeCell ref="F466:G466"/>
    <mergeCell ref="F467:G467"/>
    <mergeCell ref="F468:G468"/>
    <mergeCell ref="F469:G469"/>
    <mergeCell ref="I471:J471"/>
    <mergeCell ref="F474:G474"/>
    <mergeCell ref="F475:G475"/>
    <mergeCell ref="F476:G476"/>
    <mergeCell ref="F477:G477"/>
    <mergeCell ref="F478:G478"/>
    <mergeCell ref="F479:G479"/>
    <mergeCell ref="F480:G480"/>
    <mergeCell ref="I482:J482"/>
    <mergeCell ref="F485:G485"/>
    <mergeCell ref="F486:G486"/>
    <mergeCell ref="F487:G487"/>
    <mergeCell ref="F488:G488"/>
    <mergeCell ref="F489:G489"/>
    <mergeCell ref="F490:G490"/>
    <mergeCell ref="F491:G491"/>
    <mergeCell ref="I493:J493"/>
    <mergeCell ref="F496:G496"/>
    <mergeCell ref="F497:G497"/>
    <mergeCell ref="F498:G498"/>
    <mergeCell ref="F499:G499"/>
    <mergeCell ref="F500:G500"/>
    <mergeCell ref="F501:G501"/>
    <mergeCell ref="F502:G502"/>
    <mergeCell ref="I504:J504"/>
    <mergeCell ref="F507:G507"/>
    <mergeCell ref="F540:G540"/>
    <mergeCell ref="F541:G541"/>
    <mergeCell ref="F542:G542"/>
    <mergeCell ref="F543:G543"/>
    <mergeCell ref="F544:G544"/>
    <mergeCell ref="F545:G545"/>
    <mergeCell ref="F546:G546"/>
    <mergeCell ref="F547:G547"/>
    <mergeCell ref="I549:J549"/>
    <mergeCell ref="F552:G552"/>
    <mergeCell ref="F553:G553"/>
    <mergeCell ref="F508:G508"/>
    <mergeCell ref="F509:G509"/>
    <mergeCell ref="F510:G510"/>
    <mergeCell ref="F511:G511"/>
    <mergeCell ref="F512:G512"/>
    <mergeCell ref="F513:G513"/>
    <mergeCell ref="I515:J515"/>
    <mergeCell ref="F518:G518"/>
    <mergeCell ref="F519:G519"/>
    <mergeCell ref="F520:G520"/>
    <mergeCell ref="F521:G521"/>
    <mergeCell ref="F522:G522"/>
    <mergeCell ref="F523:G523"/>
    <mergeCell ref="F524:G524"/>
    <mergeCell ref="I526:J526"/>
    <mergeCell ref="F529:G529"/>
    <mergeCell ref="F530:G530"/>
    <mergeCell ref="F597:G597"/>
    <mergeCell ref="F598:G598"/>
    <mergeCell ref="F599:G599"/>
    <mergeCell ref="F554:G554"/>
    <mergeCell ref="F555:G555"/>
    <mergeCell ref="F556:G556"/>
    <mergeCell ref="I558:J558"/>
    <mergeCell ref="G561:H561"/>
    <mergeCell ref="F562:G562"/>
    <mergeCell ref="F563:G563"/>
    <mergeCell ref="F564:G564"/>
    <mergeCell ref="F565:G565"/>
    <mergeCell ref="F566:G566"/>
    <mergeCell ref="F567:G567"/>
    <mergeCell ref="F568:G568"/>
    <mergeCell ref="F569:G569"/>
    <mergeCell ref="I571:J571"/>
    <mergeCell ref="F574:G574"/>
    <mergeCell ref="F575:G575"/>
    <mergeCell ref="F576:G576"/>
    <mergeCell ref="F577:G577"/>
    <mergeCell ref="F578:G578"/>
    <mergeCell ref="F579:G579"/>
    <mergeCell ref="F580:G580"/>
    <mergeCell ref="I582:J582"/>
    <mergeCell ref="F585:G585"/>
    <mergeCell ref="F586:G586"/>
    <mergeCell ref="F587:G587"/>
    <mergeCell ref="F588:G588"/>
    <mergeCell ref="F589:G589"/>
    <mergeCell ref="F590:G590"/>
    <mergeCell ref="F591:G591"/>
    <mergeCell ref="F600:G600"/>
    <mergeCell ref="F601:G601"/>
    <mergeCell ref="F602:G602"/>
    <mergeCell ref="I604:J604"/>
    <mergeCell ref="F607:G607"/>
    <mergeCell ref="F608:G608"/>
    <mergeCell ref="F609:G609"/>
    <mergeCell ref="F610:G610"/>
    <mergeCell ref="F611:G611"/>
    <mergeCell ref="F612:G612"/>
    <mergeCell ref="F613:G613"/>
    <mergeCell ref="I615:J615"/>
    <mergeCell ref="F618:G618"/>
    <mergeCell ref="F619:G619"/>
    <mergeCell ref="F620:G620"/>
    <mergeCell ref="F621:G621"/>
    <mergeCell ref="F622:G622"/>
    <mergeCell ref="F660:G660"/>
    <mergeCell ref="F661:G661"/>
    <mergeCell ref="F662:G662"/>
    <mergeCell ref="I664:J664"/>
    <mergeCell ref="F667:G667"/>
    <mergeCell ref="F668:G668"/>
    <mergeCell ref="F669:G669"/>
    <mergeCell ref="F670:G670"/>
    <mergeCell ref="I672:J672"/>
    <mergeCell ref="F623:G623"/>
    <mergeCell ref="I625:J625"/>
    <mergeCell ref="F628:G628"/>
    <mergeCell ref="F629:G629"/>
    <mergeCell ref="F630:G630"/>
    <mergeCell ref="F631:G631"/>
    <mergeCell ref="F632:G632"/>
    <mergeCell ref="F633:G633"/>
    <mergeCell ref="F634:G634"/>
    <mergeCell ref="F635:G635"/>
    <mergeCell ref="I637:J637"/>
    <mergeCell ref="F640:G640"/>
    <mergeCell ref="F641:G641"/>
    <mergeCell ref="F642:G642"/>
    <mergeCell ref="F643:G643"/>
    <mergeCell ref="F644:G644"/>
    <mergeCell ref="I646:J646"/>
    <mergeCell ref="F650:G650"/>
    <mergeCell ref="F651:G651"/>
    <mergeCell ref="F652:G652"/>
    <mergeCell ref="F653:G653"/>
    <mergeCell ref="I655:J655"/>
    <mergeCell ref="F658:G658"/>
    <mergeCell ref="F675:G675"/>
    <mergeCell ref="F676:G676"/>
    <mergeCell ref="F677:G677"/>
    <mergeCell ref="F678:G678"/>
    <mergeCell ref="F679:G679"/>
    <mergeCell ref="F680:G680"/>
    <mergeCell ref="F681:G681"/>
    <mergeCell ref="I683:J683"/>
    <mergeCell ref="G686:H686"/>
    <mergeCell ref="F687:G687"/>
    <mergeCell ref="F688:G688"/>
    <mergeCell ref="F689:G689"/>
    <mergeCell ref="F690:G690"/>
    <mergeCell ref="F691:G691"/>
    <mergeCell ref="F692:G692"/>
    <mergeCell ref="F693:G693"/>
    <mergeCell ref="F694:G694"/>
    <mergeCell ref="F695:G695"/>
    <mergeCell ref="I697:J697"/>
    <mergeCell ref="G700:H700"/>
    <mergeCell ref="G701:H701"/>
    <mergeCell ref="F702:G702"/>
    <mergeCell ref="F703:G703"/>
    <mergeCell ref="F704:G704"/>
    <mergeCell ref="F705:G705"/>
    <mergeCell ref="F706:G706"/>
    <mergeCell ref="F707:G707"/>
    <mergeCell ref="F708:G708"/>
    <mergeCell ref="F709:G709"/>
    <mergeCell ref="I711:J711"/>
    <mergeCell ref="F714:G714"/>
    <mergeCell ref="F715:G715"/>
    <mergeCell ref="F716:G716"/>
    <mergeCell ref="F717:G717"/>
    <mergeCell ref="F792:G792"/>
    <mergeCell ref="F793:G793"/>
    <mergeCell ref="F794:G794"/>
    <mergeCell ref="I760:J760"/>
    <mergeCell ref="F763:G763"/>
    <mergeCell ref="F718:G718"/>
    <mergeCell ref="F719:G719"/>
    <mergeCell ref="F720:G720"/>
    <mergeCell ref="F721:G721"/>
    <mergeCell ref="I723:J723"/>
    <mergeCell ref="F726:G726"/>
    <mergeCell ref="F727:G727"/>
    <mergeCell ref="F728:G728"/>
    <mergeCell ref="F729:G729"/>
    <mergeCell ref="F730:G730"/>
    <mergeCell ref="F731:G731"/>
    <mergeCell ref="F732:G732"/>
    <mergeCell ref="I734:J734"/>
    <mergeCell ref="F737:G737"/>
    <mergeCell ref="F738:G738"/>
    <mergeCell ref="F739:G739"/>
    <mergeCell ref="F740:G740"/>
    <mergeCell ref="F827:G827"/>
    <mergeCell ref="F828:G828"/>
    <mergeCell ref="F829:G829"/>
    <mergeCell ref="F797:G797"/>
    <mergeCell ref="F798:G798"/>
    <mergeCell ref="F799:G799"/>
    <mergeCell ref="F800:G800"/>
    <mergeCell ref="F801:G801"/>
    <mergeCell ref="F802:G802"/>
    <mergeCell ref="F803:G803"/>
    <mergeCell ref="F764:G764"/>
    <mergeCell ref="F765:G765"/>
    <mergeCell ref="F766:G766"/>
    <mergeCell ref="F767:G767"/>
    <mergeCell ref="I769:J769"/>
    <mergeCell ref="G772:H772"/>
    <mergeCell ref="F773:G773"/>
    <mergeCell ref="F774:G774"/>
    <mergeCell ref="F775:G775"/>
    <mergeCell ref="F776:G776"/>
    <mergeCell ref="F777:G777"/>
    <mergeCell ref="F778:G778"/>
    <mergeCell ref="F779:G779"/>
    <mergeCell ref="F780:G780"/>
    <mergeCell ref="F781:G781"/>
    <mergeCell ref="F782:G782"/>
    <mergeCell ref="F783:G783"/>
    <mergeCell ref="F784:G784"/>
    <mergeCell ref="F785:G785"/>
    <mergeCell ref="I787:J787"/>
    <mergeCell ref="F790:G790"/>
    <mergeCell ref="F791:G791"/>
    <mergeCell ref="I805:J805"/>
    <mergeCell ref="F808:G808"/>
    <mergeCell ref="F809:G809"/>
    <mergeCell ref="F810:G810"/>
    <mergeCell ref="F811:G811"/>
    <mergeCell ref="F812:G812"/>
    <mergeCell ref="F813:G813"/>
    <mergeCell ref="F814:G814"/>
    <mergeCell ref="F815:G815"/>
    <mergeCell ref="F816:G816"/>
    <mergeCell ref="F817:G817"/>
    <mergeCell ref="F818:G818"/>
    <mergeCell ref="F819:G819"/>
    <mergeCell ref="F820:G820"/>
    <mergeCell ref="F821:G821"/>
    <mergeCell ref="I823:J823"/>
    <mergeCell ref="F826:G826"/>
    <mergeCell ref="F852:G852"/>
    <mergeCell ref="I854:J854"/>
    <mergeCell ref="F857:G857"/>
    <mergeCell ref="F858:G858"/>
    <mergeCell ref="F859:G859"/>
    <mergeCell ref="F860:G860"/>
    <mergeCell ref="F861:G861"/>
    <mergeCell ref="F862:G862"/>
    <mergeCell ref="F863:G863"/>
    <mergeCell ref="F864:G864"/>
    <mergeCell ref="F865:G865"/>
    <mergeCell ref="F866:G866"/>
    <mergeCell ref="I868:J868"/>
    <mergeCell ref="G871:H871"/>
    <mergeCell ref="G872:H872"/>
    <mergeCell ref="I833:J833"/>
    <mergeCell ref="G836:H836"/>
    <mergeCell ref="F837:G837"/>
    <mergeCell ref="F838:G838"/>
    <mergeCell ref="F839:G839"/>
    <mergeCell ref="F840:G840"/>
    <mergeCell ref="F841:G841"/>
    <mergeCell ref="F842:G842"/>
    <mergeCell ref="F843:G843"/>
    <mergeCell ref="F844:G844"/>
    <mergeCell ref="F845:G845"/>
    <mergeCell ref="I847:J847"/>
    <mergeCell ref="F938:G938"/>
    <mergeCell ref="F907:G907"/>
    <mergeCell ref="F908:G908"/>
    <mergeCell ref="F909:G909"/>
    <mergeCell ref="F910:G910"/>
    <mergeCell ref="I912:J912"/>
    <mergeCell ref="G915:H915"/>
    <mergeCell ref="F873:G873"/>
    <mergeCell ref="F874:G874"/>
    <mergeCell ref="F875:G875"/>
    <mergeCell ref="F876:G876"/>
    <mergeCell ref="F877:G877"/>
    <mergeCell ref="F878:G878"/>
    <mergeCell ref="F879:G879"/>
    <mergeCell ref="F880:G880"/>
    <mergeCell ref="F881:G881"/>
    <mergeCell ref="F882:G882"/>
    <mergeCell ref="F883:G883"/>
    <mergeCell ref="F884:G884"/>
    <mergeCell ref="I886:J886"/>
    <mergeCell ref="F889:G889"/>
    <mergeCell ref="F890:G890"/>
    <mergeCell ref="F891:G891"/>
    <mergeCell ref="F892:G892"/>
    <mergeCell ref="F893:G893"/>
    <mergeCell ref="F894:G894"/>
    <mergeCell ref="F895:G895"/>
    <mergeCell ref="F896:G896"/>
    <mergeCell ref="F897:G897"/>
    <mergeCell ref="F898:G898"/>
    <mergeCell ref="I900:J900"/>
    <mergeCell ref="F903:G903"/>
    <mergeCell ref="F1003:G1003"/>
    <mergeCell ref="F1004:G1004"/>
    <mergeCell ref="F959:G959"/>
    <mergeCell ref="F960:G960"/>
    <mergeCell ref="F961:G961"/>
    <mergeCell ref="F962:G962"/>
    <mergeCell ref="I964:J964"/>
    <mergeCell ref="F967:G967"/>
    <mergeCell ref="F968:G968"/>
    <mergeCell ref="F969:G969"/>
    <mergeCell ref="F970:G970"/>
    <mergeCell ref="F971:G971"/>
    <mergeCell ref="F972:G972"/>
    <mergeCell ref="F973:G973"/>
    <mergeCell ref="F974:G974"/>
    <mergeCell ref="F975:G975"/>
    <mergeCell ref="I977:J977"/>
    <mergeCell ref="G980:H980"/>
    <mergeCell ref="F981:G981"/>
    <mergeCell ref="F982:G982"/>
    <mergeCell ref="F983:G983"/>
    <mergeCell ref="F984:G984"/>
    <mergeCell ref="F985:G985"/>
    <mergeCell ref="F986:G986"/>
    <mergeCell ref="I988:J988"/>
    <mergeCell ref="F991:G991"/>
    <mergeCell ref="F992:G992"/>
    <mergeCell ref="F993:G993"/>
    <mergeCell ref="F994:G994"/>
    <mergeCell ref="F995:G995"/>
    <mergeCell ref="I997:J997"/>
    <mergeCell ref="F1000:G1000"/>
    <mergeCell ref="F1034:G1034"/>
    <mergeCell ref="F1035:G1035"/>
    <mergeCell ref="F1036:G1036"/>
    <mergeCell ref="I1038:J1038"/>
    <mergeCell ref="F1041:G1041"/>
    <mergeCell ref="F1042:G1042"/>
    <mergeCell ref="F1043:G1043"/>
    <mergeCell ref="F1044:G1044"/>
    <mergeCell ref="F1045:G1045"/>
    <mergeCell ref="F1046:G1046"/>
    <mergeCell ref="F1047:G1047"/>
    <mergeCell ref="F1048:G1048"/>
    <mergeCell ref="F1049:G1049"/>
    <mergeCell ref="F1050:G1050"/>
    <mergeCell ref="F1005:G1005"/>
    <mergeCell ref="I1007:J1007"/>
    <mergeCell ref="G1010:H1010"/>
    <mergeCell ref="G1011:H1011"/>
    <mergeCell ref="G1012:H1012"/>
    <mergeCell ref="F1013:G1013"/>
    <mergeCell ref="F1014:G1014"/>
    <mergeCell ref="F1015:G1015"/>
    <mergeCell ref="F1016:G1016"/>
    <mergeCell ref="F1017:G1017"/>
    <mergeCell ref="F1018:G1018"/>
    <mergeCell ref="I1020:J1020"/>
    <mergeCell ref="F1023:G1023"/>
    <mergeCell ref="F1024:G1024"/>
    <mergeCell ref="F1025:G1025"/>
    <mergeCell ref="F1026:G1026"/>
    <mergeCell ref="F1027:G1027"/>
    <mergeCell ref="I1112:J1112"/>
    <mergeCell ref="F1115:G1115"/>
    <mergeCell ref="F1116:G1116"/>
    <mergeCell ref="I1123:J1123"/>
    <mergeCell ref="F1126:G1126"/>
    <mergeCell ref="F1127:G1127"/>
    <mergeCell ref="F1128:G1128"/>
    <mergeCell ref="F1053:G1053"/>
    <mergeCell ref="I1055:J1055"/>
    <mergeCell ref="F1058:G1058"/>
    <mergeCell ref="F1059:G1059"/>
    <mergeCell ref="F1060:G1060"/>
    <mergeCell ref="F1061:G1061"/>
    <mergeCell ref="F1062:G1062"/>
    <mergeCell ref="F1063:G1063"/>
    <mergeCell ref="F1064:G1064"/>
    <mergeCell ref="F1065:G1065"/>
    <mergeCell ref="F1066:G1066"/>
    <mergeCell ref="F1067:G1067"/>
    <mergeCell ref="F1068:G1068"/>
    <mergeCell ref="F1069:G1069"/>
    <mergeCell ref="F1070:G1070"/>
    <mergeCell ref="F1189:G1189"/>
    <mergeCell ref="F1190:G1190"/>
    <mergeCell ref="I1192:J1192"/>
    <mergeCell ref="G1195:H1195"/>
    <mergeCell ref="F1196:G1196"/>
    <mergeCell ref="F1197:G1197"/>
    <mergeCell ref="F1198:G1198"/>
    <mergeCell ref="F1199:G1199"/>
    <mergeCell ref="F1200:G1200"/>
    <mergeCell ref="I1202:J1202"/>
    <mergeCell ref="F1205:G1205"/>
    <mergeCell ref="F1206:G1206"/>
    <mergeCell ref="F1207:G1207"/>
    <mergeCell ref="F1208:G1208"/>
    <mergeCell ref="F1163:G1163"/>
    <mergeCell ref="F1164:G1164"/>
    <mergeCell ref="F1165:G1165"/>
    <mergeCell ref="I1167:J1167"/>
    <mergeCell ref="F1170:G1170"/>
    <mergeCell ref="F1171:G1171"/>
    <mergeCell ref="F1172:G1172"/>
    <mergeCell ref="F1173:G1173"/>
    <mergeCell ref="F1174:G1174"/>
    <mergeCell ref="F1175:G1175"/>
    <mergeCell ref="F1176:G1176"/>
    <mergeCell ref="I1178:J1178"/>
    <mergeCell ref="G1181:H1181"/>
    <mergeCell ref="G1182:H1182"/>
    <mergeCell ref="F1183:G1183"/>
    <mergeCell ref="F1184:G1184"/>
    <mergeCell ref="F1185:G1185"/>
    <mergeCell ref="F1186:G1186"/>
    <mergeCell ref="F1256:G1256"/>
    <mergeCell ref="F1257:G1257"/>
    <mergeCell ref="I1210:J1210"/>
    <mergeCell ref="F1213:G1213"/>
    <mergeCell ref="F1214:G1214"/>
    <mergeCell ref="F1215:G1215"/>
    <mergeCell ref="F1216:G1216"/>
    <mergeCell ref="F1217:G1217"/>
    <mergeCell ref="I1219:J1219"/>
    <mergeCell ref="F1222:G1222"/>
    <mergeCell ref="F1223:G1223"/>
    <mergeCell ref="F1224:G1224"/>
    <mergeCell ref="F1225:G1225"/>
    <mergeCell ref="F1226:G1226"/>
    <mergeCell ref="I1228:J1228"/>
    <mergeCell ref="F1231:G1231"/>
    <mergeCell ref="F1232:G1232"/>
    <mergeCell ref="F1233:G1233"/>
    <mergeCell ref="F1234:G1234"/>
    <mergeCell ref="F1258:G1258"/>
    <mergeCell ref="F1259:G1259"/>
    <mergeCell ref="F1260:G1260"/>
    <mergeCell ref="I1262:J1262"/>
    <mergeCell ref="F1265:G1265"/>
    <mergeCell ref="F1266:G1266"/>
    <mergeCell ref="F1267:G1267"/>
    <mergeCell ref="F1268:G1268"/>
    <mergeCell ref="F1269:G1269"/>
    <mergeCell ref="I1271:J1271"/>
    <mergeCell ref="F1274:G1274"/>
    <mergeCell ref="F1275:G1275"/>
    <mergeCell ref="F1276:G1276"/>
    <mergeCell ref="F1277:G1277"/>
    <mergeCell ref="F1278:G1278"/>
    <mergeCell ref="F1279:G1279"/>
    <mergeCell ref="I1281:J1281"/>
    <mergeCell ref="F1315:G1315"/>
    <mergeCell ref="F1316:G1316"/>
    <mergeCell ref="F1317:G1317"/>
    <mergeCell ref="F1318:G1318"/>
    <mergeCell ref="F1319:G1319"/>
    <mergeCell ref="F1320:G1320"/>
    <mergeCell ref="I1322:J1322"/>
    <mergeCell ref="G1325:H1325"/>
    <mergeCell ref="G1326:H1326"/>
    <mergeCell ref="F1327:G1327"/>
    <mergeCell ref="F1328:G1328"/>
    <mergeCell ref="F1329:G1329"/>
    <mergeCell ref="F1288:G1288"/>
    <mergeCell ref="F1289:G1289"/>
    <mergeCell ref="F1290:G1290"/>
    <mergeCell ref="I1292:J1292"/>
    <mergeCell ref="F1295:G1295"/>
    <mergeCell ref="F1296:G1296"/>
    <mergeCell ref="F1297:G1297"/>
    <mergeCell ref="F1298:G1298"/>
    <mergeCell ref="F1299:G1299"/>
    <mergeCell ref="I1301:J1301"/>
    <mergeCell ref="F1304:G1304"/>
    <mergeCell ref="F1305:G1305"/>
    <mergeCell ref="F1306:G1306"/>
    <mergeCell ref="F1456:G1456"/>
    <mergeCell ref="F1415:G1415"/>
    <mergeCell ref="F1416:G1416"/>
    <mergeCell ref="F1417:G1417"/>
    <mergeCell ref="F1418:G1418"/>
    <mergeCell ref="I1390:J1390"/>
    <mergeCell ref="G1393:H1393"/>
    <mergeCell ref="G1394:H1394"/>
    <mergeCell ref="F1395:G1395"/>
    <mergeCell ref="F1396:G1396"/>
    <mergeCell ref="F1397:G1397"/>
    <mergeCell ref="F1398:G1398"/>
    <mergeCell ref="F1353:G1353"/>
    <mergeCell ref="F1354:G1354"/>
    <mergeCell ref="F1355:G1355"/>
    <mergeCell ref="I1357:J1357"/>
    <mergeCell ref="F1360:G1360"/>
    <mergeCell ref="F1361:G1361"/>
    <mergeCell ref="F1362:G1362"/>
    <mergeCell ref="F1363:G1363"/>
    <mergeCell ref="I1365:J1365"/>
    <mergeCell ref="G1368:H1368"/>
    <mergeCell ref="F1369:G1369"/>
    <mergeCell ref="F1370:G1370"/>
    <mergeCell ref="F1371:G1371"/>
    <mergeCell ref="F1372:G1372"/>
    <mergeCell ref="I1374:J1374"/>
    <mergeCell ref="G1377:H1377"/>
    <mergeCell ref="G1378:H1378"/>
    <mergeCell ref="F1387:G1387"/>
    <mergeCell ref="F1388:G1388"/>
    <mergeCell ref="F1401:G1401"/>
    <mergeCell ref="F1517:G1517"/>
    <mergeCell ref="F1462:G1462"/>
    <mergeCell ref="F1463:G1463"/>
    <mergeCell ref="F1464:G1464"/>
    <mergeCell ref="F1465:G1465"/>
    <mergeCell ref="F1466:G1466"/>
    <mergeCell ref="F1467:G1467"/>
    <mergeCell ref="I1420:J1420"/>
    <mergeCell ref="F1423:G1423"/>
    <mergeCell ref="F1424:G1424"/>
    <mergeCell ref="F1425:G1425"/>
    <mergeCell ref="F1426:G1426"/>
    <mergeCell ref="F1427:G1427"/>
    <mergeCell ref="F1428:G1428"/>
    <mergeCell ref="I1430:J1430"/>
    <mergeCell ref="F1433:G1433"/>
    <mergeCell ref="F1434:G1434"/>
    <mergeCell ref="F1435:G1435"/>
    <mergeCell ref="F1436:G1436"/>
    <mergeCell ref="F1437:G1437"/>
    <mergeCell ref="F1438:G1438"/>
    <mergeCell ref="I1440:J1440"/>
    <mergeCell ref="F1443:G1443"/>
    <mergeCell ref="F1444:G1444"/>
    <mergeCell ref="F1445:G1445"/>
    <mergeCell ref="F1446:G1446"/>
    <mergeCell ref="F1447:G1447"/>
    <mergeCell ref="I1449:J1449"/>
    <mergeCell ref="F1452:G1452"/>
    <mergeCell ref="F1453:G1453"/>
    <mergeCell ref="F1454:G1454"/>
    <mergeCell ref="F1455:G1455"/>
    <mergeCell ref="F1505:G1505"/>
    <mergeCell ref="F1506:G1506"/>
    <mergeCell ref="F1507:G1507"/>
    <mergeCell ref="I1509:J1509"/>
    <mergeCell ref="F1512:G1512"/>
    <mergeCell ref="F1513:G1513"/>
    <mergeCell ref="F1514:G1514"/>
    <mergeCell ref="F1515:G1515"/>
    <mergeCell ref="F1516:G1516"/>
    <mergeCell ref="I1469:J1469"/>
    <mergeCell ref="F1472:G1472"/>
    <mergeCell ref="F1473:G1473"/>
    <mergeCell ref="F1474:G1474"/>
    <mergeCell ref="F1475:G1475"/>
    <mergeCell ref="F1476:G1476"/>
    <mergeCell ref="I1478:J1478"/>
    <mergeCell ref="G1481:H1481"/>
    <mergeCell ref="F1482:G1482"/>
    <mergeCell ref="F1483:G1483"/>
    <mergeCell ref="F1484:G1484"/>
    <mergeCell ref="F1485:G1485"/>
    <mergeCell ref="F1486:G1486"/>
    <mergeCell ref="F1487:G1487"/>
    <mergeCell ref="I1489:J1489"/>
    <mergeCell ref="F1492:G1492"/>
    <mergeCell ref="F1493:G1493"/>
    <mergeCell ref="F1503:G1503"/>
    <mergeCell ref="F1504:G1504"/>
    <mergeCell ref="I1498:J1498"/>
    <mergeCell ref="G1501:H1501"/>
    <mergeCell ref="F1502:G1502"/>
    <mergeCell ref="F1518:G1518"/>
    <mergeCell ref="F1519:G1519"/>
    <mergeCell ref="I1521:J1521"/>
    <mergeCell ref="G1524:H1524"/>
    <mergeCell ref="G1525:H1525"/>
    <mergeCell ref="F1526:G1526"/>
    <mergeCell ref="F1527:G1527"/>
    <mergeCell ref="F1528:G1528"/>
    <mergeCell ref="F1529:G1529"/>
    <mergeCell ref="F1530:G1530"/>
    <mergeCell ref="F1531:G1531"/>
    <mergeCell ref="I1533:J1533"/>
    <mergeCell ref="G1536:H1536"/>
    <mergeCell ref="F1537:G1537"/>
    <mergeCell ref="F1538:G1538"/>
    <mergeCell ref="F1539:G1539"/>
    <mergeCell ref="F1566:G1566"/>
    <mergeCell ref="F1540:G1540"/>
    <mergeCell ref="I1542:J1542"/>
    <mergeCell ref="F1545:G1545"/>
    <mergeCell ref="F1546:G1546"/>
    <mergeCell ref="F1547:G1547"/>
    <mergeCell ref="F1548:G1548"/>
    <mergeCell ref="F1549:G1549"/>
    <mergeCell ref="F1572:G1572"/>
    <mergeCell ref="F1573:G1573"/>
    <mergeCell ref="F1574:G1574"/>
    <mergeCell ref="F1575:G1575"/>
    <mergeCell ref="F1576:G1576"/>
    <mergeCell ref="I1578:J1578"/>
    <mergeCell ref="F1581:G1581"/>
    <mergeCell ref="F1582:G1582"/>
    <mergeCell ref="F1583:G1583"/>
    <mergeCell ref="F1584:G1584"/>
    <mergeCell ref="F1585:G1585"/>
    <mergeCell ref="F1550:G1550"/>
    <mergeCell ref="F1551:G1551"/>
    <mergeCell ref="F1552:G1552"/>
    <mergeCell ref="F1553:G1553"/>
    <mergeCell ref="F1554:G1554"/>
    <mergeCell ref="F1555:G1555"/>
    <mergeCell ref="I1557:J1557"/>
    <mergeCell ref="F1560:G1560"/>
    <mergeCell ref="F1561:G1561"/>
    <mergeCell ref="F1562:G1562"/>
    <mergeCell ref="F1637:G1637"/>
    <mergeCell ref="F1638:G1638"/>
    <mergeCell ref="F1639:G1639"/>
    <mergeCell ref="F1640:G1640"/>
    <mergeCell ref="I1642:J1642"/>
    <mergeCell ref="F1645:G1645"/>
    <mergeCell ref="F1646:G1646"/>
    <mergeCell ref="F1647:G1647"/>
    <mergeCell ref="F1648:G1648"/>
    <mergeCell ref="F1649:G1649"/>
    <mergeCell ref="F1650:G1650"/>
    <mergeCell ref="I1652:J1652"/>
    <mergeCell ref="F1609:G1609"/>
    <mergeCell ref="F1610:G1610"/>
    <mergeCell ref="F1611:G1611"/>
    <mergeCell ref="I1613:J1613"/>
    <mergeCell ref="G1616:H1616"/>
    <mergeCell ref="F1617:G1617"/>
    <mergeCell ref="F1618:G1618"/>
    <mergeCell ref="F1619:G1619"/>
    <mergeCell ref="F1620:G1620"/>
    <mergeCell ref="F1621:G1621"/>
    <mergeCell ref="F1622:G1622"/>
    <mergeCell ref="F1623:G1623"/>
    <mergeCell ref="F1624:G1624"/>
    <mergeCell ref="F1625:G1625"/>
    <mergeCell ref="F1626:G1626"/>
    <mergeCell ref="F1627:G1627"/>
    <mergeCell ref="F1628:G1628"/>
    <mergeCell ref="F1629:G1629"/>
    <mergeCell ref="F1630:G1630"/>
    <mergeCell ref="F1631:G1631"/>
    <mergeCell ref="F1695:G1695"/>
    <mergeCell ref="F1696:G1696"/>
    <mergeCell ref="F1697:G1697"/>
    <mergeCell ref="F1698:G1698"/>
    <mergeCell ref="F1699:G1699"/>
    <mergeCell ref="I1701:J1701"/>
    <mergeCell ref="F1655:G1655"/>
    <mergeCell ref="F1656:G1656"/>
    <mergeCell ref="F1657:G1657"/>
    <mergeCell ref="F1658:G1658"/>
    <mergeCell ref="F1659:G1659"/>
    <mergeCell ref="F1660:G1660"/>
    <mergeCell ref="I1662:J1662"/>
    <mergeCell ref="F1665:G1665"/>
    <mergeCell ref="F1666:G1666"/>
    <mergeCell ref="F1667:G1667"/>
    <mergeCell ref="F1668:G1668"/>
    <mergeCell ref="F1669:G1669"/>
    <mergeCell ref="F1670:G1670"/>
    <mergeCell ref="I1672:J1672"/>
    <mergeCell ref="F1675:G1675"/>
    <mergeCell ref="F1676:G1676"/>
    <mergeCell ref="F1677:G1677"/>
    <mergeCell ref="F1689:G1689"/>
    <mergeCell ref="F1690:G1690"/>
    <mergeCell ref="I1692:J1692"/>
    <mergeCell ref="F1740:G1740"/>
    <mergeCell ref="F1741:G1741"/>
    <mergeCell ref="F1742:G1742"/>
    <mergeCell ref="F1743:G1743"/>
    <mergeCell ref="F1744:G1744"/>
    <mergeCell ref="I1746:J1746"/>
    <mergeCell ref="F1749:G1749"/>
    <mergeCell ref="F1750:G1750"/>
    <mergeCell ref="F1751:G1751"/>
    <mergeCell ref="F1752:G1752"/>
    <mergeCell ref="F1704:G1704"/>
    <mergeCell ref="F1705:G1705"/>
    <mergeCell ref="F1706:G1706"/>
    <mergeCell ref="F1707:G1707"/>
    <mergeCell ref="I1709:J1709"/>
    <mergeCell ref="F1712:G1712"/>
    <mergeCell ref="F1713:G1713"/>
    <mergeCell ref="F1714:G1714"/>
    <mergeCell ref="F1715:G1715"/>
    <mergeCell ref="I1717:J1717"/>
    <mergeCell ref="F1720:G1720"/>
    <mergeCell ref="F1721:G1721"/>
    <mergeCell ref="F1722:G1722"/>
    <mergeCell ref="F1723:G1723"/>
    <mergeCell ref="F1724:G1724"/>
    <mergeCell ref="I1726:J1726"/>
    <mergeCell ref="F1729:G1729"/>
    <mergeCell ref="F1783:G1783"/>
    <mergeCell ref="F1784:G1784"/>
    <mergeCell ref="F1785:G1785"/>
    <mergeCell ref="F1786:G1786"/>
    <mergeCell ref="F1787:G1787"/>
    <mergeCell ref="I1789:J1789"/>
    <mergeCell ref="F1792:G1792"/>
    <mergeCell ref="F1793:G1793"/>
    <mergeCell ref="F1794:G1794"/>
    <mergeCell ref="F1795:G1795"/>
    <mergeCell ref="F1796:G1796"/>
    <mergeCell ref="F1797:G1797"/>
    <mergeCell ref="F1798:G1798"/>
    <mergeCell ref="F1753:G1753"/>
    <mergeCell ref="F1754:G1754"/>
    <mergeCell ref="F1755:G1755"/>
    <mergeCell ref="F1756:G1756"/>
    <mergeCell ref="I1758:J1758"/>
    <mergeCell ref="F1761:G1761"/>
    <mergeCell ref="F1762:G1762"/>
    <mergeCell ref="F1763:G1763"/>
    <mergeCell ref="F1764:G1764"/>
    <mergeCell ref="F1765:G1765"/>
    <mergeCell ref="I1767:J1767"/>
    <mergeCell ref="G1770:H1770"/>
    <mergeCell ref="G1771:H1771"/>
    <mergeCell ref="F1772:G1772"/>
    <mergeCell ref="F1773:G1773"/>
    <mergeCell ref="F1774:G1774"/>
    <mergeCell ref="F1775:G1775"/>
    <mergeCell ref="F1836:G1836"/>
    <mergeCell ref="I1838:J1838"/>
    <mergeCell ref="F1841:G1841"/>
    <mergeCell ref="F1842:G1842"/>
    <mergeCell ref="F1843:G1843"/>
    <mergeCell ref="F1844:G1844"/>
    <mergeCell ref="F1799:G1799"/>
    <mergeCell ref="I1801:J1801"/>
    <mergeCell ref="F1804:G1804"/>
    <mergeCell ref="F1805:G1805"/>
    <mergeCell ref="F1806:G1806"/>
    <mergeCell ref="F1807:G1807"/>
    <mergeCell ref="F1808:G1808"/>
    <mergeCell ref="F1809:G1809"/>
    <mergeCell ref="F1810:G1810"/>
    <mergeCell ref="F1811:G1811"/>
    <mergeCell ref="I1813:J1813"/>
    <mergeCell ref="F1816:G1816"/>
    <mergeCell ref="F1817:G1817"/>
    <mergeCell ref="F1818:G1818"/>
    <mergeCell ref="F1819:G1819"/>
    <mergeCell ref="F1820:G1820"/>
    <mergeCell ref="F1821:G1821"/>
    <mergeCell ref="F1823:G1823"/>
    <mergeCell ref="F1824:G1824"/>
    <mergeCell ref="I1826:J1826"/>
    <mergeCell ref="F1829:G1829"/>
    <mergeCell ref="F1830:G1830"/>
    <mergeCell ref="F1831:G1831"/>
    <mergeCell ref="F1832:G1832"/>
    <mergeCell ref="F1833:G1833"/>
    <mergeCell ref="F1834:G1834"/>
    <mergeCell ref="F1875:G1875"/>
    <mergeCell ref="F1876:G1876"/>
    <mergeCell ref="F1877:G1877"/>
    <mergeCell ref="F1878:G1878"/>
    <mergeCell ref="F1879:G1879"/>
    <mergeCell ref="F1880:G1880"/>
    <mergeCell ref="I1882:J1882"/>
    <mergeCell ref="F1885:G1885"/>
    <mergeCell ref="F1886:G1886"/>
    <mergeCell ref="F1887:G1887"/>
    <mergeCell ref="F1888:G1888"/>
    <mergeCell ref="F1889:G1889"/>
    <mergeCell ref="F1890:G1890"/>
    <mergeCell ref="F1845:G1845"/>
    <mergeCell ref="F1846:G1846"/>
    <mergeCell ref="I1848:J1848"/>
    <mergeCell ref="F1851:G1851"/>
    <mergeCell ref="F1852:G1852"/>
    <mergeCell ref="F1853:G1853"/>
    <mergeCell ref="F1854:G1854"/>
    <mergeCell ref="F1855:G1855"/>
    <mergeCell ref="F1856:G1856"/>
    <mergeCell ref="F1857:G1857"/>
    <mergeCell ref="F1858:G1858"/>
    <mergeCell ref="I1860:J1860"/>
    <mergeCell ref="F1863:G1863"/>
    <mergeCell ref="F1864:G1864"/>
    <mergeCell ref="F1865:G1865"/>
    <mergeCell ref="F1866:G1866"/>
    <mergeCell ref="F1867:G1867"/>
    <mergeCell ref="F1891:G1891"/>
    <mergeCell ref="F1892:G1892"/>
    <mergeCell ref="I1894:J1894"/>
    <mergeCell ref="F1897:G1897"/>
    <mergeCell ref="F1898:G1898"/>
    <mergeCell ref="F1899:G1899"/>
    <mergeCell ref="F1900:G1900"/>
    <mergeCell ref="F1901:G1901"/>
    <mergeCell ref="F1902:G1902"/>
    <mergeCell ref="F1903:G1903"/>
    <mergeCell ref="F1904:G1904"/>
    <mergeCell ref="F1905:G1905"/>
    <mergeCell ref="I1907:J1907"/>
    <mergeCell ref="F1910:G1910"/>
    <mergeCell ref="F1911:G1911"/>
    <mergeCell ref="F1912:G1912"/>
    <mergeCell ref="F1913:G1913"/>
    <mergeCell ref="F1961:G1961"/>
    <mergeCell ref="F1962:G1962"/>
    <mergeCell ref="F1914:G1914"/>
    <mergeCell ref="F1915:G1915"/>
    <mergeCell ref="F1916:G1916"/>
    <mergeCell ref="I1918:J1918"/>
    <mergeCell ref="F1921:G1921"/>
    <mergeCell ref="F1922:G1922"/>
    <mergeCell ref="F1923:G1923"/>
    <mergeCell ref="F1924:G1924"/>
    <mergeCell ref="F1925:G1925"/>
    <mergeCell ref="F1926:G1926"/>
    <mergeCell ref="F1927:G1927"/>
    <mergeCell ref="I1929:J1929"/>
    <mergeCell ref="F1932:G1932"/>
    <mergeCell ref="F1933:G1933"/>
    <mergeCell ref="F1934:G1934"/>
    <mergeCell ref="F1935:G1935"/>
    <mergeCell ref="F1936:G1936"/>
    <mergeCell ref="F2030:G2030"/>
    <mergeCell ref="F2031:G2031"/>
    <mergeCell ref="F1989:G1989"/>
    <mergeCell ref="F1990:G1990"/>
    <mergeCell ref="F1991:G1991"/>
    <mergeCell ref="F1992:G1992"/>
    <mergeCell ref="F1993:G1993"/>
    <mergeCell ref="F1994:G1994"/>
    <mergeCell ref="F1995:G1995"/>
    <mergeCell ref="F1996:G1996"/>
    <mergeCell ref="I1998:J1998"/>
    <mergeCell ref="F2001:G2001"/>
    <mergeCell ref="F2002:G2002"/>
    <mergeCell ref="F2003:G2003"/>
    <mergeCell ref="F2004:G2004"/>
    <mergeCell ref="F2005:G2005"/>
    <mergeCell ref="F2006:G2006"/>
    <mergeCell ref="F2007:G2007"/>
    <mergeCell ref="F2008:G2008"/>
    <mergeCell ref="F2016:G2016"/>
    <mergeCell ref="F2017:G2017"/>
    <mergeCell ref="F2018:G2018"/>
    <mergeCell ref="F2019:G2019"/>
    <mergeCell ref="F2020:G2020"/>
    <mergeCell ref="I2022:J2022"/>
    <mergeCell ref="F2025:G2025"/>
    <mergeCell ref="F2026:G2026"/>
    <mergeCell ref="F2013:G2013"/>
    <mergeCell ref="F2014:G2014"/>
    <mergeCell ref="F2074:G2074"/>
    <mergeCell ref="F2075:G2075"/>
    <mergeCell ref="F2076:G2076"/>
    <mergeCell ref="F2077:G2077"/>
    <mergeCell ref="F2032:G2032"/>
    <mergeCell ref="I2034:J2034"/>
    <mergeCell ref="F2037:G2037"/>
    <mergeCell ref="F2038:G2038"/>
    <mergeCell ref="F2039:G2039"/>
    <mergeCell ref="F2040:G2040"/>
    <mergeCell ref="F2041:G2041"/>
    <mergeCell ref="F2042:G2042"/>
    <mergeCell ref="F2043:G2043"/>
    <mergeCell ref="F2044:G2044"/>
    <mergeCell ref="I2046:J2046"/>
    <mergeCell ref="F2049:G2049"/>
    <mergeCell ref="F2050:G2050"/>
    <mergeCell ref="F2051:G2051"/>
    <mergeCell ref="F2052:G2052"/>
    <mergeCell ref="F2053:G2053"/>
    <mergeCell ref="F2054:G2054"/>
    <mergeCell ref="F2055:G2055"/>
    <mergeCell ref="F2056:G2056"/>
    <mergeCell ref="I2058:J2058"/>
    <mergeCell ref="F2061:G2061"/>
    <mergeCell ref="F2062:G2062"/>
    <mergeCell ref="F2063:G2063"/>
    <mergeCell ref="F2064:G2064"/>
    <mergeCell ref="F2065:G2065"/>
    <mergeCell ref="F2066:G2066"/>
    <mergeCell ref="F2067:G2067"/>
    <mergeCell ref="F2068:G2068"/>
    <mergeCell ref="F2122:G2122"/>
    <mergeCell ref="F2123:G2123"/>
    <mergeCell ref="F2078:G2078"/>
    <mergeCell ref="F2079:G2079"/>
    <mergeCell ref="F2080:G2080"/>
    <mergeCell ref="I2082:J2082"/>
    <mergeCell ref="F2085:G2085"/>
    <mergeCell ref="F2086:G2086"/>
    <mergeCell ref="F2087:G2087"/>
    <mergeCell ref="F2088:G2088"/>
    <mergeCell ref="F2089:G2089"/>
    <mergeCell ref="F2090:G2090"/>
    <mergeCell ref="I2092:J2092"/>
    <mergeCell ref="F2095:G2095"/>
    <mergeCell ref="F2096:G2096"/>
    <mergeCell ref="F2097:G2097"/>
    <mergeCell ref="F2098:G2098"/>
    <mergeCell ref="F2099:G2099"/>
    <mergeCell ref="F2100:G2100"/>
    <mergeCell ref="I2102:J2102"/>
    <mergeCell ref="F2105:G2105"/>
    <mergeCell ref="F2106:G2106"/>
    <mergeCell ref="F2107:G2107"/>
    <mergeCell ref="F2108:G2108"/>
    <mergeCell ref="F2109:G2109"/>
    <mergeCell ref="F2110:G2110"/>
    <mergeCell ref="F2111:G2111"/>
    <mergeCell ref="F2112:G2112"/>
    <mergeCell ref="I2114:J2114"/>
    <mergeCell ref="F2117:G2117"/>
    <mergeCell ref="F2118:G2118"/>
    <mergeCell ref="F2119:G2119"/>
    <mergeCell ref="F2169:G2169"/>
    <mergeCell ref="F2170:G2170"/>
    <mergeCell ref="F2171:G2171"/>
    <mergeCell ref="F2172:G2172"/>
    <mergeCell ref="F2124:G2124"/>
    <mergeCell ref="I2126:J2126"/>
    <mergeCell ref="F2129:G2129"/>
    <mergeCell ref="F2130:G2130"/>
    <mergeCell ref="F2131:G2131"/>
    <mergeCell ref="F2132:G2132"/>
    <mergeCell ref="F2133:G2133"/>
    <mergeCell ref="F2134:G2134"/>
    <mergeCell ref="F2135:G2135"/>
    <mergeCell ref="F2136:G2136"/>
    <mergeCell ref="I2138:J2138"/>
    <mergeCell ref="F2141:G2141"/>
    <mergeCell ref="F2142:G2142"/>
    <mergeCell ref="F2143:G2143"/>
    <mergeCell ref="F2144:G2144"/>
    <mergeCell ref="F2145:G2145"/>
    <mergeCell ref="F2146:G2146"/>
    <mergeCell ref="F2198:G2198"/>
    <mergeCell ref="I2200:J2200"/>
    <mergeCell ref="F2203:G2203"/>
    <mergeCell ref="F2204:G2204"/>
    <mergeCell ref="F2205:G2205"/>
    <mergeCell ref="F2206:G2206"/>
    <mergeCell ref="F2207:G2207"/>
    <mergeCell ref="F2208:G2208"/>
    <mergeCell ref="F2209:G2209"/>
    <mergeCell ref="F2210:G2210"/>
    <mergeCell ref="I2212:J2212"/>
    <mergeCell ref="F2215:G2215"/>
    <mergeCell ref="F2216:G2216"/>
    <mergeCell ref="F2217:G2217"/>
    <mergeCell ref="F2218:G2218"/>
    <mergeCell ref="F2173:G2173"/>
    <mergeCell ref="F2174:G2174"/>
    <mergeCell ref="F2175:G2175"/>
    <mergeCell ref="F2176:G2176"/>
    <mergeCell ref="I2178:J2178"/>
    <mergeCell ref="F2181:G2181"/>
    <mergeCell ref="F2182:G2182"/>
    <mergeCell ref="F2183:G2183"/>
    <mergeCell ref="F2184:G2184"/>
    <mergeCell ref="F2185:G2185"/>
    <mergeCell ref="F2186:G2186"/>
    <mergeCell ref="I2188:J2188"/>
    <mergeCell ref="F2191:G2191"/>
    <mergeCell ref="F2192:G2192"/>
    <mergeCell ref="F2193:G2193"/>
    <mergeCell ref="F2194:G2194"/>
    <mergeCell ref="F2195:G2195"/>
    <mergeCell ref="F2289:G2289"/>
    <mergeCell ref="F2290:G2290"/>
    <mergeCell ref="F2291:G2291"/>
    <mergeCell ref="F2292:G2292"/>
    <mergeCell ref="F2293:G2293"/>
    <mergeCell ref="F2294:G2294"/>
    <mergeCell ref="F2295:G2295"/>
    <mergeCell ref="F2296:G2296"/>
    <mergeCell ref="I2298:J2298"/>
    <mergeCell ref="F2301:G2301"/>
    <mergeCell ref="F2302:G2302"/>
    <mergeCell ref="F2303:G2303"/>
    <mergeCell ref="F2304:G2304"/>
    <mergeCell ref="F2305:G2305"/>
    <mergeCell ref="F2306:G2306"/>
    <mergeCell ref="F2307:G2307"/>
    <mergeCell ref="F2265:G2265"/>
    <mergeCell ref="I2267:J2267"/>
    <mergeCell ref="F2270:G2270"/>
    <mergeCell ref="F2271:G2271"/>
    <mergeCell ref="F2272:G2272"/>
    <mergeCell ref="F2273:G2273"/>
    <mergeCell ref="F2274:G2274"/>
    <mergeCell ref="I2276:J2276"/>
    <mergeCell ref="G2279:H2279"/>
    <mergeCell ref="F2280:G2280"/>
    <mergeCell ref="F2281:G2281"/>
    <mergeCell ref="F2282:G2282"/>
    <mergeCell ref="F2283:G2283"/>
    <mergeCell ref="F2284:G2284"/>
    <mergeCell ref="F2285:G2285"/>
    <mergeCell ref="F2286:G2286"/>
    <mergeCell ref="F2349:G2349"/>
    <mergeCell ref="F2350:G2350"/>
    <mergeCell ref="F2308:G2308"/>
    <mergeCell ref="F2309:G2309"/>
    <mergeCell ref="F2310:G2310"/>
    <mergeCell ref="F2311:G2311"/>
    <mergeCell ref="F2312:G2312"/>
    <mergeCell ref="F2313:G2313"/>
    <mergeCell ref="F2314:G2314"/>
    <mergeCell ref="F2315:G2315"/>
    <mergeCell ref="F2316:G2316"/>
    <mergeCell ref="F2317:G2317"/>
    <mergeCell ref="I2319:J2319"/>
    <mergeCell ref="F2322:G2322"/>
    <mergeCell ref="F2323:G2323"/>
    <mergeCell ref="F2324:G2324"/>
    <mergeCell ref="F2325:G2325"/>
    <mergeCell ref="F2326:G2326"/>
    <mergeCell ref="F2327:G2327"/>
    <mergeCell ref="F2337:G2337"/>
    <mergeCell ref="F2338:G2338"/>
    <mergeCell ref="F2339:G2339"/>
    <mergeCell ref="I2341:J2341"/>
    <mergeCell ref="F2344:G2344"/>
    <mergeCell ref="F2345:G2345"/>
    <mergeCell ref="F2346:G2346"/>
    <mergeCell ref="F2347:G2347"/>
    <mergeCell ref="F2348:G2348"/>
    <mergeCell ref="F2335:G2335"/>
    <mergeCell ref="F2336:G2336"/>
    <mergeCell ref="F2398:G2398"/>
    <mergeCell ref="F2399:G2399"/>
    <mergeCell ref="F2351:G2351"/>
    <mergeCell ref="I2353:J2353"/>
    <mergeCell ref="F2356:G2356"/>
    <mergeCell ref="F2357:G2357"/>
    <mergeCell ref="F2358:G2358"/>
    <mergeCell ref="F2359:G2359"/>
    <mergeCell ref="F2360:G2360"/>
    <mergeCell ref="F2361:G2361"/>
    <mergeCell ref="F2362:G2362"/>
    <mergeCell ref="F2363:G2363"/>
    <mergeCell ref="I2365:J2365"/>
    <mergeCell ref="F2368:G2368"/>
    <mergeCell ref="F2369:G2369"/>
    <mergeCell ref="F2370:G2370"/>
    <mergeCell ref="F2371:G2371"/>
    <mergeCell ref="F2372:G2372"/>
    <mergeCell ref="F2373:G2373"/>
    <mergeCell ref="F2393:G2393"/>
    <mergeCell ref="I2395:J2395"/>
    <mergeCell ref="F2442:G2442"/>
    <mergeCell ref="F2443:G2443"/>
    <mergeCell ref="F2444:G2444"/>
    <mergeCell ref="F2445:G2445"/>
    <mergeCell ref="F2400:G2400"/>
    <mergeCell ref="F2401:G2401"/>
    <mergeCell ref="F2402:G2402"/>
    <mergeCell ref="F2403:G2403"/>
    <mergeCell ref="I2405:J2405"/>
    <mergeCell ref="F2408:G2408"/>
    <mergeCell ref="F2409:G2409"/>
    <mergeCell ref="F2410:G2410"/>
    <mergeCell ref="F2411:G2411"/>
    <mergeCell ref="F2412:G2412"/>
    <mergeCell ref="F2413:G2413"/>
    <mergeCell ref="F2414:G2414"/>
    <mergeCell ref="I2416:J2416"/>
    <mergeCell ref="F2419:G2419"/>
    <mergeCell ref="F2420:G2420"/>
    <mergeCell ref="F2421:G2421"/>
    <mergeCell ref="F2422:G2422"/>
    <mergeCell ref="F2423:G2423"/>
    <mergeCell ref="F2424:G2424"/>
    <mergeCell ref="F2425:G2425"/>
    <mergeCell ref="I2427:J2427"/>
    <mergeCell ref="F2430:G2430"/>
    <mergeCell ref="F2431:G2431"/>
    <mergeCell ref="F2432:G2432"/>
    <mergeCell ref="F2433:G2433"/>
    <mergeCell ref="F2434:G2434"/>
    <mergeCell ref="F2435:G2435"/>
    <mergeCell ref="F2436:G2436"/>
    <mergeCell ref="F2446:G2446"/>
    <mergeCell ref="F2447:G2447"/>
    <mergeCell ref="F2448:G2448"/>
    <mergeCell ref="I2450:J2450"/>
    <mergeCell ref="F2453:G2453"/>
    <mergeCell ref="F2454:G2454"/>
    <mergeCell ref="F2455:G2455"/>
    <mergeCell ref="F2456:G2456"/>
    <mergeCell ref="F2457:G2457"/>
    <mergeCell ref="F2458:G2458"/>
    <mergeCell ref="F2459:G2459"/>
    <mergeCell ref="F2460:G2460"/>
    <mergeCell ref="I2462:J2462"/>
    <mergeCell ref="F2465:G2465"/>
    <mergeCell ref="F2466:G2466"/>
    <mergeCell ref="F2467:G2467"/>
    <mergeCell ref="F2468:G2468"/>
    <mergeCell ref="F2500:G2500"/>
    <mergeCell ref="F2501:G2501"/>
    <mergeCell ref="F2502:G2502"/>
    <mergeCell ref="F2503:G2503"/>
    <mergeCell ref="F2504:G2504"/>
    <mergeCell ref="F2505:G2505"/>
    <mergeCell ref="I2507:J2507"/>
    <mergeCell ref="F2510:G2510"/>
    <mergeCell ref="F2511:G2511"/>
    <mergeCell ref="F2512:G2512"/>
    <mergeCell ref="F2513:G2513"/>
    <mergeCell ref="F2514:G2514"/>
    <mergeCell ref="F2469:G2469"/>
    <mergeCell ref="F2470:G2470"/>
    <mergeCell ref="F2471:G2471"/>
    <mergeCell ref="I2473:J2473"/>
    <mergeCell ref="F2476:G2476"/>
    <mergeCell ref="F2477:G2477"/>
    <mergeCell ref="F2478:G2478"/>
    <mergeCell ref="F2479:G2479"/>
    <mergeCell ref="F2480:G2480"/>
    <mergeCell ref="F2481:G2481"/>
    <mergeCell ref="F2482:G2482"/>
    <mergeCell ref="I2484:J2484"/>
    <mergeCell ref="F2487:G2487"/>
    <mergeCell ref="F2488:G2488"/>
    <mergeCell ref="F2489:G2489"/>
    <mergeCell ref="F2490:G2490"/>
    <mergeCell ref="F2491:G2491"/>
    <mergeCell ref="F2582:G2582"/>
    <mergeCell ref="F2583:G2583"/>
    <mergeCell ref="F2538:G2538"/>
    <mergeCell ref="F2539:G2539"/>
    <mergeCell ref="F2540:G2540"/>
    <mergeCell ref="I2542:J2542"/>
    <mergeCell ref="F2545:G2545"/>
    <mergeCell ref="F2546:G2546"/>
    <mergeCell ref="F2547:G2547"/>
    <mergeCell ref="F2548:G2548"/>
    <mergeCell ref="F2549:G2549"/>
    <mergeCell ref="F2550:G2550"/>
    <mergeCell ref="F2551:G2551"/>
    <mergeCell ref="F2552:G2552"/>
    <mergeCell ref="I2554:J2554"/>
    <mergeCell ref="F2557:G2557"/>
    <mergeCell ref="F2558:G2558"/>
    <mergeCell ref="F2559:G2559"/>
    <mergeCell ref="F2560:G2560"/>
    <mergeCell ref="F2561:G2561"/>
    <mergeCell ref="F2562:G2562"/>
    <mergeCell ref="F2563:G2563"/>
    <mergeCell ref="F2564:G2564"/>
    <mergeCell ref="I2566:J2566"/>
    <mergeCell ref="F2569:G2569"/>
    <mergeCell ref="F2570:G2570"/>
    <mergeCell ref="F2571:G2571"/>
    <mergeCell ref="F2572:G2572"/>
    <mergeCell ref="F2573:G2573"/>
    <mergeCell ref="F2574:G2574"/>
    <mergeCell ref="F2575:G2575"/>
    <mergeCell ref="I2577:J2577"/>
    <mergeCell ref="F2620:G2620"/>
    <mergeCell ref="F2621:G2621"/>
    <mergeCell ref="I2623:J2623"/>
    <mergeCell ref="F2626:G2626"/>
    <mergeCell ref="F2627:G2627"/>
    <mergeCell ref="F2628:G2628"/>
    <mergeCell ref="F2629:G2629"/>
    <mergeCell ref="F2584:G2584"/>
    <mergeCell ref="F2585:G2585"/>
    <mergeCell ref="F2586:G2586"/>
    <mergeCell ref="I2588:J2588"/>
    <mergeCell ref="F2591:G2591"/>
    <mergeCell ref="F2592:G2592"/>
    <mergeCell ref="F2593:G2593"/>
    <mergeCell ref="F2594:G2594"/>
    <mergeCell ref="F2595:G2595"/>
    <mergeCell ref="F2596:G2596"/>
    <mergeCell ref="F2597:G2597"/>
    <mergeCell ref="I2599:J2599"/>
    <mergeCell ref="F2602:G2602"/>
    <mergeCell ref="F2603:G2603"/>
    <mergeCell ref="F2604:G2604"/>
    <mergeCell ref="F2605:G2605"/>
    <mergeCell ref="F2606:G2606"/>
    <mergeCell ref="F2630:G2630"/>
    <mergeCell ref="F2631:G2631"/>
    <mergeCell ref="F2632:G2632"/>
    <mergeCell ref="F2633:G2633"/>
    <mergeCell ref="I2635:J2635"/>
    <mergeCell ref="F2638:G2638"/>
    <mergeCell ref="F2639:G2639"/>
    <mergeCell ref="F2640:G2640"/>
    <mergeCell ref="F2641:G2641"/>
    <mergeCell ref="F2642:G2642"/>
    <mergeCell ref="F2643:G2643"/>
    <mergeCell ref="F2644:G2644"/>
    <mergeCell ref="F2645:G2645"/>
    <mergeCell ref="I2647:J2647"/>
    <mergeCell ref="F2650:G2650"/>
    <mergeCell ref="F2651:G2651"/>
    <mergeCell ref="F2652:G2652"/>
    <mergeCell ref="F2653:G2653"/>
    <mergeCell ref="F2654:G2654"/>
    <mergeCell ref="F2655:G2655"/>
    <mergeCell ref="F2656:G2656"/>
    <mergeCell ref="F2657:G2657"/>
    <mergeCell ref="I2659:J2659"/>
    <mergeCell ref="F2662:G2662"/>
    <mergeCell ref="F2663:G2663"/>
    <mergeCell ref="F2664:G2664"/>
    <mergeCell ref="F2665:G2665"/>
    <mergeCell ref="F2666:G2666"/>
    <mergeCell ref="F2667:G2667"/>
    <mergeCell ref="F2668:G2668"/>
    <mergeCell ref="F2669:G2669"/>
    <mergeCell ref="I2671:J2671"/>
    <mergeCell ref="F2674:G2674"/>
    <mergeCell ref="F2675:G2675"/>
    <mergeCell ref="F2702:G2702"/>
    <mergeCell ref="F2703:G2703"/>
    <mergeCell ref="F2704:G2704"/>
    <mergeCell ref="F2705:G2705"/>
    <mergeCell ref="F2706:G2706"/>
    <mergeCell ref="I2708:J2708"/>
    <mergeCell ref="F2711:G2711"/>
    <mergeCell ref="F2712:G2712"/>
    <mergeCell ref="F2713:G2713"/>
    <mergeCell ref="F2714:G2714"/>
    <mergeCell ref="F2715:G2715"/>
    <mergeCell ref="F2716:G2716"/>
    <mergeCell ref="F2717:G2717"/>
    <mergeCell ref="F2718:G2718"/>
    <mergeCell ref="F2682:G2682"/>
    <mergeCell ref="I2684:J2684"/>
    <mergeCell ref="F2687:G2687"/>
    <mergeCell ref="F2688:G2688"/>
    <mergeCell ref="F2689:G2689"/>
    <mergeCell ref="F2690:G2690"/>
    <mergeCell ref="F2691:G2691"/>
    <mergeCell ref="F2692:G2692"/>
    <mergeCell ref="F2693:G2693"/>
    <mergeCell ref="F2694:G2694"/>
    <mergeCell ref="F2695:G2695"/>
    <mergeCell ref="F2780:G2780"/>
    <mergeCell ref="F2781:G2781"/>
    <mergeCell ref="F2782:G2782"/>
    <mergeCell ref="F2783:G2783"/>
    <mergeCell ref="F2784:G2784"/>
    <mergeCell ref="F2785:G2785"/>
    <mergeCell ref="F2786:G2786"/>
    <mergeCell ref="F2787:G2787"/>
    <mergeCell ref="F2742:G2742"/>
    <mergeCell ref="I2744:J2744"/>
    <mergeCell ref="F2747:G2747"/>
    <mergeCell ref="F2748:G2748"/>
    <mergeCell ref="F2749:G2749"/>
    <mergeCell ref="F2750:G2750"/>
    <mergeCell ref="F2751:G2751"/>
    <mergeCell ref="F2752:G2752"/>
    <mergeCell ref="F2753:G2753"/>
    <mergeCell ref="F2754:G2754"/>
    <mergeCell ref="I2756:J2756"/>
    <mergeCell ref="F2759:G2759"/>
    <mergeCell ref="F2760:G2760"/>
    <mergeCell ref="F2761:G2761"/>
    <mergeCell ref="F2762:G2762"/>
    <mergeCell ref="F2763:G2763"/>
    <mergeCell ref="F2764:G2764"/>
    <mergeCell ref="I2766:J2766"/>
    <mergeCell ref="F2769:G2769"/>
    <mergeCell ref="F2770:G2770"/>
    <mergeCell ref="F2771:G2771"/>
    <mergeCell ref="F2772:G2772"/>
    <mergeCell ref="F2773:G2773"/>
    <mergeCell ref="F2774:G2774"/>
    <mergeCell ref="F2829:G2829"/>
    <mergeCell ref="F2830:G2830"/>
    <mergeCell ref="I2789:J2789"/>
    <mergeCell ref="G2792:H2792"/>
    <mergeCell ref="F2793:G2793"/>
    <mergeCell ref="F2794:G2794"/>
    <mergeCell ref="F2795:G2795"/>
    <mergeCell ref="F2796:G2796"/>
    <mergeCell ref="I2798:J2798"/>
    <mergeCell ref="F2801:G2801"/>
    <mergeCell ref="F2802:G2802"/>
    <mergeCell ref="F2803:G2803"/>
    <mergeCell ref="F2804:G2804"/>
    <mergeCell ref="F2805:G2805"/>
    <mergeCell ref="F2806:G2806"/>
    <mergeCell ref="F2807:G2807"/>
    <mergeCell ref="F2808:G2808"/>
    <mergeCell ref="F2809:G2809"/>
    <mergeCell ref="F2810:G2810"/>
    <mergeCell ref="F2813:G2813"/>
    <mergeCell ref="F2814:G2814"/>
    <mergeCell ref="F2815:G2815"/>
    <mergeCell ref="F2816:G2816"/>
    <mergeCell ref="F2817:G2817"/>
    <mergeCell ref="F2818:G2818"/>
    <mergeCell ref="F2819:G2819"/>
    <mergeCell ref="F2820:G2820"/>
    <mergeCell ref="F2821:G2821"/>
    <mergeCell ref="F2822:G2822"/>
    <mergeCell ref="F2823:G2823"/>
    <mergeCell ref="F2824:G2824"/>
    <mergeCell ref="I2826:J2826"/>
    <mergeCell ref="F2868:G2868"/>
    <mergeCell ref="I2870:J2870"/>
    <mergeCell ref="F2873:G2873"/>
    <mergeCell ref="F2874:G2874"/>
    <mergeCell ref="F2875:G2875"/>
    <mergeCell ref="F2876:G2876"/>
    <mergeCell ref="F2831:G2831"/>
    <mergeCell ref="F2832:G2832"/>
    <mergeCell ref="F2833:G2833"/>
    <mergeCell ref="F2834:G2834"/>
    <mergeCell ref="F2835:G2835"/>
    <mergeCell ref="I2837:J2837"/>
    <mergeCell ref="F2840:G2840"/>
    <mergeCell ref="F2841:G2841"/>
    <mergeCell ref="F2842:G2842"/>
    <mergeCell ref="F2843:G2843"/>
    <mergeCell ref="F2844:G2844"/>
    <mergeCell ref="F2845:G2845"/>
    <mergeCell ref="F2846:G2846"/>
    <mergeCell ref="I2848:J2848"/>
    <mergeCell ref="F2851:G2851"/>
    <mergeCell ref="F2852:G2852"/>
    <mergeCell ref="F2853:G2853"/>
    <mergeCell ref="F2918:G2918"/>
    <mergeCell ref="F2919:G2919"/>
    <mergeCell ref="F2920:G2920"/>
    <mergeCell ref="F2921:G2921"/>
    <mergeCell ref="I2923:J2923"/>
    <mergeCell ref="F2877:G2877"/>
    <mergeCell ref="F2878:G2878"/>
    <mergeCell ref="F2879:G2879"/>
    <mergeCell ref="F2880:G2880"/>
    <mergeCell ref="I2882:J2882"/>
    <mergeCell ref="F2885:G2885"/>
    <mergeCell ref="F2886:G2886"/>
    <mergeCell ref="F2887:G2887"/>
    <mergeCell ref="F2888:G2888"/>
    <mergeCell ref="F2889:G2889"/>
    <mergeCell ref="I2891:J2891"/>
    <mergeCell ref="F2894:G2894"/>
    <mergeCell ref="F2895:G2895"/>
    <mergeCell ref="F2896:G2896"/>
    <mergeCell ref="F2897:G2897"/>
    <mergeCell ref="F2898:G2898"/>
    <mergeCell ref="I2900:J2900"/>
    <mergeCell ref="I2966:J2966"/>
    <mergeCell ref="F2969:G2969"/>
    <mergeCell ref="F2970:G2970"/>
    <mergeCell ref="F2971:G2971"/>
    <mergeCell ref="F2926:G2926"/>
    <mergeCell ref="F2927:G2927"/>
    <mergeCell ref="F2928:G2928"/>
    <mergeCell ref="F2929:G2929"/>
    <mergeCell ref="F2930:G2930"/>
    <mergeCell ref="F2931:G2931"/>
    <mergeCell ref="F2932:G2932"/>
    <mergeCell ref="I2934:J2934"/>
    <mergeCell ref="F2937:G2937"/>
    <mergeCell ref="F2938:G2938"/>
    <mergeCell ref="F2939:G2939"/>
    <mergeCell ref="F2940:G2940"/>
    <mergeCell ref="F2941:G2941"/>
    <mergeCell ref="F2942:G2942"/>
    <mergeCell ref="I2944:J2944"/>
    <mergeCell ref="F2947:G2947"/>
    <mergeCell ref="F2948:G2948"/>
    <mergeCell ref="F2950:G2950"/>
    <mergeCell ref="F2951:G2951"/>
    <mergeCell ref="F2952:G2952"/>
    <mergeCell ref="I2954:J2954"/>
    <mergeCell ref="F2957:G2957"/>
    <mergeCell ref="F2958:G2958"/>
    <mergeCell ref="F2959:G2959"/>
    <mergeCell ref="F2960:G2960"/>
    <mergeCell ref="F2961:G2961"/>
    <mergeCell ref="F2962:G2962"/>
    <mergeCell ref="F2963:G2963"/>
    <mergeCell ref="F2972:G2972"/>
    <mergeCell ref="F2973:G2973"/>
    <mergeCell ref="F2974:G2974"/>
    <mergeCell ref="F2975:G2975"/>
    <mergeCell ref="F2976:G2976"/>
    <mergeCell ref="I2978:J2978"/>
    <mergeCell ref="F2981:G2981"/>
    <mergeCell ref="F2982:G2982"/>
    <mergeCell ref="F2983:G2983"/>
    <mergeCell ref="F2984:G2984"/>
    <mergeCell ref="F2985:G2985"/>
    <mergeCell ref="F2986:G2986"/>
    <mergeCell ref="I2988:J2988"/>
    <mergeCell ref="F2991:G2991"/>
    <mergeCell ref="F2992:G2992"/>
    <mergeCell ref="F2993:G2993"/>
    <mergeCell ref="F2994:G2994"/>
    <mergeCell ref="F2995:G2995"/>
    <mergeCell ref="F2996:G2996"/>
    <mergeCell ref="F2997:G2997"/>
    <mergeCell ref="F2998:G2998"/>
    <mergeCell ref="I3000:J3000"/>
    <mergeCell ref="G3003:H3003"/>
    <mergeCell ref="F3004:G3004"/>
    <mergeCell ref="F3005:G3005"/>
    <mergeCell ref="F3006:G3006"/>
    <mergeCell ref="F3007:G3007"/>
    <mergeCell ref="I3009:J3009"/>
    <mergeCell ref="F3012:G3012"/>
    <mergeCell ref="F3013:G3013"/>
    <mergeCell ref="F3014:G3014"/>
    <mergeCell ref="F3015:G3015"/>
    <mergeCell ref="F3016:G3016"/>
    <mergeCell ref="F3017:G3017"/>
    <mergeCell ref="I3019:J3019"/>
    <mergeCell ref="F3022:G3022"/>
    <mergeCell ref="F3023:G3023"/>
    <mergeCell ref="F3024:G3024"/>
    <mergeCell ref="F3025:G3025"/>
    <mergeCell ref="I3027:J3027"/>
    <mergeCell ref="F3030:G3030"/>
    <mergeCell ref="F3031:G3031"/>
    <mergeCell ref="F3032:G3032"/>
    <mergeCell ref="F3033:G3033"/>
    <mergeCell ref="F3034:G3034"/>
    <mergeCell ref="I3036:J3036"/>
    <mergeCell ref="F3039:G3039"/>
    <mergeCell ref="F3040:G3040"/>
    <mergeCell ref="F3041:G3041"/>
    <mergeCell ref="I3043:J3043"/>
    <mergeCell ref="F3046:G3046"/>
    <mergeCell ref="F3094:G3094"/>
    <mergeCell ref="F3095:G3095"/>
    <mergeCell ref="F3047:G3047"/>
    <mergeCell ref="F3048:G3048"/>
    <mergeCell ref="F3049:G3049"/>
    <mergeCell ref="F3050:G3050"/>
    <mergeCell ref="I3052:J3052"/>
    <mergeCell ref="F3055:G3055"/>
    <mergeCell ref="F3056:G3056"/>
    <mergeCell ref="F3057:G3057"/>
    <mergeCell ref="F3058:G3058"/>
    <mergeCell ref="I3060:J3060"/>
    <mergeCell ref="F3063:G3063"/>
    <mergeCell ref="F3064:G3064"/>
    <mergeCell ref="F3065:G3065"/>
    <mergeCell ref="F3066:G3066"/>
    <mergeCell ref="F3067:G3067"/>
    <mergeCell ref="F3068:G3068"/>
    <mergeCell ref="I3070:J3070"/>
    <mergeCell ref="I3130:J3130"/>
    <mergeCell ref="F3133:G3133"/>
    <mergeCell ref="F3134:G3134"/>
    <mergeCell ref="F3135:G3135"/>
    <mergeCell ref="F3136:G3136"/>
    <mergeCell ref="F3137:G3137"/>
    <mergeCell ref="F3138:G3138"/>
    <mergeCell ref="I3140:J3140"/>
    <mergeCell ref="F3143:G3143"/>
    <mergeCell ref="F3144:G3144"/>
    <mergeCell ref="F3096:G3096"/>
    <mergeCell ref="F3097:G3097"/>
    <mergeCell ref="F3098:G3098"/>
    <mergeCell ref="F3099:G3099"/>
    <mergeCell ref="I3101:J3101"/>
    <mergeCell ref="F3104:G3104"/>
    <mergeCell ref="F3105:G3105"/>
    <mergeCell ref="F3106:G3106"/>
    <mergeCell ref="F3107:G3107"/>
    <mergeCell ref="F3108:G3108"/>
    <mergeCell ref="F3109:G3109"/>
    <mergeCell ref="I3111:J3111"/>
    <mergeCell ref="F3114:G3114"/>
    <mergeCell ref="F3115:G3115"/>
    <mergeCell ref="F3116:G3116"/>
    <mergeCell ref="F3117:G3117"/>
    <mergeCell ref="F3118:G3118"/>
    <mergeCell ref="F3191:G3191"/>
    <mergeCell ref="F3192:G3192"/>
    <mergeCell ref="F3193:G3193"/>
    <mergeCell ref="F3145:G3145"/>
    <mergeCell ref="F3146:G3146"/>
    <mergeCell ref="F3147:G3147"/>
    <mergeCell ref="I3149:J3149"/>
    <mergeCell ref="F3152:G3152"/>
    <mergeCell ref="F3153:G3153"/>
    <mergeCell ref="F3154:G3154"/>
    <mergeCell ref="F3155:G3155"/>
    <mergeCell ref="F3156:G3156"/>
    <mergeCell ref="I3158:J3158"/>
    <mergeCell ref="F3161:G3161"/>
    <mergeCell ref="F3162:G3162"/>
    <mergeCell ref="F3163:G3163"/>
    <mergeCell ref="F3164:G3164"/>
    <mergeCell ref="F3165:G3165"/>
    <mergeCell ref="F3166:G3166"/>
    <mergeCell ref="I3168:J3168"/>
    <mergeCell ref="F3248:G3248"/>
    <mergeCell ref="F3249:G3249"/>
    <mergeCell ref="F3250:G3250"/>
    <mergeCell ref="I3252:J3252"/>
    <mergeCell ref="F3255:G3255"/>
    <mergeCell ref="F3256:G3256"/>
    <mergeCell ref="F3257:G3257"/>
    <mergeCell ref="F3258:G3258"/>
    <mergeCell ref="F3259:G3259"/>
    <mergeCell ref="F3260:G3260"/>
    <mergeCell ref="I3262:J3262"/>
    <mergeCell ref="F3265:G3265"/>
    <mergeCell ref="F3266:G3266"/>
    <mergeCell ref="F3267:G3267"/>
    <mergeCell ref="F3268:G3268"/>
    <mergeCell ref="F3220:G3220"/>
    <mergeCell ref="F3221:G3221"/>
    <mergeCell ref="F3222:G3222"/>
    <mergeCell ref="I3224:J3224"/>
    <mergeCell ref="F3227:G3227"/>
    <mergeCell ref="F3228:G3228"/>
    <mergeCell ref="F3229:G3229"/>
    <mergeCell ref="F3230:G3230"/>
    <mergeCell ref="I3232:J3232"/>
    <mergeCell ref="F3235:G3235"/>
    <mergeCell ref="F3236:G3236"/>
    <mergeCell ref="F3237:G3237"/>
    <mergeCell ref="F3238:G3238"/>
    <mergeCell ref="F3239:G3239"/>
    <mergeCell ref="F3240:G3240"/>
    <mergeCell ref="I3242:J3242"/>
    <mergeCell ref="F3245:G3245"/>
    <mergeCell ref="F3316:G3316"/>
    <mergeCell ref="F3317:G3317"/>
    <mergeCell ref="F3269:G3269"/>
    <mergeCell ref="F3270:G3270"/>
    <mergeCell ref="I3272:J3272"/>
    <mergeCell ref="F3275:G3275"/>
    <mergeCell ref="F3276:G3276"/>
    <mergeCell ref="F3277:G3277"/>
    <mergeCell ref="F3278:G3278"/>
    <mergeCell ref="F3279:G3279"/>
    <mergeCell ref="F3280:G3280"/>
    <mergeCell ref="I3282:J3282"/>
    <mergeCell ref="F3285:G3285"/>
    <mergeCell ref="F3286:G3286"/>
    <mergeCell ref="F3287:G3287"/>
    <mergeCell ref="F3288:G3288"/>
    <mergeCell ref="F3289:G3289"/>
    <mergeCell ref="F3290:G3290"/>
    <mergeCell ref="I3292:J3292"/>
    <mergeCell ref="F3307:G3307"/>
    <mergeCell ref="F3308:G3308"/>
    <mergeCell ref="F3309:G3309"/>
    <mergeCell ref="F3310:G3310"/>
    <mergeCell ref="I3312:J3312"/>
    <mergeCell ref="F3315:G3315"/>
    <mergeCell ref="F3366:G3366"/>
    <mergeCell ref="F3367:G3367"/>
    <mergeCell ref="F3368:G3368"/>
    <mergeCell ref="I3370:J3370"/>
    <mergeCell ref="F3318:G3318"/>
    <mergeCell ref="F3319:G3319"/>
    <mergeCell ref="I3321:J3321"/>
    <mergeCell ref="F3324:G3324"/>
    <mergeCell ref="F3325:G3325"/>
    <mergeCell ref="F3326:G3326"/>
    <mergeCell ref="F3327:G3327"/>
    <mergeCell ref="F3328:G3328"/>
    <mergeCell ref="I3330:J3330"/>
    <mergeCell ref="F3333:G3333"/>
    <mergeCell ref="F3334:G3334"/>
    <mergeCell ref="F3335:G3335"/>
    <mergeCell ref="F3336:G3336"/>
    <mergeCell ref="I3338:J3338"/>
    <mergeCell ref="F3341:G3341"/>
    <mergeCell ref="F3342:G3342"/>
    <mergeCell ref="F3343:G3343"/>
    <mergeCell ref="F3373:G3373"/>
    <mergeCell ref="F3374:G3374"/>
    <mergeCell ref="F3375:G3375"/>
    <mergeCell ref="F3376:G3376"/>
    <mergeCell ref="I3378:J3378"/>
    <mergeCell ref="F3381:G3381"/>
    <mergeCell ref="F3382:G3382"/>
    <mergeCell ref="F3383:G3383"/>
    <mergeCell ref="F3384:G3384"/>
    <mergeCell ref="I3386:J3386"/>
    <mergeCell ref="F3389:G3389"/>
    <mergeCell ref="F3390:G3390"/>
    <mergeCell ref="F3391:G3391"/>
    <mergeCell ref="F3392:G3392"/>
    <mergeCell ref="I3394:J3394"/>
    <mergeCell ref="F3397:G3397"/>
    <mergeCell ref="F3398:G3398"/>
    <mergeCell ref="F3399:G3399"/>
    <mergeCell ref="F3400:G3400"/>
    <mergeCell ref="F3401:G3401"/>
    <mergeCell ref="I3403:J3403"/>
    <mergeCell ref="F3406:G3406"/>
    <mergeCell ref="F3407:G3407"/>
    <mergeCell ref="F3408:G3408"/>
    <mergeCell ref="F3409:G3409"/>
    <mergeCell ref="F3410:G3410"/>
    <mergeCell ref="I3412:J3412"/>
    <mergeCell ref="F3415:G3415"/>
    <mergeCell ref="F3416:G3416"/>
    <mergeCell ref="F3417:G3417"/>
    <mergeCell ref="F3418:G3418"/>
    <mergeCell ref="I3420:J3420"/>
    <mergeCell ref="F3423:G3423"/>
    <mergeCell ref="F3424:G3424"/>
    <mergeCell ref="F3497:G3497"/>
    <mergeCell ref="F3498:G3498"/>
    <mergeCell ref="F3499:G3499"/>
    <mergeCell ref="F3451:G3451"/>
    <mergeCell ref="F3452:G3452"/>
    <mergeCell ref="F3453:G3453"/>
    <mergeCell ref="F3454:G3454"/>
    <mergeCell ref="F3455:G3455"/>
    <mergeCell ref="I3457:J3457"/>
    <mergeCell ref="F3460:G3460"/>
    <mergeCell ref="F3461:G3461"/>
    <mergeCell ref="F3462:G3462"/>
    <mergeCell ref="F3463:G3463"/>
    <mergeCell ref="F3464:G3464"/>
    <mergeCell ref="I3466:J3466"/>
    <mergeCell ref="F3469:G3469"/>
    <mergeCell ref="F3470:G3470"/>
    <mergeCell ref="F3471:G3471"/>
    <mergeCell ref="F3472:G3472"/>
    <mergeCell ref="F3529:G3529"/>
    <mergeCell ref="F3530:G3530"/>
    <mergeCell ref="F3531:G3531"/>
    <mergeCell ref="F3532:G3532"/>
    <mergeCell ref="F3533:G3533"/>
    <mergeCell ref="F3534:G3534"/>
    <mergeCell ref="I3536:J3536"/>
    <mergeCell ref="F3539:G3539"/>
    <mergeCell ref="F3540:G3540"/>
    <mergeCell ref="F3541:G3541"/>
    <mergeCell ref="F3542:G3542"/>
    <mergeCell ref="F3543:G3543"/>
    <mergeCell ref="F3544:G3544"/>
    <mergeCell ref="I3546:J3546"/>
    <mergeCell ref="F3500:G3500"/>
    <mergeCell ref="I3502:J3502"/>
    <mergeCell ref="F3505:G3505"/>
    <mergeCell ref="F3506:G3506"/>
    <mergeCell ref="F3507:G3507"/>
    <mergeCell ref="F3508:G3508"/>
    <mergeCell ref="F3509:G3509"/>
    <mergeCell ref="F3510:G3510"/>
    <mergeCell ref="F3511:G3511"/>
    <mergeCell ref="F3512:G3512"/>
    <mergeCell ref="F3513:G3513"/>
    <mergeCell ref="F3514:G3514"/>
    <mergeCell ref="F3515:G3515"/>
    <mergeCell ref="I3517:J3517"/>
    <mergeCell ref="F3520:G3520"/>
    <mergeCell ref="F3521:G3521"/>
    <mergeCell ref="F3522:G3522"/>
    <mergeCell ref="F3524:G3524"/>
    <mergeCell ref="F3549:G3549"/>
    <mergeCell ref="F3550:G3550"/>
    <mergeCell ref="F3551:G3551"/>
    <mergeCell ref="F3552:G3552"/>
    <mergeCell ref="F3553:G3553"/>
    <mergeCell ref="F3554:G3554"/>
    <mergeCell ref="I3556:J3556"/>
    <mergeCell ref="F3559:G3559"/>
    <mergeCell ref="F3560:G3560"/>
    <mergeCell ref="F3561:G3561"/>
    <mergeCell ref="F3562:G3562"/>
    <mergeCell ref="F3563:G3563"/>
    <mergeCell ref="F3564:G3564"/>
    <mergeCell ref="I3566:J3566"/>
    <mergeCell ref="F3569:G3569"/>
    <mergeCell ref="F3570:G3570"/>
    <mergeCell ref="F3571:G3571"/>
    <mergeCell ref="F3572:G3572"/>
    <mergeCell ref="F3573:G3573"/>
    <mergeCell ref="F3574:G3574"/>
    <mergeCell ref="I3576:J3576"/>
    <mergeCell ref="F3579:G3579"/>
    <mergeCell ref="F3580:G3580"/>
    <mergeCell ref="F3581:G3581"/>
    <mergeCell ref="F3582:G3582"/>
    <mergeCell ref="F3583:G3583"/>
    <mergeCell ref="F3584:G3584"/>
    <mergeCell ref="I3586:J3586"/>
    <mergeCell ref="F3589:G3589"/>
    <mergeCell ref="F3590:G3590"/>
    <mergeCell ref="F3591:G3591"/>
    <mergeCell ref="F3592:G3592"/>
    <mergeCell ref="F3593:G3593"/>
    <mergeCell ref="F3594:G3594"/>
    <mergeCell ref="I3643:J3643"/>
    <mergeCell ref="F3646:G3646"/>
    <mergeCell ref="I3596:J3596"/>
    <mergeCell ref="F3599:G3599"/>
    <mergeCell ref="F3600:G3600"/>
    <mergeCell ref="F3601:G3601"/>
    <mergeCell ref="F3602:G3602"/>
    <mergeCell ref="F3603:G3603"/>
    <mergeCell ref="I3605:J3605"/>
    <mergeCell ref="F3608:G3608"/>
    <mergeCell ref="F3609:G3609"/>
    <mergeCell ref="F3610:G3610"/>
    <mergeCell ref="F3611:G3611"/>
    <mergeCell ref="F3612:G3612"/>
    <mergeCell ref="I3614:J3614"/>
    <mergeCell ref="F3617:G3617"/>
    <mergeCell ref="F3618:G3618"/>
    <mergeCell ref="F3619:G3619"/>
    <mergeCell ref="F3620:G3620"/>
    <mergeCell ref="F3675:G3675"/>
    <mergeCell ref="F3676:G3676"/>
    <mergeCell ref="F3677:G3677"/>
    <mergeCell ref="F3678:G3678"/>
    <mergeCell ref="I3680:J3680"/>
    <mergeCell ref="F3683:G3683"/>
    <mergeCell ref="F3684:G3684"/>
    <mergeCell ref="F3685:G3685"/>
    <mergeCell ref="F3686:G3686"/>
    <mergeCell ref="F3687:G3687"/>
    <mergeCell ref="I3689:J3689"/>
    <mergeCell ref="F3692:G3692"/>
    <mergeCell ref="F3693:G3693"/>
    <mergeCell ref="F3694:G3694"/>
    <mergeCell ref="F3695:G3695"/>
    <mergeCell ref="F3647:G3647"/>
    <mergeCell ref="F3648:G3648"/>
    <mergeCell ref="F3649:G3649"/>
    <mergeCell ref="F3650:G3650"/>
    <mergeCell ref="F3651:G3651"/>
    <mergeCell ref="I3653:J3653"/>
    <mergeCell ref="F3656:G3656"/>
    <mergeCell ref="F3657:G3657"/>
    <mergeCell ref="F3658:G3658"/>
    <mergeCell ref="F3659:G3659"/>
    <mergeCell ref="F3660:G3660"/>
    <mergeCell ref="I3662:J3662"/>
    <mergeCell ref="F3665:G3665"/>
    <mergeCell ref="F3666:G3666"/>
    <mergeCell ref="F3667:G3667"/>
    <mergeCell ref="F3668:G3668"/>
    <mergeCell ref="F3669:G3669"/>
    <mergeCell ref="F3741:G3741"/>
    <mergeCell ref="F3742:G3742"/>
    <mergeCell ref="I3744:J3744"/>
    <mergeCell ref="F3747:G3747"/>
    <mergeCell ref="F3696:G3696"/>
    <mergeCell ref="I3698:J3698"/>
    <mergeCell ref="F3701:G3701"/>
    <mergeCell ref="F3702:G3702"/>
    <mergeCell ref="F3703:G3703"/>
    <mergeCell ref="F3704:G3704"/>
    <mergeCell ref="F3705:G3705"/>
    <mergeCell ref="I3707:J3707"/>
    <mergeCell ref="F3710:G3710"/>
    <mergeCell ref="F3711:G3711"/>
    <mergeCell ref="F3712:G3712"/>
    <mergeCell ref="F3713:G3713"/>
    <mergeCell ref="F3714:G3714"/>
    <mergeCell ref="I3716:J3716"/>
    <mergeCell ref="F3719:G3719"/>
    <mergeCell ref="F3720:G3720"/>
    <mergeCell ref="F3721:G3721"/>
    <mergeCell ref="I3818:J3818"/>
    <mergeCell ref="F3821:G3821"/>
    <mergeCell ref="F3822:G3822"/>
    <mergeCell ref="I3772:J3772"/>
    <mergeCell ref="F3775:G3775"/>
    <mergeCell ref="F3776:G3776"/>
    <mergeCell ref="F3777:G3777"/>
    <mergeCell ref="F3778:G3778"/>
    <mergeCell ref="F3779:G3779"/>
    <mergeCell ref="F3780:G3780"/>
    <mergeCell ref="I3782:J3782"/>
    <mergeCell ref="F3785:G3785"/>
    <mergeCell ref="F3786:G3786"/>
    <mergeCell ref="F3787:G3787"/>
    <mergeCell ref="F3788:G3788"/>
    <mergeCell ref="F3789:G3789"/>
    <mergeCell ref="I3791:J3791"/>
    <mergeCell ref="F3794:G3794"/>
    <mergeCell ref="F3795:G3795"/>
    <mergeCell ref="F3796:G3796"/>
    <mergeCell ref="F3797:G3797"/>
    <mergeCell ref="F3798:G3798"/>
    <mergeCell ref="I3800:J3800"/>
    <mergeCell ref="F3803:G3803"/>
    <mergeCell ref="F3804:G3804"/>
    <mergeCell ref="F3805:G3805"/>
    <mergeCell ref="F3806:G3806"/>
    <mergeCell ref="F3807:G3807"/>
    <mergeCell ref="I3809:J3809"/>
    <mergeCell ref="F3812:G3812"/>
    <mergeCell ref="F3813:G3813"/>
    <mergeCell ref="F3814:G3814"/>
    <mergeCell ref="F3863:G3863"/>
    <mergeCell ref="F3864:G3864"/>
    <mergeCell ref="I3866:J3866"/>
    <mergeCell ref="F3869:G3869"/>
    <mergeCell ref="F3870:G3870"/>
    <mergeCell ref="F3871:G3871"/>
    <mergeCell ref="F3823:G3823"/>
    <mergeCell ref="F3824:G3824"/>
    <mergeCell ref="F3825:G3825"/>
    <mergeCell ref="I3827:J3827"/>
    <mergeCell ref="F3830:G3830"/>
    <mergeCell ref="F3831:G3831"/>
    <mergeCell ref="F3832:G3832"/>
    <mergeCell ref="F3833:G3833"/>
    <mergeCell ref="F3834:G3834"/>
    <mergeCell ref="I3836:J3836"/>
    <mergeCell ref="F3839:G3839"/>
    <mergeCell ref="F3840:G3840"/>
    <mergeCell ref="F3841:G3841"/>
    <mergeCell ref="F3842:G3842"/>
    <mergeCell ref="F3843:G3843"/>
    <mergeCell ref="I3845:J3845"/>
    <mergeCell ref="F3848:G3848"/>
    <mergeCell ref="F3862:G3862"/>
    <mergeCell ref="F3903:G3903"/>
    <mergeCell ref="F3904:G3904"/>
    <mergeCell ref="F3905:G3905"/>
    <mergeCell ref="F3906:G3906"/>
    <mergeCell ref="I3908:J3908"/>
    <mergeCell ref="F3911:G3911"/>
    <mergeCell ref="F3912:G3912"/>
    <mergeCell ref="F3913:G3913"/>
    <mergeCell ref="F3914:G3914"/>
    <mergeCell ref="F3915:G3915"/>
    <mergeCell ref="F3916:G3916"/>
    <mergeCell ref="I3918:J3918"/>
    <mergeCell ref="F3872:G3872"/>
    <mergeCell ref="F3873:G3873"/>
    <mergeCell ref="F3874:G3874"/>
    <mergeCell ref="F3875:G3875"/>
    <mergeCell ref="I3877:J3877"/>
    <mergeCell ref="F3880:G3880"/>
    <mergeCell ref="F3881:G3881"/>
    <mergeCell ref="F3882:G3882"/>
    <mergeCell ref="F3883:G3883"/>
    <mergeCell ref="F3884:G3884"/>
    <mergeCell ref="F3885:G3885"/>
    <mergeCell ref="F3886:G3886"/>
    <mergeCell ref="I3888:J3888"/>
    <mergeCell ref="F3891:G3891"/>
    <mergeCell ref="F3892:G3892"/>
    <mergeCell ref="F3893:G3893"/>
    <mergeCell ref="F3894:G3894"/>
    <mergeCell ref="I3958:J3958"/>
    <mergeCell ref="F3961:G3961"/>
    <mergeCell ref="F3962:G3962"/>
    <mergeCell ref="F3963:G3963"/>
    <mergeCell ref="F3964:G3964"/>
    <mergeCell ref="F3965:G3965"/>
    <mergeCell ref="F3966:G3966"/>
    <mergeCell ref="G3921:H3921"/>
    <mergeCell ref="F3922:G3922"/>
    <mergeCell ref="F3923:G3923"/>
    <mergeCell ref="F3924:G3924"/>
    <mergeCell ref="F3925:G3925"/>
    <mergeCell ref="F3926:G3926"/>
    <mergeCell ref="F3927:G3927"/>
    <mergeCell ref="I3929:J3929"/>
    <mergeCell ref="F3932:G3932"/>
    <mergeCell ref="F3933:G3933"/>
    <mergeCell ref="F3934:G3934"/>
    <mergeCell ref="F3935:G3935"/>
    <mergeCell ref="F3936:G3936"/>
    <mergeCell ref="F3937:G3937"/>
    <mergeCell ref="I3939:J3939"/>
    <mergeCell ref="F3942:G3942"/>
    <mergeCell ref="F3943:G3943"/>
    <mergeCell ref="F4012:G4012"/>
    <mergeCell ref="F4013:G4013"/>
    <mergeCell ref="F4014:G4014"/>
    <mergeCell ref="F4015:G4015"/>
    <mergeCell ref="I3968:J3968"/>
    <mergeCell ref="F3971:G3971"/>
    <mergeCell ref="F3972:G3972"/>
    <mergeCell ref="F3973:G3973"/>
    <mergeCell ref="F3974:G3974"/>
    <mergeCell ref="F3975:G3975"/>
    <mergeCell ref="F3976:G3976"/>
    <mergeCell ref="I3978:J3978"/>
    <mergeCell ref="F3981:G3981"/>
    <mergeCell ref="F3982:G3982"/>
    <mergeCell ref="F3983:G3983"/>
    <mergeCell ref="F3984:G3984"/>
    <mergeCell ref="I3986:J3986"/>
    <mergeCell ref="F3989:G3989"/>
    <mergeCell ref="F3990:G3990"/>
    <mergeCell ref="F3991:G3991"/>
    <mergeCell ref="F3992:G3992"/>
    <mergeCell ref="F4061:G4061"/>
    <mergeCell ref="F4016:G4016"/>
    <mergeCell ref="F4017:G4017"/>
    <mergeCell ref="F4018:G4018"/>
    <mergeCell ref="F4019:G4019"/>
    <mergeCell ref="F4020:G4020"/>
    <mergeCell ref="F4021:G4021"/>
    <mergeCell ref="F4022:G4022"/>
    <mergeCell ref="F4023:G4023"/>
    <mergeCell ref="F4024:G4024"/>
    <mergeCell ref="I4026:J4026"/>
    <mergeCell ref="F4029:G4029"/>
    <mergeCell ref="F4030:G4030"/>
    <mergeCell ref="F4031:G4031"/>
    <mergeCell ref="F4032:G4032"/>
    <mergeCell ref="F4033:G4033"/>
    <mergeCell ref="F4034:G4034"/>
    <mergeCell ref="I4036:J4036"/>
    <mergeCell ref="F4066:G4066"/>
    <mergeCell ref="F4067:G4067"/>
    <mergeCell ref="F4068:G4068"/>
    <mergeCell ref="F4069:G4069"/>
    <mergeCell ref="F4070:G4070"/>
    <mergeCell ref="F4071:G4071"/>
    <mergeCell ref="F4072:G4072"/>
    <mergeCell ref="I4074:J4074"/>
    <mergeCell ref="F4077:G4077"/>
    <mergeCell ref="F4078:G4078"/>
    <mergeCell ref="F4079:G4079"/>
    <mergeCell ref="F4080:G4080"/>
    <mergeCell ref="F4081:G4081"/>
    <mergeCell ref="I4083:J4083"/>
    <mergeCell ref="F4086:G4086"/>
    <mergeCell ref="F4087:G4087"/>
    <mergeCell ref="F4039:G4039"/>
    <mergeCell ref="F4040:G4040"/>
    <mergeCell ref="F4041:G4041"/>
    <mergeCell ref="F4042:G4042"/>
    <mergeCell ref="F4043:G4043"/>
    <mergeCell ref="I4045:J4045"/>
    <mergeCell ref="F4048:G4048"/>
    <mergeCell ref="F4049:G4049"/>
    <mergeCell ref="F4050:G4050"/>
    <mergeCell ref="F4051:G4051"/>
    <mergeCell ref="F4052:G4052"/>
    <mergeCell ref="I4054:J4054"/>
    <mergeCell ref="F4057:G4057"/>
    <mergeCell ref="F4058:G4058"/>
    <mergeCell ref="F4059:G4059"/>
    <mergeCell ref="F4060:G4060"/>
    <mergeCell ref="F4088:G4088"/>
    <mergeCell ref="F4089:G4089"/>
    <mergeCell ref="F4090:G4090"/>
    <mergeCell ref="I4092:J4092"/>
    <mergeCell ref="F4095:G4095"/>
    <mergeCell ref="F4096:G4096"/>
    <mergeCell ref="F4097:G4097"/>
    <mergeCell ref="F4098:G4098"/>
    <mergeCell ref="F4099:G4099"/>
    <mergeCell ref="I4101:J4101"/>
    <mergeCell ref="F4104:G4104"/>
    <mergeCell ref="F4105:G4105"/>
    <mergeCell ref="F4106:G4106"/>
    <mergeCell ref="F4107:G4107"/>
    <mergeCell ref="F4108:G4108"/>
    <mergeCell ref="I4110:J4110"/>
    <mergeCell ref="G4113:H4113"/>
    <mergeCell ref="G4114:H4114"/>
    <mergeCell ref="F4115:G4115"/>
    <mergeCell ref="F4116:G4116"/>
    <mergeCell ref="F4117:G4117"/>
    <mergeCell ref="F4118:G4118"/>
    <mergeCell ref="F4119:G4119"/>
    <mergeCell ref="F4120:G4120"/>
    <mergeCell ref="I4122:J4122"/>
    <mergeCell ref="F4125:G4125"/>
    <mergeCell ref="F4126:G4126"/>
    <mergeCell ref="F4127:G4127"/>
    <mergeCell ref="F4128:G4128"/>
    <mergeCell ref="I4130:J4130"/>
    <mergeCell ref="F4133:G4133"/>
    <mergeCell ref="F4134:G4134"/>
    <mergeCell ref="F4135:G4135"/>
    <mergeCell ref="F4136:G4136"/>
    <mergeCell ref="F4178:G4178"/>
    <mergeCell ref="F4179:G4179"/>
    <mergeCell ref="F4180:G4180"/>
    <mergeCell ref="I4182:J4182"/>
    <mergeCell ref="F4185:G4185"/>
    <mergeCell ref="I4138:J4138"/>
    <mergeCell ref="F4141:G4141"/>
    <mergeCell ref="F4142:G4142"/>
    <mergeCell ref="F4143:G4143"/>
    <mergeCell ref="F4144:G4144"/>
    <mergeCell ref="F4145:G4145"/>
    <mergeCell ref="F4146:G4146"/>
    <mergeCell ref="I4148:J4148"/>
    <mergeCell ref="F4151:G4151"/>
    <mergeCell ref="F4152:G4152"/>
    <mergeCell ref="F4153:G4153"/>
    <mergeCell ref="F4154:G4154"/>
    <mergeCell ref="F4155:G4155"/>
    <mergeCell ref="I4157:J4157"/>
    <mergeCell ref="F4160:G4160"/>
    <mergeCell ref="F4161:G4161"/>
    <mergeCell ref="F4162:G4162"/>
    <mergeCell ref="F4171:G4171"/>
    <mergeCell ref="F4172:G4172"/>
    <mergeCell ref="F4173:G4173"/>
    <mergeCell ref="F4174:G4174"/>
    <mergeCell ref="F4175:G4175"/>
    <mergeCell ref="F4176:G4176"/>
    <mergeCell ref="F4177:G4177"/>
    <mergeCell ref="G4234:H4234"/>
    <mergeCell ref="F4186:G4186"/>
    <mergeCell ref="F4187:G4187"/>
    <mergeCell ref="F4188:G4188"/>
    <mergeCell ref="F4189:G4189"/>
    <mergeCell ref="I4191:J4191"/>
    <mergeCell ref="F4194:G4194"/>
    <mergeCell ref="F4195:G4195"/>
    <mergeCell ref="F4196:G4196"/>
    <mergeCell ref="F4197:G4197"/>
    <mergeCell ref="F4198:G4198"/>
    <mergeCell ref="I4200:J4200"/>
    <mergeCell ref="F4203:G4203"/>
    <mergeCell ref="F4204:G4204"/>
    <mergeCell ref="F4205:G4205"/>
    <mergeCell ref="F4206:G4206"/>
    <mergeCell ref="F4207:G4207"/>
    <mergeCell ref="I4209:J4209"/>
    <mergeCell ref="F4282:G4282"/>
    <mergeCell ref="F4283:G4283"/>
    <mergeCell ref="F4235:G4235"/>
    <mergeCell ref="F4236:G4236"/>
    <mergeCell ref="F4237:G4237"/>
    <mergeCell ref="F4238:G4238"/>
    <mergeCell ref="F4239:G4239"/>
    <mergeCell ref="I4241:J4241"/>
    <mergeCell ref="F4244:G4244"/>
    <mergeCell ref="F4245:G4245"/>
    <mergeCell ref="F4246:G4246"/>
    <mergeCell ref="F4247:G4247"/>
    <mergeCell ref="F4248:G4248"/>
    <mergeCell ref="I4250:J4250"/>
    <mergeCell ref="F4253:G4253"/>
    <mergeCell ref="F4254:G4254"/>
    <mergeCell ref="F4255:G4255"/>
    <mergeCell ref="F4256:G4256"/>
    <mergeCell ref="F4257:G4257"/>
    <mergeCell ref="I4259:J4259"/>
    <mergeCell ref="F4262:G4262"/>
    <mergeCell ref="F4263:G4263"/>
    <mergeCell ref="F4264:G4264"/>
    <mergeCell ref="F4265:G4265"/>
    <mergeCell ref="F4266:G4266"/>
    <mergeCell ref="I4268:J4268"/>
    <mergeCell ref="F4271:G4271"/>
    <mergeCell ref="F4272:G4272"/>
    <mergeCell ref="F4273:G4273"/>
    <mergeCell ref="F4274:G4274"/>
    <mergeCell ref="F4275:G4275"/>
    <mergeCell ref="I4277:J4277"/>
    <mergeCell ref="F4320:G4320"/>
    <mergeCell ref="F4321:G4321"/>
    <mergeCell ref="F4322:G4322"/>
    <mergeCell ref="F4323:G4323"/>
    <mergeCell ref="I4325:J4325"/>
    <mergeCell ref="F4328:G4328"/>
    <mergeCell ref="F4329:G4329"/>
    <mergeCell ref="F4330:G4330"/>
    <mergeCell ref="F4331:G4331"/>
    <mergeCell ref="F4332:G4332"/>
    <mergeCell ref="F4284:G4284"/>
    <mergeCell ref="I4286:J4286"/>
    <mergeCell ref="G4289:H4289"/>
    <mergeCell ref="F4290:G4290"/>
    <mergeCell ref="F4291:G4291"/>
    <mergeCell ref="F4292:G4292"/>
    <mergeCell ref="F4293:G4293"/>
    <mergeCell ref="F4294:G4294"/>
    <mergeCell ref="F4295:G4295"/>
    <mergeCell ref="I4297:J4297"/>
    <mergeCell ref="F4300:G4300"/>
    <mergeCell ref="F4301:G4301"/>
    <mergeCell ref="F4302:G4302"/>
    <mergeCell ref="F4303:G4303"/>
    <mergeCell ref="F4304:G4304"/>
    <mergeCell ref="I4306:J4306"/>
    <mergeCell ref="F4309:G4309"/>
    <mergeCell ref="F4365:G4365"/>
    <mergeCell ref="F4366:G4366"/>
    <mergeCell ref="F4367:G4367"/>
    <mergeCell ref="F4368:G4368"/>
    <mergeCell ref="I4370:J4370"/>
    <mergeCell ref="F4373:G4373"/>
    <mergeCell ref="F4374:G4374"/>
    <mergeCell ref="F4375:G4375"/>
    <mergeCell ref="F4376:G4376"/>
    <mergeCell ref="F4377:G4377"/>
    <mergeCell ref="I4379:J4379"/>
    <mergeCell ref="F4382:G4382"/>
    <mergeCell ref="F4383:G4383"/>
    <mergeCell ref="F4384:G4384"/>
    <mergeCell ref="I4334:J4334"/>
    <mergeCell ref="F4337:G4337"/>
    <mergeCell ref="F4338:G4338"/>
    <mergeCell ref="F4339:G4339"/>
    <mergeCell ref="F4340:G4340"/>
    <mergeCell ref="F4341:G4341"/>
    <mergeCell ref="I4343:J4343"/>
    <mergeCell ref="F4346:G4346"/>
    <mergeCell ref="F4347:G4347"/>
    <mergeCell ref="F4348:G4348"/>
    <mergeCell ref="F4349:G4349"/>
    <mergeCell ref="F4350:G4350"/>
    <mergeCell ref="I4352:J4352"/>
    <mergeCell ref="F4355:G4355"/>
    <mergeCell ref="F4356:G4356"/>
    <mergeCell ref="F4357:G4357"/>
    <mergeCell ref="F4358:G4358"/>
    <mergeCell ref="F4385:G4385"/>
    <mergeCell ref="F4386:G4386"/>
    <mergeCell ref="I4388:J4388"/>
    <mergeCell ref="F4391:G4391"/>
    <mergeCell ref="F4392:G4392"/>
    <mergeCell ref="F4393:G4393"/>
    <mergeCell ref="F4394:G4394"/>
    <mergeCell ref="F4395:G4395"/>
    <mergeCell ref="I4397:J4397"/>
    <mergeCell ref="F4400:G4400"/>
    <mergeCell ref="F4401:G4401"/>
    <mergeCell ref="F4402:G4402"/>
    <mergeCell ref="F4403:G4403"/>
    <mergeCell ref="F4404:G4404"/>
    <mergeCell ref="F4405:G4405"/>
    <mergeCell ref="I4407:J4407"/>
    <mergeCell ref="F4410:G4410"/>
    <mergeCell ref="F4411:G4411"/>
    <mergeCell ref="F4412:G4412"/>
    <mergeCell ref="F4413:G4413"/>
    <mergeCell ref="F4414:G4414"/>
    <mergeCell ref="I4416:J4416"/>
    <mergeCell ref="F4419:G4419"/>
    <mergeCell ref="F4420:G4420"/>
    <mergeCell ref="F4421:G4421"/>
    <mergeCell ref="F4422:G4422"/>
    <mergeCell ref="F4423:G4423"/>
    <mergeCell ref="I4425:J4425"/>
    <mergeCell ref="F4428:G4428"/>
    <mergeCell ref="F4429:G4429"/>
    <mergeCell ref="F4430:G4430"/>
    <mergeCell ref="F4431:G4431"/>
    <mergeCell ref="F4432:G4432"/>
    <mergeCell ref="I4434:J4434"/>
    <mergeCell ref="F4498:G4498"/>
    <mergeCell ref="F4499:G4499"/>
    <mergeCell ref="F4500:G4500"/>
    <mergeCell ref="F4501:G4501"/>
    <mergeCell ref="I4503:J4503"/>
    <mergeCell ref="F4506:G4506"/>
    <mergeCell ref="F4507:G4507"/>
    <mergeCell ref="F4508:G4508"/>
    <mergeCell ref="F4477:G4477"/>
    <mergeCell ref="F4478:G4478"/>
    <mergeCell ref="F4479:G4479"/>
    <mergeCell ref="I4481:J4481"/>
    <mergeCell ref="G4484:H4484"/>
    <mergeCell ref="F4485:G4485"/>
    <mergeCell ref="F4437:G4437"/>
    <mergeCell ref="F4438:G4438"/>
    <mergeCell ref="F4439:G4439"/>
    <mergeCell ref="F4440:G4440"/>
    <mergeCell ref="F4441:G4441"/>
    <mergeCell ref="I4443:J4443"/>
    <mergeCell ref="F4446:G4446"/>
    <mergeCell ref="F4447:G4447"/>
    <mergeCell ref="F4448:G4448"/>
    <mergeCell ref="F4449:G4449"/>
    <mergeCell ref="F4450:G4450"/>
    <mergeCell ref="F4451:G4451"/>
    <mergeCell ref="I4453:J4453"/>
    <mergeCell ref="F4456:G4456"/>
    <mergeCell ref="F4457:G4457"/>
    <mergeCell ref="F4458:G4458"/>
    <mergeCell ref="F4459:G4459"/>
    <mergeCell ref="I4554:J4554"/>
    <mergeCell ref="F4557:G4557"/>
    <mergeCell ref="F4509:G4509"/>
    <mergeCell ref="F4510:G4510"/>
    <mergeCell ref="F4511:G4511"/>
    <mergeCell ref="F4512:G4512"/>
    <mergeCell ref="F4513:G4513"/>
    <mergeCell ref="I4515:J4515"/>
    <mergeCell ref="F4518:G4518"/>
    <mergeCell ref="F4519:G4519"/>
    <mergeCell ref="F4520:G4520"/>
    <mergeCell ref="F4521:G4521"/>
    <mergeCell ref="F4522:G4522"/>
    <mergeCell ref="F4523:G4523"/>
    <mergeCell ref="F4524:G4524"/>
    <mergeCell ref="F4525:G4525"/>
    <mergeCell ref="I4527:J4527"/>
    <mergeCell ref="F4530:G4530"/>
    <mergeCell ref="F4531:G4531"/>
    <mergeCell ref="F4532:G4532"/>
    <mergeCell ref="F4533:G4533"/>
    <mergeCell ref="F4534:G4534"/>
    <mergeCell ref="I4536:J4536"/>
    <mergeCell ref="F4539:G4539"/>
    <mergeCell ref="F4540:G4540"/>
    <mergeCell ref="F4541:G4541"/>
    <mergeCell ref="F4542:G4542"/>
    <mergeCell ref="F4543:G4543"/>
    <mergeCell ref="I4545:J4545"/>
    <mergeCell ref="F4548:G4548"/>
    <mergeCell ref="F4549:G4549"/>
    <mergeCell ref="F4550:G4550"/>
    <mergeCell ref="F4558:G4558"/>
    <mergeCell ref="F4559:G4559"/>
    <mergeCell ref="F4560:G4560"/>
    <mergeCell ref="F4561:G4561"/>
    <mergeCell ref="I4563:J4563"/>
    <mergeCell ref="F4566:G4566"/>
    <mergeCell ref="F4567:G4567"/>
    <mergeCell ref="F4568:G4568"/>
    <mergeCell ref="F4569:G4569"/>
    <mergeCell ref="F4570:G4570"/>
    <mergeCell ref="F4571:G4571"/>
    <mergeCell ref="I4573:J4573"/>
    <mergeCell ref="G4576:H4576"/>
    <mergeCell ref="G4577:H4577"/>
    <mergeCell ref="F4578:G4578"/>
    <mergeCell ref="F4579:G4579"/>
    <mergeCell ref="F4580:G4580"/>
    <mergeCell ref="F4581:G4581"/>
    <mergeCell ref="F4582:G4582"/>
    <mergeCell ref="F4583:G4583"/>
    <mergeCell ref="F4584:G4584"/>
    <mergeCell ref="I4586:J4586"/>
    <mergeCell ref="F4589:G4589"/>
    <mergeCell ref="F4590:G4590"/>
    <mergeCell ref="F4591:G4591"/>
    <mergeCell ref="F4592:G4592"/>
    <mergeCell ref="F4593:G4593"/>
    <mergeCell ref="F4594:G4594"/>
    <mergeCell ref="F4595:G4595"/>
    <mergeCell ref="I4597:J4597"/>
    <mergeCell ref="G4600:H4600"/>
    <mergeCell ref="F4601:G4601"/>
    <mergeCell ref="F4602:G4602"/>
    <mergeCell ref="F4603:G4603"/>
    <mergeCell ref="F4632:G4632"/>
    <mergeCell ref="F4633:G4633"/>
    <mergeCell ref="I4635:J4635"/>
    <mergeCell ref="B4646:D4646"/>
    <mergeCell ref="G4646:H4646"/>
    <mergeCell ref="I4646:K4646"/>
    <mergeCell ref="B4647:D4647"/>
    <mergeCell ref="G4647:H4647"/>
    <mergeCell ref="I4647:K4647"/>
    <mergeCell ref="B4648:D4648"/>
    <mergeCell ref="G4648:H4648"/>
    <mergeCell ref="I4648:K4648"/>
    <mergeCell ref="F4604:G4604"/>
    <mergeCell ref="F4605:G4605"/>
    <mergeCell ref="I4607:J4607"/>
    <mergeCell ref="G4610:H4610"/>
    <mergeCell ref="F4611:G4611"/>
    <mergeCell ref="F4612:G4612"/>
    <mergeCell ref="F4613:G4613"/>
    <mergeCell ref="F4614:G4614"/>
    <mergeCell ref="I4616:J4616"/>
    <mergeCell ref="G4619:H4619"/>
    <mergeCell ref="F4620:G4620"/>
    <mergeCell ref="F4621:G4621"/>
    <mergeCell ref="F4622:G4622"/>
    <mergeCell ref="F4623:G4623"/>
    <mergeCell ref="F4624:G4624"/>
    <mergeCell ref="I4626:J4626"/>
    <mergeCell ref="F4629:G4629"/>
    <mergeCell ref="F4630:G4630"/>
    <mergeCell ref="F4631:G4631"/>
    <mergeCell ref="F1187:G1187"/>
    <mergeCell ref="F1188:G1188"/>
    <mergeCell ref="F1140:G1140"/>
    <mergeCell ref="F114:G114"/>
    <mergeCell ref="I116:J116"/>
    <mergeCell ref="F74:G74"/>
    <mergeCell ref="F75:G75"/>
    <mergeCell ref="F76:G76"/>
    <mergeCell ref="I78:J78"/>
    <mergeCell ref="F81:G81"/>
    <mergeCell ref="F82:G82"/>
    <mergeCell ref="F83:G83"/>
    <mergeCell ref="F84:G84"/>
    <mergeCell ref="F85:G85"/>
    <mergeCell ref="F86:G86"/>
    <mergeCell ref="I88:J88"/>
    <mergeCell ref="F91:G91"/>
    <mergeCell ref="F92:G92"/>
    <mergeCell ref="F344:G344"/>
    <mergeCell ref="F649:G649"/>
    <mergeCell ref="F531:G531"/>
    <mergeCell ref="F532:G532"/>
    <mergeCell ref="F533:G533"/>
    <mergeCell ref="F534:G534"/>
    <mergeCell ref="F535:G535"/>
    <mergeCell ref="I537:J537"/>
    <mergeCell ref="I437:J437"/>
    <mergeCell ref="F440:G440"/>
    <mergeCell ref="F441:G441"/>
    <mergeCell ref="F442:G442"/>
    <mergeCell ref="F443:G443"/>
    <mergeCell ref="F444:G444"/>
    <mergeCell ref="F1379:G1379"/>
    <mergeCell ref="F1380:G1380"/>
    <mergeCell ref="F1381:G1381"/>
    <mergeCell ref="F1382:G1382"/>
    <mergeCell ref="F1383:G1383"/>
    <mergeCell ref="F1384:G1384"/>
    <mergeCell ref="F1385:G1385"/>
    <mergeCell ref="F1386:G1386"/>
    <mergeCell ref="F1235:G1235"/>
    <mergeCell ref="I1237:J1237"/>
    <mergeCell ref="F1240:G1240"/>
    <mergeCell ref="F1241:G1241"/>
    <mergeCell ref="F1242:G1242"/>
    <mergeCell ref="F1243:G1243"/>
    <mergeCell ref="F1244:G1244"/>
    <mergeCell ref="I1246:J1246"/>
    <mergeCell ref="F1249:G1249"/>
    <mergeCell ref="F1250:G1250"/>
    <mergeCell ref="F1251:G1251"/>
    <mergeCell ref="F1252:G1252"/>
    <mergeCell ref="F1253:G1253"/>
    <mergeCell ref="F1254:G1254"/>
    <mergeCell ref="F1255:G1255"/>
    <mergeCell ref="F1346:G1346"/>
    <mergeCell ref="I1348:J1348"/>
    <mergeCell ref="G1351:H1351"/>
    <mergeCell ref="F1352:G1352"/>
    <mergeCell ref="F1307:G1307"/>
    <mergeCell ref="F1308:G1308"/>
    <mergeCell ref="I1310:J1310"/>
    <mergeCell ref="G1313:H1313"/>
    <mergeCell ref="F1314:G1314"/>
    <mergeCell ref="F1730:G1730"/>
    <mergeCell ref="F1731:G1731"/>
    <mergeCell ref="F1732:G1732"/>
    <mergeCell ref="F1733:G1733"/>
    <mergeCell ref="F1734:G1734"/>
    <mergeCell ref="I1736:J1736"/>
    <mergeCell ref="F1739:G1739"/>
    <mergeCell ref="F1678:G1678"/>
    <mergeCell ref="F1679:G1679"/>
    <mergeCell ref="F1680:G1680"/>
    <mergeCell ref="I1682:J1682"/>
    <mergeCell ref="F1685:G1685"/>
    <mergeCell ref="F1686:G1686"/>
    <mergeCell ref="F1687:G1687"/>
    <mergeCell ref="F1688:G1688"/>
    <mergeCell ref="I1977:J1977"/>
    <mergeCell ref="F1980:G1980"/>
    <mergeCell ref="I1938:J1938"/>
    <mergeCell ref="F1941:G1941"/>
    <mergeCell ref="F1942:G1942"/>
    <mergeCell ref="F1943:G1943"/>
    <mergeCell ref="F1944:G1944"/>
    <mergeCell ref="F1945:G1945"/>
    <mergeCell ref="F1946:G1946"/>
    <mergeCell ref="I1948:J1948"/>
    <mergeCell ref="F1951:G1951"/>
    <mergeCell ref="F1952:G1952"/>
    <mergeCell ref="F1953:G1953"/>
    <mergeCell ref="F1954:G1954"/>
    <mergeCell ref="F1955:G1955"/>
    <mergeCell ref="F1956:G1956"/>
    <mergeCell ref="I1958:J1958"/>
    <mergeCell ref="F2676:G2676"/>
    <mergeCell ref="F2677:G2677"/>
    <mergeCell ref="F2678:G2678"/>
    <mergeCell ref="F2679:G2679"/>
    <mergeCell ref="F2680:G2680"/>
    <mergeCell ref="F2681:G2681"/>
    <mergeCell ref="F2949:G2949"/>
    <mergeCell ref="F2903:G2903"/>
    <mergeCell ref="F2904:G2904"/>
    <mergeCell ref="F2854:G2854"/>
    <mergeCell ref="F2855:G2855"/>
    <mergeCell ref="F2856:G2856"/>
    <mergeCell ref="F2857:G2857"/>
    <mergeCell ref="I2859:J2859"/>
    <mergeCell ref="F2862:G2862"/>
    <mergeCell ref="F2863:G2863"/>
    <mergeCell ref="F2864:G2864"/>
    <mergeCell ref="F2865:G2865"/>
    <mergeCell ref="F2866:G2866"/>
    <mergeCell ref="F2867:G2867"/>
    <mergeCell ref="F2811:G2811"/>
    <mergeCell ref="F2812:G2812"/>
    <mergeCell ref="F2905:G2905"/>
    <mergeCell ref="F2906:G2906"/>
    <mergeCell ref="F2907:G2907"/>
    <mergeCell ref="F2908:G2908"/>
    <mergeCell ref="F2909:G2909"/>
    <mergeCell ref="F2910:G2910"/>
    <mergeCell ref="I2912:J2912"/>
    <mergeCell ref="F2915:G2915"/>
    <mergeCell ref="F2916:G2916"/>
    <mergeCell ref="F2917:G2917"/>
    <mergeCell ref="F2964:G2964"/>
    <mergeCell ref="F3246:G3246"/>
    <mergeCell ref="F3247:G3247"/>
    <mergeCell ref="I3195:J3195"/>
    <mergeCell ref="F3198:G3198"/>
    <mergeCell ref="F3199:G3199"/>
    <mergeCell ref="F3200:G3200"/>
    <mergeCell ref="F3201:G3201"/>
    <mergeCell ref="F3202:G3202"/>
    <mergeCell ref="I3475:J3475"/>
    <mergeCell ref="F3473:G3473"/>
    <mergeCell ref="F3425:G3425"/>
    <mergeCell ref="F3426:G3426"/>
    <mergeCell ref="I3428:J3428"/>
    <mergeCell ref="F3431:G3431"/>
    <mergeCell ref="F3432:G3432"/>
    <mergeCell ref="F3433:G3433"/>
    <mergeCell ref="F3434:G3434"/>
    <mergeCell ref="F3435:G3435"/>
    <mergeCell ref="I3437:J3437"/>
    <mergeCell ref="F3440:G3440"/>
    <mergeCell ref="F3441:G3441"/>
    <mergeCell ref="F3442:G3442"/>
    <mergeCell ref="F3295:G3295"/>
    <mergeCell ref="F3296:G3296"/>
    <mergeCell ref="F3297:G3297"/>
    <mergeCell ref="F3298:G3298"/>
    <mergeCell ref="F3299:G3299"/>
    <mergeCell ref="F3300:G3300"/>
    <mergeCell ref="I3302:J3302"/>
    <mergeCell ref="F3305:G3305"/>
    <mergeCell ref="F3306:G3306"/>
    <mergeCell ref="F3815:G3815"/>
    <mergeCell ref="F3816:G3816"/>
    <mergeCell ref="F3944:G3944"/>
    <mergeCell ref="F3945:G3945"/>
    <mergeCell ref="F3946:G3946"/>
    <mergeCell ref="F3947:G3947"/>
    <mergeCell ref="I3949:J3949"/>
    <mergeCell ref="F3952:G3952"/>
    <mergeCell ref="F3953:G3953"/>
    <mergeCell ref="F3954:G3954"/>
    <mergeCell ref="F3955:G3955"/>
    <mergeCell ref="F3956:G3956"/>
    <mergeCell ref="F4163:G4163"/>
    <mergeCell ref="F4164:G4164"/>
    <mergeCell ref="F4165:G4165"/>
    <mergeCell ref="F4166:G4166"/>
    <mergeCell ref="I4168:J4168"/>
    <mergeCell ref="F3895:G3895"/>
    <mergeCell ref="F3896:G3896"/>
    <mergeCell ref="I3898:J3898"/>
    <mergeCell ref="F3901:G3901"/>
    <mergeCell ref="F3902:G3902"/>
    <mergeCell ref="F3849:G3849"/>
    <mergeCell ref="F3850:G3850"/>
    <mergeCell ref="F3851:G3851"/>
    <mergeCell ref="F3852:G3852"/>
    <mergeCell ref="F3853:G3853"/>
    <mergeCell ref="F3854:G3854"/>
    <mergeCell ref="F3855:G3855"/>
    <mergeCell ref="I3857:J3857"/>
    <mergeCell ref="F3860:G3860"/>
    <mergeCell ref="F3861:G3861"/>
    <mergeCell ref="B2:K6"/>
    <mergeCell ref="F3748:G3748"/>
    <mergeCell ref="F3749:G3749"/>
    <mergeCell ref="F3750:G3750"/>
    <mergeCell ref="F3751:G3751"/>
    <mergeCell ref="I3753:J3753"/>
    <mergeCell ref="F3756:G3756"/>
    <mergeCell ref="F3757:G3757"/>
    <mergeCell ref="F3758:G3758"/>
    <mergeCell ref="F3759:G3759"/>
    <mergeCell ref="F3760:G3760"/>
    <mergeCell ref="I3762:J3762"/>
    <mergeCell ref="F3765:G3765"/>
    <mergeCell ref="F3766:G3766"/>
    <mergeCell ref="F3767:G3767"/>
    <mergeCell ref="F3768:G3768"/>
    <mergeCell ref="I3204:J3204"/>
    <mergeCell ref="F3207:G3207"/>
    <mergeCell ref="F3208:G3208"/>
    <mergeCell ref="F3209:G3209"/>
    <mergeCell ref="F3210:G3210"/>
    <mergeCell ref="F3171:G3171"/>
    <mergeCell ref="F3172:G3172"/>
    <mergeCell ref="F3173:G3173"/>
    <mergeCell ref="F3174:G3174"/>
    <mergeCell ref="F3175:G3175"/>
    <mergeCell ref="I3177:J3177"/>
    <mergeCell ref="F3180:G3180"/>
    <mergeCell ref="F3181:G3181"/>
    <mergeCell ref="F3182:G3182"/>
    <mergeCell ref="F3183:G3183"/>
    <mergeCell ref="F3523:G3523"/>
    <mergeCell ref="F4551:G4551"/>
    <mergeCell ref="F4552:G4552"/>
    <mergeCell ref="F4460:G4460"/>
    <mergeCell ref="F4461:G4461"/>
    <mergeCell ref="I4463:J4463"/>
    <mergeCell ref="F4466:G4466"/>
    <mergeCell ref="F4467:G4467"/>
    <mergeCell ref="F4468:G4468"/>
    <mergeCell ref="F4469:G4469"/>
    <mergeCell ref="F4470:G4470"/>
    <mergeCell ref="I4472:J4472"/>
    <mergeCell ref="F4475:G4475"/>
    <mergeCell ref="F4476:G4476"/>
    <mergeCell ref="F4359:G4359"/>
    <mergeCell ref="I4361:J4361"/>
    <mergeCell ref="F4364:G4364"/>
    <mergeCell ref="F4310:G4310"/>
    <mergeCell ref="F4311:G4311"/>
    <mergeCell ref="F4312:G4312"/>
    <mergeCell ref="F4313:G4313"/>
    <mergeCell ref="F4314:G4314"/>
    <mergeCell ref="I4316:J4316"/>
    <mergeCell ref="F4319:G4319"/>
    <mergeCell ref="F4486:G4486"/>
    <mergeCell ref="F4487:G4487"/>
    <mergeCell ref="F4488:G4488"/>
    <mergeCell ref="F4489:G4489"/>
    <mergeCell ref="I4491:J4491"/>
    <mergeCell ref="F4494:G4494"/>
    <mergeCell ref="F4495:G4495"/>
    <mergeCell ref="F4496:G4496"/>
    <mergeCell ref="F4497:G4497"/>
    <mergeCell ref="F4280:G4280"/>
    <mergeCell ref="F4281:G4281"/>
    <mergeCell ref="F4212:G4212"/>
    <mergeCell ref="F4213:G4213"/>
    <mergeCell ref="F4214:G4214"/>
    <mergeCell ref="F4215:G4215"/>
    <mergeCell ref="F4216:G4216"/>
    <mergeCell ref="I4218:J4218"/>
    <mergeCell ref="F4221:G4221"/>
    <mergeCell ref="F4222:G4222"/>
    <mergeCell ref="I4063:J4063"/>
    <mergeCell ref="F3993:G3993"/>
    <mergeCell ref="I3995:J3995"/>
    <mergeCell ref="G3998:H3998"/>
    <mergeCell ref="F3999:G3999"/>
    <mergeCell ref="F4000:G4000"/>
    <mergeCell ref="F4001:G4001"/>
    <mergeCell ref="F4002:G4002"/>
    <mergeCell ref="I4004:J4004"/>
    <mergeCell ref="F4007:G4007"/>
    <mergeCell ref="F4008:G4008"/>
    <mergeCell ref="F4009:G4009"/>
    <mergeCell ref="F4010:G4010"/>
    <mergeCell ref="F4011:G4011"/>
    <mergeCell ref="F4223:G4223"/>
    <mergeCell ref="F4224:G4224"/>
    <mergeCell ref="F4225:G4225"/>
    <mergeCell ref="F4226:G4226"/>
    <mergeCell ref="F4227:G4227"/>
    <mergeCell ref="F4228:G4228"/>
    <mergeCell ref="F4229:G4229"/>
    <mergeCell ref="I4231:J4231"/>
    <mergeCell ref="F3769:G3769"/>
    <mergeCell ref="F3770:G3770"/>
    <mergeCell ref="F3722:G3722"/>
    <mergeCell ref="F3723:G3723"/>
    <mergeCell ref="F3724:G3724"/>
    <mergeCell ref="I3726:J3726"/>
    <mergeCell ref="F3729:G3729"/>
    <mergeCell ref="I3671:J3671"/>
    <mergeCell ref="F3674:G3674"/>
    <mergeCell ref="F3621:G3621"/>
    <mergeCell ref="F3622:G3622"/>
    <mergeCell ref="I3624:J3624"/>
    <mergeCell ref="F3627:G3627"/>
    <mergeCell ref="F3628:G3628"/>
    <mergeCell ref="F3629:G3629"/>
    <mergeCell ref="F3630:G3630"/>
    <mergeCell ref="F3631:G3631"/>
    <mergeCell ref="I3633:J3633"/>
    <mergeCell ref="F3636:G3636"/>
    <mergeCell ref="F3637:G3637"/>
    <mergeCell ref="F3638:G3638"/>
    <mergeCell ref="F3639:G3639"/>
    <mergeCell ref="F3640:G3640"/>
    <mergeCell ref="F3641:G3641"/>
    <mergeCell ref="F3730:G3730"/>
    <mergeCell ref="F3731:G3731"/>
    <mergeCell ref="F3732:G3732"/>
    <mergeCell ref="F3733:G3733"/>
    <mergeCell ref="I3735:J3735"/>
    <mergeCell ref="F3738:G3738"/>
    <mergeCell ref="F3739:G3739"/>
    <mergeCell ref="F3740:G3740"/>
    <mergeCell ref="I3526:J3526"/>
    <mergeCell ref="F3443:G3443"/>
    <mergeCell ref="F3444:G3444"/>
    <mergeCell ref="F3445:G3445"/>
    <mergeCell ref="I3447:J3447"/>
    <mergeCell ref="F3450:G3450"/>
    <mergeCell ref="F3344:G3344"/>
    <mergeCell ref="I3346:J3346"/>
    <mergeCell ref="F3349:G3349"/>
    <mergeCell ref="F3350:G3350"/>
    <mergeCell ref="F3351:G3351"/>
    <mergeCell ref="F3352:G3352"/>
    <mergeCell ref="I3354:J3354"/>
    <mergeCell ref="F3357:G3357"/>
    <mergeCell ref="F3358:G3358"/>
    <mergeCell ref="F3359:G3359"/>
    <mergeCell ref="F3360:G3360"/>
    <mergeCell ref="I3362:J3362"/>
    <mergeCell ref="F3365:G3365"/>
    <mergeCell ref="F3478:G3478"/>
    <mergeCell ref="F3479:G3479"/>
    <mergeCell ref="F3480:G3480"/>
    <mergeCell ref="F3481:G3481"/>
    <mergeCell ref="F3482:G3482"/>
    <mergeCell ref="I3484:J3484"/>
    <mergeCell ref="F3487:G3487"/>
    <mergeCell ref="F3488:G3488"/>
    <mergeCell ref="F3489:G3489"/>
    <mergeCell ref="F3490:G3490"/>
    <mergeCell ref="F3491:G3491"/>
    <mergeCell ref="I3493:J3493"/>
    <mergeCell ref="F3496:G3496"/>
    <mergeCell ref="F3211:G3211"/>
    <mergeCell ref="F3212:G3212"/>
    <mergeCell ref="I3214:J3214"/>
    <mergeCell ref="F3217:G3217"/>
    <mergeCell ref="F3218:G3218"/>
    <mergeCell ref="F3219:G3219"/>
    <mergeCell ref="F3184:G3184"/>
    <mergeCell ref="I3186:J3186"/>
    <mergeCell ref="F3189:G3189"/>
    <mergeCell ref="F3119:G3119"/>
    <mergeCell ref="I3121:J3121"/>
    <mergeCell ref="F3124:G3124"/>
    <mergeCell ref="F3125:G3125"/>
    <mergeCell ref="F3126:G3126"/>
    <mergeCell ref="F3127:G3127"/>
    <mergeCell ref="F3128:G3128"/>
    <mergeCell ref="F3073:G3073"/>
    <mergeCell ref="F3074:G3074"/>
    <mergeCell ref="F3075:G3075"/>
    <mergeCell ref="F3076:G3076"/>
    <mergeCell ref="F3077:G3077"/>
    <mergeCell ref="I3079:J3079"/>
    <mergeCell ref="F3082:G3082"/>
    <mergeCell ref="F3083:G3083"/>
    <mergeCell ref="F3084:G3084"/>
    <mergeCell ref="F3085:G3085"/>
    <mergeCell ref="F3086:G3086"/>
    <mergeCell ref="F3087:G3087"/>
    <mergeCell ref="I3089:J3089"/>
    <mergeCell ref="G3092:H3092"/>
    <mergeCell ref="G3093:H3093"/>
    <mergeCell ref="F3190:G3190"/>
    <mergeCell ref="I2776:J2776"/>
    <mergeCell ref="F2779:G2779"/>
    <mergeCell ref="I2720:J2720"/>
    <mergeCell ref="F2723:G2723"/>
    <mergeCell ref="F2724:G2724"/>
    <mergeCell ref="F2725:G2725"/>
    <mergeCell ref="F2726:G2726"/>
    <mergeCell ref="F2727:G2727"/>
    <mergeCell ref="F2728:G2728"/>
    <mergeCell ref="F2729:G2729"/>
    <mergeCell ref="F2730:G2730"/>
    <mergeCell ref="I2732:J2732"/>
    <mergeCell ref="F2735:G2735"/>
    <mergeCell ref="F2736:G2736"/>
    <mergeCell ref="F2737:G2737"/>
    <mergeCell ref="F2607:G2607"/>
    <mergeCell ref="F2608:G2608"/>
    <mergeCell ref="F2609:G2609"/>
    <mergeCell ref="I2611:J2611"/>
    <mergeCell ref="F2614:G2614"/>
    <mergeCell ref="F2615:G2615"/>
    <mergeCell ref="F2616:G2616"/>
    <mergeCell ref="F2617:G2617"/>
    <mergeCell ref="F2618:G2618"/>
    <mergeCell ref="F2619:G2619"/>
    <mergeCell ref="F2738:G2738"/>
    <mergeCell ref="F2739:G2739"/>
    <mergeCell ref="F2740:G2740"/>
    <mergeCell ref="F2741:G2741"/>
    <mergeCell ref="I2697:J2697"/>
    <mergeCell ref="F2700:G2700"/>
    <mergeCell ref="F2701:G2701"/>
    <mergeCell ref="I2385:J2385"/>
    <mergeCell ref="F2388:G2388"/>
    <mergeCell ref="F2389:G2389"/>
    <mergeCell ref="F2390:G2390"/>
    <mergeCell ref="F2391:G2391"/>
    <mergeCell ref="F2392:G2392"/>
    <mergeCell ref="I2329:J2329"/>
    <mergeCell ref="F2332:G2332"/>
    <mergeCell ref="F2333:G2333"/>
    <mergeCell ref="F2334:G2334"/>
    <mergeCell ref="F2580:G2580"/>
    <mergeCell ref="F2581:G2581"/>
    <mergeCell ref="F2515:G2515"/>
    <mergeCell ref="F2516:G2516"/>
    <mergeCell ref="F2517:G2517"/>
    <mergeCell ref="I2519:J2519"/>
    <mergeCell ref="F2522:G2522"/>
    <mergeCell ref="F2523:G2523"/>
    <mergeCell ref="F2524:G2524"/>
    <mergeCell ref="F2525:G2525"/>
    <mergeCell ref="F2526:G2526"/>
    <mergeCell ref="F2527:G2527"/>
    <mergeCell ref="F2528:G2528"/>
    <mergeCell ref="F2529:G2529"/>
    <mergeCell ref="I2531:J2531"/>
    <mergeCell ref="F2534:G2534"/>
    <mergeCell ref="F2535:G2535"/>
    <mergeCell ref="F2536:G2536"/>
    <mergeCell ref="F2537:G2537"/>
    <mergeCell ref="F2494:G2494"/>
    <mergeCell ref="I2496:J2496"/>
    <mergeCell ref="F2499:G2499"/>
    <mergeCell ref="F2120:G2120"/>
    <mergeCell ref="F2121:G2121"/>
    <mergeCell ref="F2287:G2287"/>
    <mergeCell ref="F2242:G2242"/>
    <mergeCell ref="F2243:G2243"/>
    <mergeCell ref="F2244:G2244"/>
    <mergeCell ref="I2246:J2246"/>
    <mergeCell ref="F2249:G2249"/>
    <mergeCell ref="F2250:G2250"/>
    <mergeCell ref="F2251:G2251"/>
    <mergeCell ref="F2492:G2492"/>
    <mergeCell ref="F2493:G2493"/>
    <mergeCell ref="F2162:G2162"/>
    <mergeCell ref="F2163:G2163"/>
    <mergeCell ref="F2164:G2164"/>
    <mergeCell ref="I2166:J2166"/>
    <mergeCell ref="F2220:G2220"/>
    <mergeCell ref="F2221:G2221"/>
    <mergeCell ref="F2222:G2222"/>
    <mergeCell ref="I2224:J2224"/>
    <mergeCell ref="F2227:G2227"/>
    <mergeCell ref="F2228:G2228"/>
    <mergeCell ref="F2229:G2229"/>
    <mergeCell ref="F2437:G2437"/>
    <mergeCell ref="I2439:J2439"/>
    <mergeCell ref="I2375:J2375"/>
    <mergeCell ref="F2378:G2378"/>
    <mergeCell ref="F2379:G2379"/>
    <mergeCell ref="F2380:G2380"/>
    <mergeCell ref="F2381:G2381"/>
    <mergeCell ref="F2382:G2382"/>
    <mergeCell ref="F2383:G2383"/>
    <mergeCell ref="F2288:G2288"/>
    <mergeCell ref="F2252:G2252"/>
    <mergeCell ref="F2253:G2253"/>
    <mergeCell ref="F2254:G2254"/>
    <mergeCell ref="F2255:G2255"/>
    <mergeCell ref="F2256:G2256"/>
    <mergeCell ref="I2258:J2258"/>
    <mergeCell ref="F2261:G2261"/>
    <mergeCell ref="F2262:G2262"/>
    <mergeCell ref="F2263:G2263"/>
    <mergeCell ref="F2264:G2264"/>
    <mergeCell ref="F2219:G2219"/>
    <mergeCell ref="F2147:G2147"/>
    <mergeCell ref="F2148:G2148"/>
    <mergeCell ref="I2150:J2150"/>
    <mergeCell ref="F2153:G2153"/>
    <mergeCell ref="F2154:G2154"/>
    <mergeCell ref="F2155:G2155"/>
    <mergeCell ref="F2156:G2156"/>
    <mergeCell ref="F2157:G2157"/>
    <mergeCell ref="I2159:J2159"/>
    <mergeCell ref="F2230:G2230"/>
    <mergeCell ref="F2231:G2231"/>
    <mergeCell ref="F2232:G2232"/>
    <mergeCell ref="F2233:G2233"/>
    <mergeCell ref="F2234:G2234"/>
    <mergeCell ref="I2236:J2236"/>
    <mergeCell ref="F2239:G2239"/>
    <mergeCell ref="F2240:G2240"/>
    <mergeCell ref="F2241:G2241"/>
    <mergeCell ref="F2196:G2196"/>
    <mergeCell ref="F2197:G2197"/>
    <mergeCell ref="I2070:J2070"/>
    <mergeCell ref="F2073:G2073"/>
    <mergeCell ref="F1963:G1963"/>
    <mergeCell ref="F1964:G1964"/>
    <mergeCell ref="F1965:G1965"/>
    <mergeCell ref="F1966:G1966"/>
    <mergeCell ref="I1968:J1968"/>
    <mergeCell ref="F1971:G1971"/>
    <mergeCell ref="F1972:G1972"/>
    <mergeCell ref="F1973:G1973"/>
    <mergeCell ref="F1974:G1974"/>
    <mergeCell ref="F1975:G1975"/>
    <mergeCell ref="F1868:G1868"/>
    <mergeCell ref="F1869:G1869"/>
    <mergeCell ref="I1871:J1871"/>
    <mergeCell ref="F1874:G1874"/>
    <mergeCell ref="F1776:G1776"/>
    <mergeCell ref="F1777:G1777"/>
    <mergeCell ref="I1779:J1779"/>
    <mergeCell ref="F1782:G1782"/>
    <mergeCell ref="F1822:G1822"/>
    <mergeCell ref="F1835:G1835"/>
    <mergeCell ref="I2010:J2010"/>
    <mergeCell ref="F2015:G2015"/>
    <mergeCell ref="F1981:G1981"/>
    <mergeCell ref="F1982:G1982"/>
    <mergeCell ref="F1983:G1983"/>
    <mergeCell ref="F1984:G1984"/>
    <mergeCell ref="I1986:J1986"/>
    <mergeCell ref="F2027:G2027"/>
    <mergeCell ref="F2028:G2028"/>
    <mergeCell ref="F2029:G2029"/>
    <mergeCell ref="F1407:G1407"/>
    <mergeCell ref="I1409:J1409"/>
    <mergeCell ref="G1412:H1412"/>
    <mergeCell ref="G1413:H1413"/>
    <mergeCell ref="F1414:G1414"/>
    <mergeCell ref="I1633:J1633"/>
    <mergeCell ref="F1636:G1636"/>
    <mergeCell ref="F1586:G1586"/>
    <mergeCell ref="F1587:G1587"/>
    <mergeCell ref="F1588:G1588"/>
    <mergeCell ref="F1589:G1589"/>
    <mergeCell ref="F1590:G1590"/>
    <mergeCell ref="F1591:G1591"/>
    <mergeCell ref="I1593:J1593"/>
    <mergeCell ref="F1596:G1596"/>
    <mergeCell ref="F1597:G1597"/>
    <mergeCell ref="F1598:G1598"/>
    <mergeCell ref="F1599:G1599"/>
    <mergeCell ref="F1600:G1600"/>
    <mergeCell ref="F1601:G1601"/>
    <mergeCell ref="F1494:G1494"/>
    <mergeCell ref="F1495:G1495"/>
    <mergeCell ref="F1496:G1496"/>
    <mergeCell ref="I1603:J1603"/>
    <mergeCell ref="F1606:G1606"/>
    <mergeCell ref="F1607:G1607"/>
    <mergeCell ref="F1608:G1608"/>
    <mergeCell ref="F1563:G1563"/>
    <mergeCell ref="F1564:G1564"/>
    <mergeCell ref="F1565:G1565"/>
    <mergeCell ref="I1568:J1568"/>
    <mergeCell ref="F1571:G1571"/>
    <mergeCell ref="I1156:J1156"/>
    <mergeCell ref="F1071:G1071"/>
    <mergeCell ref="F1072:G1072"/>
    <mergeCell ref="F1073:G1073"/>
    <mergeCell ref="F1074:G1074"/>
    <mergeCell ref="F1159:G1159"/>
    <mergeCell ref="I1458:J1458"/>
    <mergeCell ref="G1461:H1461"/>
    <mergeCell ref="F1330:G1330"/>
    <mergeCell ref="F1331:G1331"/>
    <mergeCell ref="F1332:G1332"/>
    <mergeCell ref="F1333:G1333"/>
    <mergeCell ref="F1334:G1334"/>
    <mergeCell ref="F1335:G1335"/>
    <mergeCell ref="F1336:G1336"/>
    <mergeCell ref="F1337:G1337"/>
    <mergeCell ref="I1339:J1339"/>
    <mergeCell ref="F1342:G1342"/>
    <mergeCell ref="F1343:G1343"/>
    <mergeCell ref="F1344:G1344"/>
    <mergeCell ref="F1345:G1345"/>
    <mergeCell ref="G1284:H1284"/>
    <mergeCell ref="G1285:H1285"/>
    <mergeCell ref="F1286:G1286"/>
    <mergeCell ref="F1287:G1287"/>
    <mergeCell ref="F1399:G1399"/>
    <mergeCell ref="F1400:G1400"/>
    <mergeCell ref="F1402:G1402"/>
    <mergeCell ref="F1403:G1403"/>
    <mergeCell ref="F1404:G1404"/>
    <mergeCell ref="F1405:G1405"/>
    <mergeCell ref="F1406:G1406"/>
    <mergeCell ref="F946:G946"/>
    <mergeCell ref="F947:G947"/>
    <mergeCell ref="I949:J949"/>
    <mergeCell ref="F952:G952"/>
    <mergeCell ref="F953:G953"/>
    <mergeCell ref="F1028:G1028"/>
    <mergeCell ref="I1030:J1030"/>
    <mergeCell ref="F1033:G1033"/>
    <mergeCell ref="I1144:J1144"/>
    <mergeCell ref="G1147:H1147"/>
    <mergeCell ref="F1148:G1148"/>
    <mergeCell ref="F1149:G1149"/>
    <mergeCell ref="F1150:G1150"/>
    <mergeCell ref="F1151:G1151"/>
    <mergeCell ref="F1152:G1152"/>
    <mergeCell ref="F1153:G1153"/>
    <mergeCell ref="F1154:G1154"/>
    <mergeCell ref="I1134:J1134"/>
    <mergeCell ref="F1137:G1137"/>
    <mergeCell ref="F1138:G1138"/>
    <mergeCell ref="F1139:G1139"/>
    <mergeCell ref="I1092:J1092"/>
    <mergeCell ref="F1095:G1095"/>
    <mergeCell ref="F1096:G1096"/>
    <mergeCell ref="F1097:G1097"/>
    <mergeCell ref="F1098:G1098"/>
    <mergeCell ref="F1099:G1099"/>
    <mergeCell ref="F1100:G1100"/>
    <mergeCell ref="F1101:G1101"/>
    <mergeCell ref="I1103:J1103"/>
    <mergeCell ref="F1106:G1106"/>
    <mergeCell ref="F1107:G1107"/>
    <mergeCell ref="I1078:J1078"/>
    <mergeCell ref="G1081:H1081"/>
    <mergeCell ref="G1082:H1082"/>
    <mergeCell ref="F1083:G1083"/>
    <mergeCell ref="F1084:G1084"/>
    <mergeCell ref="F1085:G1085"/>
    <mergeCell ref="F1086:G1086"/>
    <mergeCell ref="F1087:G1087"/>
    <mergeCell ref="F1088:G1088"/>
    <mergeCell ref="F954:G954"/>
    <mergeCell ref="F955:G955"/>
    <mergeCell ref="F956:G956"/>
    <mergeCell ref="F957:G957"/>
    <mergeCell ref="F958:G958"/>
    <mergeCell ref="F916:G916"/>
    <mergeCell ref="F917:G917"/>
    <mergeCell ref="F918:G918"/>
    <mergeCell ref="F919:G919"/>
    <mergeCell ref="F920:G920"/>
    <mergeCell ref="F921:G921"/>
    <mergeCell ref="F922:G922"/>
    <mergeCell ref="F923:G923"/>
    <mergeCell ref="F924:G924"/>
    <mergeCell ref="F1001:G1001"/>
    <mergeCell ref="F1002:G1002"/>
    <mergeCell ref="F939:G939"/>
    <mergeCell ref="F940:G940"/>
    <mergeCell ref="F941:G941"/>
    <mergeCell ref="F942:G942"/>
    <mergeCell ref="F943:G943"/>
    <mergeCell ref="F944:G944"/>
    <mergeCell ref="F945:G945"/>
    <mergeCell ref="F1160:G1160"/>
    <mergeCell ref="F1161:G1161"/>
    <mergeCell ref="F1162:G1162"/>
    <mergeCell ref="F1117:G1117"/>
    <mergeCell ref="F1118:G1118"/>
    <mergeCell ref="F1119:G1119"/>
    <mergeCell ref="F1120:G1120"/>
    <mergeCell ref="F1121:G1121"/>
    <mergeCell ref="F1141:G1141"/>
    <mergeCell ref="F1142:G1142"/>
    <mergeCell ref="F1129:G1129"/>
    <mergeCell ref="F1130:G1130"/>
    <mergeCell ref="F1131:G1131"/>
    <mergeCell ref="F1132:G1132"/>
    <mergeCell ref="F1089:G1089"/>
    <mergeCell ref="F1090:G1090"/>
    <mergeCell ref="F1051:G1051"/>
    <mergeCell ref="F1052:G1052"/>
    <mergeCell ref="F1075:G1075"/>
    <mergeCell ref="F1076:G1076"/>
    <mergeCell ref="F1108:G1108"/>
    <mergeCell ref="F1109:G1109"/>
    <mergeCell ref="F1110:G1110"/>
    <mergeCell ref="F229:G229"/>
    <mergeCell ref="F228:G228"/>
    <mergeCell ref="I926:J926"/>
    <mergeCell ref="F929:G929"/>
    <mergeCell ref="F930:G930"/>
    <mergeCell ref="F931:G931"/>
    <mergeCell ref="I933:J933"/>
    <mergeCell ref="G936:H936"/>
    <mergeCell ref="F937:G937"/>
    <mergeCell ref="F795:G795"/>
    <mergeCell ref="F796:G796"/>
    <mergeCell ref="F741:G741"/>
    <mergeCell ref="F742:G742"/>
    <mergeCell ref="F743:G743"/>
    <mergeCell ref="F744:G744"/>
    <mergeCell ref="F745:G745"/>
    <mergeCell ref="F746:G746"/>
    <mergeCell ref="I748:J748"/>
    <mergeCell ref="F751:G751"/>
    <mergeCell ref="F752:G752"/>
    <mergeCell ref="F753:G753"/>
    <mergeCell ref="F754:G754"/>
    <mergeCell ref="F904:G904"/>
    <mergeCell ref="F905:G905"/>
    <mergeCell ref="F906:G906"/>
    <mergeCell ref="F830:G830"/>
    <mergeCell ref="F831:G831"/>
    <mergeCell ref="I446:J446"/>
    <mergeCell ref="G449:H449"/>
    <mergeCell ref="F450:G450"/>
    <mergeCell ref="F850:G850"/>
    <mergeCell ref="F851:G851"/>
    <mergeCell ref="F174:G174"/>
    <mergeCell ref="F175:G175"/>
    <mergeCell ref="F345:G345"/>
    <mergeCell ref="I347:J347"/>
    <mergeCell ref="F350:G350"/>
    <mergeCell ref="F351:G351"/>
    <mergeCell ref="F352:G352"/>
    <mergeCell ref="F353:G353"/>
    <mergeCell ref="F354:G354"/>
    <mergeCell ref="I356:J356"/>
    <mergeCell ref="F359:G359"/>
    <mergeCell ref="G4638:H4638"/>
    <mergeCell ref="F4639:G4639"/>
    <mergeCell ref="F4640:G4640"/>
    <mergeCell ref="F4641:G4641"/>
    <mergeCell ref="F4642:G4642"/>
    <mergeCell ref="F4643:G4643"/>
    <mergeCell ref="I593:J593"/>
    <mergeCell ref="F596:G596"/>
    <mergeCell ref="F659:G659"/>
    <mergeCell ref="F755:G755"/>
    <mergeCell ref="F756:G756"/>
    <mergeCell ref="F757:G757"/>
    <mergeCell ref="F758:G758"/>
    <mergeCell ref="F407:G407"/>
    <mergeCell ref="F408:G408"/>
    <mergeCell ref="I273:J273"/>
    <mergeCell ref="F276:G276"/>
    <mergeCell ref="F277:G277"/>
    <mergeCell ref="F278:G278"/>
    <mergeCell ref="F279:G279"/>
    <mergeCell ref="F280:G280"/>
  </mergeCells>
  <printOptions horizontalCentered="1"/>
  <pageMargins left="0.70866141732283472" right="0.70866141732283472" top="0.74803149606299213" bottom="0.74803149606299213" header="0.31496062992125984" footer="0.31496062992125984"/>
  <pageSetup paperSize="9" scale="35"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1000"/>
  <sheetViews>
    <sheetView showGridLines="0" tabSelected="1" topLeftCell="A4" zoomScale="70" zoomScaleNormal="70" workbookViewId="0">
      <selection activeCell="L18" sqref="L18"/>
    </sheetView>
  </sheetViews>
  <sheetFormatPr defaultColWidth="12.625" defaultRowHeight="15" customHeight="1" x14ac:dyDescent="0.2"/>
  <cols>
    <col min="1" max="1" width="3.25" customWidth="1"/>
    <col min="2" max="2" width="18.625" customWidth="1"/>
    <col min="3" max="3" width="63.125" customWidth="1"/>
    <col min="4" max="4" width="18.625" customWidth="1"/>
    <col min="5" max="6" width="33.125" customWidth="1"/>
    <col min="7" max="7" width="3.25" customWidth="1"/>
    <col min="8" max="26" width="13" customWidth="1"/>
  </cols>
  <sheetData>
    <row r="1" spans="1:26" ht="20.25" customHeight="1" x14ac:dyDescent="0.2">
      <c r="A1" s="146"/>
      <c r="B1" s="4"/>
      <c r="C1" s="4"/>
      <c r="D1" s="4"/>
      <c r="E1" s="4"/>
      <c r="F1" s="4"/>
      <c r="G1" s="4"/>
      <c r="H1" s="146"/>
      <c r="I1" s="146"/>
      <c r="J1" s="146"/>
      <c r="K1" s="146"/>
      <c r="L1" s="146"/>
      <c r="M1" s="146"/>
      <c r="N1" s="146"/>
      <c r="O1" s="146"/>
      <c r="P1" s="146"/>
      <c r="Q1" s="146"/>
      <c r="R1" s="146"/>
      <c r="S1" s="146"/>
      <c r="T1" s="146"/>
      <c r="U1" s="146"/>
      <c r="V1" s="146"/>
      <c r="W1" s="146"/>
      <c r="X1" s="146"/>
      <c r="Y1" s="146"/>
      <c r="Z1" s="146"/>
    </row>
    <row r="2" spans="1:26" ht="18.75" customHeight="1" x14ac:dyDescent="0.2">
      <c r="A2" s="48"/>
      <c r="B2" s="345" t="s">
        <v>2301</v>
      </c>
      <c r="C2" s="346"/>
      <c r="D2" s="346"/>
      <c r="E2" s="346"/>
      <c r="F2" s="347"/>
      <c r="G2" s="48"/>
      <c r="H2" s="49"/>
      <c r="I2" s="48"/>
      <c r="J2" s="48"/>
      <c r="K2" s="48"/>
      <c r="L2" s="48"/>
      <c r="M2" s="48"/>
      <c r="N2" s="48"/>
      <c r="O2" s="48"/>
      <c r="P2" s="48"/>
      <c r="Q2" s="48"/>
      <c r="R2" s="48"/>
      <c r="S2" s="48"/>
      <c r="T2" s="48"/>
      <c r="U2" s="48"/>
      <c r="V2" s="46"/>
      <c r="W2" s="46"/>
      <c r="X2" s="46"/>
      <c r="Y2" s="46"/>
      <c r="Z2" s="1"/>
    </row>
    <row r="3" spans="1:26" ht="18.75" customHeight="1" x14ac:dyDescent="0.2">
      <c r="A3" s="48"/>
      <c r="B3" s="348"/>
      <c r="C3" s="349"/>
      <c r="D3" s="349"/>
      <c r="E3" s="349"/>
      <c r="F3" s="350"/>
      <c r="G3" s="48"/>
      <c r="H3" s="49"/>
      <c r="I3" s="48"/>
      <c r="J3" s="48"/>
      <c r="K3" s="48"/>
      <c r="L3" s="48"/>
      <c r="M3" s="48"/>
      <c r="N3" s="48"/>
      <c r="O3" s="48"/>
      <c r="P3" s="48"/>
      <c r="Q3" s="48"/>
      <c r="R3" s="48"/>
      <c r="S3" s="48"/>
      <c r="T3" s="48"/>
      <c r="U3" s="48"/>
      <c r="V3" s="46"/>
      <c r="W3" s="46"/>
      <c r="X3" s="46"/>
      <c r="Y3" s="46"/>
      <c r="Z3" s="1"/>
    </row>
    <row r="4" spans="1:26" ht="18.75" customHeight="1" x14ac:dyDescent="0.2">
      <c r="A4" s="48"/>
      <c r="B4" s="348"/>
      <c r="C4" s="349"/>
      <c r="D4" s="349"/>
      <c r="E4" s="349"/>
      <c r="F4" s="350"/>
      <c r="G4" s="48"/>
      <c r="H4" s="49"/>
      <c r="I4" s="48"/>
      <c r="J4" s="48"/>
      <c r="K4" s="48"/>
      <c r="L4" s="48"/>
      <c r="M4" s="48"/>
      <c r="N4" s="48"/>
      <c r="O4" s="48"/>
      <c r="P4" s="48"/>
      <c r="Q4" s="48"/>
      <c r="R4" s="48"/>
      <c r="S4" s="48"/>
      <c r="T4" s="48"/>
      <c r="U4" s="48"/>
      <c r="V4" s="46"/>
      <c r="W4" s="46"/>
      <c r="X4" s="46"/>
      <c r="Y4" s="46"/>
      <c r="Z4" s="1"/>
    </row>
    <row r="5" spans="1:26" ht="18.75" customHeight="1" x14ac:dyDescent="0.2">
      <c r="A5" s="48"/>
      <c r="B5" s="348"/>
      <c r="C5" s="349"/>
      <c r="D5" s="349"/>
      <c r="E5" s="349"/>
      <c r="F5" s="350"/>
      <c r="G5" s="48"/>
      <c r="H5" s="49"/>
      <c r="I5" s="48"/>
      <c r="J5" s="48"/>
      <c r="K5" s="48"/>
      <c r="L5" s="48"/>
      <c r="M5" s="48"/>
      <c r="N5" s="48"/>
      <c r="O5" s="48"/>
      <c r="P5" s="48"/>
      <c r="Q5" s="48"/>
      <c r="R5" s="48"/>
      <c r="S5" s="48"/>
      <c r="T5" s="48"/>
      <c r="U5" s="48"/>
      <c r="V5" s="46"/>
      <c r="W5" s="46"/>
      <c r="X5" s="46"/>
      <c r="Y5" s="46"/>
      <c r="Z5" s="1"/>
    </row>
    <row r="6" spans="1:26" ht="18.75" customHeight="1" x14ac:dyDescent="0.2">
      <c r="A6" s="48"/>
      <c r="B6" s="351"/>
      <c r="C6" s="352"/>
      <c r="D6" s="352"/>
      <c r="E6" s="352"/>
      <c r="F6" s="353"/>
      <c r="G6" s="48"/>
      <c r="H6" s="49"/>
      <c r="I6" s="48"/>
      <c r="J6" s="48"/>
      <c r="K6" s="48"/>
      <c r="L6" s="48"/>
      <c r="M6" s="48"/>
      <c r="N6" s="48"/>
      <c r="O6" s="48"/>
      <c r="P6" s="48"/>
      <c r="Q6" s="48"/>
      <c r="R6" s="48"/>
      <c r="S6" s="48"/>
      <c r="T6" s="48"/>
      <c r="U6" s="48"/>
      <c r="V6" s="46"/>
      <c r="W6" s="46"/>
      <c r="X6" s="46"/>
      <c r="Y6" s="46"/>
      <c r="Z6" s="1"/>
    </row>
    <row r="7" spans="1:26" ht="15" customHeight="1" x14ac:dyDescent="0.2">
      <c r="A7" s="50"/>
      <c r="B7" s="4"/>
      <c r="C7" s="4"/>
      <c r="D7" s="4"/>
      <c r="E7" s="4"/>
      <c r="F7" s="4"/>
      <c r="G7" s="50"/>
      <c r="H7" s="51"/>
      <c r="I7" s="50"/>
      <c r="J7" s="50"/>
      <c r="K7" s="50"/>
      <c r="L7" s="50"/>
      <c r="M7" s="50"/>
      <c r="N7" s="50"/>
      <c r="O7" s="50"/>
      <c r="P7" s="50"/>
      <c r="Q7" s="50"/>
      <c r="R7" s="50"/>
      <c r="S7" s="50"/>
      <c r="T7" s="50"/>
      <c r="U7" s="50"/>
      <c r="V7" s="50"/>
      <c r="W7" s="50"/>
      <c r="X7" s="50"/>
      <c r="Y7" s="50"/>
      <c r="Z7" s="1"/>
    </row>
    <row r="8" spans="1:26" ht="15" customHeight="1" x14ac:dyDescent="0.2">
      <c r="A8" s="50"/>
      <c r="B8" s="52" t="str">
        <f>'DADOS GERAIS'!B8</f>
        <v>Secretaria da Saúde - Timbó</v>
      </c>
      <c r="C8" s="53"/>
      <c r="D8" s="54" t="s">
        <v>14</v>
      </c>
      <c r="E8" s="54"/>
      <c r="F8" s="55" t="str">
        <f>'DADOS GERAIS'!$B$22</f>
        <v>Data:</v>
      </c>
      <c r="G8" s="50"/>
      <c r="H8" s="51"/>
      <c r="I8" s="50"/>
      <c r="J8" s="50"/>
      <c r="K8" s="50"/>
      <c r="L8" s="50"/>
      <c r="M8" s="50"/>
      <c r="N8" s="50"/>
      <c r="O8" s="50"/>
      <c r="P8" s="50"/>
      <c r="Q8" s="50"/>
      <c r="R8" s="50"/>
      <c r="S8" s="50"/>
      <c r="T8" s="50"/>
      <c r="U8" s="50"/>
      <c r="V8" s="50"/>
      <c r="W8" s="50"/>
      <c r="X8" s="50"/>
      <c r="Y8" s="50"/>
      <c r="Z8" s="1"/>
    </row>
    <row r="9" spans="1:26" ht="15" customHeight="1" x14ac:dyDescent="0.2">
      <c r="A9" s="50"/>
      <c r="B9" s="56" t="str">
        <f>'DADOS GERAIS'!B9</f>
        <v>Unidade Básica de Saúde Porte 3 - Área Construída: 813,73m²</v>
      </c>
      <c r="C9" s="57"/>
      <c r="D9" s="58">
        <f>'DADOS GERAIS'!C20</f>
        <v>0.20814986876099639</v>
      </c>
      <c r="E9" s="58"/>
      <c r="F9" s="59" t="str">
        <f>'DADOS GERAIS'!$C$22</f>
        <v>28/08/2025</v>
      </c>
      <c r="G9" s="50"/>
      <c r="H9" s="51"/>
      <c r="I9" s="50"/>
      <c r="J9" s="50"/>
      <c r="K9" s="50"/>
      <c r="L9" s="50"/>
      <c r="M9" s="50"/>
      <c r="N9" s="50"/>
      <c r="O9" s="50"/>
      <c r="P9" s="50"/>
      <c r="Q9" s="50"/>
      <c r="R9" s="50"/>
      <c r="S9" s="50"/>
      <c r="T9" s="50"/>
      <c r="U9" s="50"/>
      <c r="V9" s="50"/>
      <c r="W9" s="50"/>
      <c r="X9" s="50"/>
      <c r="Y9" s="50"/>
      <c r="Z9" s="1"/>
    </row>
    <row r="10" spans="1:26" ht="15" customHeight="1" x14ac:dyDescent="0.2">
      <c r="A10" s="50"/>
      <c r="B10" s="61" t="str">
        <f>'DADOS GERAIS'!B10</f>
        <v>Localização</v>
      </c>
      <c r="C10" s="57"/>
      <c r="D10" s="58"/>
      <c r="E10" s="58"/>
      <c r="F10" s="59"/>
      <c r="G10" s="50"/>
      <c r="H10" s="51"/>
      <c r="I10" s="50"/>
      <c r="J10" s="50"/>
      <c r="K10" s="50"/>
      <c r="L10" s="50"/>
      <c r="M10" s="50"/>
      <c r="N10" s="50"/>
      <c r="O10" s="50"/>
      <c r="P10" s="50"/>
      <c r="Q10" s="50"/>
      <c r="R10" s="50"/>
      <c r="S10" s="50"/>
      <c r="T10" s="50"/>
      <c r="U10" s="50"/>
      <c r="V10" s="50"/>
      <c r="W10" s="50"/>
      <c r="X10" s="50"/>
      <c r="Y10" s="50"/>
      <c r="Z10" s="1"/>
    </row>
    <row r="11" spans="1:26" ht="15" customHeight="1" x14ac:dyDescent="0.2">
      <c r="A11" s="50"/>
      <c r="B11" s="56" t="str">
        <f>'DADOS GERAIS'!B11</f>
        <v>RUA TIROLESES, 515, Bairro CAPITAIS, Complemento - , CEP 89095-450</v>
      </c>
      <c r="C11" s="57"/>
      <c r="D11" s="1"/>
      <c r="E11" s="1"/>
      <c r="F11" s="60"/>
      <c r="G11" s="50"/>
      <c r="H11" s="51"/>
      <c r="I11" s="50"/>
      <c r="J11" s="50"/>
      <c r="K11" s="50"/>
      <c r="L11" s="50"/>
      <c r="M11" s="50"/>
      <c r="N11" s="50"/>
      <c r="O11" s="50"/>
      <c r="P11" s="50"/>
      <c r="Q11" s="50"/>
      <c r="R11" s="50"/>
      <c r="S11" s="50"/>
      <c r="T11" s="50"/>
      <c r="U11" s="50"/>
      <c r="V11" s="50"/>
      <c r="W11" s="50"/>
      <c r="X11" s="50"/>
      <c r="Y11" s="50"/>
      <c r="Z11" s="1"/>
    </row>
    <row r="12" spans="1:26" ht="15" customHeight="1" x14ac:dyDescent="0.2">
      <c r="A12" s="50"/>
      <c r="B12" s="61" t="str">
        <f>'DADOS GERAIS'!B12</f>
        <v>Bancos:</v>
      </c>
      <c r="C12" s="57"/>
      <c r="D12" s="62"/>
      <c r="E12" s="62"/>
      <c r="F12" s="60" t="str">
        <f>'DADOS GERAIS'!$B$23</f>
        <v>Revisão:</v>
      </c>
      <c r="G12" s="50"/>
      <c r="H12" s="51"/>
      <c r="I12" s="50"/>
      <c r="J12" s="50"/>
      <c r="K12" s="50"/>
      <c r="L12" s="50"/>
      <c r="M12" s="50"/>
      <c r="N12" s="50"/>
      <c r="O12" s="50"/>
      <c r="P12" s="50"/>
      <c r="Q12" s="50"/>
      <c r="R12" s="50"/>
      <c r="S12" s="50"/>
      <c r="T12" s="50"/>
      <c r="U12" s="50"/>
      <c r="V12" s="50"/>
      <c r="W12" s="50"/>
      <c r="X12" s="50"/>
      <c r="Y12" s="50"/>
      <c r="Z12" s="1"/>
    </row>
    <row r="13" spans="1:26" ht="15" customHeight="1" x14ac:dyDescent="0.2">
      <c r="A13" s="50"/>
      <c r="B13" s="403" t="str">
        <f>'DADOS GERAIS'!B13</f>
        <v>SINAPI (07/2025) - CPOS/CDHU (06/2025) - SBC (08/2025) - ORSE (06/2025) - IOPES (05/2025) - EMOP (07/2025) - SIURB (01/2025)</v>
      </c>
      <c r="C13" s="349"/>
      <c r="D13" s="58"/>
      <c r="E13" s="58"/>
      <c r="F13" s="63" t="str">
        <f>'DADOS GERAIS'!$C$23</f>
        <v>00</v>
      </c>
      <c r="G13" s="50"/>
      <c r="H13" s="51"/>
      <c r="I13" s="50"/>
      <c r="J13" s="50"/>
      <c r="K13" s="50"/>
      <c r="L13" s="50"/>
      <c r="M13" s="50"/>
      <c r="N13" s="50"/>
      <c r="O13" s="50"/>
      <c r="P13" s="50"/>
      <c r="Q13" s="50"/>
      <c r="R13" s="50"/>
      <c r="S13" s="50"/>
      <c r="T13" s="50"/>
      <c r="U13" s="50"/>
      <c r="V13" s="50"/>
      <c r="W13" s="50"/>
      <c r="X13" s="50"/>
      <c r="Y13" s="50"/>
      <c r="Z13" s="1"/>
    </row>
    <row r="14" spans="1:26" ht="15" customHeight="1" x14ac:dyDescent="0.2">
      <c r="A14" s="50"/>
      <c r="B14" s="351"/>
      <c r="C14" s="352"/>
      <c r="D14" s="64"/>
      <c r="E14" s="64"/>
      <c r="F14" s="65"/>
      <c r="G14" s="50"/>
      <c r="H14" s="51"/>
      <c r="I14" s="50"/>
      <c r="J14" s="50"/>
      <c r="K14" s="50"/>
      <c r="L14" s="50"/>
      <c r="M14" s="50"/>
      <c r="N14" s="50"/>
      <c r="O14" s="50"/>
      <c r="P14" s="50"/>
      <c r="Q14" s="50"/>
      <c r="R14" s="50"/>
      <c r="S14" s="50"/>
      <c r="T14" s="50"/>
      <c r="U14" s="50"/>
      <c r="V14" s="50"/>
      <c r="W14" s="50"/>
      <c r="X14" s="50"/>
      <c r="Y14" s="50"/>
      <c r="Z14" s="1"/>
    </row>
    <row r="15" spans="1:26" ht="15" customHeight="1" x14ac:dyDescent="0.2">
      <c r="A15" s="50"/>
      <c r="B15" s="4"/>
      <c r="C15" s="4"/>
      <c r="D15" s="4"/>
      <c r="E15" s="4"/>
      <c r="F15" s="4"/>
      <c r="G15" s="50"/>
      <c r="H15" s="51"/>
      <c r="I15" s="50"/>
      <c r="J15" s="50"/>
      <c r="K15" s="50"/>
      <c r="L15" s="50"/>
      <c r="M15" s="50"/>
      <c r="N15" s="50"/>
      <c r="O15" s="50"/>
      <c r="P15" s="50"/>
      <c r="Q15" s="50"/>
      <c r="R15" s="50"/>
      <c r="S15" s="50"/>
      <c r="T15" s="50"/>
      <c r="U15" s="50"/>
      <c r="V15" s="50"/>
      <c r="W15" s="50"/>
      <c r="X15" s="50"/>
      <c r="Y15" s="50"/>
      <c r="Z15" s="1"/>
    </row>
    <row r="16" spans="1:26" ht="20.25" customHeight="1" x14ac:dyDescent="0.2">
      <c r="A16" s="4"/>
      <c r="B16" s="147" t="s">
        <v>2302</v>
      </c>
      <c r="C16" s="148"/>
      <c r="D16" s="148"/>
      <c r="E16" s="148"/>
      <c r="F16" s="149"/>
      <c r="G16" s="4"/>
      <c r="H16" s="146"/>
      <c r="I16" s="146"/>
      <c r="J16" s="146"/>
      <c r="K16" s="146"/>
      <c r="L16" s="146"/>
      <c r="M16" s="146"/>
      <c r="N16" s="146"/>
      <c r="O16" s="146"/>
      <c r="P16" s="146"/>
      <c r="Q16" s="146"/>
      <c r="R16" s="146"/>
      <c r="S16" s="146"/>
      <c r="T16" s="146"/>
      <c r="U16" s="146"/>
      <c r="V16" s="146"/>
      <c r="W16" s="146"/>
      <c r="X16" s="146"/>
      <c r="Y16" s="146"/>
      <c r="Z16" s="146"/>
    </row>
    <row r="17" spans="1:26" ht="20.25" customHeight="1" x14ac:dyDescent="0.2">
      <c r="A17" s="4"/>
      <c r="B17" s="150"/>
      <c r="C17" s="151"/>
      <c r="D17" s="151"/>
      <c r="E17" s="151"/>
      <c r="F17" s="152"/>
      <c r="G17" s="4"/>
      <c r="H17" s="146"/>
      <c r="I17" s="146"/>
      <c r="J17" s="146"/>
      <c r="K17" s="146"/>
      <c r="L17" s="146"/>
      <c r="M17" s="146"/>
      <c r="N17" s="146"/>
      <c r="O17" s="146"/>
      <c r="P17" s="146"/>
      <c r="Q17" s="146"/>
      <c r="R17" s="146"/>
      <c r="S17" s="146"/>
      <c r="T17" s="146"/>
      <c r="U17" s="146"/>
      <c r="V17" s="146"/>
      <c r="W17" s="146"/>
      <c r="X17" s="146"/>
      <c r="Y17" s="146"/>
      <c r="Z17" s="146"/>
    </row>
    <row r="18" spans="1:26" ht="20.25" customHeight="1" x14ac:dyDescent="0.2">
      <c r="A18" s="4"/>
      <c r="B18" s="150"/>
      <c r="C18" s="151"/>
      <c r="D18" s="151"/>
      <c r="E18" s="151"/>
      <c r="F18" s="152"/>
      <c r="G18" s="4"/>
      <c r="H18" s="146"/>
      <c r="I18" s="146"/>
      <c r="J18" s="146"/>
      <c r="K18" s="146"/>
      <c r="L18" s="146"/>
      <c r="M18" s="146"/>
      <c r="N18" s="146"/>
      <c r="O18" s="146"/>
      <c r="P18" s="146"/>
      <c r="Q18" s="146"/>
      <c r="R18" s="146"/>
      <c r="S18" s="146"/>
      <c r="T18" s="146"/>
      <c r="U18" s="146"/>
      <c r="V18" s="146"/>
      <c r="W18" s="146"/>
      <c r="X18" s="146"/>
      <c r="Y18" s="146"/>
      <c r="Z18" s="146"/>
    </row>
    <row r="19" spans="1:26" ht="20.25" customHeight="1" x14ac:dyDescent="0.2">
      <c r="A19" s="4"/>
      <c r="B19" s="150"/>
      <c r="C19" s="151"/>
      <c r="D19" s="151"/>
      <c r="E19" s="151"/>
      <c r="F19" s="152"/>
      <c r="G19" s="4"/>
      <c r="H19" s="146"/>
      <c r="I19" s="146"/>
      <c r="J19" s="146"/>
      <c r="K19" s="146"/>
      <c r="L19" s="146"/>
      <c r="M19" s="146"/>
      <c r="N19" s="146"/>
      <c r="O19" s="146"/>
      <c r="P19" s="146"/>
      <c r="Q19" s="146"/>
      <c r="R19" s="146"/>
      <c r="S19" s="146"/>
      <c r="T19" s="146"/>
      <c r="U19" s="146"/>
      <c r="V19" s="146"/>
      <c r="W19" s="146"/>
      <c r="X19" s="146"/>
      <c r="Y19" s="146"/>
      <c r="Z19" s="146"/>
    </row>
    <row r="20" spans="1:26" ht="20.25" customHeight="1" x14ac:dyDescent="0.2">
      <c r="A20" s="4"/>
      <c r="B20" s="150"/>
      <c r="C20" s="151"/>
      <c r="D20" s="151"/>
      <c r="E20" s="151"/>
      <c r="F20" s="152"/>
      <c r="G20" s="4"/>
      <c r="H20" s="146"/>
      <c r="I20" s="146"/>
      <c r="J20" s="146"/>
      <c r="K20" s="146"/>
      <c r="L20" s="146"/>
      <c r="M20" s="146"/>
      <c r="N20" s="146"/>
      <c r="O20" s="146"/>
      <c r="P20" s="146"/>
      <c r="Q20" s="146"/>
      <c r="R20" s="146"/>
      <c r="S20" s="146"/>
      <c r="T20" s="146"/>
      <c r="U20" s="146"/>
      <c r="V20" s="146"/>
      <c r="W20" s="146"/>
      <c r="X20" s="146"/>
      <c r="Y20" s="146"/>
      <c r="Z20" s="146"/>
    </row>
    <row r="21" spans="1:26" ht="20.25" customHeight="1" x14ac:dyDescent="0.2">
      <c r="A21" s="4"/>
      <c r="B21" s="153"/>
      <c r="C21" s="154"/>
      <c r="D21" s="154"/>
      <c r="E21" s="154"/>
      <c r="F21" s="155"/>
      <c r="G21" s="4"/>
      <c r="H21" s="146"/>
      <c r="I21" s="146"/>
      <c r="J21" s="146"/>
      <c r="K21" s="146"/>
      <c r="L21" s="146"/>
      <c r="M21" s="146"/>
      <c r="N21" s="146"/>
      <c r="O21" s="146"/>
      <c r="P21" s="146"/>
      <c r="Q21" s="146"/>
      <c r="R21" s="146"/>
      <c r="S21" s="146"/>
      <c r="T21" s="146"/>
      <c r="U21" s="146"/>
      <c r="V21" s="146"/>
      <c r="W21" s="146"/>
      <c r="X21" s="146"/>
      <c r="Y21" s="146"/>
      <c r="Z21" s="146"/>
    </row>
    <row r="22" spans="1:26" ht="15" customHeight="1" x14ac:dyDescent="0.2">
      <c r="A22" s="50"/>
      <c r="B22" s="4"/>
      <c r="C22" s="4"/>
      <c r="D22" s="4"/>
      <c r="E22" s="4"/>
      <c r="F22" s="4"/>
      <c r="G22" s="50"/>
      <c r="H22" s="51"/>
      <c r="I22" s="50"/>
      <c r="J22" s="50"/>
      <c r="K22" s="50"/>
      <c r="L22" s="50"/>
      <c r="M22" s="50"/>
      <c r="N22" s="50"/>
      <c r="O22" s="50"/>
      <c r="P22" s="50"/>
      <c r="Q22" s="50"/>
      <c r="R22" s="50"/>
      <c r="S22" s="50"/>
      <c r="T22" s="50"/>
      <c r="U22" s="50"/>
      <c r="V22" s="50"/>
      <c r="W22" s="50"/>
      <c r="X22" s="50"/>
      <c r="Y22" s="50"/>
      <c r="Z22" s="1"/>
    </row>
    <row r="23" spans="1:26" ht="20.25" customHeight="1" x14ac:dyDescent="0.2">
      <c r="A23" s="4"/>
      <c r="B23" s="404" t="s">
        <v>15</v>
      </c>
      <c r="C23" s="404" t="s">
        <v>16</v>
      </c>
      <c r="D23" s="404" t="s">
        <v>2303</v>
      </c>
      <c r="E23" s="405" t="s">
        <v>2304</v>
      </c>
      <c r="F23" s="405" t="s">
        <v>2305</v>
      </c>
      <c r="G23" s="4"/>
      <c r="H23" s="146"/>
      <c r="I23" s="146"/>
      <c r="J23" s="146"/>
      <c r="K23" s="146"/>
      <c r="L23" s="146"/>
      <c r="M23" s="146"/>
      <c r="N23" s="146"/>
      <c r="O23" s="146"/>
      <c r="P23" s="146"/>
      <c r="Q23" s="146"/>
      <c r="R23" s="146"/>
      <c r="S23" s="146"/>
      <c r="T23" s="146"/>
      <c r="U23" s="146"/>
      <c r="V23" s="146"/>
      <c r="W23" s="146"/>
      <c r="X23" s="146"/>
      <c r="Y23" s="146"/>
      <c r="Z23" s="146"/>
    </row>
    <row r="24" spans="1:26" ht="20.25" customHeight="1" x14ac:dyDescent="0.2">
      <c r="A24" s="4"/>
      <c r="B24" s="373"/>
      <c r="C24" s="373"/>
      <c r="D24" s="373"/>
      <c r="E24" s="373"/>
      <c r="F24" s="373"/>
      <c r="G24" s="4"/>
      <c r="H24" s="146"/>
      <c r="I24" s="146"/>
      <c r="J24" s="146"/>
      <c r="K24" s="146"/>
      <c r="L24" s="146"/>
      <c r="M24" s="146"/>
      <c r="N24" s="146"/>
      <c r="O24" s="146"/>
      <c r="P24" s="146"/>
      <c r="Q24" s="146"/>
      <c r="R24" s="146"/>
      <c r="S24" s="146"/>
      <c r="T24" s="146"/>
      <c r="U24" s="146"/>
      <c r="V24" s="146"/>
      <c r="W24" s="146"/>
      <c r="X24" s="146"/>
      <c r="Y24" s="146"/>
      <c r="Z24" s="146"/>
    </row>
    <row r="25" spans="1:26" ht="15" customHeight="1" x14ac:dyDescent="0.2">
      <c r="A25" s="50"/>
      <c r="B25" s="4"/>
      <c r="C25" s="4"/>
      <c r="D25" s="4"/>
      <c r="E25" s="4"/>
      <c r="F25" s="4"/>
      <c r="G25" s="50"/>
      <c r="H25" s="51"/>
      <c r="I25" s="50"/>
      <c r="J25" s="50"/>
      <c r="K25" s="50"/>
      <c r="L25" s="50"/>
      <c r="M25" s="50"/>
      <c r="N25" s="50"/>
      <c r="O25" s="50"/>
      <c r="P25" s="50"/>
      <c r="Q25" s="50"/>
      <c r="R25" s="50"/>
      <c r="S25" s="50"/>
      <c r="T25" s="50"/>
      <c r="U25" s="50"/>
      <c r="V25" s="50"/>
      <c r="W25" s="50"/>
      <c r="X25" s="50"/>
      <c r="Y25" s="50"/>
      <c r="Z25" s="1"/>
    </row>
    <row r="26" spans="1:26" ht="20.25" customHeight="1" x14ac:dyDescent="0.2">
      <c r="A26" s="4"/>
      <c r="B26" s="156">
        <v>1</v>
      </c>
      <c r="C26" s="157" t="s">
        <v>2306</v>
      </c>
      <c r="D26" s="156" t="s">
        <v>2307</v>
      </c>
      <c r="E26" s="158">
        <v>0.04</v>
      </c>
      <c r="F26" s="158">
        <v>3.4500000000000003E-2</v>
      </c>
      <c r="G26" s="4"/>
      <c r="H26" s="146"/>
      <c r="I26" s="146"/>
      <c r="J26" s="146"/>
      <c r="K26" s="146"/>
      <c r="L26" s="146"/>
      <c r="M26" s="146"/>
      <c r="N26" s="146"/>
      <c r="O26" s="146"/>
      <c r="P26" s="146"/>
      <c r="Q26" s="146"/>
      <c r="R26" s="146"/>
      <c r="S26" s="146"/>
      <c r="T26" s="146"/>
      <c r="U26" s="146"/>
      <c r="V26" s="146"/>
      <c r="W26" s="146"/>
      <c r="X26" s="146"/>
      <c r="Y26" s="146"/>
      <c r="Z26" s="146"/>
    </row>
    <row r="27" spans="1:26" ht="20.25" customHeight="1" x14ac:dyDescent="0.2">
      <c r="A27" s="4"/>
      <c r="B27" s="159">
        <v>2</v>
      </c>
      <c r="C27" s="160" t="s">
        <v>2308</v>
      </c>
      <c r="D27" s="159" t="s">
        <v>2309</v>
      </c>
      <c r="E27" s="161">
        <v>1.2699999999999999E-2</v>
      </c>
      <c r="F27" s="161">
        <v>8.5000000000000006E-3</v>
      </c>
      <c r="G27" s="4"/>
      <c r="H27" s="146"/>
      <c r="I27" s="146"/>
      <c r="J27" s="146"/>
      <c r="K27" s="146"/>
      <c r="L27" s="146"/>
      <c r="M27" s="146"/>
      <c r="N27" s="146"/>
      <c r="O27" s="146"/>
      <c r="P27" s="146"/>
      <c r="Q27" s="146"/>
      <c r="R27" s="146"/>
      <c r="S27" s="146"/>
      <c r="T27" s="146"/>
      <c r="U27" s="146"/>
      <c r="V27" s="146"/>
      <c r="W27" s="146"/>
      <c r="X27" s="146"/>
      <c r="Y27" s="146"/>
      <c r="Z27" s="146"/>
    </row>
    <row r="28" spans="1:26" ht="20.25" customHeight="1" x14ac:dyDescent="0.2">
      <c r="A28" s="4"/>
      <c r="B28" s="159">
        <v>3</v>
      </c>
      <c r="C28" s="160" t="s">
        <v>2310</v>
      </c>
      <c r="D28" s="159" t="s">
        <v>2311</v>
      </c>
      <c r="E28" s="161">
        <v>8.0000000000000002E-3</v>
      </c>
      <c r="F28" s="161">
        <v>4.7999999999999996E-3</v>
      </c>
      <c r="G28" s="4"/>
      <c r="H28" s="146"/>
      <c r="I28" s="146"/>
      <c r="J28" s="146"/>
      <c r="K28" s="146"/>
      <c r="L28" s="146"/>
      <c r="M28" s="146"/>
      <c r="N28" s="146"/>
      <c r="O28" s="146"/>
      <c r="P28" s="146"/>
      <c r="Q28" s="146"/>
      <c r="R28" s="146"/>
      <c r="S28" s="146"/>
      <c r="T28" s="146"/>
      <c r="U28" s="146"/>
      <c r="V28" s="146"/>
      <c r="W28" s="146"/>
      <c r="X28" s="146"/>
      <c r="Y28" s="146"/>
      <c r="Z28" s="146"/>
    </row>
    <row r="29" spans="1:26" ht="20.25" customHeight="1" x14ac:dyDescent="0.2">
      <c r="A29" s="4"/>
      <c r="B29" s="159">
        <v>4</v>
      </c>
      <c r="C29" s="160" t="s">
        <v>2312</v>
      </c>
      <c r="D29" s="159" t="s">
        <v>2313</v>
      </c>
      <c r="E29" s="161">
        <v>1.23E-2</v>
      </c>
      <c r="F29" s="161">
        <v>8.5000000000000006E-3</v>
      </c>
      <c r="G29" s="4"/>
      <c r="H29" s="146"/>
      <c r="I29" s="146"/>
      <c r="J29" s="146"/>
      <c r="K29" s="146"/>
      <c r="L29" s="146"/>
      <c r="M29" s="146"/>
      <c r="N29" s="146"/>
      <c r="O29" s="146"/>
      <c r="P29" s="146"/>
      <c r="Q29" s="146"/>
      <c r="R29" s="146"/>
      <c r="S29" s="146"/>
      <c r="T29" s="146"/>
      <c r="U29" s="146"/>
      <c r="V29" s="146"/>
      <c r="W29" s="146"/>
      <c r="X29" s="146"/>
      <c r="Y29" s="146"/>
      <c r="Z29" s="146"/>
    </row>
    <row r="30" spans="1:26" ht="20.25" customHeight="1" x14ac:dyDescent="0.2">
      <c r="A30" s="4"/>
      <c r="B30" s="159">
        <v>5</v>
      </c>
      <c r="C30" s="160" t="s">
        <v>2314</v>
      </c>
      <c r="D30" s="159" t="s">
        <v>1075</v>
      </c>
      <c r="E30" s="161">
        <v>6.1600000000000002E-2</v>
      </c>
      <c r="F30" s="161">
        <v>3.5000000000000003E-2</v>
      </c>
      <c r="G30" s="4"/>
      <c r="H30" s="146"/>
      <c r="I30" s="146"/>
      <c r="J30" s="146"/>
      <c r="K30" s="146"/>
      <c r="L30" s="146"/>
      <c r="M30" s="146"/>
      <c r="N30" s="146"/>
      <c r="O30" s="146"/>
      <c r="P30" s="146"/>
      <c r="Q30" s="146"/>
      <c r="R30" s="146"/>
      <c r="S30" s="146"/>
      <c r="T30" s="146"/>
      <c r="U30" s="146"/>
      <c r="V30" s="146"/>
      <c r="W30" s="146"/>
      <c r="X30" s="146"/>
      <c r="Y30" s="146"/>
      <c r="Z30" s="146"/>
    </row>
    <row r="31" spans="1:26" ht="20.25" customHeight="1" x14ac:dyDescent="0.2">
      <c r="A31" s="4"/>
      <c r="B31" s="159">
        <v>6</v>
      </c>
      <c r="C31" s="160" t="s">
        <v>2315</v>
      </c>
      <c r="D31" s="159" t="s">
        <v>2316</v>
      </c>
      <c r="E31" s="161">
        <f t="shared" ref="E31:F31" si="0">SUM(E32:E35)</f>
        <v>5.6499999999999995E-2</v>
      </c>
      <c r="F31" s="161">
        <f t="shared" si="0"/>
        <v>3.6499999999999998E-2</v>
      </c>
      <c r="G31" s="4"/>
      <c r="H31" s="146"/>
      <c r="I31" s="146"/>
      <c r="J31" s="146"/>
      <c r="K31" s="146"/>
      <c r="L31" s="146"/>
      <c r="M31" s="146"/>
      <c r="N31" s="146"/>
      <c r="O31" s="146"/>
      <c r="P31" s="146"/>
      <c r="Q31" s="146"/>
      <c r="R31" s="146"/>
      <c r="S31" s="146"/>
      <c r="T31" s="146"/>
      <c r="U31" s="146"/>
      <c r="V31" s="146"/>
      <c r="W31" s="146"/>
      <c r="X31" s="146"/>
      <c r="Y31" s="146"/>
      <c r="Z31" s="146"/>
    </row>
    <row r="32" spans="1:26" ht="20.25" customHeight="1" x14ac:dyDescent="0.2">
      <c r="A32" s="4"/>
      <c r="B32" s="159" t="s">
        <v>2317</v>
      </c>
      <c r="C32" s="160" t="s">
        <v>2318</v>
      </c>
      <c r="D32" s="160"/>
      <c r="E32" s="161">
        <v>6.4999999999999997E-3</v>
      </c>
      <c r="F32" s="161">
        <v>6.4999999999999997E-3</v>
      </c>
      <c r="G32" s="4"/>
      <c r="H32" s="146"/>
      <c r="I32" s="146"/>
      <c r="J32" s="146"/>
      <c r="K32" s="146"/>
      <c r="L32" s="146"/>
      <c r="M32" s="146"/>
      <c r="N32" s="146"/>
      <c r="O32" s="146"/>
      <c r="P32" s="146"/>
      <c r="Q32" s="146"/>
      <c r="R32" s="146"/>
      <c r="S32" s="146"/>
      <c r="T32" s="146"/>
      <c r="U32" s="146"/>
      <c r="V32" s="146"/>
      <c r="W32" s="146"/>
      <c r="X32" s="146"/>
      <c r="Y32" s="146"/>
      <c r="Z32" s="146"/>
    </row>
    <row r="33" spans="1:26" ht="20.25" customHeight="1" x14ac:dyDescent="0.2">
      <c r="A33" s="4"/>
      <c r="B33" s="159" t="s">
        <v>2319</v>
      </c>
      <c r="C33" s="160" t="s">
        <v>2320</v>
      </c>
      <c r="D33" s="160"/>
      <c r="E33" s="161">
        <v>0.03</v>
      </c>
      <c r="F33" s="161">
        <v>0.03</v>
      </c>
      <c r="G33" s="4"/>
      <c r="H33" s="146"/>
      <c r="I33" s="146"/>
      <c r="J33" s="146"/>
      <c r="K33" s="146"/>
      <c r="L33" s="146"/>
      <c r="M33" s="146"/>
      <c r="N33" s="146"/>
      <c r="O33" s="146"/>
      <c r="P33" s="146"/>
      <c r="Q33" s="146"/>
      <c r="R33" s="146"/>
      <c r="S33" s="146"/>
      <c r="T33" s="146"/>
      <c r="U33" s="146"/>
      <c r="V33" s="146"/>
      <c r="W33" s="146"/>
      <c r="X33" s="146"/>
      <c r="Y33" s="146"/>
      <c r="Z33" s="146"/>
    </row>
    <row r="34" spans="1:26" ht="20.25" customHeight="1" x14ac:dyDescent="0.2">
      <c r="A34" s="4"/>
      <c r="B34" s="159" t="s">
        <v>2321</v>
      </c>
      <c r="C34" s="160" t="s">
        <v>2322</v>
      </c>
      <c r="D34" s="160"/>
      <c r="E34" s="161">
        <v>0.02</v>
      </c>
      <c r="F34" s="161">
        <v>0</v>
      </c>
      <c r="G34" s="4"/>
      <c r="H34" s="146"/>
      <c r="I34" s="146"/>
      <c r="J34" s="146"/>
      <c r="K34" s="146"/>
      <c r="L34" s="146"/>
      <c r="M34" s="146"/>
      <c r="N34" s="146"/>
      <c r="O34" s="146"/>
      <c r="P34" s="146"/>
      <c r="Q34" s="146"/>
      <c r="R34" s="146"/>
      <c r="S34" s="146"/>
      <c r="T34" s="146"/>
      <c r="U34" s="146"/>
      <c r="V34" s="146"/>
      <c r="W34" s="146"/>
      <c r="X34" s="146"/>
      <c r="Y34" s="146"/>
      <c r="Z34" s="146"/>
    </row>
    <row r="35" spans="1:26" ht="20.25" customHeight="1" x14ac:dyDescent="0.2">
      <c r="A35" s="4"/>
      <c r="B35" s="159" t="s">
        <v>2323</v>
      </c>
      <c r="C35" s="160" t="s">
        <v>2324</v>
      </c>
      <c r="D35" s="160"/>
      <c r="E35" s="161">
        <v>0</v>
      </c>
      <c r="F35" s="161">
        <v>0</v>
      </c>
      <c r="G35" s="4"/>
      <c r="H35" s="146"/>
      <c r="I35" s="146"/>
      <c r="J35" s="146"/>
      <c r="K35" s="146"/>
      <c r="L35" s="146"/>
      <c r="M35" s="146"/>
      <c r="N35" s="146"/>
      <c r="O35" s="146"/>
      <c r="P35" s="146"/>
      <c r="Q35" s="146"/>
      <c r="R35" s="146"/>
      <c r="S35" s="146"/>
      <c r="T35" s="146"/>
      <c r="U35" s="146"/>
      <c r="V35" s="146"/>
      <c r="W35" s="146"/>
      <c r="X35" s="146"/>
      <c r="Y35" s="146"/>
      <c r="Z35" s="146"/>
    </row>
    <row r="36" spans="1:26" ht="20.25" customHeight="1" x14ac:dyDescent="0.2">
      <c r="A36" s="4"/>
      <c r="B36" s="162"/>
      <c r="C36" s="163"/>
      <c r="D36" s="163"/>
      <c r="E36" s="161"/>
      <c r="F36" s="161"/>
      <c r="G36" s="4"/>
      <c r="H36" s="146"/>
      <c r="I36" s="146"/>
      <c r="J36" s="146"/>
      <c r="K36" s="146"/>
      <c r="L36" s="146"/>
      <c r="M36" s="146"/>
      <c r="N36" s="146"/>
      <c r="O36" s="146"/>
      <c r="P36" s="146"/>
      <c r="Q36" s="146"/>
      <c r="R36" s="146"/>
      <c r="S36" s="146"/>
      <c r="T36" s="146"/>
      <c r="U36" s="146"/>
      <c r="V36" s="146"/>
      <c r="W36" s="146"/>
      <c r="X36" s="146"/>
      <c r="Y36" s="146"/>
      <c r="Z36" s="146"/>
    </row>
    <row r="37" spans="1:26" ht="20.25" customHeight="1" x14ac:dyDescent="0.2">
      <c r="A37" s="4"/>
      <c r="B37" s="407" t="s">
        <v>2325</v>
      </c>
      <c r="C37" s="355"/>
      <c r="D37" s="356"/>
      <c r="E37" s="71">
        <f t="shared" ref="E37:F37" si="1">((1+E26+E27+E28)*(1+E29)*(1+E30)/(1-E31))-1</f>
        <v>0.20814986876099639</v>
      </c>
      <c r="F37" s="71">
        <f t="shared" si="1"/>
        <v>0.13512301037882701</v>
      </c>
      <c r="G37" s="4"/>
      <c r="H37" s="146"/>
      <c r="I37" s="146"/>
      <c r="J37" s="146"/>
      <c r="K37" s="146"/>
      <c r="L37" s="146"/>
      <c r="M37" s="146"/>
      <c r="N37" s="146"/>
      <c r="O37" s="146"/>
      <c r="P37" s="146"/>
      <c r="Q37" s="146"/>
      <c r="R37" s="146"/>
      <c r="S37" s="146"/>
      <c r="T37" s="146"/>
      <c r="U37" s="146"/>
      <c r="V37" s="146"/>
      <c r="W37" s="146"/>
      <c r="X37" s="146"/>
      <c r="Y37" s="146"/>
      <c r="Z37" s="146"/>
    </row>
    <row r="38" spans="1:26" ht="6" customHeight="1" x14ac:dyDescent="0.2">
      <c r="A38" s="4"/>
      <c r="B38" s="66"/>
      <c r="C38" s="66"/>
      <c r="D38" s="66"/>
      <c r="E38" s="164"/>
      <c r="F38" s="164"/>
      <c r="G38" s="4"/>
      <c r="H38" s="146"/>
      <c r="I38" s="146"/>
      <c r="J38" s="146"/>
      <c r="K38" s="146"/>
      <c r="L38" s="146"/>
      <c r="M38" s="146"/>
      <c r="N38" s="146"/>
      <c r="O38" s="146"/>
      <c r="P38" s="146"/>
      <c r="Q38" s="146"/>
      <c r="R38" s="146"/>
      <c r="S38" s="146"/>
      <c r="T38" s="146"/>
      <c r="U38" s="146"/>
      <c r="V38" s="146"/>
      <c r="W38" s="146"/>
      <c r="X38" s="146"/>
      <c r="Y38" s="146"/>
      <c r="Z38" s="146"/>
    </row>
    <row r="39" spans="1:26" ht="6" customHeight="1" x14ac:dyDescent="0.2">
      <c r="A39" s="4"/>
      <c r="B39" s="66"/>
      <c r="C39" s="66"/>
      <c r="D39" s="66"/>
      <c r="E39" s="164"/>
      <c r="F39" s="164"/>
      <c r="G39" s="4"/>
      <c r="H39" s="146"/>
      <c r="I39" s="146"/>
      <c r="J39" s="146"/>
      <c r="K39" s="146"/>
      <c r="L39" s="146"/>
      <c r="M39" s="146"/>
      <c r="N39" s="146"/>
      <c r="O39" s="146"/>
      <c r="P39" s="146"/>
      <c r="Q39" s="146"/>
      <c r="R39" s="146"/>
      <c r="S39" s="146"/>
      <c r="T39" s="146"/>
      <c r="U39" s="146"/>
      <c r="V39" s="146"/>
      <c r="W39" s="146"/>
      <c r="X39" s="146"/>
      <c r="Y39" s="146"/>
      <c r="Z39" s="146"/>
    </row>
    <row r="40" spans="1:26" ht="20.25" customHeight="1" x14ac:dyDescent="0.2">
      <c r="A40" s="4"/>
      <c r="B40" s="67" t="s">
        <v>2326</v>
      </c>
      <c r="C40" s="50"/>
      <c r="D40" s="50"/>
      <c r="E40" s="50"/>
      <c r="F40" s="50"/>
      <c r="G40" s="4"/>
      <c r="H40" s="146"/>
      <c r="I40" s="146"/>
      <c r="J40" s="146"/>
      <c r="K40" s="146"/>
      <c r="L40" s="146"/>
      <c r="M40" s="146"/>
      <c r="N40" s="146"/>
      <c r="O40" s="146"/>
      <c r="P40" s="146"/>
      <c r="Q40" s="146"/>
      <c r="R40" s="146"/>
      <c r="S40" s="146"/>
      <c r="T40" s="146"/>
      <c r="U40" s="146"/>
      <c r="V40" s="146"/>
      <c r="W40" s="146"/>
      <c r="X40" s="146"/>
      <c r="Y40" s="146"/>
      <c r="Z40" s="146"/>
    </row>
    <row r="41" spans="1:26" ht="20.25" customHeight="1" x14ac:dyDescent="0.2">
      <c r="A41" s="4"/>
      <c r="B41" s="33" t="s">
        <v>2327</v>
      </c>
      <c r="C41" s="408" t="s">
        <v>2328</v>
      </c>
      <c r="D41" s="349"/>
      <c r="E41" s="349"/>
      <c r="F41" s="349"/>
      <c r="G41" s="4"/>
      <c r="H41" s="146"/>
      <c r="I41" s="146"/>
      <c r="J41" s="146"/>
      <c r="K41" s="146"/>
      <c r="L41" s="146"/>
      <c r="M41" s="146"/>
      <c r="N41" s="146"/>
      <c r="O41" s="146"/>
      <c r="P41" s="146"/>
      <c r="Q41" s="146"/>
      <c r="R41" s="146"/>
      <c r="S41" s="146"/>
      <c r="T41" s="146"/>
      <c r="U41" s="146"/>
      <c r="V41" s="146"/>
      <c r="W41" s="146"/>
      <c r="X41" s="146"/>
      <c r="Y41" s="146"/>
      <c r="Z41" s="146"/>
    </row>
    <row r="42" spans="1:26" ht="20.25" customHeight="1" x14ac:dyDescent="0.2">
      <c r="A42" s="4"/>
      <c r="B42" s="33" t="s">
        <v>2329</v>
      </c>
      <c r="C42" s="408" t="s">
        <v>2330</v>
      </c>
      <c r="D42" s="349"/>
      <c r="E42" s="349"/>
      <c r="F42" s="349"/>
      <c r="G42" s="4"/>
      <c r="H42" s="146"/>
      <c r="I42" s="146"/>
      <c r="J42" s="146"/>
      <c r="K42" s="146"/>
      <c r="L42" s="146"/>
      <c r="M42" s="146"/>
      <c r="N42" s="146"/>
      <c r="O42" s="146"/>
      <c r="P42" s="146"/>
      <c r="Q42" s="146"/>
      <c r="R42" s="146"/>
      <c r="S42" s="146"/>
      <c r="T42" s="146"/>
      <c r="U42" s="146"/>
      <c r="V42" s="146"/>
      <c r="W42" s="146"/>
      <c r="X42" s="146"/>
      <c r="Y42" s="146"/>
      <c r="Z42" s="146"/>
    </row>
    <row r="43" spans="1:26" ht="20.25" customHeight="1" x14ac:dyDescent="0.2">
      <c r="A43" s="4"/>
      <c r="B43" s="33"/>
      <c r="C43" s="50"/>
      <c r="D43" s="166"/>
      <c r="E43" s="166"/>
      <c r="F43" s="166"/>
      <c r="G43" s="4"/>
      <c r="H43" s="146"/>
      <c r="I43" s="146"/>
      <c r="J43" s="146"/>
      <c r="K43" s="146"/>
      <c r="L43" s="146"/>
      <c r="M43" s="146"/>
      <c r="N43" s="146"/>
      <c r="O43" s="146"/>
      <c r="P43" s="146"/>
      <c r="Q43" s="146"/>
      <c r="R43" s="146"/>
      <c r="S43" s="146"/>
      <c r="T43" s="146"/>
      <c r="U43" s="146"/>
      <c r="V43" s="146"/>
      <c r="W43" s="146"/>
      <c r="X43" s="146"/>
      <c r="Y43" s="146"/>
      <c r="Z43" s="146"/>
    </row>
    <row r="44" spans="1:26" ht="20.25" customHeight="1" x14ac:dyDescent="0.2">
      <c r="A44" s="4"/>
      <c r="B44" s="67" t="s">
        <v>2331</v>
      </c>
      <c r="C44" s="50"/>
      <c r="D44" s="50"/>
      <c r="E44" s="50"/>
      <c r="F44" s="50"/>
      <c r="G44" s="4"/>
      <c r="H44" s="146"/>
      <c r="I44" s="146"/>
      <c r="J44" s="146"/>
      <c r="K44" s="146"/>
      <c r="L44" s="146"/>
      <c r="M44" s="146"/>
      <c r="N44" s="146"/>
      <c r="O44" s="146"/>
      <c r="P44" s="146"/>
      <c r="Q44" s="146"/>
      <c r="R44" s="146"/>
      <c r="S44" s="146"/>
      <c r="T44" s="146"/>
      <c r="U44" s="146"/>
      <c r="V44" s="146"/>
      <c r="W44" s="146"/>
      <c r="X44" s="146"/>
      <c r="Y44" s="146"/>
      <c r="Z44" s="146"/>
    </row>
    <row r="45" spans="1:26" ht="20.25" customHeight="1" x14ac:dyDescent="0.2">
      <c r="A45" s="4"/>
      <c r="B45" s="33" t="s">
        <v>2327</v>
      </c>
      <c r="C45" s="408" t="s">
        <v>2332</v>
      </c>
      <c r="D45" s="349"/>
      <c r="E45" s="349"/>
      <c r="F45" s="349"/>
      <c r="G45" s="4"/>
      <c r="H45" s="146"/>
      <c r="I45" s="146"/>
      <c r="J45" s="146"/>
      <c r="K45" s="146"/>
      <c r="L45" s="146"/>
      <c r="M45" s="146"/>
      <c r="N45" s="146"/>
      <c r="O45" s="146"/>
      <c r="P45" s="146"/>
      <c r="Q45" s="146"/>
      <c r="R45" s="146"/>
      <c r="S45" s="146"/>
      <c r="T45" s="146"/>
      <c r="U45" s="146"/>
      <c r="V45" s="146"/>
      <c r="W45" s="146"/>
      <c r="X45" s="146"/>
      <c r="Y45" s="146"/>
      <c r="Z45" s="146"/>
    </row>
    <row r="46" spans="1:26" ht="20.25" customHeight="1" x14ac:dyDescent="0.2">
      <c r="A46" s="4"/>
      <c r="B46" s="33" t="s">
        <v>2329</v>
      </c>
      <c r="C46" s="408" t="s">
        <v>2333</v>
      </c>
      <c r="D46" s="349"/>
      <c r="E46" s="349"/>
      <c r="F46" s="349"/>
      <c r="G46" s="4"/>
      <c r="H46" s="146"/>
      <c r="I46" s="146"/>
      <c r="J46" s="146"/>
      <c r="K46" s="146"/>
      <c r="L46" s="146"/>
      <c r="M46" s="146"/>
      <c r="N46" s="146"/>
      <c r="O46" s="146"/>
      <c r="P46" s="146"/>
      <c r="Q46" s="146"/>
      <c r="R46" s="146"/>
      <c r="S46" s="146"/>
      <c r="T46" s="146"/>
      <c r="U46" s="146"/>
      <c r="V46" s="146"/>
      <c r="W46" s="146"/>
      <c r="X46" s="146"/>
      <c r="Y46" s="146"/>
      <c r="Z46" s="146"/>
    </row>
    <row r="47" spans="1:26" ht="20.25" customHeight="1" x14ac:dyDescent="0.2">
      <c r="A47" s="4"/>
      <c r="B47" s="4"/>
      <c r="C47" s="4"/>
      <c r="D47" s="4"/>
      <c r="E47" s="4"/>
      <c r="F47" s="167"/>
      <c r="G47" s="4"/>
      <c r="H47" s="146"/>
      <c r="I47" s="146"/>
      <c r="J47" s="146"/>
      <c r="K47" s="146"/>
      <c r="L47" s="146"/>
      <c r="M47" s="146"/>
      <c r="N47" s="146"/>
      <c r="O47" s="146"/>
      <c r="P47" s="146"/>
      <c r="Q47" s="146"/>
      <c r="R47" s="146"/>
      <c r="S47" s="146"/>
      <c r="T47" s="146"/>
      <c r="U47" s="146"/>
      <c r="V47" s="146"/>
      <c r="W47" s="146"/>
      <c r="X47" s="146"/>
      <c r="Y47" s="146"/>
      <c r="Z47" s="146"/>
    </row>
    <row r="48" spans="1:26" ht="20.25" customHeight="1" x14ac:dyDescent="0.2">
      <c r="A48" s="4"/>
      <c r="B48" s="409" t="s">
        <v>12</v>
      </c>
      <c r="C48" s="346"/>
      <c r="D48" s="346"/>
      <c r="E48" s="346"/>
      <c r="F48" s="347"/>
      <c r="G48" s="4"/>
      <c r="H48" s="146"/>
      <c r="I48" s="146"/>
      <c r="J48" s="146"/>
      <c r="K48" s="146"/>
      <c r="L48" s="146"/>
      <c r="M48" s="146"/>
      <c r="N48" s="146"/>
      <c r="O48" s="146"/>
      <c r="P48" s="146"/>
      <c r="Q48" s="146"/>
      <c r="R48" s="146"/>
      <c r="S48" s="146"/>
      <c r="T48" s="146"/>
      <c r="U48" s="146"/>
      <c r="V48" s="146"/>
      <c r="W48" s="146"/>
      <c r="X48" s="146"/>
      <c r="Y48" s="146"/>
      <c r="Z48" s="146"/>
    </row>
    <row r="49" spans="1:26" ht="20.25" customHeight="1" x14ac:dyDescent="0.2">
      <c r="A49" s="4"/>
      <c r="B49" s="348"/>
      <c r="C49" s="349"/>
      <c r="D49" s="349"/>
      <c r="E49" s="349"/>
      <c r="F49" s="350"/>
      <c r="G49" s="4"/>
      <c r="H49" s="146"/>
      <c r="I49" s="146"/>
      <c r="J49" s="146"/>
      <c r="K49" s="146"/>
      <c r="L49" s="146"/>
      <c r="M49" s="146"/>
      <c r="N49" s="146"/>
      <c r="O49" s="146"/>
      <c r="P49" s="146"/>
      <c r="Q49" s="146"/>
      <c r="R49" s="146"/>
      <c r="S49" s="146"/>
      <c r="T49" s="146"/>
      <c r="U49" s="146"/>
      <c r="V49" s="146"/>
      <c r="W49" s="146"/>
      <c r="X49" s="146"/>
      <c r="Y49" s="146"/>
      <c r="Z49" s="146"/>
    </row>
    <row r="50" spans="1:26" ht="20.25" customHeight="1" x14ac:dyDescent="0.2">
      <c r="A50" s="4"/>
      <c r="B50" s="348"/>
      <c r="C50" s="349"/>
      <c r="D50" s="349"/>
      <c r="E50" s="349"/>
      <c r="F50" s="350"/>
      <c r="G50" s="4"/>
      <c r="H50" s="146"/>
      <c r="I50" s="146"/>
      <c r="J50" s="146"/>
      <c r="K50" s="146"/>
      <c r="L50" s="146"/>
      <c r="M50" s="146"/>
      <c r="N50" s="146"/>
      <c r="O50" s="146"/>
      <c r="P50" s="146"/>
      <c r="Q50" s="146"/>
      <c r="R50" s="146"/>
      <c r="S50" s="146"/>
      <c r="T50" s="146"/>
      <c r="U50" s="146"/>
      <c r="V50" s="146"/>
      <c r="W50" s="146"/>
      <c r="X50" s="146"/>
      <c r="Y50" s="146"/>
      <c r="Z50" s="146"/>
    </row>
    <row r="51" spans="1:26" ht="20.25" customHeight="1" x14ac:dyDescent="0.2">
      <c r="A51" s="4"/>
      <c r="B51" s="348"/>
      <c r="C51" s="349"/>
      <c r="D51" s="349"/>
      <c r="E51" s="349"/>
      <c r="F51" s="350"/>
      <c r="G51" s="4"/>
      <c r="H51" s="146"/>
      <c r="I51" s="146"/>
      <c r="J51" s="146"/>
      <c r="K51" s="146"/>
      <c r="L51" s="146"/>
      <c r="M51" s="146"/>
      <c r="N51" s="146"/>
      <c r="O51" s="146"/>
      <c r="P51" s="146"/>
      <c r="Q51" s="146"/>
      <c r="R51" s="146"/>
      <c r="S51" s="146"/>
      <c r="T51" s="146"/>
      <c r="U51" s="146"/>
      <c r="V51" s="146"/>
      <c r="W51" s="146"/>
      <c r="X51" s="146"/>
      <c r="Y51" s="146"/>
      <c r="Z51" s="146"/>
    </row>
    <row r="52" spans="1:26" ht="20.25" customHeight="1" x14ac:dyDescent="0.25">
      <c r="A52" s="4"/>
      <c r="B52" s="358" t="str">
        <f>'DADOS GERAIS'!C24</f>
        <v>Thaenne Hellen Beber</v>
      </c>
      <c r="C52" s="349"/>
      <c r="D52" s="349"/>
      <c r="E52" s="349"/>
      <c r="F52" s="350"/>
      <c r="G52" s="4"/>
      <c r="H52" s="146"/>
      <c r="I52" s="146"/>
      <c r="J52" s="146"/>
      <c r="K52" s="146"/>
      <c r="L52" s="146"/>
      <c r="M52" s="146"/>
      <c r="N52" s="146"/>
      <c r="O52" s="146"/>
      <c r="P52" s="146"/>
      <c r="Q52" s="146"/>
      <c r="R52" s="146"/>
      <c r="S52" s="146"/>
      <c r="T52" s="146"/>
      <c r="U52" s="146"/>
      <c r="V52" s="146"/>
      <c r="W52" s="146"/>
      <c r="X52" s="146"/>
      <c r="Y52" s="146"/>
      <c r="Z52" s="146"/>
    </row>
    <row r="53" spans="1:26" ht="20.25" customHeight="1" x14ac:dyDescent="0.2">
      <c r="A53" s="4"/>
      <c r="B53" s="406" t="str">
        <f>'DADOS GERAIS'!C25</f>
        <v>Engenheira Civil  - CREA SC 186217-6</v>
      </c>
      <c r="C53" s="349"/>
      <c r="D53" s="349"/>
      <c r="E53" s="349"/>
      <c r="F53" s="350"/>
      <c r="G53" s="4"/>
      <c r="H53" s="146"/>
      <c r="I53" s="146"/>
      <c r="J53" s="146"/>
      <c r="K53" s="146"/>
      <c r="L53" s="146"/>
      <c r="M53" s="146"/>
      <c r="N53" s="146"/>
      <c r="O53" s="146"/>
      <c r="P53" s="146"/>
      <c r="Q53" s="146"/>
      <c r="R53" s="146"/>
      <c r="S53" s="146"/>
      <c r="T53" s="146"/>
      <c r="U53" s="146"/>
      <c r="V53" s="146"/>
      <c r="W53" s="146"/>
      <c r="X53" s="146"/>
      <c r="Y53" s="146"/>
      <c r="Z53" s="146"/>
    </row>
    <row r="54" spans="1:26" ht="20.25" customHeight="1" x14ac:dyDescent="0.2">
      <c r="A54" s="4"/>
      <c r="B54" s="168"/>
      <c r="C54" s="169"/>
      <c r="D54" s="169"/>
      <c r="E54" s="169"/>
      <c r="F54" s="170"/>
      <c r="G54" s="4"/>
      <c r="H54" s="146"/>
      <c r="I54" s="146"/>
      <c r="J54" s="146"/>
      <c r="K54" s="146"/>
      <c r="L54" s="146"/>
      <c r="M54" s="146"/>
      <c r="N54" s="146"/>
      <c r="O54" s="146"/>
      <c r="P54" s="146"/>
      <c r="Q54" s="146"/>
      <c r="R54" s="146"/>
      <c r="S54" s="146"/>
      <c r="T54" s="146"/>
      <c r="U54" s="146"/>
      <c r="V54" s="146"/>
      <c r="W54" s="146"/>
      <c r="X54" s="146"/>
      <c r="Y54" s="146"/>
      <c r="Z54" s="146"/>
    </row>
    <row r="55" spans="1:26" ht="15.75" customHeight="1" x14ac:dyDescent="0.2">
      <c r="A55" s="4"/>
      <c r="B55" s="92"/>
      <c r="C55" s="43"/>
      <c r="D55" s="43"/>
      <c r="E55" s="43"/>
      <c r="F55" s="44"/>
      <c r="G55" s="4"/>
      <c r="H55" s="146"/>
      <c r="I55" s="146"/>
      <c r="J55" s="146"/>
      <c r="K55" s="146"/>
      <c r="L55" s="146"/>
      <c r="M55" s="146"/>
      <c r="N55" s="146"/>
      <c r="O55" s="146"/>
      <c r="P55" s="146"/>
      <c r="Q55" s="146"/>
      <c r="R55" s="146"/>
      <c r="S55" s="146"/>
      <c r="T55" s="146"/>
      <c r="U55" s="146"/>
      <c r="V55" s="146"/>
      <c r="W55" s="146"/>
      <c r="X55" s="146"/>
      <c r="Y55" s="146"/>
      <c r="Z55" s="146"/>
    </row>
    <row r="56" spans="1:26" ht="20.25" customHeight="1" x14ac:dyDescent="0.2">
      <c r="A56" s="4"/>
      <c r="B56" s="4"/>
      <c r="C56" s="4"/>
      <c r="D56" s="4"/>
      <c r="E56" s="4"/>
      <c r="F56" s="4"/>
      <c r="G56" s="4"/>
      <c r="H56" s="146"/>
      <c r="I56" s="146"/>
      <c r="J56" s="146"/>
      <c r="K56" s="146"/>
      <c r="L56" s="146"/>
      <c r="M56" s="146"/>
      <c r="N56" s="146"/>
      <c r="O56" s="146"/>
      <c r="P56" s="146"/>
      <c r="Q56" s="146"/>
      <c r="R56" s="146"/>
      <c r="S56" s="146"/>
      <c r="T56" s="146"/>
      <c r="U56" s="146"/>
      <c r="V56" s="146"/>
      <c r="W56" s="146"/>
      <c r="X56" s="146"/>
      <c r="Y56" s="146"/>
      <c r="Z56" s="146"/>
    </row>
    <row r="57" spans="1:26" ht="15.75" customHeight="1" x14ac:dyDescent="0.2">
      <c r="A57" s="146"/>
      <c r="B57" s="146"/>
      <c r="C57" s="146"/>
      <c r="D57" s="146"/>
      <c r="E57" s="146"/>
      <c r="F57" s="146"/>
      <c r="G57" s="146"/>
      <c r="H57" s="146"/>
      <c r="I57" s="146"/>
      <c r="J57" s="146"/>
      <c r="K57" s="146"/>
      <c r="L57" s="146"/>
      <c r="M57" s="146"/>
      <c r="N57" s="146"/>
      <c r="O57" s="146"/>
      <c r="P57" s="146"/>
      <c r="Q57" s="146"/>
      <c r="R57" s="146"/>
      <c r="S57" s="146"/>
      <c r="T57" s="146"/>
      <c r="U57" s="146"/>
      <c r="V57" s="146"/>
      <c r="W57" s="146"/>
      <c r="X57" s="146"/>
      <c r="Y57" s="146"/>
      <c r="Z57" s="146"/>
    </row>
    <row r="58" spans="1:26" ht="15.75" customHeight="1" x14ac:dyDescent="0.2">
      <c r="A58" s="146"/>
      <c r="B58" s="146"/>
      <c r="C58" s="146"/>
      <c r="D58" s="146"/>
      <c r="E58" s="146"/>
      <c r="F58" s="146"/>
      <c r="G58" s="146"/>
      <c r="H58" s="146"/>
      <c r="I58" s="146"/>
      <c r="J58" s="146"/>
      <c r="K58" s="146"/>
      <c r="L58" s="146"/>
      <c r="M58" s="146"/>
      <c r="N58" s="146"/>
      <c r="O58" s="146"/>
      <c r="P58" s="146"/>
      <c r="Q58" s="146"/>
      <c r="R58" s="146"/>
      <c r="S58" s="146"/>
      <c r="T58" s="146"/>
      <c r="U58" s="146"/>
      <c r="V58" s="146"/>
      <c r="W58" s="146"/>
      <c r="X58" s="146"/>
      <c r="Y58" s="146"/>
      <c r="Z58" s="146"/>
    </row>
    <row r="59" spans="1:26" ht="15.75" customHeight="1" x14ac:dyDescent="0.2">
      <c r="A59" s="146"/>
      <c r="B59" s="146"/>
      <c r="C59" s="146"/>
      <c r="D59" s="146"/>
      <c r="E59" s="146"/>
      <c r="F59" s="146"/>
      <c r="G59" s="146"/>
      <c r="H59" s="146"/>
      <c r="I59" s="146"/>
      <c r="J59" s="146"/>
      <c r="K59" s="146"/>
      <c r="L59" s="146"/>
      <c r="M59" s="146"/>
      <c r="N59" s="146"/>
      <c r="O59" s="146"/>
      <c r="P59" s="146"/>
      <c r="Q59" s="146"/>
      <c r="R59" s="146"/>
      <c r="S59" s="146"/>
      <c r="T59" s="146"/>
      <c r="U59" s="146"/>
      <c r="V59" s="146"/>
      <c r="W59" s="146"/>
      <c r="X59" s="146"/>
      <c r="Y59" s="146"/>
      <c r="Z59" s="146"/>
    </row>
    <row r="60" spans="1:26" ht="15.75" customHeight="1" x14ac:dyDescent="0.2">
      <c r="A60" s="146"/>
      <c r="B60" s="146"/>
      <c r="C60" s="146"/>
      <c r="D60" s="146"/>
      <c r="E60" s="146"/>
      <c r="F60" s="146"/>
      <c r="G60" s="146"/>
      <c r="H60" s="146"/>
      <c r="I60" s="146"/>
      <c r="J60" s="146"/>
      <c r="K60" s="146"/>
      <c r="L60" s="146"/>
      <c r="M60" s="146"/>
      <c r="N60" s="146"/>
      <c r="O60" s="146"/>
      <c r="P60" s="146"/>
      <c r="Q60" s="146"/>
      <c r="R60" s="146"/>
      <c r="S60" s="146"/>
      <c r="T60" s="146"/>
      <c r="U60" s="146"/>
      <c r="V60" s="146"/>
      <c r="W60" s="146"/>
      <c r="X60" s="146"/>
      <c r="Y60" s="146"/>
      <c r="Z60" s="146"/>
    </row>
    <row r="61" spans="1:26" ht="15.75" customHeight="1" x14ac:dyDescent="0.2">
      <c r="A61" s="146"/>
      <c r="B61" s="146"/>
      <c r="C61" s="146"/>
      <c r="D61" s="146"/>
      <c r="E61" s="146"/>
      <c r="F61" s="146"/>
      <c r="G61" s="146"/>
      <c r="H61" s="146"/>
      <c r="I61" s="146"/>
      <c r="J61" s="146"/>
      <c r="K61" s="146"/>
      <c r="L61" s="146"/>
      <c r="M61" s="146"/>
      <c r="N61" s="146"/>
      <c r="O61" s="146"/>
      <c r="P61" s="146"/>
      <c r="Q61" s="146"/>
      <c r="R61" s="146"/>
      <c r="S61" s="146"/>
      <c r="T61" s="146"/>
      <c r="U61" s="146"/>
      <c r="V61" s="146"/>
      <c r="W61" s="146"/>
      <c r="X61" s="146"/>
      <c r="Y61" s="146"/>
      <c r="Z61" s="146"/>
    </row>
    <row r="62" spans="1:26" ht="15.75" customHeight="1" x14ac:dyDescent="0.2">
      <c r="A62" s="146"/>
      <c r="B62" s="146"/>
      <c r="C62" s="146"/>
      <c r="D62" s="146"/>
      <c r="E62" s="146"/>
      <c r="F62" s="146"/>
      <c r="G62" s="146"/>
      <c r="H62" s="146"/>
      <c r="I62" s="146"/>
      <c r="J62" s="146"/>
      <c r="K62" s="146"/>
      <c r="L62" s="146"/>
      <c r="M62" s="146"/>
      <c r="N62" s="146"/>
      <c r="O62" s="146"/>
      <c r="P62" s="146"/>
      <c r="Q62" s="146"/>
      <c r="R62" s="146"/>
      <c r="S62" s="146"/>
      <c r="T62" s="146"/>
      <c r="U62" s="146"/>
      <c r="V62" s="146"/>
      <c r="W62" s="146"/>
      <c r="X62" s="146"/>
      <c r="Y62" s="146"/>
      <c r="Z62" s="146"/>
    </row>
    <row r="63" spans="1:26" ht="15.75" customHeight="1" x14ac:dyDescent="0.2">
      <c r="A63" s="146"/>
      <c r="B63" s="146"/>
      <c r="C63" s="146"/>
      <c r="D63" s="146"/>
      <c r="E63" s="146"/>
      <c r="F63" s="146"/>
      <c r="G63" s="146"/>
      <c r="H63" s="146"/>
      <c r="I63" s="146"/>
      <c r="J63" s="146"/>
      <c r="K63" s="146"/>
      <c r="L63" s="146"/>
      <c r="M63" s="146"/>
      <c r="N63" s="146"/>
      <c r="O63" s="146"/>
      <c r="P63" s="146"/>
      <c r="Q63" s="146"/>
      <c r="R63" s="146"/>
      <c r="S63" s="146"/>
      <c r="T63" s="146"/>
      <c r="U63" s="146"/>
      <c r="V63" s="146"/>
      <c r="W63" s="146"/>
      <c r="X63" s="146"/>
      <c r="Y63" s="146"/>
      <c r="Z63" s="146"/>
    </row>
    <row r="64" spans="1:26" ht="15.75" customHeight="1" x14ac:dyDescent="0.2">
      <c r="A64" s="146"/>
      <c r="B64" s="146"/>
      <c r="C64" s="146"/>
      <c r="D64" s="146"/>
      <c r="E64" s="146"/>
      <c r="F64" s="146"/>
      <c r="G64" s="146"/>
      <c r="H64" s="146"/>
      <c r="I64" s="146"/>
      <c r="J64" s="146"/>
      <c r="K64" s="146"/>
      <c r="L64" s="146"/>
      <c r="M64" s="146"/>
      <c r="N64" s="146"/>
      <c r="O64" s="146"/>
      <c r="P64" s="146"/>
      <c r="Q64" s="146"/>
      <c r="R64" s="146"/>
      <c r="S64" s="146"/>
      <c r="T64" s="146"/>
      <c r="U64" s="146"/>
      <c r="V64" s="146"/>
      <c r="W64" s="146"/>
      <c r="X64" s="146"/>
      <c r="Y64" s="146"/>
      <c r="Z64" s="146"/>
    </row>
    <row r="65" spans="1:26" ht="15.75" customHeight="1" x14ac:dyDescent="0.2">
      <c r="A65" s="146"/>
      <c r="B65" s="146"/>
      <c r="C65" s="146"/>
      <c r="D65" s="146"/>
      <c r="E65" s="146"/>
      <c r="F65" s="146"/>
      <c r="G65" s="146"/>
      <c r="H65" s="146"/>
      <c r="I65" s="146"/>
      <c r="J65" s="146"/>
      <c r="K65" s="146"/>
      <c r="L65" s="146"/>
      <c r="M65" s="146"/>
      <c r="N65" s="146"/>
      <c r="O65" s="146"/>
      <c r="P65" s="146"/>
      <c r="Q65" s="146"/>
      <c r="R65" s="146"/>
      <c r="S65" s="146"/>
      <c r="T65" s="146"/>
      <c r="U65" s="146"/>
      <c r="V65" s="146"/>
      <c r="W65" s="146"/>
      <c r="X65" s="146"/>
      <c r="Y65" s="146"/>
      <c r="Z65" s="146"/>
    </row>
    <row r="66" spans="1:26" ht="15.75" customHeight="1" x14ac:dyDescent="0.2">
      <c r="A66" s="146"/>
      <c r="B66" s="146"/>
      <c r="C66" s="146"/>
      <c r="D66" s="146"/>
      <c r="E66" s="146"/>
      <c r="F66" s="146"/>
      <c r="G66" s="146"/>
      <c r="H66" s="146"/>
      <c r="I66" s="146"/>
      <c r="J66" s="146"/>
      <c r="K66" s="146"/>
      <c r="L66" s="146"/>
      <c r="M66" s="146"/>
      <c r="N66" s="146"/>
      <c r="O66" s="146"/>
      <c r="P66" s="146"/>
      <c r="Q66" s="146"/>
      <c r="R66" s="146"/>
      <c r="S66" s="146"/>
      <c r="T66" s="146"/>
      <c r="U66" s="146"/>
      <c r="V66" s="146"/>
      <c r="W66" s="146"/>
      <c r="X66" s="146"/>
      <c r="Y66" s="146"/>
      <c r="Z66" s="146"/>
    </row>
    <row r="67" spans="1:26" ht="15.75" customHeight="1" x14ac:dyDescent="0.2">
      <c r="A67" s="146"/>
      <c r="B67" s="146"/>
      <c r="C67" s="146"/>
      <c r="D67" s="146"/>
      <c r="E67" s="146"/>
      <c r="F67" s="146"/>
      <c r="G67" s="146"/>
      <c r="H67" s="146"/>
      <c r="I67" s="146"/>
      <c r="J67" s="146"/>
      <c r="K67" s="146"/>
      <c r="L67" s="146"/>
      <c r="M67" s="146"/>
      <c r="N67" s="146"/>
      <c r="O67" s="146"/>
      <c r="P67" s="146"/>
      <c r="Q67" s="146"/>
      <c r="R67" s="146"/>
      <c r="S67" s="146"/>
      <c r="T67" s="146"/>
      <c r="U67" s="146"/>
      <c r="V67" s="146"/>
      <c r="W67" s="146"/>
      <c r="X67" s="146"/>
      <c r="Y67" s="146"/>
      <c r="Z67" s="146"/>
    </row>
    <row r="68" spans="1:26" ht="15.75" customHeight="1" x14ac:dyDescent="0.2">
      <c r="A68" s="146"/>
      <c r="B68" s="146"/>
      <c r="C68" s="146"/>
      <c r="D68" s="146"/>
      <c r="E68" s="146"/>
      <c r="F68" s="146"/>
      <c r="G68" s="146"/>
      <c r="H68" s="146"/>
      <c r="I68" s="146"/>
      <c r="J68" s="146"/>
      <c r="K68" s="146"/>
      <c r="L68" s="146"/>
      <c r="M68" s="146"/>
      <c r="N68" s="146"/>
      <c r="O68" s="146"/>
      <c r="P68" s="146"/>
      <c r="Q68" s="146"/>
      <c r="R68" s="146"/>
      <c r="S68" s="146"/>
      <c r="T68" s="146"/>
      <c r="U68" s="146"/>
      <c r="V68" s="146"/>
      <c r="W68" s="146"/>
      <c r="X68" s="146"/>
      <c r="Y68" s="146"/>
      <c r="Z68" s="146"/>
    </row>
    <row r="69" spans="1:26" ht="15.75" customHeight="1" x14ac:dyDescent="0.2">
      <c r="A69" s="146"/>
      <c r="B69" s="146"/>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row>
    <row r="70" spans="1:26" ht="15.75" customHeight="1" x14ac:dyDescent="0.2">
      <c r="A70" s="146"/>
      <c r="B70" s="146"/>
      <c r="C70" s="146"/>
      <c r="D70" s="146"/>
      <c r="E70" s="146"/>
      <c r="F70" s="146"/>
      <c r="G70" s="146"/>
      <c r="H70" s="146"/>
      <c r="I70" s="146"/>
      <c r="J70" s="146"/>
      <c r="K70" s="146"/>
      <c r="L70" s="146"/>
      <c r="M70" s="146"/>
      <c r="N70" s="146"/>
      <c r="O70" s="146"/>
      <c r="P70" s="146"/>
      <c r="Q70" s="146"/>
      <c r="R70" s="146"/>
      <c r="S70" s="146"/>
      <c r="T70" s="146"/>
      <c r="U70" s="146"/>
      <c r="V70" s="146"/>
      <c r="W70" s="146"/>
      <c r="X70" s="146"/>
      <c r="Y70" s="146"/>
      <c r="Z70" s="146"/>
    </row>
    <row r="71" spans="1:26" ht="15.75" customHeight="1" x14ac:dyDescent="0.2">
      <c r="A71" s="146"/>
      <c r="B71" s="146"/>
      <c r="C71" s="146"/>
      <c r="D71" s="146"/>
      <c r="E71" s="146"/>
      <c r="F71" s="146"/>
      <c r="G71" s="146"/>
      <c r="H71" s="146"/>
      <c r="I71" s="146"/>
      <c r="J71" s="146"/>
      <c r="K71" s="146"/>
      <c r="L71" s="146"/>
      <c r="M71" s="146"/>
      <c r="N71" s="146"/>
      <c r="O71" s="146"/>
      <c r="P71" s="146"/>
      <c r="Q71" s="146"/>
      <c r="R71" s="146"/>
      <c r="S71" s="146"/>
      <c r="T71" s="146"/>
      <c r="U71" s="146"/>
      <c r="V71" s="146"/>
      <c r="W71" s="146"/>
      <c r="X71" s="146"/>
      <c r="Y71" s="146"/>
      <c r="Z71" s="146"/>
    </row>
    <row r="72" spans="1:26" ht="15.75" customHeight="1" x14ac:dyDescent="0.2">
      <c r="A72" s="146"/>
      <c r="B72" s="146"/>
      <c r="C72" s="146"/>
      <c r="D72" s="146"/>
      <c r="E72" s="146"/>
      <c r="F72" s="146"/>
      <c r="G72" s="146"/>
      <c r="H72" s="146"/>
      <c r="I72" s="146"/>
      <c r="J72" s="146"/>
      <c r="K72" s="146"/>
      <c r="L72" s="146"/>
      <c r="M72" s="146"/>
      <c r="N72" s="146"/>
      <c r="O72" s="146"/>
      <c r="P72" s="146"/>
      <c r="Q72" s="146"/>
      <c r="R72" s="146"/>
      <c r="S72" s="146"/>
      <c r="T72" s="146"/>
      <c r="U72" s="146"/>
      <c r="V72" s="146"/>
      <c r="W72" s="146"/>
      <c r="X72" s="146"/>
      <c r="Y72" s="146"/>
      <c r="Z72" s="146"/>
    </row>
    <row r="73" spans="1:26" ht="15.75" customHeight="1" x14ac:dyDescent="0.2">
      <c r="A73" s="146"/>
      <c r="B73" s="146"/>
      <c r="C73" s="146"/>
      <c r="D73" s="146"/>
      <c r="E73" s="146"/>
      <c r="F73" s="146"/>
      <c r="G73" s="146"/>
      <c r="H73" s="146"/>
      <c r="I73" s="146"/>
      <c r="J73" s="146"/>
      <c r="K73" s="146"/>
      <c r="L73" s="146"/>
      <c r="M73" s="146"/>
      <c r="N73" s="146"/>
      <c r="O73" s="146"/>
      <c r="P73" s="146"/>
      <c r="Q73" s="146"/>
      <c r="R73" s="146"/>
      <c r="S73" s="146"/>
      <c r="T73" s="146"/>
      <c r="U73" s="146"/>
      <c r="V73" s="146"/>
      <c r="W73" s="146"/>
      <c r="X73" s="146"/>
      <c r="Y73" s="146"/>
      <c r="Z73" s="146"/>
    </row>
    <row r="74" spans="1:26" ht="15.75" customHeight="1" x14ac:dyDescent="0.2">
      <c r="A74" s="146"/>
      <c r="B74" s="146"/>
      <c r="C74" s="146"/>
      <c r="D74" s="146"/>
      <c r="E74" s="146"/>
      <c r="F74" s="146"/>
      <c r="G74" s="146"/>
      <c r="H74" s="146"/>
      <c r="I74" s="146"/>
      <c r="J74" s="146"/>
      <c r="K74" s="146"/>
      <c r="L74" s="146"/>
      <c r="M74" s="146"/>
      <c r="N74" s="146"/>
      <c r="O74" s="146"/>
      <c r="P74" s="146"/>
      <c r="Q74" s="146"/>
      <c r="R74" s="146"/>
      <c r="S74" s="146"/>
      <c r="T74" s="146"/>
      <c r="U74" s="146"/>
      <c r="V74" s="146"/>
      <c r="W74" s="146"/>
      <c r="X74" s="146"/>
      <c r="Y74" s="146"/>
      <c r="Z74" s="146"/>
    </row>
    <row r="75" spans="1:26" ht="15.75" customHeight="1" x14ac:dyDescent="0.2">
      <c r="A75" s="146"/>
      <c r="B75" s="146"/>
      <c r="C75" s="146"/>
      <c r="D75" s="146"/>
      <c r="E75" s="146"/>
      <c r="F75" s="146"/>
      <c r="G75" s="146"/>
      <c r="H75" s="146"/>
      <c r="I75" s="146"/>
      <c r="J75" s="146"/>
      <c r="K75" s="146"/>
      <c r="L75" s="146"/>
      <c r="M75" s="146"/>
      <c r="N75" s="146"/>
      <c r="O75" s="146"/>
      <c r="P75" s="146"/>
      <c r="Q75" s="146"/>
      <c r="R75" s="146"/>
      <c r="S75" s="146"/>
      <c r="T75" s="146"/>
      <c r="U75" s="146"/>
      <c r="V75" s="146"/>
      <c r="W75" s="146"/>
      <c r="X75" s="146"/>
      <c r="Y75" s="146"/>
      <c r="Z75" s="146"/>
    </row>
    <row r="76" spans="1:26" ht="15.75" customHeight="1" x14ac:dyDescent="0.2">
      <c r="A76" s="146"/>
      <c r="B76" s="146"/>
      <c r="C76" s="146"/>
      <c r="D76" s="146"/>
      <c r="E76" s="146"/>
      <c r="F76" s="146"/>
      <c r="G76" s="146"/>
      <c r="H76" s="146"/>
      <c r="I76" s="146"/>
      <c r="J76" s="146"/>
      <c r="K76" s="146"/>
      <c r="L76" s="146"/>
      <c r="M76" s="146"/>
      <c r="N76" s="146"/>
      <c r="O76" s="146"/>
      <c r="P76" s="146"/>
      <c r="Q76" s="146"/>
      <c r="R76" s="146"/>
      <c r="S76" s="146"/>
      <c r="T76" s="146"/>
      <c r="U76" s="146"/>
      <c r="V76" s="146"/>
      <c r="W76" s="146"/>
      <c r="X76" s="146"/>
      <c r="Y76" s="146"/>
      <c r="Z76" s="146"/>
    </row>
    <row r="77" spans="1:26" ht="15.75" customHeight="1" x14ac:dyDescent="0.2">
      <c r="A77" s="146"/>
      <c r="B77" s="146"/>
      <c r="C77" s="146"/>
      <c r="D77" s="146"/>
      <c r="E77" s="146"/>
      <c r="F77" s="146"/>
      <c r="G77" s="146"/>
      <c r="H77" s="146"/>
      <c r="I77" s="146"/>
      <c r="J77" s="146"/>
      <c r="K77" s="146"/>
      <c r="L77" s="146"/>
      <c r="M77" s="146"/>
      <c r="N77" s="146"/>
      <c r="O77" s="146"/>
      <c r="P77" s="146"/>
      <c r="Q77" s="146"/>
      <c r="R77" s="146"/>
      <c r="S77" s="146"/>
      <c r="T77" s="146"/>
      <c r="U77" s="146"/>
      <c r="V77" s="146"/>
      <c r="W77" s="146"/>
      <c r="X77" s="146"/>
      <c r="Y77" s="146"/>
      <c r="Z77" s="146"/>
    </row>
    <row r="78" spans="1:26" ht="15.75" customHeight="1" x14ac:dyDescent="0.2">
      <c r="A78" s="146"/>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row>
    <row r="79" spans="1:26" ht="15.75" customHeight="1" x14ac:dyDescent="0.2">
      <c r="A79" s="146"/>
      <c r="B79" s="146"/>
      <c r="C79" s="146"/>
      <c r="D79" s="146"/>
      <c r="E79" s="146"/>
      <c r="F79" s="146"/>
      <c r="G79" s="146"/>
      <c r="H79" s="146"/>
      <c r="I79" s="146"/>
      <c r="J79" s="146"/>
      <c r="K79" s="146"/>
      <c r="L79" s="146"/>
      <c r="M79" s="146"/>
      <c r="N79" s="146"/>
      <c r="O79" s="146"/>
      <c r="P79" s="146"/>
      <c r="Q79" s="146"/>
      <c r="R79" s="146"/>
      <c r="S79" s="146"/>
      <c r="T79" s="146"/>
      <c r="U79" s="146"/>
      <c r="V79" s="146"/>
      <c r="W79" s="146"/>
      <c r="X79" s="146"/>
      <c r="Y79" s="146"/>
      <c r="Z79" s="146"/>
    </row>
    <row r="80" spans="1:26" ht="15.75" customHeight="1" x14ac:dyDescent="0.2">
      <c r="A80" s="146"/>
      <c r="B80" s="146"/>
      <c r="C80" s="146"/>
      <c r="D80" s="146"/>
      <c r="E80" s="146"/>
      <c r="F80" s="146"/>
      <c r="G80" s="146"/>
      <c r="H80" s="146"/>
      <c r="I80" s="146"/>
      <c r="J80" s="146"/>
      <c r="K80" s="146"/>
      <c r="L80" s="146"/>
      <c r="M80" s="146"/>
      <c r="N80" s="146"/>
      <c r="O80" s="146"/>
      <c r="P80" s="146"/>
      <c r="Q80" s="146"/>
      <c r="R80" s="146"/>
      <c r="S80" s="146"/>
      <c r="T80" s="146"/>
      <c r="U80" s="146"/>
      <c r="V80" s="146"/>
      <c r="W80" s="146"/>
      <c r="X80" s="146"/>
      <c r="Y80" s="146"/>
      <c r="Z80" s="146"/>
    </row>
    <row r="81" spans="1:26" ht="15.75" customHeight="1" x14ac:dyDescent="0.2">
      <c r="A81" s="146"/>
      <c r="B81" s="146"/>
      <c r="C81" s="146"/>
      <c r="D81" s="146"/>
      <c r="E81" s="146"/>
      <c r="F81" s="146"/>
      <c r="G81" s="146"/>
      <c r="H81" s="146"/>
      <c r="I81" s="146"/>
      <c r="J81" s="146"/>
      <c r="K81" s="146"/>
      <c r="L81" s="146"/>
      <c r="M81" s="146"/>
      <c r="N81" s="146"/>
      <c r="O81" s="146"/>
      <c r="P81" s="146"/>
      <c r="Q81" s="146"/>
      <c r="R81" s="146"/>
      <c r="S81" s="146"/>
      <c r="T81" s="146"/>
      <c r="U81" s="146"/>
      <c r="V81" s="146"/>
      <c r="W81" s="146"/>
      <c r="X81" s="146"/>
      <c r="Y81" s="146"/>
      <c r="Z81" s="146"/>
    </row>
    <row r="82" spans="1:26" ht="15.75" customHeight="1" x14ac:dyDescent="0.2">
      <c r="A82" s="146"/>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46"/>
    </row>
    <row r="83" spans="1:26" ht="15.75" customHeight="1" x14ac:dyDescent="0.2">
      <c r="A83" s="146"/>
      <c r="B83" s="146"/>
      <c r="C83" s="146"/>
      <c r="D83" s="146"/>
      <c r="E83" s="146"/>
      <c r="F83" s="146"/>
      <c r="G83" s="146"/>
      <c r="H83" s="146"/>
      <c r="I83" s="146"/>
      <c r="J83" s="146"/>
      <c r="K83" s="146"/>
      <c r="L83" s="146"/>
      <c r="M83" s="146"/>
      <c r="N83" s="146"/>
      <c r="O83" s="146"/>
      <c r="P83" s="146"/>
      <c r="Q83" s="146"/>
      <c r="R83" s="146"/>
      <c r="S83" s="146"/>
      <c r="T83" s="146"/>
      <c r="U83" s="146"/>
      <c r="V83" s="146"/>
      <c r="W83" s="146"/>
      <c r="X83" s="146"/>
      <c r="Y83" s="146"/>
      <c r="Z83" s="146"/>
    </row>
    <row r="84" spans="1:26" ht="15.75" customHeight="1" x14ac:dyDescent="0.2">
      <c r="A84" s="146"/>
      <c r="B84" s="146"/>
      <c r="C84" s="146"/>
      <c r="D84" s="146"/>
      <c r="E84" s="146"/>
      <c r="F84" s="146"/>
      <c r="G84" s="146"/>
      <c r="H84" s="146"/>
      <c r="I84" s="146"/>
      <c r="J84" s="146"/>
      <c r="K84" s="146"/>
      <c r="L84" s="146"/>
      <c r="M84" s="146"/>
      <c r="N84" s="146"/>
      <c r="O84" s="146"/>
      <c r="P84" s="146"/>
      <c r="Q84" s="146"/>
      <c r="R84" s="146"/>
      <c r="S84" s="146"/>
      <c r="T84" s="146"/>
      <c r="U84" s="146"/>
      <c r="V84" s="146"/>
      <c r="W84" s="146"/>
      <c r="X84" s="146"/>
      <c r="Y84" s="146"/>
      <c r="Z84" s="146"/>
    </row>
    <row r="85" spans="1:26" ht="15.75" customHeight="1" x14ac:dyDescent="0.2">
      <c r="A85" s="146"/>
      <c r="B85" s="146"/>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row>
    <row r="86" spans="1:26" ht="15.75" customHeight="1" x14ac:dyDescent="0.2">
      <c r="A86" s="146"/>
      <c r="B86" s="146"/>
      <c r="C86" s="146"/>
      <c r="D86" s="146"/>
      <c r="E86" s="146"/>
      <c r="F86" s="146"/>
      <c r="G86" s="146"/>
      <c r="H86" s="146"/>
      <c r="I86" s="146"/>
      <c r="J86" s="146"/>
      <c r="K86" s="146"/>
      <c r="L86" s="146"/>
      <c r="M86" s="146"/>
      <c r="N86" s="146"/>
      <c r="O86" s="146"/>
      <c r="P86" s="146"/>
      <c r="Q86" s="146"/>
      <c r="R86" s="146"/>
      <c r="S86" s="146"/>
      <c r="T86" s="146"/>
      <c r="U86" s="146"/>
      <c r="V86" s="146"/>
      <c r="W86" s="146"/>
      <c r="X86" s="146"/>
      <c r="Y86" s="146"/>
      <c r="Z86" s="146"/>
    </row>
    <row r="87" spans="1:26" ht="15.75" customHeight="1" x14ac:dyDescent="0.2">
      <c r="A87" s="146"/>
      <c r="B87" s="146"/>
      <c r="C87" s="146"/>
      <c r="D87" s="146"/>
      <c r="E87" s="146"/>
      <c r="F87" s="146"/>
      <c r="G87" s="146"/>
      <c r="H87" s="146"/>
      <c r="I87" s="146"/>
      <c r="J87" s="146"/>
      <c r="K87" s="146"/>
      <c r="L87" s="146"/>
      <c r="M87" s="146"/>
      <c r="N87" s="146"/>
      <c r="O87" s="146"/>
      <c r="P87" s="146"/>
      <c r="Q87" s="146"/>
      <c r="R87" s="146"/>
      <c r="S87" s="146"/>
      <c r="T87" s="146"/>
      <c r="U87" s="146"/>
      <c r="V87" s="146"/>
      <c r="W87" s="146"/>
      <c r="X87" s="146"/>
      <c r="Y87" s="146"/>
      <c r="Z87" s="146"/>
    </row>
    <row r="88" spans="1:26" ht="15.75" customHeight="1" x14ac:dyDescent="0.2">
      <c r="A88" s="146"/>
      <c r="B88" s="146"/>
      <c r="C88" s="146"/>
      <c r="D88" s="146"/>
      <c r="E88" s="146"/>
      <c r="F88" s="146"/>
      <c r="G88" s="146"/>
      <c r="H88" s="146"/>
      <c r="I88" s="146"/>
      <c r="J88" s="146"/>
      <c r="K88" s="146"/>
      <c r="L88" s="146"/>
      <c r="M88" s="146"/>
      <c r="N88" s="146"/>
      <c r="O88" s="146"/>
      <c r="P88" s="146"/>
      <c r="Q88" s="146"/>
      <c r="R88" s="146"/>
      <c r="S88" s="146"/>
      <c r="T88" s="146"/>
      <c r="U88" s="146"/>
      <c r="V88" s="146"/>
      <c r="W88" s="146"/>
      <c r="X88" s="146"/>
      <c r="Y88" s="146"/>
      <c r="Z88" s="146"/>
    </row>
    <row r="89" spans="1:26" ht="15.75" customHeight="1" x14ac:dyDescent="0.2">
      <c r="A89" s="146"/>
      <c r="B89" s="146"/>
      <c r="C89" s="146"/>
      <c r="D89" s="146"/>
      <c r="E89" s="146"/>
      <c r="F89" s="146"/>
      <c r="G89" s="146"/>
      <c r="H89" s="146"/>
      <c r="I89" s="146"/>
      <c r="J89" s="146"/>
      <c r="K89" s="146"/>
      <c r="L89" s="146"/>
      <c r="M89" s="146"/>
      <c r="N89" s="146"/>
      <c r="O89" s="146"/>
      <c r="P89" s="146"/>
      <c r="Q89" s="146"/>
      <c r="R89" s="146"/>
      <c r="S89" s="146"/>
      <c r="T89" s="146"/>
      <c r="U89" s="146"/>
      <c r="V89" s="146"/>
      <c r="W89" s="146"/>
      <c r="X89" s="146"/>
      <c r="Y89" s="146"/>
      <c r="Z89" s="146"/>
    </row>
    <row r="90" spans="1:26" ht="15.75" customHeight="1" x14ac:dyDescent="0.2">
      <c r="A90" s="146"/>
      <c r="B90" s="146"/>
      <c r="C90" s="146"/>
      <c r="D90" s="146"/>
      <c r="E90" s="146"/>
      <c r="F90" s="146"/>
      <c r="G90" s="146"/>
      <c r="H90" s="146"/>
      <c r="I90" s="146"/>
      <c r="J90" s="146"/>
      <c r="K90" s="146"/>
      <c r="L90" s="146"/>
      <c r="M90" s="146"/>
      <c r="N90" s="146"/>
      <c r="O90" s="146"/>
      <c r="P90" s="146"/>
      <c r="Q90" s="146"/>
      <c r="R90" s="146"/>
      <c r="S90" s="146"/>
      <c r="T90" s="146"/>
      <c r="U90" s="146"/>
      <c r="V90" s="146"/>
      <c r="W90" s="146"/>
      <c r="X90" s="146"/>
      <c r="Y90" s="146"/>
      <c r="Z90" s="146"/>
    </row>
    <row r="91" spans="1:26" ht="15.75" customHeight="1" x14ac:dyDescent="0.2">
      <c r="A91" s="146"/>
      <c r="B91" s="146"/>
      <c r="C91" s="146"/>
      <c r="D91" s="146"/>
      <c r="E91" s="146"/>
      <c r="F91" s="146"/>
      <c r="G91" s="146"/>
      <c r="H91" s="146"/>
      <c r="I91" s="146"/>
      <c r="J91" s="146"/>
      <c r="K91" s="146"/>
      <c r="L91" s="146"/>
      <c r="M91" s="146"/>
      <c r="N91" s="146"/>
      <c r="O91" s="146"/>
      <c r="P91" s="146"/>
      <c r="Q91" s="146"/>
      <c r="R91" s="146"/>
      <c r="S91" s="146"/>
      <c r="T91" s="146"/>
      <c r="U91" s="146"/>
      <c r="V91" s="146"/>
      <c r="W91" s="146"/>
      <c r="X91" s="146"/>
      <c r="Y91" s="146"/>
      <c r="Z91" s="146"/>
    </row>
    <row r="92" spans="1:26" ht="15.75" customHeight="1" x14ac:dyDescent="0.2">
      <c r="A92" s="146"/>
      <c r="B92" s="146"/>
      <c r="C92" s="146"/>
      <c r="D92" s="146"/>
      <c r="E92" s="146"/>
      <c r="F92" s="146"/>
      <c r="G92" s="146"/>
      <c r="H92" s="146"/>
      <c r="I92" s="146"/>
      <c r="J92" s="146"/>
      <c r="K92" s="146"/>
      <c r="L92" s="146"/>
      <c r="M92" s="146"/>
      <c r="N92" s="146"/>
      <c r="O92" s="146"/>
      <c r="P92" s="146"/>
      <c r="Q92" s="146"/>
      <c r="R92" s="146"/>
      <c r="S92" s="146"/>
      <c r="T92" s="146"/>
      <c r="U92" s="146"/>
      <c r="V92" s="146"/>
      <c r="W92" s="146"/>
      <c r="X92" s="146"/>
      <c r="Y92" s="146"/>
      <c r="Z92" s="146"/>
    </row>
    <row r="93" spans="1:26" ht="15.75" customHeight="1" x14ac:dyDescent="0.2">
      <c r="A93" s="146"/>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row>
    <row r="94" spans="1:26" ht="15.75" customHeight="1" x14ac:dyDescent="0.2">
      <c r="A94" s="146"/>
      <c r="B94" s="146"/>
      <c r="C94" s="146"/>
      <c r="D94" s="146"/>
      <c r="E94" s="146"/>
      <c r="F94" s="146"/>
      <c r="G94" s="146"/>
      <c r="H94" s="146"/>
      <c r="I94" s="146"/>
      <c r="J94" s="146"/>
      <c r="K94" s="146"/>
      <c r="L94" s="146"/>
      <c r="M94" s="146"/>
      <c r="N94" s="146"/>
      <c r="O94" s="146"/>
      <c r="P94" s="146"/>
      <c r="Q94" s="146"/>
      <c r="R94" s="146"/>
      <c r="S94" s="146"/>
      <c r="T94" s="146"/>
      <c r="U94" s="146"/>
      <c r="V94" s="146"/>
      <c r="W94" s="146"/>
      <c r="X94" s="146"/>
      <c r="Y94" s="146"/>
      <c r="Z94" s="146"/>
    </row>
    <row r="95" spans="1:26" ht="15.75" customHeight="1" x14ac:dyDescent="0.2">
      <c r="A95" s="146"/>
      <c r="B95" s="146"/>
      <c r="C95" s="146"/>
      <c r="D95" s="146"/>
      <c r="E95" s="146"/>
      <c r="F95" s="146"/>
      <c r="G95" s="146"/>
      <c r="H95" s="146"/>
      <c r="I95" s="146"/>
      <c r="J95" s="146"/>
      <c r="K95" s="146"/>
      <c r="L95" s="146"/>
      <c r="M95" s="146"/>
      <c r="N95" s="146"/>
      <c r="O95" s="146"/>
      <c r="P95" s="146"/>
      <c r="Q95" s="146"/>
      <c r="R95" s="146"/>
      <c r="S95" s="146"/>
      <c r="T95" s="146"/>
      <c r="U95" s="146"/>
      <c r="V95" s="146"/>
      <c r="W95" s="146"/>
      <c r="X95" s="146"/>
      <c r="Y95" s="146"/>
      <c r="Z95" s="146"/>
    </row>
    <row r="96" spans="1:26" ht="15.75" customHeight="1" x14ac:dyDescent="0.2">
      <c r="A96" s="146"/>
      <c r="B96" s="146"/>
      <c r="C96" s="146"/>
      <c r="D96" s="146"/>
      <c r="E96" s="146"/>
      <c r="F96" s="146"/>
      <c r="G96" s="146"/>
      <c r="H96" s="146"/>
      <c r="I96" s="146"/>
      <c r="J96" s="146"/>
      <c r="K96" s="146"/>
      <c r="L96" s="146"/>
      <c r="M96" s="146"/>
      <c r="N96" s="146"/>
      <c r="O96" s="146"/>
      <c r="P96" s="146"/>
      <c r="Q96" s="146"/>
      <c r="R96" s="146"/>
      <c r="S96" s="146"/>
      <c r="T96" s="146"/>
      <c r="U96" s="146"/>
      <c r="V96" s="146"/>
      <c r="W96" s="146"/>
      <c r="X96" s="146"/>
      <c r="Y96" s="146"/>
      <c r="Z96" s="146"/>
    </row>
    <row r="97" spans="1:26" ht="15.75" customHeight="1" x14ac:dyDescent="0.2">
      <c r="A97" s="146"/>
      <c r="B97" s="146"/>
      <c r="C97" s="146"/>
      <c r="D97" s="146"/>
      <c r="E97" s="146"/>
      <c r="F97" s="146"/>
      <c r="G97" s="146"/>
      <c r="H97" s="146"/>
      <c r="I97" s="146"/>
      <c r="J97" s="146"/>
      <c r="K97" s="146"/>
      <c r="L97" s="146"/>
      <c r="M97" s="146"/>
      <c r="N97" s="146"/>
      <c r="O97" s="146"/>
      <c r="P97" s="146"/>
      <c r="Q97" s="146"/>
      <c r="R97" s="146"/>
      <c r="S97" s="146"/>
      <c r="T97" s="146"/>
      <c r="U97" s="146"/>
      <c r="V97" s="146"/>
      <c r="W97" s="146"/>
      <c r="X97" s="146"/>
      <c r="Y97" s="146"/>
      <c r="Z97" s="146"/>
    </row>
    <row r="98" spans="1:26" ht="15.75" customHeight="1" x14ac:dyDescent="0.2">
      <c r="A98" s="146"/>
      <c r="B98" s="146"/>
      <c r="C98" s="146"/>
      <c r="D98" s="146"/>
      <c r="E98" s="146"/>
      <c r="F98" s="146"/>
      <c r="G98" s="146"/>
      <c r="H98" s="146"/>
      <c r="I98" s="146"/>
      <c r="J98" s="146"/>
      <c r="K98" s="146"/>
      <c r="L98" s="146"/>
      <c r="M98" s="146"/>
      <c r="N98" s="146"/>
      <c r="O98" s="146"/>
      <c r="P98" s="146"/>
      <c r="Q98" s="146"/>
      <c r="R98" s="146"/>
      <c r="S98" s="146"/>
      <c r="T98" s="146"/>
      <c r="U98" s="146"/>
      <c r="V98" s="146"/>
      <c r="W98" s="146"/>
      <c r="X98" s="146"/>
      <c r="Y98" s="146"/>
      <c r="Z98" s="146"/>
    </row>
    <row r="99" spans="1:26" ht="15.75" customHeight="1" x14ac:dyDescent="0.2">
      <c r="A99" s="146"/>
      <c r="B99" s="146"/>
      <c r="C99" s="146"/>
      <c r="D99" s="146"/>
      <c r="E99" s="146"/>
      <c r="F99" s="146"/>
      <c r="G99" s="146"/>
      <c r="H99" s="146"/>
      <c r="I99" s="146"/>
      <c r="J99" s="146"/>
      <c r="K99" s="146"/>
      <c r="L99" s="146"/>
      <c r="M99" s="146"/>
      <c r="N99" s="146"/>
      <c r="O99" s="146"/>
      <c r="P99" s="146"/>
      <c r="Q99" s="146"/>
      <c r="R99" s="146"/>
      <c r="S99" s="146"/>
      <c r="T99" s="146"/>
      <c r="U99" s="146"/>
      <c r="V99" s="146"/>
      <c r="W99" s="146"/>
      <c r="X99" s="146"/>
      <c r="Y99" s="146"/>
      <c r="Z99" s="146"/>
    </row>
    <row r="100" spans="1:26" ht="15.75" customHeight="1" x14ac:dyDescent="0.2">
      <c r="A100" s="146"/>
      <c r="B100" s="146"/>
      <c r="C100" s="146"/>
      <c r="D100" s="146"/>
      <c r="E100" s="146"/>
      <c r="F100" s="146"/>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5.75" customHeight="1" x14ac:dyDescent="0.2">
      <c r="A101" s="146"/>
      <c r="B101" s="146"/>
      <c r="C101" s="146"/>
      <c r="D101" s="146"/>
      <c r="E101" s="146"/>
      <c r="F101" s="146"/>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5.75" customHeight="1" x14ac:dyDescent="0.2">
      <c r="A102" s="146"/>
      <c r="B102" s="146"/>
      <c r="C102" s="146"/>
      <c r="D102" s="146"/>
      <c r="E102" s="146"/>
      <c r="F102" s="146"/>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5.75" customHeight="1" x14ac:dyDescent="0.2">
      <c r="A103" s="146"/>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5.75" customHeight="1" x14ac:dyDescent="0.2">
      <c r="A104" s="146"/>
      <c r="B104" s="146"/>
      <c r="C104" s="146"/>
      <c r="D104" s="146"/>
      <c r="E104" s="146"/>
      <c r="F104" s="146"/>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5.75" customHeight="1" x14ac:dyDescent="0.2">
      <c r="A105" s="146"/>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5.75" customHeight="1" x14ac:dyDescent="0.2">
      <c r="A106" s="146"/>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5.75" customHeight="1" x14ac:dyDescent="0.2">
      <c r="A107" s="146"/>
      <c r="B107" s="146"/>
      <c r="C107" s="146"/>
      <c r="D107" s="146"/>
      <c r="E107" s="146"/>
      <c r="F107" s="146"/>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5.75" customHeight="1" x14ac:dyDescent="0.2">
      <c r="A108" s="146"/>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5.75" customHeight="1" x14ac:dyDescent="0.2">
      <c r="A109" s="146"/>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5.75" customHeight="1" x14ac:dyDescent="0.2">
      <c r="A110" s="146"/>
      <c r="B110" s="146"/>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5.75" customHeight="1" x14ac:dyDescent="0.2">
      <c r="A111" s="146"/>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5.75" customHeight="1" x14ac:dyDescent="0.2">
      <c r="A112" s="146"/>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5.75" customHeight="1" x14ac:dyDescent="0.2">
      <c r="A113" s="146"/>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5.75" customHeight="1" x14ac:dyDescent="0.2">
      <c r="A114" s="146"/>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5.75" customHeight="1" x14ac:dyDescent="0.2">
      <c r="A115" s="146"/>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5.75" customHeight="1" x14ac:dyDescent="0.2">
      <c r="A116" s="146"/>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5.75" customHeight="1" x14ac:dyDescent="0.2">
      <c r="A117" s="146"/>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5.75" customHeight="1" x14ac:dyDescent="0.2">
      <c r="A118" s="146"/>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5.75" customHeight="1" x14ac:dyDescent="0.2">
      <c r="A119" s="146"/>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5.75" customHeight="1" x14ac:dyDescent="0.2">
      <c r="A120" s="146"/>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5.75" customHeight="1" x14ac:dyDescent="0.2">
      <c r="A121" s="146"/>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5.75" customHeight="1" x14ac:dyDescent="0.2">
      <c r="A122" s="146"/>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5.75" customHeight="1" x14ac:dyDescent="0.2">
      <c r="A123" s="146"/>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5.75" customHeight="1" x14ac:dyDescent="0.2">
      <c r="A124" s="146"/>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5.75" customHeight="1" x14ac:dyDescent="0.2">
      <c r="A125" s="146"/>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5.75" customHeight="1" x14ac:dyDescent="0.2">
      <c r="A126" s="146"/>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5.75" customHeight="1" x14ac:dyDescent="0.2">
      <c r="A127" s="146"/>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5.75" customHeight="1" x14ac:dyDescent="0.2">
      <c r="A128" s="146"/>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5.75" customHeight="1" x14ac:dyDescent="0.2">
      <c r="A129" s="146"/>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5.75" customHeight="1" x14ac:dyDescent="0.2">
      <c r="A130" s="146"/>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5.75" customHeight="1" x14ac:dyDescent="0.2">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5.75" customHeight="1" x14ac:dyDescent="0.2">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5.75" customHeight="1" x14ac:dyDescent="0.2">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15.75" customHeight="1" x14ac:dyDescent="0.2">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5.75" customHeight="1" x14ac:dyDescent="0.2">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5.75" customHeight="1" x14ac:dyDescent="0.2">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15.75" customHeight="1" x14ac:dyDescent="0.2">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5.75" customHeight="1" x14ac:dyDescent="0.2">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5.75" customHeight="1" x14ac:dyDescent="0.2">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5.75" customHeight="1" x14ac:dyDescent="0.2">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5.75" customHeight="1" x14ac:dyDescent="0.2">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5.75" customHeight="1" x14ac:dyDescent="0.2">
      <c r="A142" s="146"/>
      <c r="B142" s="146"/>
      <c r="C142" s="146"/>
      <c r="D142" s="146"/>
      <c r="E142" s="146"/>
      <c r="F142" s="146"/>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5.75" customHeight="1" x14ac:dyDescent="0.2">
      <c r="A143" s="146"/>
      <c r="B143" s="146"/>
      <c r="C143" s="146"/>
      <c r="D143" s="146"/>
      <c r="E143" s="146"/>
      <c r="F143" s="146"/>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5.75" customHeight="1" x14ac:dyDescent="0.2">
      <c r="A144" s="146"/>
      <c r="B144" s="146"/>
      <c r="C144" s="146"/>
      <c r="D144" s="146"/>
      <c r="E144" s="146"/>
      <c r="F144" s="146"/>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5.75" customHeight="1" x14ac:dyDescent="0.2">
      <c r="A145" s="146"/>
      <c r="B145" s="146"/>
      <c r="C145" s="146"/>
      <c r="D145" s="146"/>
      <c r="E145" s="146"/>
      <c r="F145" s="146"/>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5.75" customHeight="1" x14ac:dyDescent="0.2">
      <c r="A146" s="146"/>
      <c r="B146" s="146"/>
      <c r="C146" s="146"/>
      <c r="D146" s="146"/>
      <c r="E146" s="146"/>
      <c r="F146" s="146"/>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5.75" customHeight="1" x14ac:dyDescent="0.2">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5.75" customHeight="1" x14ac:dyDescent="0.2">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5.75" customHeight="1" x14ac:dyDescent="0.2">
      <c r="A149" s="146"/>
      <c r="B149" s="146"/>
      <c r="C149" s="146"/>
      <c r="D149" s="146"/>
      <c r="E149" s="146"/>
      <c r="F149" s="146"/>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5.75" customHeight="1" x14ac:dyDescent="0.2">
      <c r="A150" s="146"/>
      <c r="B150" s="146"/>
      <c r="C150" s="146"/>
      <c r="D150" s="146"/>
      <c r="E150" s="146"/>
      <c r="F150" s="146"/>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5.75" customHeight="1" x14ac:dyDescent="0.2">
      <c r="A151" s="146"/>
      <c r="B151" s="146"/>
      <c r="C151" s="146"/>
      <c r="D151" s="146"/>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5.75" customHeight="1" x14ac:dyDescent="0.2">
      <c r="A152" s="146"/>
      <c r="B152" s="146"/>
      <c r="C152" s="146"/>
      <c r="D152" s="146"/>
      <c r="E152" s="146"/>
      <c r="F152" s="146"/>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5.75" customHeight="1" x14ac:dyDescent="0.2">
      <c r="A153" s="146"/>
      <c r="B153" s="146"/>
      <c r="C153" s="146"/>
      <c r="D153" s="146"/>
      <c r="E153" s="146"/>
      <c r="F153" s="146"/>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5.75" customHeight="1" x14ac:dyDescent="0.2">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5.75" customHeight="1" x14ac:dyDescent="0.2">
      <c r="A155" s="146"/>
      <c r="B155" s="146"/>
      <c r="C155" s="146"/>
      <c r="D155" s="146"/>
      <c r="E155" s="146"/>
      <c r="F155" s="146"/>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5.75" customHeight="1" x14ac:dyDescent="0.2">
      <c r="A156" s="146"/>
      <c r="B156" s="146"/>
      <c r="C156" s="146"/>
      <c r="D156" s="146"/>
      <c r="E156" s="146"/>
      <c r="F156" s="146"/>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5.75" customHeight="1" x14ac:dyDescent="0.2">
      <c r="A157" s="146"/>
      <c r="B157" s="146"/>
      <c r="C157" s="146"/>
      <c r="D157" s="146"/>
      <c r="E157" s="146"/>
      <c r="F157" s="146"/>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5.75" customHeight="1" x14ac:dyDescent="0.2">
      <c r="A158" s="146"/>
      <c r="B158" s="146"/>
      <c r="C158" s="146"/>
      <c r="D158" s="146"/>
      <c r="E158" s="146"/>
      <c r="F158" s="146"/>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5.75" customHeight="1" x14ac:dyDescent="0.2">
      <c r="A159" s="146"/>
      <c r="B159" s="146"/>
      <c r="C159" s="146"/>
      <c r="D159" s="146"/>
      <c r="E159" s="146"/>
      <c r="F159" s="146"/>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5.75" customHeight="1" x14ac:dyDescent="0.2">
      <c r="A160" s="146"/>
      <c r="B160" s="146"/>
      <c r="C160" s="146"/>
      <c r="D160" s="146"/>
      <c r="E160" s="146"/>
      <c r="F160" s="146"/>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5.75" customHeight="1" x14ac:dyDescent="0.2">
      <c r="A161" s="146"/>
      <c r="B161" s="146"/>
      <c r="C161" s="146"/>
      <c r="D161" s="146"/>
      <c r="E161" s="146"/>
      <c r="F161" s="146"/>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5.75" customHeight="1" x14ac:dyDescent="0.2">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5.75" customHeight="1" x14ac:dyDescent="0.2">
      <c r="A163" s="146"/>
      <c r="B163" s="146"/>
      <c r="C163" s="146"/>
      <c r="D163" s="146"/>
      <c r="E163" s="146"/>
      <c r="F163" s="146"/>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5.75" customHeight="1" x14ac:dyDescent="0.2">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5.75" customHeight="1" x14ac:dyDescent="0.2">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5.75" customHeight="1" x14ac:dyDescent="0.2">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5.75" customHeight="1" x14ac:dyDescent="0.2">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5.75" customHeight="1" x14ac:dyDescent="0.2">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5.75" customHeight="1" x14ac:dyDescent="0.2">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5.75" customHeight="1" x14ac:dyDescent="0.2">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5.75" customHeight="1" x14ac:dyDescent="0.2">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5.75" customHeight="1" x14ac:dyDescent="0.2">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5.75" customHeight="1" x14ac:dyDescent="0.2">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5.75" customHeight="1" x14ac:dyDescent="0.2">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5.75" customHeight="1" x14ac:dyDescent="0.2">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5.75" customHeight="1" x14ac:dyDescent="0.2">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5.75" customHeight="1" x14ac:dyDescent="0.2">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5.75" customHeight="1" x14ac:dyDescent="0.2">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5.75" customHeight="1" x14ac:dyDescent="0.2">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5.75" customHeight="1" x14ac:dyDescent="0.2">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5.75" customHeight="1" x14ac:dyDescent="0.2">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5.75" customHeight="1" x14ac:dyDescent="0.2">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5.75" customHeight="1" x14ac:dyDescent="0.2">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5.75" customHeight="1" x14ac:dyDescent="0.2">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5.75" customHeight="1" x14ac:dyDescent="0.2">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5.75" customHeight="1" x14ac:dyDescent="0.2">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5.75" customHeight="1" x14ac:dyDescent="0.2">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5.75" customHeight="1" x14ac:dyDescent="0.2">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5.75" customHeight="1" x14ac:dyDescent="0.2">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5.75" customHeight="1" x14ac:dyDescent="0.2">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5.75" customHeight="1" x14ac:dyDescent="0.2">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5.75" customHeight="1" x14ac:dyDescent="0.2">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5.75" customHeight="1" x14ac:dyDescent="0.2">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5.75" customHeight="1" x14ac:dyDescent="0.2">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5.75" customHeight="1" x14ac:dyDescent="0.2">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5.75" customHeight="1" x14ac:dyDescent="0.2">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5.75" customHeight="1" x14ac:dyDescent="0.2">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5.75" customHeight="1" x14ac:dyDescent="0.2">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5.75" customHeight="1" x14ac:dyDescent="0.2">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5.75" customHeight="1" x14ac:dyDescent="0.2">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5.75" customHeight="1" x14ac:dyDescent="0.2">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5.75" customHeight="1" x14ac:dyDescent="0.2">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5.75" customHeight="1" x14ac:dyDescent="0.2">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5.75" customHeight="1" x14ac:dyDescent="0.2">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5.75" customHeight="1" x14ac:dyDescent="0.2">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5.75" customHeight="1" x14ac:dyDescent="0.2">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5.75" customHeight="1" x14ac:dyDescent="0.2">
      <c r="A207" s="146"/>
      <c r="B207" s="146"/>
      <c r="C207" s="146"/>
      <c r="D207" s="146"/>
      <c r="E207" s="146"/>
      <c r="F207" s="146"/>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5.75" customHeight="1" x14ac:dyDescent="0.2">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5.75" customHeight="1" x14ac:dyDescent="0.2">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5.75" customHeight="1" x14ac:dyDescent="0.2">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5.75" customHeight="1" x14ac:dyDescent="0.2">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5.75" customHeight="1" x14ac:dyDescent="0.2">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5.75" customHeight="1" x14ac:dyDescent="0.2">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5.75" customHeight="1" x14ac:dyDescent="0.2">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5.75" customHeight="1" x14ac:dyDescent="0.2">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5.75" customHeight="1" x14ac:dyDescent="0.2">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5.75" customHeight="1" x14ac:dyDescent="0.2">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5.75" customHeight="1" x14ac:dyDescent="0.2">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5.75" customHeight="1" x14ac:dyDescent="0.2">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5.75" customHeight="1" x14ac:dyDescent="0.2">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5.75" customHeight="1" x14ac:dyDescent="0.2">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5.75" customHeight="1" x14ac:dyDescent="0.2">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5.75" customHeight="1" x14ac:dyDescent="0.2">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5.75" customHeight="1" x14ac:dyDescent="0.2">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5.75" customHeight="1" x14ac:dyDescent="0.2">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5.75" customHeight="1" x14ac:dyDescent="0.2">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5.75" customHeight="1" x14ac:dyDescent="0.2">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5.75" customHeight="1" x14ac:dyDescent="0.2">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5.75" customHeight="1" x14ac:dyDescent="0.2">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5.75" customHeight="1" x14ac:dyDescent="0.2">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5.75" customHeight="1" x14ac:dyDescent="0.2">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5.75" customHeight="1" x14ac:dyDescent="0.2">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5.75" customHeight="1" x14ac:dyDescent="0.2">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5.75" customHeight="1" x14ac:dyDescent="0.2">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5.75" customHeight="1" x14ac:dyDescent="0.2">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5.75" customHeight="1" x14ac:dyDescent="0.2">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5.75" customHeight="1" x14ac:dyDescent="0.2">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5.75" customHeight="1" x14ac:dyDescent="0.2">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5.75" customHeight="1" x14ac:dyDescent="0.2">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5.75" customHeight="1" x14ac:dyDescent="0.2">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5.75" customHeight="1" x14ac:dyDescent="0.2">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5.75" customHeight="1" x14ac:dyDescent="0.2">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5.75" customHeight="1" x14ac:dyDescent="0.2">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5.75" customHeight="1" x14ac:dyDescent="0.2">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5.75" customHeight="1" x14ac:dyDescent="0.2">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5.75" customHeight="1" x14ac:dyDescent="0.2">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5.75" customHeight="1" x14ac:dyDescent="0.2">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5.75" customHeight="1" x14ac:dyDescent="0.2">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5.75" customHeight="1" x14ac:dyDescent="0.2">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5.75" customHeight="1" x14ac:dyDescent="0.2">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5.75" customHeight="1" x14ac:dyDescent="0.2">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5.75" customHeight="1" x14ac:dyDescent="0.2">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5.75" customHeight="1" x14ac:dyDescent="0.2">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5">
    <mergeCell ref="B52:F52"/>
    <mergeCell ref="B53:F53"/>
    <mergeCell ref="B37:D37"/>
    <mergeCell ref="C41:F41"/>
    <mergeCell ref="C42:F42"/>
    <mergeCell ref="C45:F45"/>
    <mergeCell ref="C46:F46"/>
    <mergeCell ref="B48:F51"/>
    <mergeCell ref="B2:F6"/>
    <mergeCell ref="B13:C14"/>
    <mergeCell ref="B23:B24"/>
    <mergeCell ref="C23:C24"/>
    <mergeCell ref="D23:D24"/>
    <mergeCell ref="E23:E24"/>
    <mergeCell ref="F23:F24"/>
  </mergeCells>
  <printOptions horizontalCentered="1"/>
  <pageMargins left="0.7" right="0.7" top="0.75" bottom="0.75" header="0.3" footer="0.3"/>
  <pageSetup paperSize="9" scale="46"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Z1001"/>
  <sheetViews>
    <sheetView showGridLines="0" tabSelected="1" zoomScale="55" zoomScaleNormal="55" workbookViewId="0">
      <selection activeCell="L18" sqref="L18"/>
    </sheetView>
  </sheetViews>
  <sheetFormatPr defaultColWidth="12.625" defaultRowHeight="15" customHeight="1" x14ac:dyDescent="0.2"/>
  <cols>
    <col min="1" max="1" width="3.25" customWidth="1"/>
    <col min="2" max="2" width="18.625" customWidth="1"/>
    <col min="3" max="3" width="97.625" customWidth="1"/>
    <col min="4" max="4" width="20.375" customWidth="1"/>
    <col min="5" max="6" width="36.625" customWidth="1"/>
    <col min="7" max="7" width="3.25" customWidth="1"/>
    <col min="8" max="26" width="13" customWidth="1"/>
  </cols>
  <sheetData>
    <row r="1" spans="1:26" ht="20.25" customHeight="1" x14ac:dyDescent="0.2">
      <c r="A1" s="4"/>
      <c r="B1" s="4"/>
      <c r="C1" s="4"/>
      <c r="D1" s="4"/>
      <c r="E1" s="4"/>
      <c r="F1" s="4"/>
      <c r="G1" s="4"/>
      <c r="H1" s="146"/>
      <c r="I1" s="146"/>
      <c r="J1" s="146"/>
      <c r="K1" s="146"/>
      <c r="L1" s="146"/>
      <c r="M1" s="146"/>
      <c r="N1" s="146"/>
      <c r="O1" s="146"/>
      <c r="P1" s="146"/>
      <c r="Q1" s="146"/>
      <c r="R1" s="146"/>
      <c r="S1" s="146"/>
      <c r="T1" s="146"/>
      <c r="U1" s="146"/>
      <c r="V1" s="146"/>
      <c r="W1" s="146"/>
      <c r="X1" s="146"/>
      <c r="Y1" s="146"/>
      <c r="Z1" s="146"/>
    </row>
    <row r="2" spans="1:26" ht="18.75" customHeight="1" x14ac:dyDescent="0.2">
      <c r="A2" s="48"/>
      <c r="B2" s="345" t="s">
        <v>2334</v>
      </c>
      <c r="C2" s="346"/>
      <c r="D2" s="346"/>
      <c r="E2" s="346"/>
      <c r="F2" s="347"/>
      <c r="G2" s="48"/>
      <c r="H2" s="49"/>
      <c r="I2" s="48"/>
      <c r="J2" s="48"/>
      <c r="K2" s="48"/>
      <c r="L2" s="48"/>
      <c r="M2" s="48"/>
      <c r="N2" s="48"/>
      <c r="O2" s="48"/>
      <c r="P2" s="48"/>
      <c r="Q2" s="48"/>
      <c r="R2" s="48"/>
      <c r="S2" s="48"/>
      <c r="T2" s="48"/>
      <c r="U2" s="48"/>
      <c r="V2" s="46"/>
      <c r="W2" s="46"/>
      <c r="X2" s="46"/>
      <c r="Y2" s="46"/>
      <c r="Z2" s="1"/>
    </row>
    <row r="3" spans="1:26" ht="18.75" customHeight="1" x14ac:dyDescent="0.2">
      <c r="A3" s="48"/>
      <c r="B3" s="348"/>
      <c r="C3" s="349"/>
      <c r="D3" s="349"/>
      <c r="E3" s="349"/>
      <c r="F3" s="350"/>
      <c r="G3" s="48"/>
      <c r="H3" s="49"/>
      <c r="I3" s="48"/>
      <c r="J3" s="48"/>
      <c r="K3" s="48"/>
      <c r="L3" s="48"/>
      <c r="M3" s="48"/>
      <c r="N3" s="48"/>
      <c r="O3" s="48"/>
      <c r="P3" s="48"/>
      <c r="Q3" s="48"/>
      <c r="R3" s="48"/>
      <c r="S3" s="48"/>
      <c r="T3" s="48"/>
      <c r="U3" s="48"/>
      <c r="V3" s="46"/>
      <c r="W3" s="46"/>
      <c r="X3" s="46"/>
      <c r="Y3" s="46"/>
      <c r="Z3" s="1"/>
    </row>
    <row r="4" spans="1:26" ht="18.75" customHeight="1" x14ac:dyDescent="0.2">
      <c r="A4" s="48"/>
      <c r="B4" s="348"/>
      <c r="C4" s="349"/>
      <c r="D4" s="349"/>
      <c r="E4" s="349"/>
      <c r="F4" s="350"/>
      <c r="G4" s="48"/>
      <c r="H4" s="49"/>
      <c r="I4" s="48"/>
      <c r="J4" s="48"/>
      <c r="K4" s="48"/>
      <c r="L4" s="48"/>
      <c r="M4" s="48"/>
      <c r="N4" s="48"/>
      <c r="O4" s="48"/>
      <c r="P4" s="48"/>
      <c r="Q4" s="48"/>
      <c r="R4" s="48"/>
      <c r="S4" s="48"/>
      <c r="T4" s="48"/>
      <c r="U4" s="48"/>
      <c r="V4" s="46"/>
      <c r="W4" s="46"/>
      <c r="X4" s="46"/>
      <c r="Y4" s="46"/>
      <c r="Z4" s="1"/>
    </row>
    <row r="5" spans="1:26" ht="18.75" customHeight="1" x14ac:dyDescent="0.2">
      <c r="A5" s="48"/>
      <c r="B5" s="348"/>
      <c r="C5" s="349"/>
      <c r="D5" s="349"/>
      <c r="E5" s="349"/>
      <c r="F5" s="350"/>
      <c r="G5" s="48"/>
      <c r="H5" s="49"/>
      <c r="I5" s="48"/>
      <c r="J5" s="48"/>
      <c r="K5" s="48"/>
      <c r="L5" s="48"/>
      <c r="M5" s="48"/>
      <c r="N5" s="48"/>
      <c r="O5" s="48"/>
      <c r="P5" s="48"/>
      <c r="Q5" s="48"/>
      <c r="R5" s="48"/>
      <c r="S5" s="48"/>
      <c r="T5" s="48"/>
      <c r="U5" s="48"/>
      <c r="V5" s="46"/>
      <c r="W5" s="46"/>
      <c r="X5" s="46"/>
      <c r="Y5" s="46"/>
      <c r="Z5" s="1"/>
    </row>
    <row r="6" spans="1:26" ht="18.75" customHeight="1" x14ac:dyDescent="0.2">
      <c r="A6" s="48"/>
      <c r="B6" s="351"/>
      <c r="C6" s="352"/>
      <c r="D6" s="352"/>
      <c r="E6" s="352"/>
      <c r="F6" s="353"/>
      <c r="G6" s="48"/>
      <c r="H6" s="49"/>
      <c r="I6" s="48"/>
      <c r="J6" s="48"/>
      <c r="K6" s="48"/>
      <c r="L6" s="48"/>
      <c r="M6" s="48"/>
      <c r="N6" s="48"/>
      <c r="O6" s="48"/>
      <c r="P6" s="48"/>
      <c r="Q6" s="48"/>
      <c r="R6" s="48"/>
      <c r="S6" s="48"/>
      <c r="T6" s="48"/>
      <c r="U6" s="48"/>
      <c r="V6" s="46"/>
      <c r="W6" s="46"/>
      <c r="X6" s="46"/>
      <c r="Y6" s="46"/>
      <c r="Z6" s="1"/>
    </row>
    <row r="7" spans="1:26" ht="15" customHeight="1" x14ac:dyDescent="0.2">
      <c r="A7" s="50"/>
      <c r="B7" s="4"/>
      <c r="C7" s="4"/>
      <c r="D7" s="4"/>
      <c r="E7" s="4"/>
      <c r="F7" s="4"/>
      <c r="G7" s="4"/>
      <c r="H7" s="50"/>
      <c r="I7" s="51"/>
      <c r="J7" s="50"/>
      <c r="K7" s="50"/>
      <c r="L7" s="50"/>
      <c r="M7" s="50"/>
      <c r="N7" s="50"/>
      <c r="O7" s="50"/>
      <c r="P7" s="50"/>
      <c r="Q7" s="50"/>
      <c r="R7" s="50"/>
      <c r="S7" s="50"/>
      <c r="T7" s="50"/>
      <c r="U7" s="50"/>
      <c r="V7" s="50"/>
      <c r="W7" s="50"/>
      <c r="X7" s="50"/>
      <c r="Y7" s="50"/>
      <c r="Z7" s="50"/>
    </row>
    <row r="8" spans="1:26" ht="15" customHeight="1" x14ac:dyDescent="0.2">
      <c r="A8" s="50"/>
      <c r="B8" s="52" t="str">
        <f>'DADOS GERAIS'!B8</f>
        <v>Secretaria da Saúde - Timbó</v>
      </c>
      <c r="C8" s="53"/>
      <c r="D8" s="54" t="s">
        <v>14</v>
      </c>
      <c r="E8" s="54"/>
      <c r="F8" s="55" t="str">
        <f>'DADOS GERAIS'!$B$22</f>
        <v>Data:</v>
      </c>
      <c r="G8" s="50"/>
      <c r="H8" s="51"/>
      <c r="I8" s="50"/>
      <c r="J8" s="50"/>
      <c r="K8" s="50"/>
      <c r="L8" s="50"/>
      <c r="M8" s="50"/>
      <c r="N8" s="50"/>
      <c r="O8" s="50"/>
      <c r="P8" s="50"/>
      <c r="Q8" s="50"/>
      <c r="R8" s="50"/>
      <c r="S8" s="50"/>
      <c r="T8" s="50"/>
      <c r="U8" s="50"/>
      <c r="V8" s="50"/>
      <c r="W8" s="50"/>
      <c r="X8" s="50"/>
      <c r="Y8" s="50"/>
      <c r="Z8" s="1"/>
    </row>
    <row r="9" spans="1:26" ht="15" customHeight="1" x14ac:dyDescent="0.2">
      <c r="A9" s="50"/>
      <c r="B9" s="56" t="str">
        <f>'DADOS GERAIS'!B9</f>
        <v>Unidade Básica de Saúde Porte 3 - Área Construída: 813,73m²</v>
      </c>
      <c r="C9" s="57"/>
      <c r="D9" s="58">
        <f>'DADOS GERAIS'!C20</f>
        <v>0.20814986876099639</v>
      </c>
      <c r="E9" s="58"/>
      <c r="F9" s="59" t="str">
        <f>'DADOS GERAIS'!$C$22</f>
        <v>28/08/2025</v>
      </c>
      <c r="G9" s="50"/>
      <c r="H9" s="51"/>
      <c r="I9" s="50"/>
      <c r="J9" s="50"/>
      <c r="K9" s="50"/>
      <c r="L9" s="50"/>
      <c r="M9" s="50"/>
      <c r="N9" s="50"/>
      <c r="O9" s="50"/>
      <c r="P9" s="50"/>
      <c r="Q9" s="50"/>
      <c r="R9" s="50"/>
      <c r="S9" s="50"/>
      <c r="T9" s="50"/>
      <c r="U9" s="50"/>
      <c r="V9" s="50"/>
      <c r="W9" s="50"/>
      <c r="X9" s="50"/>
      <c r="Y9" s="50"/>
      <c r="Z9" s="1"/>
    </row>
    <row r="10" spans="1:26" ht="15" customHeight="1" x14ac:dyDescent="0.2">
      <c r="A10" s="50"/>
      <c r="B10" s="61" t="str">
        <f>'DADOS GERAIS'!B10</f>
        <v>Localização</v>
      </c>
      <c r="C10" s="296"/>
      <c r="D10" s="58"/>
      <c r="E10" s="58"/>
      <c r="F10" s="59"/>
      <c r="G10" s="50"/>
      <c r="H10" s="51"/>
      <c r="I10" s="50"/>
      <c r="J10" s="50"/>
      <c r="K10" s="50"/>
      <c r="L10" s="50"/>
      <c r="M10" s="50"/>
      <c r="N10" s="50"/>
      <c r="O10" s="50"/>
      <c r="P10" s="50"/>
      <c r="Q10" s="50"/>
      <c r="R10" s="50"/>
      <c r="S10" s="50"/>
      <c r="T10" s="50"/>
      <c r="U10" s="50"/>
      <c r="V10" s="50"/>
      <c r="W10" s="50"/>
      <c r="X10" s="50"/>
      <c r="Y10" s="50"/>
      <c r="Z10" s="1"/>
    </row>
    <row r="11" spans="1:26" ht="15" customHeight="1" x14ac:dyDescent="0.2">
      <c r="A11" s="50"/>
      <c r="B11" s="56" t="str">
        <f>'DADOS GERAIS'!B11</f>
        <v>RUA TIROLESES, 515, Bairro CAPITAIS, Complemento - , CEP 89095-450</v>
      </c>
      <c r="C11" s="57"/>
      <c r="D11" s="1"/>
      <c r="E11" s="1"/>
      <c r="F11" s="60"/>
      <c r="G11" s="50"/>
      <c r="H11" s="51"/>
      <c r="I11" s="50"/>
      <c r="J11" s="50"/>
      <c r="K11" s="50"/>
      <c r="L11" s="50"/>
      <c r="M11" s="50"/>
      <c r="N11" s="50"/>
      <c r="O11" s="50"/>
      <c r="P11" s="50"/>
      <c r="Q11" s="50"/>
      <c r="R11" s="50"/>
      <c r="S11" s="50"/>
      <c r="T11" s="50"/>
      <c r="U11" s="50"/>
      <c r="V11" s="50"/>
      <c r="W11" s="50"/>
      <c r="X11" s="50"/>
      <c r="Y11" s="50"/>
      <c r="Z11" s="1"/>
    </row>
    <row r="12" spans="1:26" ht="15" customHeight="1" x14ac:dyDescent="0.2">
      <c r="A12" s="50"/>
      <c r="B12" s="61" t="str">
        <f>'DADOS GERAIS'!B12</f>
        <v>Bancos:</v>
      </c>
      <c r="C12" s="57"/>
      <c r="D12" s="62"/>
      <c r="E12" s="62"/>
      <c r="F12" s="60" t="str">
        <f>'DADOS GERAIS'!$B$23</f>
        <v>Revisão:</v>
      </c>
      <c r="G12" s="50"/>
      <c r="H12" s="51"/>
      <c r="I12" s="50"/>
      <c r="J12" s="50"/>
      <c r="K12" s="50"/>
      <c r="L12" s="50"/>
      <c r="M12" s="50"/>
      <c r="N12" s="50"/>
      <c r="O12" s="50"/>
      <c r="P12" s="50"/>
      <c r="Q12" s="50"/>
      <c r="R12" s="50"/>
      <c r="S12" s="50"/>
      <c r="T12" s="50"/>
      <c r="U12" s="50"/>
      <c r="V12" s="50"/>
      <c r="W12" s="50"/>
      <c r="X12" s="50"/>
      <c r="Y12" s="50"/>
      <c r="Z12" s="1"/>
    </row>
    <row r="13" spans="1:26" ht="15" customHeight="1" x14ac:dyDescent="0.2">
      <c r="A13" s="50"/>
      <c r="B13" s="403" t="str">
        <f>'DADOS GERAIS'!B13</f>
        <v>SINAPI (07/2025) - CPOS/CDHU (06/2025) - SBC (08/2025) - ORSE (06/2025) - IOPES (05/2025) - EMOP (07/2025) - SIURB (01/2025)</v>
      </c>
      <c r="C13" s="349"/>
      <c r="D13" s="58"/>
      <c r="E13" s="58"/>
      <c r="F13" s="63" t="str">
        <f>'DADOS GERAIS'!$C$23</f>
        <v>00</v>
      </c>
      <c r="G13" s="50"/>
      <c r="H13" s="51"/>
      <c r="I13" s="50"/>
      <c r="J13" s="50"/>
      <c r="K13" s="50"/>
      <c r="L13" s="50"/>
      <c r="M13" s="50"/>
      <c r="N13" s="50"/>
      <c r="O13" s="50"/>
      <c r="P13" s="50"/>
      <c r="Q13" s="50"/>
      <c r="R13" s="50"/>
      <c r="S13" s="50"/>
      <c r="T13" s="50"/>
      <c r="U13" s="50"/>
      <c r="V13" s="50"/>
      <c r="W13" s="50"/>
      <c r="X13" s="50"/>
      <c r="Y13" s="50"/>
      <c r="Z13" s="1"/>
    </row>
    <row r="14" spans="1:26" ht="15" customHeight="1" x14ac:dyDescent="0.2">
      <c r="A14" s="50"/>
      <c r="B14" s="351"/>
      <c r="C14" s="352"/>
      <c r="D14" s="64"/>
      <c r="E14" s="64"/>
      <c r="F14" s="65"/>
      <c r="G14" s="50"/>
      <c r="H14" s="51"/>
      <c r="I14" s="50"/>
      <c r="J14" s="50"/>
      <c r="K14" s="50"/>
      <c r="L14" s="50"/>
      <c r="M14" s="50"/>
      <c r="N14" s="50"/>
      <c r="O14" s="50"/>
      <c r="P14" s="50"/>
      <c r="Q14" s="50"/>
      <c r="R14" s="50"/>
      <c r="S14" s="50"/>
      <c r="T14" s="50"/>
      <c r="U14" s="50"/>
      <c r="V14" s="50"/>
      <c r="W14" s="50"/>
      <c r="X14" s="50"/>
      <c r="Y14" s="50"/>
      <c r="Z14" s="1"/>
    </row>
    <row r="15" spans="1:26" ht="15" customHeight="1" x14ac:dyDescent="0.2">
      <c r="A15" s="50"/>
      <c r="B15" s="4"/>
      <c r="C15" s="4"/>
      <c r="D15" s="4"/>
      <c r="E15" s="4"/>
      <c r="F15" s="4"/>
      <c r="G15" s="4"/>
      <c r="H15" s="50"/>
      <c r="I15" s="51"/>
      <c r="J15" s="50"/>
      <c r="K15" s="50"/>
      <c r="L15" s="50"/>
      <c r="M15" s="50"/>
      <c r="N15" s="50"/>
      <c r="O15" s="50"/>
      <c r="P15" s="50"/>
      <c r="Q15" s="50"/>
      <c r="R15" s="50"/>
      <c r="S15" s="50"/>
      <c r="T15" s="50"/>
      <c r="U15" s="50"/>
      <c r="V15" s="50"/>
      <c r="W15" s="50"/>
      <c r="X15" s="50"/>
      <c r="Y15" s="50"/>
      <c r="Z15" s="50"/>
    </row>
    <row r="16" spans="1:26" ht="20.25" customHeight="1" x14ac:dyDescent="0.2">
      <c r="A16" s="4"/>
      <c r="B16" s="407" t="s">
        <v>2335</v>
      </c>
      <c r="C16" s="355"/>
      <c r="D16" s="355"/>
      <c r="E16" s="355"/>
      <c r="F16" s="410"/>
      <c r="G16" s="4"/>
      <c r="H16" s="146"/>
      <c r="I16" s="146"/>
      <c r="J16" s="146"/>
      <c r="K16" s="146"/>
      <c r="L16" s="146"/>
      <c r="M16" s="146"/>
      <c r="N16" s="146"/>
      <c r="O16" s="146"/>
      <c r="P16" s="146"/>
      <c r="Q16" s="146"/>
      <c r="R16" s="146"/>
      <c r="S16" s="146"/>
      <c r="T16" s="146"/>
      <c r="U16" s="146"/>
      <c r="V16" s="146"/>
      <c r="W16" s="146"/>
      <c r="X16" s="146"/>
      <c r="Y16" s="146"/>
      <c r="Z16" s="146"/>
    </row>
    <row r="17" spans="1:26" ht="20.25" customHeight="1" x14ac:dyDescent="0.2">
      <c r="A17" s="4"/>
      <c r="B17" s="411" t="s">
        <v>2336</v>
      </c>
      <c r="C17" s="412" t="s">
        <v>16</v>
      </c>
      <c r="D17" s="347"/>
      <c r="E17" s="413" t="s">
        <v>2979</v>
      </c>
      <c r="F17" s="356"/>
      <c r="G17" s="4"/>
      <c r="H17" s="146"/>
      <c r="I17" s="146"/>
      <c r="J17" s="146"/>
      <c r="K17" s="146"/>
      <c r="L17" s="146"/>
      <c r="M17" s="146"/>
      <c r="N17" s="146"/>
      <c r="O17" s="146"/>
      <c r="P17" s="146"/>
      <c r="Q17" s="146"/>
      <c r="R17" s="146"/>
      <c r="S17" s="146"/>
      <c r="T17" s="146"/>
      <c r="U17" s="146"/>
      <c r="V17" s="146"/>
      <c r="W17" s="146"/>
      <c r="X17" s="146"/>
      <c r="Y17" s="146"/>
      <c r="Z17" s="146"/>
    </row>
    <row r="18" spans="1:26" ht="20.25" customHeight="1" x14ac:dyDescent="0.2">
      <c r="A18" s="4"/>
      <c r="B18" s="373"/>
      <c r="C18" s="351"/>
      <c r="D18" s="353"/>
      <c r="E18" s="171" t="s">
        <v>2337</v>
      </c>
      <c r="F18" s="171" t="s">
        <v>2338</v>
      </c>
      <c r="G18" s="4"/>
      <c r="H18" s="146"/>
      <c r="I18" s="146"/>
      <c r="J18" s="146"/>
      <c r="K18" s="146"/>
      <c r="L18" s="146"/>
      <c r="M18" s="146"/>
      <c r="N18" s="146"/>
      <c r="O18" s="146"/>
      <c r="P18" s="146"/>
      <c r="Q18" s="146"/>
      <c r="R18" s="146"/>
      <c r="S18" s="146"/>
      <c r="T18" s="146"/>
      <c r="U18" s="146"/>
      <c r="V18" s="146"/>
      <c r="W18" s="146"/>
      <c r="X18" s="146"/>
      <c r="Y18" s="146"/>
      <c r="Z18" s="146"/>
    </row>
    <row r="19" spans="1:26" ht="6" customHeight="1" x14ac:dyDescent="0.2">
      <c r="A19" s="4"/>
      <c r="B19" s="66"/>
      <c r="C19" s="66"/>
      <c r="D19" s="66"/>
      <c r="E19" s="66"/>
      <c r="F19" s="66"/>
      <c r="G19" s="4"/>
      <c r="H19" s="146"/>
      <c r="I19" s="146"/>
      <c r="J19" s="146"/>
      <c r="K19" s="146"/>
      <c r="L19" s="146"/>
      <c r="M19" s="146"/>
      <c r="N19" s="146"/>
      <c r="O19" s="146"/>
      <c r="P19" s="146"/>
      <c r="Q19" s="146"/>
      <c r="R19" s="146"/>
      <c r="S19" s="146"/>
      <c r="T19" s="146"/>
      <c r="U19" s="146"/>
      <c r="V19" s="146"/>
      <c r="W19" s="146"/>
      <c r="X19" s="146"/>
      <c r="Y19" s="146"/>
      <c r="Z19" s="146"/>
    </row>
    <row r="20" spans="1:26" ht="20.25" customHeight="1" x14ac:dyDescent="0.2">
      <c r="A20" s="4"/>
      <c r="B20" s="407" t="s">
        <v>2339</v>
      </c>
      <c r="C20" s="355"/>
      <c r="D20" s="355"/>
      <c r="E20" s="355"/>
      <c r="F20" s="410"/>
      <c r="G20" s="4"/>
      <c r="H20" s="146"/>
      <c r="I20" s="146"/>
      <c r="J20" s="146"/>
      <c r="K20" s="146"/>
      <c r="L20" s="146"/>
      <c r="M20" s="146"/>
      <c r="N20" s="146"/>
      <c r="O20" s="146"/>
      <c r="P20" s="146"/>
      <c r="Q20" s="146"/>
      <c r="R20" s="146"/>
      <c r="S20" s="146"/>
      <c r="T20" s="146"/>
      <c r="U20" s="146"/>
      <c r="V20" s="146"/>
      <c r="W20" s="146"/>
      <c r="X20" s="146"/>
      <c r="Y20" s="146"/>
      <c r="Z20" s="146"/>
    </row>
    <row r="21" spans="1:26" ht="20.25" customHeight="1" x14ac:dyDescent="0.2">
      <c r="A21" s="4"/>
      <c r="B21" s="172" t="s">
        <v>2340</v>
      </c>
      <c r="C21" s="414" t="s">
        <v>2341</v>
      </c>
      <c r="D21" s="415"/>
      <c r="E21" s="173">
        <v>0.2</v>
      </c>
      <c r="F21" s="173">
        <v>0.2</v>
      </c>
      <c r="G21" s="4"/>
      <c r="H21" s="146"/>
      <c r="I21" s="146"/>
      <c r="J21" s="146"/>
      <c r="K21" s="146"/>
      <c r="L21" s="146"/>
      <c r="M21" s="146"/>
      <c r="N21" s="146"/>
      <c r="O21" s="146"/>
      <c r="P21" s="146"/>
      <c r="Q21" s="146"/>
      <c r="R21" s="146"/>
      <c r="S21" s="146"/>
      <c r="T21" s="146"/>
      <c r="U21" s="146"/>
      <c r="V21" s="146"/>
      <c r="W21" s="146"/>
      <c r="X21" s="146"/>
      <c r="Y21" s="146"/>
      <c r="Z21" s="146"/>
    </row>
    <row r="22" spans="1:26" ht="20.25" customHeight="1" x14ac:dyDescent="0.2">
      <c r="A22" s="4"/>
      <c r="B22" s="159" t="s">
        <v>2342</v>
      </c>
      <c r="C22" s="416" t="s">
        <v>2343</v>
      </c>
      <c r="D22" s="417"/>
      <c r="E22" s="161">
        <v>1.4999999999999999E-2</v>
      </c>
      <c r="F22" s="161">
        <v>1.4999999999999999E-2</v>
      </c>
      <c r="G22" s="4"/>
      <c r="H22" s="146"/>
      <c r="I22" s="146"/>
      <c r="J22" s="146"/>
      <c r="K22" s="146"/>
      <c r="L22" s="146"/>
      <c r="M22" s="146"/>
      <c r="N22" s="146"/>
      <c r="O22" s="146"/>
      <c r="P22" s="146"/>
      <c r="Q22" s="146"/>
      <c r="R22" s="146"/>
      <c r="S22" s="146"/>
      <c r="T22" s="146"/>
      <c r="U22" s="146"/>
      <c r="V22" s="146"/>
      <c r="W22" s="146"/>
      <c r="X22" s="146"/>
      <c r="Y22" s="146"/>
      <c r="Z22" s="146"/>
    </row>
    <row r="23" spans="1:26" ht="20.25" customHeight="1" x14ac:dyDescent="0.2">
      <c r="A23" s="4"/>
      <c r="B23" s="159" t="s">
        <v>2344</v>
      </c>
      <c r="C23" s="416" t="s">
        <v>2345</v>
      </c>
      <c r="D23" s="417"/>
      <c r="E23" s="161">
        <v>0.01</v>
      </c>
      <c r="F23" s="161">
        <v>0.01</v>
      </c>
      <c r="G23" s="4"/>
      <c r="H23" s="146"/>
      <c r="I23" s="146"/>
      <c r="J23" s="146"/>
      <c r="K23" s="146"/>
      <c r="L23" s="146"/>
      <c r="M23" s="146"/>
      <c r="N23" s="146"/>
      <c r="O23" s="146"/>
      <c r="P23" s="146"/>
      <c r="Q23" s="146"/>
      <c r="R23" s="146"/>
      <c r="S23" s="146"/>
      <c r="T23" s="146"/>
      <c r="U23" s="146"/>
      <c r="V23" s="146"/>
      <c r="W23" s="146"/>
      <c r="X23" s="146"/>
      <c r="Y23" s="146"/>
      <c r="Z23" s="146"/>
    </row>
    <row r="24" spans="1:26" ht="20.25" customHeight="1" x14ac:dyDescent="0.2">
      <c r="A24" s="4"/>
      <c r="B24" s="159" t="s">
        <v>2346</v>
      </c>
      <c r="C24" s="416" t="s">
        <v>2347</v>
      </c>
      <c r="D24" s="417"/>
      <c r="E24" s="161">
        <v>2E-3</v>
      </c>
      <c r="F24" s="161">
        <v>2E-3</v>
      </c>
      <c r="G24" s="4"/>
      <c r="H24" s="146"/>
      <c r="I24" s="146"/>
      <c r="J24" s="146"/>
      <c r="K24" s="146"/>
      <c r="L24" s="146"/>
      <c r="M24" s="146"/>
      <c r="N24" s="146"/>
      <c r="O24" s="146"/>
      <c r="P24" s="146"/>
      <c r="Q24" s="146"/>
      <c r="R24" s="146"/>
      <c r="S24" s="146"/>
      <c r="T24" s="146"/>
      <c r="U24" s="146"/>
      <c r="V24" s="146"/>
      <c r="W24" s="146"/>
      <c r="X24" s="146"/>
      <c r="Y24" s="146"/>
      <c r="Z24" s="146"/>
    </row>
    <row r="25" spans="1:26" ht="20.25" customHeight="1" x14ac:dyDescent="0.2">
      <c r="A25" s="4"/>
      <c r="B25" s="159" t="s">
        <v>2348</v>
      </c>
      <c r="C25" s="416" t="s">
        <v>2349</v>
      </c>
      <c r="D25" s="417"/>
      <c r="E25" s="161">
        <v>6.0000000000000001E-3</v>
      </c>
      <c r="F25" s="161">
        <v>6.0000000000000001E-3</v>
      </c>
      <c r="G25" s="4"/>
      <c r="H25" s="146"/>
      <c r="I25" s="146"/>
      <c r="J25" s="146"/>
      <c r="K25" s="146"/>
      <c r="L25" s="146"/>
      <c r="M25" s="146"/>
      <c r="N25" s="146"/>
      <c r="O25" s="146"/>
      <c r="P25" s="146"/>
      <c r="Q25" s="146"/>
      <c r="R25" s="146"/>
      <c r="S25" s="146"/>
      <c r="T25" s="146"/>
      <c r="U25" s="146"/>
      <c r="V25" s="146"/>
      <c r="W25" s="146"/>
      <c r="X25" s="146"/>
      <c r="Y25" s="146"/>
      <c r="Z25" s="146"/>
    </row>
    <row r="26" spans="1:26" ht="20.25" customHeight="1" x14ac:dyDescent="0.2">
      <c r="A26" s="4"/>
      <c r="B26" s="159" t="s">
        <v>2350</v>
      </c>
      <c r="C26" s="416" t="s">
        <v>2351</v>
      </c>
      <c r="D26" s="417"/>
      <c r="E26" s="161">
        <v>2.5000000000000001E-2</v>
      </c>
      <c r="F26" s="161">
        <v>2.5000000000000001E-2</v>
      </c>
      <c r="G26" s="4"/>
      <c r="H26" s="146"/>
      <c r="I26" s="146"/>
      <c r="J26" s="146"/>
      <c r="K26" s="146"/>
      <c r="L26" s="146"/>
      <c r="M26" s="146"/>
      <c r="N26" s="146"/>
      <c r="O26" s="146"/>
      <c r="P26" s="146"/>
      <c r="Q26" s="146"/>
      <c r="R26" s="146"/>
      <c r="S26" s="146"/>
      <c r="T26" s="146"/>
      <c r="U26" s="146"/>
      <c r="V26" s="146"/>
      <c r="W26" s="146"/>
      <c r="X26" s="146"/>
      <c r="Y26" s="146"/>
      <c r="Z26" s="146"/>
    </row>
    <row r="27" spans="1:26" ht="20.25" customHeight="1" x14ac:dyDescent="0.2">
      <c r="A27" s="4"/>
      <c r="B27" s="159" t="s">
        <v>2352</v>
      </c>
      <c r="C27" s="416" t="s">
        <v>2353</v>
      </c>
      <c r="D27" s="417"/>
      <c r="E27" s="161">
        <v>0.03</v>
      </c>
      <c r="F27" s="161">
        <v>0.03</v>
      </c>
      <c r="G27" s="4"/>
      <c r="H27" s="146"/>
      <c r="I27" s="146"/>
      <c r="J27" s="146"/>
      <c r="K27" s="146"/>
      <c r="L27" s="146"/>
      <c r="M27" s="146"/>
      <c r="N27" s="146"/>
      <c r="O27" s="146"/>
      <c r="P27" s="146"/>
      <c r="Q27" s="146"/>
      <c r="R27" s="146"/>
      <c r="S27" s="146"/>
      <c r="T27" s="146"/>
      <c r="U27" s="146"/>
      <c r="V27" s="146"/>
      <c r="W27" s="146"/>
      <c r="X27" s="146"/>
      <c r="Y27" s="146"/>
      <c r="Z27" s="146"/>
    </row>
    <row r="28" spans="1:26" ht="20.25" customHeight="1" x14ac:dyDescent="0.2">
      <c r="A28" s="4"/>
      <c r="B28" s="159" t="s">
        <v>2354</v>
      </c>
      <c r="C28" s="416" t="s">
        <v>2355</v>
      </c>
      <c r="D28" s="417"/>
      <c r="E28" s="161">
        <v>0.08</v>
      </c>
      <c r="F28" s="161">
        <v>0.08</v>
      </c>
      <c r="G28" s="4"/>
      <c r="H28" s="146"/>
      <c r="I28" s="146"/>
      <c r="J28" s="146"/>
      <c r="K28" s="146"/>
      <c r="L28" s="146"/>
      <c r="M28" s="146"/>
      <c r="N28" s="146"/>
      <c r="O28" s="146"/>
      <c r="P28" s="146"/>
      <c r="Q28" s="146"/>
      <c r="R28" s="146"/>
      <c r="S28" s="146"/>
      <c r="T28" s="146"/>
      <c r="U28" s="146"/>
      <c r="V28" s="146"/>
      <c r="W28" s="146"/>
      <c r="X28" s="146"/>
      <c r="Y28" s="146"/>
      <c r="Z28" s="146"/>
    </row>
    <row r="29" spans="1:26" ht="20.25" customHeight="1" x14ac:dyDescent="0.2">
      <c r="A29" s="4"/>
      <c r="B29" s="174" t="s">
        <v>2356</v>
      </c>
      <c r="C29" s="416" t="s">
        <v>2357</v>
      </c>
      <c r="D29" s="417"/>
      <c r="E29" s="175">
        <v>0.01</v>
      </c>
      <c r="F29" s="175">
        <v>0.01</v>
      </c>
      <c r="G29" s="4"/>
      <c r="H29" s="146"/>
      <c r="I29" s="146"/>
      <c r="J29" s="146"/>
      <c r="K29" s="146"/>
      <c r="L29" s="146"/>
      <c r="M29" s="146"/>
      <c r="N29" s="146"/>
      <c r="O29" s="146"/>
      <c r="P29" s="146"/>
      <c r="Q29" s="146"/>
      <c r="R29" s="146"/>
      <c r="S29" s="146"/>
      <c r="T29" s="146"/>
      <c r="U29" s="146"/>
      <c r="V29" s="146"/>
      <c r="W29" s="146"/>
      <c r="X29" s="146"/>
      <c r="Y29" s="146"/>
      <c r="Z29" s="146"/>
    </row>
    <row r="30" spans="1:26" ht="20.25" customHeight="1" x14ac:dyDescent="0.2">
      <c r="A30" s="4"/>
      <c r="B30" s="176" t="s">
        <v>2358</v>
      </c>
      <c r="C30" s="418" t="s">
        <v>30</v>
      </c>
      <c r="D30" s="419"/>
      <c r="E30" s="177">
        <f t="shared" ref="E30:F30" si="0">SUBTOTAL(9,E21:E29)</f>
        <v>0.37800000000000006</v>
      </c>
      <c r="F30" s="177">
        <f t="shared" si="0"/>
        <v>0.37800000000000006</v>
      </c>
      <c r="G30" s="4"/>
      <c r="H30" s="146"/>
      <c r="I30" s="146"/>
      <c r="J30" s="146"/>
      <c r="K30" s="146"/>
      <c r="L30" s="146"/>
      <c r="M30" s="146"/>
      <c r="N30" s="146"/>
      <c r="O30" s="146"/>
      <c r="P30" s="146"/>
      <c r="Q30" s="146"/>
      <c r="R30" s="146"/>
      <c r="S30" s="146"/>
      <c r="T30" s="146"/>
      <c r="U30" s="146"/>
      <c r="V30" s="146"/>
      <c r="W30" s="146"/>
      <c r="X30" s="146"/>
      <c r="Y30" s="146"/>
      <c r="Z30" s="146"/>
    </row>
    <row r="31" spans="1:26" ht="6" customHeight="1" x14ac:dyDescent="0.2">
      <c r="A31" s="4"/>
      <c r="B31" s="66"/>
      <c r="C31" s="66"/>
      <c r="D31" s="66"/>
      <c r="E31" s="164"/>
      <c r="F31" s="164"/>
      <c r="G31" s="4"/>
      <c r="H31" s="146"/>
      <c r="I31" s="146"/>
      <c r="J31" s="146"/>
      <c r="K31" s="146"/>
      <c r="L31" s="146"/>
      <c r="M31" s="146"/>
      <c r="N31" s="146"/>
      <c r="O31" s="146"/>
      <c r="P31" s="146"/>
      <c r="Q31" s="146"/>
      <c r="R31" s="146"/>
      <c r="S31" s="146"/>
      <c r="T31" s="146"/>
      <c r="U31" s="146"/>
      <c r="V31" s="146"/>
      <c r="W31" s="146"/>
      <c r="X31" s="146"/>
      <c r="Y31" s="146"/>
      <c r="Z31" s="146"/>
    </row>
    <row r="32" spans="1:26" ht="20.25" customHeight="1" x14ac:dyDescent="0.2">
      <c r="A32" s="4"/>
      <c r="B32" s="407" t="s">
        <v>2359</v>
      </c>
      <c r="C32" s="355"/>
      <c r="D32" s="355"/>
      <c r="E32" s="355"/>
      <c r="F32" s="410"/>
      <c r="G32" s="4"/>
      <c r="H32" s="146"/>
      <c r="I32" s="146"/>
      <c r="J32" s="146"/>
      <c r="K32" s="146"/>
      <c r="L32" s="146"/>
      <c r="M32" s="146"/>
      <c r="N32" s="146"/>
      <c r="O32" s="146"/>
      <c r="P32" s="146"/>
      <c r="Q32" s="146"/>
      <c r="R32" s="146"/>
      <c r="S32" s="146"/>
      <c r="T32" s="146"/>
      <c r="U32" s="146"/>
      <c r="V32" s="146"/>
      <c r="W32" s="146"/>
      <c r="X32" s="146"/>
      <c r="Y32" s="146"/>
      <c r="Z32" s="146"/>
    </row>
    <row r="33" spans="1:26" ht="20.25" customHeight="1" x14ac:dyDescent="0.2">
      <c r="A33" s="4"/>
      <c r="B33" s="172" t="s">
        <v>2360</v>
      </c>
      <c r="C33" s="416" t="s">
        <v>2361</v>
      </c>
      <c r="D33" s="417"/>
      <c r="E33" s="161">
        <v>0.17910000000000001</v>
      </c>
      <c r="F33" s="159" t="s">
        <v>2362</v>
      </c>
      <c r="G33" s="4"/>
      <c r="H33" s="146"/>
      <c r="I33" s="146"/>
      <c r="J33" s="146"/>
      <c r="K33" s="146"/>
      <c r="L33" s="146"/>
      <c r="M33" s="146"/>
      <c r="N33" s="146"/>
      <c r="O33" s="146"/>
      <c r="P33" s="146"/>
      <c r="Q33" s="146"/>
      <c r="R33" s="146"/>
      <c r="S33" s="146"/>
      <c r="T33" s="146"/>
      <c r="U33" s="146"/>
      <c r="V33" s="146"/>
      <c r="W33" s="146"/>
      <c r="X33" s="146"/>
      <c r="Y33" s="146"/>
      <c r="Z33" s="146"/>
    </row>
    <row r="34" spans="1:26" ht="20.25" customHeight="1" x14ac:dyDescent="0.2">
      <c r="A34" s="4"/>
      <c r="B34" s="159" t="s">
        <v>2363</v>
      </c>
      <c r="C34" s="416" t="s">
        <v>2364</v>
      </c>
      <c r="D34" s="417"/>
      <c r="E34" s="161">
        <v>3.6999999999999998E-2</v>
      </c>
      <c r="F34" s="159" t="s">
        <v>2362</v>
      </c>
      <c r="G34" s="4"/>
      <c r="H34" s="146"/>
      <c r="I34" s="146"/>
      <c r="J34" s="146"/>
      <c r="K34" s="146"/>
      <c r="L34" s="146"/>
      <c r="M34" s="146"/>
      <c r="N34" s="146"/>
      <c r="O34" s="146"/>
      <c r="P34" s="146"/>
      <c r="Q34" s="146"/>
      <c r="R34" s="146"/>
      <c r="S34" s="146"/>
      <c r="T34" s="146"/>
      <c r="U34" s="146"/>
      <c r="V34" s="146"/>
      <c r="W34" s="146"/>
      <c r="X34" s="146"/>
      <c r="Y34" s="146"/>
      <c r="Z34" s="146"/>
    </row>
    <row r="35" spans="1:26" ht="20.25" customHeight="1" x14ac:dyDescent="0.2">
      <c r="A35" s="4"/>
      <c r="B35" s="159" t="s">
        <v>2365</v>
      </c>
      <c r="C35" s="416" t="s">
        <v>2366</v>
      </c>
      <c r="D35" s="417"/>
      <c r="E35" s="161">
        <v>8.6999999999999994E-3</v>
      </c>
      <c r="F35" s="161">
        <v>6.4999999999999997E-3</v>
      </c>
      <c r="G35" s="4"/>
      <c r="H35" s="146"/>
      <c r="I35" s="146"/>
      <c r="J35" s="146"/>
      <c r="K35" s="146"/>
      <c r="L35" s="146"/>
      <c r="M35" s="146"/>
      <c r="N35" s="146"/>
      <c r="O35" s="146"/>
      <c r="P35" s="146"/>
      <c r="Q35" s="146"/>
      <c r="R35" s="146"/>
      <c r="S35" s="146"/>
      <c r="T35" s="146"/>
      <c r="U35" s="146"/>
      <c r="V35" s="146"/>
      <c r="W35" s="146"/>
      <c r="X35" s="146"/>
      <c r="Y35" s="146"/>
      <c r="Z35" s="146"/>
    </row>
    <row r="36" spans="1:26" ht="20.25" customHeight="1" x14ac:dyDescent="0.2">
      <c r="A36" s="4"/>
      <c r="B36" s="159" t="s">
        <v>2367</v>
      </c>
      <c r="C36" s="416" t="s">
        <v>2368</v>
      </c>
      <c r="D36" s="417"/>
      <c r="E36" s="161">
        <v>0.11119999999999999</v>
      </c>
      <c r="F36" s="161">
        <v>8.3299999999999999E-2</v>
      </c>
      <c r="G36" s="4"/>
      <c r="H36" s="146"/>
      <c r="I36" s="146"/>
      <c r="J36" s="146"/>
      <c r="K36" s="146"/>
      <c r="L36" s="146"/>
      <c r="M36" s="146"/>
      <c r="N36" s="146"/>
      <c r="O36" s="146"/>
      <c r="P36" s="146"/>
      <c r="Q36" s="146"/>
      <c r="R36" s="146"/>
      <c r="S36" s="146"/>
      <c r="T36" s="146"/>
      <c r="U36" s="146"/>
      <c r="V36" s="146"/>
      <c r="W36" s="146"/>
      <c r="X36" s="146"/>
      <c r="Y36" s="146"/>
      <c r="Z36" s="146"/>
    </row>
    <row r="37" spans="1:26" ht="20.25" customHeight="1" x14ac:dyDescent="0.2">
      <c r="A37" s="4"/>
      <c r="B37" s="159" t="s">
        <v>2369</v>
      </c>
      <c r="C37" s="416" t="s">
        <v>2370</v>
      </c>
      <c r="D37" s="417"/>
      <c r="E37" s="161">
        <v>6.9999999999999999E-4</v>
      </c>
      <c r="F37" s="161">
        <v>5.0000000000000001E-4</v>
      </c>
      <c r="G37" s="4"/>
      <c r="H37" s="146"/>
      <c r="I37" s="146"/>
      <c r="J37" s="146"/>
      <c r="K37" s="146"/>
      <c r="L37" s="146"/>
      <c r="M37" s="146"/>
      <c r="N37" s="146"/>
      <c r="O37" s="146"/>
      <c r="P37" s="146"/>
      <c r="Q37" s="146"/>
      <c r="R37" s="146"/>
      <c r="S37" s="146"/>
      <c r="T37" s="146"/>
      <c r="U37" s="146"/>
      <c r="V37" s="146"/>
      <c r="W37" s="146"/>
      <c r="X37" s="146"/>
      <c r="Y37" s="146"/>
      <c r="Z37" s="146"/>
    </row>
    <row r="38" spans="1:26" ht="20.25" customHeight="1" x14ac:dyDescent="0.2">
      <c r="A38" s="4"/>
      <c r="B38" s="159" t="s">
        <v>2371</v>
      </c>
      <c r="C38" s="416" t="s">
        <v>2372</v>
      </c>
      <c r="D38" s="417"/>
      <c r="E38" s="161">
        <v>7.4000000000000003E-3</v>
      </c>
      <c r="F38" s="161">
        <v>5.5999999999999999E-3</v>
      </c>
      <c r="G38" s="4"/>
      <c r="H38" s="146"/>
      <c r="I38" s="146"/>
      <c r="J38" s="146"/>
      <c r="K38" s="146"/>
      <c r="L38" s="146"/>
      <c r="M38" s="146"/>
      <c r="N38" s="146"/>
      <c r="O38" s="146"/>
      <c r="P38" s="146"/>
      <c r="Q38" s="146"/>
      <c r="R38" s="146"/>
      <c r="S38" s="146"/>
      <c r="T38" s="146"/>
      <c r="U38" s="146"/>
      <c r="V38" s="146"/>
      <c r="W38" s="146"/>
      <c r="X38" s="146"/>
      <c r="Y38" s="146"/>
      <c r="Z38" s="146"/>
    </row>
    <row r="39" spans="1:26" ht="20.25" customHeight="1" x14ac:dyDescent="0.2">
      <c r="A39" s="4"/>
      <c r="B39" s="159" t="s">
        <v>2373</v>
      </c>
      <c r="C39" s="416" t="s">
        <v>2374</v>
      </c>
      <c r="D39" s="417"/>
      <c r="E39" s="161">
        <v>1.9400000000000001E-2</v>
      </c>
      <c r="F39" s="159" t="s">
        <v>2362</v>
      </c>
      <c r="G39" s="4"/>
      <c r="H39" s="146"/>
      <c r="I39" s="146"/>
      <c r="J39" s="146"/>
      <c r="K39" s="146"/>
      <c r="L39" s="146"/>
      <c r="M39" s="146"/>
      <c r="N39" s="146"/>
      <c r="O39" s="146"/>
      <c r="P39" s="146"/>
      <c r="Q39" s="146"/>
      <c r="R39" s="146"/>
      <c r="S39" s="146"/>
      <c r="T39" s="146"/>
      <c r="U39" s="146"/>
      <c r="V39" s="146"/>
      <c r="W39" s="146"/>
      <c r="X39" s="146"/>
      <c r="Y39" s="146"/>
      <c r="Z39" s="146"/>
    </row>
    <row r="40" spans="1:26" ht="20.25" customHeight="1" x14ac:dyDescent="0.2">
      <c r="A40" s="4"/>
      <c r="B40" s="159" t="s">
        <v>2375</v>
      </c>
      <c r="C40" s="416" t="s">
        <v>2376</v>
      </c>
      <c r="D40" s="417"/>
      <c r="E40" s="161">
        <v>1E-3</v>
      </c>
      <c r="F40" s="161">
        <v>6.9999999999999999E-4</v>
      </c>
      <c r="G40" s="4"/>
      <c r="H40" s="146"/>
      <c r="I40" s="146"/>
      <c r="J40" s="146"/>
      <c r="K40" s="146"/>
      <c r="L40" s="146"/>
      <c r="M40" s="146"/>
      <c r="N40" s="146"/>
      <c r="O40" s="146"/>
      <c r="P40" s="146"/>
      <c r="Q40" s="146"/>
      <c r="R40" s="146"/>
      <c r="S40" s="146"/>
      <c r="T40" s="146"/>
      <c r="U40" s="146"/>
      <c r="V40" s="146"/>
      <c r="W40" s="146"/>
      <c r="X40" s="146"/>
      <c r="Y40" s="146"/>
      <c r="Z40" s="146"/>
    </row>
    <row r="41" spans="1:26" ht="20.25" customHeight="1" x14ac:dyDescent="0.2">
      <c r="A41" s="4"/>
      <c r="B41" s="159" t="s">
        <v>2377</v>
      </c>
      <c r="C41" s="416" t="s">
        <v>2378</v>
      </c>
      <c r="D41" s="417"/>
      <c r="E41" s="161">
        <v>0.13439999999999999</v>
      </c>
      <c r="F41" s="161">
        <v>0.1007</v>
      </c>
      <c r="G41" s="4"/>
      <c r="H41" s="146"/>
      <c r="I41" s="146"/>
      <c r="J41" s="146"/>
      <c r="K41" s="146"/>
      <c r="L41" s="146"/>
      <c r="M41" s="146"/>
      <c r="N41" s="146"/>
      <c r="O41" s="146"/>
      <c r="P41" s="146"/>
      <c r="Q41" s="146"/>
      <c r="R41" s="146"/>
      <c r="S41" s="146"/>
      <c r="T41" s="146"/>
      <c r="U41" s="146"/>
      <c r="V41" s="146"/>
      <c r="W41" s="146"/>
      <c r="X41" s="146"/>
      <c r="Y41" s="146"/>
      <c r="Z41" s="146"/>
    </row>
    <row r="42" spans="1:26" ht="20.25" customHeight="1" x14ac:dyDescent="0.2">
      <c r="A42" s="4"/>
      <c r="B42" s="174" t="s">
        <v>2379</v>
      </c>
      <c r="C42" s="416" t="s">
        <v>2380</v>
      </c>
      <c r="D42" s="417"/>
      <c r="E42" s="175">
        <v>2.9999999999999997E-4</v>
      </c>
      <c r="F42" s="175">
        <v>2.9999999999999997E-4</v>
      </c>
      <c r="G42" s="4"/>
      <c r="H42" s="146"/>
      <c r="I42" s="146"/>
      <c r="J42" s="146"/>
      <c r="K42" s="146"/>
      <c r="L42" s="146"/>
      <c r="M42" s="146"/>
      <c r="N42" s="146"/>
      <c r="O42" s="146"/>
      <c r="P42" s="146"/>
      <c r="Q42" s="146"/>
      <c r="R42" s="146"/>
      <c r="S42" s="146"/>
      <c r="T42" s="146"/>
      <c r="U42" s="146"/>
      <c r="V42" s="146"/>
      <c r="W42" s="146"/>
      <c r="X42" s="146"/>
      <c r="Y42" s="146"/>
      <c r="Z42" s="146"/>
    </row>
    <row r="43" spans="1:26" ht="20.25" customHeight="1" x14ac:dyDescent="0.2">
      <c r="A43" s="4"/>
      <c r="B43" s="176" t="s">
        <v>2381</v>
      </c>
      <c r="C43" s="418" t="s">
        <v>30</v>
      </c>
      <c r="D43" s="419"/>
      <c r="E43" s="177">
        <f t="shared" ref="E43:F43" si="1">SUBTOTAL(9,E33:E42)</f>
        <v>0.49919999999999992</v>
      </c>
      <c r="F43" s="177">
        <f t="shared" si="1"/>
        <v>0.1976</v>
      </c>
      <c r="G43" s="4"/>
      <c r="H43" s="146"/>
      <c r="I43" s="146"/>
      <c r="J43" s="146"/>
      <c r="K43" s="146"/>
      <c r="L43" s="146"/>
      <c r="M43" s="146"/>
      <c r="N43" s="146"/>
      <c r="O43" s="146"/>
      <c r="P43" s="146"/>
      <c r="Q43" s="146"/>
      <c r="R43" s="146"/>
      <c r="S43" s="146"/>
      <c r="T43" s="146"/>
      <c r="U43" s="146"/>
      <c r="V43" s="146"/>
      <c r="W43" s="146"/>
      <c r="X43" s="146"/>
      <c r="Y43" s="146"/>
      <c r="Z43" s="146"/>
    </row>
    <row r="44" spans="1:26" ht="6" customHeight="1" x14ac:dyDescent="0.2">
      <c r="A44" s="4"/>
      <c r="B44" s="66"/>
      <c r="C44" s="66"/>
      <c r="D44" s="66"/>
      <c r="E44" s="164"/>
      <c r="F44" s="164"/>
      <c r="G44" s="4"/>
      <c r="H44" s="146"/>
      <c r="I44" s="146"/>
      <c r="J44" s="146"/>
      <c r="K44" s="146"/>
      <c r="L44" s="146"/>
      <c r="M44" s="146"/>
      <c r="N44" s="146"/>
      <c r="O44" s="146"/>
      <c r="P44" s="146"/>
      <c r="Q44" s="146"/>
      <c r="R44" s="146"/>
      <c r="S44" s="146"/>
      <c r="T44" s="146"/>
      <c r="U44" s="146"/>
      <c r="V44" s="146"/>
      <c r="W44" s="146"/>
      <c r="X44" s="146"/>
      <c r="Y44" s="146"/>
      <c r="Z44" s="146"/>
    </row>
    <row r="45" spans="1:26" ht="20.25" customHeight="1" x14ac:dyDescent="0.2">
      <c r="A45" s="4"/>
      <c r="B45" s="407" t="s">
        <v>2382</v>
      </c>
      <c r="C45" s="355"/>
      <c r="D45" s="355"/>
      <c r="E45" s="355"/>
      <c r="F45" s="410"/>
      <c r="G45" s="4"/>
      <c r="H45" s="146"/>
      <c r="I45" s="146"/>
      <c r="J45" s="146"/>
      <c r="K45" s="146"/>
      <c r="L45" s="146"/>
      <c r="M45" s="146"/>
      <c r="N45" s="146"/>
      <c r="O45" s="146"/>
      <c r="P45" s="146"/>
      <c r="Q45" s="146"/>
      <c r="R45" s="146"/>
      <c r="S45" s="146"/>
      <c r="T45" s="146"/>
      <c r="U45" s="146"/>
      <c r="V45" s="146"/>
      <c r="W45" s="146"/>
      <c r="X45" s="146"/>
      <c r="Y45" s="146"/>
      <c r="Z45" s="146"/>
    </row>
    <row r="46" spans="1:26" ht="20.25" customHeight="1" x14ac:dyDescent="0.2">
      <c r="A46" s="4"/>
      <c r="B46" s="172" t="s">
        <v>2383</v>
      </c>
      <c r="C46" s="416" t="s">
        <v>2384</v>
      </c>
      <c r="D46" s="417"/>
      <c r="E46" s="161">
        <v>4.8399999999999999E-2</v>
      </c>
      <c r="F46" s="161">
        <v>3.6299999999999999E-2</v>
      </c>
      <c r="G46" s="4"/>
      <c r="H46" s="146"/>
      <c r="I46" s="146"/>
      <c r="J46" s="146"/>
      <c r="K46" s="146"/>
      <c r="L46" s="146"/>
      <c r="M46" s="146"/>
      <c r="N46" s="146"/>
      <c r="O46" s="146"/>
      <c r="P46" s="146"/>
      <c r="Q46" s="146"/>
      <c r="R46" s="146"/>
      <c r="S46" s="146"/>
      <c r="T46" s="146"/>
      <c r="U46" s="146"/>
      <c r="V46" s="146"/>
      <c r="W46" s="146"/>
      <c r="X46" s="146"/>
      <c r="Y46" s="146"/>
      <c r="Z46" s="146"/>
    </row>
    <row r="47" spans="1:26" ht="20.25" customHeight="1" x14ac:dyDescent="0.2">
      <c r="A47" s="4"/>
      <c r="B47" s="159" t="s">
        <v>2385</v>
      </c>
      <c r="C47" s="416" t="s">
        <v>2386</v>
      </c>
      <c r="D47" s="417"/>
      <c r="E47" s="161">
        <v>1.1000000000000001E-3</v>
      </c>
      <c r="F47" s="161">
        <v>8.9999999999999998E-4</v>
      </c>
      <c r="G47" s="4"/>
      <c r="H47" s="146"/>
      <c r="I47" s="146"/>
      <c r="J47" s="146"/>
      <c r="K47" s="146"/>
      <c r="L47" s="146"/>
      <c r="M47" s="146"/>
      <c r="N47" s="146"/>
      <c r="O47" s="146"/>
      <c r="P47" s="146"/>
      <c r="Q47" s="146"/>
      <c r="R47" s="146"/>
      <c r="S47" s="146"/>
      <c r="T47" s="146"/>
      <c r="U47" s="146"/>
      <c r="V47" s="146"/>
      <c r="W47" s="146"/>
      <c r="X47" s="146"/>
      <c r="Y47" s="146"/>
      <c r="Z47" s="146"/>
    </row>
    <row r="48" spans="1:26" ht="20.25" customHeight="1" x14ac:dyDescent="0.2">
      <c r="A48" s="4"/>
      <c r="B48" s="159" t="s">
        <v>2387</v>
      </c>
      <c r="C48" s="416" t="s">
        <v>2388</v>
      </c>
      <c r="D48" s="417"/>
      <c r="E48" s="161">
        <v>8.8999999999999999E-3</v>
      </c>
      <c r="F48" s="161">
        <v>6.7000000000000002E-3</v>
      </c>
      <c r="G48" s="4"/>
      <c r="H48" s="146"/>
      <c r="I48" s="146"/>
      <c r="J48" s="146"/>
      <c r="K48" s="146"/>
      <c r="L48" s="146"/>
      <c r="M48" s="146"/>
      <c r="N48" s="146"/>
      <c r="O48" s="146"/>
      <c r="P48" s="146"/>
      <c r="Q48" s="146"/>
      <c r="R48" s="146"/>
      <c r="S48" s="146"/>
      <c r="T48" s="146"/>
      <c r="U48" s="146"/>
      <c r="V48" s="146"/>
      <c r="W48" s="146"/>
      <c r="X48" s="146"/>
      <c r="Y48" s="146"/>
      <c r="Z48" s="146"/>
    </row>
    <row r="49" spans="1:26" ht="20.25" customHeight="1" x14ac:dyDescent="0.2">
      <c r="A49" s="4"/>
      <c r="B49" s="159" t="s">
        <v>2389</v>
      </c>
      <c r="C49" s="416" t="s">
        <v>2390</v>
      </c>
      <c r="D49" s="417"/>
      <c r="E49" s="161">
        <v>2.3300000000000001E-2</v>
      </c>
      <c r="F49" s="161">
        <v>1.7500000000000002E-2</v>
      </c>
      <c r="G49" s="4"/>
      <c r="H49" s="146"/>
      <c r="I49" s="146"/>
      <c r="J49" s="146"/>
      <c r="K49" s="146"/>
      <c r="L49" s="146"/>
      <c r="M49" s="146"/>
      <c r="N49" s="146"/>
      <c r="O49" s="146"/>
      <c r="P49" s="146"/>
      <c r="Q49" s="146"/>
      <c r="R49" s="146"/>
      <c r="S49" s="146"/>
      <c r="T49" s="146"/>
      <c r="U49" s="146"/>
      <c r="V49" s="146"/>
      <c r="W49" s="146"/>
      <c r="X49" s="146"/>
      <c r="Y49" s="146"/>
      <c r="Z49" s="146"/>
    </row>
    <row r="50" spans="1:26" ht="20.25" customHeight="1" x14ac:dyDescent="0.2">
      <c r="A50" s="4"/>
      <c r="B50" s="174" t="s">
        <v>2391</v>
      </c>
      <c r="C50" s="416" t="s">
        <v>2392</v>
      </c>
      <c r="D50" s="417"/>
      <c r="E50" s="175">
        <v>4.1000000000000003E-3</v>
      </c>
      <c r="F50" s="175">
        <v>3.0999999999999999E-3</v>
      </c>
      <c r="G50" s="4"/>
      <c r="H50" s="146"/>
      <c r="I50" s="146"/>
      <c r="J50" s="146"/>
      <c r="K50" s="146"/>
      <c r="L50" s="146"/>
      <c r="M50" s="146"/>
      <c r="N50" s="146"/>
      <c r="O50" s="146"/>
      <c r="P50" s="146"/>
      <c r="Q50" s="146"/>
      <c r="R50" s="146"/>
      <c r="S50" s="146"/>
      <c r="T50" s="146"/>
      <c r="U50" s="146"/>
      <c r="V50" s="146"/>
      <c r="W50" s="146"/>
      <c r="X50" s="146"/>
      <c r="Y50" s="146"/>
      <c r="Z50" s="146"/>
    </row>
    <row r="51" spans="1:26" ht="20.25" customHeight="1" x14ac:dyDescent="0.2">
      <c r="A51" s="4"/>
      <c r="B51" s="176" t="s">
        <v>2393</v>
      </c>
      <c r="C51" s="413" t="s">
        <v>30</v>
      </c>
      <c r="D51" s="356"/>
      <c r="E51" s="177">
        <f t="shared" ref="E51:F51" si="2">SUBTOTAL(9,E46:E50)</f>
        <v>8.5800000000000001E-2</v>
      </c>
      <c r="F51" s="177">
        <f t="shared" si="2"/>
        <v>6.4500000000000002E-2</v>
      </c>
      <c r="G51" s="4"/>
      <c r="H51" s="146"/>
      <c r="I51" s="146"/>
      <c r="J51" s="146"/>
      <c r="K51" s="146"/>
      <c r="L51" s="146"/>
      <c r="M51" s="146"/>
      <c r="N51" s="146"/>
      <c r="O51" s="146"/>
      <c r="P51" s="146"/>
      <c r="Q51" s="146"/>
      <c r="R51" s="146"/>
      <c r="S51" s="146"/>
      <c r="T51" s="146"/>
      <c r="U51" s="146"/>
      <c r="V51" s="146"/>
      <c r="W51" s="146"/>
      <c r="X51" s="146"/>
      <c r="Y51" s="146"/>
      <c r="Z51" s="146"/>
    </row>
    <row r="52" spans="1:26" ht="6" customHeight="1" x14ac:dyDescent="0.2">
      <c r="A52" s="4"/>
      <c r="B52" s="66"/>
      <c r="C52" s="66"/>
      <c r="D52" s="66"/>
      <c r="E52" s="164"/>
      <c r="F52" s="164"/>
      <c r="G52" s="4"/>
      <c r="H52" s="146"/>
      <c r="I52" s="146"/>
      <c r="J52" s="146"/>
      <c r="K52" s="146"/>
      <c r="L52" s="146"/>
      <c r="M52" s="146"/>
      <c r="N52" s="146"/>
      <c r="O52" s="146"/>
      <c r="P52" s="146"/>
      <c r="Q52" s="146"/>
      <c r="R52" s="146"/>
      <c r="S52" s="146"/>
      <c r="T52" s="146"/>
      <c r="U52" s="146"/>
      <c r="V52" s="146"/>
      <c r="W52" s="146"/>
      <c r="X52" s="146"/>
      <c r="Y52" s="146"/>
      <c r="Z52" s="146"/>
    </row>
    <row r="53" spans="1:26" ht="20.25" customHeight="1" x14ac:dyDescent="0.2">
      <c r="A53" s="4"/>
      <c r="B53" s="407" t="s">
        <v>2394</v>
      </c>
      <c r="C53" s="355"/>
      <c r="D53" s="355"/>
      <c r="E53" s="355"/>
      <c r="F53" s="410"/>
      <c r="G53" s="4"/>
      <c r="H53" s="146"/>
      <c r="I53" s="146"/>
      <c r="J53" s="146"/>
      <c r="K53" s="146"/>
      <c r="L53" s="146"/>
      <c r="M53" s="146"/>
      <c r="N53" s="146"/>
      <c r="O53" s="146"/>
      <c r="P53" s="146"/>
      <c r="Q53" s="146"/>
      <c r="R53" s="146"/>
      <c r="S53" s="146"/>
      <c r="T53" s="146"/>
      <c r="U53" s="146"/>
      <c r="V53" s="146"/>
      <c r="W53" s="146"/>
      <c r="X53" s="146"/>
      <c r="Y53" s="146"/>
      <c r="Z53" s="146"/>
    </row>
    <row r="54" spans="1:26" ht="25.15" customHeight="1" x14ac:dyDescent="0.2">
      <c r="A54" s="4"/>
      <c r="B54" s="159" t="s">
        <v>2395</v>
      </c>
      <c r="C54" s="416" t="s">
        <v>2575</v>
      </c>
      <c r="D54" s="417"/>
      <c r="E54" s="161">
        <v>0.18870000000000001</v>
      </c>
      <c r="F54" s="161">
        <v>7.4700000000000003E-2</v>
      </c>
      <c r="G54" s="4"/>
      <c r="H54" s="146"/>
      <c r="I54" s="146"/>
      <c r="J54" s="146"/>
      <c r="K54" s="146"/>
      <c r="L54" s="146"/>
      <c r="M54" s="146"/>
      <c r="N54" s="146"/>
      <c r="O54" s="146"/>
      <c r="P54" s="146"/>
      <c r="Q54" s="146"/>
      <c r="R54" s="146"/>
      <c r="S54" s="146"/>
      <c r="T54" s="146"/>
      <c r="U54" s="146"/>
      <c r="V54" s="146"/>
      <c r="W54" s="146"/>
      <c r="X54" s="146"/>
      <c r="Y54" s="146"/>
      <c r="Z54" s="146"/>
    </row>
    <row r="55" spans="1:26" ht="25.15" customHeight="1" x14ac:dyDescent="0.2">
      <c r="A55" s="4"/>
      <c r="B55" s="159" t="s">
        <v>2396</v>
      </c>
      <c r="C55" s="416" t="s">
        <v>2397</v>
      </c>
      <c r="D55" s="417"/>
      <c r="E55" s="161">
        <v>4.3E-3</v>
      </c>
      <c r="F55" s="161">
        <v>3.2000000000000002E-3</v>
      </c>
      <c r="G55" s="4"/>
      <c r="H55" s="146"/>
      <c r="I55" s="146"/>
      <c r="J55" s="146"/>
      <c r="K55" s="146"/>
      <c r="L55" s="146"/>
      <c r="M55" s="146"/>
      <c r="N55" s="146"/>
      <c r="O55" s="146"/>
      <c r="P55" s="146"/>
      <c r="Q55" s="146"/>
      <c r="R55" s="146"/>
      <c r="S55" s="146"/>
      <c r="T55" s="146"/>
      <c r="U55" s="146"/>
      <c r="V55" s="146"/>
      <c r="W55" s="146"/>
      <c r="X55" s="146"/>
      <c r="Y55" s="146"/>
      <c r="Z55" s="146"/>
    </row>
    <row r="56" spans="1:26" ht="20.25" customHeight="1" x14ac:dyDescent="0.2">
      <c r="A56" s="4"/>
      <c r="B56" s="178" t="s">
        <v>2398</v>
      </c>
      <c r="C56" s="413" t="s">
        <v>30</v>
      </c>
      <c r="D56" s="356"/>
      <c r="E56" s="179">
        <f>SUBTOTAL(9,E54:E55)</f>
        <v>0.193</v>
      </c>
      <c r="F56" s="179">
        <f>ROUND(SUBTOTAL(9,F54:F55),4)</f>
        <v>7.7899999999999997E-2</v>
      </c>
      <c r="G56" s="4"/>
      <c r="H56" s="146"/>
      <c r="I56" s="146"/>
      <c r="J56" s="146"/>
      <c r="K56" s="146"/>
      <c r="L56" s="146"/>
      <c r="M56" s="146"/>
      <c r="N56" s="146"/>
      <c r="O56" s="146"/>
      <c r="P56" s="146"/>
      <c r="Q56" s="146"/>
      <c r="R56" s="146"/>
      <c r="S56" s="146"/>
      <c r="T56" s="146"/>
      <c r="U56" s="146"/>
      <c r="V56" s="146"/>
      <c r="W56" s="146"/>
      <c r="X56" s="146"/>
      <c r="Y56" s="146"/>
      <c r="Z56" s="146"/>
    </row>
    <row r="57" spans="1:26" ht="26.25" customHeight="1" x14ac:dyDescent="0.2">
      <c r="A57" s="4"/>
      <c r="B57" s="407" t="s">
        <v>2399</v>
      </c>
      <c r="C57" s="355"/>
      <c r="D57" s="356"/>
      <c r="E57" s="71">
        <f t="shared" ref="E57:F57" si="3">SUM(E30,E43,E51,E56)</f>
        <v>1.1559999999999999</v>
      </c>
      <c r="F57" s="71">
        <f t="shared" si="3"/>
        <v>0.71800000000000008</v>
      </c>
      <c r="G57" s="4"/>
      <c r="H57" s="146"/>
      <c r="I57" s="146"/>
      <c r="J57" s="146"/>
      <c r="K57" s="146"/>
      <c r="L57" s="146"/>
      <c r="M57" s="146"/>
      <c r="N57" s="146"/>
      <c r="O57" s="146"/>
      <c r="P57" s="146"/>
      <c r="Q57" s="146"/>
      <c r="R57" s="146"/>
      <c r="S57" s="146"/>
      <c r="T57" s="146"/>
      <c r="U57" s="146"/>
      <c r="V57" s="146"/>
      <c r="W57" s="146"/>
      <c r="X57" s="146"/>
      <c r="Y57" s="146"/>
      <c r="Z57" s="146"/>
    </row>
    <row r="58" spans="1:26" ht="20.25" customHeight="1" x14ac:dyDescent="0.2">
      <c r="A58" s="4"/>
      <c r="B58" s="4"/>
      <c r="C58" s="4"/>
      <c r="D58" s="4"/>
      <c r="E58" s="4"/>
      <c r="F58" s="4"/>
      <c r="G58" s="4"/>
      <c r="H58" s="146"/>
      <c r="I58" s="146"/>
      <c r="J58" s="146"/>
      <c r="K58" s="146"/>
      <c r="L58" s="146"/>
      <c r="M58" s="146"/>
      <c r="N58" s="146"/>
      <c r="O58" s="146"/>
      <c r="P58" s="146"/>
      <c r="Q58" s="146"/>
      <c r="R58" s="146"/>
      <c r="S58" s="146"/>
      <c r="T58" s="146"/>
      <c r="U58" s="146"/>
      <c r="V58" s="146"/>
      <c r="W58" s="146"/>
      <c r="X58" s="146"/>
      <c r="Y58" s="146"/>
      <c r="Z58" s="146"/>
    </row>
    <row r="59" spans="1:26" ht="20.25" customHeight="1" x14ac:dyDescent="0.2">
      <c r="A59" s="4"/>
      <c r="B59" s="180" t="s">
        <v>2326</v>
      </c>
      <c r="C59" s="165"/>
      <c r="D59" s="165"/>
      <c r="E59" s="167"/>
      <c r="F59" s="167"/>
      <c r="G59" s="4"/>
      <c r="H59" s="146"/>
      <c r="I59" s="146"/>
      <c r="J59" s="146"/>
      <c r="K59" s="146"/>
      <c r="L59" s="146"/>
      <c r="M59" s="146"/>
      <c r="N59" s="146"/>
      <c r="O59" s="146"/>
      <c r="P59" s="146"/>
      <c r="Q59" s="146"/>
      <c r="R59" s="146"/>
      <c r="S59" s="146"/>
      <c r="T59" s="146"/>
      <c r="U59" s="146"/>
      <c r="V59" s="146"/>
      <c r="W59" s="146"/>
      <c r="X59" s="146"/>
      <c r="Y59" s="146"/>
      <c r="Z59" s="146"/>
    </row>
    <row r="60" spans="1:26" ht="20.25" customHeight="1" x14ac:dyDescent="0.2">
      <c r="A60" s="4"/>
      <c r="B60" s="33" t="s">
        <v>2327</v>
      </c>
      <c r="C60" s="420" t="s">
        <v>2576</v>
      </c>
      <c r="D60" s="349"/>
      <c r="E60" s="349"/>
      <c r="F60" s="349"/>
      <c r="G60" s="349"/>
      <c r="H60" s="4"/>
      <c r="I60" s="146"/>
      <c r="J60" s="146"/>
      <c r="K60" s="146"/>
      <c r="L60" s="146"/>
      <c r="M60" s="146"/>
      <c r="N60" s="146"/>
      <c r="O60" s="146"/>
      <c r="P60" s="146"/>
      <c r="Q60" s="146"/>
      <c r="R60" s="146"/>
      <c r="S60" s="146"/>
      <c r="T60" s="146"/>
      <c r="U60" s="146"/>
      <c r="V60" s="146"/>
      <c r="W60" s="146"/>
      <c r="X60" s="146"/>
      <c r="Y60" s="146"/>
      <c r="Z60" s="146"/>
    </row>
    <row r="61" spans="1:26" ht="20.25" customHeight="1" x14ac:dyDescent="0.2">
      <c r="A61" s="4"/>
      <c r="B61" s="33"/>
      <c r="C61" s="50"/>
      <c r="D61" s="50"/>
      <c r="E61" s="166"/>
      <c r="F61" s="166"/>
      <c r="G61" s="166"/>
      <c r="H61" s="4"/>
      <c r="I61" s="146"/>
      <c r="J61" s="146"/>
      <c r="K61" s="146"/>
      <c r="L61" s="146"/>
      <c r="M61" s="146"/>
      <c r="N61" s="146"/>
      <c r="O61" s="146"/>
      <c r="P61" s="146"/>
      <c r="Q61" s="146"/>
      <c r="R61" s="146"/>
      <c r="S61" s="146"/>
      <c r="T61" s="146"/>
      <c r="U61" s="146"/>
      <c r="V61" s="146"/>
      <c r="W61" s="146"/>
      <c r="X61" s="146"/>
      <c r="Y61" s="146"/>
      <c r="Z61" s="146"/>
    </row>
    <row r="62" spans="1:26" ht="20.25" customHeight="1" x14ac:dyDescent="0.2">
      <c r="A62" s="4"/>
      <c r="B62" s="180" t="s">
        <v>2331</v>
      </c>
      <c r="C62" s="165"/>
      <c r="D62" s="165"/>
      <c r="E62" s="167"/>
      <c r="F62" s="167"/>
      <c r="G62" s="4"/>
      <c r="H62" s="146"/>
      <c r="I62" s="146"/>
      <c r="J62" s="146"/>
      <c r="K62" s="146"/>
      <c r="L62" s="146"/>
      <c r="M62" s="146"/>
      <c r="N62" s="146"/>
      <c r="O62" s="146"/>
      <c r="P62" s="146"/>
      <c r="Q62" s="146"/>
      <c r="R62" s="146"/>
      <c r="S62" s="146"/>
      <c r="T62" s="146"/>
      <c r="U62" s="146"/>
      <c r="V62" s="146"/>
      <c r="W62" s="146"/>
      <c r="X62" s="146"/>
      <c r="Y62" s="146"/>
      <c r="Z62" s="146"/>
    </row>
    <row r="63" spans="1:26" ht="20.25" customHeight="1" x14ac:dyDescent="0.2">
      <c r="A63" s="4"/>
      <c r="B63" s="33" t="s">
        <v>2327</v>
      </c>
      <c r="C63" s="408" t="s">
        <v>2332</v>
      </c>
      <c r="D63" s="349"/>
      <c r="E63" s="349"/>
      <c r="F63" s="349"/>
      <c r="G63" s="349"/>
      <c r="H63" s="4"/>
      <c r="I63" s="146"/>
      <c r="J63" s="146"/>
      <c r="K63" s="146"/>
      <c r="L63" s="146"/>
      <c r="M63" s="146"/>
      <c r="N63" s="146"/>
      <c r="O63" s="146"/>
      <c r="P63" s="146"/>
      <c r="Q63" s="146"/>
      <c r="R63" s="146"/>
      <c r="S63" s="146"/>
      <c r="T63" s="146"/>
      <c r="U63" s="146"/>
      <c r="V63" s="146"/>
      <c r="W63" s="146"/>
      <c r="X63" s="146"/>
      <c r="Y63" s="146"/>
      <c r="Z63" s="146"/>
    </row>
    <row r="64" spans="1:26" ht="20.25" customHeight="1" x14ac:dyDescent="0.2">
      <c r="A64" s="4"/>
      <c r="B64" s="33" t="s">
        <v>2329</v>
      </c>
      <c r="C64" s="408" t="s">
        <v>2333</v>
      </c>
      <c r="D64" s="349"/>
      <c r="E64" s="349"/>
      <c r="F64" s="349"/>
      <c r="G64" s="349"/>
      <c r="H64" s="4"/>
      <c r="I64" s="146"/>
      <c r="J64" s="146"/>
      <c r="K64" s="146"/>
      <c r="L64" s="146"/>
      <c r="M64" s="146"/>
      <c r="N64" s="146"/>
      <c r="O64" s="146"/>
      <c r="P64" s="146"/>
      <c r="Q64" s="146"/>
      <c r="R64" s="146"/>
      <c r="S64" s="146"/>
      <c r="T64" s="146"/>
      <c r="U64" s="146"/>
      <c r="V64" s="146"/>
      <c r="W64" s="146"/>
      <c r="X64" s="146"/>
      <c r="Y64" s="146"/>
      <c r="Z64" s="146"/>
    </row>
    <row r="65" spans="1:26" ht="20.25" customHeight="1" x14ac:dyDescent="0.2">
      <c r="A65" s="4"/>
      <c r="B65" s="181"/>
      <c r="C65" s="167"/>
      <c r="D65" s="167"/>
      <c r="E65" s="167"/>
      <c r="F65" s="167"/>
      <c r="G65" s="4"/>
      <c r="H65" s="146"/>
      <c r="I65" s="146"/>
      <c r="J65" s="146"/>
      <c r="K65" s="146"/>
      <c r="L65" s="146"/>
      <c r="M65" s="146"/>
      <c r="N65" s="146"/>
      <c r="O65" s="146"/>
      <c r="P65" s="146"/>
      <c r="Q65" s="146"/>
      <c r="R65" s="146"/>
      <c r="S65" s="146"/>
      <c r="T65" s="146"/>
      <c r="U65" s="146"/>
      <c r="V65" s="146"/>
      <c r="W65" s="146"/>
      <c r="X65" s="146"/>
      <c r="Y65" s="146"/>
      <c r="Z65" s="146"/>
    </row>
    <row r="66" spans="1:26" ht="20.25" customHeight="1" x14ac:dyDescent="0.2">
      <c r="A66" s="4"/>
      <c r="B66" s="4"/>
      <c r="C66" s="4"/>
      <c r="D66" s="4"/>
      <c r="E66" s="167"/>
      <c r="F66" s="167"/>
      <c r="G66" s="4"/>
      <c r="H66" s="146"/>
      <c r="I66" s="146"/>
      <c r="J66" s="146"/>
      <c r="K66" s="146"/>
      <c r="L66" s="146"/>
      <c r="M66" s="146"/>
      <c r="N66" s="146"/>
      <c r="O66" s="146"/>
      <c r="P66" s="146"/>
      <c r="Q66" s="146"/>
      <c r="R66" s="146"/>
      <c r="S66" s="146"/>
      <c r="T66" s="146"/>
      <c r="U66" s="146"/>
      <c r="V66" s="146"/>
      <c r="W66" s="146"/>
      <c r="X66" s="146"/>
      <c r="Y66" s="146"/>
      <c r="Z66" s="146"/>
    </row>
    <row r="67" spans="1:26" ht="21" customHeight="1" x14ac:dyDescent="0.2">
      <c r="A67" s="4"/>
      <c r="B67" s="409" t="s">
        <v>12</v>
      </c>
      <c r="C67" s="346"/>
      <c r="D67" s="346"/>
      <c r="E67" s="346"/>
      <c r="F67" s="347"/>
      <c r="G67" s="4"/>
      <c r="H67" s="146"/>
      <c r="I67" s="146"/>
      <c r="J67" s="146"/>
      <c r="K67" s="146"/>
      <c r="L67" s="146"/>
      <c r="M67" s="146"/>
      <c r="N67" s="146"/>
      <c r="O67" s="146"/>
      <c r="P67" s="146"/>
      <c r="Q67" s="146"/>
      <c r="R67" s="146"/>
      <c r="S67" s="146"/>
      <c r="T67" s="146"/>
      <c r="U67" s="146"/>
      <c r="V67" s="146"/>
      <c r="W67" s="146"/>
      <c r="X67" s="146"/>
      <c r="Y67" s="146"/>
      <c r="Z67" s="146"/>
    </row>
    <row r="68" spans="1:26" ht="20.25" customHeight="1" x14ac:dyDescent="0.2">
      <c r="A68" s="4"/>
      <c r="B68" s="348"/>
      <c r="C68" s="349"/>
      <c r="D68" s="349"/>
      <c r="E68" s="349"/>
      <c r="F68" s="350"/>
      <c r="G68" s="4"/>
      <c r="H68" s="146"/>
      <c r="I68" s="146"/>
      <c r="J68" s="146"/>
      <c r="K68" s="146"/>
      <c r="L68" s="146"/>
      <c r="M68" s="146"/>
      <c r="N68" s="146"/>
      <c r="O68" s="146"/>
      <c r="P68" s="146"/>
      <c r="Q68" s="146"/>
      <c r="R68" s="146"/>
      <c r="S68" s="146"/>
      <c r="T68" s="146"/>
      <c r="U68" s="146"/>
      <c r="V68" s="146"/>
      <c r="W68" s="146"/>
      <c r="X68" s="146"/>
      <c r="Y68" s="146"/>
      <c r="Z68" s="146"/>
    </row>
    <row r="69" spans="1:26" ht="20.25" customHeight="1" x14ac:dyDescent="0.2">
      <c r="A69" s="4"/>
      <c r="B69" s="348"/>
      <c r="C69" s="349"/>
      <c r="D69" s="349"/>
      <c r="E69" s="349"/>
      <c r="F69" s="350"/>
      <c r="G69" s="4"/>
      <c r="H69" s="146"/>
      <c r="I69" s="146"/>
      <c r="J69" s="146"/>
      <c r="K69" s="146"/>
      <c r="L69" s="146"/>
      <c r="M69" s="146"/>
      <c r="N69" s="146"/>
      <c r="O69" s="146"/>
      <c r="P69" s="146"/>
      <c r="Q69" s="146"/>
      <c r="R69" s="146"/>
      <c r="S69" s="146"/>
      <c r="T69" s="146"/>
      <c r="U69" s="146"/>
      <c r="V69" s="146"/>
      <c r="W69" s="146"/>
      <c r="X69" s="146"/>
      <c r="Y69" s="146"/>
      <c r="Z69" s="146"/>
    </row>
    <row r="70" spans="1:26" ht="20.25" customHeight="1" x14ac:dyDescent="0.2">
      <c r="A70" s="4"/>
      <c r="B70" s="348"/>
      <c r="C70" s="349"/>
      <c r="D70" s="349"/>
      <c r="E70" s="349"/>
      <c r="F70" s="350"/>
      <c r="G70" s="4"/>
      <c r="H70" s="146"/>
      <c r="I70" s="146"/>
      <c r="J70" s="146"/>
      <c r="K70" s="146"/>
      <c r="L70" s="146"/>
      <c r="M70" s="146"/>
      <c r="N70" s="146"/>
      <c r="O70" s="146"/>
      <c r="P70" s="146"/>
      <c r="Q70" s="146"/>
      <c r="R70" s="146"/>
      <c r="S70" s="146"/>
      <c r="T70" s="146"/>
      <c r="U70" s="146"/>
      <c r="V70" s="146"/>
      <c r="W70" s="146"/>
      <c r="X70" s="146"/>
      <c r="Y70" s="146"/>
      <c r="Z70" s="146"/>
    </row>
    <row r="71" spans="1:26" ht="20.25" customHeight="1" x14ac:dyDescent="0.2">
      <c r="A71" s="4"/>
      <c r="B71" s="348"/>
      <c r="C71" s="349"/>
      <c r="D71" s="349"/>
      <c r="E71" s="349"/>
      <c r="F71" s="350"/>
      <c r="G71" s="4"/>
      <c r="H71" s="146"/>
      <c r="I71" s="146"/>
      <c r="J71" s="146"/>
      <c r="K71" s="146"/>
      <c r="L71" s="146"/>
      <c r="M71" s="146"/>
      <c r="N71" s="146"/>
      <c r="O71" s="146"/>
      <c r="P71" s="146"/>
      <c r="Q71" s="146"/>
      <c r="R71" s="146"/>
      <c r="S71" s="146"/>
      <c r="T71" s="146"/>
      <c r="U71" s="146"/>
      <c r="V71" s="146"/>
      <c r="W71" s="146"/>
      <c r="X71" s="146"/>
      <c r="Y71" s="146"/>
      <c r="Z71" s="146"/>
    </row>
    <row r="72" spans="1:26" ht="20.25" customHeight="1" x14ac:dyDescent="0.25">
      <c r="A72" s="4"/>
      <c r="B72" s="358" t="str">
        <f>'DADOS GERAIS'!C24</f>
        <v>Thaenne Hellen Beber</v>
      </c>
      <c r="C72" s="349"/>
      <c r="D72" s="349"/>
      <c r="E72" s="349"/>
      <c r="F72" s="350"/>
      <c r="G72" s="4"/>
      <c r="H72" s="146"/>
      <c r="I72" s="146"/>
      <c r="J72" s="146"/>
      <c r="K72" s="146"/>
      <c r="L72" s="146"/>
      <c r="M72" s="146"/>
      <c r="N72" s="146"/>
      <c r="O72" s="146"/>
      <c r="P72" s="146"/>
      <c r="Q72" s="146"/>
      <c r="R72" s="146"/>
      <c r="S72" s="146"/>
      <c r="T72" s="146"/>
      <c r="U72" s="146"/>
      <c r="V72" s="146"/>
      <c r="W72" s="146"/>
      <c r="X72" s="146"/>
      <c r="Y72" s="146"/>
      <c r="Z72" s="146"/>
    </row>
    <row r="73" spans="1:26" ht="20.25" customHeight="1" x14ac:dyDescent="0.2">
      <c r="A73" s="4"/>
      <c r="B73" s="406" t="str">
        <f>'DADOS GERAIS'!C25</f>
        <v>Engenheira Civil  - CREA SC 186217-6</v>
      </c>
      <c r="C73" s="349"/>
      <c r="D73" s="349"/>
      <c r="E73" s="349"/>
      <c r="F73" s="350"/>
      <c r="G73" s="4"/>
      <c r="H73" s="146"/>
      <c r="I73" s="146"/>
      <c r="J73" s="146"/>
      <c r="K73" s="146"/>
      <c r="L73" s="146"/>
      <c r="M73" s="146"/>
      <c r="N73" s="146"/>
      <c r="O73" s="146"/>
      <c r="P73" s="146"/>
      <c r="Q73" s="146"/>
      <c r="R73" s="146"/>
      <c r="S73" s="146"/>
      <c r="T73" s="146"/>
      <c r="U73" s="146"/>
      <c r="V73" s="146"/>
      <c r="W73" s="146"/>
      <c r="X73" s="146"/>
      <c r="Y73" s="146"/>
      <c r="Z73" s="146"/>
    </row>
    <row r="74" spans="1:26" ht="15.75" customHeight="1" x14ac:dyDescent="0.2">
      <c r="A74" s="4"/>
      <c r="B74" s="92"/>
      <c r="C74" s="43"/>
      <c r="D74" s="43"/>
      <c r="E74" s="43"/>
      <c r="F74" s="44"/>
      <c r="G74" s="4"/>
      <c r="H74" s="146"/>
      <c r="I74" s="146"/>
      <c r="J74" s="146"/>
      <c r="K74" s="146"/>
      <c r="L74" s="146"/>
      <c r="M74" s="146"/>
      <c r="N74" s="146"/>
      <c r="O74" s="146"/>
      <c r="P74" s="146"/>
      <c r="Q74" s="146"/>
      <c r="R74" s="146"/>
      <c r="S74" s="146"/>
      <c r="T74" s="146"/>
      <c r="U74" s="146"/>
      <c r="V74" s="146"/>
      <c r="W74" s="146"/>
      <c r="X74" s="146"/>
      <c r="Y74" s="146"/>
      <c r="Z74" s="146"/>
    </row>
    <row r="75" spans="1:26" ht="20.25" customHeight="1" x14ac:dyDescent="0.2">
      <c r="A75" s="4"/>
      <c r="B75" s="4"/>
      <c r="C75" s="4"/>
      <c r="D75" s="4"/>
      <c r="E75" s="4"/>
      <c r="F75" s="4"/>
      <c r="G75" s="4"/>
      <c r="H75" s="146"/>
      <c r="I75" s="146"/>
      <c r="J75" s="146"/>
      <c r="K75" s="146"/>
      <c r="L75" s="146"/>
      <c r="M75" s="146"/>
      <c r="N75" s="146"/>
      <c r="O75" s="146"/>
      <c r="P75" s="146"/>
      <c r="Q75" s="146"/>
      <c r="R75" s="146"/>
      <c r="S75" s="146"/>
      <c r="T75" s="146"/>
      <c r="U75" s="146"/>
      <c r="V75" s="146"/>
      <c r="W75" s="146"/>
      <c r="X75" s="146"/>
      <c r="Y75" s="146"/>
      <c r="Z75" s="146"/>
    </row>
    <row r="76" spans="1:26" ht="15.75" customHeight="1" x14ac:dyDescent="0.2">
      <c r="A76" s="146"/>
      <c r="B76" s="146"/>
      <c r="C76" s="146"/>
      <c r="D76" s="146"/>
      <c r="E76" s="146"/>
      <c r="F76" s="146"/>
      <c r="G76" s="146"/>
      <c r="H76" s="146"/>
      <c r="I76" s="146"/>
      <c r="J76" s="146"/>
      <c r="K76" s="146"/>
      <c r="L76" s="146"/>
      <c r="M76" s="146"/>
      <c r="N76" s="146"/>
      <c r="O76" s="146"/>
      <c r="P76" s="146"/>
      <c r="Q76" s="146"/>
      <c r="R76" s="146"/>
      <c r="S76" s="146"/>
      <c r="T76" s="146"/>
      <c r="U76" s="146"/>
      <c r="V76" s="146"/>
      <c r="W76" s="146"/>
      <c r="X76" s="146"/>
      <c r="Y76" s="146"/>
      <c r="Z76" s="146"/>
    </row>
    <row r="77" spans="1:26" ht="15.75" customHeight="1" x14ac:dyDescent="0.2">
      <c r="A77" s="146"/>
      <c r="B77" s="146"/>
      <c r="C77" s="146"/>
      <c r="D77" s="146"/>
      <c r="E77" s="146"/>
      <c r="F77" s="146"/>
      <c r="G77" s="146"/>
      <c r="H77" s="146"/>
      <c r="I77" s="146"/>
      <c r="J77" s="146"/>
      <c r="K77" s="146"/>
      <c r="L77" s="146"/>
      <c r="M77" s="146"/>
      <c r="N77" s="146"/>
      <c r="O77" s="146"/>
      <c r="P77" s="146"/>
      <c r="Q77" s="146"/>
      <c r="R77" s="146"/>
      <c r="S77" s="146"/>
      <c r="T77" s="146"/>
      <c r="U77" s="146"/>
      <c r="V77" s="146"/>
      <c r="W77" s="146"/>
      <c r="X77" s="146"/>
      <c r="Y77" s="146"/>
      <c r="Z77" s="146"/>
    </row>
    <row r="78" spans="1:26" ht="15.75" customHeight="1" x14ac:dyDescent="0.2">
      <c r="A78" s="146"/>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row>
    <row r="79" spans="1:26" ht="15.75" customHeight="1" x14ac:dyDescent="0.2">
      <c r="A79" s="146"/>
      <c r="B79" s="146"/>
      <c r="C79" s="146"/>
      <c r="D79" s="146"/>
      <c r="E79" s="146"/>
      <c r="F79" s="146"/>
      <c r="G79" s="146"/>
      <c r="H79" s="146"/>
      <c r="I79" s="146"/>
      <c r="J79" s="146"/>
      <c r="K79" s="146"/>
      <c r="L79" s="146"/>
      <c r="M79" s="146"/>
      <c r="N79" s="146"/>
      <c r="O79" s="146"/>
      <c r="P79" s="146"/>
      <c r="Q79" s="146"/>
      <c r="R79" s="146"/>
      <c r="S79" s="146"/>
      <c r="T79" s="146"/>
      <c r="U79" s="146"/>
      <c r="V79" s="146"/>
      <c r="W79" s="146"/>
      <c r="X79" s="146"/>
      <c r="Y79" s="146"/>
      <c r="Z79" s="146"/>
    </row>
    <row r="80" spans="1:26" ht="15.75" customHeight="1" x14ac:dyDescent="0.2">
      <c r="A80" s="146"/>
      <c r="B80" s="146"/>
      <c r="C80" s="146"/>
      <c r="D80" s="146"/>
      <c r="E80" s="146"/>
      <c r="F80" s="146"/>
      <c r="G80" s="146"/>
      <c r="H80" s="146"/>
      <c r="I80" s="146"/>
      <c r="J80" s="146"/>
      <c r="K80" s="146"/>
      <c r="L80" s="146"/>
      <c r="M80" s="146"/>
      <c r="N80" s="146"/>
      <c r="O80" s="146"/>
      <c r="P80" s="146"/>
      <c r="Q80" s="146"/>
      <c r="R80" s="146"/>
      <c r="S80" s="146"/>
      <c r="T80" s="146"/>
      <c r="U80" s="146"/>
      <c r="V80" s="146"/>
      <c r="W80" s="146"/>
      <c r="X80" s="146"/>
      <c r="Y80" s="146"/>
      <c r="Z80" s="146"/>
    </row>
    <row r="81" spans="1:26" ht="15.75" customHeight="1" x14ac:dyDescent="0.2">
      <c r="A81" s="146"/>
      <c r="B81" s="146"/>
      <c r="C81" s="146"/>
      <c r="D81" s="146"/>
      <c r="E81" s="146"/>
      <c r="F81" s="146"/>
      <c r="G81" s="146"/>
      <c r="H81" s="146"/>
      <c r="I81" s="146"/>
      <c r="J81" s="146"/>
      <c r="K81" s="146"/>
      <c r="L81" s="146"/>
      <c r="M81" s="146"/>
      <c r="N81" s="146"/>
      <c r="O81" s="146"/>
      <c r="P81" s="146"/>
      <c r="Q81" s="146"/>
      <c r="R81" s="146"/>
      <c r="S81" s="146"/>
      <c r="T81" s="146"/>
      <c r="U81" s="146"/>
      <c r="V81" s="146"/>
      <c r="W81" s="146"/>
      <c r="X81" s="146"/>
      <c r="Y81" s="146"/>
      <c r="Z81" s="146"/>
    </row>
    <row r="82" spans="1:26" ht="15.75" customHeight="1" x14ac:dyDescent="0.2">
      <c r="A82" s="146"/>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46"/>
    </row>
    <row r="83" spans="1:26" ht="15.75" customHeight="1" x14ac:dyDescent="0.2">
      <c r="A83" s="146"/>
      <c r="B83" s="146"/>
      <c r="C83" s="146"/>
      <c r="D83" s="146"/>
      <c r="E83" s="146"/>
      <c r="F83" s="146"/>
      <c r="G83" s="146"/>
      <c r="H83" s="146"/>
      <c r="I83" s="146"/>
      <c r="J83" s="146"/>
      <c r="K83" s="146"/>
      <c r="L83" s="146"/>
      <c r="M83" s="146"/>
      <c r="N83" s="146"/>
      <c r="O83" s="146"/>
      <c r="P83" s="146"/>
      <c r="Q83" s="146"/>
      <c r="R83" s="146"/>
      <c r="S83" s="146"/>
      <c r="T83" s="146"/>
      <c r="U83" s="146"/>
      <c r="V83" s="146"/>
      <c r="W83" s="146"/>
      <c r="X83" s="146"/>
      <c r="Y83" s="146"/>
      <c r="Z83" s="146"/>
    </row>
    <row r="84" spans="1:26" ht="15.75" customHeight="1" x14ac:dyDescent="0.2">
      <c r="A84" s="146"/>
      <c r="B84" s="146"/>
      <c r="C84" s="146"/>
      <c r="D84" s="146"/>
      <c r="E84" s="146"/>
      <c r="F84" s="146"/>
      <c r="G84" s="146"/>
      <c r="H84" s="146"/>
      <c r="I84" s="146"/>
      <c r="J84" s="146"/>
      <c r="K84" s="146"/>
      <c r="L84" s="146"/>
      <c r="M84" s="146"/>
      <c r="N84" s="146"/>
      <c r="O84" s="146"/>
      <c r="P84" s="146"/>
      <c r="Q84" s="146"/>
      <c r="R84" s="146"/>
      <c r="S84" s="146"/>
      <c r="T84" s="146"/>
      <c r="U84" s="146"/>
      <c r="V84" s="146"/>
      <c r="W84" s="146"/>
      <c r="X84" s="146"/>
      <c r="Y84" s="146"/>
      <c r="Z84" s="146"/>
    </row>
    <row r="85" spans="1:26" ht="15.75" customHeight="1" x14ac:dyDescent="0.2">
      <c r="A85" s="146"/>
      <c r="B85" s="146"/>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row>
    <row r="86" spans="1:26" ht="15.75" customHeight="1" x14ac:dyDescent="0.2">
      <c r="A86" s="146"/>
      <c r="B86" s="146"/>
      <c r="C86" s="146"/>
      <c r="D86" s="146"/>
      <c r="E86" s="146"/>
      <c r="F86" s="146"/>
      <c r="G86" s="146"/>
      <c r="H86" s="146"/>
      <c r="I86" s="146"/>
      <c r="J86" s="146"/>
      <c r="K86" s="146"/>
      <c r="L86" s="146"/>
      <c r="M86" s="146"/>
      <c r="N86" s="146"/>
      <c r="O86" s="146"/>
      <c r="P86" s="146"/>
      <c r="Q86" s="146"/>
      <c r="R86" s="146"/>
      <c r="S86" s="146"/>
      <c r="T86" s="146"/>
      <c r="U86" s="146"/>
      <c r="V86" s="146"/>
      <c r="W86" s="146"/>
      <c r="X86" s="146"/>
      <c r="Y86" s="146"/>
      <c r="Z86" s="146"/>
    </row>
    <row r="87" spans="1:26" ht="15.75" customHeight="1" x14ac:dyDescent="0.2">
      <c r="A87" s="146"/>
      <c r="B87" s="146"/>
      <c r="C87" s="146"/>
      <c r="D87" s="146"/>
      <c r="E87" s="146"/>
      <c r="F87" s="146"/>
      <c r="G87" s="146"/>
      <c r="H87" s="146"/>
      <c r="I87" s="146"/>
      <c r="J87" s="146"/>
      <c r="K87" s="146"/>
      <c r="L87" s="146"/>
      <c r="M87" s="146"/>
      <c r="N87" s="146"/>
      <c r="O87" s="146"/>
      <c r="P87" s="146"/>
      <c r="Q87" s="146"/>
      <c r="R87" s="146"/>
      <c r="S87" s="146"/>
      <c r="T87" s="146"/>
      <c r="U87" s="146"/>
      <c r="V87" s="146"/>
      <c r="W87" s="146"/>
      <c r="X87" s="146"/>
      <c r="Y87" s="146"/>
      <c r="Z87" s="146"/>
    </row>
    <row r="88" spans="1:26" ht="15.75" customHeight="1" x14ac:dyDescent="0.2">
      <c r="A88" s="146"/>
      <c r="B88" s="146"/>
      <c r="C88" s="146"/>
      <c r="D88" s="146"/>
      <c r="E88" s="146"/>
      <c r="F88" s="146"/>
      <c r="G88" s="146"/>
      <c r="H88" s="146"/>
      <c r="I88" s="146"/>
      <c r="J88" s="146"/>
      <c r="K88" s="146"/>
      <c r="L88" s="146"/>
      <c r="M88" s="146"/>
      <c r="N88" s="146"/>
      <c r="O88" s="146"/>
      <c r="P88" s="146"/>
      <c r="Q88" s="146"/>
      <c r="R88" s="146"/>
      <c r="S88" s="146"/>
      <c r="T88" s="146"/>
      <c r="U88" s="146"/>
      <c r="V88" s="146"/>
      <c r="W88" s="146"/>
      <c r="X88" s="146"/>
      <c r="Y88" s="146"/>
      <c r="Z88" s="146"/>
    </row>
    <row r="89" spans="1:26" ht="15.75" customHeight="1" x14ac:dyDescent="0.2">
      <c r="A89" s="146"/>
      <c r="B89" s="146"/>
      <c r="C89" s="146"/>
      <c r="D89" s="146"/>
      <c r="E89" s="146"/>
      <c r="F89" s="146"/>
      <c r="G89" s="146"/>
      <c r="H89" s="146"/>
      <c r="I89" s="146"/>
      <c r="J89" s="146"/>
      <c r="K89" s="146"/>
      <c r="L89" s="146"/>
      <c r="M89" s="146"/>
      <c r="N89" s="146"/>
      <c r="O89" s="146"/>
      <c r="P89" s="146"/>
      <c r="Q89" s="146"/>
      <c r="R89" s="146"/>
      <c r="S89" s="146"/>
      <c r="T89" s="146"/>
      <c r="U89" s="146"/>
      <c r="V89" s="146"/>
      <c r="W89" s="146"/>
      <c r="X89" s="146"/>
      <c r="Y89" s="146"/>
      <c r="Z89" s="146"/>
    </row>
    <row r="90" spans="1:26" ht="15.75" customHeight="1" x14ac:dyDescent="0.2">
      <c r="A90" s="146"/>
      <c r="B90" s="146"/>
      <c r="C90" s="146"/>
      <c r="D90" s="146"/>
      <c r="E90" s="146"/>
      <c r="F90" s="146"/>
      <c r="G90" s="146"/>
      <c r="H90" s="146"/>
      <c r="I90" s="146"/>
      <c r="J90" s="146"/>
      <c r="K90" s="146"/>
      <c r="L90" s="146"/>
      <c r="M90" s="146"/>
      <c r="N90" s="146"/>
      <c r="O90" s="146"/>
      <c r="P90" s="146"/>
      <c r="Q90" s="146"/>
      <c r="R90" s="146"/>
      <c r="S90" s="146"/>
      <c r="T90" s="146"/>
      <c r="U90" s="146"/>
      <c r="V90" s="146"/>
      <c r="W90" s="146"/>
      <c r="X90" s="146"/>
      <c r="Y90" s="146"/>
      <c r="Z90" s="146"/>
    </row>
    <row r="91" spans="1:26" ht="15.75" customHeight="1" x14ac:dyDescent="0.2">
      <c r="A91" s="146"/>
      <c r="B91" s="146"/>
      <c r="C91" s="146"/>
      <c r="D91" s="146"/>
      <c r="E91" s="146"/>
      <c r="F91" s="146"/>
      <c r="G91" s="146"/>
      <c r="H91" s="146"/>
      <c r="I91" s="146"/>
      <c r="J91" s="146"/>
      <c r="K91" s="146"/>
      <c r="L91" s="146"/>
      <c r="M91" s="146"/>
      <c r="N91" s="146"/>
      <c r="O91" s="146"/>
      <c r="P91" s="146"/>
      <c r="Q91" s="146"/>
      <c r="R91" s="146"/>
      <c r="S91" s="146"/>
      <c r="T91" s="146"/>
      <c r="U91" s="146"/>
      <c r="V91" s="146"/>
      <c r="W91" s="146"/>
      <c r="X91" s="146"/>
      <c r="Y91" s="146"/>
      <c r="Z91" s="146"/>
    </row>
    <row r="92" spans="1:26" ht="15.75" customHeight="1" x14ac:dyDescent="0.2">
      <c r="A92" s="146"/>
      <c r="B92" s="146"/>
      <c r="C92" s="146"/>
      <c r="D92" s="146"/>
      <c r="E92" s="146"/>
      <c r="F92" s="146"/>
      <c r="G92" s="146"/>
      <c r="H92" s="146"/>
      <c r="I92" s="146"/>
      <c r="J92" s="146"/>
      <c r="K92" s="146"/>
      <c r="L92" s="146"/>
      <c r="M92" s="146"/>
      <c r="N92" s="146"/>
      <c r="O92" s="146"/>
      <c r="P92" s="146"/>
      <c r="Q92" s="146"/>
      <c r="R92" s="146"/>
      <c r="S92" s="146"/>
      <c r="T92" s="146"/>
      <c r="U92" s="146"/>
      <c r="V92" s="146"/>
      <c r="W92" s="146"/>
      <c r="X92" s="146"/>
      <c r="Y92" s="146"/>
      <c r="Z92" s="146"/>
    </row>
    <row r="93" spans="1:26" ht="15.75" customHeight="1" x14ac:dyDescent="0.2">
      <c r="A93" s="146"/>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row>
    <row r="94" spans="1:26" ht="15.75" customHeight="1" x14ac:dyDescent="0.2">
      <c r="A94" s="146"/>
      <c r="B94" s="146"/>
      <c r="C94" s="146"/>
      <c r="D94" s="146"/>
      <c r="E94" s="146"/>
      <c r="F94" s="146"/>
      <c r="G94" s="146"/>
      <c r="H94" s="146"/>
      <c r="I94" s="146"/>
      <c r="J94" s="146"/>
      <c r="K94" s="146"/>
      <c r="L94" s="146"/>
      <c r="M94" s="146"/>
      <c r="N94" s="146"/>
      <c r="O94" s="146"/>
      <c r="P94" s="146"/>
      <c r="Q94" s="146"/>
      <c r="R94" s="146"/>
      <c r="S94" s="146"/>
      <c r="T94" s="146"/>
      <c r="U94" s="146"/>
      <c r="V94" s="146"/>
      <c r="W94" s="146"/>
      <c r="X94" s="146"/>
      <c r="Y94" s="146"/>
      <c r="Z94" s="146"/>
    </row>
    <row r="95" spans="1:26" ht="15.75" customHeight="1" x14ac:dyDescent="0.2">
      <c r="A95" s="146"/>
      <c r="B95" s="146"/>
      <c r="C95" s="146"/>
      <c r="D95" s="146"/>
      <c r="E95" s="146"/>
      <c r="F95" s="146"/>
      <c r="G95" s="146"/>
      <c r="H95" s="146"/>
      <c r="I95" s="146"/>
      <c r="J95" s="146"/>
      <c r="K95" s="146"/>
      <c r="L95" s="146"/>
      <c r="M95" s="146"/>
      <c r="N95" s="146"/>
      <c r="O95" s="146"/>
      <c r="P95" s="146"/>
      <c r="Q95" s="146"/>
      <c r="R95" s="146"/>
      <c r="S95" s="146"/>
      <c r="T95" s="146"/>
      <c r="U95" s="146"/>
      <c r="V95" s="146"/>
      <c r="W95" s="146"/>
      <c r="X95" s="146"/>
      <c r="Y95" s="146"/>
      <c r="Z95" s="146"/>
    </row>
    <row r="96" spans="1:26" ht="15.75" customHeight="1" x14ac:dyDescent="0.2">
      <c r="A96" s="146"/>
      <c r="B96" s="146"/>
      <c r="C96" s="146"/>
      <c r="D96" s="146"/>
      <c r="E96" s="146"/>
      <c r="F96" s="146"/>
      <c r="G96" s="146"/>
      <c r="H96" s="146"/>
      <c r="I96" s="146"/>
      <c r="J96" s="146"/>
      <c r="K96" s="146"/>
      <c r="L96" s="146"/>
      <c r="M96" s="146"/>
      <c r="N96" s="146"/>
      <c r="O96" s="146"/>
      <c r="P96" s="146"/>
      <c r="Q96" s="146"/>
      <c r="R96" s="146"/>
      <c r="S96" s="146"/>
      <c r="T96" s="146"/>
      <c r="U96" s="146"/>
      <c r="V96" s="146"/>
      <c r="W96" s="146"/>
      <c r="X96" s="146"/>
      <c r="Y96" s="146"/>
      <c r="Z96" s="146"/>
    </row>
    <row r="97" spans="1:26" ht="15.75" customHeight="1" x14ac:dyDescent="0.2">
      <c r="A97" s="146"/>
      <c r="B97" s="146"/>
      <c r="C97" s="146"/>
      <c r="D97" s="146"/>
      <c r="E97" s="146"/>
      <c r="F97" s="146"/>
      <c r="G97" s="146"/>
      <c r="H97" s="146"/>
      <c r="I97" s="146"/>
      <c r="J97" s="146"/>
      <c r="K97" s="146"/>
      <c r="L97" s="146"/>
      <c r="M97" s="146"/>
      <c r="N97" s="146"/>
      <c r="O97" s="146"/>
      <c r="P97" s="146"/>
      <c r="Q97" s="146"/>
      <c r="R97" s="146"/>
      <c r="S97" s="146"/>
      <c r="T97" s="146"/>
      <c r="U97" s="146"/>
      <c r="V97" s="146"/>
      <c r="W97" s="146"/>
      <c r="X97" s="146"/>
      <c r="Y97" s="146"/>
      <c r="Z97" s="146"/>
    </row>
    <row r="98" spans="1:26" ht="15.75" customHeight="1" x14ac:dyDescent="0.2">
      <c r="A98" s="146"/>
      <c r="B98" s="146"/>
      <c r="C98" s="146"/>
      <c r="D98" s="146"/>
      <c r="E98" s="146"/>
      <c r="F98" s="146"/>
      <c r="G98" s="146"/>
      <c r="H98" s="146"/>
      <c r="I98" s="146"/>
      <c r="J98" s="146"/>
      <c r="K98" s="146"/>
      <c r="L98" s="146"/>
      <c r="M98" s="146"/>
      <c r="N98" s="146"/>
      <c r="O98" s="146"/>
      <c r="P98" s="146"/>
      <c r="Q98" s="146"/>
      <c r="R98" s="146"/>
      <c r="S98" s="146"/>
      <c r="T98" s="146"/>
      <c r="U98" s="146"/>
      <c r="V98" s="146"/>
      <c r="W98" s="146"/>
      <c r="X98" s="146"/>
      <c r="Y98" s="146"/>
      <c r="Z98" s="146"/>
    </row>
    <row r="99" spans="1:26" ht="15.75" customHeight="1" x14ac:dyDescent="0.2">
      <c r="A99" s="146"/>
      <c r="B99" s="146"/>
      <c r="C99" s="146"/>
      <c r="D99" s="146"/>
      <c r="E99" s="146"/>
      <c r="F99" s="146"/>
      <c r="G99" s="146"/>
      <c r="H99" s="146"/>
      <c r="I99" s="146"/>
      <c r="J99" s="146"/>
      <c r="K99" s="146"/>
      <c r="L99" s="146"/>
      <c r="M99" s="146"/>
      <c r="N99" s="146"/>
      <c r="O99" s="146"/>
      <c r="P99" s="146"/>
      <c r="Q99" s="146"/>
      <c r="R99" s="146"/>
      <c r="S99" s="146"/>
      <c r="T99" s="146"/>
      <c r="U99" s="146"/>
      <c r="V99" s="146"/>
      <c r="W99" s="146"/>
      <c r="X99" s="146"/>
      <c r="Y99" s="146"/>
      <c r="Z99" s="146"/>
    </row>
    <row r="100" spans="1:26" ht="15.75" customHeight="1" x14ac:dyDescent="0.2">
      <c r="A100" s="146"/>
      <c r="B100" s="146"/>
      <c r="C100" s="146"/>
      <c r="D100" s="146"/>
      <c r="E100" s="146"/>
      <c r="F100" s="146"/>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5.75" customHeight="1" x14ac:dyDescent="0.2">
      <c r="A101" s="146"/>
      <c r="B101" s="146"/>
      <c r="C101" s="146"/>
      <c r="D101" s="146"/>
      <c r="E101" s="146"/>
      <c r="F101" s="146"/>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5.75" customHeight="1" x14ac:dyDescent="0.2">
      <c r="A102" s="146"/>
      <c r="B102" s="146"/>
      <c r="C102" s="146"/>
      <c r="D102" s="146"/>
      <c r="E102" s="146"/>
      <c r="F102" s="146"/>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5.75" customHeight="1" x14ac:dyDescent="0.2">
      <c r="A103" s="146"/>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5.75" customHeight="1" x14ac:dyDescent="0.2">
      <c r="A104" s="146"/>
      <c r="B104" s="146"/>
      <c r="C104" s="146"/>
      <c r="D104" s="146"/>
      <c r="E104" s="146"/>
      <c r="F104" s="146"/>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5.75" customHeight="1" x14ac:dyDescent="0.2">
      <c r="A105" s="146"/>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5.75" customHeight="1" x14ac:dyDescent="0.2">
      <c r="A106" s="146"/>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5.75" customHeight="1" x14ac:dyDescent="0.2">
      <c r="A107" s="146"/>
      <c r="B107" s="146"/>
      <c r="C107" s="146"/>
      <c r="D107" s="146"/>
      <c r="E107" s="146"/>
      <c r="F107" s="146"/>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5.75" customHeight="1" x14ac:dyDescent="0.2">
      <c r="A108" s="146"/>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5.75" customHeight="1" x14ac:dyDescent="0.2">
      <c r="A109" s="146"/>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5.75" customHeight="1" x14ac:dyDescent="0.2">
      <c r="A110" s="146"/>
      <c r="B110" s="146"/>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5.75" customHeight="1" x14ac:dyDescent="0.2">
      <c r="A111" s="146"/>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5.75" customHeight="1" x14ac:dyDescent="0.2">
      <c r="A112" s="146"/>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5.75" customHeight="1" x14ac:dyDescent="0.2">
      <c r="A113" s="146"/>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5.75" customHeight="1" x14ac:dyDescent="0.2">
      <c r="A114" s="146"/>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5.75" customHeight="1" x14ac:dyDescent="0.2">
      <c r="A115" s="146"/>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5.75" customHeight="1" x14ac:dyDescent="0.2">
      <c r="A116" s="146"/>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5.75" customHeight="1" x14ac:dyDescent="0.2">
      <c r="A117" s="146"/>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5.75" customHeight="1" x14ac:dyDescent="0.2">
      <c r="A118" s="146"/>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5.75" customHeight="1" x14ac:dyDescent="0.2">
      <c r="A119" s="146"/>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5.75" customHeight="1" x14ac:dyDescent="0.2">
      <c r="A120" s="146"/>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5.75" customHeight="1" x14ac:dyDescent="0.2">
      <c r="A121" s="146"/>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5.75" customHeight="1" x14ac:dyDescent="0.2">
      <c r="A122" s="146"/>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5.75" customHeight="1" x14ac:dyDescent="0.2">
      <c r="A123" s="146"/>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5.75" customHeight="1" x14ac:dyDescent="0.2">
      <c r="A124" s="146"/>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5.75" customHeight="1" x14ac:dyDescent="0.2">
      <c r="A125" s="146"/>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5.75" customHeight="1" x14ac:dyDescent="0.2">
      <c r="A126" s="146"/>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5.75" customHeight="1" x14ac:dyDescent="0.2">
      <c r="A127" s="146"/>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5.75" customHeight="1" x14ac:dyDescent="0.2">
      <c r="A128" s="146"/>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5.75" customHeight="1" x14ac:dyDescent="0.2">
      <c r="A129" s="146"/>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5.75" customHeight="1" x14ac:dyDescent="0.2">
      <c r="A130" s="146"/>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5.75" customHeight="1" x14ac:dyDescent="0.2">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5.75" customHeight="1" x14ac:dyDescent="0.2">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5.75" customHeight="1" x14ac:dyDescent="0.2">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15.75" customHeight="1" x14ac:dyDescent="0.2">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5.75" customHeight="1" x14ac:dyDescent="0.2">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5.75" customHeight="1" x14ac:dyDescent="0.2">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15.75" customHeight="1" x14ac:dyDescent="0.2">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5.75" customHeight="1" x14ac:dyDescent="0.2">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5.75" customHeight="1" x14ac:dyDescent="0.2">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5.75" customHeight="1" x14ac:dyDescent="0.2">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5.75" customHeight="1" x14ac:dyDescent="0.2">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5.75" customHeight="1" x14ac:dyDescent="0.2">
      <c r="A142" s="146"/>
      <c r="B142" s="146"/>
      <c r="C142" s="146"/>
      <c r="D142" s="146"/>
      <c r="E142" s="146"/>
      <c r="F142" s="146"/>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5.75" customHeight="1" x14ac:dyDescent="0.2">
      <c r="A143" s="146"/>
      <c r="B143" s="146"/>
      <c r="C143" s="146"/>
      <c r="D143" s="146"/>
      <c r="E143" s="146"/>
      <c r="F143" s="146"/>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5.75" customHeight="1" x14ac:dyDescent="0.2">
      <c r="A144" s="146"/>
      <c r="B144" s="146"/>
      <c r="C144" s="146"/>
      <c r="D144" s="146"/>
      <c r="E144" s="146"/>
      <c r="F144" s="146"/>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5.75" customHeight="1" x14ac:dyDescent="0.2">
      <c r="A145" s="146"/>
      <c r="B145" s="146"/>
      <c r="C145" s="146"/>
      <c r="D145" s="146"/>
      <c r="E145" s="146"/>
      <c r="F145" s="146"/>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5.75" customHeight="1" x14ac:dyDescent="0.2">
      <c r="A146" s="146"/>
      <c r="B146" s="146"/>
      <c r="C146" s="146"/>
      <c r="D146" s="146"/>
      <c r="E146" s="146"/>
      <c r="F146" s="146"/>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5.75" customHeight="1" x14ac:dyDescent="0.2">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5.75" customHeight="1" x14ac:dyDescent="0.2">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5.75" customHeight="1" x14ac:dyDescent="0.2">
      <c r="A149" s="146"/>
      <c r="B149" s="146"/>
      <c r="C149" s="146"/>
      <c r="D149" s="146"/>
      <c r="E149" s="146"/>
      <c r="F149" s="146"/>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5.75" customHeight="1" x14ac:dyDescent="0.2">
      <c r="A150" s="146"/>
      <c r="B150" s="146"/>
      <c r="C150" s="146"/>
      <c r="D150" s="146"/>
      <c r="E150" s="146"/>
      <c r="F150" s="146"/>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5.75" customHeight="1" x14ac:dyDescent="0.2">
      <c r="A151" s="146"/>
      <c r="B151" s="146"/>
      <c r="C151" s="146"/>
      <c r="D151" s="146"/>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5.75" customHeight="1" x14ac:dyDescent="0.2">
      <c r="A152" s="146"/>
      <c r="B152" s="146"/>
      <c r="C152" s="146"/>
      <c r="D152" s="146"/>
      <c r="E152" s="146"/>
      <c r="F152" s="146"/>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5.75" customHeight="1" x14ac:dyDescent="0.2">
      <c r="A153" s="146"/>
      <c r="B153" s="146"/>
      <c r="C153" s="146"/>
      <c r="D153" s="146"/>
      <c r="E153" s="146"/>
      <c r="F153" s="146"/>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5.75" customHeight="1" x14ac:dyDescent="0.2">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5.75" customHeight="1" x14ac:dyDescent="0.2">
      <c r="A155" s="146"/>
      <c r="B155" s="146"/>
      <c r="C155" s="146"/>
      <c r="D155" s="146"/>
      <c r="E155" s="146"/>
      <c r="F155" s="146"/>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5.75" customHeight="1" x14ac:dyDescent="0.2">
      <c r="A156" s="146"/>
      <c r="B156" s="146"/>
      <c r="C156" s="146"/>
      <c r="D156" s="146"/>
      <c r="E156" s="146"/>
      <c r="F156" s="146"/>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5.75" customHeight="1" x14ac:dyDescent="0.2">
      <c r="A157" s="146"/>
      <c r="B157" s="146"/>
      <c r="C157" s="146"/>
      <c r="D157" s="146"/>
      <c r="E157" s="146"/>
      <c r="F157" s="146"/>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5.75" customHeight="1" x14ac:dyDescent="0.2">
      <c r="A158" s="146"/>
      <c r="B158" s="146"/>
      <c r="C158" s="146"/>
      <c r="D158" s="146"/>
      <c r="E158" s="146"/>
      <c r="F158" s="146"/>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5.75" customHeight="1" x14ac:dyDescent="0.2">
      <c r="A159" s="146"/>
      <c r="B159" s="146"/>
      <c r="C159" s="146"/>
      <c r="D159" s="146"/>
      <c r="E159" s="146"/>
      <c r="F159" s="146"/>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5.75" customHeight="1" x14ac:dyDescent="0.2">
      <c r="A160" s="146"/>
      <c r="B160" s="146"/>
      <c r="C160" s="146"/>
      <c r="D160" s="146"/>
      <c r="E160" s="146"/>
      <c r="F160" s="146"/>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5.75" customHeight="1" x14ac:dyDescent="0.2">
      <c r="A161" s="146"/>
      <c r="B161" s="146"/>
      <c r="C161" s="146"/>
      <c r="D161" s="146"/>
      <c r="E161" s="146"/>
      <c r="F161" s="146"/>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5.75" customHeight="1" x14ac:dyDescent="0.2">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5.75" customHeight="1" x14ac:dyDescent="0.2">
      <c r="A163" s="146"/>
      <c r="B163" s="146"/>
      <c r="C163" s="146"/>
      <c r="D163" s="146"/>
      <c r="E163" s="146"/>
      <c r="F163" s="146"/>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5.75" customHeight="1" x14ac:dyDescent="0.2">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5.75" customHeight="1" x14ac:dyDescent="0.2">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5.75" customHeight="1" x14ac:dyDescent="0.2">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5.75" customHeight="1" x14ac:dyDescent="0.2">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5.75" customHeight="1" x14ac:dyDescent="0.2">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5.75" customHeight="1" x14ac:dyDescent="0.2">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5.75" customHeight="1" x14ac:dyDescent="0.2">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5.75" customHeight="1" x14ac:dyDescent="0.2">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5.75" customHeight="1" x14ac:dyDescent="0.2">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5.75" customHeight="1" x14ac:dyDescent="0.2">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5.75" customHeight="1" x14ac:dyDescent="0.2">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5.75" customHeight="1" x14ac:dyDescent="0.2">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5.75" customHeight="1" x14ac:dyDescent="0.2">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5.75" customHeight="1" x14ac:dyDescent="0.2">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5.75" customHeight="1" x14ac:dyDescent="0.2">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5.75" customHeight="1" x14ac:dyDescent="0.2">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5.75" customHeight="1" x14ac:dyDescent="0.2">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5.75" customHeight="1" x14ac:dyDescent="0.2">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5.75" customHeight="1" x14ac:dyDescent="0.2">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5.75" customHeight="1" x14ac:dyDescent="0.2">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5.75" customHeight="1" x14ac:dyDescent="0.2">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5.75" customHeight="1" x14ac:dyDescent="0.2">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5.75" customHeight="1" x14ac:dyDescent="0.2">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5.75" customHeight="1" x14ac:dyDescent="0.2">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5.75" customHeight="1" x14ac:dyDescent="0.2">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5.75" customHeight="1" x14ac:dyDescent="0.2">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5.75" customHeight="1" x14ac:dyDescent="0.2">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5.75" customHeight="1" x14ac:dyDescent="0.2">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5.75" customHeight="1" x14ac:dyDescent="0.2">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5.75" customHeight="1" x14ac:dyDescent="0.2">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5.75" customHeight="1" x14ac:dyDescent="0.2">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5.75" customHeight="1" x14ac:dyDescent="0.2">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5.75" customHeight="1" x14ac:dyDescent="0.2">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5.75" customHeight="1" x14ac:dyDescent="0.2">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5.75" customHeight="1" x14ac:dyDescent="0.2">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5.75" customHeight="1" x14ac:dyDescent="0.2">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5.75" customHeight="1" x14ac:dyDescent="0.2">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5.75" customHeight="1" x14ac:dyDescent="0.2">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5.75" customHeight="1" x14ac:dyDescent="0.2">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5.75" customHeight="1" x14ac:dyDescent="0.2">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5.75" customHeight="1" x14ac:dyDescent="0.2">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5.75" customHeight="1" x14ac:dyDescent="0.2">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5.75" customHeight="1" x14ac:dyDescent="0.2">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5.75" customHeight="1" x14ac:dyDescent="0.2">
      <c r="A207" s="146"/>
      <c r="B207" s="146"/>
      <c r="C207" s="146"/>
      <c r="D207" s="146"/>
      <c r="E207" s="146"/>
      <c r="F207" s="146"/>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5.75" customHeight="1" x14ac:dyDescent="0.2">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5.75" customHeight="1" x14ac:dyDescent="0.2">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5.75" customHeight="1" x14ac:dyDescent="0.2">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5.75" customHeight="1" x14ac:dyDescent="0.2">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5.75" customHeight="1" x14ac:dyDescent="0.2">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5.75" customHeight="1" x14ac:dyDescent="0.2">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5.75" customHeight="1" x14ac:dyDescent="0.2">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5.75" customHeight="1" x14ac:dyDescent="0.2">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5.75" customHeight="1" x14ac:dyDescent="0.2">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5.75" customHeight="1" x14ac:dyDescent="0.2">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5.75" customHeight="1" x14ac:dyDescent="0.2">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5.75" customHeight="1" x14ac:dyDescent="0.2">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5.75" customHeight="1" x14ac:dyDescent="0.2">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5.75" customHeight="1" x14ac:dyDescent="0.2">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5.75" customHeight="1" x14ac:dyDescent="0.2">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5.75" customHeight="1" x14ac:dyDescent="0.2">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5.75" customHeight="1" x14ac:dyDescent="0.2">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5.75" customHeight="1" x14ac:dyDescent="0.2">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5.75" customHeight="1" x14ac:dyDescent="0.2">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5.75" customHeight="1" x14ac:dyDescent="0.2">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5.75" customHeight="1" x14ac:dyDescent="0.2">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5.75" customHeight="1" x14ac:dyDescent="0.2">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5.75" customHeight="1" x14ac:dyDescent="0.2">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5.75" customHeight="1" x14ac:dyDescent="0.2">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5.75" customHeight="1" x14ac:dyDescent="0.2">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5.75" customHeight="1" x14ac:dyDescent="0.2">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5.75" customHeight="1" x14ac:dyDescent="0.2">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5.75" customHeight="1" x14ac:dyDescent="0.2">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5.75" customHeight="1" x14ac:dyDescent="0.2">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5.75" customHeight="1" x14ac:dyDescent="0.2">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5.75" customHeight="1" x14ac:dyDescent="0.2">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5.75" customHeight="1" x14ac:dyDescent="0.2">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5.75" customHeight="1" x14ac:dyDescent="0.2">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5.75" customHeight="1" x14ac:dyDescent="0.2">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5.75" customHeight="1" x14ac:dyDescent="0.2">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5.75" customHeight="1" x14ac:dyDescent="0.2">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5.75" customHeight="1" x14ac:dyDescent="0.2">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5.75" customHeight="1" x14ac:dyDescent="0.2">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5.75" customHeight="1" x14ac:dyDescent="0.2">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5.75" customHeight="1" x14ac:dyDescent="0.2">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5.75" customHeight="1" x14ac:dyDescent="0.2">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5.75" customHeight="1" x14ac:dyDescent="0.2">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5.75" customHeight="1" x14ac:dyDescent="0.2">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5.75" customHeight="1" x14ac:dyDescent="0.2">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5.75" customHeight="1" x14ac:dyDescent="0.2">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5.75" customHeight="1" x14ac:dyDescent="0.2">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5.75" customHeight="1" x14ac:dyDescent="0.2">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5.75" customHeight="1" x14ac:dyDescent="0.2">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5.75" customHeight="1" x14ac:dyDescent="0.2">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5.75" customHeight="1" x14ac:dyDescent="0.2">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5.75" customHeight="1" x14ac:dyDescent="0.2">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5.75" customHeight="1" x14ac:dyDescent="0.2">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5.75" customHeight="1" x14ac:dyDescent="0.2">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5.75" customHeight="1" x14ac:dyDescent="0.2">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5.75" customHeight="1" x14ac:dyDescent="0.2">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5.75" customHeight="1" x14ac:dyDescent="0.2">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5.75" customHeight="1" x14ac:dyDescent="0.2">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5.75" customHeight="1" x14ac:dyDescent="0.2">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5.75" customHeight="1" x14ac:dyDescent="0.2">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5.75" customHeight="1" x14ac:dyDescent="0.2">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5.75" customHeight="1" x14ac:dyDescent="0.2">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5.75" customHeight="1" x14ac:dyDescent="0.2">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5.75" customHeight="1" x14ac:dyDescent="0.2">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5.75" customHeight="1" x14ac:dyDescent="0.2">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5.75" customHeight="1" x14ac:dyDescent="0.2">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5.75" customHeight="1" x14ac:dyDescent="0.2">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5.75" customHeight="1" x14ac:dyDescent="0.2"/>
    <row r="275" spans="1:26" ht="15.75" customHeight="1" x14ac:dyDescent="0.2"/>
    <row r="276" spans="1:26" ht="15.75" customHeight="1" x14ac:dyDescent="0.2"/>
    <row r="277" spans="1:26" ht="15.75" customHeight="1" x14ac:dyDescent="0.2"/>
    <row r="278" spans="1:26" ht="15.75" customHeight="1" x14ac:dyDescent="0.2"/>
    <row r="279" spans="1:26" ht="15.75" customHeight="1" x14ac:dyDescent="0.2"/>
    <row r="280" spans="1:26" ht="15.75" customHeight="1" x14ac:dyDescent="0.2"/>
    <row r="281" spans="1:26" ht="15.75" customHeight="1" x14ac:dyDescent="0.2"/>
    <row r="282" spans="1:26" ht="15.75" customHeight="1" x14ac:dyDescent="0.2"/>
    <row r="283" spans="1:26" ht="15.75" customHeight="1" x14ac:dyDescent="0.2"/>
    <row r="284" spans="1:26" ht="15.75" customHeight="1" x14ac:dyDescent="0.2"/>
    <row r="285" spans="1:26" ht="15.75" customHeight="1" x14ac:dyDescent="0.2"/>
    <row r="286" spans="1:26" ht="15.75" customHeight="1" x14ac:dyDescent="0.2"/>
    <row r="287" spans="1:26" ht="15.75" customHeight="1" x14ac:dyDescent="0.2"/>
    <row r="288" spans="1:26"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sheetData>
  <mergeCells count="47">
    <mergeCell ref="C64:G64"/>
    <mergeCell ref="B67:F71"/>
    <mergeCell ref="B72:F72"/>
    <mergeCell ref="B73:F73"/>
    <mergeCell ref="C51:D51"/>
    <mergeCell ref="B53:F53"/>
    <mergeCell ref="C54:D54"/>
    <mergeCell ref="C55:D55"/>
    <mergeCell ref="C56:D56"/>
    <mergeCell ref="B57:D57"/>
    <mergeCell ref="C60:G60"/>
    <mergeCell ref="C47:D47"/>
    <mergeCell ref="C48:D48"/>
    <mergeCell ref="C49:D49"/>
    <mergeCell ref="C50:D50"/>
    <mergeCell ref="C63:G63"/>
    <mergeCell ref="C41:D41"/>
    <mergeCell ref="C42:D42"/>
    <mergeCell ref="C43:D43"/>
    <mergeCell ref="B45:F45"/>
    <mergeCell ref="C46:D46"/>
    <mergeCell ref="C36:D36"/>
    <mergeCell ref="C37:D37"/>
    <mergeCell ref="C38:D38"/>
    <mergeCell ref="C39:D39"/>
    <mergeCell ref="C40:D40"/>
    <mergeCell ref="C30:D30"/>
    <mergeCell ref="B32:F32"/>
    <mergeCell ref="C33:D33"/>
    <mergeCell ref="C34:D34"/>
    <mergeCell ref="C35:D35"/>
    <mergeCell ref="C25:D25"/>
    <mergeCell ref="C26:D26"/>
    <mergeCell ref="C27:D27"/>
    <mergeCell ref="C28:D28"/>
    <mergeCell ref="C29:D29"/>
    <mergeCell ref="B20:F20"/>
    <mergeCell ref="C21:D21"/>
    <mergeCell ref="C22:D22"/>
    <mergeCell ref="C23:D23"/>
    <mergeCell ref="C24:D24"/>
    <mergeCell ref="B2:F6"/>
    <mergeCell ref="B13:C14"/>
    <mergeCell ref="B16:F16"/>
    <mergeCell ref="B17:B18"/>
    <mergeCell ref="C17:D18"/>
    <mergeCell ref="E17:F17"/>
  </mergeCells>
  <printOptions horizontalCentered="1"/>
  <pageMargins left="0.7" right="0.7" top="0.75" bottom="0.75" header="0.3" footer="0.3"/>
  <pageSetup paperSize="9" scale="3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1002"/>
  <sheetViews>
    <sheetView showGridLines="0" tabSelected="1" topLeftCell="A10" zoomScaleNormal="100" workbookViewId="0">
      <selection activeCell="L18" sqref="L18"/>
    </sheetView>
  </sheetViews>
  <sheetFormatPr defaultColWidth="12.625" defaultRowHeight="15" customHeight="1" x14ac:dyDescent="0.2"/>
  <cols>
    <col min="1" max="1" width="3.25" customWidth="1"/>
    <col min="2" max="2" width="13.25" customWidth="1"/>
    <col min="3" max="3" width="70.125" customWidth="1"/>
    <col min="4" max="5" width="28.75" customWidth="1"/>
    <col min="6" max="6" width="18.25" customWidth="1"/>
    <col min="7" max="7" width="3.25" customWidth="1"/>
    <col min="8" max="8" width="18.25" customWidth="1"/>
    <col min="9" max="9" width="19.5" customWidth="1"/>
    <col min="10" max="10" width="13.75" customWidth="1"/>
    <col min="11" max="11" width="17.75" customWidth="1"/>
    <col min="12" max="12" width="19" customWidth="1"/>
    <col min="13" max="13" width="13.75" customWidth="1"/>
    <col min="14" max="14" width="2.75" customWidth="1"/>
    <col min="15" max="15" width="13.75" customWidth="1"/>
  </cols>
  <sheetData>
    <row r="1" spans="1:26" ht="14.25" x14ac:dyDescent="0.2">
      <c r="A1" s="46"/>
      <c r="B1" s="2"/>
      <c r="C1" s="23"/>
      <c r="D1" s="23"/>
      <c r="E1" s="23"/>
      <c r="F1" s="23"/>
      <c r="G1" s="46"/>
      <c r="H1" s="46"/>
      <c r="I1" s="47"/>
      <c r="J1" s="46"/>
      <c r="K1" s="46"/>
      <c r="L1" s="46"/>
      <c r="M1" s="46"/>
      <c r="N1" s="46"/>
      <c r="O1" s="46"/>
      <c r="P1" s="46"/>
      <c r="Q1" s="46"/>
      <c r="R1" s="46"/>
      <c r="S1" s="46"/>
      <c r="T1" s="46"/>
      <c r="U1" s="46"/>
      <c r="V1" s="46"/>
      <c r="W1" s="46"/>
      <c r="X1" s="46"/>
      <c r="Y1" s="46"/>
      <c r="Z1" s="46"/>
    </row>
    <row r="2" spans="1:26" ht="18.75" customHeight="1" x14ac:dyDescent="0.2">
      <c r="A2" s="48"/>
      <c r="B2" s="345" t="s">
        <v>13</v>
      </c>
      <c r="C2" s="346"/>
      <c r="D2" s="346"/>
      <c r="E2" s="346"/>
      <c r="F2" s="347"/>
      <c r="G2" s="48"/>
      <c r="H2" s="49"/>
      <c r="I2" s="48"/>
      <c r="J2" s="48"/>
      <c r="K2" s="48"/>
      <c r="L2" s="48"/>
      <c r="M2" s="48"/>
      <c r="N2" s="48"/>
      <c r="O2" s="48"/>
      <c r="P2" s="48"/>
      <c r="Q2" s="48"/>
      <c r="R2" s="48"/>
      <c r="S2" s="48"/>
      <c r="T2" s="48"/>
      <c r="U2" s="48"/>
      <c r="V2" s="46"/>
      <c r="W2" s="46"/>
      <c r="X2" s="46"/>
      <c r="Y2" s="46"/>
      <c r="Z2" s="1"/>
    </row>
    <row r="3" spans="1:26" ht="18.75" customHeight="1" x14ac:dyDescent="0.2">
      <c r="A3" s="48"/>
      <c r="B3" s="348"/>
      <c r="C3" s="349"/>
      <c r="D3" s="349"/>
      <c r="E3" s="349"/>
      <c r="F3" s="350"/>
      <c r="G3" s="48"/>
      <c r="H3" s="49"/>
      <c r="I3" s="48"/>
      <c r="J3" s="48"/>
      <c r="K3" s="48"/>
      <c r="L3" s="48"/>
      <c r="M3" s="48"/>
      <c r="N3" s="48"/>
      <c r="O3" s="48"/>
      <c r="P3" s="48"/>
      <c r="Q3" s="48"/>
      <c r="R3" s="48"/>
      <c r="S3" s="48"/>
      <c r="T3" s="48"/>
      <c r="U3" s="48"/>
      <c r="V3" s="46"/>
      <c r="W3" s="46"/>
      <c r="X3" s="46"/>
      <c r="Y3" s="46"/>
      <c r="Z3" s="1"/>
    </row>
    <row r="4" spans="1:26" ht="18.75" customHeight="1" x14ac:dyDescent="0.2">
      <c r="A4" s="48"/>
      <c r="B4" s="348"/>
      <c r="C4" s="349"/>
      <c r="D4" s="349"/>
      <c r="E4" s="349"/>
      <c r="F4" s="350"/>
      <c r="G4" s="48"/>
      <c r="H4" s="49"/>
      <c r="I4" s="48"/>
      <c r="J4" s="48"/>
      <c r="K4" s="48"/>
      <c r="L4" s="48"/>
      <c r="M4" s="48"/>
      <c r="N4" s="48"/>
      <c r="O4" s="48"/>
      <c r="P4" s="48"/>
      <c r="Q4" s="48"/>
      <c r="R4" s="48"/>
      <c r="S4" s="48"/>
      <c r="T4" s="48"/>
      <c r="U4" s="48"/>
      <c r="V4" s="46"/>
      <c r="W4" s="46"/>
      <c r="X4" s="46"/>
      <c r="Y4" s="46"/>
      <c r="Z4" s="1"/>
    </row>
    <row r="5" spans="1:26" ht="18.75" customHeight="1" x14ac:dyDescent="0.2">
      <c r="A5" s="48"/>
      <c r="B5" s="348"/>
      <c r="C5" s="349"/>
      <c r="D5" s="349"/>
      <c r="E5" s="349"/>
      <c r="F5" s="350"/>
      <c r="G5" s="48"/>
      <c r="H5" s="49"/>
      <c r="I5" s="48"/>
      <c r="J5" s="48"/>
      <c r="K5" s="48"/>
      <c r="L5" s="48"/>
      <c r="M5" s="48"/>
      <c r="N5" s="48"/>
      <c r="O5" s="48"/>
      <c r="P5" s="48"/>
      <c r="Q5" s="48"/>
      <c r="R5" s="48"/>
      <c r="S5" s="48"/>
      <c r="T5" s="48"/>
      <c r="U5" s="48"/>
      <c r="V5" s="46"/>
      <c r="W5" s="46"/>
      <c r="X5" s="46"/>
      <c r="Y5" s="46"/>
      <c r="Z5" s="1"/>
    </row>
    <row r="6" spans="1:26" ht="18.75" customHeight="1" x14ac:dyDescent="0.2">
      <c r="A6" s="48"/>
      <c r="B6" s="351"/>
      <c r="C6" s="352"/>
      <c r="D6" s="352"/>
      <c r="E6" s="352"/>
      <c r="F6" s="353"/>
      <c r="G6" s="48"/>
      <c r="H6" s="49"/>
      <c r="I6" s="48"/>
      <c r="J6" s="48"/>
      <c r="K6" s="48"/>
      <c r="L6" s="48"/>
      <c r="M6" s="48"/>
      <c r="N6" s="48"/>
      <c r="O6" s="48"/>
      <c r="P6" s="48"/>
      <c r="Q6" s="48"/>
      <c r="R6" s="48"/>
      <c r="S6" s="48"/>
      <c r="T6" s="48"/>
      <c r="U6" s="48"/>
      <c r="V6" s="46"/>
      <c r="W6" s="46"/>
      <c r="X6" s="46"/>
      <c r="Y6" s="46"/>
      <c r="Z6" s="1"/>
    </row>
    <row r="7" spans="1:26" ht="15" customHeight="1" x14ac:dyDescent="0.2">
      <c r="A7" s="50"/>
      <c r="B7" s="4"/>
      <c r="C7" s="4"/>
      <c r="D7" s="4"/>
      <c r="E7" s="4"/>
      <c r="F7" s="4"/>
      <c r="G7" s="50"/>
      <c r="H7" s="51"/>
      <c r="I7" s="50"/>
      <c r="J7" s="50"/>
      <c r="K7" s="50"/>
      <c r="L7" s="50"/>
      <c r="M7" s="50"/>
      <c r="N7" s="50"/>
      <c r="O7" s="50"/>
      <c r="P7" s="50"/>
      <c r="Q7" s="50"/>
      <c r="R7" s="50"/>
      <c r="S7" s="50"/>
      <c r="T7" s="50"/>
      <c r="U7" s="50"/>
      <c r="V7" s="50"/>
      <c r="W7" s="50"/>
      <c r="X7" s="50"/>
      <c r="Y7" s="50"/>
      <c r="Z7" s="1"/>
    </row>
    <row r="8" spans="1:26" ht="15" customHeight="1" x14ac:dyDescent="0.2">
      <c r="A8" s="50"/>
      <c r="B8" s="52" t="str">
        <f>'DADOS GERAIS'!B8</f>
        <v>Secretaria da Saúde - Timbó</v>
      </c>
      <c r="C8" s="53"/>
      <c r="D8" s="54" t="s">
        <v>14</v>
      </c>
      <c r="E8" s="54"/>
      <c r="F8" s="55" t="str">
        <f>'DADOS GERAIS'!$B$22</f>
        <v>Data:</v>
      </c>
      <c r="G8" s="50"/>
      <c r="H8" s="51"/>
      <c r="I8" s="50"/>
      <c r="J8" s="50"/>
      <c r="K8" s="50"/>
      <c r="L8" s="50"/>
      <c r="M8" s="50"/>
      <c r="N8" s="50"/>
      <c r="O8" s="50"/>
      <c r="P8" s="50"/>
      <c r="Q8" s="50"/>
      <c r="R8" s="50"/>
      <c r="S8" s="50"/>
      <c r="T8" s="50"/>
      <c r="U8" s="50"/>
      <c r="V8" s="50"/>
      <c r="W8" s="50"/>
      <c r="X8" s="50"/>
      <c r="Y8" s="50"/>
      <c r="Z8" s="1"/>
    </row>
    <row r="9" spans="1:26" ht="15" customHeight="1" x14ac:dyDescent="0.2">
      <c r="A9" s="50"/>
      <c r="B9" s="56" t="str">
        <f>'DADOS GERAIS'!B9</f>
        <v>Unidade Básica de Saúde Porte 3 - Área Construída: 813,73m²</v>
      </c>
      <c r="C9" s="57"/>
      <c r="D9" s="58">
        <f>'DADOS GERAIS'!C20</f>
        <v>0.20814986876099639</v>
      </c>
      <c r="E9" s="58"/>
      <c r="F9" s="59" t="str">
        <f>'DADOS GERAIS'!$C$22</f>
        <v>28/08/2025</v>
      </c>
      <c r="G9" s="50"/>
      <c r="H9" s="51"/>
      <c r="I9" s="50"/>
      <c r="J9" s="50"/>
      <c r="K9" s="50"/>
      <c r="L9" s="50"/>
      <c r="M9" s="50"/>
      <c r="N9" s="50"/>
      <c r="O9" s="50"/>
      <c r="P9" s="50"/>
      <c r="Q9" s="50"/>
      <c r="R9" s="50"/>
      <c r="S9" s="50"/>
      <c r="T9" s="50"/>
      <c r="U9" s="50"/>
      <c r="V9" s="50"/>
      <c r="W9" s="50"/>
      <c r="X9" s="50"/>
      <c r="Y9" s="50"/>
      <c r="Z9" s="1"/>
    </row>
    <row r="10" spans="1:26" ht="15" customHeight="1" x14ac:dyDescent="0.2">
      <c r="A10" s="50"/>
      <c r="B10" s="61" t="str">
        <f>'DADOS GERAIS'!B10</f>
        <v>Localização</v>
      </c>
      <c r="C10" s="57"/>
      <c r="D10" s="58"/>
      <c r="E10" s="58"/>
      <c r="F10" s="59"/>
      <c r="G10" s="50"/>
      <c r="H10" s="51"/>
      <c r="I10" s="50"/>
      <c r="J10" s="50"/>
      <c r="K10" s="50"/>
      <c r="L10" s="50"/>
      <c r="M10" s="50"/>
      <c r="N10" s="50"/>
      <c r="O10" s="50"/>
      <c r="P10" s="50"/>
      <c r="Q10" s="50"/>
      <c r="R10" s="50"/>
      <c r="S10" s="50"/>
      <c r="T10" s="50"/>
      <c r="U10" s="50"/>
      <c r="V10" s="50"/>
      <c r="W10" s="50"/>
      <c r="X10" s="50"/>
      <c r="Y10" s="50"/>
      <c r="Z10" s="1"/>
    </row>
    <row r="11" spans="1:26" ht="15" customHeight="1" x14ac:dyDescent="0.2">
      <c r="A11" s="50"/>
      <c r="B11" s="56" t="str">
        <f>'DADOS GERAIS'!B11</f>
        <v>RUA TIROLESES, 515, Bairro CAPITAIS, Complemento - , CEP 89095-450</v>
      </c>
      <c r="C11" s="57"/>
      <c r="D11" s="1"/>
      <c r="E11" s="1"/>
      <c r="F11" s="60"/>
      <c r="G11" s="50"/>
      <c r="H11" s="51"/>
      <c r="I11" s="50"/>
      <c r="J11" s="50"/>
      <c r="K11" s="50"/>
      <c r="L11" s="50"/>
      <c r="M11" s="50"/>
      <c r="N11" s="50"/>
      <c r="O11" s="50"/>
      <c r="P11" s="50"/>
      <c r="Q11" s="50"/>
      <c r="R11" s="50"/>
      <c r="S11" s="50"/>
      <c r="T11" s="50"/>
      <c r="U11" s="50"/>
      <c r="V11" s="50"/>
      <c r="W11" s="50"/>
      <c r="X11" s="50"/>
      <c r="Y11" s="50"/>
      <c r="Z11" s="1"/>
    </row>
    <row r="12" spans="1:26" ht="15" customHeight="1" x14ac:dyDescent="0.2">
      <c r="A12" s="50"/>
      <c r="B12" s="61" t="str">
        <f>'DADOS GERAIS'!B12</f>
        <v>Bancos:</v>
      </c>
      <c r="C12" s="57"/>
      <c r="D12" s="62"/>
      <c r="E12" s="62"/>
      <c r="F12" s="60" t="str">
        <f>'DADOS GERAIS'!$B$23</f>
        <v>Revisão:</v>
      </c>
      <c r="G12" s="50"/>
      <c r="H12" s="51"/>
      <c r="I12" s="50"/>
      <c r="J12" s="50"/>
      <c r="K12" s="50"/>
      <c r="L12" s="50"/>
      <c r="M12" s="50"/>
      <c r="N12" s="50"/>
      <c r="O12" s="50"/>
      <c r="P12" s="50"/>
      <c r="Q12" s="50"/>
      <c r="R12" s="50"/>
      <c r="S12" s="50"/>
      <c r="T12" s="50"/>
      <c r="U12" s="50"/>
      <c r="V12" s="50"/>
      <c r="W12" s="50"/>
      <c r="X12" s="50"/>
      <c r="Y12" s="50"/>
      <c r="Z12" s="1"/>
    </row>
    <row r="13" spans="1:26" ht="15" customHeight="1" x14ac:dyDescent="0.2">
      <c r="A13" s="50"/>
      <c r="B13" s="403" t="str">
        <f>'DADOS GERAIS'!B13</f>
        <v>SINAPI (07/2025) - CPOS/CDHU (06/2025) - SBC (08/2025) - ORSE (06/2025) - IOPES (05/2025) - EMOP (07/2025) - SIURB (01/2025)</v>
      </c>
      <c r="C13" s="349"/>
      <c r="D13" s="58"/>
      <c r="E13" s="58"/>
      <c r="F13" s="63" t="str">
        <f>'DADOS GERAIS'!$C$23</f>
        <v>00</v>
      </c>
      <c r="G13" s="50"/>
      <c r="H13" s="51"/>
      <c r="I13" s="50"/>
      <c r="J13" s="50"/>
      <c r="K13" s="50"/>
      <c r="L13" s="50"/>
      <c r="M13" s="50"/>
      <c r="N13" s="50"/>
      <c r="O13" s="50"/>
      <c r="P13" s="50"/>
      <c r="Q13" s="50"/>
      <c r="R13" s="50"/>
      <c r="S13" s="50"/>
      <c r="T13" s="50"/>
      <c r="U13" s="50"/>
      <c r="V13" s="50"/>
      <c r="W13" s="50"/>
      <c r="X13" s="50"/>
      <c r="Y13" s="50"/>
      <c r="Z13" s="1"/>
    </row>
    <row r="14" spans="1:26" ht="15" customHeight="1" x14ac:dyDescent="0.2">
      <c r="A14" s="50"/>
      <c r="B14" s="351"/>
      <c r="C14" s="352"/>
      <c r="D14" s="64"/>
      <c r="E14" s="64"/>
      <c r="F14" s="65"/>
      <c r="G14" s="50"/>
      <c r="H14" s="51"/>
      <c r="I14" s="50"/>
      <c r="J14" s="50"/>
      <c r="K14" s="50"/>
      <c r="L14" s="50"/>
      <c r="M14" s="50"/>
      <c r="N14" s="50"/>
      <c r="O14" s="50"/>
      <c r="P14" s="50"/>
      <c r="Q14" s="50"/>
      <c r="R14" s="50"/>
      <c r="S14" s="50"/>
      <c r="T14" s="50"/>
      <c r="U14" s="50"/>
      <c r="V14" s="50"/>
      <c r="W14" s="50"/>
      <c r="X14" s="50"/>
      <c r="Y14" s="50"/>
      <c r="Z14" s="1"/>
    </row>
    <row r="15" spans="1:26" ht="15" customHeight="1" x14ac:dyDescent="0.2">
      <c r="A15" s="50"/>
      <c r="B15" s="66"/>
      <c r="C15" s="4"/>
      <c r="D15" s="4"/>
      <c r="E15" s="4"/>
      <c r="F15" s="4"/>
      <c r="G15" s="50"/>
      <c r="H15" s="1"/>
      <c r="I15" s="1"/>
      <c r="J15" s="1"/>
      <c r="K15" s="50"/>
      <c r="L15" s="50"/>
      <c r="M15" s="50"/>
      <c r="N15" s="50"/>
      <c r="O15" s="50"/>
      <c r="P15" s="50"/>
      <c r="Q15" s="50"/>
      <c r="R15" s="50"/>
      <c r="S15" s="50"/>
      <c r="T15" s="50"/>
      <c r="U15" s="50"/>
      <c r="V15" s="50"/>
      <c r="W15" s="50"/>
      <c r="X15" s="50"/>
      <c r="Y15" s="50"/>
      <c r="Z15" s="1"/>
    </row>
    <row r="16" spans="1:26" ht="15" customHeight="1" x14ac:dyDescent="0.2">
      <c r="A16" s="67"/>
      <c r="B16" s="68" t="s">
        <v>15</v>
      </c>
      <c r="C16" s="69" t="s">
        <v>16</v>
      </c>
      <c r="D16" s="70"/>
      <c r="E16" s="70" t="s">
        <v>17</v>
      </c>
      <c r="F16" s="71" t="s">
        <v>18</v>
      </c>
      <c r="G16" s="46"/>
      <c r="H16" s="72"/>
      <c r="I16" s="1"/>
      <c r="J16" s="1"/>
      <c r="K16" s="1"/>
      <c r="L16" s="50"/>
      <c r="M16" s="50"/>
      <c r="N16" s="50"/>
      <c r="O16" s="50"/>
      <c r="P16" s="50"/>
      <c r="Q16" s="50"/>
      <c r="R16" s="50"/>
      <c r="S16" s="50"/>
      <c r="T16" s="50"/>
      <c r="U16" s="50"/>
      <c r="V16" s="50"/>
      <c r="W16" s="50"/>
      <c r="X16" s="50"/>
      <c r="Y16" s="50"/>
      <c r="Z16" s="50"/>
    </row>
    <row r="17" spans="1:26" ht="15" customHeight="1" x14ac:dyDescent="0.2">
      <c r="A17" s="67"/>
      <c r="B17" s="73"/>
      <c r="C17" s="74"/>
      <c r="D17" s="74"/>
      <c r="E17" s="73"/>
      <c r="F17" s="73"/>
      <c r="G17" s="46"/>
      <c r="H17" s="50"/>
      <c r="I17" s="1"/>
      <c r="J17" s="1"/>
      <c r="K17" s="1"/>
      <c r="L17" s="50"/>
      <c r="M17" s="50"/>
      <c r="N17" s="50"/>
      <c r="O17" s="50"/>
      <c r="P17" s="50"/>
      <c r="Q17" s="50"/>
      <c r="R17" s="50"/>
      <c r="S17" s="50"/>
      <c r="T17" s="50"/>
      <c r="U17" s="50"/>
      <c r="V17" s="50"/>
      <c r="W17" s="50"/>
      <c r="X17" s="50"/>
      <c r="Y17" s="50"/>
      <c r="Z17" s="50"/>
    </row>
    <row r="18" spans="1:26" ht="15" customHeight="1" x14ac:dyDescent="0.2">
      <c r="A18" s="50"/>
      <c r="B18" s="75">
        <v>1</v>
      </c>
      <c r="C18" s="24" t="str">
        <f t="array" ref="C18">INDEX('ORC. SINTÉTICO'!$E:$E,MATCH($B18,'ORC. SINTÉTICO'!$B:$B,0))</f>
        <v>SERVIÇOS PRELIMINARES E INDIRETOS</v>
      </c>
      <c r="D18" s="76"/>
      <c r="E18" s="77">
        <f t="array" ref="E18">INDEX('ORC. SINTÉTICO'!$N:$N,MATCH($B18,'ORC. SINTÉTICO'!$B:$B,0))</f>
        <v>361997.25</v>
      </c>
      <c r="F18" s="78">
        <f t="shared" ref="F18:F38" si="0">IFERROR(E18/$E$41,"-")</f>
        <v>9.6526658872950893E-2</v>
      </c>
      <c r="G18" s="46"/>
      <c r="H18" s="79"/>
      <c r="I18" s="1"/>
      <c r="J18" s="1"/>
      <c r="K18" s="1"/>
      <c r="L18" s="50"/>
      <c r="M18" s="50"/>
      <c r="N18" s="50"/>
      <c r="O18" s="50"/>
      <c r="P18" s="50"/>
      <c r="Q18" s="50"/>
      <c r="R18" s="50"/>
      <c r="S18" s="50"/>
      <c r="T18" s="50"/>
      <c r="U18" s="50"/>
      <c r="V18" s="50"/>
      <c r="W18" s="50"/>
      <c r="X18" s="46"/>
      <c r="Y18" s="46"/>
      <c r="Z18" s="46"/>
    </row>
    <row r="19" spans="1:26" ht="15" customHeight="1" x14ac:dyDescent="0.2">
      <c r="A19" s="50"/>
      <c r="B19" s="75">
        <v>2</v>
      </c>
      <c r="C19" s="24" t="str">
        <f t="array" ref="C19">INDEX('ORC. SINTÉTICO'!$E:$E,MATCH($B19,'ORC. SINTÉTICO'!$B:$B,0))</f>
        <v>FUNDAÇÃO</v>
      </c>
      <c r="D19" s="76"/>
      <c r="E19" s="77">
        <f t="array" ref="E19">INDEX('ORC. SINTÉTICO'!$N:$N,MATCH($B19,'ORC. SINTÉTICO'!$B:$B,0))</f>
        <v>351183.12</v>
      </c>
      <c r="F19" s="78">
        <f t="shared" si="0"/>
        <v>9.3643068355294345E-2</v>
      </c>
      <c r="G19" s="46"/>
      <c r="H19" s="79"/>
      <c r="I19" s="1"/>
      <c r="J19" s="1"/>
      <c r="K19" s="1"/>
      <c r="L19" s="50"/>
      <c r="M19" s="50"/>
      <c r="N19" s="50"/>
      <c r="O19" s="50"/>
      <c r="P19" s="50"/>
      <c r="Q19" s="50"/>
      <c r="R19" s="50"/>
      <c r="S19" s="50"/>
      <c r="T19" s="50"/>
      <c r="U19" s="50"/>
      <c r="V19" s="50"/>
      <c r="W19" s="50"/>
      <c r="X19" s="46"/>
      <c r="Y19" s="46"/>
      <c r="Z19" s="46"/>
    </row>
    <row r="20" spans="1:26" ht="15" customHeight="1" x14ac:dyDescent="0.2">
      <c r="A20" s="50"/>
      <c r="B20" s="75">
        <v>3</v>
      </c>
      <c r="C20" s="24" t="str">
        <f t="array" ref="C20">INDEX('ORC. SINTÉTICO'!$E:$E,MATCH($B20,'ORC. SINTÉTICO'!$B:$B,0))</f>
        <v>ESTRUTURA</v>
      </c>
      <c r="D20" s="76"/>
      <c r="E20" s="77">
        <f t="array" ref="E20">INDEX('ORC. SINTÉTICO'!$N:$N,MATCH($B20,'ORC. SINTÉTICO'!$B:$B,0))</f>
        <v>523961.02</v>
      </c>
      <c r="F20" s="78">
        <f t="shared" si="0"/>
        <v>0.13971433937761515</v>
      </c>
      <c r="G20" s="46"/>
      <c r="H20" s="79"/>
      <c r="I20" s="1"/>
      <c r="J20" s="1"/>
      <c r="K20" s="1"/>
      <c r="L20" s="50"/>
      <c r="M20" s="50"/>
      <c r="N20" s="50"/>
      <c r="O20" s="50"/>
      <c r="P20" s="50"/>
      <c r="Q20" s="50"/>
      <c r="R20" s="50"/>
      <c r="S20" s="50"/>
      <c r="T20" s="50"/>
      <c r="U20" s="50"/>
      <c r="V20" s="50"/>
      <c r="W20" s="50"/>
      <c r="X20" s="46"/>
      <c r="Y20" s="46"/>
      <c r="Z20" s="46"/>
    </row>
    <row r="21" spans="1:26" ht="15" customHeight="1" x14ac:dyDescent="0.2">
      <c r="A21" s="50"/>
      <c r="B21" s="75">
        <v>4</v>
      </c>
      <c r="C21" s="24" t="str">
        <f t="array" ref="C21">INDEX('ORC. SINTÉTICO'!$E:$E,MATCH($B21,'ORC. SINTÉTICO'!$B:$B,0))</f>
        <v>ALVENARIA, VEDAÇÕES E DIVISÓRIAS</v>
      </c>
      <c r="D21" s="80"/>
      <c r="E21" s="77">
        <f t="array" ref="E21">INDEX('ORC. SINTÉTICO'!$N:$N,MATCH($B21,'ORC. SINTÉTICO'!$B:$B,0))</f>
        <v>348825.66</v>
      </c>
      <c r="F21" s="78">
        <f t="shared" si="0"/>
        <v>9.301445104611139E-2</v>
      </c>
      <c r="G21" s="46"/>
      <c r="H21" s="79"/>
      <c r="I21" s="1"/>
      <c r="J21" s="1"/>
      <c r="K21" s="1"/>
      <c r="L21" s="50"/>
      <c r="M21" s="50"/>
      <c r="N21" s="50"/>
      <c r="O21" s="50"/>
      <c r="P21" s="50"/>
      <c r="Q21" s="50"/>
      <c r="R21" s="50"/>
      <c r="S21" s="50"/>
      <c r="T21" s="50"/>
      <c r="U21" s="50"/>
      <c r="V21" s="50"/>
      <c r="W21" s="50"/>
      <c r="X21" s="46"/>
      <c r="Y21" s="46"/>
      <c r="Z21" s="46"/>
    </row>
    <row r="22" spans="1:26" ht="15" customHeight="1" x14ac:dyDescent="0.2">
      <c r="A22" s="50"/>
      <c r="B22" s="75">
        <v>5</v>
      </c>
      <c r="C22" s="24" t="str">
        <f t="array" ref="C22">INDEX('ORC. SINTÉTICO'!$E:$E,MATCH($B22,'ORC. SINTÉTICO'!$B:$B,0))</f>
        <v>COBERTURA</v>
      </c>
      <c r="D22" s="76"/>
      <c r="E22" s="77">
        <f t="array" ref="E22">INDEX('ORC. SINTÉTICO'!$N:$N,MATCH($B22,'ORC. SINTÉTICO'!$B:$B,0))</f>
        <v>161861.57</v>
      </c>
      <c r="F22" s="78">
        <f t="shared" si="0"/>
        <v>4.3160428848645294E-2</v>
      </c>
      <c r="G22" s="46"/>
      <c r="H22" s="79"/>
      <c r="I22" s="1"/>
      <c r="J22" s="1"/>
      <c r="K22" s="1"/>
      <c r="L22" s="50"/>
      <c r="M22" s="50"/>
      <c r="N22" s="50"/>
      <c r="O22" s="50"/>
      <c r="P22" s="50"/>
      <c r="Q22" s="50"/>
      <c r="R22" s="50"/>
      <c r="S22" s="50"/>
      <c r="T22" s="50"/>
      <c r="U22" s="50"/>
      <c r="V22" s="50"/>
      <c r="W22" s="50"/>
      <c r="X22" s="46"/>
      <c r="Y22" s="46"/>
      <c r="Z22" s="46"/>
    </row>
    <row r="23" spans="1:26" ht="15" customHeight="1" x14ac:dyDescent="0.2">
      <c r="A23" s="50"/>
      <c r="B23" s="75">
        <v>6</v>
      </c>
      <c r="C23" s="24" t="str">
        <f t="array" ref="C23">INDEX('ORC. SINTÉTICO'!$E:$E,MATCH($B23,'ORC. SINTÉTICO'!$B:$B,0))</f>
        <v>IMPERMEABILIZAÇÃO</v>
      </c>
      <c r="D23" s="76"/>
      <c r="E23" s="77">
        <f t="array" ref="E23">INDEX('ORC. SINTÉTICO'!$N:$N,MATCH($B23,'ORC. SINTÉTICO'!$B:$B,0))</f>
        <v>41778.559999999998</v>
      </c>
      <c r="F23" s="78">
        <f t="shared" si="0"/>
        <v>1.114026366035408E-2</v>
      </c>
      <c r="G23" s="46"/>
      <c r="H23" s="79"/>
      <c r="I23" s="1"/>
      <c r="J23" s="1"/>
      <c r="K23" s="1"/>
      <c r="L23" s="50"/>
      <c r="M23" s="50"/>
      <c r="N23" s="50"/>
      <c r="O23" s="50"/>
      <c r="P23" s="50"/>
      <c r="Q23" s="50"/>
      <c r="R23" s="50"/>
      <c r="S23" s="50"/>
      <c r="T23" s="50"/>
      <c r="U23" s="50"/>
      <c r="V23" s="50"/>
      <c r="W23" s="50"/>
      <c r="X23" s="46"/>
      <c r="Y23" s="46"/>
      <c r="Z23" s="46"/>
    </row>
    <row r="24" spans="1:26" ht="15" customHeight="1" x14ac:dyDescent="0.2">
      <c r="A24" s="50"/>
      <c r="B24" s="75">
        <v>7</v>
      </c>
      <c r="C24" s="24" t="str">
        <f t="array" ref="C24">INDEX('ORC. SINTÉTICO'!$E:$E,MATCH($B24,'ORC. SINTÉTICO'!$B:$B,0))</f>
        <v>ESQUADRIAS</v>
      </c>
      <c r="D24" s="80"/>
      <c r="E24" s="77">
        <f t="array" ref="E24">INDEX('ORC. SINTÉTICO'!$N:$N,MATCH($B24,'ORC. SINTÉTICO'!$B:$B,0))</f>
        <v>330073.96999999997</v>
      </c>
      <c r="F24" s="78">
        <f t="shared" si="0"/>
        <v>8.8014308133640862E-2</v>
      </c>
      <c r="G24" s="46"/>
      <c r="H24" s="79"/>
      <c r="I24" s="1"/>
      <c r="J24" s="1"/>
      <c r="K24" s="1"/>
      <c r="L24" s="50"/>
      <c r="M24" s="50"/>
      <c r="N24" s="50"/>
      <c r="O24" s="50"/>
      <c r="P24" s="50"/>
      <c r="Q24" s="50"/>
      <c r="R24" s="50"/>
      <c r="S24" s="50"/>
      <c r="T24" s="50"/>
      <c r="U24" s="50"/>
      <c r="V24" s="50"/>
      <c r="W24" s="50"/>
      <c r="X24" s="46"/>
      <c r="Y24" s="46"/>
      <c r="Z24" s="46"/>
    </row>
    <row r="25" spans="1:26" ht="15" customHeight="1" x14ac:dyDescent="0.2">
      <c r="A25" s="50"/>
      <c r="B25" s="75">
        <v>8</v>
      </c>
      <c r="C25" s="24" t="str">
        <f t="array" ref="C25">INDEX('ORC. SINTÉTICO'!$E:$E,MATCH($B25,'ORC. SINTÉTICO'!$B:$B,0))</f>
        <v>REVESTIMENTO DE PAREDE</v>
      </c>
      <c r="D25" s="76"/>
      <c r="E25" s="77">
        <f t="array" ref="E25">INDEX('ORC. SINTÉTICO'!$N:$N,MATCH($B25,'ORC. SINTÉTICO'!$B:$B,0))</f>
        <v>126452.66</v>
      </c>
      <c r="F25" s="78">
        <f t="shared" si="0"/>
        <v>3.3718633982432855E-2</v>
      </c>
      <c r="G25" s="46"/>
      <c r="H25" s="79"/>
      <c r="I25" s="1"/>
      <c r="J25" s="1"/>
      <c r="K25" s="1"/>
      <c r="L25" s="50"/>
      <c r="M25" s="50"/>
      <c r="N25" s="50"/>
      <c r="O25" s="50"/>
      <c r="P25" s="50"/>
      <c r="Q25" s="50"/>
      <c r="R25" s="50"/>
      <c r="S25" s="50"/>
      <c r="T25" s="50"/>
      <c r="U25" s="50"/>
      <c r="V25" s="50"/>
      <c r="W25" s="50"/>
      <c r="X25" s="46"/>
      <c r="Y25" s="46"/>
      <c r="Z25" s="46"/>
    </row>
    <row r="26" spans="1:26" ht="15" customHeight="1" x14ac:dyDescent="0.2">
      <c r="A26" s="50"/>
      <c r="B26" s="75">
        <v>9</v>
      </c>
      <c r="C26" s="24" t="str">
        <f t="array" ref="C26">INDEX('ORC. SINTÉTICO'!$E:$E,MATCH($B26,'ORC. SINTÉTICO'!$B:$B,0))</f>
        <v>REVESTIMENTO DE PISO INTERNO</v>
      </c>
      <c r="D26" s="76"/>
      <c r="E26" s="77">
        <f t="array" ref="E26">INDEX('ORC. SINTÉTICO'!$N:$N,MATCH($B26,'ORC. SINTÉTICO'!$B:$B,0))</f>
        <v>164117.57999999999</v>
      </c>
      <c r="F26" s="78">
        <f t="shared" si="0"/>
        <v>4.3761994489500203E-2</v>
      </c>
      <c r="G26" s="46"/>
      <c r="H26" s="79"/>
      <c r="I26" s="1"/>
      <c r="J26" s="1"/>
      <c r="K26" s="1"/>
      <c r="L26" s="50"/>
      <c r="M26" s="50"/>
      <c r="N26" s="50"/>
      <c r="O26" s="50"/>
      <c r="P26" s="50"/>
      <c r="Q26" s="50"/>
      <c r="R26" s="50"/>
      <c r="S26" s="50"/>
      <c r="T26" s="50"/>
      <c r="U26" s="50"/>
      <c r="V26" s="50"/>
      <c r="W26" s="50"/>
      <c r="X26" s="46"/>
      <c r="Y26" s="46"/>
      <c r="Z26" s="46"/>
    </row>
    <row r="27" spans="1:26" ht="15" customHeight="1" x14ac:dyDescent="0.2">
      <c r="A27" s="50"/>
      <c r="B27" s="75">
        <v>10</v>
      </c>
      <c r="C27" s="24" t="str">
        <f t="array" ref="C27">INDEX('ORC. SINTÉTICO'!$E:$E,MATCH($B27,'ORC. SINTÉTICO'!$B:$B,0))</f>
        <v>REVESTIMENTO DE PISO EXTERNO</v>
      </c>
      <c r="D27" s="76"/>
      <c r="E27" s="77">
        <f t="array" ref="E27">INDEX('ORC. SINTÉTICO'!$N:$N,MATCH($B27,'ORC. SINTÉTICO'!$B:$B,0))</f>
        <v>48686.080000000002</v>
      </c>
      <c r="F27" s="78">
        <f t="shared" si="0"/>
        <v>1.2982155626931412E-2</v>
      </c>
      <c r="G27" s="46"/>
      <c r="H27" s="79"/>
      <c r="I27" s="1"/>
      <c r="J27" s="1"/>
      <c r="K27" s="1"/>
      <c r="L27" s="50"/>
      <c r="M27" s="50"/>
      <c r="N27" s="50"/>
      <c r="O27" s="50"/>
      <c r="P27" s="50"/>
      <c r="Q27" s="50"/>
      <c r="R27" s="50"/>
      <c r="S27" s="50"/>
      <c r="T27" s="50"/>
      <c r="U27" s="50"/>
      <c r="V27" s="50"/>
      <c r="W27" s="50"/>
      <c r="X27" s="46"/>
      <c r="Y27" s="46"/>
      <c r="Z27" s="46"/>
    </row>
    <row r="28" spans="1:26" ht="15" customHeight="1" x14ac:dyDescent="0.2">
      <c r="A28" s="50"/>
      <c r="B28" s="75">
        <v>11</v>
      </c>
      <c r="C28" s="24" t="str">
        <f t="array" ref="C28">INDEX('ORC. SINTÉTICO'!$E:$E,MATCH($B28,'ORC. SINTÉTICO'!$B:$B,0))</f>
        <v>REVESTIMENTO DE TETO</v>
      </c>
      <c r="D28" s="76"/>
      <c r="E28" s="77">
        <f t="array" ref="E28">INDEX('ORC. SINTÉTICO'!$N:$N,MATCH($B28,'ORC. SINTÉTICO'!$B:$B,0))</f>
        <v>63154.879999999997</v>
      </c>
      <c r="F28" s="78">
        <f t="shared" si="0"/>
        <v>1.6840264830526055E-2</v>
      </c>
      <c r="G28" s="46"/>
      <c r="H28" s="79"/>
      <c r="I28" s="1"/>
      <c r="J28" s="1"/>
      <c r="K28" s="1"/>
      <c r="L28" s="50"/>
      <c r="M28" s="50"/>
      <c r="N28" s="50"/>
      <c r="O28" s="50"/>
      <c r="P28" s="50"/>
      <c r="Q28" s="50"/>
      <c r="R28" s="50"/>
      <c r="S28" s="50"/>
      <c r="T28" s="50"/>
      <c r="U28" s="50"/>
      <c r="V28" s="50"/>
      <c r="W28" s="50"/>
      <c r="X28" s="46"/>
      <c r="Y28" s="46"/>
      <c r="Z28" s="46"/>
    </row>
    <row r="29" spans="1:26" ht="15" customHeight="1" x14ac:dyDescent="0.2">
      <c r="A29" s="50"/>
      <c r="B29" s="75">
        <v>12</v>
      </c>
      <c r="C29" s="24" t="str">
        <f t="array" ref="C29">INDEX('ORC. SINTÉTICO'!$E:$E,MATCH($B29,'ORC. SINTÉTICO'!$B:$B,0))</f>
        <v>PINTURA</v>
      </c>
      <c r="D29" s="76"/>
      <c r="E29" s="77">
        <f t="array" ref="E29">INDEX('ORC. SINTÉTICO'!$N:$N,MATCH($B29,'ORC. SINTÉTICO'!$B:$B,0))</f>
        <v>122167.95</v>
      </c>
      <c r="F29" s="78">
        <f t="shared" si="0"/>
        <v>3.2576114970093613E-2</v>
      </c>
      <c r="G29" s="46"/>
      <c r="H29" s="79"/>
      <c r="I29" s="1"/>
      <c r="J29" s="1"/>
      <c r="K29" s="1"/>
      <c r="L29" s="50"/>
      <c r="M29" s="50"/>
      <c r="N29" s="50"/>
      <c r="O29" s="50"/>
      <c r="P29" s="50"/>
      <c r="Q29" s="50"/>
      <c r="R29" s="50"/>
      <c r="S29" s="50"/>
      <c r="T29" s="50"/>
      <c r="U29" s="50"/>
      <c r="V29" s="50"/>
      <c r="W29" s="50"/>
      <c r="X29" s="46"/>
      <c r="Y29" s="46"/>
      <c r="Z29" s="46"/>
    </row>
    <row r="30" spans="1:26" ht="15" customHeight="1" x14ac:dyDescent="0.2">
      <c r="A30" s="50"/>
      <c r="B30" s="75">
        <v>13</v>
      </c>
      <c r="C30" s="24" t="str">
        <f t="array" ref="C30">INDEX('ORC. SINTÉTICO'!$E:$E,MATCH($B30,'ORC. SINTÉTICO'!$B:$B,0))</f>
        <v>MARMORARIA</v>
      </c>
      <c r="D30" s="76"/>
      <c r="E30" s="77">
        <f t="array" ref="E30">INDEX('ORC. SINTÉTICO'!$N:$N,MATCH($B30,'ORC. SINTÉTICO'!$B:$B,0))</f>
        <v>37200.58</v>
      </c>
      <c r="F30" s="78">
        <f t="shared" si="0"/>
        <v>9.9195441278515772E-3</v>
      </c>
      <c r="G30" s="46"/>
      <c r="H30" s="79"/>
      <c r="I30" s="1"/>
      <c r="J30" s="1"/>
      <c r="K30" s="1"/>
      <c r="L30" s="50"/>
      <c r="M30" s="50"/>
      <c r="N30" s="50"/>
      <c r="O30" s="50"/>
      <c r="P30" s="50"/>
      <c r="Q30" s="50"/>
      <c r="R30" s="50"/>
      <c r="S30" s="50"/>
      <c r="T30" s="50"/>
      <c r="U30" s="50"/>
      <c r="V30" s="50"/>
      <c r="W30" s="50"/>
      <c r="X30" s="46"/>
      <c r="Y30" s="46"/>
      <c r="Z30" s="46"/>
    </row>
    <row r="31" spans="1:26" ht="15" customHeight="1" x14ac:dyDescent="0.2">
      <c r="A31" s="50"/>
      <c r="B31" s="75">
        <v>14</v>
      </c>
      <c r="C31" s="24" t="str">
        <f t="array" ref="C31">INDEX('ORC. SINTÉTICO'!$E:$E,MATCH($B31,'ORC. SINTÉTICO'!$B:$B,0))</f>
        <v>LOUÇAS, METAIS E ACESSÓRIOS</v>
      </c>
      <c r="D31" s="76"/>
      <c r="E31" s="77">
        <f t="array" ref="E31">INDEX('ORC. SINTÉTICO'!$N:$N,MATCH($B31,'ORC. SINTÉTICO'!$B:$B,0))</f>
        <v>86848.84</v>
      </c>
      <c r="F31" s="78">
        <f t="shared" si="0"/>
        <v>2.3158265296743252E-2</v>
      </c>
      <c r="G31" s="46"/>
      <c r="H31" s="79"/>
      <c r="I31" s="1"/>
      <c r="J31" s="1"/>
      <c r="K31" s="1"/>
      <c r="L31" s="50"/>
      <c r="M31" s="50"/>
      <c r="N31" s="50"/>
      <c r="O31" s="50"/>
      <c r="P31" s="50"/>
      <c r="Q31" s="50"/>
      <c r="R31" s="50"/>
      <c r="S31" s="50"/>
      <c r="T31" s="50"/>
      <c r="U31" s="50"/>
      <c r="V31" s="50"/>
      <c r="W31" s="50"/>
      <c r="X31" s="46"/>
      <c r="Y31" s="46"/>
      <c r="Z31" s="46"/>
    </row>
    <row r="32" spans="1:26" ht="15" customHeight="1" x14ac:dyDescent="0.2">
      <c r="A32" s="50"/>
      <c r="B32" s="75">
        <v>15</v>
      </c>
      <c r="C32" s="24" t="str">
        <f t="array" ref="C32">INDEX('ORC. SINTÉTICO'!$E:$E,MATCH($B32,'ORC. SINTÉTICO'!$B:$B,0))</f>
        <v>INSTALAÇÕES HIDROSSANITÁRIAS</v>
      </c>
      <c r="D32" s="76"/>
      <c r="E32" s="77">
        <f t="array" ref="E32">INDEX('ORC. SINTÉTICO'!$N:$N,MATCH($B32,'ORC. SINTÉTICO'!$B:$B,0))</f>
        <v>299803.73</v>
      </c>
      <c r="F32" s="78">
        <f t="shared" si="0"/>
        <v>7.9942740931176329E-2</v>
      </c>
      <c r="G32" s="46"/>
      <c r="H32" s="79"/>
      <c r="I32" s="1"/>
      <c r="J32" s="1"/>
      <c r="K32" s="1"/>
      <c r="L32" s="50"/>
      <c r="M32" s="50"/>
      <c r="N32" s="50"/>
      <c r="O32" s="50"/>
      <c r="P32" s="50"/>
      <c r="Q32" s="50"/>
      <c r="R32" s="50"/>
      <c r="S32" s="50"/>
      <c r="T32" s="50"/>
      <c r="U32" s="50"/>
      <c r="V32" s="50"/>
      <c r="W32" s="50"/>
      <c r="X32" s="46"/>
      <c r="Y32" s="46"/>
      <c r="Z32" s="46"/>
    </row>
    <row r="33" spans="1:26" ht="15" customHeight="1" x14ac:dyDescent="0.2">
      <c r="A33" s="50"/>
      <c r="B33" s="75">
        <v>16</v>
      </c>
      <c r="C33" s="24" t="str">
        <f t="array" ref="C33">INDEX('ORC. SINTÉTICO'!$E:$E,MATCH($B33,'ORC. SINTÉTICO'!$B:$B,0))</f>
        <v>INSTALAÇÕES ELÉTRICAS</v>
      </c>
      <c r="D33" s="76"/>
      <c r="E33" s="77">
        <f t="array" ref="E33">INDEX('ORC. SINTÉTICO'!$N:$N,MATCH($B33,'ORC. SINTÉTICO'!$B:$B,0))</f>
        <v>411207.27</v>
      </c>
      <c r="F33" s="78">
        <f t="shared" si="0"/>
        <v>0.10964852323427157</v>
      </c>
      <c r="G33" s="46"/>
      <c r="H33" s="79"/>
      <c r="I33" s="1"/>
      <c r="J33" s="1"/>
      <c r="K33" s="1"/>
      <c r="L33" s="50"/>
      <c r="M33" s="50"/>
      <c r="N33" s="50"/>
      <c r="O33" s="50"/>
      <c r="P33" s="50"/>
      <c r="Q33" s="50"/>
      <c r="R33" s="50"/>
      <c r="S33" s="50"/>
      <c r="T33" s="50"/>
      <c r="U33" s="50"/>
      <c r="V33" s="50"/>
      <c r="W33" s="50"/>
      <c r="X33" s="46"/>
      <c r="Y33" s="46"/>
      <c r="Z33" s="46"/>
    </row>
    <row r="34" spans="1:26" ht="15" customHeight="1" x14ac:dyDescent="0.2">
      <c r="A34" s="50"/>
      <c r="B34" s="75">
        <v>17</v>
      </c>
      <c r="C34" s="24" t="str">
        <f t="array" ref="C34">INDEX('ORC. SINTÉTICO'!$E:$E,MATCH($B34,'ORC. SINTÉTICO'!$B:$B,0))</f>
        <v>CLIMATIZAÇÃO</v>
      </c>
      <c r="D34" s="76"/>
      <c r="E34" s="77">
        <f t="array" ref="E34">INDEX('ORC. SINTÉTICO'!$N:$N,MATCH($B34,'ORC. SINTÉTICO'!$B:$B,0))</f>
        <v>160610.29</v>
      </c>
      <c r="F34" s="78">
        <f t="shared" si="0"/>
        <v>4.2826774718083403E-2</v>
      </c>
      <c r="G34" s="46"/>
      <c r="H34" s="79"/>
      <c r="I34" s="1"/>
      <c r="J34" s="1"/>
      <c r="K34" s="1"/>
      <c r="L34" s="50"/>
      <c r="M34" s="50"/>
      <c r="N34" s="50"/>
      <c r="O34" s="50"/>
      <c r="P34" s="50"/>
      <c r="Q34" s="50"/>
      <c r="R34" s="50"/>
      <c r="S34" s="50"/>
      <c r="T34" s="50"/>
      <c r="U34" s="50"/>
      <c r="V34" s="50"/>
      <c r="W34" s="50"/>
      <c r="X34" s="46"/>
      <c r="Y34" s="46"/>
      <c r="Z34" s="46"/>
    </row>
    <row r="35" spans="1:26" ht="15" customHeight="1" x14ac:dyDescent="0.2">
      <c r="A35" s="50"/>
      <c r="B35" s="75">
        <v>18</v>
      </c>
      <c r="C35" s="24" t="str">
        <f t="array" ref="C35">INDEX('ORC. SINTÉTICO'!$E:$E,MATCH($B35,'ORC. SINTÉTICO'!$B:$B,0))</f>
        <v>DADOS E VOZ</v>
      </c>
      <c r="D35" s="76"/>
      <c r="E35" s="77">
        <f t="array" ref="E35">INDEX('ORC. SINTÉTICO'!$N:$N,MATCH($B35,'ORC. SINTÉTICO'!$B:$B,0))</f>
        <v>28165.8</v>
      </c>
      <c r="F35" s="78">
        <f t="shared" si="0"/>
        <v>7.510417740697644E-3</v>
      </c>
      <c r="G35" s="46"/>
      <c r="H35" s="79"/>
      <c r="I35" s="1"/>
      <c r="J35" s="1"/>
      <c r="K35" s="1"/>
      <c r="L35" s="50"/>
      <c r="M35" s="50"/>
      <c r="N35" s="50"/>
      <c r="O35" s="50"/>
      <c r="P35" s="50"/>
      <c r="Q35" s="50"/>
      <c r="R35" s="50"/>
      <c r="S35" s="50"/>
      <c r="T35" s="50"/>
      <c r="U35" s="50"/>
      <c r="V35" s="50"/>
      <c r="W35" s="50"/>
      <c r="X35" s="46"/>
      <c r="Y35" s="46"/>
      <c r="Z35" s="46"/>
    </row>
    <row r="36" spans="1:26" ht="15" customHeight="1" x14ac:dyDescent="0.2">
      <c r="A36" s="50"/>
      <c r="B36" s="75">
        <v>19</v>
      </c>
      <c r="C36" s="24" t="str">
        <f t="array" ref="C36">INDEX('ORC. SINTÉTICO'!$E:$E,MATCH($B36,'ORC. SINTÉTICO'!$B:$B,0))</f>
        <v>GASES MEDICINAIS</v>
      </c>
      <c r="D36" s="76"/>
      <c r="E36" s="77">
        <f t="array" ref="E36">INDEX('ORC. SINTÉTICO'!$N:$N,MATCH($B36,'ORC. SINTÉTICO'!$B:$B,0))</f>
        <v>23045.06</v>
      </c>
      <c r="F36" s="78">
        <f t="shared" si="0"/>
        <v>6.1449711160145156E-3</v>
      </c>
      <c r="G36" s="46"/>
      <c r="H36" s="79"/>
      <c r="I36" s="1"/>
      <c r="J36" s="1"/>
      <c r="K36" s="1"/>
      <c r="L36" s="50"/>
      <c r="M36" s="50"/>
      <c r="N36" s="50"/>
      <c r="O36" s="50"/>
      <c r="P36" s="50"/>
      <c r="Q36" s="50"/>
      <c r="R36" s="50"/>
      <c r="S36" s="50"/>
      <c r="T36" s="50"/>
      <c r="U36" s="50"/>
      <c r="V36" s="50"/>
      <c r="W36" s="50"/>
      <c r="X36" s="46"/>
      <c r="Y36" s="46"/>
      <c r="Z36" s="46"/>
    </row>
    <row r="37" spans="1:26" ht="15" customHeight="1" x14ac:dyDescent="0.2">
      <c r="A37" s="50"/>
      <c r="B37" s="75">
        <v>20</v>
      </c>
      <c r="C37" s="24" t="str">
        <f t="array" ref="C37">INDEX('ORC. SINTÉTICO'!$E:$E,MATCH($B37,'ORC. SINTÉTICO'!$B:$B,0))</f>
        <v>URBANIZAÇÃO</v>
      </c>
      <c r="D37" s="76"/>
      <c r="E37" s="77">
        <f t="array" ref="E37">INDEX('ORC. SINTÉTICO'!$N:$N,MATCH($B37,'ORC. SINTÉTICO'!$B:$B,0))</f>
        <v>9858.1299999999992</v>
      </c>
      <c r="F37" s="78">
        <f t="shared" si="0"/>
        <v>2.628672874269634E-3</v>
      </c>
      <c r="G37" s="46"/>
      <c r="H37" s="79"/>
      <c r="I37" s="1"/>
      <c r="J37" s="1"/>
      <c r="K37" s="1"/>
      <c r="L37" s="50"/>
      <c r="M37" s="50"/>
      <c r="N37" s="50"/>
      <c r="O37" s="50"/>
      <c r="P37" s="50"/>
      <c r="Q37" s="50"/>
      <c r="R37" s="50"/>
      <c r="S37" s="50"/>
      <c r="T37" s="50"/>
      <c r="U37" s="50"/>
      <c r="V37" s="50"/>
      <c r="W37" s="50"/>
      <c r="X37" s="46"/>
      <c r="Y37" s="46"/>
      <c r="Z37" s="46"/>
    </row>
    <row r="38" spans="1:26" ht="15" customHeight="1" x14ac:dyDescent="0.2">
      <c r="A38" s="50"/>
      <c r="B38" s="75">
        <v>21</v>
      </c>
      <c r="C38" s="24" t="str">
        <f t="array" ref="C38">INDEX('ORC. SINTÉTICO'!$E:$E,MATCH($B38,'ORC. SINTÉTICO'!$B:$B,0))</f>
        <v>SERVIÇOS COMPLEMENTARES</v>
      </c>
      <c r="D38" s="76"/>
      <c r="E38" s="77">
        <f t="array" ref="E38">INDEX('ORC. SINTÉTICO'!$N:$N,MATCH($B38,'ORC. SINTÉTICO'!$B:$B,0))</f>
        <v>14859.76</v>
      </c>
      <c r="F38" s="78">
        <f t="shared" si="0"/>
        <v>3.9623587871286886E-3</v>
      </c>
      <c r="G38" s="46"/>
      <c r="H38" s="79"/>
      <c r="I38" s="1"/>
      <c r="J38" s="1"/>
      <c r="K38" s="1"/>
      <c r="L38" s="50"/>
      <c r="M38" s="50"/>
      <c r="N38" s="50"/>
      <c r="O38" s="50"/>
      <c r="P38" s="50"/>
      <c r="Q38" s="50"/>
      <c r="R38" s="50"/>
      <c r="S38" s="50"/>
      <c r="T38" s="50"/>
      <c r="U38" s="50"/>
      <c r="V38" s="50"/>
      <c r="W38" s="50"/>
      <c r="X38" s="46"/>
      <c r="Y38" s="46"/>
      <c r="Z38" s="46"/>
    </row>
    <row r="39" spans="1:26" ht="15" customHeight="1" x14ac:dyDescent="0.2">
      <c r="A39" s="50"/>
      <c r="B39" s="75">
        <v>22</v>
      </c>
      <c r="C39" s="24" t="str">
        <f t="array" ref="C39">INDEX('ORC. SINTÉTICO'!$E:$E,MATCH($B39,'ORC. SINTÉTICO'!$B:$B,0))</f>
        <v>PROJETOS “AS BUILT”</v>
      </c>
      <c r="D39" s="76"/>
      <c r="E39" s="77">
        <f t="array" ref="E39">INDEX('ORC. SINTÉTICO'!$N:$N,MATCH($B39,'ORC. SINTÉTICO'!$B:$B,0))</f>
        <v>34371.049050000001</v>
      </c>
      <c r="F39" s="78">
        <f t="shared" ref="F39" si="1">IFERROR(E39/$E$41,"-")</f>
        <v>9.1650489796671463E-3</v>
      </c>
      <c r="G39" s="46"/>
      <c r="H39" s="79"/>
      <c r="I39" s="1"/>
      <c r="J39" s="1"/>
      <c r="K39" s="1"/>
      <c r="L39" s="50"/>
      <c r="M39" s="50"/>
      <c r="N39" s="50"/>
      <c r="O39" s="50"/>
      <c r="P39" s="50"/>
      <c r="Q39" s="50"/>
      <c r="R39" s="50"/>
      <c r="S39" s="50"/>
      <c r="T39" s="50"/>
      <c r="U39" s="50"/>
      <c r="V39" s="50"/>
      <c r="W39" s="50"/>
      <c r="X39" s="46"/>
      <c r="Y39" s="46"/>
      <c r="Z39" s="46"/>
    </row>
    <row r="40" spans="1:26" ht="15" customHeight="1" x14ac:dyDescent="0.2">
      <c r="A40" s="67"/>
      <c r="B40" s="73"/>
      <c r="C40" s="81"/>
      <c r="D40" s="81"/>
      <c r="E40" s="73"/>
      <c r="F40" s="73"/>
      <c r="G40" s="46"/>
      <c r="H40" s="79"/>
      <c r="I40" s="1"/>
      <c r="J40" s="1"/>
      <c r="K40" s="1"/>
      <c r="L40" s="50"/>
      <c r="M40" s="50"/>
      <c r="N40" s="50"/>
      <c r="O40" s="50"/>
      <c r="P40" s="50"/>
      <c r="Q40" s="50"/>
      <c r="R40" s="50"/>
      <c r="S40" s="50"/>
      <c r="T40" s="50"/>
      <c r="U40" s="50"/>
      <c r="V40" s="50"/>
      <c r="W40" s="50"/>
      <c r="X40" s="50"/>
      <c r="Y40" s="50"/>
      <c r="Z40" s="50"/>
    </row>
    <row r="41" spans="1:26" ht="15" customHeight="1" x14ac:dyDescent="0.2">
      <c r="A41" s="67"/>
      <c r="B41" s="407" t="s">
        <v>19</v>
      </c>
      <c r="C41" s="356"/>
      <c r="D41" s="82"/>
      <c r="E41" s="82">
        <f>SUBTOTAL(9,E18:E39)</f>
        <v>3750230.8090500003</v>
      </c>
      <c r="F41" s="71">
        <f>SUBTOTAL(9,F18:F39)</f>
        <v>1</v>
      </c>
      <c r="G41" s="46"/>
      <c r="H41" s="79"/>
      <c r="I41" s="1"/>
      <c r="J41" s="1"/>
      <c r="K41" s="1"/>
      <c r="L41" s="50"/>
      <c r="M41" s="50"/>
      <c r="N41" s="50"/>
      <c r="O41" s="50"/>
      <c r="P41" s="50"/>
      <c r="Q41" s="50"/>
      <c r="R41" s="50"/>
      <c r="S41" s="50"/>
      <c r="T41" s="50"/>
      <c r="U41" s="50"/>
      <c r="V41" s="50"/>
      <c r="W41" s="50"/>
      <c r="X41" s="50"/>
      <c r="Y41" s="50"/>
      <c r="Z41" s="50"/>
    </row>
    <row r="42" spans="1:26" ht="15" customHeight="1" x14ac:dyDescent="0.2">
      <c r="A42" s="67"/>
      <c r="B42" s="66"/>
      <c r="C42" s="66"/>
      <c r="D42" s="66"/>
      <c r="E42" s="66"/>
      <c r="F42" s="66"/>
      <c r="G42" s="46"/>
      <c r="H42" s="79"/>
      <c r="I42" s="83"/>
      <c r="J42" s="83"/>
      <c r="K42" s="1"/>
      <c r="L42" s="50"/>
      <c r="M42" s="50"/>
      <c r="N42" s="50"/>
      <c r="O42" s="50"/>
      <c r="P42" s="50"/>
      <c r="Q42" s="50"/>
      <c r="R42" s="50"/>
      <c r="S42" s="50"/>
      <c r="T42" s="50"/>
      <c r="U42" s="50"/>
      <c r="V42" s="50"/>
      <c r="W42" s="50"/>
      <c r="X42" s="50"/>
      <c r="Y42" s="50"/>
      <c r="Z42" s="50"/>
    </row>
    <row r="43" spans="1:26" ht="15" customHeight="1" x14ac:dyDescent="0.2">
      <c r="A43" s="50"/>
      <c r="B43" s="84" t="s">
        <v>20</v>
      </c>
      <c r="C43" s="85"/>
      <c r="D43" s="85"/>
      <c r="E43" s="85"/>
      <c r="F43" s="86"/>
      <c r="G43" s="46"/>
      <c r="H43" s="50"/>
      <c r="I43" s="83"/>
      <c r="J43" s="83"/>
      <c r="K43" s="1"/>
      <c r="L43" s="50"/>
      <c r="M43" s="50"/>
      <c r="N43" s="50"/>
      <c r="O43" s="50"/>
      <c r="P43" s="50"/>
      <c r="Q43" s="50"/>
      <c r="R43" s="50"/>
      <c r="S43" s="50"/>
      <c r="T43" s="50"/>
      <c r="U43" s="50"/>
      <c r="V43" s="50"/>
      <c r="W43" s="50"/>
      <c r="X43" s="50"/>
      <c r="Y43" s="50"/>
      <c r="Z43" s="50"/>
    </row>
    <row r="44" spans="1:26" ht="15" customHeight="1" x14ac:dyDescent="0.2">
      <c r="A44" s="50"/>
      <c r="B44" s="423" t="s">
        <v>21</v>
      </c>
      <c r="C44" s="349"/>
      <c r="D44" s="349"/>
      <c r="E44" s="349"/>
      <c r="F44" s="350"/>
      <c r="G44" s="46"/>
      <c r="H44" s="79"/>
      <c r="I44" s="1"/>
      <c r="J44" s="1"/>
      <c r="K44" s="1"/>
      <c r="L44" s="50"/>
      <c r="M44" s="50"/>
      <c r="N44" s="50"/>
      <c r="O44" s="50"/>
      <c r="P44" s="50"/>
      <c r="Q44" s="50"/>
      <c r="R44" s="50"/>
      <c r="S44" s="50"/>
      <c r="T44" s="50"/>
      <c r="U44" s="50"/>
      <c r="V44" s="50"/>
      <c r="W44" s="50"/>
      <c r="X44" s="50"/>
      <c r="Y44" s="50"/>
      <c r="Z44" s="50"/>
    </row>
    <row r="45" spans="1:26" ht="15" customHeight="1" x14ac:dyDescent="0.2">
      <c r="A45" s="50"/>
      <c r="B45" s="351"/>
      <c r="C45" s="352"/>
      <c r="D45" s="352"/>
      <c r="E45" s="352"/>
      <c r="F45" s="353"/>
      <c r="G45" s="46"/>
      <c r="H45" s="50"/>
      <c r="I45" s="1"/>
      <c r="J45" s="1"/>
      <c r="K45" s="1"/>
      <c r="L45" s="50"/>
      <c r="M45" s="50"/>
      <c r="N45" s="50"/>
      <c r="O45" s="50"/>
      <c r="P45" s="50"/>
      <c r="Q45" s="50"/>
      <c r="R45" s="50"/>
      <c r="S45" s="50"/>
      <c r="T45" s="50"/>
      <c r="U45" s="50"/>
      <c r="V45" s="50"/>
      <c r="W45" s="50"/>
      <c r="X45" s="50"/>
      <c r="Y45" s="50"/>
      <c r="Z45" s="50"/>
    </row>
    <row r="46" spans="1:26" ht="15" customHeight="1" x14ac:dyDescent="0.2">
      <c r="A46" s="46"/>
      <c r="B46" s="46"/>
      <c r="C46" s="46"/>
      <c r="D46" s="46"/>
      <c r="E46" s="46"/>
      <c r="F46" s="46"/>
      <c r="G46" s="46"/>
      <c r="H46" s="46"/>
      <c r="I46" s="83"/>
      <c r="J46" s="1"/>
      <c r="K46" s="1"/>
      <c r="L46" s="50"/>
      <c r="M46" s="50"/>
      <c r="N46" s="50"/>
      <c r="O46" s="50"/>
      <c r="P46" s="46"/>
      <c r="Q46" s="46"/>
      <c r="R46" s="46"/>
      <c r="S46" s="46"/>
      <c r="T46" s="46"/>
      <c r="U46" s="46"/>
      <c r="V46" s="46"/>
      <c r="W46" s="46"/>
      <c r="X46" s="46"/>
      <c r="Y46" s="46"/>
      <c r="Z46" s="46"/>
    </row>
    <row r="47" spans="1:26" ht="15" customHeight="1" x14ac:dyDescent="0.2">
      <c r="A47" s="50"/>
      <c r="B47" s="87"/>
      <c r="C47" s="88"/>
      <c r="D47" s="88"/>
      <c r="E47" s="88"/>
      <c r="F47" s="89"/>
      <c r="G47" s="46"/>
      <c r="H47" s="50"/>
      <c r="I47" s="83"/>
      <c r="J47" s="1"/>
      <c r="K47" s="1"/>
      <c r="L47" s="50"/>
      <c r="M47" s="50"/>
      <c r="N47" s="50"/>
      <c r="O47" s="50"/>
      <c r="P47" s="50"/>
      <c r="Q47" s="50"/>
      <c r="R47" s="50"/>
      <c r="S47" s="50"/>
      <c r="T47" s="50"/>
      <c r="U47" s="50"/>
      <c r="V47" s="50"/>
      <c r="W47" s="50"/>
      <c r="X47" s="50"/>
      <c r="Y47" s="50"/>
      <c r="Z47" s="50"/>
    </row>
    <row r="48" spans="1:26" ht="15" customHeight="1" x14ac:dyDescent="0.2">
      <c r="A48" s="50"/>
      <c r="B48" s="90"/>
      <c r="C48" s="67"/>
      <c r="D48" s="67"/>
      <c r="E48" s="67"/>
      <c r="F48" s="91"/>
      <c r="G48" s="46"/>
      <c r="H48" s="50"/>
      <c r="I48" s="1"/>
      <c r="J48" s="1"/>
      <c r="K48" s="1"/>
      <c r="L48" s="50"/>
      <c r="M48" s="50"/>
      <c r="N48" s="50"/>
      <c r="O48" s="50"/>
      <c r="P48" s="50"/>
      <c r="Q48" s="50"/>
      <c r="R48" s="50"/>
      <c r="S48" s="50"/>
      <c r="T48" s="50"/>
      <c r="U48" s="50"/>
      <c r="V48" s="50"/>
      <c r="W48" s="50"/>
      <c r="X48" s="50"/>
      <c r="Y48" s="50"/>
      <c r="Z48" s="50"/>
    </row>
    <row r="49" spans="1:26" ht="15" customHeight="1" x14ac:dyDescent="0.2">
      <c r="A49" s="50"/>
      <c r="B49" s="90"/>
      <c r="C49" s="67"/>
      <c r="D49" s="67"/>
      <c r="E49" s="67"/>
      <c r="F49" s="91"/>
      <c r="G49" s="46"/>
      <c r="H49" s="50"/>
      <c r="I49" s="51"/>
      <c r="J49" s="50"/>
      <c r="K49" s="50"/>
      <c r="L49" s="50"/>
      <c r="M49" s="50"/>
      <c r="N49" s="50"/>
      <c r="O49" s="50"/>
      <c r="P49" s="50"/>
      <c r="Q49" s="50"/>
      <c r="R49" s="50"/>
      <c r="S49" s="50"/>
      <c r="T49" s="50"/>
      <c r="U49" s="50"/>
      <c r="V49" s="50"/>
      <c r="W49" s="50"/>
      <c r="X49" s="50"/>
      <c r="Y49" s="50"/>
      <c r="Z49" s="50"/>
    </row>
    <row r="50" spans="1:26" ht="15" customHeight="1" x14ac:dyDescent="0.2">
      <c r="A50" s="50"/>
      <c r="B50" s="90"/>
      <c r="C50" s="67"/>
      <c r="D50" s="67"/>
      <c r="E50" s="67"/>
      <c r="F50" s="91"/>
      <c r="G50" s="46"/>
      <c r="H50" s="50"/>
      <c r="I50" s="51"/>
      <c r="J50" s="50"/>
      <c r="K50" s="50"/>
      <c r="L50" s="50"/>
      <c r="M50" s="50"/>
      <c r="N50" s="50"/>
      <c r="O50" s="50"/>
      <c r="P50" s="50"/>
      <c r="Q50" s="50"/>
      <c r="R50" s="50"/>
      <c r="S50" s="50"/>
      <c r="T50" s="50"/>
      <c r="U50" s="50"/>
      <c r="V50" s="50"/>
      <c r="W50" s="50"/>
      <c r="X50" s="50"/>
      <c r="Y50" s="50"/>
      <c r="Z50" s="50"/>
    </row>
    <row r="51" spans="1:26" ht="15" customHeight="1" x14ac:dyDescent="0.2">
      <c r="A51" s="50"/>
      <c r="B51" s="424" t="s">
        <v>12</v>
      </c>
      <c r="C51" s="349"/>
      <c r="D51" s="349"/>
      <c r="E51" s="349"/>
      <c r="F51" s="350"/>
      <c r="G51" s="46"/>
      <c r="H51" s="50"/>
      <c r="I51" s="51"/>
      <c r="J51" s="50"/>
      <c r="K51" s="50"/>
      <c r="L51" s="50"/>
      <c r="M51" s="50"/>
      <c r="N51" s="50"/>
      <c r="O51" s="50"/>
      <c r="P51" s="50"/>
      <c r="Q51" s="50"/>
      <c r="R51" s="50"/>
      <c r="S51" s="50"/>
      <c r="T51" s="50"/>
      <c r="U51" s="50"/>
      <c r="V51" s="50"/>
      <c r="W51" s="50"/>
      <c r="X51" s="50"/>
      <c r="Y51" s="50"/>
      <c r="Z51" s="50"/>
    </row>
    <row r="52" spans="1:26" ht="15" customHeight="1" x14ac:dyDescent="0.2">
      <c r="A52" s="50"/>
      <c r="B52" s="421" t="str">
        <f>'DADOS GERAIS'!C24</f>
        <v>Thaenne Hellen Beber</v>
      </c>
      <c r="C52" s="349"/>
      <c r="D52" s="349"/>
      <c r="E52" s="349"/>
      <c r="F52" s="350"/>
      <c r="G52" s="46"/>
      <c r="H52" s="50"/>
      <c r="I52" s="51"/>
      <c r="J52" s="50"/>
      <c r="K52" s="50"/>
      <c r="L52" s="50"/>
      <c r="M52" s="50"/>
      <c r="N52" s="50"/>
      <c r="O52" s="50"/>
      <c r="P52" s="50"/>
      <c r="Q52" s="50"/>
      <c r="R52" s="50"/>
      <c r="S52" s="50"/>
      <c r="T52" s="50"/>
      <c r="U52" s="50"/>
      <c r="V52" s="50"/>
      <c r="W52" s="50"/>
      <c r="X52" s="50"/>
      <c r="Y52" s="50"/>
      <c r="Z52" s="50"/>
    </row>
    <row r="53" spans="1:26" ht="15" customHeight="1" x14ac:dyDescent="0.2">
      <c r="A53" s="50"/>
      <c r="B53" s="422" t="str">
        <f>'DADOS GERAIS'!C25</f>
        <v>Engenheira Civil  - CREA SC 186217-6</v>
      </c>
      <c r="C53" s="349"/>
      <c r="D53" s="349"/>
      <c r="E53" s="349"/>
      <c r="F53" s="350"/>
      <c r="G53" s="46"/>
      <c r="H53" s="50"/>
      <c r="I53" s="51"/>
      <c r="J53" s="50"/>
      <c r="K53" s="50"/>
      <c r="L53" s="50"/>
      <c r="M53" s="50"/>
      <c r="N53" s="50"/>
      <c r="O53" s="50"/>
      <c r="P53" s="50"/>
      <c r="Q53" s="50"/>
      <c r="R53" s="50"/>
      <c r="S53" s="50"/>
      <c r="T53" s="50"/>
      <c r="U53" s="50"/>
      <c r="V53" s="50"/>
      <c r="W53" s="50"/>
      <c r="X53" s="50"/>
      <c r="Y53" s="50"/>
      <c r="Z53" s="50"/>
    </row>
    <row r="54" spans="1:26" ht="15" customHeight="1" x14ac:dyDescent="0.2">
      <c r="A54" s="50"/>
      <c r="B54" s="92"/>
      <c r="C54" s="43"/>
      <c r="D54" s="43"/>
      <c r="E54" s="43"/>
      <c r="F54" s="44"/>
      <c r="G54" s="46"/>
      <c r="H54" s="50"/>
      <c r="I54" s="51"/>
      <c r="J54" s="50"/>
      <c r="K54" s="50"/>
      <c r="L54" s="50"/>
      <c r="M54" s="50"/>
      <c r="N54" s="50"/>
      <c r="O54" s="50"/>
      <c r="P54" s="50"/>
      <c r="Q54" s="50"/>
      <c r="R54" s="50"/>
      <c r="S54" s="50"/>
      <c r="T54" s="50"/>
      <c r="U54" s="50"/>
      <c r="V54" s="50"/>
      <c r="W54" s="50"/>
      <c r="X54" s="50"/>
      <c r="Y54" s="50"/>
      <c r="Z54" s="50"/>
    </row>
    <row r="55" spans="1:26" ht="15.75" customHeight="1" x14ac:dyDescent="0.2">
      <c r="A55" s="50"/>
      <c r="B55" s="66"/>
      <c r="C55" s="4"/>
      <c r="D55" s="4"/>
      <c r="E55" s="4"/>
      <c r="F55" s="4"/>
      <c r="G55" s="46"/>
      <c r="H55" s="46"/>
      <c r="I55" s="47"/>
      <c r="J55" s="46"/>
      <c r="K55" s="46"/>
      <c r="L55" s="46"/>
      <c r="M55" s="46"/>
      <c r="N55" s="46"/>
      <c r="O55" s="46"/>
      <c r="P55" s="46"/>
      <c r="Q55" s="46"/>
      <c r="R55" s="46"/>
      <c r="S55" s="46"/>
      <c r="T55" s="46"/>
      <c r="U55" s="46"/>
      <c r="V55" s="46"/>
      <c r="W55" s="46"/>
      <c r="X55" s="46"/>
      <c r="Y55" s="46"/>
      <c r="Z55" s="46"/>
    </row>
    <row r="56" spans="1:26" ht="15.75" customHeight="1" x14ac:dyDescent="0.2">
      <c r="A56" s="46"/>
      <c r="B56" s="46"/>
      <c r="C56" s="46"/>
      <c r="D56" s="46"/>
      <c r="E56" s="46"/>
      <c r="F56" s="46"/>
      <c r="G56" s="46"/>
      <c r="H56" s="46"/>
      <c r="I56" s="47"/>
      <c r="J56" s="46"/>
      <c r="K56" s="46"/>
      <c r="L56" s="46"/>
      <c r="M56" s="46"/>
      <c r="N56" s="46"/>
      <c r="O56" s="46"/>
      <c r="P56" s="46"/>
      <c r="Q56" s="46"/>
      <c r="R56" s="46"/>
      <c r="S56" s="46"/>
      <c r="T56" s="46"/>
      <c r="U56" s="46"/>
      <c r="V56" s="46"/>
      <c r="W56" s="46"/>
      <c r="X56" s="46"/>
      <c r="Y56" s="46"/>
      <c r="Z56" s="46"/>
    </row>
    <row r="57" spans="1:26" ht="15.75" customHeight="1" x14ac:dyDescent="0.2">
      <c r="A57" s="46"/>
      <c r="B57" s="46"/>
      <c r="C57" s="46"/>
      <c r="D57" s="46"/>
      <c r="E57" s="46"/>
      <c r="F57" s="46"/>
      <c r="G57" s="46"/>
      <c r="H57" s="46"/>
      <c r="I57" s="47"/>
      <c r="J57" s="46"/>
      <c r="K57" s="46"/>
      <c r="L57" s="46"/>
      <c r="M57" s="46"/>
      <c r="N57" s="46"/>
      <c r="O57" s="46"/>
      <c r="P57" s="46"/>
      <c r="Q57" s="46"/>
      <c r="R57" s="46"/>
      <c r="S57" s="46"/>
      <c r="T57" s="46"/>
      <c r="U57" s="46"/>
      <c r="V57" s="46"/>
      <c r="W57" s="46"/>
      <c r="X57" s="46"/>
      <c r="Y57" s="46"/>
      <c r="Z57" s="46"/>
    </row>
    <row r="58" spans="1:26" ht="15.75" customHeight="1" x14ac:dyDescent="0.2">
      <c r="A58" s="46"/>
      <c r="B58" s="46"/>
      <c r="C58" s="46"/>
      <c r="D58" s="46"/>
      <c r="E58" s="46"/>
      <c r="F58" s="46"/>
      <c r="G58" s="46"/>
      <c r="H58" s="46"/>
      <c r="I58" s="47"/>
      <c r="J58" s="46"/>
      <c r="K58" s="46"/>
      <c r="L58" s="46"/>
      <c r="M58" s="46"/>
      <c r="N58" s="46"/>
      <c r="O58" s="46"/>
      <c r="P58" s="46"/>
      <c r="Q58" s="46"/>
      <c r="R58" s="46"/>
      <c r="S58" s="46"/>
      <c r="T58" s="46"/>
      <c r="U58" s="46"/>
      <c r="V58" s="46"/>
      <c r="W58" s="46"/>
      <c r="X58" s="46"/>
      <c r="Y58" s="46"/>
      <c r="Z58" s="46"/>
    </row>
    <row r="59" spans="1:26" ht="15.75" customHeight="1" x14ac:dyDescent="0.2">
      <c r="A59" s="46"/>
      <c r="B59" s="46"/>
      <c r="C59" s="46"/>
      <c r="D59" s="46"/>
      <c r="E59" s="46"/>
      <c r="F59" s="46"/>
      <c r="G59" s="46"/>
      <c r="H59" s="46"/>
      <c r="I59" s="47"/>
      <c r="J59" s="46"/>
      <c r="K59" s="46"/>
      <c r="L59" s="46"/>
      <c r="M59" s="46"/>
      <c r="N59" s="46"/>
      <c r="O59" s="46"/>
      <c r="P59" s="46"/>
      <c r="Q59" s="46"/>
      <c r="R59" s="46"/>
      <c r="S59" s="46"/>
      <c r="T59" s="46"/>
      <c r="U59" s="46"/>
      <c r="V59" s="46"/>
      <c r="W59" s="46"/>
      <c r="X59" s="46"/>
      <c r="Y59" s="46"/>
      <c r="Z59" s="46"/>
    </row>
    <row r="60" spans="1:26" ht="15.75" customHeight="1" x14ac:dyDescent="0.2">
      <c r="A60" s="46"/>
      <c r="B60" s="46"/>
      <c r="C60" s="46"/>
      <c r="D60" s="46"/>
      <c r="E60" s="46"/>
      <c r="F60" s="46"/>
      <c r="G60" s="46"/>
      <c r="H60" s="46"/>
      <c r="I60" s="47"/>
      <c r="J60" s="46"/>
      <c r="K60" s="46"/>
      <c r="L60" s="46"/>
      <c r="M60" s="46"/>
      <c r="N60" s="46"/>
      <c r="O60" s="46"/>
      <c r="P60" s="46"/>
      <c r="Q60" s="46"/>
      <c r="R60" s="46"/>
      <c r="S60" s="46"/>
      <c r="T60" s="46"/>
      <c r="U60" s="46"/>
      <c r="V60" s="46"/>
      <c r="W60" s="46"/>
      <c r="X60" s="46"/>
      <c r="Y60" s="46"/>
      <c r="Z60" s="46"/>
    </row>
    <row r="61" spans="1:26" ht="15.75" customHeight="1" x14ac:dyDescent="0.2">
      <c r="A61" s="46"/>
      <c r="B61" s="46"/>
      <c r="C61" s="46"/>
      <c r="D61" s="93"/>
      <c r="E61" s="93"/>
      <c r="F61" s="93"/>
      <c r="G61" s="46"/>
      <c r="H61" s="46"/>
      <c r="I61" s="47"/>
      <c r="J61" s="46"/>
      <c r="K61" s="46"/>
      <c r="L61" s="46"/>
      <c r="M61" s="46"/>
      <c r="N61" s="46"/>
      <c r="O61" s="46"/>
      <c r="P61" s="46"/>
      <c r="Q61" s="46"/>
      <c r="R61" s="46"/>
      <c r="S61" s="46"/>
      <c r="T61" s="46"/>
      <c r="U61" s="46"/>
      <c r="V61" s="46"/>
      <c r="W61" s="46"/>
      <c r="X61" s="46"/>
      <c r="Y61" s="46"/>
      <c r="Z61" s="46"/>
    </row>
    <row r="62" spans="1:26" ht="15.75" customHeight="1" x14ac:dyDescent="0.2">
      <c r="A62" s="46"/>
      <c r="B62" s="46"/>
      <c r="C62" s="46"/>
      <c r="D62" s="94"/>
      <c r="E62" s="94"/>
      <c r="F62" s="94"/>
      <c r="G62" s="46"/>
      <c r="H62" s="46"/>
      <c r="I62" s="47"/>
      <c r="J62" s="46"/>
      <c r="K62" s="46"/>
      <c r="L62" s="46"/>
      <c r="M62" s="46"/>
      <c r="N62" s="46"/>
      <c r="O62" s="46"/>
      <c r="P62" s="46"/>
      <c r="Q62" s="46"/>
      <c r="R62" s="46"/>
      <c r="S62" s="46"/>
      <c r="T62" s="46"/>
      <c r="U62" s="46"/>
      <c r="V62" s="46"/>
      <c r="W62" s="46"/>
      <c r="X62" s="46"/>
      <c r="Y62" s="46"/>
      <c r="Z62" s="46"/>
    </row>
    <row r="63" spans="1:26" ht="15.75" customHeight="1" x14ac:dyDescent="0.2">
      <c r="A63" s="46"/>
      <c r="B63" s="46"/>
      <c r="C63" s="46"/>
      <c r="D63" s="46"/>
      <c r="E63" s="46"/>
      <c r="F63" s="46"/>
      <c r="G63" s="46"/>
      <c r="H63" s="46"/>
      <c r="I63" s="47"/>
      <c r="J63" s="46"/>
      <c r="K63" s="46"/>
      <c r="L63" s="46"/>
      <c r="M63" s="46"/>
      <c r="N63" s="46"/>
      <c r="O63" s="46"/>
      <c r="P63" s="46"/>
      <c r="Q63" s="46"/>
      <c r="R63" s="46"/>
      <c r="S63" s="46"/>
      <c r="T63" s="46"/>
      <c r="U63" s="46"/>
      <c r="V63" s="46"/>
      <c r="W63" s="46"/>
      <c r="X63" s="46"/>
      <c r="Y63" s="46"/>
      <c r="Z63" s="46"/>
    </row>
    <row r="64" spans="1:26" ht="15.75" customHeight="1" x14ac:dyDescent="0.2">
      <c r="A64" s="46"/>
      <c r="B64" s="46"/>
      <c r="C64" s="46"/>
      <c r="D64" s="46"/>
      <c r="E64" s="46"/>
      <c r="F64" s="46"/>
      <c r="G64" s="46"/>
      <c r="H64" s="46"/>
      <c r="I64" s="47"/>
      <c r="J64" s="46"/>
      <c r="K64" s="46"/>
      <c r="L64" s="46"/>
      <c r="M64" s="46"/>
      <c r="N64" s="46"/>
      <c r="O64" s="46"/>
      <c r="P64" s="46"/>
      <c r="Q64" s="46"/>
      <c r="R64" s="46"/>
      <c r="S64" s="46"/>
      <c r="T64" s="46"/>
      <c r="U64" s="46"/>
      <c r="V64" s="46"/>
      <c r="W64" s="46"/>
      <c r="X64" s="46"/>
      <c r="Y64" s="46"/>
      <c r="Z64" s="46"/>
    </row>
    <row r="65" spans="1:26" ht="15.75" customHeight="1" x14ac:dyDescent="0.2">
      <c r="A65" s="46"/>
      <c r="B65" s="46"/>
      <c r="C65" s="46"/>
      <c r="D65" s="46"/>
      <c r="E65" s="46"/>
      <c r="F65" s="46"/>
      <c r="G65" s="46"/>
      <c r="H65" s="46"/>
      <c r="I65" s="47"/>
      <c r="J65" s="46"/>
      <c r="K65" s="46"/>
      <c r="L65" s="46"/>
      <c r="M65" s="46"/>
      <c r="N65" s="46"/>
      <c r="O65" s="46"/>
      <c r="P65" s="46"/>
      <c r="Q65" s="46"/>
      <c r="R65" s="46"/>
      <c r="S65" s="46"/>
      <c r="T65" s="46"/>
      <c r="U65" s="46"/>
      <c r="V65" s="46"/>
      <c r="W65" s="46"/>
      <c r="X65" s="46"/>
      <c r="Y65" s="46"/>
      <c r="Z65" s="46"/>
    </row>
    <row r="66" spans="1:26" ht="15.75" customHeight="1" x14ac:dyDescent="0.2">
      <c r="A66" s="46"/>
      <c r="B66" s="46"/>
      <c r="C66" s="46"/>
      <c r="D66" s="46"/>
      <c r="E66" s="46"/>
      <c r="F66" s="46"/>
      <c r="G66" s="46"/>
      <c r="H66" s="46"/>
      <c r="I66" s="47"/>
      <c r="J66" s="46"/>
      <c r="K66" s="46"/>
      <c r="L66" s="46"/>
      <c r="M66" s="46"/>
      <c r="N66" s="46"/>
      <c r="O66" s="46"/>
      <c r="P66" s="46"/>
      <c r="Q66" s="46"/>
      <c r="R66" s="46"/>
      <c r="S66" s="46"/>
      <c r="T66" s="46"/>
      <c r="U66" s="46"/>
      <c r="V66" s="46"/>
      <c r="W66" s="46"/>
      <c r="X66" s="46"/>
      <c r="Y66" s="46"/>
      <c r="Z66" s="46"/>
    </row>
    <row r="67" spans="1:26" ht="15.75" customHeight="1" x14ac:dyDescent="0.2">
      <c r="A67" s="46"/>
      <c r="B67" s="46"/>
      <c r="C67" s="46"/>
      <c r="D67" s="46"/>
      <c r="E67" s="46"/>
      <c r="F67" s="46"/>
      <c r="G67" s="46"/>
      <c r="H67" s="46"/>
      <c r="I67" s="47"/>
      <c r="J67" s="46"/>
      <c r="K67" s="46"/>
      <c r="L67" s="46"/>
      <c r="M67" s="46"/>
      <c r="N67" s="46"/>
      <c r="O67" s="46"/>
      <c r="P67" s="46"/>
      <c r="Q67" s="46"/>
      <c r="R67" s="46"/>
      <c r="S67" s="46"/>
      <c r="T67" s="46"/>
      <c r="U67" s="46"/>
      <c r="V67" s="46"/>
      <c r="W67" s="46"/>
      <c r="X67" s="46"/>
      <c r="Y67" s="46"/>
      <c r="Z67" s="46"/>
    </row>
    <row r="68" spans="1:26" ht="15.75" customHeight="1" x14ac:dyDescent="0.2">
      <c r="A68" s="46"/>
      <c r="B68" s="46"/>
      <c r="C68" s="46"/>
      <c r="D68" s="46"/>
      <c r="E68" s="46"/>
      <c r="F68" s="46"/>
      <c r="G68" s="46"/>
      <c r="H68" s="46"/>
      <c r="I68" s="47"/>
      <c r="J68" s="46"/>
      <c r="K68" s="46"/>
      <c r="L68" s="46"/>
      <c r="M68" s="46"/>
      <c r="N68" s="46"/>
      <c r="O68" s="46"/>
      <c r="P68" s="46"/>
      <c r="Q68" s="46"/>
      <c r="R68" s="46"/>
      <c r="S68" s="46"/>
      <c r="T68" s="46"/>
      <c r="U68" s="46"/>
      <c r="V68" s="46"/>
      <c r="W68" s="46"/>
      <c r="X68" s="46"/>
      <c r="Y68" s="46"/>
      <c r="Z68" s="46"/>
    </row>
    <row r="69" spans="1:26" ht="15.75" customHeight="1" x14ac:dyDescent="0.2">
      <c r="A69" s="46"/>
      <c r="B69" s="46"/>
      <c r="C69" s="46"/>
      <c r="D69" s="46"/>
      <c r="E69" s="46"/>
      <c r="F69" s="46"/>
      <c r="G69" s="46"/>
      <c r="H69" s="46"/>
      <c r="I69" s="47"/>
      <c r="J69" s="46"/>
      <c r="K69" s="46"/>
      <c r="L69" s="46"/>
      <c r="M69" s="46"/>
      <c r="N69" s="46"/>
      <c r="O69" s="46"/>
      <c r="P69" s="46"/>
      <c r="Q69" s="46"/>
      <c r="R69" s="46"/>
      <c r="S69" s="46"/>
      <c r="T69" s="46"/>
      <c r="U69" s="46"/>
      <c r="V69" s="46"/>
      <c r="W69" s="46"/>
      <c r="X69" s="46"/>
      <c r="Y69" s="46"/>
      <c r="Z69" s="46"/>
    </row>
    <row r="70" spans="1:26" ht="15.75" customHeight="1" x14ac:dyDescent="0.2">
      <c r="A70" s="46"/>
      <c r="B70" s="46"/>
      <c r="C70" s="46"/>
      <c r="D70" s="46"/>
      <c r="E70" s="46"/>
      <c r="F70" s="46"/>
      <c r="G70" s="46"/>
      <c r="H70" s="46"/>
      <c r="I70" s="47"/>
      <c r="J70" s="46"/>
      <c r="K70" s="46"/>
      <c r="L70" s="46"/>
      <c r="M70" s="46"/>
      <c r="N70" s="46"/>
      <c r="O70" s="46"/>
      <c r="P70" s="46"/>
      <c r="Q70" s="46"/>
      <c r="R70" s="46"/>
      <c r="S70" s="46"/>
      <c r="T70" s="46"/>
      <c r="U70" s="46"/>
      <c r="V70" s="46"/>
      <c r="W70" s="46"/>
      <c r="X70" s="46"/>
      <c r="Y70" s="46"/>
      <c r="Z70" s="46"/>
    </row>
    <row r="71" spans="1:26" ht="15.75" customHeight="1" x14ac:dyDescent="0.2">
      <c r="A71" s="46"/>
      <c r="B71" s="46"/>
      <c r="C71" s="46"/>
      <c r="D71" s="46"/>
      <c r="E71" s="46"/>
      <c r="F71" s="46"/>
      <c r="G71" s="46"/>
      <c r="H71" s="46"/>
      <c r="I71" s="47"/>
      <c r="J71" s="46"/>
      <c r="K71" s="46"/>
      <c r="L71" s="46"/>
      <c r="M71" s="46"/>
      <c r="N71" s="46"/>
      <c r="O71" s="46"/>
      <c r="P71" s="46"/>
      <c r="Q71" s="46"/>
      <c r="R71" s="46"/>
      <c r="S71" s="46"/>
      <c r="T71" s="46"/>
      <c r="U71" s="46"/>
      <c r="V71" s="46"/>
      <c r="W71" s="46"/>
      <c r="X71" s="46"/>
      <c r="Y71" s="46"/>
      <c r="Z71" s="46"/>
    </row>
    <row r="72" spans="1:26" ht="15.75" customHeight="1" x14ac:dyDescent="0.2">
      <c r="A72" s="46"/>
      <c r="B72" s="46"/>
      <c r="C72" s="46"/>
      <c r="D72" s="46"/>
      <c r="E72" s="46"/>
      <c r="F72" s="46"/>
      <c r="G72" s="46"/>
      <c r="H72" s="46"/>
      <c r="I72" s="47"/>
      <c r="J72" s="46"/>
      <c r="K72" s="46"/>
      <c r="L72" s="46"/>
      <c r="M72" s="46"/>
      <c r="N72" s="46"/>
      <c r="O72" s="46"/>
      <c r="P72" s="46"/>
      <c r="Q72" s="46"/>
      <c r="R72" s="46"/>
      <c r="S72" s="46"/>
      <c r="T72" s="46"/>
      <c r="U72" s="46"/>
      <c r="V72" s="46"/>
      <c r="W72" s="46"/>
      <c r="X72" s="46"/>
      <c r="Y72" s="46"/>
      <c r="Z72" s="46"/>
    </row>
    <row r="73" spans="1:26" ht="15.75" customHeight="1" x14ac:dyDescent="0.2">
      <c r="A73" s="46"/>
      <c r="B73" s="46"/>
      <c r="C73" s="46"/>
      <c r="D73" s="46"/>
      <c r="E73" s="46"/>
      <c r="F73" s="46"/>
      <c r="G73" s="46"/>
      <c r="H73" s="46"/>
      <c r="I73" s="47"/>
      <c r="J73" s="46"/>
      <c r="K73" s="46"/>
      <c r="L73" s="46"/>
      <c r="M73" s="46"/>
      <c r="N73" s="46"/>
      <c r="O73" s="46"/>
      <c r="P73" s="46"/>
      <c r="Q73" s="46"/>
      <c r="R73" s="46"/>
      <c r="S73" s="46"/>
      <c r="T73" s="46"/>
      <c r="U73" s="46"/>
      <c r="V73" s="46"/>
      <c r="W73" s="46"/>
      <c r="X73" s="46"/>
      <c r="Y73" s="46"/>
      <c r="Z73" s="46"/>
    </row>
    <row r="74" spans="1:26" ht="15.75" customHeight="1" x14ac:dyDescent="0.2">
      <c r="A74" s="46"/>
      <c r="B74" s="46"/>
      <c r="C74" s="46"/>
      <c r="D74" s="46"/>
      <c r="E74" s="46"/>
      <c r="F74" s="46"/>
      <c r="G74" s="46"/>
      <c r="H74" s="46"/>
      <c r="I74" s="47"/>
      <c r="J74" s="46"/>
      <c r="K74" s="46"/>
      <c r="L74" s="46"/>
      <c r="M74" s="46"/>
      <c r="N74" s="46"/>
      <c r="O74" s="46"/>
      <c r="P74" s="46"/>
      <c r="Q74" s="46"/>
      <c r="R74" s="46"/>
      <c r="S74" s="46"/>
      <c r="T74" s="46"/>
      <c r="U74" s="46"/>
      <c r="V74" s="46"/>
      <c r="W74" s="46"/>
      <c r="X74" s="46"/>
      <c r="Y74" s="46"/>
      <c r="Z74" s="46"/>
    </row>
    <row r="75" spans="1:26" ht="15.75" customHeight="1" x14ac:dyDescent="0.2">
      <c r="A75" s="46"/>
      <c r="B75" s="46"/>
      <c r="C75" s="46"/>
      <c r="D75" s="46"/>
      <c r="E75" s="46"/>
      <c r="F75" s="46"/>
      <c r="G75" s="46"/>
      <c r="H75" s="46"/>
      <c r="I75" s="47"/>
      <c r="J75" s="46"/>
      <c r="K75" s="46"/>
      <c r="L75" s="46"/>
      <c r="M75" s="46"/>
      <c r="N75" s="46"/>
      <c r="O75" s="46"/>
      <c r="P75" s="46"/>
      <c r="Q75" s="46"/>
      <c r="R75" s="46"/>
      <c r="S75" s="46"/>
      <c r="T75" s="46"/>
      <c r="U75" s="46"/>
      <c r="V75" s="46"/>
      <c r="W75" s="46"/>
      <c r="X75" s="46"/>
      <c r="Y75" s="46"/>
      <c r="Z75" s="46"/>
    </row>
    <row r="76" spans="1:26" ht="15.75" customHeight="1" x14ac:dyDescent="0.2">
      <c r="A76" s="46"/>
      <c r="B76" s="46"/>
      <c r="C76" s="46"/>
      <c r="D76" s="46"/>
      <c r="E76" s="46"/>
      <c r="F76" s="46"/>
      <c r="G76" s="46"/>
      <c r="H76" s="46"/>
      <c r="I76" s="47"/>
      <c r="J76" s="46"/>
      <c r="K76" s="46"/>
      <c r="L76" s="46"/>
      <c r="M76" s="46"/>
      <c r="N76" s="46"/>
      <c r="O76" s="46"/>
      <c r="P76" s="46"/>
      <c r="Q76" s="46"/>
      <c r="R76" s="46"/>
      <c r="S76" s="46"/>
      <c r="T76" s="46"/>
      <c r="U76" s="46"/>
      <c r="V76" s="46"/>
      <c r="W76" s="46"/>
      <c r="X76" s="46"/>
      <c r="Y76" s="46"/>
      <c r="Z76" s="46"/>
    </row>
    <row r="77" spans="1:26" ht="15.75" customHeight="1" x14ac:dyDescent="0.2">
      <c r="A77" s="46"/>
      <c r="B77" s="46"/>
      <c r="C77" s="46"/>
      <c r="D77" s="46"/>
      <c r="E77" s="46"/>
      <c r="F77" s="46"/>
      <c r="G77" s="46"/>
      <c r="H77" s="46"/>
      <c r="I77" s="47"/>
      <c r="J77" s="46"/>
      <c r="K77" s="46"/>
      <c r="L77" s="46"/>
      <c r="M77" s="46"/>
      <c r="N77" s="46"/>
      <c r="O77" s="46"/>
      <c r="P77" s="46"/>
      <c r="Q77" s="46"/>
      <c r="R77" s="46"/>
      <c r="S77" s="46"/>
      <c r="T77" s="46"/>
      <c r="U77" s="46"/>
      <c r="V77" s="46"/>
      <c r="W77" s="46"/>
      <c r="X77" s="46"/>
      <c r="Y77" s="46"/>
      <c r="Z77" s="46"/>
    </row>
    <row r="78" spans="1:26" ht="15.75" customHeight="1" x14ac:dyDescent="0.2">
      <c r="A78" s="46"/>
      <c r="B78" s="46"/>
      <c r="C78" s="46"/>
      <c r="D78" s="46"/>
      <c r="E78" s="46"/>
      <c r="F78" s="46"/>
      <c r="G78" s="46"/>
      <c r="H78" s="46"/>
      <c r="I78" s="47"/>
      <c r="J78" s="46"/>
      <c r="K78" s="46"/>
      <c r="L78" s="46"/>
      <c r="M78" s="46"/>
      <c r="N78" s="46"/>
      <c r="O78" s="46"/>
      <c r="P78" s="46"/>
      <c r="Q78" s="46"/>
      <c r="R78" s="46"/>
      <c r="S78" s="46"/>
      <c r="T78" s="46"/>
      <c r="U78" s="46"/>
      <c r="V78" s="46"/>
      <c r="W78" s="46"/>
      <c r="X78" s="46"/>
      <c r="Y78" s="46"/>
      <c r="Z78" s="46"/>
    </row>
    <row r="79" spans="1:26" ht="15.75" customHeight="1" x14ac:dyDescent="0.2">
      <c r="A79" s="46"/>
      <c r="B79" s="46"/>
      <c r="C79" s="46"/>
      <c r="D79" s="46"/>
      <c r="E79" s="46"/>
      <c r="F79" s="46"/>
      <c r="G79" s="46"/>
      <c r="H79" s="46"/>
      <c r="I79" s="47"/>
      <c r="J79" s="46"/>
      <c r="K79" s="46"/>
      <c r="L79" s="46"/>
      <c r="M79" s="46"/>
      <c r="N79" s="46"/>
      <c r="O79" s="46"/>
      <c r="P79" s="46"/>
      <c r="Q79" s="46"/>
      <c r="R79" s="46"/>
      <c r="S79" s="46"/>
      <c r="T79" s="46"/>
      <c r="U79" s="46"/>
      <c r="V79" s="46"/>
      <c r="W79" s="46"/>
      <c r="X79" s="46"/>
      <c r="Y79" s="46"/>
      <c r="Z79" s="46"/>
    </row>
    <row r="80" spans="1:26" ht="15.75" customHeight="1" x14ac:dyDescent="0.2">
      <c r="A80" s="46"/>
      <c r="B80" s="46"/>
      <c r="C80" s="46"/>
      <c r="D80" s="46"/>
      <c r="E80" s="46"/>
      <c r="F80" s="46"/>
      <c r="G80" s="46"/>
      <c r="H80" s="46"/>
      <c r="I80" s="47"/>
      <c r="J80" s="46"/>
      <c r="K80" s="46"/>
      <c r="L80" s="46"/>
      <c r="M80" s="46"/>
      <c r="N80" s="46"/>
      <c r="O80" s="46"/>
      <c r="P80" s="46"/>
      <c r="Q80" s="46"/>
      <c r="R80" s="46"/>
      <c r="S80" s="46"/>
      <c r="T80" s="46"/>
      <c r="U80" s="46"/>
      <c r="V80" s="46"/>
      <c r="W80" s="46"/>
      <c r="X80" s="46"/>
      <c r="Y80" s="46"/>
      <c r="Z80" s="46"/>
    </row>
    <row r="81" spans="1:26" ht="15.75" customHeight="1" x14ac:dyDescent="0.2">
      <c r="A81" s="46"/>
      <c r="B81" s="46"/>
      <c r="C81" s="46"/>
      <c r="D81" s="46"/>
      <c r="E81" s="46"/>
      <c r="F81" s="46"/>
      <c r="G81" s="46"/>
      <c r="H81" s="46"/>
      <c r="I81" s="47"/>
      <c r="J81" s="46"/>
      <c r="K81" s="46"/>
      <c r="L81" s="46"/>
      <c r="M81" s="46"/>
      <c r="N81" s="46"/>
      <c r="O81" s="46"/>
      <c r="P81" s="46"/>
      <c r="Q81" s="46"/>
      <c r="R81" s="46"/>
      <c r="S81" s="46"/>
      <c r="T81" s="46"/>
      <c r="U81" s="46"/>
      <c r="V81" s="46"/>
      <c r="W81" s="46"/>
      <c r="X81" s="46"/>
      <c r="Y81" s="46"/>
      <c r="Z81" s="46"/>
    </row>
    <row r="82" spans="1:26" ht="15.75" customHeight="1" x14ac:dyDescent="0.2">
      <c r="A82" s="46"/>
      <c r="B82" s="46"/>
      <c r="C82" s="46"/>
      <c r="D82" s="46"/>
      <c r="E82" s="46"/>
      <c r="F82" s="46"/>
      <c r="G82" s="46"/>
      <c r="H82" s="46"/>
      <c r="I82" s="47"/>
      <c r="J82" s="46"/>
      <c r="K82" s="46"/>
      <c r="L82" s="46"/>
      <c r="M82" s="46"/>
      <c r="N82" s="46"/>
      <c r="O82" s="46"/>
      <c r="P82" s="46"/>
      <c r="Q82" s="46"/>
      <c r="R82" s="46"/>
      <c r="S82" s="46"/>
      <c r="T82" s="46"/>
      <c r="U82" s="46"/>
      <c r="V82" s="46"/>
      <c r="W82" s="46"/>
      <c r="X82" s="46"/>
      <c r="Y82" s="46"/>
      <c r="Z82" s="46"/>
    </row>
    <row r="83" spans="1:26" ht="15.75" customHeight="1" x14ac:dyDescent="0.2">
      <c r="A83" s="46"/>
      <c r="B83" s="46"/>
      <c r="C83" s="46"/>
      <c r="D83" s="46"/>
      <c r="E83" s="46"/>
      <c r="F83" s="46"/>
      <c r="G83" s="46"/>
      <c r="H83" s="46"/>
      <c r="I83" s="47"/>
      <c r="J83" s="46"/>
      <c r="K83" s="46"/>
      <c r="L83" s="46"/>
      <c r="M83" s="46"/>
      <c r="N83" s="46"/>
      <c r="O83" s="46"/>
      <c r="P83" s="46"/>
      <c r="Q83" s="46"/>
      <c r="R83" s="46"/>
      <c r="S83" s="46"/>
      <c r="T83" s="46"/>
      <c r="U83" s="46"/>
      <c r="V83" s="46"/>
      <c r="W83" s="46"/>
      <c r="X83" s="46"/>
      <c r="Y83" s="46"/>
      <c r="Z83" s="46"/>
    </row>
    <row r="84" spans="1:26" ht="15.75" customHeight="1" x14ac:dyDescent="0.2">
      <c r="A84" s="46"/>
      <c r="B84" s="46"/>
      <c r="C84" s="46"/>
      <c r="D84" s="46"/>
      <c r="E84" s="46"/>
      <c r="F84" s="46"/>
      <c r="G84" s="46"/>
      <c r="H84" s="46"/>
      <c r="I84" s="47"/>
      <c r="J84" s="46"/>
      <c r="K84" s="46"/>
      <c r="L84" s="46"/>
      <c r="M84" s="46"/>
      <c r="N84" s="46"/>
      <c r="O84" s="46"/>
      <c r="P84" s="46"/>
      <c r="Q84" s="46"/>
      <c r="R84" s="46"/>
      <c r="S84" s="46"/>
      <c r="T84" s="46"/>
      <c r="U84" s="46"/>
      <c r="V84" s="46"/>
      <c r="W84" s="46"/>
      <c r="X84" s="46"/>
      <c r="Y84" s="46"/>
      <c r="Z84" s="46"/>
    </row>
    <row r="85" spans="1:26" ht="15.75" customHeight="1" x14ac:dyDescent="0.2">
      <c r="A85" s="46"/>
      <c r="B85" s="46"/>
      <c r="C85" s="46"/>
      <c r="D85" s="46"/>
      <c r="E85" s="46"/>
      <c r="F85" s="46"/>
      <c r="G85" s="46"/>
      <c r="H85" s="46"/>
      <c r="I85" s="47"/>
      <c r="J85" s="46"/>
      <c r="K85" s="46"/>
      <c r="L85" s="46"/>
      <c r="M85" s="46"/>
      <c r="N85" s="46"/>
      <c r="O85" s="46"/>
      <c r="P85" s="46"/>
      <c r="Q85" s="46"/>
      <c r="R85" s="46"/>
      <c r="S85" s="46"/>
      <c r="T85" s="46"/>
      <c r="U85" s="46"/>
      <c r="V85" s="46"/>
      <c r="W85" s="46"/>
      <c r="X85" s="46"/>
      <c r="Y85" s="46"/>
      <c r="Z85" s="46"/>
    </row>
    <row r="86" spans="1:26" ht="15.75" customHeight="1" x14ac:dyDescent="0.2">
      <c r="A86" s="46"/>
      <c r="B86" s="46"/>
      <c r="C86" s="46"/>
      <c r="D86" s="46"/>
      <c r="E86" s="46"/>
      <c r="F86" s="46"/>
      <c r="G86" s="46"/>
      <c r="H86" s="46"/>
      <c r="I86" s="47"/>
      <c r="J86" s="46"/>
      <c r="K86" s="46"/>
      <c r="L86" s="46"/>
      <c r="M86" s="46"/>
      <c r="N86" s="46"/>
      <c r="O86" s="46"/>
      <c r="P86" s="46"/>
      <c r="Q86" s="46"/>
      <c r="R86" s="46"/>
      <c r="S86" s="46"/>
      <c r="T86" s="46"/>
      <c r="U86" s="46"/>
      <c r="V86" s="46"/>
      <c r="W86" s="46"/>
      <c r="X86" s="46"/>
      <c r="Y86" s="46"/>
      <c r="Z86" s="46"/>
    </row>
    <row r="87" spans="1:26" ht="15.75" customHeight="1" x14ac:dyDescent="0.2">
      <c r="A87" s="46"/>
      <c r="B87" s="46"/>
      <c r="C87" s="46"/>
      <c r="D87" s="46"/>
      <c r="E87" s="46"/>
      <c r="F87" s="46"/>
      <c r="G87" s="46"/>
      <c r="H87" s="46"/>
      <c r="I87" s="47"/>
      <c r="J87" s="46"/>
      <c r="K87" s="46"/>
      <c r="L87" s="46"/>
      <c r="M87" s="46"/>
      <c r="N87" s="46"/>
      <c r="O87" s="46"/>
      <c r="P87" s="46"/>
      <c r="Q87" s="46"/>
      <c r="R87" s="46"/>
      <c r="S87" s="46"/>
      <c r="T87" s="46"/>
      <c r="U87" s="46"/>
      <c r="V87" s="46"/>
      <c r="W87" s="46"/>
      <c r="X87" s="46"/>
      <c r="Y87" s="46"/>
      <c r="Z87" s="46"/>
    </row>
    <row r="88" spans="1:26" ht="15.75" customHeight="1" x14ac:dyDescent="0.2">
      <c r="A88" s="46"/>
      <c r="B88" s="46"/>
      <c r="C88" s="46"/>
      <c r="D88" s="46"/>
      <c r="E88" s="46"/>
      <c r="F88" s="46"/>
      <c r="G88" s="46"/>
      <c r="H88" s="46"/>
      <c r="I88" s="47"/>
      <c r="J88" s="46"/>
      <c r="K88" s="46"/>
      <c r="L88" s="46"/>
      <c r="M88" s="46"/>
      <c r="N88" s="46"/>
      <c r="O88" s="46"/>
      <c r="P88" s="46"/>
      <c r="Q88" s="46"/>
      <c r="R88" s="46"/>
      <c r="S88" s="46"/>
      <c r="T88" s="46"/>
      <c r="U88" s="46"/>
      <c r="V88" s="46"/>
      <c r="W88" s="46"/>
      <c r="X88" s="46"/>
      <c r="Y88" s="46"/>
      <c r="Z88" s="46"/>
    </row>
    <row r="89" spans="1:26" ht="15.75" customHeight="1" x14ac:dyDescent="0.2">
      <c r="A89" s="46"/>
      <c r="B89" s="46"/>
      <c r="C89" s="46"/>
      <c r="D89" s="46"/>
      <c r="E89" s="46"/>
      <c r="F89" s="46"/>
      <c r="G89" s="46"/>
      <c r="H89" s="46"/>
      <c r="I89" s="47"/>
      <c r="J89" s="46"/>
      <c r="K89" s="46"/>
      <c r="L89" s="46"/>
      <c r="M89" s="46"/>
      <c r="N89" s="46"/>
      <c r="O89" s="46"/>
      <c r="P89" s="46"/>
      <c r="Q89" s="46"/>
      <c r="R89" s="46"/>
      <c r="S89" s="46"/>
      <c r="T89" s="46"/>
      <c r="U89" s="46"/>
      <c r="V89" s="46"/>
      <c r="W89" s="46"/>
      <c r="X89" s="46"/>
      <c r="Y89" s="46"/>
      <c r="Z89" s="46"/>
    </row>
    <row r="90" spans="1:26" ht="15.75" customHeight="1" x14ac:dyDescent="0.2">
      <c r="A90" s="46"/>
      <c r="B90" s="46"/>
      <c r="C90" s="46"/>
      <c r="D90" s="46"/>
      <c r="E90" s="46"/>
      <c r="F90" s="46"/>
      <c r="G90" s="46"/>
      <c r="H90" s="46"/>
      <c r="I90" s="47"/>
      <c r="J90" s="46"/>
      <c r="K90" s="46"/>
      <c r="L90" s="46"/>
      <c r="M90" s="46"/>
      <c r="N90" s="46"/>
      <c r="O90" s="46"/>
      <c r="P90" s="46"/>
      <c r="Q90" s="46"/>
      <c r="R90" s="46"/>
      <c r="S90" s="46"/>
      <c r="T90" s="46"/>
      <c r="U90" s="46"/>
      <c r="V90" s="46"/>
      <c r="W90" s="46"/>
      <c r="X90" s="46"/>
      <c r="Y90" s="46"/>
      <c r="Z90" s="46"/>
    </row>
    <row r="91" spans="1:26" ht="15.75" customHeight="1" x14ac:dyDescent="0.2">
      <c r="A91" s="46"/>
      <c r="B91" s="46"/>
      <c r="C91" s="46"/>
      <c r="D91" s="46"/>
      <c r="E91" s="46"/>
      <c r="F91" s="46"/>
      <c r="G91" s="46"/>
      <c r="H91" s="46"/>
      <c r="I91" s="47"/>
      <c r="J91" s="46"/>
      <c r="K91" s="46"/>
      <c r="L91" s="46"/>
      <c r="M91" s="46"/>
      <c r="N91" s="46"/>
      <c r="O91" s="46"/>
      <c r="P91" s="46"/>
      <c r="Q91" s="46"/>
      <c r="R91" s="46"/>
      <c r="S91" s="46"/>
      <c r="T91" s="46"/>
      <c r="U91" s="46"/>
      <c r="V91" s="46"/>
      <c r="W91" s="46"/>
      <c r="X91" s="46"/>
      <c r="Y91" s="46"/>
      <c r="Z91" s="46"/>
    </row>
    <row r="92" spans="1:26" ht="15.75" customHeight="1" x14ac:dyDescent="0.2">
      <c r="A92" s="46"/>
      <c r="B92" s="46"/>
      <c r="C92" s="46"/>
      <c r="D92" s="46"/>
      <c r="E92" s="46"/>
      <c r="F92" s="46"/>
      <c r="G92" s="46"/>
      <c r="H92" s="46"/>
      <c r="I92" s="47"/>
      <c r="J92" s="46"/>
      <c r="K92" s="46"/>
      <c r="L92" s="46"/>
      <c r="M92" s="46"/>
      <c r="N92" s="46"/>
      <c r="O92" s="46"/>
      <c r="P92" s="46"/>
      <c r="Q92" s="46"/>
      <c r="R92" s="46"/>
      <c r="S92" s="46"/>
      <c r="T92" s="46"/>
      <c r="U92" s="46"/>
      <c r="V92" s="46"/>
      <c r="W92" s="46"/>
      <c r="X92" s="46"/>
      <c r="Y92" s="46"/>
      <c r="Z92" s="46"/>
    </row>
    <row r="93" spans="1:26" ht="15.75" customHeight="1" x14ac:dyDescent="0.2">
      <c r="A93" s="46"/>
      <c r="B93" s="46"/>
      <c r="C93" s="46"/>
      <c r="D93" s="46"/>
      <c r="E93" s="46"/>
      <c r="F93" s="46"/>
      <c r="G93" s="46"/>
      <c r="H93" s="46"/>
      <c r="I93" s="47"/>
      <c r="J93" s="46"/>
      <c r="K93" s="46"/>
      <c r="L93" s="46"/>
      <c r="M93" s="46"/>
      <c r="N93" s="46"/>
      <c r="O93" s="46"/>
      <c r="P93" s="46"/>
      <c r="Q93" s="46"/>
      <c r="R93" s="46"/>
      <c r="S93" s="46"/>
      <c r="T93" s="46"/>
      <c r="U93" s="46"/>
      <c r="V93" s="46"/>
      <c r="W93" s="46"/>
      <c r="X93" s="46"/>
      <c r="Y93" s="46"/>
      <c r="Z93" s="46"/>
    </row>
    <row r="94" spans="1:26" ht="15.75" customHeight="1" x14ac:dyDescent="0.2">
      <c r="A94" s="46"/>
      <c r="B94" s="46"/>
      <c r="C94" s="46"/>
      <c r="D94" s="46"/>
      <c r="E94" s="46"/>
      <c r="F94" s="46"/>
      <c r="G94" s="46"/>
      <c r="H94" s="46"/>
      <c r="I94" s="47"/>
      <c r="J94" s="46"/>
      <c r="K94" s="46"/>
      <c r="L94" s="46"/>
      <c r="M94" s="46"/>
      <c r="N94" s="46"/>
      <c r="O94" s="46"/>
      <c r="P94" s="46"/>
      <c r="Q94" s="46"/>
      <c r="R94" s="46"/>
      <c r="S94" s="46"/>
      <c r="T94" s="46"/>
      <c r="U94" s="46"/>
      <c r="V94" s="46"/>
      <c r="W94" s="46"/>
      <c r="X94" s="46"/>
      <c r="Y94" s="46"/>
      <c r="Z94" s="46"/>
    </row>
    <row r="95" spans="1:26" ht="15.75" customHeight="1" x14ac:dyDescent="0.2">
      <c r="A95" s="46"/>
      <c r="B95" s="46"/>
      <c r="C95" s="46"/>
      <c r="D95" s="46"/>
      <c r="E95" s="46"/>
      <c r="F95" s="46"/>
      <c r="G95" s="46"/>
      <c r="H95" s="46"/>
      <c r="I95" s="47"/>
      <c r="J95" s="46"/>
      <c r="K95" s="46"/>
      <c r="L95" s="46"/>
      <c r="M95" s="46"/>
      <c r="N95" s="46"/>
      <c r="O95" s="46"/>
      <c r="P95" s="46"/>
      <c r="Q95" s="46"/>
      <c r="R95" s="46"/>
      <c r="S95" s="46"/>
      <c r="T95" s="46"/>
      <c r="U95" s="46"/>
      <c r="V95" s="46"/>
      <c r="W95" s="46"/>
      <c r="X95" s="46"/>
      <c r="Y95" s="46"/>
      <c r="Z95" s="46"/>
    </row>
    <row r="96" spans="1:26" ht="15.75" customHeight="1" x14ac:dyDescent="0.2">
      <c r="A96" s="46"/>
      <c r="B96" s="46"/>
      <c r="C96" s="46"/>
      <c r="D96" s="46"/>
      <c r="E96" s="46"/>
      <c r="F96" s="46"/>
      <c r="G96" s="46"/>
      <c r="H96" s="46"/>
      <c r="I96" s="47"/>
      <c r="J96" s="46"/>
      <c r="K96" s="46"/>
      <c r="L96" s="46"/>
      <c r="M96" s="46"/>
      <c r="N96" s="46"/>
      <c r="O96" s="46"/>
      <c r="P96" s="46"/>
      <c r="Q96" s="46"/>
      <c r="R96" s="46"/>
      <c r="S96" s="46"/>
      <c r="T96" s="46"/>
      <c r="U96" s="46"/>
      <c r="V96" s="46"/>
      <c r="W96" s="46"/>
      <c r="X96" s="46"/>
      <c r="Y96" s="46"/>
      <c r="Z96" s="46"/>
    </row>
    <row r="97" spans="1:26" ht="15.75" customHeight="1" x14ac:dyDescent="0.2">
      <c r="A97" s="46"/>
      <c r="B97" s="46"/>
      <c r="C97" s="46"/>
      <c r="D97" s="46"/>
      <c r="E97" s="46"/>
      <c r="F97" s="46"/>
      <c r="G97" s="46"/>
      <c r="H97" s="46"/>
      <c r="I97" s="47"/>
      <c r="J97" s="46"/>
      <c r="K97" s="46"/>
      <c r="L97" s="46"/>
      <c r="M97" s="46"/>
      <c r="N97" s="46"/>
      <c r="O97" s="46"/>
      <c r="P97" s="46"/>
      <c r="Q97" s="46"/>
      <c r="R97" s="46"/>
      <c r="S97" s="46"/>
      <c r="T97" s="46"/>
      <c r="U97" s="46"/>
      <c r="V97" s="46"/>
      <c r="W97" s="46"/>
      <c r="X97" s="46"/>
      <c r="Y97" s="46"/>
      <c r="Z97" s="46"/>
    </row>
    <row r="98" spans="1:26" ht="15.75" customHeight="1" x14ac:dyDescent="0.2">
      <c r="A98" s="46"/>
      <c r="B98" s="46"/>
      <c r="C98" s="46"/>
      <c r="D98" s="46"/>
      <c r="E98" s="46"/>
      <c r="F98" s="46"/>
      <c r="G98" s="46"/>
      <c r="H98" s="46"/>
      <c r="I98" s="47"/>
      <c r="J98" s="46"/>
      <c r="K98" s="46"/>
      <c r="L98" s="46"/>
      <c r="M98" s="46"/>
      <c r="N98" s="46"/>
      <c r="O98" s="46"/>
      <c r="P98" s="46"/>
      <c r="Q98" s="46"/>
      <c r="R98" s="46"/>
      <c r="S98" s="46"/>
      <c r="T98" s="46"/>
      <c r="U98" s="46"/>
      <c r="V98" s="46"/>
      <c r="W98" s="46"/>
      <c r="X98" s="46"/>
      <c r="Y98" s="46"/>
      <c r="Z98" s="46"/>
    </row>
    <row r="99" spans="1:26" ht="15.75" customHeight="1" x14ac:dyDescent="0.2">
      <c r="A99" s="46"/>
      <c r="B99" s="46"/>
      <c r="C99" s="46"/>
      <c r="D99" s="46"/>
      <c r="E99" s="46"/>
      <c r="F99" s="46"/>
      <c r="G99" s="46"/>
      <c r="H99" s="46"/>
      <c r="I99" s="47"/>
      <c r="J99" s="46"/>
      <c r="K99" s="46"/>
      <c r="L99" s="46"/>
      <c r="M99" s="46"/>
      <c r="N99" s="46"/>
      <c r="O99" s="46"/>
      <c r="P99" s="46"/>
      <c r="Q99" s="46"/>
      <c r="R99" s="46"/>
      <c r="S99" s="46"/>
      <c r="T99" s="46"/>
      <c r="U99" s="46"/>
      <c r="V99" s="46"/>
      <c r="W99" s="46"/>
      <c r="X99" s="46"/>
      <c r="Y99" s="46"/>
      <c r="Z99" s="46"/>
    </row>
    <row r="100" spans="1:26" ht="15.75" customHeight="1" x14ac:dyDescent="0.2">
      <c r="A100" s="46"/>
      <c r="B100" s="46"/>
      <c r="C100" s="46"/>
      <c r="D100" s="46"/>
      <c r="E100" s="46"/>
      <c r="F100" s="46"/>
      <c r="G100" s="46"/>
      <c r="H100" s="46"/>
      <c r="I100" s="47"/>
      <c r="J100" s="46"/>
      <c r="K100" s="46"/>
      <c r="L100" s="46"/>
      <c r="M100" s="46"/>
      <c r="N100" s="46"/>
      <c r="O100" s="46"/>
      <c r="P100" s="46"/>
      <c r="Q100" s="46"/>
      <c r="R100" s="46"/>
      <c r="S100" s="46"/>
      <c r="T100" s="46"/>
      <c r="U100" s="46"/>
      <c r="V100" s="46"/>
      <c r="W100" s="46"/>
      <c r="X100" s="46"/>
      <c r="Y100" s="46"/>
      <c r="Z100" s="46"/>
    </row>
    <row r="101" spans="1:26" ht="15.75" customHeight="1" x14ac:dyDescent="0.2">
      <c r="A101" s="46"/>
      <c r="B101" s="46"/>
      <c r="C101" s="46"/>
      <c r="D101" s="46"/>
      <c r="E101" s="46"/>
      <c r="F101" s="46"/>
      <c r="G101" s="46"/>
      <c r="H101" s="46"/>
      <c r="I101" s="47"/>
      <c r="J101" s="46"/>
      <c r="K101" s="46"/>
      <c r="L101" s="46"/>
      <c r="M101" s="46"/>
      <c r="N101" s="46"/>
      <c r="O101" s="46"/>
      <c r="P101" s="46"/>
      <c r="Q101" s="46"/>
      <c r="R101" s="46"/>
      <c r="S101" s="46"/>
      <c r="T101" s="46"/>
      <c r="U101" s="46"/>
      <c r="V101" s="46"/>
      <c r="W101" s="46"/>
      <c r="X101" s="46"/>
      <c r="Y101" s="46"/>
      <c r="Z101" s="46"/>
    </row>
    <row r="102" spans="1:26" ht="15.75" customHeight="1" x14ac:dyDescent="0.2">
      <c r="A102" s="46"/>
      <c r="B102" s="46"/>
      <c r="C102" s="46"/>
      <c r="D102" s="46"/>
      <c r="E102" s="46"/>
      <c r="F102" s="46"/>
      <c r="G102" s="46"/>
      <c r="H102" s="46"/>
      <c r="I102" s="47"/>
      <c r="J102" s="46"/>
      <c r="K102" s="46"/>
      <c r="L102" s="46"/>
      <c r="M102" s="46"/>
      <c r="N102" s="46"/>
      <c r="O102" s="46"/>
      <c r="P102" s="46"/>
      <c r="Q102" s="46"/>
      <c r="R102" s="46"/>
      <c r="S102" s="46"/>
      <c r="T102" s="46"/>
      <c r="U102" s="46"/>
      <c r="V102" s="46"/>
      <c r="W102" s="46"/>
      <c r="X102" s="46"/>
      <c r="Y102" s="46"/>
      <c r="Z102" s="46"/>
    </row>
    <row r="103" spans="1:26" ht="15.75" customHeight="1" x14ac:dyDescent="0.2">
      <c r="A103" s="46"/>
      <c r="B103" s="46"/>
      <c r="C103" s="46"/>
      <c r="D103" s="46"/>
      <c r="E103" s="46"/>
      <c r="F103" s="46"/>
      <c r="G103" s="46"/>
      <c r="H103" s="46"/>
      <c r="I103" s="47"/>
      <c r="J103" s="46"/>
      <c r="K103" s="46"/>
      <c r="L103" s="46"/>
      <c r="M103" s="46"/>
      <c r="N103" s="46"/>
      <c r="O103" s="46"/>
      <c r="P103" s="46"/>
      <c r="Q103" s="46"/>
      <c r="R103" s="46"/>
      <c r="S103" s="46"/>
      <c r="T103" s="46"/>
      <c r="U103" s="46"/>
      <c r="V103" s="46"/>
      <c r="W103" s="46"/>
      <c r="X103" s="46"/>
      <c r="Y103" s="46"/>
      <c r="Z103" s="46"/>
    </row>
    <row r="104" spans="1:26" ht="15.75" customHeight="1" x14ac:dyDescent="0.2">
      <c r="A104" s="46"/>
      <c r="B104" s="46"/>
      <c r="C104" s="46"/>
      <c r="D104" s="46"/>
      <c r="E104" s="46"/>
      <c r="F104" s="46"/>
      <c r="G104" s="46"/>
      <c r="H104" s="46"/>
      <c r="I104" s="47"/>
      <c r="J104" s="46"/>
      <c r="K104" s="46"/>
      <c r="L104" s="46"/>
      <c r="M104" s="46"/>
      <c r="N104" s="46"/>
      <c r="O104" s="46"/>
      <c r="P104" s="46"/>
      <c r="Q104" s="46"/>
      <c r="R104" s="46"/>
      <c r="S104" s="46"/>
      <c r="T104" s="46"/>
      <c r="U104" s="46"/>
      <c r="V104" s="46"/>
      <c r="W104" s="46"/>
      <c r="X104" s="46"/>
      <c r="Y104" s="46"/>
      <c r="Z104" s="46"/>
    </row>
    <row r="105" spans="1:26" ht="15.75" customHeight="1" x14ac:dyDescent="0.2">
      <c r="A105" s="46"/>
      <c r="B105" s="46"/>
      <c r="C105" s="46"/>
      <c r="D105" s="46"/>
      <c r="E105" s="46"/>
      <c r="F105" s="46"/>
      <c r="G105" s="46"/>
      <c r="H105" s="46"/>
      <c r="I105" s="47"/>
      <c r="J105" s="46"/>
      <c r="K105" s="46"/>
      <c r="L105" s="46"/>
      <c r="M105" s="46"/>
      <c r="N105" s="46"/>
      <c r="O105" s="46"/>
      <c r="P105" s="46"/>
      <c r="Q105" s="46"/>
      <c r="R105" s="46"/>
      <c r="S105" s="46"/>
      <c r="T105" s="46"/>
      <c r="U105" s="46"/>
      <c r="V105" s="46"/>
      <c r="W105" s="46"/>
      <c r="X105" s="46"/>
      <c r="Y105" s="46"/>
      <c r="Z105" s="46"/>
    </row>
    <row r="106" spans="1:26" ht="15.75" customHeight="1" x14ac:dyDescent="0.2">
      <c r="A106" s="46"/>
      <c r="B106" s="46"/>
      <c r="C106" s="46"/>
      <c r="D106" s="46"/>
      <c r="E106" s="46"/>
      <c r="F106" s="46"/>
      <c r="G106" s="46"/>
      <c r="H106" s="46"/>
      <c r="I106" s="47"/>
      <c r="J106" s="46"/>
      <c r="K106" s="46"/>
      <c r="L106" s="46"/>
      <c r="M106" s="46"/>
      <c r="N106" s="46"/>
      <c r="O106" s="46"/>
      <c r="P106" s="46"/>
      <c r="Q106" s="46"/>
      <c r="R106" s="46"/>
      <c r="S106" s="46"/>
      <c r="T106" s="46"/>
      <c r="U106" s="46"/>
      <c r="V106" s="46"/>
      <c r="W106" s="46"/>
      <c r="X106" s="46"/>
      <c r="Y106" s="46"/>
      <c r="Z106" s="46"/>
    </row>
    <row r="107" spans="1:26" ht="15.75" customHeight="1" x14ac:dyDescent="0.2">
      <c r="A107" s="46"/>
      <c r="B107" s="46"/>
      <c r="C107" s="46"/>
      <c r="D107" s="46"/>
      <c r="E107" s="46"/>
      <c r="F107" s="46"/>
      <c r="G107" s="46"/>
      <c r="H107" s="46"/>
      <c r="I107" s="47"/>
      <c r="J107" s="46"/>
      <c r="K107" s="46"/>
      <c r="L107" s="46"/>
      <c r="M107" s="46"/>
      <c r="N107" s="46"/>
      <c r="O107" s="46"/>
      <c r="P107" s="46"/>
      <c r="Q107" s="46"/>
      <c r="R107" s="46"/>
      <c r="S107" s="46"/>
      <c r="T107" s="46"/>
      <c r="U107" s="46"/>
      <c r="V107" s="46"/>
      <c r="W107" s="46"/>
      <c r="X107" s="46"/>
      <c r="Y107" s="46"/>
      <c r="Z107" s="46"/>
    </row>
    <row r="108" spans="1:26" ht="15.75" customHeight="1" x14ac:dyDescent="0.2">
      <c r="A108" s="46"/>
      <c r="B108" s="46"/>
      <c r="C108" s="46"/>
      <c r="D108" s="46"/>
      <c r="E108" s="46"/>
      <c r="F108" s="46"/>
      <c r="G108" s="46"/>
      <c r="H108" s="46"/>
      <c r="I108" s="47"/>
      <c r="J108" s="46"/>
      <c r="K108" s="46"/>
      <c r="L108" s="46"/>
      <c r="M108" s="46"/>
      <c r="N108" s="46"/>
      <c r="O108" s="46"/>
      <c r="P108" s="46"/>
      <c r="Q108" s="46"/>
      <c r="R108" s="46"/>
      <c r="S108" s="46"/>
      <c r="T108" s="46"/>
      <c r="U108" s="46"/>
      <c r="V108" s="46"/>
      <c r="W108" s="46"/>
      <c r="X108" s="46"/>
      <c r="Y108" s="46"/>
      <c r="Z108" s="46"/>
    </row>
    <row r="109" spans="1:26" ht="15.75" customHeight="1" x14ac:dyDescent="0.2">
      <c r="A109" s="46"/>
      <c r="B109" s="46"/>
      <c r="C109" s="46"/>
      <c r="D109" s="46"/>
      <c r="E109" s="46"/>
      <c r="F109" s="46"/>
      <c r="G109" s="46"/>
      <c r="H109" s="46"/>
      <c r="I109" s="47"/>
      <c r="J109" s="46"/>
      <c r="K109" s="46"/>
      <c r="L109" s="46"/>
      <c r="M109" s="46"/>
      <c r="N109" s="46"/>
      <c r="O109" s="46"/>
      <c r="P109" s="46"/>
      <c r="Q109" s="46"/>
      <c r="R109" s="46"/>
      <c r="S109" s="46"/>
      <c r="T109" s="46"/>
      <c r="U109" s="46"/>
      <c r="V109" s="46"/>
      <c r="W109" s="46"/>
      <c r="X109" s="46"/>
      <c r="Y109" s="46"/>
      <c r="Z109" s="46"/>
    </row>
    <row r="110" spans="1:26" ht="15.75" customHeight="1" x14ac:dyDescent="0.2">
      <c r="A110" s="46"/>
      <c r="B110" s="46"/>
      <c r="C110" s="46"/>
      <c r="D110" s="46"/>
      <c r="E110" s="46"/>
      <c r="F110" s="46"/>
      <c r="G110" s="46"/>
      <c r="H110" s="46"/>
      <c r="I110" s="47"/>
      <c r="J110" s="46"/>
      <c r="K110" s="46"/>
      <c r="L110" s="46"/>
      <c r="M110" s="46"/>
      <c r="N110" s="46"/>
      <c r="O110" s="46"/>
      <c r="P110" s="46"/>
      <c r="Q110" s="46"/>
      <c r="R110" s="46"/>
      <c r="S110" s="46"/>
      <c r="T110" s="46"/>
      <c r="U110" s="46"/>
      <c r="V110" s="46"/>
      <c r="W110" s="46"/>
      <c r="X110" s="46"/>
      <c r="Y110" s="46"/>
      <c r="Z110" s="46"/>
    </row>
    <row r="111" spans="1:26" ht="15.75" customHeight="1" x14ac:dyDescent="0.2">
      <c r="A111" s="46"/>
      <c r="B111" s="46"/>
      <c r="C111" s="46"/>
      <c r="D111" s="46"/>
      <c r="E111" s="46"/>
      <c r="F111" s="46"/>
      <c r="G111" s="46"/>
      <c r="H111" s="46"/>
      <c r="I111" s="47"/>
      <c r="J111" s="46"/>
      <c r="K111" s="46"/>
      <c r="L111" s="46"/>
      <c r="M111" s="46"/>
      <c r="N111" s="46"/>
      <c r="O111" s="46"/>
      <c r="P111" s="46"/>
      <c r="Q111" s="46"/>
      <c r="R111" s="46"/>
      <c r="S111" s="46"/>
      <c r="T111" s="46"/>
      <c r="U111" s="46"/>
      <c r="V111" s="46"/>
      <c r="W111" s="46"/>
      <c r="X111" s="46"/>
      <c r="Y111" s="46"/>
      <c r="Z111" s="46"/>
    </row>
    <row r="112" spans="1:26" ht="15.75" customHeight="1" x14ac:dyDescent="0.2">
      <c r="A112" s="46"/>
      <c r="B112" s="46"/>
      <c r="C112" s="46"/>
      <c r="D112" s="46"/>
      <c r="E112" s="46"/>
      <c r="F112" s="46"/>
      <c r="G112" s="46"/>
      <c r="H112" s="46"/>
      <c r="I112" s="47"/>
      <c r="J112" s="46"/>
      <c r="K112" s="46"/>
      <c r="L112" s="46"/>
      <c r="M112" s="46"/>
      <c r="N112" s="46"/>
      <c r="O112" s="46"/>
      <c r="P112" s="46"/>
      <c r="Q112" s="46"/>
      <c r="R112" s="46"/>
      <c r="S112" s="46"/>
      <c r="T112" s="46"/>
      <c r="U112" s="46"/>
      <c r="V112" s="46"/>
      <c r="W112" s="46"/>
      <c r="X112" s="46"/>
      <c r="Y112" s="46"/>
      <c r="Z112" s="46"/>
    </row>
    <row r="113" spans="1:26" ht="15.75" customHeight="1" x14ac:dyDescent="0.2">
      <c r="A113" s="46"/>
      <c r="B113" s="46"/>
      <c r="C113" s="46"/>
      <c r="D113" s="46"/>
      <c r="E113" s="46"/>
      <c r="F113" s="46"/>
      <c r="G113" s="46"/>
      <c r="H113" s="46"/>
      <c r="I113" s="47"/>
      <c r="J113" s="46"/>
      <c r="K113" s="46"/>
      <c r="L113" s="46"/>
      <c r="M113" s="46"/>
      <c r="N113" s="46"/>
      <c r="O113" s="46"/>
      <c r="P113" s="46"/>
      <c r="Q113" s="46"/>
      <c r="R113" s="46"/>
      <c r="S113" s="46"/>
      <c r="T113" s="46"/>
      <c r="U113" s="46"/>
      <c r="V113" s="46"/>
      <c r="W113" s="46"/>
      <c r="X113" s="46"/>
      <c r="Y113" s="46"/>
      <c r="Z113" s="46"/>
    </row>
    <row r="114" spans="1:26" ht="15.75" customHeight="1" x14ac:dyDescent="0.2">
      <c r="A114" s="46"/>
      <c r="B114" s="46"/>
      <c r="C114" s="46"/>
      <c r="D114" s="46"/>
      <c r="E114" s="46"/>
      <c r="F114" s="46"/>
      <c r="G114" s="46"/>
      <c r="H114" s="46"/>
      <c r="I114" s="47"/>
      <c r="J114" s="46"/>
      <c r="K114" s="46"/>
      <c r="L114" s="46"/>
      <c r="M114" s="46"/>
      <c r="N114" s="46"/>
      <c r="O114" s="46"/>
      <c r="P114" s="46"/>
      <c r="Q114" s="46"/>
      <c r="R114" s="46"/>
      <c r="S114" s="46"/>
      <c r="T114" s="46"/>
      <c r="U114" s="46"/>
      <c r="V114" s="46"/>
      <c r="W114" s="46"/>
      <c r="X114" s="46"/>
      <c r="Y114" s="46"/>
      <c r="Z114" s="46"/>
    </row>
    <row r="115" spans="1:26" ht="15.75" customHeight="1" x14ac:dyDescent="0.2">
      <c r="A115" s="46"/>
      <c r="B115" s="46"/>
      <c r="C115" s="46"/>
      <c r="D115" s="46"/>
      <c r="E115" s="46"/>
      <c r="F115" s="46"/>
      <c r="G115" s="46"/>
      <c r="H115" s="46"/>
      <c r="I115" s="47"/>
      <c r="J115" s="46"/>
      <c r="K115" s="46"/>
      <c r="L115" s="46"/>
      <c r="M115" s="46"/>
      <c r="N115" s="46"/>
      <c r="O115" s="46"/>
      <c r="P115" s="46"/>
      <c r="Q115" s="46"/>
      <c r="R115" s="46"/>
      <c r="S115" s="46"/>
      <c r="T115" s="46"/>
      <c r="U115" s="46"/>
      <c r="V115" s="46"/>
      <c r="W115" s="46"/>
      <c r="X115" s="46"/>
      <c r="Y115" s="46"/>
      <c r="Z115" s="46"/>
    </row>
    <row r="116" spans="1:26" ht="15.75" customHeight="1" x14ac:dyDescent="0.2">
      <c r="A116" s="46"/>
      <c r="B116" s="46"/>
      <c r="C116" s="46"/>
      <c r="D116" s="46"/>
      <c r="E116" s="46"/>
      <c r="F116" s="46"/>
      <c r="G116" s="46"/>
      <c r="H116" s="46"/>
      <c r="I116" s="47"/>
      <c r="J116" s="46"/>
      <c r="K116" s="46"/>
      <c r="L116" s="46"/>
      <c r="M116" s="46"/>
      <c r="N116" s="46"/>
      <c r="O116" s="46"/>
      <c r="P116" s="46"/>
      <c r="Q116" s="46"/>
      <c r="R116" s="46"/>
      <c r="S116" s="46"/>
      <c r="T116" s="46"/>
      <c r="U116" s="46"/>
      <c r="V116" s="46"/>
      <c r="W116" s="46"/>
      <c r="X116" s="46"/>
      <c r="Y116" s="46"/>
      <c r="Z116" s="46"/>
    </row>
    <row r="117" spans="1:26" ht="15.75" customHeight="1" x14ac:dyDescent="0.2">
      <c r="A117" s="46"/>
      <c r="B117" s="46"/>
      <c r="C117" s="46"/>
      <c r="D117" s="46"/>
      <c r="E117" s="46"/>
      <c r="F117" s="46"/>
      <c r="G117" s="46"/>
      <c r="H117" s="46"/>
      <c r="I117" s="47"/>
      <c r="J117" s="46"/>
      <c r="K117" s="46"/>
      <c r="L117" s="46"/>
      <c r="M117" s="46"/>
      <c r="N117" s="46"/>
      <c r="O117" s="46"/>
      <c r="P117" s="46"/>
      <c r="Q117" s="46"/>
      <c r="R117" s="46"/>
      <c r="S117" s="46"/>
      <c r="T117" s="46"/>
      <c r="U117" s="46"/>
      <c r="V117" s="46"/>
      <c r="W117" s="46"/>
      <c r="X117" s="46"/>
      <c r="Y117" s="46"/>
      <c r="Z117" s="46"/>
    </row>
    <row r="118" spans="1:26" ht="15.75" customHeight="1" x14ac:dyDescent="0.2">
      <c r="A118" s="46"/>
      <c r="B118" s="46"/>
      <c r="C118" s="46"/>
      <c r="D118" s="46"/>
      <c r="E118" s="46"/>
      <c r="F118" s="46"/>
      <c r="G118" s="46"/>
      <c r="H118" s="46"/>
      <c r="I118" s="47"/>
      <c r="J118" s="46"/>
      <c r="K118" s="46"/>
      <c r="L118" s="46"/>
      <c r="M118" s="46"/>
      <c r="N118" s="46"/>
      <c r="O118" s="46"/>
      <c r="P118" s="46"/>
      <c r="Q118" s="46"/>
      <c r="R118" s="46"/>
      <c r="S118" s="46"/>
      <c r="T118" s="46"/>
      <c r="U118" s="46"/>
      <c r="V118" s="46"/>
      <c r="W118" s="46"/>
      <c r="X118" s="46"/>
      <c r="Y118" s="46"/>
      <c r="Z118" s="46"/>
    </row>
    <row r="119" spans="1:26" ht="15.75" customHeight="1" x14ac:dyDescent="0.2">
      <c r="A119" s="46"/>
      <c r="B119" s="46"/>
      <c r="C119" s="46"/>
      <c r="D119" s="46"/>
      <c r="E119" s="46"/>
      <c r="F119" s="46"/>
      <c r="G119" s="46"/>
      <c r="H119" s="46"/>
      <c r="I119" s="47"/>
      <c r="J119" s="46"/>
      <c r="K119" s="46"/>
      <c r="L119" s="46"/>
      <c r="M119" s="46"/>
      <c r="N119" s="46"/>
      <c r="O119" s="46"/>
      <c r="P119" s="46"/>
      <c r="Q119" s="46"/>
      <c r="R119" s="46"/>
      <c r="S119" s="46"/>
      <c r="T119" s="46"/>
      <c r="U119" s="46"/>
      <c r="V119" s="46"/>
      <c r="W119" s="46"/>
      <c r="X119" s="46"/>
      <c r="Y119" s="46"/>
      <c r="Z119" s="46"/>
    </row>
    <row r="120" spans="1:26" ht="15.75" customHeight="1" x14ac:dyDescent="0.2">
      <c r="A120" s="46"/>
      <c r="B120" s="46"/>
      <c r="C120" s="46"/>
      <c r="D120" s="46"/>
      <c r="E120" s="46"/>
      <c r="F120" s="46"/>
      <c r="G120" s="46"/>
      <c r="H120" s="46"/>
      <c r="I120" s="47"/>
      <c r="J120" s="46"/>
      <c r="K120" s="46"/>
      <c r="L120" s="46"/>
      <c r="M120" s="46"/>
      <c r="N120" s="46"/>
      <c r="O120" s="46"/>
      <c r="P120" s="46"/>
      <c r="Q120" s="46"/>
      <c r="R120" s="46"/>
      <c r="S120" s="46"/>
      <c r="T120" s="46"/>
      <c r="U120" s="46"/>
      <c r="V120" s="46"/>
      <c r="W120" s="46"/>
      <c r="X120" s="46"/>
      <c r="Y120" s="46"/>
      <c r="Z120" s="46"/>
    </row>
    <row r="121" spans="1:26" ht="15.75" customHeight="1" x14ac:dyDescent="0.2">
      <c r="A121" s="46"/>
      <c r="B121" s="46"/>
      <c r="C121" s="46"/>
      <c r="D121" s="46"/>
      <c r="E121" s="46"/>
      <c r="F121" s="46"/>
      <c r="G121" s="46"/>
      <c r="H121" s="46"/>
      <c r="I121" s="47"/>
      <c r="J121" s="46"/>
      <c r="K121" s="46"/>
      <c r="L121" s="46"/>
      <c r="M121" s="46"/>
      <c r="N121" s="46"/>
      <c r="O121" s="46"/>
      <c r="P121" s="46"/>
      <c r="Q121" s="46"/>
      <c r="R121" s="46"/>
      <c r="S121" s="46"/>
      <c r="T121" s="46"/>
      <c r="U121" s="46"/>
      <c r="V121" s="46"/>
      <c r="W121" s="46"/>
      <c r="X121" s="46"/>
      <c r="Y121" s="46"/>
      <c r="Z121" s="46"/>
    </row>
    <row r="122" spans="1:26" ht="15.75" customHeight="1" x14ac:dyDescent="0.2">
      <c r="A122" s="46"/>
      <c r="B122" s="46"/>
      <c r="C122" s="46"/>
      <c r="D122" s="46"/>
      <c r="E122" s="46"/>
      <c r="F122" s="46"/>
      <c r="G122" s="46"/>
      <c r="H122" s="46"/>
      <c r="I122" s="47"/>
      <c r="J122" s="46"/>
      <c r="K122" s="46"/>
      <c r="L122" s="46"/>
      <c r="M122" s="46"/>
      <c r="N122" s="46"/>
      <c r="O122" s="46"/>
      <c r="P122" s="46"/>
      <c r="Q122" s="46"/>
      <c r="R122" s="46"/>
      <c r="S122" s="46"/>
      <c r="T122" s="46"/>
      <c r="U122" s="46"/>
      <c r="V122" s="46"/>
      <c r="W122" s="46"/>
      <c r="X122" s="46"/>
      <c r="Y122" s="46"/>
      <c r="Z122" s="46"/>
    </row>
    <row r="123" spans="1:26" ht="15.75" customHeight="1" x14ac:dyDescent="0.2">
      <c r="A123" s="46"/>
      <c r="B123" s="46"/>
      <c r="C123" s="46"/>
      <c r="D123" s="46"/>
      <c r="E123" s="46"/>
      <c r="F123" s="46"/>
      <c r="G123" s="46"/>
      <c r="H123" s="46"/>
      <c r="I123" s="47"/>
      <c r="J123" s="46"/>
      <c r="K123" s="46"/>
      <c r="L123" s="46"/>
      <c r="M123" s="46"/>
      <c r="N123" s="46"/>
      <c r="O123" s="46"/>
      <c r="P123" s="46"/>
      <c r="Q123" s="46"/>
      <c r="R123" s="46"/>
      <c r="S123" s="46"/>
      <c r="T123" s="46"/>
      <c r="U123" s="46"/>
      <c r="V123" s="46"/>
      <c r="W123" s="46"/>
      <c r="X123" s="46"/>
      <c r="Y123" s="46"/>
      <c r="Z123" s="46"/>
    </row>
    <row r="124" spans="1:26" ht="15.75" customHeight="1" x14ac:dyDescent="0.2">
      <c r="A124" s="46"/>
      <c r="B124" s="46"/>
      <c r="C124" s="46"/>
      <c r="D124" s="46"/>
      <c r="E124" s="46"/>
      <c r="F124" s="46"/>
      <c r="G124" s="46"/>
      <c r="H124" s="46"/>
      <c r="I124" s="47"/>
      <c r="J124" s="46"/>
      <c r="K124" s="46"/>
      <c r="L124" s="46"/>
      <c r="M124" s="46"/>
      <c r="N124" s="46"/>
      <c r="O124" s="46"/>
      <c r="P124" s="46"/>
      <c r="Q124" s="46"/>
      <c r="R124" s="46"/>
      <c r="S124" s="46"/>
      <c r="T124" s="46"/>
      <c r="U124" s="46"/>
      <c r="V124" s="46"/>
      <c r="W124" s="46"/>
      <c r="X124" s="46"/>
      <c r="Y124" s="46"/>
      <c r="Z124" s="46"/>
    </row>
    <row r="125" spans="1:26" ht="15.75" customHeight="1" x14ac:dyDescent="0.2">
      <c r="A125" s="46"/>
      <c r="B125" s="46"/>
      <c r="C125" s="46"/>
      <c r="D125" s="46"/>
      <c r="E125" s="46"/>
      <c r="F125" s="46"/>
      <c r="G125" s="46"/>
      <c r="H125" s="46"/>
      <c r="I125" s="47"/>
      <c r="J125" s="46"/>
      <c r="K125" s="46"/>
      <c r="L125" s="46"/>
      <c r="M125" s="46"/>
      <c r="N125" s="46"/>
      <c r="O125" s="46"/>
      <c r="P125" s="46"/>
      <c r="Q125" s="46"/>
      <c r="R125" s="46"/>
      <c r="S125" s="46"/>
      <c r="T125" s="46"/>
      <c r="U125" s="46"/>
      <c r="V125" s="46"/>
      <c r="W125" s="46"/>
      <c r="X125" s="46"/>
      <c r="Y125" s="46"/>
      <c r="Z125" s="46"/>
    </row>
    <row r="126" spans="1:26" ht="15.75" customHeight="1" x14ac:dyDescent="0.2">
      <c r="A126" s="46"/>
      <c r="B126" s="46"/>
      <c r="C126" s="46"/>
      <c r="D126" s="46"/>
      <c r="E126" s="46"/>
      <c r="F126" s="46"/>
      <c r="G126" s="46"/>
      <c r="H126" s="46"/>
      <c r="I126" s="47"/>
      <c r="J126" s="46"/>
      <c r="K126" s="46"/>
      <c r="L126" s="46"/>
      <c r="M126" s="46"/>
      <c r="N126" s="46"/>
      <c r="O126" s="46"/>
      <c r="P126" s="46"/>
      <c r="Q126" s="46"/>
      <c r="R126" s="46"/>
      <c r="S126" s="46"/>
      <c r="T126" s="46"/>
      <c r="U126" s="46"/>
      <c r="V126" s="46"/>
      <c r="W126" s="46"/>
      <c r="X126" s="46"/>
      <c r="Y126" s="46"/>
      <c r="Z126" s="46"/>
    </row>
    <row r="127" spans="1:26" ht="15.75" customHeight="1" x14ac:dyDescent="0.2">
      <c r="A127" s="46"/>
      <c r="B127" s="46"/>
      <c r="C127" s="46"/>
      <c r="D127" s="46"/>
      <c r="E127" s="46"/>
      <c r="F127" s="46"/>
      <c r="G127" s="46"/>
      <c r="H127" s="46"/>
      <c r="I127" s="47"/>
      <c r="J127" s="46"/>
      <c r="K127" s="46"/>
      <c r="L127" s="46"/>
      <c r="M127" s="46"/>
      <c r="N127" s="46"/>
      <c r="O127" s="46"/>
      <c r="P127" s="46"/>
      <c r="Q127" s="46"/>
      <c r="R127" s="46"/>
      <c r="S127" s="46"/>
      <c r="T127" s="46"/>
      <c r="U127" s="46"/>
      <c r="V127" s="46"/>
      <c r="W127" s="46"/>
      <c r="X127" s="46"/>
      <c r="Y127" s="46"/>
      <c r="Z127" s="46"/>
    </row>
    <row r="128" spans="1:26" ht="15.75" customHeight="1" x14ac:dyDescent="0.2">
      <c r="A128" s="46"/>
      <c r="B128" s="46"/>
      <c r="C128" s="46"/>
      <c r="D128" s="46"/>
      <c r="E128" s="46"/>
      <c r="F128" s="46"/>
      <c r="G128" s="46"/>
      <c r="H128" s="46"/>
      <c r="I128" s="47"/>
      <c r="J128" s="46"/>
      <c r="K128" s="46"/>
      <c r="L128" s="46"/>
      <c r="M128" s="46"/>
      <c r="N128" s="46"/>
      <c r="O128" s="46"/>
      <c r="P128" s="46"/>
      <c r="Q128" s="46"/>
      <c r="R128" s="46"/>
      <c r="S128" s="46"/>
      <c r="T128" s="46"/>
      <c r="U128" s="46"/>
      <c r="V128" s="46"/>
      <c r="W128" s="46"/>
      <c r="X128" s="46"/>
      <c r="Y128" s="46"/>
      <c r="Z128" s="46"/>
    </row>
    <row r="129" spans="1:26" ht="15.75" customHeight="1" x14ac:dyDescent="0.2">
      <c r="A129" s="46"/>
      <c r="B129" s="46"/>
      <c r="C129" s="46"/>
      <c r="D129" s="46"/>
      <c r="E129" s="46"/>
      <c r="F129" s="46"/>
      <c r="G129" s="46"/>
      <c r="H129" s="46"/>
      <c r="I129" s="47"/>
      <c r="J129" s="46"/>
      <c r="K129" s="46"/>
      <c r="L129" s="46"/>
      <c r="M129" s="46"/>
      <c r="N129" s="46"/>
      <c r="O129" s="46"/>
      <c r="P129" s="46"/>
      <c r="Q129" s="46"/>
      <c r="R129" s="46"/>
      <c r="S129" s="46"/>
      <c r="T129" s="46"/>
      <c r="U129" s="46"/>
      <c r="V129" s="46"/>
      <c r="W129" s="46"/>
      <c r="X129" s="46"/>
      <c r="Y129" s="46"/>
      <c r="Z129" s="46"/>
    </row>
    <row r="130" spans="1:26" ht="15.75" customHeight="1" x14ac:dyDescent="0.2">
      <c r="A130" s="46"/>
      <c r="B130" s="46"/>
      <c r="C130" s="46"/>
      <c r="D130" s="46"/>
      <c r="E130" s="46"/>
      <c r="F130" s="46"/>
      <c r="G130" s="46"/>
      <c r="H130" s="46"/>
      <c r="I130" s="47"/>
      <c r="J130" s="46"/>
      <c r="K130" s="46"/>
      <c r="L130" s="46"/>
      <c r="M130" s="46"/>
      <c r="N130" s="46"/>
      <c r="O130" s="46"/>
      <c r="P130" s="46"/>
      <c r="Q130" s="46"/>
      <c r="R130" s="46"/>
      <c r="S130" s="46"/>
      <c r="T130" s="46"/>
      <c r="U130" s="46"/>
      <c r="V130" s="46"/>
      <c r="W130" s="46"/>
      <c r="X130" s="46"/>
      <c r="Y130" s="46"/>
      <c r="Z130" s="46"/>
    </row>
    <row r="131" spans="1:26" ht="15.75" customHeight="1" x14ac:dyDescent="0.2">
      <c r="A131" s="46"/>
      <c r="B131" s="46"/>
      <c r="C131" s="46"/>
      <c r="D131" s="46"/>
      <c r="E131" s="46"/>
      <c r="F131" s="46"/>
      <c r="G131" s="46"/>
      <c r="H131" s="46"/>
      <c r="I131" s="47"/>
      <c r="J131" s="46"/>
      <c r="K131" s="46"/>
      <c r="L131" s="46"/>
      <c r="M131" s="46"/>
      <c r="N131" s="46"/>
      <c r="O131" s="46"/>
      <c r="P131" s="46"/>
      <c r="Q131" s="46"/>
      <c r="R131" s="46"/>
      <c r="S131" s="46"/>
      <c r="T131" s="46"/>
      <c r="U131" s="46"/>
      <c r="V131" s="46"/>
      <c r="W131" s="46"/>
      <c r="X131" s="46"/>
      <c r="Y131" s="46"/>
      <c r="Z131" s="46"/>
    </row>
    <row r="132" spans="1:26" ht="15.75" customHeight="1" x14ac:dyDescent="0.2">
      <c r="A132" s="46"/>
      <c r="B132" s="46"/>
      <c r="C132" s="46"/>
      <c r="D132" s="46"/>
      <c r="E132" s="46"/>
      <c r="F132" s="46"/>
      <c r="G132" s="46"/>
      <c r="H132" s="46"/>
      <c r="I132" s="47"/>
      <c r="J132" s="46"/>
      <c r="K132" s="46"/>
      <c r="L132" s="46"/>
      <c r="M132" s="46"/>
      <c r="N132" s="46"/>
      <c r="O132" s="46"/>
      <c r="P132" s="46"/>
      <c r="Q132" s="46"/>
      <c r="R132" s="46"/>
      <c r="S132" s="46"/>
      <c r="T132" s="46"/>
      <c r="U132" s="46"/>
      <c r="V132" s="46"/>
      <c r="W132" s="46"/>
      <c r="X132" s="46"/>
      <c r="Y132" s="46"/>
      <c r="Z132" s="46"/>
    </row>
    <row r="133" spans="1:26" ht="15.75" customHeight="1" x14ac:dyDescent="0.2">
      <c r="A133" s="46"/>
      <c r="B133" s="46"/>
      <c r="C133" s="46"/>
      <c r="D133" s="46"/>
      <c r="E133" s="46"/>
      <c r="F133" s="46"/>
      <c r="G133" s="46"/>
      <c r="H133" s="46"/>
      <c r="I133" s="47"/>
      <c r="J133" s="46"/>
      <c r="K133" s="46"/>
      <c r="L133" s="46"/>
      <c r="M133" s="46"/>
      <c r="N133" s="46"/>
      <c r="O133" s="46"/>
      <c r="P133" s="46"/>
      <c r="Q133" s="46"/>
      <c r="R133" s="46"/>
      <c r="S133" s="46"/>
      <c r="T133" s="46"/>
      <c r="U133" s="46"/>
      <c r="V133" s="46"/>
      <c r="W133" s="46"/>
      <c r="X133" s="46"/>
      <c r="Y133" s="46"/>
      <c r="Z133" s="46"/>
    </row>
    <row r="134" spans="1:26" ht="15.75" customHeight="1" x14ac:dyDescent="0.2">
      <c r="A134" s="46"/>
      <c r="B134" s="46"/>
      <c r="C134" s="46"/>
      <c r="D134" s="46"/>
      <c r="E134" s="46"/>
      <c r="F134" s="46"/>
      <c r="G134" s="46"/>
      <c r="H134" s="46"/>
      <c r="I134" s="47"/>
      <c r="J134" s="46"/>
      <c r="K134" s="46"/>
      <c r="L134" s="46"/>
      <c r="M134" s="46"/>
      <c r="N134" s="46"/>
      <c r="O134" s="46"/>
      <c r="P134" s="46"/>
      <c r="Q134" s="46"/>
      <c r="R134" s="46"/>
      <c r="S134" s="46"/>
      <c r="T134" s="46"/>
      <c r="U134" s="46"/>
      <c r="V134" s="46"/>
      <c r="W134" s="46"/>
      <c r="X134" s="46"/>
      <c r="Y134" s="46"/>
      <c r="Z134" s="46"/>
    </row>
    <row r="135" spans="1:26" ht="15.75" customHeight="1" x14ac:dyDescent="0.2">
      <c r="A135" s="46"/>
      <c r="B135" s="46"/>
      <c r="C135" s="46"/>
      <c r="D135" s="46"/>
      <c r="E135" s="46"/>
      <c r="F135" s="46"/>
      <c r="G135" s="46"/>
      <c r="H135" s="46"/>
      <c r="I135" s="47"/>
      <c r="J135" s="46"/>
      <c r="K135" s="46"/>
      <c r="L135" s="46"/>
      <c r="M135" s="46"/>
      <c r="N135" s="46"/>
      <c r="O135" s="46"/>
      <c r="P135" s="46"/>
      <c r="Q135" s="46"/>
      <c r="R135" s="46"/>
      <c r="S135" s="46"/>
      <c r="T135" s="46"/>
      <c r="U135" s="46"/>
      <c r="V135" s="46"/>
      <c r="W135" s="46"/>
      <c r="X135" s="46"/>
      <c r="Y135" s="46"/>
      <c r="Z135" s="46"/>
    </row>
    <row r="136" spans="1:26" ht="15.75" customHeight="1" x14ac:dyDescent="0.2">
      <c r="A136" s="46"/>
      <c r="B136" s="46"/>
      <c r="C136" s="46"/>
      <c r="D136" s="46"/>
      <c r="E136" s="46"/>
      <c r="F136" s="46"/>
      <c r="G136" s="46"/>
      <c r="H136" s="46"/>
      <c r="I136" s="47"/>
      <c r="J136" s="46"/>
      <c r="K136" s="46"/>
      <c r="L136" s="46"/>
      <c r="M136" s="46"/>
      <c r="N136" s="46"/>
      <c r="O136" s="46"/>
      <c r="P136" s="46"/>
      <c r="Q136" s="46"/>
      <c r="R136" s="46"/>
      <c r="S136" s="46"/>
      <c r="T136" s="46"/>
      <c r="U136" s="46"/>
      <c r="V136" s="46"/>
      <c r="W136" s="46"/>
      <c r="X136" s="46"/>
      <c r="Y136" s="46"/>
      <c r="Z136" s="46"/>
    </row>
    <row r="137" spans="1:26" ht="15.75" customHeight="1" x14ac:dyDescent="0.2">
      <c r="A137" s="46"/>
      <c r="B137" s="46"/>
      <c r="C137" s="46"/>
      <c r="D137" s="46"/>
      <c r="E137" s="46"/>
      <c r="F137" s="46"/>
      <c r="G137" s="46"/>
      <c r="H137" s="46"/>
      <c r="I137" s="47"/>
      <c r="J137" s="46"/>
      <c r="K137" s="46"/>
      <c r="L137" s="46"/>
      <c r="M137" s="46"/>
      <c r="N137" s="46"/>
      <c r="O137" s="46"/>
      <c r="P137" s="46"/>
      <c r="Q137" s="46"/>
      <c r="R137" s="46"/>
      <c r="S137" s="46"/>
      <c r="T137" s="46"/>
      <c r="U137" s="46"/>
      <c r="V137" s="46"/>
      <c r="W137" s="46"/>
      <c r="X137" s="46"/>
      <c r="Y137" s="46"/>
      <c r="Z137" s="46"/>
    </row>
    <row r="138" spans="1:26" ht="15.75" customHeight="1" x14ac:dyDescent="0.2">
      <c r="A138" s="46"/>
      <c r="B138" s="46"/>
      <c r="C138" s="46"/>
      <c r="D138" s="46"/>
      <c r="E138" s="46"/>
      <c r="F138" s="46"/>
      <c r="G138" s="46"/>
      <c r="H138" s="46"/>
      <c r="I138" s="47"/>
      <c r="J138" s="46"/>
      <c r="K138" s="46"/>
      <c r="L138" s="46"/>
      <c r="M138" s="46"/>
      <c r="N138" s="46"/>
      <c r="O138" s="46"/>
      <c r="P138" s="46"/>
      <c r="Q138" s="46"/>
      <c r="R138" s="46"/>
      <c r="S138" s="46"/>
      <c r="T138" s="46"/>
      <c r="U138" s="46"/>
      <c r="V138" s="46"/>
      <c r="W138" s="46"/>
      <c r="X138" s="46"/>
      <c r="Y138" s="46"/>
      <c r="Z138" s="46"/>
    </row>
    <row r="139" spans="1:26" ht="15.75" customHeight="1" x14ac:dyDescent="0.2">
      <c r="A139" s="46"/>
      <c r="B139" s="46"/>
      <c r="C139" s="46"/>
      <c r="D139" s="46"/>
      <c r="E139" s="46"/>
      <c r="F139" s="46"/>
      <c r="G139" s="46"/>
      <c r="H139" s="46"/>
      <c r="I139" s="47"/>
      <c r="J139" s="46"/>
      <c r="K139" s="46"/>
      <c r="L139" s="46"/>
      <c r="M139" s="46"/>
      <c r="N139" s="46"/>
      <c r="O139" s="46"/>
      <c r="P139" s="46"/>
      <c r="Q139" s="46"/>
      <c r="R139" s="46"/>
      <c r="S139" s="46"/>
      <c r="T139" s="46"/>
      <c r="U139" s="46"/>
      <c r="V139" s="46"/>
      <c r="W139" s="46"/>
      <c r="X139" s="46"/>
      <c r="Y139" s="46"/>
      <c r="Z139" s="46"/>
    </row>
    <row r="140" spans="1:26" ht="15.75" customHeight="1" x14ac:dyDescent="0.2">
      <c r="A140" s="46"/>
      <c r="B140" s="46"/>
      <c r="C140" s="46"/>
      <c r="D140" s="46"/>
      <c r="E140" s="46"/>
      <c r="F140" s="46"/>
      <c r="G140" s="46"/>
      <c r="H140" s="46"/>
      <c r="I140" s="47"/>
      <c r="J140" s="46"/>
      <c r="K140" s="46"/>
      <c r="L140" s="46"/>
      <c r="M140" s="46"/>
      <c r="N140" s="46"/>
      <c r="O140" s="46"/>
      <c r="P140" s="46"/>
      <c r="Q140" s="46"/>
      <c r="R140" s="46"/>
      <c r="S140" s="46"/>
      <c r="T140" s="46"/>
      <c r="U140" s="46"/>
      <c r="V140" s="46"/>
      <c r="W140" s="46"/>
      <c r="X140" s="46"/>
      <c r="Y140" s="46"/>
      <c r="Z140" s="46"/>
    </row>
    <row r="141" spans="1:26" ht="15.75" customHeight="1" x14ac:dyDescent="0.2">
      <c r="A141" s="46"/>
      <c r="B141" s="46"/>
      <c r="C141" s="46"/>
      <c r="D141" s="46"/>
      <c r="E141" s="46"/>
      <c r="F141" s="46"/>
      <c r="G141" s="46"/>
      <c r="H141" s="46"/>
      <c r="I141" s="47"/>
      <c r="J141" s="46"/>
      <c r="K141" s="46"/>
      <c r="L141" s="46"/>
      <c r="M141" s="46"/>
      <c r="N141" s="46"/>
      <c r="O141" s="46"/>
      <c r="P141" s="46"/>
      <c r="Q141" s="46"/>
      <c r="R141" s="46"/>
      <c r="S141" s="46"/>
      <c r="T141" s="46"/>
      <c r="U141" s="46"/>
      <c r="V141" s="46"/>
      <c r="W141" s="46"/>
      <c r="X141" s="46"/>
      <c r="Y141" s="46"/>
      <c r="Z141" s="46"/>
    </row>
    <row r="142" spans="1:26" ht="15.75" customHeight="1" x14ac:dyDescent="0.2">
      <c r="A142" s="46"/>
      <c r="B142" s="46"/>
      <c r="C142" s="46"/>
      <c r="D142" s="46"/>
      <c r="E142" s="46"/>
      <c r="F142" s="46"/>
      <c r="G142" s="46"/>
      <c r="H142" s="46"/>
      <c r="I142" s="47"/>
      <c r="J142" s="46"/>
      <c r="K142" s="46"/>
      <c r="L142" s="46"/>
      <c r="M142" s="46"/>
      <c r="N142" s="46"/>
      <c r="O142" s="46"/>
      <c r="P142" s="46"/>
      <c r="Q142" s="46"/>
      <c r="R142" s="46"/>
      <c r="S142" s="46"/>
      <c r="T142" s="46"/>
      <c r="U142" s="46"/>
      <c r="V142" s="46"/>
      <c r="W142" s="46"/>
      <c r="X142" s="46"/>
      <c r="Y142" s="46"/>
      <c r="Z142" s="46"/>
    </row>
    <row r="143" spans="1:26" ht="15.75" customHeight="1" x14ac:dyDescent="0.2">
      <c r="A143" s="46"/>
      <c r="B143" s="46"/>
      <c r="C143" s="46"/>
      <c r="D143" s="46"/>
      <c r="E143" s="46"/>
      <c r="F143" s="46"/>
      <c r="G143" s="46"/>
      <c r="H143" s="46"/>
      <c r="I143" s="47"/>
      <c r="J143" s="46"/>
      <c r="K143" s="46"/>
      <c r="L143" s="46"/>
      <c r="M143" s="46"/>
      <c r="N143" s="46"/>
      <c r="O143" s="46"/>
      <c r="P143" s="46"/>
      <c r="Q143" s="46"/>
      <c r="R143" s="46"/>
      <c r="S143" s="46"/>
      <c r="T143" s="46"/>
      <c r="U143" s="46"/>
      <c r="V143" s="46"/>
      <c r="W143" s="46"/>
      <c r="X143" s="46"/>
      <c r="Y143" s="46"/>
      <c r="Z143" s="46"/>
    </row>
    <row r="144" spans="1:26" ht="15.75" customHeight="1" x14ac:dyDescent="0.2">
      <c r="A144" s="46"/>
      <c r="B144" s="46"/>
      <c r="C144" s="46"/>
      <c r="D144" s="46"/>
      <c r="E144" s="46"/>
      <c r="F144" s="46"/>
      <c r="G144" s="46"/>
      <c r="H144" s="46"/>
      <c r="I144" s="47"/>
      <c r="J144" s="46"/>
      <c r="K144" s="46"/>
      <c r="L144" s="46"/>
      <c r="M144" s="46"/>
      <c r="N144" s="46"/>
      <c r="O144" s="46"/>
      <c r="P144" s="46"/>
      <c r="Q144" s="46"/>
      <c r="R144" s="46"/>
      <c r="S144" s="46"/>
      <c r="T144" s="46"/>
      <c r="U144" s="46"/>
      <c r="V144" s="46"/>
      <c r="W144" s="46"/>
      <c r="X144" s="46"/>
      <c r="Y144" s="46"/>
      <c r="Z144" s="46"/>
    </row>
    <row r="145" spans="1:26" ht="15.75" customHeight="1" x14ac:dyDescent="0.2">
      <c r="A145" s="46"/>
      <c r="B145" s="46"/>
      <c r="C145" s="46"/>
      <c r="D145" s="46"/>
      <c r="E145" s="46"/>
      <c r="F145" s="46"/>
      <c r="G145" s="46"/>
      <c r="H145" s="46"/>
      <c r="I145" s="47"/>
      <c r="J145" s="46"/>
      <c r="K145" s="46"/>
      <c r="L145" s="46"/>
      <c r="M145" s="46"/>
      <c r="N145" s="46"/>
      <c r="O145" s="46"/>
      <c r="P145" s="46"/>
      <c r="Q145" s="46"/>
      <c r="R145" s="46"/>
      <c r="S145" s="46"/>
      <c r="T145" s="46"/>
      <c r="U145" s="46"/>
      <c r="V145" s="46"/>
      <c r="W145" s="46"/>
      <c r="X145" s="46"/>
      <c r="Y145" s="46"/>
      <c r="Z145" s="46"/>
    </row>
    <row r="146" spans="1:26" ht="15.75" customHeight="1" x14ac:dyDescent="0.2">
      <c r="A146" s="46"/>
      <c r="B146" s="46"/>
      <c r="C146" s="46"/>
      <c r="D146" s="46"/>
      <c r="E146" s="46"/>
      <c r="F146" s="46"/>
      <c r="G146" s="46"/>
      <c r="H146" s="46"/>
      <c r="I146" s="47"/>
      <c r="J146" s="46"/>
      <c r="K146" s="46"/>
      <c r="L146" s="46"/>
      <c r="M146" s="46"/>
      <c r="N146" s="46"/>
      <c r="O146" s="46"/>
      <c r="P146" s="46"/>
      <c r="Q146" s="46"/>
      <c r="R146" s="46"/>
      <c r="S146" s="46"/>
      <c r="T146" s="46"/>
      <c r="U146" s="46"/>
      <c r="V146" s="46"/>
      <c r="W146" s="46"/>
      <c r="X146" s="46"/>
      <c r="Y146" s="46"/>
      <c r="Z146" s="46"/>
    </row>
    <row r="147" spans="1:26" ht="15.75" customHeight="1" x14ac:dyDescent="0.2">
      <c r="A147" s="46"/>
      <c r="B147" s="46"/>
      <c r="C147" s="46"/>
      <c r="D147" s="46"/>
      <c r="E147" s="46"/>
      <c r="F147" s="46"/>
      <c r="G147" s="46"/>
      <c r="H147" s="46"/>
      <c r="I147" s="47"/>
      <c r="J147" s="46"/>
      <c r="K147" s="46"/>
      <c r="L147" s="46"/>
      <c r="M147" s="46"/>
      <c r="N147" s="46"/>
      <c r="O147" s="46"/>
      <c r="P147" s="46"/>
      <c r="Q147" s="46"/>
      <c r="R147" s="46"/>
      <c r="S147" s="46"/>
      <c r="T147" s="46"/>
      <c r="U147" s="46"/>
      <c r="V147" s="46"/>
      <c r="W147" s="46"/>
      <c r="X147" s="46"/>
      <c r="Y147" s="46"/>
      <c r="Z147" s="46"/>
    </row>
    <row r="148" spans="1:26" ht="15.75" customHeight="1" x14ac:dyDescent="0.2">
      <c r="A148" s="46"/>
      <c r="B148" s="46"/>
      <c r="C148" s="46"/>
      <c r="D148" s="46"/>
      <c r="E148" s="46"/>
      <c r="F148" s="46"/>
      <c r="G148" s="46"/>
      <c r="H148" s="46"/>
      <c r="I148" s="47"/>
      <c r="J148" s="46"/>
      <c r="K148" s="46"/>
      <c r="L148" s="46"/>
      <c r="M148" s="46"/>
      <c r="N148" s="46"/>
      <c r="O148" s="46"/>
      <c r="P148" s="46"/>
      <c r="Q148" s="46"/>
      <c r="R148" s="46"/>
      <c r="S148" s="46"/>
      <c r="T148" s="46"/>
      <c r="U148" s="46"/>
      <c r="V148" s="46"/>
      <c r="W148" s="46"/>
      <c r="X148" s="46"/>
      <c r="Y148" s="46"/>
      <c r="Z148" s="46"/>
    </row>
    <row r="149" spans="1:26" ht="15.75" customHeight="1" x14ac:dyDescent="0.2">
      <c r="A149" s="46"/>
      <c r="B149" s="46"/>
      <c r="C149" s="46"/>
      <c r="D149" s="46"/>
      <c r="E149" s="46"/>
      <c r="F149" s="46"/>
      <c r="G149" s="46"/>
      <c r="H149" s="46"/>
      <c r="I149" s="47"/>
      <c r="J149" s="46"/>
      <c r="K149" s="46"/>
      <c r="L149" s="46"/>
      <c r="M149" s="46"/>
      <c r="N149" s="46"/>
      <c r="O149" s="46"/>
      <c r="P149" s="46"/>
      <c r="Q149" s="46"/>
      <c r="R149" s="46"/>
      <c r="S149" s="46"/>
      <c r="T149" s="46"/>
      <c r="U149" s="46"/>
      <c r="V149" s="46"/>
      <c r="W149" s="46"/>
      <c r="X149" s="46"/>
      <c r="Y149" s="46"/>
      <c r="Z149" s="46"/>
    </row>
    <row r="150" spans="1:26" ht="15.75" customHeight="1" x14ac:dyDescent="0.2">
      <c r="A150" s="46"/>
      <c r="B150" s="46"/>
      <c r="C150" s="46"/>
      <c r="D150" s="46"/>
      <c r="E150" s="46"/>
      <c r="F150" s="46"/>
      <c r="G150" s="46"/>
      <c r="H150" s="46"/>
      <c r="I150" s="47"/>
      <c r="J150" s="46"/>
      <c r="K150" s="46"/>
      <c r="L150" s="46"/>
      <c r="M150" s="46"/>
      <c r="N150" s="46"/>
      <c r="O150" s="46"/>
      <c r="P150" s="46"/>
      <c r="Q150" s="46"/>
      <c r="R150" s="46"/>
      <c r="S150" s="46"/>
      <c r="T150" s="46"/>
      <c r="U150" s="46"/>
      <c r="V150" s="46"/>
      <c r="W150" s="46"/>
      <c r="X150" s="46"/>
      <c r="Y150" s="46"/>
      <c r="Z150" s="46"/>
    </row>
    <row r="151" spans="1:26" ht="15.75" customHeight="1" x14ac:dyDescent="0.2">
      <c r="A151" s="46"/>
      <c r="B151" s="46"/>
      <c r="C151" s="46"/>
      <c r="D151" s="46"/>
      <c r="E151" s="46"/>
      <c r="F151" s="46"/>
      <c r="G151" s="46"/>
      <c r="H151" s="46"/>
      <c r="I151" s="47"/>
      <c r="J151" s="46"/>
      <c r="K151" s="46"/>
      <c r="L151" s="46"/>
      <c r="M151" s="46"/>
      <c r="N151" s="46"/>
      <c r="O151" s="46"/>
      <c r="P151" s="46"/>
      <c r="Q151" s="46"/>
      <c r="R151" s="46"/>
      <c r="S151" s="46"/>
      <c r="T151" s="46"/>
      <c r="U151" s="46"/>
      <c r="V151" s="46"/>
      <c r="W151" s="46"/>
      <c r="X151" s="46"/>
      <c r="Y151" s="46"/>
      <c r="Z151" s="46"/>
    </row>
    <row r="152" spans="1:26" ht="15.75" customHeight="1" x14ac:dyDescent="0.2">
      <c r="A152" s="46"/>
      <c r="B152" s="46"/>
      <c r="C152" s="46"/>
      <c r="D152" s="46"/>
      <c r="E152" s="46"/>
      <c r="F152" s="46"/>
      <c r="G152" s="46"/>
      <c r="H152" s="46"/>
      <c r="I152" s="47"/>
      <c r="J152" s="46"/>
      <c r="K152" s="46"/>
      <c r="L152" s="46"/>
      <c r="M152" s="46"/>
      <c r="N152" s="46"/>
      <c r="O152" s="46"/>
      <c r="P152" s="46"/>
      <c r="Q152" s="46"/>
      <c r="R152" s="46"/>
      <c r="S152" s="46"/>
      <c r="T152" s="46"/>
      <c r="U152" s="46"/>
      <c r="V152" s="46"/>
      <c r="W152" s="46"/>
      <c r="X152" s="46"/>
      <c r="Y152" s="46"/>
      <c r="Z152" s="46"/>
    </row>
    <row r="153" spans="1:26" ht="15.75" customHeight="1" x14ac:dyDescent="0.2">
      <c r="A153" s="46"/>
      <c r="B153" s="46"/>
      <c r="C153" s="46"/>
      <c r="D153" s="46"/>
      <c r="E153" s="46"/>
      <c r="F153" s="46"/>
      <c r="G153" s="46"/>
      <c r="H153" s="46"/>
      <c r="I153" s="47"/>
      <c r="J153" s="46"/>
      <c r="K153" s="46"/>
      <c r="L153" s="46"/>
      <c r="M153" s="46"/>
      <c r="N153" s="46"/>
      <c r="O153" s="46"/>
      <c r="P153" s="46"/>
      <c r="Q153" s="46"/>
      <c r="R153" s="46"/>
      <c r="S153" s="46"/>
      <c r="T153" s="46"/>
      <c r="U153" s="46"/>
      <c r="V153" s="46"/>
      <c r="W153" s="46"/>
      <c r="X153" s="46"/>
      <c r="Y153" s="46"/>
      <c r="Z153" s="46"/>
    </row>
    <row r="154" spans="1:26" ht="15.75" customHeight="1" x14ac:dyDescent="0.2">
      <c r="A154" s="46"/>
      <c r="B154" s="46"/>
      <c r="C154" s="46"/>
      <c r="D154" s="46"/>
      <c r="E154" s="46"/>
      <c r="F154" s="46"/>
      <c r="G154" s="46"/>
      <c r="H154" s="46"/>
      <c r="I154" s="47"/>
      <c r="J154" s="46"/>
      <c r="K154" s="46"/>
      <c r="L154" s="46"/>
      <c r="M154" s="46"/>
      <c r="N154" s="46"/>
      <c r="O154" s="46"/>
      <c r="P154" s="46"/>
      <c r="Q154" s="46"/>
      <c r="R154" s="46"/>
      <c r="S154" s="46"/>
      <c r="T154" s="46"/>
      <c r="U154" s="46"/>
      <c r="V154" s="46"/>
      <c r="W154" s="46"/>
      <c r="X154" s="46"/>
      <c r="Y154" s="46"/>
      <c r="Z154" s="46"/>
    </row>
    <row r="155" spans="1:26" ht="15.75" customHeight="1" x14ac:dyDescent="0.2">
      <c r="A155" s="46"/>
      <c r="B155" s="46"/>
      <c r="C155" s="46"/>
      <c r="D155" s="46"/>
      <c r="E155" s="46"/>
      <c r="F155" s="46"/>
      <c r="G155" s="46"/>
      <c r="H155" s="46"/>
      <c r="I155" s="47"/>
      <c r="J155" s="46"/>
      <c r="K155" s="46"/>
      <c r="L155" s="46"/>
      <c r="M155" s="46"/>
      <c r="N155" s="46"/>
      <c r="O155" s="46"/>
      <c r="P155" s="46"/>
      <c r="Q155" s="46"/>
      <c r="R155" s="46"/>
      <c r="S155" s="46"/>
      <c r="T155" s="46"/>
      <c r="U155" s="46"/>
      <c r="V155" s="46"/>
      <c r="W155" s="46"/>
      <c r="X155" s="46"/>
      <c r="Y155" s="46"/>
      <c r="Z155" s="46"/>
    </row>
    <row r="156" spans="1:26" ht="15.75" customHeight="1" x14ac:dyDescent="0.2">
      <c r="A156" s="46"/>
      <c r="B156" s="46"/>
      <c r="C156" s="46"/>
      <c r="D156" s="46"/>
      <c r="E156" s="46"/>
      <c r="F156" s="46"/>
      <c r="G156" s="46"/>
      <c r="H156" s="46"/>
      <c r="I156" s="47"/>
      <c r="J156" s="46"/>
      <c r="K156" s="46"/>
      <c r="L156" s="46"/>
      <c r="M156" s="46"/>
      <c r="N156" s="46"/>
      <c r="O156" s="46"/>
      <c r="P156" s="46"/>
      <c r="Q156" s="46"/>
      <c r="R156" s="46"/>
      <c r="S156" s="46"/>
      <c r="T156" s="46"/>
      <c r="U156" s="46"/>
      <c r="V156" s="46"/>
      <c r="W156" s="46"/>
      <c r="X156" s="46"/>
      <c r="Y156" s="46"/>
      <c r="Z156" s="46"/>
    </row>
    <row r="157" spans="1:26" ht="15.75" customHeight="1" x14ac:dyDescent="0.2">
      <c r="A157" s="46"/>
      <c r="B157" s="46"/>
      <c r="C157" s="46"/>
      <c r="D157" s="46"/>
      <c r="E157" s="46"/>
      <c r="F157" s="46"/>
      <c r="G157" s="46"/>
      <c r="H157" s="46"/>
      <c r="I157" s="47"/>
      <c r="J157" s="46"/>
      <c r="K157" s="46"/>
      <c r="L157" s="46"/>
      <c r="M157" s="46"/>
      <c r="N157" s="46"/>
      <c r="O157" s="46"/>
      <c r="P157" s="46"/>
      <c r="Q157" s="46"/>
      <c r="R157" s="46"/>
      <c r="S157" s="46"/>
      <c r="T157" s="46"/>
      <c r="U157" s="46"/>
      <c r="V157" s="46"/>
      <c r="W157" s="46"/>
      <c r="X157" s="46"/>
      <c r="Y157" s="46"/>
      <c r="Z157" s="46"/>
    </row>
    <row r="158" spans="1:26" ht="15.75" customHeight="1" x14ac:dyDescent="0.2">
      <c r="A158" s="46"/>
      <c r="B158" s="46"/>
      <c r="C158" s="46"/>
      <c r="D158" s="46"/>
      <c r="E158" s="46"/>
      <c r="F158" s="46"/>
      <c r="G158" s="46"/>
      <c r="H158" s="46"/>
      <c r="I158" s="47"/>
      <c r="J158" s="46"/>
      <c r="K158" s="46"/>
      <c r="L158" s="46"/>
      <c r="M158" s="46"/>
      <c r="N158" s="46"/>
      <c r="O158" s="46"/>
      <c r="P158" s="46"/>
      <c r="Q158" s="46"/>
      <c r="R158" s="46"/>
      <c r="S158" s="46"/>
      <c r="T158" s="46"/>
      <c r="U158" s="46"/>
      <c r="V158" s="46"/>
      <c r="W158" s="46"/>
      <c r="X158" s="46"/>
      <c r="Y158" s="46"/>
      <c r="Z158" s="46"/>
    </row>
    <row r="159" spans="1:26" ht="15.75" customHeight="1" x14ac:dyDescent="0.2">
      <c r="A159" s="46"/>
      <c r="B159" s="46"/>
      <c r="C159" s="46"/>
      <c r="D159" s="46"/>
      <c r="E159" s="46"/>
      <c r="F159" s="46"/>
      <c r="G159" s="46"/>
      <c r="H159" s="46"/>
      <c r="I159" s="47"/>
      <c r="J159" s="46"/>
      <c r="K159" s="46"/>
      <c r="L159" s="46"/>
      <c r="M159" s="46"/>
      <c r="N159" s="46"/>
      <c r="O159" s="46"/>
      <c r="P159" s="46"/>
      <c r="Q159" s="46"/>
      <c r="R159" s="46"/>
      <c r="S159" s="46"/>
      <c r="T159" s="46"/>
      <c r="U159" s="46"/>
      <c r="V159" s="46"/>
      <c r="W159" s="46"/>
      <c r="X159" s="46"/>
      <c r="Y159" s="46"/>
      <c r="Z159" s="46"/>
    </row>
    <row r="160" spans="1:26" ht="15.75" customHeight="1" x14ac:dyDescent="0.2">
      <c r="A160" s="46"/>
      <c r="B160" s="46"/>
      <c r="C160" s="46"/>
      <c r="D160" s="46"/>
      <c r="E160" s="46"/>
      <c r="F160" s="46"/>
      <c r="G160" s="46"/>
      <c r="H160" s="46"/>
      <c r="I160" s="47"/>
      <c r="J160" s="46"/>
      <c r="K160" s="46"/>
      <c r="L160" s="46"/>
      <c r="M160" s="46"/>
      <c r="N160" s="46"/>
      <c r="O160" s="46"/>
      <c r="P160" s="46"/>
      <c r="Q160" s="46"/>
      <c r="R160" s="46"/>
      <c r="S160" s="46"/>
      <c r="T160" s="46"/>
      <c r="U160" s="46"/>
      <c r="V160" s="46"/>
      <c r="W160" s="46"/>
      <c r="X160" s="46"/>
      <c r="Y160" s="46"/>
      <c r="Z160" s="46"/>
    </row>
    <row r="161" spans="1:26" ht="15.75" customHeight="1" x14ac:dyDescent="0.2">
      <c r="A161" s="46"/>
      <c r="B161" s="46"/>
      <c r="C161" s="46"/>
      <c r="D161" s="46"/>
      <c r="E161" s="46"/>
      <c r="F161" s="46"/>
      <c r="G161" s="46"/>
      <c r="H161" s="46"/>
      <c r="I161" s="47"/>
      <c r="J161" s="46"/>
      <c r="K161" s="46"/>
      <c r="L161" s="46"/>
      <c r="M161" s="46"/>
      <c r="N161" s="46"/>
      <c r="O161" s="46"/>
      <c r="P161" s="46"/>
      <c r="Q161" s="46"/>
      <c r="R161" s="46"/>
      <c r="S161" s="46"/>
      <c r="T161" s="46"/>
      <c r="U161" s="46"/>
      <c r="V161" s="46"/>
      <c r="W161" s="46"/>
      <c r="X161" s="46"/>
      <c r="Y161" s="46"/>
      <c r="Z161" s="46"/>
    </row>
    <row r="162" spans="1:26" ht="15.75" customHeight="1" x14ac:dyDescent="0.2">
      <c r="A162" s="46"/>
      <c r="B162" s="46"/>
      <c r="C162" s="46"/>
      <c r="D162" s="46"/>
      <c r="E162" s="46"/>
      <c r="F162" s="46"/>
      <c r="G162" s="46"/>
      <c r="H162" s="46"/>
      <c r="I162" s="47"/>
      <c r="J162" s="46"/>
      <c r="K162" s="46"/>
      <c r="L162" s="46"/>
      <c r="M162" s="46"/>
      <c r="N162" s="46"/>
      <c r="O162" s="46"/>
      <c r="P162" s="46"/>
      <c r="Q162" s="46"/>
      <c r="R162" s="46"/>
      <c r="S162" s="46"/>
      <c r="T162" s="46"/>
      <c r="U162" s="46"/>
      <c r="V162" s="46"/>
      <c r="W162" s="46"/>
      <c r="X162" s="46"/>
      <c r="Y162" s="46"/>
      <c r="Z162" s="46"/>
    </row>
    <row r="163" spans="1:26" ht="15.75" customHeight="1" x14ac:dyDescent="0.2">
      <c r="A163" s="46"/>
      <c r="B163" s="46"/>
      <c r="C163" s="46"/>
      <c r="D163" s="46"/>
      <c r="E163" s="46"/>
      <c r="F163" s="46"/>
      <c r="G163" s="46"/>
      <c r="H163" s="46"/>
      <c r="I163" s="47"/>
      <c r="J163" s="46"/>
      <c r="K163" s="46"/>
      <c r="L163" s="46"/>
      <c r="M163" s="46"/>
      <c r="N163" s="46"/>
      <c r="O163" s="46"/>
      <c r="P163" s="46"/>
      <c r="Q163" s="46"/>
      <c r="R163" s="46"/>
      <c r="S163" s="46"/>
      <c r="T163" s="46"/>
      <c r="U163" s="46"/>
      <c r="V163" s="46"/>
      <c r="W163" s="46"/>
      <c r="X163" s="46"/>
      <c r="Y163" s="46"/>
      <c r="Z163" s="46"/>
    </row>
    <row r="164" spans="1:26" ht="15.75" customHeight="1" x14ac:dyDescent="0.2">
      <c r="A164" s="46"/>
      <c r="B164" s="46"/>
      <c r="C164" s="46"/>
      <c r="D164" s="46"/>
      <c r="E164" s="46"/>
      <c r="F164" s="46"/>
      <c r="G164" s="46"/>
      <c r="H164" s="46"/>
      <c r="I164" s="47"/>
      <c r="J164" s="46"/>
      <c r="K164" s="46"/>
      <c r="L164" s="46"/>
      <c r="M164" s="46"/>
      <c r="N164" s="46"/>
      <c r="O164" s="46"/>
      <c r="P164" s="46"/>
      <c r="Q164" s="46"/>
      <c r="R164" s="46"/>
      <c r="S164" s="46"/>
      <c r="T164" s="46"/>
      <c r="U164" s="46"/>
      <c r="V164" s="46"/>
      <c r="W164" s="46"/>
      <c r="X164" s="46"/>
      <c r="Y164" s="46"/>
      <c r="Z164" s="46"/>
    </row>
    <row r="165" spans="1:26" ht="15.75" customHeight="1" x14ac:dyDescent="0.2">
      <c r="A165" s="46"/>
      <c r="B165" s="46"/>
      <c r="C165" s="46"/>
      <c r="D165" s="46"/>
      <c r="E165" s="46"/>
      <c r="F165" s="46"/>
      <c r="G165" s="46"/>
      <c r="H165" s="46"/>
      <c r="I165" s="47"/>
      <c r="J165" s="46"/>
      <c r="K165" s="46"/>
      <c r="L165" s="46"/>
      <c r="M165" s="46"/>
      <c r="N165" s="46"/>
      <c r="O165" s="46"/>
      <c r="P165" s="46"/>
      <c r="Q165" s="46"/>
      <c r="R165" s="46"/>
      <c r="S165" s="46"/>
      <c r="T165" s="46"/>
      <c r="U165" s="46"/>
      <c r="V165" s="46"/>
      <c r="W165" s="46"/>
      <c r="X165" s="46"/>
      <c r="Y165" s="46"/>
      <c r="Z165" s="46"/>
    </row>
    <row r="166" spans="1:26" ht="15.75" customHeight="1" x14ac:dyDescent="0.2">
      <c r="A166" s="46"/>
      <c r="B166" s="46"/>
      <c r="C166" s="46"/>
      <c r="D166" s="46"/>
      <c r="E166" s="46"/>
      <c r="F166" s="46"/>
      <c r="G166" s="46"/>
      <c r="H166" s="46"/>
      <c r="I166" s="47"/>
      <c r="J166" s="46"/>
      <c r="K166" s="46"/>
      <c r="L166" s="46"/>
      <c r="M166" s="46"/>
      <c r="N166" s="46"/>
      <c r="O166" s="46"/>
      <c r="P166" s="46"/>
      <c r="Q166" s="46"/>
      <c r="R166" s="46"/>
      <c r="S166" s="46"/>
      <c r="T166" s="46"/>
      <c r="U166" s="46"/>
      <c r="V166" s="46"/>
      <c r="W166" s="46"/>
      <c r="X166" s="46"/>
      <c r="Y166" s="46"/>
      <c r="Z166" s="46"/>
    </row>
    <row r="167" spans="1:26" ht="15.75" customHeight="1" x14ac:dyDescent="0.2">
      <c r="A167" s="46"/>
      <c r="B167" s="46"/>
      <c r="C167" s="46"/>
      <c r="D167" s="46"/>
      <c r="E167" s="46"/>
      <c r="F167" s="46"/>
      <c r="G167" s="46"/>
      <c r="H167" s="46"/>
      <c r="I167" s="47"/>
      <c r="J167" s="46"/>
      <c r="K167" s="46"/>
      <c r="L167" s="46"/>
      <c r="M167" s="46"/>
      <c r="N167" s="46"/>
      <c r="O167" s="46"/>
      <c r="P167" s="46"/>
      <c r="Q167" s="46"/>
      <c r="R167" s="46"/>
      <c r="S167" s="46"/>
      <c r="T167" s="46"/>
      <c r="U167" s="46"/>
      <c r="V167" s="46"/>
      <c r="W167" s="46"/>
      <c r="X167" s="46"/>
      <c r="Y167" s="46"/>
      <c r="Z167" s="46"/>
    </row>
    <row r="168" spans="1:26" ht="15.75" customHeight="1" x14ac:dyDescent="0.2">
      <c r="A168" s="46"/>
      <c r="B168" s="46"/>
      <c r="C168" s="46"/>
      <c r="D168" s="46"/>
      <c r="E168" s="46"/>
      <c r="F168" s="46"/>
      <c r="G168" s="46"/>
      <c r="H168" s="46"/>
      <c r="I168" s="47"/>
      <c r="J168" s="46"/>
      <c r="K168" s="46"/>
      <c r="L168" s="46"/>
      <c r="M168" s="46"/>
      <c r="N168" s="46"/>
      <c r="O168" s="46"/>
      <c r="P168" s="46"/>
      <c r="Q168" s="46"/>
      <c r="R168" s="46"/>
      <c r="S168" s="46"/>
      <c r="T168" s="46"/>
      <c r="U168" s="46"/>
      <c r="V168" s="46"/>
      <c r="W168" s="46"/>
      <c r="X168" s="46"/>
      <c r="Y168" s="46"/>
      <c r="Z168" s="46"/>
    </row>
    <row r="169" spans="1:26" ht="15.75" customHeight="1" x14ac:dyDescent="0.2">
      <c r="A169" s="46"/>
      <c r="B169" s="46"/>
      <c r="C169" s="46"/>
      <c r="D169" s="46"/>
      <c r="E169" s="46"/>
      <c r="F169" s="46"/>
      <c r="G169" s="46"/>
      <c r="H169" s="46"/>
      <c r="I169" s="47"/>
      <c r="J169" s="46"/>
      <c r="K169" s="46"/>
      <c r="L169" s="46"/>
      <c r="M169" s="46"/>
      <c r="N169" s="46"/>
      <c r="O169" s="46"/>
      <c r="P169" s="46"/>
      <c r="Q169" s="46"/>
      <c r="R169" s="46"/>
      <c r="S169" s="46"/>
      <c r="T169" s="46"/>
      <c r="U169" s="46"/>
      <c r="V169" s="46"/>
      <c r="W169" s="46"/>
      <c r="X169" s="46"/>
      <c r="Y169" s="46"/>
      <c r="Z169" s="46"/>
    </row>
    <row r="170" spans="1:26" ht="15.75" customHeight="1" x14ac:dyDescent="0.2">
      <c r="A170" s="46"/>
      <c r="B170" s="46"/>
      <c r="C170" s="46"/>
      <c r="D170" s="46"/>
      <c r="E170" s="46"/>
      <c r="F170" s="46"/>
      <c r="G170" s="46"/>
      <c r="H170" s="46"/>
      <c r="I170" s="47"/>
      <c r="J170" s="46"/>
      <c r="K170" s="46"/>
      <c r="L170" s="46"/>
      <c r="M170" s="46"/>
      <c r="N170" s="46"/>
      <c r="O170" s="46"/>
      <c r="P170" s="46"/>
      <c r="Q170" s="46"/>
      <c r="R170" s="46"/>
      <c r="S170" s="46"/>
      <c r="T170" s="46"/>
      <c r="U170" s="46"/>
      <c r="V170" s="46"/>
      <c r="W170" s="46"/>
      <c r="X170" s="46"/>
      <c r="Y170" s="46"/>
      <c r="Z170" s="46"/>
    </row>
    <row r="171" spans="1:26" ht="15.75" customHeight="1" x14ac:dyDescent="0.2">
      <c r="A171" s="46"/>
      <c r="B171" s="46"/>
      <c r="C171" s="46"/>
      <c r="D171" s="46"/>
      <c r="E171" s="46"/>
      <c r="F171" s="46"/>
      <c r="G171" s="46"/>
      <c r="H171" s="46"/>
      <c r="I171" s="47"/>
      <c r="J171" s="46"/>
      <c r="K171" s="46"/>
      <c r="L171" s="46"/>
      <c r="M171" s="46"/>
      <c r="N171" s="46"/>
      <c r="O171" s="46"/>
      <c r="P171" s="46"/>
      <c r="Q171" s="46"/>
      <c r="R171" s="46"/>
      <c r="S171" s="46"/>
      <c r="T171" s="46"/>
      <c r="U171" s="46"/>
      <c r="V171" s="46"/>
      <c r="W171" s="46"/>
      <c r="X171" s="46"/>
      <c r="Y171" s="46"/>
      <c r="Z171" s="46"/>
    </row>
    <row r="172" spans="1:26" ht="15.75" customHeight="1" x14ac:dyDescent="0.2">
      <c r="A172" s="46"/>
      <c r="B172" s="46"/>
      <c r="C172" s="46"/>
      <c r="D172" s="46"/>
      <c r="E172" s="46"/>
      <c r="F172" s="46"/>
      <c r="G172" s="46"/>
      <c r="H172" s="46"/>
      <c r="I172" s="47"/>
      <c r="J172" s="46"/>
      <c r="K172" s="46"/>
      <c r="L172" s="46"/>
      <c r="M172" s="46"/>
      <c r="N172" s="46"/>
      <c r="O172" s="46"/>
      <c r="P172" s="46"/>
      <c r="Q172" s="46"/>
      <c r="R172" s="46"/>
      <c r="S172" s="46"/>
      <c r="T172" s="46"/>
      <c r="U172" s="46"/>
      <c r="V172" s="46"/>
      <c r="W172" s="46"/>
      <c r="X172" s="46"/>
      <c r="Y172" s="46"/>
      <c r="Z172" s="46"/>
    </row>
    <row r="173" spans="1:26" ht="15.75" customHeight="1" x14ac:dyDescent="0.2">
      <c r="A173" s="46"/>
      <c r="B173" s="46"/>
      <c r="C173" s="46"/>
      <c r="D173" s="46"/>
      <c r="E173" s="46"/>
      <c r="F173" s="46"/>
      <c r="G173" s="46"/>
      <c r="H173" s="46"/>
      <c r="I173" s="47"/>
      <c r="J173" s="46"/>
      <c r="K173" s="46"/>
      <c r="L173" s="46"/>
      <c r="M173" s="46"/>
      <c r="N173" s="46"/>
      <c r="O173" s="46"/>
      <c r="P173" s="46"/>
      <c r="Q173" s="46"/>
      <c r="R173" s="46"/>
      <c r="S173" s="46"/>
      <c r="T173" s="46"/>
      <c r="U173" s="46"/>
      <c r="V173" s="46"/>
      <c r="W173" s="46"/>
      <c r="X173" s="46"/>
      <c r="Y173" s="46"/>
      <c r="Z173" s="46"/>
    </row>
    <row r="174" spans="1:26" ht="15.75" customHeight="1" x14ac:dyDescent="0.2">
      <c r="A174" s="46"/>
      <c r="B174" s="46"/>
      <c r="C174" s="46"/>
      <c r="D174" s="46"/>
      <c r="E174" s="46"/>
      <c r="F174" s="46"/>
      <c r="G174" s="46"/>
      <c r="H174" s="46"/>
      <c r="I174" s="47"/>
      <c r="J174" s="46"/>
      <c r="K174" s="46"/>
      <c r="L174" s="46"/>
      <c r="M174" s="46"/>
      <c r="N174" s="46"/>
      <c r="O174" s="46"/>
      <c r="P174" s="46"/>
      <c r="Q174" s="46"/>
      <c r="R174" s="46"/>
      <c r="S174" s="46"/>
      <c r="T174" s="46"/>
      <c r="U174" s="46"/>
      <c r="V174" s="46"/>
      <c r="W174" s="46"/>
      <c r="X174" s="46"/>
      <c r="Y174" s="46"/>
      <c r="Z174" s="46"/>
    </row>
    <row r="175" spans="1:26" ht="15.75" customHeight="1" x14ac:dyDescent="0.2">
      <c r="A175" s="46"/>
      <c r="B175" s="46"/>
      <c r="C175" s="46"/>
      <c r="D175" s="46"/>
      <c r="E175" s="46"/>
      <c r="F175" s="46"/>
      <c r="G175" s="46"/>
      <c r="H175" s="46"/>
      <c r="I175" s="47"/>
      <c r="J175" s="46"/>
      <c r="K175" s="46"/>
      <c r="L175" s="46"/>
      <c r="M175" s="46"/>
      <c r="N175" s="46"/>
      <c r="O175" s="46"/>
      <c r="P175" s="46"/>
      <c r="Q175" s="46"/>
      <c r="R175" s="46"/>
      <c r="S175" s="46"/>
      <c r="T175" s="46"/>
      <c r="U175" s="46"/>
      <c r="V175" s="46"/>
      <c r="W175" s="46"/>
      <c r="X175" s="46"/>
      <c r="Y175" s="46"/>
      <c r="Z175" s="46"/>
    </row>
    <row r="176" spans="1:26" ht="15.75" customHeight="1" x14ac:dyDescent="0.2">
      <c r="A176" s="46"/>
      <c r="B176" s="46"/>
      <c r="C176" s="46"/>
      <c r="D176" s="46"/>
      <c r="E176" s="46"/>
      <c r="F176" s="46"/>
      <c r="G176" s="46"/>
      <c r="H176" s="46"/>
      <c r="I176" s="47"/>
      <c r="J176" s="46"/>
      <c r="K176" s="46"/>
      <c r="L176" s="46"/>
      <c r="M176" s="46"/>
      <c r="N176" s="46"/>
      <c r="O176" s="46"/>
      <c r="P176" s="46"/>
      <c r="Q176" s="46"/>
      <c r="R176" s="46"/>
      <c r="S176" s="46"/>
      <c r="T176" s="46"/>
      <c r="U176" s="46"/>
      <c r="V176" s="46"/>
      <c r="W176" s="46"/>
      <c r="X176" s="46"/>
      <c r="Y176" s="46"/>
      <c r="Z176" s="46"/>
    </row>
    <row r="177" spans="1:26" ht="15.75" customHeight="1" x14ac:dyDescent="0.2">
      <c r="A177" s="46"/>
      <c r="B177" s="46"/>
      <c r="C177" s="46"/>
      <c r="D177" s="46"/>
      <c r="E177" s="46"/>
      <c r="F177" s="46"/>
      <c r="G177" s="46"/>
      <c r="H177" s="46"/>
      <c r="I177" s="47"/>
      <c r="J177" s="46"/>
      <c r="K177" s="46"/>
      <c r="L177" s="46"/>
      <c r="M177" s="46"/>
      <c r="N177" s="46"/>
      <c r="O177" s="46"/>
      <c r="P177" s="46"/>
      <c r="Q177" s="46"/>
      <c r="R177" s="46"/>
      <c r="S177" s="46"/>
      <c r="T177" s="46"/>
      <c r="U177" s="46"/>
      <c r="V177" s="46"/>
      <c r="W177" s="46"/>
      <c r="X177" s="46"/>
      <c r="Y177" s="46"/>
      <c r="Z177" s="46"/>
    </row>
    <row r="178" spans="1:26" ht="15.75" customHeight="1" x14ac:dyDescent="0.2">
      <c r="A178" s="46"/>
      <c r="B178" s="46"/>
      <c r="C178" s="46"/>
      <c r="D178" s="46"/>
      <c r="E178" s="46"/>
      <c r="F178" s="46"/>
      <c r="G178" s="46"/>
      <c r="H178" s="46"/>
      <c r="I178" s="47"/>
      <c r="J178" s="46"/>
      <c r="K178" s="46"/>
      <c r="L178" s="46"/>
      <c r="M178" s="46"/>
      <c r="N178" s="46"/>
      <c r="O178" s="46"/>
      <c r="P178" s="46"/>
      <c r="Q178" s="46"/>
      <c r="R178" s="46"/>
      <c r="S178" s="46"/>
      <c r="T178" s="46"/>
      <c r="U178" s="46"/>
      <c r="V178" s="46"/>
      <c r="W178" s="46"/>
      <c r="X178" s="46"/>
      <c r="Y178" s="46"/>
      <c r="Z178" s="46"/>
    </row>
    <row r="179" spans="1:26" ht="15.75" customHeight="1" x14ac:dyDescent="0.2">
      <c r="A179" s="46"/>
      <c r="B179" s="46"/>
      <c r="C179" s="46"/>
      <c r="D179" s="46"/>
      <c r="E179" s="46"/>
      <c r="F179" s="46"/>
      <c r="G179" s="46"/>
      <c r="H179" s="46"/>
      <c r="I179" s="47"/>
      <c r="J179" s="46"/>
      <c r="K179" s="46"/>
      <c r="L179" s="46"/>
      <c r="M179" s="46"/>
      <c r="N179" s="46"/>
      <c r="O179" s="46"/>
      <c r="P179" s="46"/>
      <c r="Q179" s="46"/>
      <c r="R179" s="46"/>
      <c r="S179" s="46"/>
      <c r="T179" s="46"/>
      <c r="U179" s="46"/>
      <c r="V179" s="46"/>
      <c r="W179" s="46"/>
      <c r="X179" s="46"/>
      <c r="Y179" s="46"/>
      <c r="Z179" s="46"/>
    </row>
    <row r="180" spans="1:26" ht="15.75" customHeight="1" x14ac:dyDescent="0.2">
      <c r="A180" s="46"/>
      <c r="B180" s="46"/>
      <c r="C180" s="46"/>
      <c r="D180" s="46"/>
      <c r="E180" s="46"/>
      <c r="F180" s="46"/>
      <c r="G180" s="46"/>
      <c r="H180" s="46"/>
      <c r="I180" s="47"/>
      <c r="J180" s="46"/>
      <c r="K180" s="46"/>
      <c r="L180" s="46"/>
      <c r="M180" s="46"/>
      <c r="N180" s="46"/>
      <c r="O180" s="46"/>
      <c r="P180" s="46"/>
      <c r="Q180" s="46"/>
      <c r="R180" s="46"/>
      <c r="S180" s="46"/>
      <c r="T180" s="46"/>
      <c r="U180" s="46"/>
      <c r="V180" s="46"/>
      <c r="W180" s="46"/>
      <c r="X180" s="46"/>
      <c r="Y180" s="46"/>
      <c r="Z180" s="46"/>
    </row>
    <row r="181" spans="1:26" ht="15.75" customHeight="1" x14ac:dyDescent="0.2">
      <c r="A181" s="46"/>
      <c r="B181" s="46"/>
      <c r="C181" s="46"/>
      <c r="D181" s="46"/>
      <c r="E181" s="46"/>
      <c r="F181" s="46"/>
      <c r="G181" s="46"/>
      <c r="H181" s="46"/>
      <c r="I181" s="47"/>
      <c r="J181" s="46"/>
      <c r="K181" s="46"/>
      <c r="L181" s="46"/>
      <c r="M181" s="46"/>
      <c r="N181" s="46"/>
      <c r="O181" s="46"/>
      <c r="P181" s="46"/>
      <c r="Q181" s="46"/>
      <c r="R181" s="46"/>
      <c r="S181" s="46"/>
      <c r="T181" s="46"/>
      <c r="U181" s="46"/>
      <c r="V181" s="46"/>
      <c r="W181" s="46"/>
      <c r="X181" s="46"/>
      <c r="Y181" s="46"/>
      <c r="Z181" s="46"/>
    </row>
    <row r="182" spans="1:26" ht="15.75" customHeight="1" x14ac:dyDescent="0.2">
      <c r="A182" s="46"/>
      <c r="B182" s="46"/>
      <c r="C182" s="46"/>
      <c r="D182" s="46"/>
      <c r="E182" s="46"/>
      <c r="F182" s="46"/>
      <c r="G182" s="46"/>
      <c r="H182" s="46"/>
      <c r="I182" s="47"/>
      <c r="J182" s="46"/>
      <c r="K182" s="46"/>
      <c r="L182" s="46"/>
      <c r="M182" s="46"/>
      <c r="N182" s="46"/>
      <c r="O182" s="46"/>
      <c r="P182" s="46"/>
      <c r="Q182" s="46"/>
      <c r="R182" s="46"/>
      <c r="S182" s="46"/>
      <c r="T182" s="46"/>
      <c r="U182" s="46"/>
      <c r="V182" s="46"/>
      <c r="W182" s="46"/>
      <c r="X182" s="46"/>
      <c r="Y182" s="46"/>
      <c r="Z182" s="46"/>
    </row>
    <row r="183" spans="1:26" ht="15.75" customHeight="1" x14ac:dyDescent="0.2">
      <c r="A183" s="46"/>
      <c r="B183" s="46"/>
      <c r="C183" s="46"/>
      <c r="D183" s="46"/>
      <c r="E183" s="46"/>
      <c r="F183" s="46"/>
      <c r="G183" s="46"/>
      <c r="H183" s="46"/>
      <c r="I183" s="47"/>
      <c r="J183" s="46"/>
      <c r="K183" s="46"/>
      <c r="L183" s="46"/>
      <c r="M183" s="46"/>
      <c r="N183" s="46"/>
      <c r="O183" s="46"/>
      <c r="P183" s="46"/>
      <c r="Q183" s="46"/>
      <c r="R183" s="46"/>
      <c r="S183" s="46"/>
      <c r="T183" s="46"/>
      <c r="U183" s="46"/>
      <c r="V183" s="46"/>
      <c r="W183" s="46"/>
      <c r="X183" s="46"/>
      <c r="Y183" s="46"/>
      <c r="Z183" s="46"/>
    </row>
    <row r="184" spans="1:26" ht="15.75" customHeight="1" x14ac:dyDescent="0.2">
      <c r="A184" s="46"/>
      <c r="B184" s="46"/>
      <c r="C184" s="46"/>
      <c r="D184" s="46"/>
      <c r="E184" s="46"/>
      <c r="F184" s="46"/>
      <c r="G184" s="46"/>
      <c r="H184" s="46"/>
      <c r="I184" s="47"/>
      <c r="J184" s="46"/>
      <c r="K184" s="46"/>
      <c r="L184" s="46"/>
      <c r="M184" s="46"/>
      <c r="N184" s="46"/>
      <c r="O184" s="46"/>
      <c r="P184" s="46"/>
      <c r="Q184" s="46"/>
      <c r="R184" s="46"/>
      <c r="S184" s="46"/>
      <c r="T184" s="46"/>
      <c r="U184" s="46"/>
      <c r="V184" s="46"/>
      <c r="W184" s="46"/>
      <c r="X184" s="46"/>
      <c r="Y184" s="46"/>
      <c r="Z184" s="46"/>
    </row>
    <row r="185" spans="1:26" ht="15.75" customHeight="1" x14ac:dyDescent="0.2">
      <c r="A185" s="46"/>
      <c r="B185" s="46"/>
      <c r="C185" s="46"/>
      <c r="D185" s="46"/>
      <c r="E185" s="46"/>
      <c r="F185" s="46"/>
      <c r="G185" s="46"/>
      <c r="H185" s="46"/>
      <c r="I185" s="47"/>
      <c r="J185" s="46"/>
      <c r="K185" s="46"/>
      <c r="L185" s="46"/>
      <c r="M185" s="46"/>
      <c r="N185" s="46"/>
      <c r="O185" s="46"/>
      <c r="P185" s="46"/>
      <c r="Q185" s="46"/>
      <c r="R185" s="46"/>
      <c r="S185" s="46"/>
      <c r="T185" s="46"/>
      <c r="U185" s="46"/>
      <c r="V185" s="46"/>
      <c r="W185" s="46"/>
      <c r="X185" s="46"/>
      <c r="Y185" s="46"/>
      <c r="Z185" s="46"/>
    </row>
    <row r="186" spans="1:26" ht="15.75" customHeight="1" x14ac:dyDescent="0.2">
      <c r="A186" s="46"/>
      <c r="B186" s="46"/>
      <c r="C186" s="46"/>
      <c r="D186" s="46"/>
      <c r="E186" s="46"/>
      <c r="F186" s="46"/>
      <c r="G186" s="46"/>
      <c r="H186" s="46"/>
      <c r="I186" s="47"/>
      <c r="J186" s="46"/>
      <c r="K186" s="46"/>
      <c r="L186" s="46"/>
      <c r="M186" s="46"/>
      <c r="N186" s="46"/>
      <c r="O186" s="46"/>
      <c r="P186" s="46"/>
      <c r="Q186" s="46"/>
      <c r="R186" s="46"/>
      <c r="S186" s="46"/>
      <c r="T186" s="46"/>
      <c r="U186" s="46"/>
      <c r="V186" s="46"/>
      <c r="W186" s="46"/>
      <c r="X186" s="46"/>
      <c r="Y186" s="46"/>
      <c r="Z186" s="46"/>
    </row>
    <row r="187" spans="1:26" ht="15.75" customHeight="1" x14ac:dyDescent="0.2">
      <c r="A187" s="46"/>
      <c r="B187" s="46"/>
      <c r="C187" s="46"/>
      <c r="D187" s="46"/>
      <c r="E187" s="46"/>
      <c r="F187" s="46"/>
      <c r="G187" s="46"/>
      <c r="H187" s="46"/>
      <c r="I187" s="47"/>
      <c r="J187" s="46"/>
      <c r="K187" s="46"/>
      <c r="L187" s="46"/>
      <c r="M187" s="46"/>
      <c r="N187" s="46"/>
      <c r="O187" s="46"/>
      <c r="P187" s="46"/>
      <c r="Q187" s="46"/>
      <c r="R187" s="46"/>
      <c r="S187" s="46"/>
      <c r="T187" s="46"/>
      <c r="U187" s="46"/>
      <c r="V187" s="46"/>
      <c r="W187" s="46"/>
      <c r="X187" s="46"/>
      <c r="Y187" s="46"/>
      <c r="Z187" s="46"/>
    </row>
    <row r="188" spans="1:26" ht="15.75" customHeight="1" x14ac:dyDescent="0.2">
      <c r="A188" s="46"/>
      <c r="B188" s="46"/>
      <c r="C188" s="46"/>
      <c r="D188" s="46"/>
      <c r="E188" s="46"/>
      <c r="F188" s="46"/>
      <c r="G188" s="46"/>
      <c r="H188" s="46"/>
      <c r="I188" s="47"/>
      <c r="J188" s="46"/>
      <c r="K188" s="46"/>
      <c r="L188" s="46"/>
      <c r="M188" s="46"/>
      <c r="N188" s="46"/>
      <c r="O188" s="46"/>
      <c r="P188" s="46"/>
      <c r="Q188" s="46"/>
      <c r="R188" s="46"/>
      <c r="S188" s="46"/>
      <c r="T188" s="46"/>
      <c r="U188" s="46"/>
      <c r="V188" s="46"/>
      <c r="W188" s="46"/>
      <c r="X188" s="46"/>
      <c r="Y188" s="46"/>
      <c r="Z188" s="46"/>
    </row>
    <row r="189" spans="1:26" ht="15.75" customHeight="1" x14ac:dyDescent="0.2">
      <c r="A189" s="46"/>
      <c r="B189" s="46"/>
      <c r="C189" s="46"/>
      <c r="D189" s="46"/>
      <c r="E189" s="46"/>
      <c r="F189" s="46"/>
      <c r="G189" s="46"/>
      <c r="H189" s="46"/>
      <c r="I189" s="47"/>
      <c r="J189" s="46"/>
      <c r="K189" s="46"/>
      <c r="L189" s="46"/>
      <c r="M189" s="46"/>
      <c r="N189" s="46"/>
      <c r="O189" s="46"/>
      <c r="P189" s="46"/>
      <c r="Q189" s="46"/>
      <c r="R189" s="46"/>
      <c r="S189" s="46"/>
      <c r="T189" s="46"/>
      <c r="U189" s="46"/>
      <c r="V189" s="46"/>
      <c r="W189" s="46"/>
      <c r="X189" s="46"/>
      <c r="Y189" s="46"/>
      <c r="Z189" s="46"/>
    </row>
    <row r="190" spans="1:26" ht="15.75" customHeight="1" x14ac:dyDescent="0.2">
      <c r="A190" s="46"/>
      <c r="B190" s="46"/>
      <c r="C190" s="46"/>
      <c r="D190" s="46"/>
      <c r="E190" s="46"/>
      <c r="F190" s="46"/>
      <c r="G190" s="46"/>
      <c r="H190" s="46"/>
      <c r="I190" s="47"/>
      <c r="J190" s="46"/>
      <c r="K190" s="46"/>
      <c r="L190" s="46"/>
      <c r="M190" s="46"/>
      <c r="N190" s="46"/>
      <c r="O190" s="46"/>
      <c r="P190" s="46"/>
      <c r="Q190" s="46"/>
      <c r="R190" s="46"/>
      <c r="S190" s="46"/>
      <c r="T190" s="46"/>
      <c r="U190" s="46"/>
      <c r="V190" s="46"/>
      <c r="W190" s="46"/>
      <c r="X190" s="46"/>
      <c r="Y190" s="46"/>
      <c r="Z190" s="46"/>
    </row>
    <row r="191" spans="1:26" ht="15.75" customHeight="1" x14ac:dyDescent="0.2">
      <c r="A191" s="46"/>
      <c r="B191" s="46"/>
      <c r="C191" s="46"/>
      <c r="D191" s="46"/>
      <c r="E191" s="46"/>
      <c r="F191" s="46"/>
      <c r="G191" s="46"/>
      <c r="H191" s="46"/>
      <c r="I191" s="47"/>
      <c r="J191" s="46"/>
      <c r="K191" s="46"/>
      <c r="L191" s="46"/>
      <c r="M191" s="46"/>
      <c r="N191" s="46"/>
      <c r="O191" s="46"/>
      <c r="P191" s="46"/>
      <c r="Q191" s="46"/>
      <c r="R191" s="46"/>
      <c r="S191" s="46"/>
      <c r="T191" s="46"/>
      <c r="U191" s="46"/>
      <c r="V191" s="46"/>
      <c r="W191" s="46"/>
      <c r="X191" s="46"/>
      <c r="Y191" s="46"/>
      <c r="Z191" s="46"/>
    </row>
    <row r="192" spans="1:26" ht="15.75" customHeight="1" x14ac:dyDescent="0.2">
      <c r="A192" s="46"/>
      <c r="B192" s="46"/>
      <c r="C192" s="46"/>
      <c r="D192" s="46"/>
      <c r="E192" s="46"/>
      <c r="F192" s="46"/>
      <c r="G192" s="46"/>
      <c r="H192" s="46"/>
      <c r="I192" s="47"/>
      <c r="J192" s="46"/>
      <c r="K192" s="46"/>
      <c r="L192" s="46"/>
      <c r="M192" s="46"/>
      <c r="N192" s="46"/>
      <c r="O192" s="46"/>
      <c r="P192" s="46"/>
      <c r="Q192" s="46"/>
      <c r="R192" s="46"/>
      <c r="S192" s="46"/>
      <c r="T192" s="46"/>
      <c r="U192" s="46"/>
      <c r="V192" s="46"/>
      <c r="W192" s="46"/>
      <c r="X192" s="46"/>
      <c r="Y192" s="46"/>
      <c r="Z192" s="46"/>
    </row>
    <row r="193" spans="1:26" ht="15.75" customHeight="1" x14ac:dyDescent="0.2">
      <c r="A193" s="46"/>
      <c r="B193" s="46"/>
      <c r="C193" s="46"/>
      <c r="D193" s="46"/>
      <c r="E193" s="46"/>
      <c r="F193" s="46"/>
      <c r="G193" s="46"/>
      <c r="H193" s="46"/>
      <c r="I193" s="47"/>
      <c r="J193" s="46"/>
      <c r="K193" s="46"/>
      <c r="L193" s="46"/>
      <c r="M193" s="46"/>
      <c r="N193" s="46"/>
      <c r="O193" s="46"/>
      <c r="P193" s="46"/>
      <c r="Q193" s="46"/>
      <c r="R193" s="46"/>
      <c r="S193" s="46"/>
      <c r="T193" s="46"/>
      <c r="U193" s="46"/>
      <c r="V193" s="46"/>
      <c r="W193" s="46"/>
      <c r="X193" s="46"/>
      <c r="Y193" s="46"/>
      <c r="Z193" s="46"/>
    </row>
    <row r="194" spans="1:26" ht="15.75" customHeight="1" x14ac:dyDescent="0.2">
      <c r="A194" s="46"/>
      <c r="B194" s="46"/>
      <c r="C194" s="46"/>
      <c r="D194" s="46"/>
      <c r="E194" s="46"/>
      <c r="F194" s="46"/>
      <c r="G194" s="46"/>
      <c r="H194" s="46"/>
      <c r="I194" s="47"/>
      <c r="J194" s="46"/>
      <c r="K194" s="46"/>
      <c r="L194" s="46"/>
      <c r="M194" s="46"/>
      <c r="N194" s="46"/>
      <c r="O194" s="46"/>
      <c r="P194" s="46"/>
      <c r="Q194" s="46"/>
      <c r="R194" s="46"/>
      <c r="S194" s="46"/>
      <c r="T194" s="46"/>
      <c r="U194" s="46"/>
      <c r="V194" s="46"/>
      <c r="W194" s="46"/>
      <c r="X194" s="46"/>
      <c r="Y194" s="46"/>
      <c r="Z194" s="46"/>
    </row>
    <row r="195" spans="1:26" ht="15.75" customHeight="1" x14ac:dyDescent="0.2">
      <c r="A195" s="46"/>
      <c r="B195" s="46"/>
      <c r="C195" s="46"/>
      <c r="D195" s="46"/>
      <c r="E195" s="46"/>
      <c r="F195" s="46"/>
      <c r="G195" s="46"/>
      <c r="H195" s="46"/>
      <c r="I195" s="47"/>
      <c r="J195" s="46"/>
      <c r="K195" s="46"/>
      <c r="L195" s="46"/>
      <c r="M195" s="46"/>
      <c r="N195" s="46"/>
      <c r="O195" s="46"/>
      <c r="P195" s="46"/>
      <c r="Q195" s="46"/>
      <c r="R195" s="46"/>
      <c r="S195" s="46"/>
      <c r="T195" s="46"/>
      <c r="U195" s="46"/>
      <c r="V195" s="46"/>
      <c r="W195" s="46"/>
      <c r="X195" s="46"/>
      <c r="Y195" s="46"/>
      <c r="Z195" s="46"/>
    </row>
    <row r="196" spans="1:26" ht="15.75" customHeight="1" x14ac:dyDescent="0.2">
      <c r="A196" s="46"/>
      <c r="B196" s="46"/>
      <c r="C196" s="46"/>
      <c r="D196" s="46"/>
      <c r="E196" s="46"/>
      <c r="F196" s="46"/>
      <c r="G196" s="46"/>
      <c r="H196" s="46"/>
      <c r="I196" s="47"/>
      <c r="J196" s="46"/>
      <c r="K196" s="46"/>
      <c r="L196" s="46"/>
      <c r="M196" s="46"/>
      <c r="N196" s="46"/>
      <c r="O196" s="46"/>
      <c r="P196" s="46"/>
      <c r="Q196" s="46"/>
      <c r="R196" s="46"/>
      <c r="S196" s="46"/>
      <c r="T196" s="46"/>
      <c r="U196" s="46"/>
      <c r="V196" s="46"/>
      <c r="W196" s="46"/>
      <c r="X196" s="46"/>
      <c r="Y196" s="46"/>
      <c r="Z196" s="46"/>
    </row>
    <row r="197" spans="1:26" ht="15.75" customHeight="1" x14ac:dyDescent="0.2">
      <c r="A197" s="46"/>
      <c r="B197" s="46"/>
      <c r="C197" s="46"/>
      <c r="D197" s="46"/>
      <c r="E197" s="46"/>
      <c r="F197" s="46"/>
      <c r="G197" s="46"/>
      <c r="H197" s="46"/>
      <c r="I197" s="47"/>
      <c r="J197" s="46"/>
      <c r="K197" s="46"/>
      <c r="L197" s="46"/>
      <c r="M197" s="46"/>
      <c r="N197" s="46"/>
      <c r="O197" s="46"/>
      <c r="P197" s="46"/>
      <c r="Q197" s="46"/>
      <c r="R197" s="46"/>
      <c r="S197" s="46"/>
      <c r="T197" s="46"/>
      <c r="U197" s="46"/>
      <c r="V197" s="46"/>
      <c r="W197" s="46"/>
      <c r="X197" s="46"/>
      <c r="Y197" s="46"/>
      <c r="Z197" s="46"/>
    </row>
    <row r="198" spans="1:26" ht="15.75" customHeight="1" x14ac:dyDescent="0.2">
      <c r="A198" s="46"/>
      <c r="B198" s="46"/>
      <c r="C198" s="46"/>
      <c r="D198" s="46"/>
      <c r="E198" s="46"/>
      <c r="F198" s="46"/>
      <c r="G198" s="46"/>
      <c r="H198" s="46"/>
      <c r="I198" s="47"/>
      <c r="J198" s="46"/>
      <c r="K198" s="46"/>
      <c r="L198" s="46"/>
      <c r="M198" s="46"/>
      <c r="N198" s="46"/>
      <c r="O198" s="46"/>
      <c r="P198" s="46"/>
      <c r="Q198" s="46"/>
      <c r="R198" s="46"/>
      <c r="S198" s="46"/>
      <c r="T198" s="46"/>
      <c r="U198" s="46"/>
      <c r="V198" s="46"/>
      <c r="W198" s="46"/>
      <c r="X198" s="46"/>
      <c r="Y198" s="46"/>
      <c r="Z198" s="46"/>
    </row>
    <row r="199" spans="1:26" ht="15.75" customHeight="1" x14ac:dyDescent="0.2">
      <c r="A199" s="46"/>
      <c r="B199" s="46"/>
      <c r="C199" s="46"/>
      <c r="D199" s="46"/>
      <c r="E199" s="46"/>
      <c r="F199" s="46"/>
      <c r="G199" s="46"/>
      <c r="H199" s="46"/>
      <c r="I199" s="47"/>
      <c r="J199" s="46"/>
      <c r="K199" s="46"/>
      <c r="L199" s="46"/>
      <c r="M199" s="46"/>
      <c r="N199" s="46"/>
      <c r="O199" s="46"/>
      <c r="P199" s="46"/>
      <c r="Q199" s="46"/>
      <c r="R199" s="46"/>
      <c r="S199" s="46"/>
      <c r="T199" s="46"/>
      <c r="U199" s="46"/>
      <c r="V199" s="46"/>
      <c r="W199" s="46"/>
      <c r="X199" s="46"/>
      <c r="Y199" s="46"/>
      <c r="Z199" s="46"/>
    </row>
    <row r="200" spans="1:26" ht="15.75" customHeight="1" x14ac:dyDescent="0.2">
      <c r="A200" s="46"/>
      <c r="B200" s="46"/>
      <c r="C200" s="46"/>
      <c r="D200" s="46"/>
      <c r="E200" s="46"/>
      <c r="F200" s="46"/>
      <c r="G200" s="46"/>
      <c r="H200" s="46"/>
      <c r="I200" s="47"/>
      <c r="J200" s="46"/>
      <c r="K200" s="46"/>
      <c r="L200" s="46"/>
      <c r="M200" s="46"/>
      <c r="N200" s="46"/>
      <c r="O200" s="46"/>
      <c r="P200" s="46"/>
      <c r="Q200" s="46"/>
      <c r="R200" s="46"/>
      <c r="S200" s="46"/>
      <c r="T200" s="46"/>
      <c r="U200" s="46"/>
      <c r="V200" s="46"/>
      <c r="W200" s="46"/>
      <c r="X200" s="46"/>
      <c r="Y200" s="46"/>
      <c r="Z200" s="46"/>
    </row>
    <row r="201" spans="1:26" ht="15.75" customHeight="1" x14ac:dyDescent="0.2">
      <c r="A201" s="46"/>
      <c r="B201" s="46"/>
      <c r="C201" s="46"/>
      <c r="D201" s="46"/>
      <c r="E201" s="46"/>
      <c r="F201" s="46"/>
      <c r="G201" s="46"/>
      <c r="H201" s="46"/>
      <c r="I201" s="47"/>
      <c r="J201" s="46"/>
      <c r="K201" s="46"/>
      <c r="L201" s="46"/>
      <c r="M201" s="46"/>
      <c r="N201" s="46"/>
      <c r="O201" s="46"/>
      <c r="P201" s="46"/>
      <c r="Q201" s="46"/>
      <c r="R201" s="46"/>
      <c r="S201" s="46"/>
      <c r="T201" s="46"/>
      <c r="U201" s="46"/>
      <c r="V201" s="46"/>
      <c r="W201" s="46"/>
      <c r="X201" s="46"/>
      <c r="Y201" s="46"/>
      <c r="Z201" s="46"/>
    </row>
    <row r="202" spans="1:26" ht="15.75" customHeight="1" x14ac:dyDescent="0.2">
      <c r="A202" s="46"/>
      <c r="B202" s="46"/>
      <c r="C202" s="46"/>
      <c r="D202" s="46"/>
      <c r="E202" s="46"/>
      <c r="F202" s="46"/>
      <c r="G202" s="46"/>
      <c r="H202" s="46"/>
      <c r="I202" s="47"/>
      <c r="J202" s="46"/>
      <c r="K202" s="46"/>
      <c r="L202" s="46"/>
      <c r="M202" s="46"/>
      <c r="N202" s="46"/>
      <c r="O202" s="46"/>
      <c r="P202" s="46"/>
      <c r="Q202" s="46"/>
      <c r="R202" s="46"/>
      <c r="S202" s="46"/>
      <c r="T202" s="46"/>
      <c r="U202" s="46"/>
      <c r="V202" s="46"/>
      <c r="W202" s="46"/>
      <c r="X202" s="46"/>
      <c r="Y202" s="46"/>
      <c r="Z202" s="46"/>
    </row>
    <row r="203" spans="1:26" ht="15.75" customHeight="1" x14ac:dyDescent="0.2">
      <c r="A203" s="46"/>
      <c r="B203" s="46"/>
      <c r="C203" s="46"/>
      <c r="D203" s="46"/>
      <c r="E203" s="46"/>
      <c r="F203" s="46"/>
      <c r="G203" s="46"/>
      <c r="H203" s="46"/>
      <c r="I203" s="47"/>
      <c r="J203" s="46"/>
      <c r="K203" s="46"/>
      <c r="L203" s="46"/>
      <c r="M203" s="46"/>
      <c r="N203" s="46"/>
      <c r="O203" s="46"/>
      <c r="P203" s="46"/>
      <c r="Q203" s="46"/>
      <c r="R203" s="46"/>
      <c r="S203" s="46"/>
      <c r="T203" s="46"/>
      <c r="U203" s="46"/>
      <c r="V203" s="46"/>
      <c r="W203" s="46"/>
      <c r="X203" s="46"/>
      <c r="Y203" s="46"/>
      <c r="Z203" s="46"/>
    </row>
    <row r="204" spans="1:26" ht="15.75" customHeight="1" x14ac:dyDescent="0.2">
      <c r="A204" s="46"/>
      <c r="B204" s="46"/>
      <c r="C204" s="46"/>
      <c r="D204" s="46"/>
      <c r="E204" s="46"/>
      <c r="F204" s="46"/>
      <c r="G204" s="46"/>
      <c r="H204" s="46"/>
      <c r="I204" s="47"/>
      <c r="J204" s="46"/>
      <c r="K204" s="46"/>
      <c r="L204" s="46"/>
      <c r="M204" s="46"/>
      <c r="N204" s="46"/>
      <c r="O204" s="46"/>
      <c r="P204" s="46"/>
      <c r="Q204" s="46"/>
      <c r="R204" s="46"/>
      <c r="S204" s="46"/>
      <c r="T204" s="46"/>
      <c r="U204" s="46"/>
      <c r="V204" s="46"/>
      <c r="W204" s="46"/>
      <c r="X204" s="46"/>
      <c r="Y204" s="46"/>
      <c r="Z204" s="46"/>
    </row>
    <row r="205" spans="1:26" ht="15.75" customHeight="1" x14ac:dyDescent="0.2">
      <c r="A205" s="46"/>
      <c r="B205" s="46"/>
      <c r="C205" s="46"/>
      <c r="D205" s="46"/>
      <c r="E205" s="46"/>
      <c r="F205" s="46"/>
      <c r="G205" s="46"/>
      <c r="H205" s="46"/>
      <c r="I205" s="47"/>
      <c r="J205" s="46"/>
      <c r="K205" s="46"/>
      <c r="L205" s="46"/>
      <c r="M205" s="46"/>
      <c r="N205" s="46"/>
      <c r="O205" s="46"/>
      <c r="P205" s="46"/>
      <c r="Q205" s="46"/>
      <c r="R205" s="46"/>
      <c r="S205" s="46"/>
      <c r="T205" s="46"/>
      <c r="U205" s="46"/>
      <c r="V205" s="46"/>
      <c r="W205" s="46"/>
      <c r="X205" s="46"/>
      <c r="Y205" s="46"/>
      <c r="Z205" s="46"/>
    </row>
    <row r="206" spans="1:26" ht="15.75" customHeight="1" x14ac:dyDescent="0.2">
      <c r="A206" s="46"/>
      <c r="B206" s="46"/>
      <c r="C206" s="46"/>
      <c r="D206" s="46"/>
      <c r="E206" s="46"/>
      <c r="F206" s="46"/>
      <c r="G206" s="46"/>
      <c r="H206" s="46"/>
      <c r="I206" s="47"/>
      <c r="J206" s="46"/>
      <c r="K206" s="46"/>
      <c r="L206" s="46"/>
      <c r="M206" s="46"/>
      <c r="N206" s="46"/>
      <c r="O206" s="46"/>
      <c r="P206" s="46"/>
      <c r="Q206" s="46"/>
      <c r="R206" s="46"/>
      <c r="S206" s="46"/>
      <c r="T206" s="46"/>
      <c r="U206" s="46"/>
      <c r="V206" s="46"/>
      <c r="W206" s="46"/>
      <c r="X206" s="46"/>
      <c r="Y206" s="46"/>
      <c r="Z206" s="46"/>
    </row>
    <row r="207" spans="1:26" ht="15.75" customHeight="1" x14ac:dyDescent="0.2">
      <c r="A207" s="46"/>
      <c r="B207" s="46"/>
      <c r="C207" s="46"/>
      <c r="D207" s="46"/>
      <c r="E207" s="46"/>
      <c r="F207" s="46"/>
      <c r="G207" s="46"/>
      <c r="H207" s="46"/>
      <c r="I207" s="47"/>
      <c r="J207" s="46"/>
      <c r="K207" s="46"/>
      <c r="L207" s="46"/>
      <c r="M207" s="46"/>
      <c r="N207" s="46"/>
      <c r="O207" s="46"/>
      <c r="P207" s="46"/>
      <c r="Q207" s="46"/>
      <c r="R207" s="46"/>
      <c r="S207" s="46"/>
      <c r="T207" s="46"/>
      <c r="U207" s="46"/>
      <c r="V207" s="46"/>
      <c r="W207" s="46"/>
      <c r="X207" s="46"/>
      <c r="Y207" s="46"/>
      <c r="Z207" s="46"/>
    </row>
    <row r="208" spans="1:26" ht="15.75" customHeight="1" x14ac:dyDescent="0.2">
      <c r="A208" s="46"/>
      <c r="B208" s="46"/>
      <c r="C208" s="46"/>
      <c r="D208" s="46"/>
      <c r="E208" s="46"/>
      <c r="F208" s="46"/>
      <c r="G208" s="46"/>
      <c r="H208" s="46"/>
      <c r="I208" s="47"/>
      <c r="J208" s="46"/>
      <c r="K208" s="46"/>
      <c r="L208" s="46"/>
      <c r="M208" s="46"/>
      <c r="N208" s="46"/>
      <c r="O208" s="46"/>
      <c r="P208" s="46"/>
      <c r="Q208" s="46"/>
      <c r="R208" s="46"/>
      <c r="S208" s="46"/>
      <c r="T208" s="46"/>
      <c r="U208" s="46"/>
      <c r="V208" s="46"/>
      <c r="W208" s="46"/>
      <c r="X208" s="46"/>
      <c r="Y208" s="46"/>
      <c r="Z208" s="46"/>
    </row>
    <row r="209" spans="1:26" ht="15.75" customHeight="1" x14ac:dyDescent="0.2">
      <c r="A209" s="46"/>
      <c r="B209" s="46"/>
      <c r="C209" s="46"/>
      <c r="D209" s="46"/>
      <c r="E209" s="46"/>
      <c r="F209" s="46"/>
      <c r="G209" s="46"/>
      <c r="H209" s="46"/>
      <c r="I209" s="47"/>
      <c r="J209" s="46"/>
      <c r="K209" s="46"/>
      <c r="L209" s="46"/>
      <c r="M209" s="46"/>
      <c r="N209" s="46"/>
      <c r="O209" s="46"/>
      <c r="P209" s="46"/>
      <c r="Q209" s="46"/>
      <c r="R209" s="46"/>
      <c r="S209" s="46"/>
      <c r="T209" s="46"/>
      <c r="U209" s="46"/>
      <c r="V209" s="46"/>
      <c r="W209" s="46"/>
      <c r="X209" s="46"/>
      <c r="Y209" s="46"/>
      <c r="Z209" s="46"/>
    </row>
    <row r="210" spans="1:26" ht="15.75" customHeight="1" x14ac:dyDescent="0.2">
      <c r="A210" s="46"/>
      <c r="B210" s="46"/>
      <c r="C210" s="46"/>
      <c r="D210" s="46"/>
      <c r="E210" s="46"/>
      <c r="F210" s="46"/>
      <c r="G210" s="46"/>
      <c r="H210" s="46"/>
      <c r="I210" s="47"/>
      <c r="J210" s="46"/>
      <c r="K210" s="46"/>
      <c r="L210" s="46"/>
      <c r="M210" s="46"/>
      <c r="N210" s="46"/>
      <c r="O210" s="46"/>
      <c r="P210" s="46"/>
      <c r="Q210" s="46"/>
      <c r="R210" s="46"/>
      <c r="S210" s="46"/>
      <c r="T210" s="46"/>
      <c r="U210" s="46"/>
      <c r="V210" s="46"/>
      <c r="W210" s="46"/>
      <c r="X210" s="46"/>
      <c r="Y210" s="46"/>
      <c r="Z210" s="46"/>
    </row>
    <row r="211" spans="1:26" ht="15.75" customHeight="1" x14ac:dyDescent="0.2">
      <c r="A211" s="46"/>
      <c r="B211" s="46"/>
      <c r="C211" s="46"/>
      <c r="D211" s="46"/>
      <c r="E211" s="46"/>
      <c r="F211" s="46"/>
      <c r="G211" s="46"/>
      <c r="H211" s="46"/>
      <c r="I211" s="47"/>
      <c r="J211" s="46"/>
      <c r="K211" s="46"/>
      <c r="L211" s="46"/>
      <c r="M211" s="46"/>
      <c r="N211" s="46"/>
      <c r="O211" s="46"/>
      <c r="P211" s="46"/>
      <c r="Q211" s="46"/>
      <c r="R211" s="46"/>
      <c r="S211" s="46"/>
      <c r="T211" s="46"/>
      <c r="U211" s="46"/>
      <c r="V211" s="46"/>
      <c r="W211" s="46"/>
      <c r="X211" s="46"/>
      <c r="Y211" s="46"/>
      <c r="Z211" s="46"/>
    </row>
    <row r="212" spans="1:26" ht="15.75" customHeight="1" x14ac:dyDescent="0.2">
      <c r="A212" s="46"/>
      <c r="B212" s="46"/>
      <c r="C212" s="46"/>
      <c r="D212" s="46"/>
      <c r="E212" s="46"/>
      <c r="F212" s="46"/>
      <c r="G212" s="46"/>
      <c r="H212" s="46"/>
      <c r="I212" s="47"/>
      <c r="J212" s="46"/>
      <c r="K212" s="46"/>
      <c r="L212" s="46"/>
      <c r="M212" s="46"/>
      <c r="N212" s="46"/>
      <c r="O212" s="46"/>
      <c r="P212" s="46"/>
      <c r="Q212" s="46"/>
      <c r="R212" s="46"/>
      <c r="S212" s="46"/>
      <c r="T212" s="46"/>
      <c r="U212" s="46"/>
      <c r="V212" s="46"/>
      <c r="W212" s="46"/>
      <c r="X212" s="46"/>
      <c r="Y212" s="46"/>
      <c r="Z212" s="46"/>
    </row>
    <row r="213" spans="1:26" ht="15.75" customHeight="1" x14ac:dyDescent="0.2">
      <c r="A213" s="46"/>
      <c r="B213" s="46"/>
      <c r="C213" s="46"/>
      <c r="D213" s="46"/>
      <c r="E213" s="46"/>
      <c r="F213" s="46"/>
      <c r="G213" s="46"/>
      <c r="H213" s="46"/>
      <c r="I213" s="47"/>
      <c r="J213" s="46"/>
      <c r="K213" s="46"/>
      <c r="L213" s="46"/>
      <c r="M213" s="46"/>
      <c r="N213" s="46"/>
      <c r="O213" s="46"/>
      <c r="P213" s="46"/>
      <c r="Q213" s="46"/>
      <c r="R213" s="46"/>
      <c r="S213" s="46"/>
      <c r="T213" s="46"/>
      <c r="U213" s="46"/>
      <c r="V213" s="46"/>
      <c r="W213" s="46"/>
      <c r="X213" s="46"/>
      <c r="Y213" s="46"/>
      <c r="Z213" s="46"/>
    </row>
    <row r="214" spans="1:26" ht="15.75" customHeight="1" x14ac:dyDescent="0.2">
      <c r="A214" s="46"/>
      <c r="B214" s="46"/>
      <c r="C214" s="46"/>
      <c r="D214" s="46"/>
      <c r="E214" s="46"/>
      <c r="F214" s="46"/>
      <c r="G214" s="46"/>
      <c r="H214" s="46"/>
      <c r="I214" s="47"/>
      <c r="J214" s="46"/>
      <c r="K214" s="46"/>
      <c r="L214" s="46"/>
      <c r="M214" s="46"/>
      <c r="N214" s="46"/>
      <c r="O214" s="46"/>
      <c r="P214" s="46"/>
      <c r="Q214" s="46"/>
      <c r="R214" s="46"/>
      <c r="S214" s="46"/>
      <c r="T214" s="46"/>
      <c r="U214" s="46"/>
      <c r="V214" s="46"/>
      <c r="W214" s="46"/>
      <c r="X214" s="46"/>
      <c r="Y214" s="46"/>
      <c r="Z214" s="46"/>
    </row>
    <row r="215" spans="1:26" ht="15.75" customHeight="1" x14ac:dyDescent="0.2">
      <c r="A215" s="46"/>
      <c r="B215" s="46"/>
      <c r="C215" s="46"/>
      <c r="D215" s="46"/>
      <c r="E215" s="46"/>
      <c r="F215" s="46"/>
      <c r="G215" s="46"/>
      <c r="H215" s="46"/>
      <c r="I215" s="47"/>
      <c r="J215" s="46"/>
      <c r="K215" s="46"/>
      <c r="L215" s="46"/>
      <c r="M215" s="46"/>
      <c r="N215" s="46"/>
      <c r="O215" s="46"/>
      <c r="P215" s="46"/>
      <c r="Q215" s="46"/>
      <c r="R215" s="46"/>
      <c r="S215" s="46"/>
      <c r="T215" s="46"/>
      <c r="U215" s="46"/>
      <c r="V215" s="46"/>
      <c r="W215" s="46"/>
      <c r="X215" s="46"/>
      <c r="Y215" s="46"/>
      <c r="Z215" s="46"/>
    </row>
    <row r="216" spans="1:26" ht="15.75" customHeight="1" x14ac:dyDescent="0.2">
      <c r="A216" s="46"/>
      <c r="B216" s="46"/>
      <c r="C216" s="46"/>
      <c r="D216" s="46"/>
      <c r="E216" s="46"/>
      <c r="F216" s="46"/>
      <c r="G216" s="46"/>
      <c r="H216" s="46"/>
      <c r="I216" s="47"/>
      <c r="J216" s="46"/>
      <c r="K216" s="46"/>
      <c r="L216" s="46"/>
      <c r="M216" s="46"/>
      <c r="N216" s="46"/>
      <c r="O216" s="46"/>
      <c r="P216" s="46"/>
      <c r="Q216" s="46"/>
      <c r="R216" s="46"/>
      <c r="S216" s="46"/>
      <c r="T216" s="46"/>
      <c r="U216" s="46"/>
      <c r="V216" s="46"/>
      <c r="W216" s="46"/>
      <c r="X216" s="46"/>
      <c r="Y216" s="46"/>
      <c r="Z216" s="46"/>
    </row>
    <row r="217" spans="1:26" ht="15.75" customHeight="1" x14ac:dyDescent="0.2">
      <c r="A217" s="46"/>
      <c r="B217" s="46"/>
      <c r="C217" s="46"/>
      <c r="D217" s="46"/>
      <c r="E217" s="46"/>
      <c r="F217" s="46"/>
      <c r="G217" s="46"/>
      <c r="H217" s="46"/>
      <c r="I217" s="47"/>
      <c r="J217" s="46"/>
      <c r="K217" s="46"/>
      <c r="L217" s="46"/>
      <c r="M217" s="46"/>
      <c r="N217" s="46"/>
      <c r="O217" s="46"/>
      <c r="P217" s="46"/>
      <c r="Q217" s="46"/>
      <c r="R217" s="46"/>
      <c r="S217" s="46"/>
      <c r="T217" s="46"/>
      <c r="U217" s="46"/>
      <c r="V217" s="46"/>
      <c r="W217" s="46"/>
      <c r="X217" s="46"/>
      <c r="Y217" s="46"/>
      <c r="Z217" s="46"/>
    </row>
    <row r="218" spans="1:26" ht="15.75" customHeight="1" x14ac:dyDescent="0.2">
      <c r="A218" s="46"/>
      <c r="B218" s="46"/>
      <c r="C218" s="46"/>
      <c r="D218" s="46"/>
      <c r="E218" s="46"/>
      <c r="F218" s="46"/>
      <c r="G218" s="46"/>
      <c r="H218" s="46"/>
      <c r="I218" s="47"/>
      <c r="J218" s="46"/>
      <c r="K218" s="46"/>
      <c r="L218" s="46"/>
      <c r="M218" s="46"/>
      <c r="N218" s="46"/>
      <c r="O218" s="46"/>
      <c r="P218" s="46"/>
      <c r="Q218" s="46"/>
      <c r="R218" s="46"/>
      <c r="S218" s="46"/>
      <c r="T218" s="46"/>
      <c r="U218" s="46"/>
      <c r="V218" s="46"/>
      <c r="W218" s="46"/>
      <c r="X218" s="46"/>
      <c r="Y218" s="46"/>
      <c r="Z218" s="46"/>
    </row>
    <row r="219" spans="1:26" ht="15.75" customHeight="1" x14ac:dyDescent="0.2">
      <c r="A219" s="46"/>
      <c r="B219" s="46"/>
      <c r="C219" s="46"/>
      <c r="D219" s="46"/>
      <c r="E219" s="46"/>
      <c r="F219" s="46"/>
      <c r="G219" s="46"/>
      <c r="H219" s="46"/>
      <c r="I219" s="47"/>
      <c r="J219" s="46"/>
      <c r="K219" s="46"/>
      <c r="L219" s="46"/>
      <c r="M219" s="46"/>
      <c r="N219" s="46"/>
      <c r="O219" s="46"/>
      <c r="P219" s="46"/>
      <c r="Q219" s="46"/>
      <c r="R219" s="46"/>
      <c r="S219" s="46"/>
      <c r="T219" s="46"/>
      <c r="U219" s="46"/>
      <c r="V219" s="46"/>
      <c r="W219" s="46"/>
      <c r="X219" s="46"/>
      <c r="Y219" s="46"/>
      <c r="Z219" s="46"/>
    </row>
    <row r="220" spans="1:26" ht="15.75" customHeight="1" x14ac:dyDescent="0.2">
      <c r="A220" s="46"/>
      <c r="B220" s="46"/>
      <c r="C220" s="46"/>
      <c r="D220" s="46"/>
      <c r="E220" s="46"/>
      <c r="F220" s="46"/>
      <c r="G220" s="46"/>
      <c r="H220" s="46"/>
      <c r="I220" s="47"/>
      <c r="J220" s="46"/>
      <c r="K220" s="46"/>
      <c r="L220" s="46"/>
      <c r="M220" s="46"/>
      <c r="N220" s="46"/>
      <c r="O220" s="46"/>
      <c r="P220" s="46"/>
      <c r="Q220" s="46"/>
      <c r="R220" s="46"/>
      <c r="S220" s="46"/>
      <c r="T220" s="46"/>
      <c r="U220" s="46"/>
      <c r="V220" s="46"/>
      <c r="W220" s="46"/>
      <c r="X220" s="46"/>
      <c r="Y220" s="46"/>
      <c r="Z220" s="46"/>
    </row>
    <row r="221" spans="1:26" ht="15.75" customHeight="1" x14ac:dyDescent="0.2">
      <c r="A221" s="46"/>
      <c r="B221" s="46"/>
      <c r="C221" s="46"/>
      <c r="D221" s="46"/>
      <c r="E221" s="46"/>
      <c r="F221" s="46"/>
      <c r="G221" s="46"/>
      <c r="H221" s="46"/>
      <c r="I221" s="47"/>
      <c r="J221" s="46"/>
      <c r="K221" s="46"/>
      <c r="L221" s="46"/>
      <c r="M221" s="46"/>
      <c r="N221" s="46"/>
      <c r="O221" s="46"/>
      <c r="P221" s="46"/>
      <c r="Q221" s="46"/>
      <c r="R221" s="46"/>
      <c r="S221" s="46"/>
      <c r="T221" s="46"/>
      <c r="U221" s="46"/>
      <c r="V221" s="46"/>
      <c r="W221" s="46"/>
      <c r="X221" s="46"/>
      <c r="Y221" s="46"/>
      <c r="Z221" s="46"/>
    </row>
    <row r="222" spans="1:26" ht="15.75" customHeight="1" x14ac:dyDescent="0.2">
      <c r="A222" s="46"/>
      <c r="B222" s="46"/>
      <c r="C222" s="46"/>
      <c r="D222" s="46"/>
      <c r="E222" s="46"/>
      <c r="F222" s="46"/>
      <c r="G222" s="46"/>
      <c r="H222" s="46"/>
      <c r="I222" s="47"/>
      <c r="J222" s="46"/>
      <c r="K222" s="46"/>
      <c r="L222" s="46"/>
      <c r="M222" s="46"/>
      <c r="N222" s="46"/>
      <c r="O222" s="46"/>
      <c r="P222" s="46"/>
      <c r="Q222" s="46"/>
      <c r="R222" s="46"/>
      <c r="S222" s="46"/>
      <c r="T222" s="46"/>
      <c r="U222" s="46"/>
      <c r="V222" s="46"/>
      <c r="W222" s="46"/>
      <c r="X222" s="46"/>
      <c r="Y222" s="46"/>
      <c r="Z222" s="46"/>
    </row>
    <row r="223" spans="1:26" ht="15.75" customHeight="1" x14ac:dyDescent="0.2">
      <c r="A223" s="46"/>
      <c r="B223" s="46"/>
      <c r="C223" s="46"/>
      <c r="D223" s="46"/>
      <c r="E223" s="46"/>
      <c r="F223" s="46"/>
      <c r="G223" s="46"/>
      <c r="H223" s="46"/>
      <c r="I223" s="47"/>
      <c r="J223" s="46"/>
      <c r="K223" s="46"/>
      <c r="L223" s="46"/>
      <c r="M223" s="46"/>
      <c r="N223" s="46"/>
      <c r="O223" s="46"/>
      <c r="P223" s="46"/>
      <c r="Q223" s="46"/>
      <c r="R223" s="46"/>
      <c r="S223" s="46"/>
      <c r="T223" s="46"/>
      <c r="U223" s="46"/>
      <c r="V223" s="46"/>
      <c r="W223" s="46"/>
      <c r="X223" s="46"/>
      <c r="Y223" s="46"/>
      <c r="Z223" s="46"/>
    </row>
    <row r="224" spans="1:26" ht="15.75" customHeight="1" x14ac:dyDescent="0.2">
      <c r="A224" s="46"/>
      <c r="B224" s="46"/>
      <c r="C224" s="46"/>
      <c r="D224" s="46"/>
      <c r="E224" s="46"/>
      <c r="F224" s="46"/>
      <c r="G224" s="46"/>
      <c r="H224" s="46"/>
      <c r="I224" s="47"/>
      <c r="J224" s="46"/>
      <c r="K224" s="46"/>
      <c r="L224" s="46"/>
      <c r="M224" s="46"/>
      <c r="N224" s="46"/>
      <c r="O224" s="46"/>
      <c r="P224" s="46"/>
      <c r="Q224" s="46"/>
      <c r="R224" s="46"/>
      <c r="S224" s="46"/>
      <c r="T224" s="46"/>
      <c r="U224" s="46"/>
      <c r="V224" s="46"/>
      <c r="W224" s="46"/>
      <c r="X224" s="46"/>
      <c r="Y224" s="46"/>
      <c r="Z224" s="46"/>
    </row>
    <row r="225" spans="1:26" ht="15.75" customHeight="1" x14ac:dyDescent="0.2">
      <c r="A225" s="46"/>
      <c r="B225" s="46"/>
      <c r="C225" s="46"/>
      <c r="D225" s="46"/>
      <c r="E225" s="46"/>
      <c r="F225" s="46"/>
      <c r="G225" s="46"/>
      <c r="H225" s="46"/>
      <c r="I225" s="47"/>
      <c r="J225" s="46"/>
      <c r="K225" s="46"/>
      <c r="L225" s="46"/>
      <c r="M225" s="46"/>
      <c r="N225" s="46"/>
      <c r="O225" s="46"/>
      <c r="P225" s="46"/>
      <c r="Q225" s="46"/>
      <c r="R225" s="46"/>
      <c r="S225" s="46"/>
      <c r="T225" s="46"/>
      <c r="U225" s="46"/>
      <c r="V225" s="46"/>
      <c r="W225" s="46"/>
      <c r="X225" s="46"/>
      <c r="Y225" s="46"/>
      <c r="Z225" s="46"/>
    </row>
    <row r="226" spans="1:26" ht="15.75" customHeight="1" x14ac:dyDescent="0.2">
      <c r="A226" s="46"/>
      <c r="B226" s="46"/>
      <c r="C226" s="46"/>
      <c r="D226" s="46"/>
      <c r="E226" s="46"/>
      <c r="F226" s="46"/>
      <c r="G226" s="46"/>
      <c r="H226" s="46"/>
      <c r="I226" s="47"/>
      <c r="J226" s="46"/>
      <c r="K226" s="46"/>
      <c r="L226" s="46"/>
      <c r="M226" s="46"/>
      <c r="N226" s="46"/>
      <c r="O226" s="46"/>
      <c r="P226" s="46"/>
      <c r="Q226" s="46"/>
      <c r="R226" s="46"/>
      <c r="S226" s="46"/>
      <c r="T226" s="46"/>
      <c r="U226" s="46"/>
      <c r="V226" s="46"/>
      <c r="W226" s="46"/>
      <c r="X226" s="46"/>
      <c r="Y226" s="46"/>
      <c r="Z226" s="46"/>
    </row>
    <row r="227" spans="1:26" ht="15.75" customHeight="1" x14ac:dyDescent="0.2">
      <c r="A227" s="46"/>
      <c r="B227" s="46"/>
      <c r="C227" s="46"/>
      <c r="D227" s="46"/>
      <c r="E227" s="46"/>
      <c r="F227" s="46"/>
      <c r="G227" s="46"/>
      <c r="H227" s="46"/>
      <c r="I227" s="47"/>
      <c r="J227" s="46"/>
      <c r="K227" s="46"/>
      <c r="L227" s="46"/>
      <c r="M227" s="46"/>
      <c r="N227" s="46"/>
      <c r="O227" s="46"/>
      <c r="P227" s="46"/>
      <c r="Q227" s="46"/>
      <c r="R227" s="46"/>
      <c r="S227" s="46"/>
      <c r="T227" s="46"/>
      <c r="U227" s="46"/>
      <c r="V227" s="46"/>
      <c r="W227" s="46"/>
      <c r="X227" s="46"/>
      <c r="Y227" s="46"/>
      <c r="Z227" s="46"/>
    </row>
    <row r="228" spans="1:26" ht="15.75" customHeight="1" x14ac:dyDescent="0.2">
      <c r="A228" s="46"/>
      <c r="B228" s="46"/>
      <c r="C228" s="46"/>
      <c r="D228" s="46"/>
      <c r="E228" s="46"/>
      <c r="F228" s="46"/>
      <c r="G228" s="46"/>
      <c r="H228" s="46"/>
      <c r="I228" s="47"/>
      <c r="J228" s="46"/>
      <c r="K228" s="46"/>
      <c r="L228" s="46"/>
      <c r="M228" s="46"/>
      <c r="N228" s="46"/>
      <c r="O228" s="46"/>
      <c r="P228" s="46"/>
      <c r="Q228" s="46"/>
      <c r="R228" s="46"/>
      <c r="S228" s="46"/>
      <c r="T228" s="46"/>
      <c r="U228" s="46"/>
      <c r="V228" s="46"/>
      <c r="W228" s="46"/>
      <c r="X228" s="46"/>
      <c r="Y228" s="46"/>
      <c r="Z228" s="46"/>
    </row>
    <row r="229" spans="1:26" ht="15.75" customHeight="1" x14ac:dyDescent="0.2">
      <c r="A229" s="46"/>
      <c r="B229" s="46"/>
      <c r="C229" s="46"/>
      <c r="D229" s="46"/>
      <c r="E229" s="46"/>
      <c r="F229" s="46"/>
      <c r="G229" s="46"/>
      <c r="H229" s="46"/>
      <c r="I229" s="47"/>
      <c r="J229" s="46"/>
      <c r="K229" s="46"/>
      <c r="L229" s="46"/>
      <c r="M229" s="46"/>
      <c r="N229" s="46"/>
      <c r="O229" s="46"/>
      <c r="P229" s="46"/>
      <c r="Q229" s="46"/>
      <c r="R229" s="46"/>
      <c r="S229" s="46"/>
      <c r="T229" s="46"/>
      <c r="U229" s="46"/>
      <c r="V229" s="46"/>
      <c r="W229" s="46"/>
      <c r="X229" s="46"/>
      <c r="Y229" s="46"/>
      <c r="Z229" s="46"/>
    </row>
    <row r="230" spans="1:26" ht="15.75" customHeight="1" x14ac:dyDescent="0.2">
      <c r="A230" s="46"/>
      <c r="B230" s="46"/>
      <c r="C230" s="46"/>
      <c r="D230" s="46"/>
      <c r="E230" s="46"/>
      <c r="F230" s="46"/>
      <c r="G230" s="46"/>
      <c r="H230" s="46"/>
      <c r="I230" s="47"/>
      <c r="J230" s="46"/>
      <c r="K230" s="46"/>
      <c r="L230" s="46"/>
      <c r="M230" s="46"/>
      <c r="N230" s="46"/>
      <c r="O230" s="46"/>
      <c r="P230" s="46"/>
      <c r="Q230" s="46"/>
      <c r="R230" s="46"/>
      <c r="S230" s="46"/>
      <c r="T230" s="46"/>
      <c r="U230" s="46"/>
      <c r="V230" s="46"/>
      <c r="W230" s="46"/>
      <c r="X230" s="46"/>
      <c r="Y230" s="46"/>
      <c r="Z230" s="46"/>
    </row>
    <row r="231" spans="1:26" ht="15.75" customHeight="1" x14ac:dyDescent="0.2">
      <c r="A231" s="46"/>
      <c r="B231" s="46"/>
      <c r="C231" s="46"/>
      <c r="D231" s="46"/>
      <c r="E231" s="46"/>
      <c r="F231" s="46"/>
      <c r="G231" s="46"/>
      <c r="H231" s="46"/>
      <c r="I231" s="47"/>
      <c r="J231" s="46"/>
      <c r="K231" s="46"/>
      <c r="L231" s="46"/>
      <c r="M231" s="46"/>
      <c r="N231" s="46"/>
      <c r="O231" s="46"/>
      <c r="P231" s="46"/>
      <c r="Q231" s="46"/>
      <c r="R231" s="46"/>
      <c r="S231" s="46"/>
      <c r="T231" s="46"/>
      <c r="U231" s="46"/>
      <c r="V231" s="46"/>
      <c r="W231" s="46"/>
      <c r="X231" s="46"/>
      <c r="Y231" s="46"/>
      <c r="Z231" s="46"/>
    </row>
    <row r="232" spans="1:26" ht="15.75" customHeight="1" x14ac:dyDescent="0.2">
      <c r="A232" s="46"/>
      <c r="B232" s="46"/>
      <c r="C232" s="46"/>
      <c r="D232" s="46"/>
      <c r="E232" s="46"/>
      <c r="F232" s="46"/>
      <c r="G232" s="46"/>
      <c r="H232" s="46"/>
      <c r="I232" s="47"/>
      <c r="J232" s="46"/>
      <c r="K232" s="46"/>
      <c r="L232" s="46"/>
      <c r="M232" s="46"/>
      <c r="N232" s="46"/>
      <c r="O232" s="46"/>
      <c r="P232" s="46"/>
      <c r="Q232" s="46"/>
      <c r="R232" s="46"/>
      <c r="S232" s="46"/>
      <c r="T232" s="46"/>
      <c r="U232" s="46"/>
      <c r="V232" s="46"/>
      <c r="W232" s="46"/>
      <c r="X232" s="46"/>
      <c r="Y232" s="46"/>
      <c r="Z232" s="46"/>
    </row>
    <row r="233" spans="1:26" ht="15.75" customHeight="1" x14ac:dyDescent="0.2">
      <c r="A233" s="46"/>
      <c r="B233" s="46"/>
      <c r="C233" s="46"/>
      <c r="D233" s="46"/>
      <c r="E233" s="46"/>
      <c r="F233" s="46"/>
      <c r="G233" s="46"/>
      <c r="H233" s="46"/>
      <c r="I233" s="47"/>
      <c r="J233" s="46"/>
      <c r="K233" s="46"/>
      <c r="L233" s="46"/>
      <c r="M233" s="46"/>
      <c r="N233" s="46"/>
      <c r="O233" s="46"/>
      <c r="P233" s="46"/>
      <c r="Q233" s="46"/>
      <c r="R233" s="46"/>
      <c r="S233" s="46"/>
      <c r="T233" s="46"/>
      <c r="U233" s="46"/>
      <c r="V233" s="46"/>
      <c r="W233" s="46"/>
      <c r="X233" s="46"/>
      <c r="Y233" s="46"/>
      <c r="Z233" s="46"/>
    </row>
    <row r="234" spans="1:26" ht="15.75" customHeight="1" x14ac:dyDescent="0.2">
      <c r="A234" s="46"/>
      <c r="B234" s="46"/>
      <c r="C234" s="46"/>
      <c r="D234" s="46"/>
      <c r="E234" s="46"/>
      <c r="F234" s="46"/>
      <c r="G234" s="46"/>
      <c r="H234" s="46"/>
      <c r="I234" s="47"/>
      <c r="J234" s="46"/>
      <c r="K234" s="46"/>
      <c r="L234" s="46"/>
      <c r="M234" s="46"/>
      <c r="N234" s="46"/>
      <c r="O234" s="46"/>
      <c r="P234" s="46"/>
      <c r="Q234" s="46"/>
      <c r="R234" s="46"/>
      <c r="S234" s="46"/>
      <c r="T234" s="46"/>
      <c r="U234" s="46"/>
      <c r="V234" s="46"/>
      <c r="W234" s="46"/>
      <c r="X234" s="46"/>
      <c r="Y234" s="46"/>
      <c r="Z234" s="46"/>
    </row>
    <row r="235" spans="1:26" ht="15.75" customHeight="1" x14ac:dyDescent="0.2">
      <c r="A235" s="46"/>
      <c r="B235" s="46"/>
      <c r="C235" s="46"/>
      <c r="D235" s="46"/>
      <c r="E235" s="46"/>
      <c r="F235" s="46"/>
      <c r="G235" s="46"/>
      <c r="H235" s="46"/>
      <c r="I235" s="47"/>
      <c r="J235" s="46"/>
      <c r="K235" s="46"/>
      <c r="L235" s="46"/>
      <c r="M235" s="46"/>
      <c r="N235" s="46"/>
      <c r="O235" s="46"/>
      <c r="P235" s="46"/>
      <c r="Q235" s="46"/>
      <c r="R235" s="46"/>
      <c r="S235" s="46"/>
      <c r="T235" s="46"/>
      <c r="U235" s="46"/>
      <c r="V235" s="46"/>
      <c r="W235" s="46"/>
      <c r="X235" s="46"/>
      <c r="Y235" s="46"/>
      <c r="Z235" s="46"/>
    </row>
    <row r="236" spans="1:26" ht="15.75" customHeight="1" x14ac:dyDescent="0.2">
      <c r="A236" s="46"/>
      <c r="B236" s="46"/>
      <c r="C236" s="46"/>
      <c r="D236" s="46"/>
      <c r="E236" s="46"/>
      <c r="F236" s="46"/>
      <c r="G236" s="46"/>
      <c r="H236" s="46"/>
      <c r="I236" s="47"/>
      <c r="J236" s="46"/>
      <c r="K236" s="46"/>
      <c r="L236" s="46"/>
      <c r="M236" s="46"/>
      <c r="N236" s="46"/>
      <c r="O236" s="46"/>
      <c r="P236" s="46"/>
      <c r="Q236" s="46"/>
      <c r="R236" s="46"/>
      <c r="S236" s="46"/>
      <c r="T236" s="46"/>
      <c r="U236" s="46"/>
      <c r="V236" s="46"/>
      <c r="W236" s="46"/>
      <c r="X236" s="46"/>
      <c r="Y236" s="46"/>
      <c r="Z236" s="46"/>
    </row>
    <row r="237" spans="1:26" ht="15.75" customHeight="1" x14ac:dyDescent="0.2">
      <c r="A237" s="46"/>
      <c r="B237" s="46"/>
      <c r="C237" s="46"/>
      <c r="D237" s="46"/>
      <c r="E237" s="46"/>
      <c r="F237" s="46"/>
      <c r="G237" s="46"/>
      <c r="H237" s="46"/>
      <c r="I237" s="47"/>
      <c r="J237" s="46"/>
      <c r="K237" s="46"/>
      <c r="L237" s="46"/>
      <c r="M237" s="46"/>
      <c r="N237" s="46"/>
      <c r="O237" s="46"/>
      <c r="P237" s="46"/>
      <c r="Q237" s="46"/>
      <c r="R237" s="46"/>
      <c r="S237" s="46"/>
      <c r="T237" s="46"/>
      <c r="U237" s="46"/>
      <c r="V237" s="46"/>
      <c r="W237" s="46"/>
      <c r="X237" s="46"/>
      <c r="Y237" s="46"/>
      <c r="Z237" s="46"/>
    </row>
    <row r="238" spans="1:26" ht="15.75" customHeight="1" x14ac:dyDescent="0.2">
      <c r="A238" s="46"/>
      <c r="B238" s="46"/>
      <c r="C238" s="46"/>
      <c r="D238" s="46"/>
      <c r="E238" s="46"/>
      <c r="F238" s="46"/>
      <c r="G238" s="46"/>
      <c r="H238" s="46"/>
      <c r="I238" s="47"/>
      <c r="J238" s="46"/>
      <c r="K238" s="46"/>
      <c r="L238" s="46"/>
      <c r="M238" s="46"/>
      <c r="N238" s="46"/>
      <c r="O238" s="46"/>
      <c r="P238" s="46"/>
      <c r="Q238" s="46"/>
      <c r="R238" s="46"/>
      <c r="S238" s="46"/>
      <c r="T238" s="46"/>
      <c r="U238" s="46"/>
      <c r="V238" s="46"/>
      <c r="W238" s="46"/>
      <c r="X238" s="46"/>
      <c r="Y238" s="46"/>
      <c r="Z238" s="46"/>
    </row>
    <row r="239" spans="1:26" ht="15.75" customHeight="1" x14ac:dyDescent="0.2">
      <c r="A239" s="46"/>
      <c r="B239" s="46"/>
      <c r="C239" s="46"/>
      <c r="D239" s="46"/>
      <c r="E239" s="46"/>
      <c r="F239" s="46"/>
      <c r="G239" s="46"/>
      <c r="H239" s="46"/>
      <c r="I239" s="47"/>
      <c r="J239" s="46"/>
      <c r="K239" s="46"/>
      <c r="L239" s="46"/>
      <c r="M239" s="46"/>
      <c r="N239" s="46"/>
      <c r="O239" s="46"/>
      <c r="P239" s="46"/>
      <c r="Q239" s="46"/>
      <c r="R239" s="46"/>
      <c r="S239" s="46"/>
      <c r="T239" s="46"/>
      <c r="U239" s="46"/>
      <c r="V239" s="46"/>
      <c r="W239" s="46"/>
      <c r="X239" s="46"/>
      <c r="Y239" s="46"/>
      <c r="Z239" s="46"/>
    </row>
    <row r="240" spans="1:26" ht="15.75" customHeight="1" x14ac:dyDescent="0.2">
      <c r="A240" s="46"/>
      <c r="B240" s="46"/>
      <c r="C240" s="46"/>
      <c r="D240" s="46"/>
      <c r="E240" s="46"/>
      <c r="F240" s="46"/>
      <c r="G240" s="46"/>
      <c r="H240" s="46"/>
      <c r="I240" s="47"/>
      <c r="J240" s="46"/>
      <c r="K240" s="46"/>
      <c r="L240" s="46"/>
      <c r="M240" s="46"/>
      <c r="N240" s="46"/>
      <c r="O240" s="46"/>
      <c r="P240" s="46"/>
      <c r="Q240" s="46"/>
      <c r="R240" s="46"/>
      <c r="S240" s="46"/>
      <c r="T240" s="46"/>
      <c r="U240" s="46"/>
      <c r="V240" s="46"/>
      <c r="W240" s="46"/>
      <c r="X240" s="46"/>
      <c r="Y240" s="46"/>
      <c r="Z240" s="46"/>
    </row>
    <row r="241" spans="1:26" ht="15.75" customHeight="1" x14ac:dyDescent="0.2">
      <c r="A241" s="46"/>
      <c r="B241" s="46"/>
      <c r="C241" s="46"/>
      <c r="D241" s="46"/>
      <c r="E241" s="46"/>
      <c r="F241" s="46"/>
      <c r="G241" s="46"/>
      <c r="H241" s="46"/>
      <c r="I241" s="47"/>
      <c r="J241" s="46"/>
      <c r="K241" s="46"/>
      <c r="L241" s="46"/>
      <c r="M241" s="46"/>
      <c r="N241" s="46"/>
      <c r="O241" s="46"/>
      <c r="P241" s="46"/>
      <c r="Q241" s="46"/>
      <c r="R241" s="46"/>
      <c r="S241" s="46"/>
      <c r="T241" s="46"/>
      <c r="U241" s="46"/>
      <c r="V241" s="46"/>
      <c r="W241" s="46"/>
      <c r="X241" s="46"/>
      <c r="Y241" s="46"/>
      <c r="Z241" s="46"/>
    </row>
    <row r="242" spans="1:26" ht="15.75" customHeight="1" x14ac:dyDescent="0.2">
      <c r="A242" s="46"/>
      <c r="B242" s="46"/>
      <c r="C242" s="46"/>
      <c r="D242" s="46"/>
      <c r="E242" s="46"/>
      <c r="F242" s="46"/>
      <c r="G242" s="46"/>
      <c r="H242" s="46"/>
      <c r="I242" s="47"/>
      <c r="J242" s="46"/>
      <c r="K242" s="46"/>
      <c r="L242" s="46"/>
      <c r="M242" s="46"/>
      <c r="N242" s="46"/>
      <c r="O242" s="46"/>
      <c r="P242" s="46"/>
      <c r="Q242" s="46"/>
      <c r="R242" s="46"/>
      <c r="S242" s="46"/>
      <c r="T242" s="46"/>
      <c r="U242" s="46"/>
      <c r="V242" s="46"/>
      <c r="W242" s="46"/>
      <c r="X242" s="46"/>
      <c r="Y242" s="46"/>
      <c r="Z242" s="46"/>
    </row>
    <row r="243" spans="1:26" ht="15.75" customHeight="1" x14ac:dyDescent="0.2">
      <c r="A243" s="46"/>
      <c r="B243" s="46"/>
      <c r="C243" s="46"/>
      <c r="D243" s="46"/>
      <c r="E243" s="46"/>
      <c r="F243" s="46"/>
      <c r="G243" s="46"/>
      <c r="H243" s="46"/>
      <c r="I243" s="47"/>
      <c r="J243" s="46"/>
      <c r="K243" s="46"/>
      <c r="L243" s="46"/>
      <c r="M243" s="46"/>
      <c r="N243" s="46"/>
      <c r="O243" s="46"/>
      <c r="P243" s="46"/>
      <c r="Q243" s="46"/>
      <c r="R243" s="46"/>
      <c r="S243" s="46"/>
      <c r="T243" s="46"/>
      <c r="U243" s="46"/>
      <c r="V243" s="46"/>
      <c r="W243" s="46"/>
      <c r="X243" s="46"/>
      <c r="Y243" s="46"/>
      <c r="Z243" s="46"/>
    </row>
    <row r="244" spans="1:26" ht="15.75" customHeight="1" x14ac:dyDescent="0.2">
      <c r="A244" s="46"/>
      <c r="B244" s="46"/>
      <c r="C244" s="46"/>
      <c r="D244" s="46"/>
      <c r="E244" s="46"/>
      <c r="F244" s="46"/>
      <c r="G244" s="46"/>
      <c r="H244" s="46"/>
      <c r="I244" s="47"/>
      <c r="J244" s="46"/>
      <c r="K244" s="46"/>
      <c r="L244" s="46"/>
      <c r="M244" s="46"/>
      <c r="N244" s="46"/>
      <c r="O244" s="46"/>
      <c r="P244" s="46"/>
      <c r="Q244" s="46"/>
      <c r="R244" s="46"/>
      <c r="S244" s="46"/>
      <c r="T244" s="46"/>
      <c r="U244" s="46"/>
      <c r="V244" s="46"/>
      <c r="W244" s="46"/>
      <c r="X244" s="46"/>
      <c r="Y244" s="46"/>
      <c r="Z244" s="46"/>
    </row>
    <row r="245" spans="1:26" ht="15.75" customHeight="1" x14ac:dyDescent="0.2">
      <c r="A245" s="46"/>
      <c r="B245" s="46"/>
      <c r="C245" s="46"/>
      <c r="D245" s="46"/>
      <c r="E245" s="46"/>
      <c r="F245" s="46"/>
      <c r="G245" s="46"/>
      <c r="H245" s="46"/>
      <c r="I245" s="47"/>
      <c r="J245" s="46"/>
      <c r="K245" s="46"/>
      <c r="L245" s="46"/>
      <c r="M245" s="46"/>
      <c r="N245" s="46"/>
      <c r="O245" s="46"/>
      <c r="P245" s="46"/>
      <c r="Q245" s="46"/>
      <c r="R245" s="46"/>
      <c r="S245" s="46"/>
      <c r="T245" s="46"/>
      <c r="U245" s="46"/>
      <c r="V245" s="46"/>
      <c r="W245" s="46"/>
      <c r="X245" s="46"/>
      <c r="Y245" s="46"/>
      <c r="Z245" s="46"/>
    </row>
    <row r="246" spans="1:26" ht="15.75" customHeight="1" x14ac:dyDescent="0.2">
      <c r="A246" s="46"/>
      <c r="B246" s="46"/>
      <c r="C246" s="46"/>
      <c r="D246" s="46"/>
      <c r="E246" s="46"/>
      <c r="F246" s="46"/>
      <c r="G246" s="46"/>
      <c r="H246" s="46"/>
      <c r="I246" s="47"/>
      <c r="J246" s="46"/>
      <c r="K246" s="46"/>
      <c r="L246" s="46"/>
      <c r="M246" s="46"/>
      <c r="N246" s="46"/>
      <c r="O246" s="46"/>
      <c r="P246" s="46"/>
      <c r="Q246" s="46"/>
      <c r="R246" s="46"/>
      <c r="S246" s="46"/>
      <c r="T246" s="46"/>
      <c r="U246" s="46"/>
      <c r="V246" s="46"/>
      <c r="W246" s="46"/>
      <c r="X246" s="46"/>
      <c r="Y246" s="46"/>
      <c r="Z246" s="46"/>
    </row>
    <row r="247" spans="1:26" ht="15.75" customHeight="1" x14ac:dyDescent="0.2">
      <c r="A247" s="46"/>
      <c r="B247" s="46"/>
      <c r="C247" s="46"/>
      <c r="D247" s="46"/>
      <c r="E247" s="46"/>
      <c r="F247" s="46"/>
      <c r="G247" s="46"/>
      <c r="H247" s="46"/>
      <c r="I247" s="47"/>
      <c r="J247" s="46"/>
      <c r="K247" s="46"/>
      <c r="L247" s="46"/>
      <c r="M247" s="46"/>
      <c r="N247" s="46"/>
      <c r="O247" s="46"/>
      <c r="P247" s="46"/>
      <c r="Q247" s="46"/>
      <c r="R247" s="46"/>
      <c r="S247" s="46"/>
      <c r="T247" s="46"/>
      <c r="U247" s="46"/>
      <c r="V247" s="46"/>
      <c r="W247" s="46"/>
      <c r="X247" s="46"/>
      <c r="Y247" s="46"/>
      <c r="Z247" s="46"/>
    </row>
    <row r="248" spans="1:26" ht="15.75" customHeight="1" x14ac:dyDescent="0.2">
      <c r="A248" s="46"/>
      <c r="B248" s="46"/>
      <c r="C248" s="46"/>
      <c r="D248" s="46"/>
      <c r="E248" s="46"/>
      <c r="F248" s="46"/>
      <c r="G248" s="46"/>
      <c r="H248" s="46"/>
      <c r="I248" s="47"/>
      <c r="J248" s="46"/>
      <c r="K248" s="46"/>
      <c r="L248" s="46"/>
      <c r="M248" s="46"/>
      <c r="N248" s="46"/>
      <c r="O248" s="46"/>
      <c r="P248" s="46"/>
      <c r="Q248" s="46"/>
      <c r="R248" s="46"/>
      <c r="S248" s="46"/>
      <c r="T248" s="46"/>
      <c r="U248" s="46"/>
      <c r="V248" s="46"/>
      <c r="W248" s="46"/>
      <c r="X248" s="46"/>
      <c r="Y248" s="46"/>
      <c r="Z248" s="46"/>
    </row>
    <row r="249" spans="1:26" ht="15.75" customHeight="1" x14ac:dyDescent="0.2">
      <c r="A249" s="46"/>
      <c r="B249" s="46"/>
      <c r="C249" s="46"/>
      <c r="D249" s="46"/>
      <c r="E249" s="46"/>
      <c r="F249" s="46"/>
      <c r="G249" s="46"/>
      <c r="H249" s="46"/>
      <c r="I249" s="47"/>
      <c r="J249" s="46"/>
      <c r="K249" s="46"/>
      <c r="L249" s="46"/>
      <c r="M249" s="46"/>
      <c r="N249" s="46"/>
      <c r="O249" s="46"/>
      <c r="P249" s="46"/>
      <c r="Q249" s="46"/>
      <c r="R249" s="46"/>
      <c r="S249" s="46"/>
      <c r="T249" s="46"/>
      <c r="U249" s="46"/>
      <c r="V249" s="46"/>
      <c r="W249" s="46"/>
      <c r="X249" s="46"/>
      <c r="Y249" s="46"/>
      <c r="Z249" s="46"/>
    </row>
    <row r="250" spans="1:26" ht="15.75" customHeight="1" x14ac:dyDescent="0.2">
      <c r="A250" s="46"/>
      <c r="B250" s="46"/>
      <c r="C250" s="46"/>
      <c r="D250" s="46"/>
      <c r="E250" s="46"/>
      <c r="F250" s="46"/>
      <c r="G250" s="46"/>
      <c r="H250" s="46"/>
      <c r="I250" s="47"/>
      <c r="J250" s="46"/>
      <c r="K250" s="46"/>
      <c r="L250" s="46"/>
      <c r="M250" s="46"/>
      <c r="N250" s="46"/>
      <c r="O250" s="46"/>
      <c r="P250" s="46"/>
      <c r="Q250" s="46"/>
      <c r="R250" s="46"/>
      <c r="S250" s="46"/>
      <c r="T250" s="46"/>
      <c r="U250" s="46"/>
      <c r="V250" s="46"/>
      <c r="W250" s="46"/>
      <c r="X250" s="46"/>
      <c r="Y250" s="46"/>
      <c r="Z250" s="46"/>
    </row>
    <row r="251" spans="1:26" ht="15.75" customHeight="1" x14ac:dyDescent="0.2">
      <c r="A251" s="46"/>
      <c r="B251" s="46"/>
      <c r="C251" s="46"/>
      <c r="D251" s="46"/>
      <c r="E251" s="46"/>
      <c r="F251" s="46"/>
      <c r="G251" s="46"/>
      <c r="H251" s="46"/>
      <c r="I251" s="47"/>
      <c r="J251" s="46"/>
      <c r="K251" s="46"/>
      <c r="L251" s="46"/>
      <c r="M251" s="46"/>
      <c r="N251" s="46"/>
      <c r="O251" s="46"/>
      <c r="P251" s="46"/>
      <c r="Q251" s="46"/>
      <c r="R251" s="46"/>
      <c r="S251" s="46"/>
      <c r="T251" s="46"/>
      <c r="U251" s="46"/>
      <c r="V251" s="46"/>
      <c r="W251" s="46"/>
      <c r="X251" s="46"/>
      <c r="Y251" s="46"/>
      <c r="Z251" s="46"/>
    </row>
    <row r="252" spans="1:26" ht="15.75" customHeight="1" x14ac:dyDescent="0.2">
      <c r="A252" s="46"/>
      <c r="B252" s="46"/>
      <c r="C252" s="46"/>
      <c r="D252" s="46"/>
      <c r="E252" s="46"/>
      <c r="F252" s="46"/>
      <c r="G252" s="46"/>
      <c r="H252" s="46"/>
      <c r="I252" s="47"/>
      <c r="J252" s="46"/>
      <c r="K252" s="46"/>
      <c r="L252" s="46"/>
      <c r="M252" s="46"/>
      <c r="N252" s="46"/>
      <c r="O252" s="46"/>
      <c r="P252" s="46"/>
      <c r="Q252" s="46"/>
      <c r="R252" s="46"/>
      <c r="S252" s="46"/>
      <c r="T252" s="46"/>
      <c r="U252" s="46"/>
      <c r="V252" s="46"/>
      <c r="W252" s="46"/>
      <c r="X252" s="46"/>
      <c r="Y252" s="46"/>
      <c r="Z252" s="46"/>
    </row>
    <row r="253" spans="1:26" ht="15.75" customHeight="1" x14ac:dyDescent="0.2">
      <c r="A253" s="46"/>
      <c r="B253" s="46"/>
      <c r="C253" s="46"/>
      <c r="D253" s="46"/>
      <c r="E253" s="46"/>
      <c r="F253" s="46"/>
      <c r="G253" s="46"/>
      <c r="H253" s="46"/>
      <c r="I253" s="47"/>
      <c r="J253" s="46"/>
      <c r="K253" s="46"/>
      <c r="L253" s="46"/>
      <c r="M253" s="46"/>
      <c r="N253" s="46"/>
      <c r="O253" s="46"/>
      <c r="P253" s="46"/>
      <c r="Q253" s="46"/>
      <c r="R253" s="46"/>
      <c r="S253" s="46"/>
      <c r="T253" s="46"/>
      <c r="U253" s="46"/>
      <c r="V253" s="46"/>
      <c r="W253" s="46"/>
      <c r="X253" s="46"/>
      <c r="Y253" s="46"/>
      <c r="Z253" s="46"/>
    </row>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sheetData>
  <mergeCells count="7">
    <mergeCell ref="B52:F52"/>
    <mergeCell ref="B53:F53"/>
    <mergeCell ref="B2:F6"/>
    <mergeCell ref="B13:C14"/>
    <mergeCell ref="B41:C41"/>
    <mergeCell ref="B44:F45"/>
    <mergeCell ref="B51:F51"/>
  </mergeCells>
  <printOptions horizontalCentered="1"/>
  <pageMargins left="0.7" right="0.7" top="0.75" bottom="0.75" header="0.3" footer="0.3"/>
  <pageSetup paperSize="9" scale="48"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Y6482"/>
  <sheetViews>
    <sheetView showGridLines="0" tabSelected="1" zoomScale="70" zoomScaleNormal="70" workbookViewId="0">
      <pane ySplit="17" topLeftCell="A18" activePane="bottomLeft" state="frozen"/>
      <selection activeCell="L18" sqref="L18"/>
      <selection pane="bottomLeft" activeCell="L18" sqref="L18"/>
    </sheetView>
  </sheetViews>
  <sheetFormatPr defaultColWidth="12.625" defaultRowHeight="15" customHeight="1" x14ac:dyDescent="0.2"/>
  <cols>
    <col min="1" max="1" width="2.875" customWidth="1"/>
    <col min="2" max="2" width="10.625" customWidth="1"/>
    <col min="3" max="3" width="14.25" customWidth="1"/>
    <col min="4" max="4" width="11" customWidth="1"/>
    <col min="5" max="5" width="104.125" customWidth="1"/>
    <col min="6" max="6" width="8.5" customWidth="1"/>
    <col min="7" max="7" width="11.375" customWidth="1"/>
    <col min="8" max="8" width="13.5" customWidth="1"/>
    <col min="9" max="9" width="14.75" customWidth="1"/>
    <col min="10" max="10" width="12" customWidth="1"/>
    <col min="11" max="11" width="14.25" customWidth="1"/>
    <col min="12" max="12" width="22.875" customWidth="1"/>
    <col min="13" max="25" width="7.625" customWidth="1"/>
  </cols>
  <sheetData>
    <row r="1" spans="1:24" ht="18.75" customHeight="1" x14ac:dyDescent="0.2">
      <c r="A1" s="95"/>
      <c r="B1" s="96"/>
      <c r="C1" s="97"/>
      <c r="D1" s="98"/>
      <c r="E1" s="98"/>
      <c r="F1" s="100"/>
      <c r="G1" s="99"/>
      <c r="H1" s="101"/>
      <c r="I1" s="101"/>
      <c r="J1" s="102"/>
      <c r="K1" s="50"/>
      <c r="L1" s="50"/>
      <c r="M1" s="50"/>
      <c r="N1" s="50"/>
      <c r="O1" s="50"/>
      <c r="P1" s="50"/>
      <c r="Q1" s="50"/>
      <c r="R1" s="50"/>
      <c r="S1" s="50"/>
      <c r="T1" s="50"/>
      <c r="U1" s="50"/>
      <c r="V1" s="50"/>
      <c r="W1" s="50"/>
      <c r="X1" s="50"/>
    </row>
    <row r="2" spans="1:24" ht="18.75" customHeight="1" x14ac:dyDescent="0.2">
      <c r="A2" s="95"/>
      <c r="B2" s="391" t="s">
        <v>1845</v>
      </c>
      <c r="C2" s="392"/>
      <c r="D2" s="392"/>
      <c r="E2" s="392"/>
      <c r="F2" s="392"/>
      <c r="G2" s="392"/>
      <c r="H2" s="392"/>
      <c r="I2" s="392"/>
      <c r="J2" s="392"/>
      <c r="K2" s="393"/>
      <c r="L2" s="50"/>
      <c r="M2" s="50"/>
      <c r="N2" s="50"/>
      <c r="O2" s="50"/>
      <c r="P2" s="50"/>
      <c r="Q2" s="50"/>
      <c r="R2" s="50"/>
      <c r="S2" s="50"/>
      <c r="T2" s="50"/>
      <c r="U2" s="50"/>
      <c r="V2" s="50"/>
      <c r="W2" s="50"/>
      <c r="X2" s="46"/>
    </row>
    <row r="3" spans="1:24" ht="18.75" customHeight="1" x14ac:dyDescent="0.2">
      <c r="A3" s="95"/>
      <c r="B3" s="394"/>
      <c r="C3" s="395"/>
      <c r="D3" s="395"/>
      <c r="E3" s="395"/>
      <c r="F3" s="395"/>
      <c r="G3" s="395"/>
      <c r="H3" s="395"/>
      <c r="I3" s="395"/>
      <c r="J3" s="395"/>
      <c r="K3" s="396"/>
      <c r="L3" s="50"/>
      <c r="M3" s="50"/>
      <c r="N3" s="50"/>
      <c r="O3" s="50"/>
      <c r="P3" s="50"/>
      <c r="Q3" s="50"/>
      <c r="R3" s="50"/>
      <c r="S3" s="50"/>
      <c r="T3" s="50"/>
      <c r="U3" s="50"/>
      <c r="V3" s="50"/>
      <c r="W3" s="50"/>
      <c r="X3" s="46"/>
    </row>
    <row r="4" spans="1:24" ht="18.75" customHeight="1" x14ac:dyDescent="0.2">
      <c r="A4" s="95"/>
      <c r="B4" s="394"/>
      <c r="C4" s="395"/>
      <c r="D4" s="395"/>
      <c r="E4" s="395"/>
      <c r="F4" s="395"/>
      <c r="G4" s="395"/>
      <c r="H4" s="395"/>
      <c r="I4" s="395"/>
      <c r="J4" s="395"/>
      <c r="K4" s="396"/>
      <c r="L4" s="50"/>
      <c r="M4" s="50"/>
      <c r="N4" s="50"/>
      <c r="O4" s="50"/>
      <c r="P4" s="50"/>
      <c r="Q4" s="50"/>
      <c r="R4" s="50"/>
      <c r="S4" s="50"/>
      <c r="T4" s="50"/>
      <c r="U4" s="50"/>
      <c r="V4" s="50"/>
      <c r="W4" s="50"/>
      <c r="X4" s="46"/>
    </row>
    <row r="5" spans="1:24" ht="18.75" customHeight="1" x14ac:dyDescent="0.2">
      <c r="A5" s="95"/>
      <c r="B5" s="394"/>
      <c r="C5" s="395"/>
      <c r="D5" s="395"/>
      <c r="E5" s="395"/>
      <c r="F5" s="395"/>
      <c r="G5" s="395"/>
      <c r="H5" s="395"/>
      <c r="I5" s="395"/>
      <c r="J5" s="395"/>
      <c r="K5" s="396"/>
      <c r="L5" s="50"/>
      <c r="M5" s="50"/>
      <c r="N5" s="50"/>
      <c r="O5" s="50"/>
      <c r="P5" s="50"/>
      <c r="Q5" s="50"/>
      <c r="R5" s="50"/>
      <c r="S5" s="50"/>
      <c r="T5" s="50"/>
      <c r="U5" s="50"/>
      <c r="V5" s="50"/>
      <c r="W5" s="50"/>
      <c r="X5" s="46"/>
    </row>
    <row r="6" spans="1:24" ht="18.75" customHeight="1" x14ac:dyDescent="0.2">
      <c r="A6" s="95"/>
      <c r="B6" s="397"/>
      <c r="C6" s="398"/>
      <c r="D6" s="398"/>
      <c r="E6" s="398"/>
      <c r="F6" s="398"/>
      <c r="G6" s="398"/>
      <c r="H6" s="398"/>
      <c r="I6" s="398"/>
      <c r="J6" s="398"/>
      <c r="K6" s="399"/>
      <c r="L6" s="50"/>
      <c r="M6" s="50"/>
      <c r="N6" s="50"/>
      <c r="O6" s="50"/>
      <c r="P6" s="50"/>
      <c r="Q6" s="50"/>
      <c r="R6" s="50"/>
      <c r="S6" s="50"/>
      <c r="T6" s="50"/>
      <c r="U6" s="50"/>
      <c r="V6" s="50"/>
      <c r="W6" s="50"/>
      <c r="X6" s="46"/>
    </row>
    <row r="7" spans="1:24" ht="15" customHeight="1" x14ac:dyDescent="0.2">
      <c r="A7" s="95"/>
      <c r="B7" s="96"/>
      <c r="C7" s="97"/>
      <c r="D7" s="4"/>
      <c r="E7" s="98"/>
      <c r="F7" s="50"/>
      <c r="G7" s="50"/>
      <c r="H7" s="50"/>
      <c r="I7" s="50"/>
      <c r="J7" s="50"/>
      <c r="K7" s="50"/>
      <c r="L7" s="50"/>
      <c r="M7" s="50"/>
      <c r="N7" s="50"/>
      <c r="O7" s="50"/>
      <c r="P7" s="50"/>
      <c r="Q7" s="50"/>
      <c r="R7" s="50"/>
      <c r="S7" s="50"/>
      <c r="T7" s="50"/>
      <c r="U7" s="50"/>
      <c r="V7" s="50"/>
      <c r="W7" s="50"/>
      <c r="X7" s="46"/>
    </row>
    <row r="8" spans="1:24" ht="15" customHeight="1" x14ac:dyDescent="0.2">
      <c r="A8" s="95"/>
      <c r="B8" s="103" t="str">
        <f>'DADOS GERAIS'!$B$8</f>
        <v>Secretaria da Saúde - Timbó</v>
      </c>
      <c r="C8" s="104"/>
      <c r="D8" s="6"/>
      <c r="E8" s="6"/>
      <c r="F8" s="6" t="str">
        <f>RESUMO!D8</f>
        <v>BDI Geral:</v>
      </c>
      <c r="G8" s="6"/>
      <c r="H8" s="6"/>
      <c r="I8" s="107"/>
      <c r="J8" s="107"/>
      <c r="K8" s="55" t="str">
        <f>'DADOS GERAIS'!$B$22</f>
        <v>Data:</v>
      </c>
      <c r="L8" s="50"/>
      <c r="M8" s="50"/>
      <c r="N8" s="50"/>
      <c r="O8" s="50"/>
      <c r="P8" s="50"/>
      <c r="Q8" s="50"/>
      <c r="R8" s="50"/>
      <c r="S8" s="50"/>
      <c r="T8" s="50"/>
      <c r="U8" s="50"/>
      <c r="V8" s="50"/>
      <c r="W8" s="50"/>
      <c r="X8" s="46"/>
    </row>
    <row r="9" spans="1:24" ht="15" customHeight="1" x14ac:dyDescent="0.2">
      <c r="A9" s="95"/>
      <c r="B9" s="56" t="str">
        <f>'DADOS GERAIS'!$B$9</f>
        <v>Unidade Básica de Saúde Porte 3 - Área Construída: 813,73m²</v>
      </c>
      <c r="C9" s="108"/>
      <c r="D9" s="9"/>
      <c r="E9" s="9"/>
      <c r="F9" s="110">
        <f>RESUMO!D9</f>
        <v>0.20814986876099639</v>
      </c>
      <c r="G9" s="110"/>
      <c r="H9" s="110"/>
      <c r="I9" s="109"/>
      <c r="K9" s="59" t="str">
        <f>'DADOS GERAIS'!$C$22</f>
        <v>28/08/2025</v>
      </c>
      <c r="L9" s="50"/>
      <c r="M9" s="50"/>
      <c r="N9" s="50"/>
      <c r="O9" s="50"/>
      <c r="P9" s="50"/>
      <c r="Q9" s="50"/>
      <c r="R9" s="50"/>
      <c r="S9" s="50"/>
      <c r="T9" s="50"/>
      <c r="U9" s="50"/>
      <c r="V9" s="50"/>
      <c r="W9" s="50"/>
      <c r="X9" s="46"/>
    </row>
    <row r="10" spans="1:24" ht="15" customHeight="1" x14ac:dyDescent="0.2">
      <c r="A10" s="294"/>
      <c r="B10" s="295" t="s">
        <v>5128</v>
      </c>
      <c r="C10" s="108"/>
      <c r="D10" s="9"/>
      <c r="E10" s="9"/>
      <c r="F10" s="110"/>
      <c r="G10" s="110"/>
      <c r="H10" s="110"/>
      <c r="I10" s="109"/>
      <c r="K10" s="59"/>
      <c r="L10" s="50"/>
      <c r="M10" s="50"/>
      <c r="N10" s="50"/>
      <c r="O10" s="50"/>
      <c r="P10" s="50"/>
      <c r="Q10" s="50"/>
      <c r="R10" s="50"/>
      <c r="S10" s="50"/>
      <c r="T10" s="50"/>
      <c r="U10" s="50"/>
      <c r="V10" s="50"/>
      <c r="W10" s="50"/>
      <c r="X10" s="46"/>
    </row>
    <row r="11" spans="1:24" ht="15" customHeight="1" x14ac:dyDescent="0.2">
      <c r="A11" s="95"/>
      <c r="B11" s="56" t="s">
        <v>5129</v>
      </c>
      <c r="C11" s="108"/>
      <c r="D11" s="9"/>
      <c r="E11" s="9"/>
      <c r="F11" s="9"/>
      <c r="G11" s="9"/>
      <c r="H11" s="46"/>
      <c r="I11" s="46"/>
      <c r="K11" s="112"/>
      <c r="L11" s="50"/>
      <c r="M11" s="50"/>
      <c r="N11" s="50"/>
      <c r="O11" s="50"/>
      <c r="P11" s="50"/>
      <c r="Q11" s="50"/>
      <c r="R11" s="50"/>
      <c r="S11" s="50"/>
      <c r="T11" s="50"/>
      <c r="U11" s="50"/>
      <c r="V11" s="50"/>
      <c r="W11" s="50"/>
      <c r="X11" s="46"/>
    </row>
    <row r="12" spans="1:24" ht="15" customHeight="1" x14ac:dyDescent="0.2">
      <c r="A12" s="95"/>
      <c r="B12" s="61" t="str">
        <f>RESUMO!B12</f>
        <v>Bancos:</v>
      </c>
      <c r="C12" s="108"/>
      <c r="D12" s="9"/>
      <c r="E12" s="9"/>
      <c r="F12" s="9"/>
      <c r="G12" s="9"/>
      <c r="H12" s="113"/>
      <c r="I12" s="46"/>
      <c r="K12" s="60" t="str">
        <f>'DADOS GERAIS'!$B$23</f>
        <v>Revisão:</v>
      </c>
      <c r="L12" s="50"/>
      <c r="M12" s="50"/>
      <c r="N12" s="50"/>
      <c r="O12" s="50"/>
      <c r="P12" s="50"/>
      <c r="Q12" s="50"/>
      <c r="R12" s="50"/>
      <c r="S12" s="50"/>
      <c r="T12" s="50"/>
      <c r="U12" s="50"/>
      <c r="V12" s="50"/>
      <c r="W12" s="50"/>
      <c r="X12" s="46"/>
    </row>
    <row r="13" spans="1:24" ht="15" customHeight="1" x14ac:dyDescent="0.2">
      <c r="A13" s="95"/>
      <c r="B13" s="114" t="str">
        <f>'DADOS GERAIS'!$B$13</f>
        <v>SINAPI (07/2025) - CPOS/CDHU (06/2025) - SBC (08/2025) - ORSE (06/2025) - IOPES (05/2025) - EMOP (07/2025) - SIURB (01/2025)</v>
      </c>
      <c r="C13" s="108"/>
      <c r="D13" s="9"/>
      <c r="E13" s="9"/>
      <c r="F13" s="110"/>
      <c r="G13" s="110"/>
      <c r="H13" s="110"/>
      <c r="I13" s="115"/>
      <c r="K13" s="116" t="str">
        <f>'DADOS GERAIS'!$C$23</f>
        <v>00</v>
      </c>
      <c r="L13" s="50"/>
      <c r="M13" s="50"/>
      <c r="N13" s="50"/>
      <c r="O13" s="50"/>
      <c r="P13" s="50"/>
      <c r="Q13" s="50"/>
      <c r="R13" s="50"/>
      <c r="S13" s="50"/>
      <c r="T13" s="50"/>
      <c r="U13" s="50"/>
      <c r="V13" s="50"/>
      <c r="W13" s="50"/>
      <c r="X13" s="46"/>
    </row>
    <row r="14" spans="1:24" ht="15" customHeight="1" x14ac:dyDescent="0.2">
      <c r="A14" s="95"/>
      <c r="B14" s="117"/>
      <c r="C14" s="118"/>
      <c r="D14" s="14"/>
      <c r="E14" s="14"/>
      <c r="F14" s="14"/>
      <c r="G14" s="14"/>
      <c r="H14" s="14"/>
      <c r="I14" s="121"/>
      <c r="J14" s="121"/>
      <c r="K14" s="122"/>
      <c r="L14" s="50"/>
      <c r="M14" s="50"/>
      <c r="N14" s="50"/>
      <c r="O14" s="50"/>
      <c r="P14" s="50"/>
      <c r="Q14" s="50"/>
      <c r="R14" s="50"/>
      <c r="S14" s="50"/>
      <c r="T14" s="50"/>
      <c r="U14" s="50"/>
      <c r="V14" s="50"/>
      <c r="W14" s="50"/>
      <c r="X14" s="46"/>
    </row>
    <row r="15" spans="1:24" ht="15" customHeight="1" x14ac:dyDescent="0.2">
      <c r="A15" s="95"/>
      <c r="B15" s="96"/>
      <c r="C15" s="124"/>
      <c r="D15" s="50"/>
      <c r="E15" s="125"/>
      <c r="F15" s="50"/>
      <c r="G15" s="50"/>
      <c r="H15" s="50"/>
      <c r="I15" s="50"/>
      <c r="J15" s="50"/>
      <c r="K15" s="50"/>
      <c r="L15" s="50"/>
      <c r="M15" s="50"/>
      <c r="N15" s="50"/>
      <c r="O15" s="50"/>
      <c r="P15" s="50"/>
      <c r="Q15" s="50"/>
      <c r="R15" s="50"/>
      <c r="S15" s="50"/>
      <c r="T15" s="50"/>
      <c r="U15" s="50"/>
      <c r="V15" s="50"/>
      <c r="W15" s="50"/>
      <c r="X15" s="46"/>
    </row>
    <row r="16" spans="1:24" ht="15" customHeight="1" x14ac:dyDescent="0.2">
      <c r="A16" s="126"/>
      <c r="B16" s="144" t="s">
        <v>23</v>
      </c>
      <c r="C16" s="127" t="s">
        <v>24</v>
      </c>
      <c r="D16" s="144" t="s">
        <v>25</v>
      </c>
      <c r="E16" s="144" t="s">
        <v>26</v>
      </c>
      <c r="F16" s="145" t="s">
        <v>27</v>
      </c>
      <c r="G16" s="145" t="s">
        <v>27</v>
      </c>
      <c r="H16" s="145" t="s">
        <v>28</v>
      </c>
      <c r="I16" s="145"/>
      <c r="J16" s="145"/>
      <c r="K16" s="145" t="s">
        <v>30</v>
      </c>
      <c r="L16" s="124"/>
      <c r="M16" s="124"/>
      <c r="N16" s="124"/>
      <c r="O16" s="124"/>
      <c r="P16" s="124"/>
      <c r="Q16" s="124"/>
      <c r="R16" s="124"/>
      <c r="S16" s="124"/>
      <c r="T16" s="124"/>
      <c r="U16" s="124"/>
      <c r="V16" s="124"/>
      <c r="W16" s="124"/>
      <c r="X16" s="124"/>
    </row>
    <row r="17" spans="1:25" ht="15.75" x14ac:dyDescent="0.2">
      <c r="A17" s="95"/>
      <c r="B17" s="128"/>
      <c r="C17" s="129"/>
      <c r="D17" s="129"/>
      <c r="E17" s="129"/>
      <c r="F17" s="132"/>
      <c r="G17" s="129"/>
      <c r="H17" s="133"/>
      <c r="I17" s="133"/>
      <c r="J17" s="102"/>
      <c r="K17" s="50"/>
      <c r="L17" s="50"/>
      <c r="M17" s="50"/>
      <c r="N17" s="50"/>
      <c r="O17" s="50"/>
      <c r="P17" s="50"/>
      <c r="Q17" s="50"/>
      <c r="R17" s="50"/>
      <c r="S17" s="50"/>
      <c r="T17" s="50"/>
      <c r="U17" s="50"/>
      <c r="V17" s="50"/>
      <c r="W17" s="50"/>
      <c r="X17" s="50"/>
    </row>
    <row r="18" spans="1:25" x14ac:dyDescent="0.25">
      <c r="A18" s="95"/>
      <c r="B18" s="426" t="s">
        <v>1846</v>
      </c>
      <c r="C18" s="427"/>
      <c r="D18" s="427"/>
      <c r="E18" s="427"/>
      <c r="F18" s="427"/>
      <c r="G18" s="427"/>
      <c r="H18" s="427"/>
      <c r="I18" s="427"/>
      <c r="J18" s="428"/>
      <c r="L18" s="50"/>
      <c r="M18" s="50"/>
      <c r="N18" s="50"/>
      <c r="O18" s="50"/>
      <c r="P18" s="50"/>
      <c r="Q18" s="50"/>
      <c r="R18" s="50"/>
      <c r="S18" s="50"/>
      <c r="T18" s="50"/>
      <c r="U18" s="50"/>
      <c r="V18" s="50"/>
      <c r="W18" s="50"/>
      <c r="X18" s="50"/>
      <c r="Y18" s="50"/>
    </row>
    <row r="19" spans="1:25" x14ac:dyDescent="0.2">
      <c r="A19" s="95"/>
      <c r="B19" s="233" t="s">
        <v>35</v>
      </c>
      <c r="C19" s="234" t="s">
        <v>24</v>
      </c>
      <c r="D19" s="233" t="s">
        <v>25</v>
      </c>
      <c r="E19" s="233" t="s">
        <v>26</v>
      </c>
      <c r="F19" s="429" t="s">
        <v>917</v>
      </c>
      <c r="G19" s="429"/>
      <c r="H19" s="235" t="s">
        <v>27</v>
      </c>
      <c r="I19" s="234" t="s">
        <v>28</v>
      </c>
      <c r="J19" s="234" t="s">
        <v>29</v>
      </c>
      <c r="K19" s="234" t="s">
        <v>30</v>
      </c>
      <c r="O19" s="50"/>
      <c r="P19" s="50"/>
      <c r="Q19" s="50"/>
      <c r="R19" s="50"/>
      <c r="S19" s="50"/>
      <c r="T19" s="50"/>
      <c r="U19" s="50"/>
      <c r="V19" s="50"/>
      <c r="W19" s="50"/>
      <c r="X19" s="50"/>
      <c r="Y19" s="50"/>
    </row>
    <row r="20" spans="1:25" ht="26.25" customHeight="1" x14ac:dyDescent="0.2">
      <c r="A20" s="95"/>
      <c r="B20" s="260" t="s">
        <v>918</v>
      </c>
      <c r="C20" s="275" t="s">
        <v>2422</v>
      </c>
      <c r="D20" s="260" t="s">
        <v>73</v>
      </c>
      <c r="E20" s="260" t="s">
        <v>2423</v>
      </c>
      <c r="F20" s="388" t="s">
        <v>1032</v>
      </c>
      <c r="G20" s="388"/>
      <c r="H20" s="274" t="s">
        <v>2424</v>
      </c>
      <c r="I20" s="277">
        <v>1</v>
      </c>
      <c r="J20" s="276">
        <v>981.52</v>
      </c>
      <c r="K20" s="276">
        <v>981.52</v>
      </c>
      <c r="O20" s="50"/>
      <c r="P20" s="50"/>
      <c r="Q20" s="50"/>
      <c r="R20" s="50"/>
      <c r="S20" s="50"/>
      <c r="T20" s="50"/>
      <c r="U20" s="50"/>
      <c r="V20" s="50"/>
      <c r="W20" s="50"/>
      <c r="X20" s="50"/>
      <c r="Y20" s="50"/>
    </row>
    <row r="21" spans="1:25" ht="26.25" customHeight="1" x14ac:dyDescent="0.2">
      <c r="A21" s="95"/>
      <c r="B21" s="261" t="s">
        <v>953</v>
      </c>
      <c r="C21" s="280" t="s">
        <v>988</v>
      </c>
      <c r="D21" s="261" t="s">
        <v>47</v>
      </c>
      <c r="E21" s="261" t="s">
        <v>989</v>
      </c>
      <c r="F21" s="385" t="s">
        <v>3970</v>
      </c>
      <c r="G21" s="385"/>
      <c r="H21" s="279" t="s">
        <v>950</v>
      </c>
      <c r="I21" s="282">
        <v>1.32</v>
      </c>
      <c r="J21" s="281">
        <v>27.19</v>
      </c>
      <c r="K21" s="281">
        <v>35.89</v>
      </c>
      <c r="O21" s="50"/>
      <c r="P21" s="50"/>
      <c r="Q21" s="50"/>
      <c r="R21" s="50"/>
      <c r="S21" s="50"/>
      <c r="T21" s="50"/>
      <c r="U21" s="50"/>
      <c r="V21" s="50"/>
      <c r="W21" s="50"/>
      <c r="X21" s="50"/>
      <c r="Y21" s="50"/>
    </row>
    <row r="22" spans="1:25" ht="26.25" customHeight="1" x14ac:dyDescent="0.2">
      <c r="A22" s="95"/>
      <c r="B22" s="261" t="s">
        <v>953</v>
      </c>
      <c r="C22" s="280" t="s">
        <v>991</v>
      </c>
      <c r="D22" s="261" t="s">
        <v>47</v>
      </c>
      <c r="E22" s="261" t="s">
        <v>992</v>
      </c>
      <c r="F22" s="385" t="s">
        <v>3970</v>
      </c>
      <c r="G22" s="385"/>
      <c r="H22" s="279" t="s">
        <v>950</v>
      </c>
      <c r="I22" s="282">
        <v>0.99</v>
      </c>
      <c r="J22" s="281">
        <v>43.64</v>
      </c>
      <c r="K22" s="281">
        <v>43.2</v>
      </c>
      <c r="O22" s="50"/>
      <c r="P22" s="50"/>
      <c r="Q22" s="50"/>
      <c r="R22" s="50"/>
      <c r="S22" s="50"/>
      <c r="T22" s="50"/>
      <c r="U22" s="50"/>
      <c r="V22" s="50"/>
      <c r="W22" s="50"/>
      <c r="X22" s="50"/>
      <c r="Y22" s="50"/>
    </row>
    <row r="23" spans="1:25" ht="26.25" customHeight="1" x14ac:dyDescent="0.2">
      <c r="A23" s="95"/>
      <c r="B23" s="261" t="s">
        <v>953</v>
      </c>
      <c r="C23" s="280" t="s">
        <v>1019</v>
      </c>
      <c r="D23" s="261" t="s">
        <v>47</v>
      </c>
      <c r="E23" s="261" t="s">
        <v>1020</v>
      </c>
      <c r="F23" s="385" t="s">
        <v>3970</v>
      </c>
      <c r="G23" s="385"/>
      <c r="H23" s="279" t="s">
        <v>950</v>
      </c>
      <c r="I23" s="282">
        <v>1.32</v>
      </c>
      <c r="J23" s="281">
        <v>24.73</v>
      </c>
      <c r="K23" s="281">
        <v>32.64</v>
      </c>
      <c r="O23" s="50"/>
      <c r="P23" s="50"/>
      <c r="Q23" s="50"/>
      <c r="R23" s="50"/>
      <c r="S23" s="50"/>
      <c r="T23" s="50"/>
      <c r="U23" s="50"/>
      <c r="V23" s="50"/>
      <c r="W23" s="50"/>
      <c r="X23" s="50"/>
      <c r="Y23" s="50"/>
    </row>
    <row r="24" spans="1:25" ht="26.25" customHeight="1" x14ac:dyDescent="0.2">
      <c r="A24" s="95"/>
      <c r="B24" s="262" t="s">
        <v>919</v>
      </c>
      <c r="C24" s="284" t="s">
        <v>921</v>
      </c>
      <c r="D24" s="262" t="s">
        <v>36</v>
      </c>
      <c r="E24" s="262" t="s">
        <v>922</v>
      </c>
      <c r="F24" s="389" t="s">
        <v>923</v>
      </c>
      <c r="G24" s="389"/>
      <c r="H24" s="283" t="s">
        <v>37</v>
      </c>
      <c r="I24" s="286">
        <v>1</v>
      </c>
      <c r="J24" s="285">
        <v>869.79</v>
      </c>
      <c r="K24" s="285">
        <v>869.79</v>
      </c>
      <c r="O24" s="50"/>
      <c r="P24" s="50"/>
      <c r="Q24" s="50"/>
      <c r="R24" s="50"/>
      <c r="S24" s="50"/>
      <c r="T24" s="50"/>
      <c r="U24" s="50"/>
      <c r="V24" s="50"/>
      <c r="W24" s="50"/>
      <c r="X24" s="50"/>
      <c r="Y24" s="50"/>
    </row>
    <row r="25" spans="1:25" ht="15.75" customHeight="1" x14ac:dyDescent="0.2">
      <c r="A25" s="95"/>
      <c r="B25" s="263"/>
      <c r="C25" s="263"/>
      <c r="D25" s="263"/>
      <c r="E25" s="263"/>
      <c r="F25" s="263" t="s">
        <v>924</v>
      </c>
      <c r="G25" s="289">
        <v>96.46</v>
      </c>
      <c r="H25" s="263" t="s">
        <v>925</v>
      </c>
      <c r="I25" s="289">
        <v>0</v>
      </c>
      <c r="J25" s="263" t="s">
        <v>926</v>
      </c>
      <c r="K25" s="289">
        <v>96.46</v>
      </c>
      <c r="O25" s="50"/>
      <c r="P25" s="50"/>
      <c r="Q25" s="50"/>
      <c r="R25" s="50"/>
      <c r="S25" s="50"/>
      <c r="T25" s="50"/>
      <c r="U25" s="50"/>
      <c r="V25" s="50"/>
      <c r="W25" s="50"/>
      <c r="X25" s="50"/>
      <c r="Y25" s="50"/>
    </row>
    <row r="26" spans="1:25" ht="15.75" customHeight="1" x14ac:dyDescent="0.2">
      <c r="A26" s="95"/>
      <c r="B26" s="263"/>
      <c r="C26" s="263"/>
      <c r="D26" s="263"/>
      <c r="E26" s="263"/>
      <c r="F26" s="263" t="s">
        <v>927</v>
      </c>
      <c r="G26" s="289">
        <v>204.25</v>
      </c>
      <c r="H26" s="263"/>
      <c r="I26" s="386" t="s">
        <v>928</v>
      </c>
      <c r="J26" s="386"/>
      <c r="K26" s="289">
        <v>1185.77</v>
      </c>
      <c r="O26" s="50"/>
      <c r="P26" s="50"/>
      <c r="Q26" s="50"/>
      <c r="R26" s="50"/>
      <c r="S26" s="50"/>
      <c r="T26" s="50"/>
      <c r="U26" s="50"/>
      <c r="V26" s="50"/>
      <c r="W26" s="50"/>
      <c r="X26" s="50"/>
      <c r="Y26" s="50"/>
    </row>
    <row r="27" spans="1:25" ht="15.75" customHeight="1" x14ac:dyDescent="0.2">
      <c r="A27" s="95"/>
      <c r="B27" s="401" t="s">
        <v>2776</v>
      </c>
      <c r="C27" s="401"/>
      <c r="D27" s="401"/>
      <c r="E27" s="401"/>
      <c r="F27" s="401"/>
      <c r="G27" s="401"/>
      <c r="H27" s="401"/>
      <c r="I27" s="401"/>
      <c r="J27" s="401"/>
      <c r="K27" s="401"/>
      <c r="O27" s="50"/>
      <c r="P27" s="50"/>
      <c r="Q27" s="50"/>
      <c r="R27" s="50"/>
      <c r="S27" s="50"/>
      <c r="T27" s="50"/>
      <c r="U27" s="50"/>
      <c r="V27" s="50"/>
      <c r="W27" s="50"/>
      <c r="X27" s="50"/>
      <c r="Y27" s="50"/>
    </row>
    <row r="28" spans="1:25" ht="45.6" customHeight="1" thickBot="1" x14ac:dyDescent="0.25">
      <c r="A28" s="95"/>
      <c r="B28" s="425" t="s">
        <v>2777</v>
      </c>
      <c r="C28" s="425"/>
      <c r="D28" s="425"/>
      <c r="E28" s="425"/>
      <c r="F28" s="425"/>
      <c r="G28" s="425"/>
      <c r="H28" s="425"/>
      <c r="I28" s="425"/>
      <c r="J28" s="425"/>
      <c r="K28" s="425"/>
      <c r="O28" s="50"/>
      <c r="P28" s="50"/>
      <c r="Q28" s="50"/>
      <c r="R28" s="50"/>
      <c r="S28" s="50"/>
      <c r="T28" s="50"/>
      <c r="U28" s="50"/>
      <c r="V28" s="50"/>
      <c r="W28" s="50"/>
      <c r="X28" s="50"/>
      <c r="Y28" s="50"/>
    </row>
    <row r="29" spans="1:25" ht="15.75" customHeight="1" thickTop="1" x14ac:dyDescent="0.2">
      <c r="A29" s="95"/>
      <c r="B29" s="278"/>
      <c r="C29" s="278"/>
      <c r="D29" s="278"/>
      <c r="E29" s="278"/>
      <c r="F29" s="278"/>
      <c r="G29" s="278"/>
      <c r="H29" s="278"/>
      <c r="I29" s="278"/>
      <c r="J29" s="278"/>
      <c r="K29" s="278"/>
      <c r="O29" s="50"/>
      <c r="P29" s="50"/>
      <c r="Q29" s="50"/>
      <c r="R29" s="50"/>
      <c r="S29" s="50"/>
      <c r="T29" s="50"/>
      <c r="U29" s="50"/>
      <c r="V29" s="50"/>
      <c r="W29" s="50"/>
      <c r="X29" s="50"/>
      <c r="Y29" s="50"/>
    </row>
    <row r="30" spans="1:25" ht="26.25" customHeight="1" x14ac:dyDescent="0.2">
      <c r="A30" s="95"/>
      <c r="B30" s="259" t="s">
        <v>38</v>
      </c>
      <c r="C30" s="267" t="s">
        <v>24</v>
      </c>
      <c r="D30" s="259" t="s">
        <v>25</v>
      </c>
      <c r="E30" s="259" t="s">
        <v>26</v>
      </c>
      <c r="F30" s="387" t="s">
        <v>917</v>
      </c>
      <c r="G30" s="387"/>
      <c r="H30" s="271" t="s">
        <v>27</v>
      </c>
      <c r="I30" s="267" t="s">
        <v>28</v>
      </c>
      <c r="J30" s="267" t="s">
        <v>29</v>
      </c>
      <c r="K30" s="267" t="s">
        <v>30</v>
      </c>
      <c r="O30" s="50"/>
      <c r="P30" s="50"/>
      <c r="Q30" s="50"/>
      <c r="R30" s="50"/>
      <c r="S30" s="50"/>
      <c r="T30" s="50"/>
      <c r="U30" s="50"/>
      <c r="V30" s="50"/>
      <c r="W30" s="50"/>
      <c r="X30" s="50"/>
      <c r="Y30" s="50"/>
    </row>
    <row r="31" spans="1:25" ht="26.25" customHeight="1" x14ac:dyDescent="0.2">
      <c r="A31" s="95"/>
      <c r="B31" s="260" t="s">
        <v>918</v>
      </c>
      <c r="C31" s="275" t="s">
        <v>2485</v>
      </c>
      <c r="D31" s="260" t="s">
        <v>73</v>
      </c>
      <c r="E31" s="260" t="s">
        <v>2486</v>
      </c>
      <c r="F31" s="388" t="s">
        <v>1032</v>
      </c>
      <c r="G31" s="388"/>
      <c r="H31" s="274" t="s">
        <v>40</v>
      </c>
      <c r="I31" s="277">
        <v>1</v>
      </c>
      <c r="J31" s="276">
        <v>314.69</v>
      </c>
      <c r="K31" s="276">
        <v>314.69</v>
      </c>
      <c r="O31" s="50"/>
      <c r="P31" s="50"/>
      <c r="Q31" s="50"/>
      <c r="R31" s="50"/>
      <c r="S31" s="50"/>
      <c r="T31" s="50"/>
      <c r="U31" s="50"/>
      <c r="V31" s="50"/>
      <c r="W31" s="50"/>
      <c r="X31" s="50"/>
      <c r="Y31" s="50"/>
    </row>
    <row r="32" spans="1:25" ht="26.25" customHeight="1" x14ac:dyDescent="0.2">
      <c r="A32" s="95"/>
      <c r="B32" s="261" t="s">
        <v>953</v>
      </c>
      <c r="C32" s="280" t="s">
        <v>240</v>
      </c>
      <c r="D32" s="261" t="s">
        <v>47</v>
      </c>
      <c r="E32" s="261" t="s">
        <v>241</v>
      </c>
      <c r="F32" s="385" t="s">
        <v>3971</v>
      </c>
      <c r="G32" s="385"/>
      <c r="H32" s="279" t="s">
        <v>40</v>
      </c>
      <c r="I32" s="282">
        <v>1</v>
      </c>
      <c r="J32" s="281">
        <v>46.66</v>
      </c>
      <c r="K32" s="281">
        <v>46.66</v>
      </c>
      <c r="O32" s="50"/>
      <c r="P32" s="50"/>
      <c r="Q32" s="50"/>
      <c r="R32" s="50"/>
      <c r="S32" s="50"/>
      <c r="T32" s="50"/>
      <c r="U32" s="50"/>
      <c r="V32" s="50"/>
      <c r="W32" s="50"/>
      <c r="X32" s="50"/>
      <c r="Y32" s="50"/>
    </row>
    <row r="33" spans="1:25" ht="26.25" customHeight="1" x14ac:dyDescent="0.2">
      <c r="A33" s="95"/>
      <c r="B33" s="261" t="s">
        <v>953</v>
      </c>
      <c r="C33" s="280" t="s">
        <v>2620</v>
      </c>
      <c r="D33" s="261" t="s">
        <v>47</v>
      </c>
      <c r="E33" s="261" t="s">
        <v>2621</v>
      </c>
      <c r="F33" s="385" t="s">
        <v>3972</v>
      </c>
      <c r="G33" s="385"/>
      <c r="H33" s="279" t="s">
        <v>40</v>
      </c>
      <c r="I33" s="282">
        <v>1</v>
      </c>
      <c r="J33" s="281">
        <v>85.8</v>
      </c>
      <c r="K33" s="281">
        <v>85.8</v>
      </c>
      <c r="O33" s="50"/>
      <c r="P33" s="50"/>
      <c r="Q33" s="50"/>
      <c r="R33" s="50"/>
      <c r="S33" s="50"/>
      <c r="T33" s="50"/>
      <c r="U33" s="50"/>
      <c r="V33" s="50"/>
      <c r="W33" s="50"/>
      <c r="X33" s="50"/>
      <c r="Y33" s="50"/>
    </row>
    <row r="34" spans="1:25" ht="26.25" customHeight="1" x14ac:dyDescent="0.2">
      <c r="A34" s="95"/>
      <c r="B34" s="261" t="s">
        <v>953</v>
      </c>
      <c r="C34" s="280" t="s">
        <v>2616</v>
      </c>
      <c r="D34" s="261" t="s">
        <v>47</v>
      </c>
      <c r="E34" s="261" t="s">
        <v>2617</v>
      </c>
      <c r="F34" s="385" t="s">
        <v>3973</v>
      </c>
      <c r="G34" s="385"/>
      <c r="H34" s="279" t="s">
        <v>40</v>
      </c>
      <c r="I34" s="282">
        <v>1</v>
      </c>
      <c r="J34" s="281">
        <v>46.57</v>
      </c>
      <c r="K34" s="281">
        <v>46.57</v>
      </c>
      <c r="O34" s="50"/>
      <c r="P34" s="50"/>
      <c r="Q34" s="50"/>
      <c r="R34" s="50"/>
      <c r="S34" s="50"/>
      <c r="T34" s="50"/>
      <c r="U34" s="50"/>
      <c r="V34" s="50"/>
      <c r="W34" s="50"/>
      <c r="X34" s="50"/>
      <c r="Y34" s="50"/>
    </row>
    <row r="35" spans="1:25" ht="26.25" customHeight="1" x14ac:dyDescent="0.2">
      <c r="A35" s="95"/>
      <c r="B35" s="261" t="s">
        <v>953</v>
      </c>
      <c r="C35" s="280" t="s">
        <v>1176</v>
      </c>
      <c r="D35" s="261" t="s">
        <v>47</v>
      </c>
      <c r="E35" s="261" t="s">
        <v>1177</v>
      </c>
      <c r="F35" s="385" t="s">
        <v>3974</v>
      </c>
      <c r="G35" s="385"/>
      <c r="H35" s="279" t="s">
        <v>40</v>
      </c>
      <c r="I35" s="282">
        <v>1</v>
      </c>
      <c r="J35" s="281">
        <v>3.99</v>
      </c>
      <c r="K35" s="281">
        <v>3.99</v>
      </c>
      <c r="O35" s="50"/>
      <c r="P35" s="50"/>
      <c r="Q35" s="50"/>
      <c r="R35" s="50"/>
      <c r="S35" s="50"/>
      <c r="T35" s="50"/>
      <c r="U35" s="50"/>
      <c r="V35" s="50"/>
      <c r="W35" s="50"/>
      <c r="X35" s="50"/>
      <c r="Y35" s="50"/>
    </row>
    <row r="36" spans="1:25" ht="26.25" customHeight="1" x14ac:dyDescent="0.2">
      <c r="A36" s="95"/>
      <c r="B36" s="261" t="s">
        <v>953</v>
      </c>
      <c r="C36" s="280" t="s">
        <v>2618</v>
      </c>
      <c r="D36" s="261" t="s">
        <v>47</v>
      </c>
      <c r="E36" s="261" t="s">
        <v>2619</v>
      </c>
      <c r="F36" s="385" t="s">
        <v>3973</v>
      </c>
      <c r="G36" s="385"/>
      <c r="H36" s="279" t="s">
        <v>49</v>
      </c>
      <c r="I36" s="282">
        <v>0.03</v>
      </c>
      <c r="J36" s="281">
        <v>4389.08</v>
      </c>
      <c r="K36" s="281">
        <v>131.66999999999999</v>
      </c>
      <c r="O36" s="50"/>
      <c r="P36" s="50"/>
      <c r="Q36" s="50"/>
      <c r="R36" s="50"/>
      <c r="S36" s="50"/>
      <c r="T36" s="50"/>
      <c r="U36" s="50"/>
      <c r="V36" s="50"/>
      <c r="W36" s="50"/>
      <c r="X36" s="50"/>
      <c r="Y36" s="50"/>
    </row>
    <row r="37" spans="1:25" ht="26.25" customHeight="1" x14ac:dyDescent="0.2">
      <c r="A37" s="95"/>
      <c r="B37" s="263"/>
      <c r="C37" s="263"/>
      <c r="D37" s="263"/>
      <c r="E37" s="263"/>
      <c r="F37" s="263" t="s">
        <v>924</v>
      </c>
      <c r="G37" s="289">
        <v>54.18</v>
      </c>
      <c r="H37" s="263" t="s">
        <v>925</v>
      </c>
      <c r="I37" s="289">
        <v>0</v>
      </c>
      <c r="J37" s="263" t="s">
        <v>926</v>
      </c>
      <c r="K37" s="289">
        <v>54.18</v>
      </c>
      <c r="O37" s="50"/>
      <c r="P37" s="50"/>
      <c r="Q37" s="50"/>
      <c r="R37" s="50"/>
      <c r="S37" s="50"/>
      <c r="T37" s="50"/>
      <c r="U37" s="50"/>
      <c r="V37" s="50"/>
      <c r="W37" s="50"/>
      <c r="X37" s="50"/>
      <c r="Y37" s="50"/>
    </row>
    <row r="38" spans="1:25" ht="26.25" customHeight="1" x14ac:dyDescent="0.2">
      <c r="A38" s="95"/>
      <c r="B38" s="263"/>
      <c r="C38" s="263"/>
      <c r="D38" s="263"/>
      <c r="E38" s="263"/>
      <c r="F38" s="263" t="s">
        <v>927</v>
      </c>
      <c r="G38" s="289">
        <v>65.48</v>
      </c>
      <c r="H38" s="263"/>
      <c r="I38" s="386" t="s">
        <v>928</v>
      </c>
      <c r="J38" s="386"/>
      <c r="K38" s="289">
        <v>380.17</v>
      </c>
      <c r="O38" s="50"/>
      <c r="P38" s="50"/>
      <c r="Q38" s="50"/>
      <c r="R38" s="50"/>
      <c r="S38" s="50"/>
      <c r="T38" s="50"/>
      <c r="U38" s="50"/>
      <c r="V38" s="50"/>
      <c r="W38" s="50"/>
      <c r="X38" s="50"/>
      <c r="Y38" s="50"/>
    </row>
    <row r="39" spans="1:25" ht="26.25" customHeight="1" x14ac:dyDescent="0.2">
      <c r="A39" s="95"/>
      <c r="B39" s="401" t="s">
        <v>2776</v>
      </c>
      <c r="C39" s="401"/>
      <c r="D39" s="401"/>
      <c r="E39" s="401"/>
      <c r="F39" s="401"/>
      <c r="G39" s="401"/>
      <c r="H39" s="401"/>
      <c r="I39" s="401"/>
      <c r="J39" s="401"/>
      <c r="K39" s="401"/>
      <c r="O39" s="50"/>
      <c r="P39" s="50"/>
      <c r="Q39" s="50"/>
      <c r="R39" s="50"/>
      <c r="S39" s="50"/>
      <c r="T39" s="50"/>
      <c r="U39" s="50"/>
      <c r="V39" s="50"/>
      <c r="W39" s="50"/>
      <c r="X39" s="50"/>
      <c r="Y39" s="50"/>
    </row>
    <row r="40" spans="1:25" ht="45.6" customHeight="1" thickBot="1" x14ac:dyDescent="0.25">
      <c r="A40" s="95"/>
      <c r="B40" s="425" t="s">
        <v>2778</v>
      </c>
      <c r="C40" s="425"/>
      <c r="D40" s="425"/>
      <c r="E40" s="425"/>
      <c r="F40" s="425"/>
      <c r="G40" s="425"/>
      <c r="H40" s="425"/>
      <c r="I40" s="425"/>
      <c r="J40" s="425"/>
      <c r="K40" s="425"/>
      <c r="O40" s="50"/>
      <c r="P40" s="50"/>
      <c r="Q40" s="50"/>
      <c r="R40" s="50"/>
      <c r="S40" s="50"/>
      <c r="T40" s="50"/>
      <c r="U40" s="50"/>
      <c r="V40" s="50"/>
      <c r="W40" s="50"/>
      <c r="X40" s="50"/>
      <c r="Y40" s="50"/>
    </row>
    <row r="41" spans="1:25" ht="26.25" customHeight="1" thickTop="1" x14ac:dyDescent="0.2">
      <c r="A41" s="95"/>
      <c r="B41" s="278"/>
      <c r="C41" s="278"/>
      <c r="D41" s="278"/>
      <c r="E41" s="278"/>
      <c r="F41" s="278"/>
      <c r="G41" s="278"/>
      <c r="H41" s="278"/>
      <c r="I41" s="278"/>
      <c r="J41" s="278"/>
      <c r="K41" s="278"/>
      <c r="O41" s="50"/>
      <c r="P41" s="50"/>
      <c r="Q41" s="50"/>
      <c r="R41" s="50"/>
      <c r="S41" s="50"/>
      <c r="T41" s="50"/>
      <c r="U41" s="50"/>
      <c r="V41" s="50"/>
      <c r="W41" s="50"/>
      <c r="X41" s="50"/>
      <c r="Y41" s="50"/>
    </row>
    <row r="42" spans="1:25" ht="26.25" customHeight="1" x14ac:dyDescent="0.2">
      <c r="A42" s="95"/>
      <c r="B42" s="259" t="s">
        <v>41</v>
      </c>
      <c r="C42" s="267" t="s">
        <v>24</v>
      </c>
      <c r="D42" s="259" t="s">
        <v>25</v>
      </c>
      <c r="E42" s="259" t="s">
        <v>26</v>
      </c>
      <c r="F42" s="387" t="s">
        <v>917</v>
      </c>
      <c r="G42" s="387"/>
      <c r="H42" s="271" t="s">
        <v>27</v>
      </c>
      <c r="I42" s="267" t="s">
        <v>28</v>
      </c>
      <c r="J42" s="267" t="s">
        <v>29</v>
      </c>
      <c r="K42" s="267" t="s">
        <v>30</v>
      </c>
      <c r="O42" s="50"/>
      <c r="P42" s="50"/>
      <c r="Q42" s="50"/>
      <c r="R42" s="50"/>
      <c r="S42" s="50"/>
      <c r="T42" s="50"/>
      <c r="U42" s="50"/>
      <c r="V42" s="50"/>
      <c r="W42" s="50"/>
      <c r="X42" s="50"/>
      <c r="Y42" s="50"/>
    </row>
    <row r="43" spans="1:25" ht="26.25" customHeight="1" x14ac:dyDescent="0.2">
      <c r="A43" s="95"/>
      <c r="B43" s="260" t="s">
        <v>918</v>
      </c>
      <c r="C43" s="275" t="s">
        <v>2578</v>
      </c>
      <c r="D43" s="260" t="s">
        <v>73</v>
      </c>
      <c r="E43" s="260" t="s">
        <v>2579</v>
      </c>
      <c r="F43" s="388" t="s">
        <v>1032</v>
      </c>
      <c r="G43" s="388"/>
      <c r="H43" s="274" t="s">
        <v>2580</v>
      </c>
      <c r="I43" s="277">
        <v>1</v>
      </c>
      <c r="J43" s="276">
        <v>962.26</v>
      </c>
      <c r="K43" s="276">
        <v>962.26</v>
      </c>
      <c r="O43" s="50"/>
      <c r="P43" s="50"/>
      <c r="Q43" s="50"/>
      <c r="R43" s="50"/>
      <c r="S43" s="50"/>
      <c r="T43" s="50"/>
      <c r="U43" s="50"/>
      <c r="V43" s="50"/>
      <c r="W43" s="50"/>
      <c r="X43" s="50"/>
      <c r="Y43" s="50"/>
    </row>
    <row r="44" spans="1:25" ht="26.25" customHeight="1" x14ac:dyDescent="0.2">
      <c r="A44" s="95"/>
      <c r="B44" s="262" t="s">
        <v>919</v>
      </c>
      <c r="C44" s="284" t="s">
        <v>2622</v>
      </c>
      <c r="D44" s="262" t="s">
        <v>47</v>
      </c>
      <c r="E44" s="262" t="s">
        <v>2623</v>
      </c>
      <c r="F44" s="389" t="s">
        <v>939</v>
      </c>
      <c r="G44" s="389"/>
      <c r="H44" s="283" t="s">
        <v>69</v>
      </c>
      <c r="I44" s="286">
        <v>1</v>
      </c>
      <c r="J44" s="285">
        <v>962.26</v>
      </c>
      <c r="K44" s="285">
        <v>962.26</v>
      </c>
      <c r="O44" s="50"/>
      <c r="P44" s="50"/>
      <c r="Q44" s="50"/>
      <c r="R44" s="50"/>
      <c r="S44" s="50"/>
      <c r="T44" s="50"/>
      <c r="U44" s="50"/>
      <c r="V44" s="50"/>
      <c r="W44" s="50"/>
      <c r="X44" s="50"/>
      <c r="Y44" s="50"/>
    </row>
    <row r="45" spans="1:25" ht="26.25" customHeight="1" x14ac:dyDescent="0.2">
      <c r="A45" s="95"/>
      <c r="B45" s="263"/>
      <c r="C45" s="263"/>
      <c r="D45" s="263"/>
      <c r="E45" s="263"/>
      <c r="F45" s="263" t="s">
        <v>924</v>
      </c>
      <c r="G45" s="289">
        <v>0</v>
      </c>
      <c r="H45" s="263" t="s">
        <v>925</v>
      </c>
      <c r="I45" s="289">
        <v>0</v>
      </c>
      <c r="J45" s="263" t="s">
        <v>926</v>
      </c>
      <c r="K45" s="289">
        <v>0</v>
      </c>
      <c r="O45" s="50"/>
      <c r="P45" s="50"/>
      <c r="Q45" s="50"/>
      <c r="R45" s="50"/>
      <c r="S45" s="50"/>
      <c r="T45" s="50"/>
      <c r="U45" s="50"/>
      <c r="V45" s="50"/>
      <c r="W45" s="50"/>
      <c r="X45" s="50"/>
      <c r="Y45" s="50"/>
    </row>
    <row r="46" spans="1:25" ht="26.25" customHeight="1" x14ac:dyDescent="0.2">
      <c r="A46" s="95"/>
      <c r="B46" s="263"/>
      <c r="C46" s="263"/>
      <c r="D46" s="263"/>
      <c r="E46" s="263"/>
      <c r="F46" s="263" t="s">
        <v>927</v>
      </c>
      <c r="G46" s="289">
        <v>200.24</v>
      </c>
      <c r="H46" s="263"/>
      <c r="I46" s="386" t="s">
        <v>928</v>
      </c>
      <c r="J46" s="386"/>
      <c r="K46" s="289">
        <v>1162.5</v>
      </c>
      <c r="O46" s="50"/>
      <c r="P46" s="50"/>
      <c r="Q46" s="50"/>
      <c r="R46" s="50"/>
      <c r="S46" s="50"/>
      <c r="T46" s="50"/>
      <c r="U46" s="50"/>
      <c r="V46" s="50"/>
      <c r="W46" s="50"/>
      <c r="X46" s="50"/>
      <c r="Y46" s="50"/>
    </row>
    <row r="47" spans="1:25" ht="26.25" customHeight="1" x14ac:dyDescent="0.2">
      <c r="A47" s="95"/>
      <c r="B47" s="401" t="s">
        <v>2776</v>
      </c>
      <c r="C47" s="401"/>
      <c r="D47" s="401"/>
      <c r="E47" s="401"/>
      <c r="F47" s="401"/>
      <c r="G47" s="401"/>
      <c r="H47" s="401"/>
      <c r="I47" s="401"/>
      <c r="J47" s="401"/>
      <c r="K47" s="401"/>
      <c r="O47" s="50"/>
      <c r="P47" s="50"/>
      <c r="Q47" s="50"/>
      <c r="R47" s="50"/>
      <c r="S47" s="50"/>
      <c r="T47" s="50"/>
      <c r="U47" s="50"/>
      <c r="V47" s="50"/>
      <c r="W47" s="50"/>
      <c r="X47" s="50"/>
      <c r="Y47" s="46"/>
    </row>
    <row r="48" spans="1:25" ht="45.6" customHeight="1" thickBot="1" x14ac:dyDescent="0.25">
      <c r="A48" s="95"/>
      <c r="B48" s="425" t="s">
        <v>2779</v>
      </c>
      <c r="C48" s="425"/>
      <c r="D48" s="425"/>
      <c r="E48" s="425"/>
      <c r="F48" s="425"/>
      <c r="G48" s="425"/>
      <c r="H48" s="425"/>
      <c r="I48" s="425"/>
      <c r="J48" s="425"/>
      <c r="K48" s="425"/>
      <c r="O48" s="50"/>
      <c r="P48" s="50"/>
      <c r="Q48" s="50"/>
      <c r="R48" s="50"/>
      <c r="S48" s="50"/>
      <c r="T48" s="50"/>
      <c r="U48" s="50"/>
      <c r="V48" s="50"/>
      <c r="W48" s="50"/>
      <c r="X48" s="50"/>
      <c r="Y48" s="46"/>
    </row>
    <row r="49" spans="1:25" ht="26.25" customHeight="1" thickTop="1" x14ac:dyDescent="0.2">
      <c r="A49" s="95"/>
      <c r="B49" s="278"/>
      <c r="C49" s="278"/>
      <c r="D49" s="278"/>
      <c r="E49" s="278"/>
      <c r="F49" s="278"/>
      <c r="G49" s="278"/>
      <c r="H49" s="278"/>
      <c r="I49" s="278"/>
      <c r="J49" s="278"/>
      <c r="K49" s="278"/>
      <c r="O49" s="50"/>
      <c r="P49" s="50"/>
      <c r="Q49" s="50"/>
      <c r="R49" s="50"/>
      <c r="S49" s="50"/>
      <c r="T49" s="50"/>
      <c r="U49" s="50"/>
      <c r="V49" s="50"/>
      <c r="W49" s="50"/>
      <c r="X49" s="50"/>
      <c r="Y49" s="46"/>
    </row>
    <row r="50" spans="1:25" ht="39" customHeight="1" x14ac:dyDescent="0.2">
      <c r="A50" s="95"/>
      <c r="B50" s="259" t="s">
        <v>42</v>
      </c>
      <c r="C50" s="267" t="s">
        <v>24</v>
      </c>
      <c r="D50" s="259" t="s">
        <v>25</v>
      </c>
      <c r="E50" s="259" t="s">
        <v>26</v>
      </c>
      <c r="F50" s="387" t="s">
        <v>917</v>
      </c>
      <c r="G50" s="387"/>
      <c r="H50" s="271" t="s">
        <v>27</v>
      </c>
      <c r="I50" s="267" t="s">
        <v>28</v>
      </c>
      <c r="J50" s="267" t="s">
        <v>29</v>
      </c>
      <c r="K50" s="267" t="s">
        <v>30</v>
      </c>
      <c r="O50" s="50"/>
      <c r="P50" s="50"/>
      <c r="Q50" s="50"/>
      <c r="R50" s="50"/>
      <c r="S50" s="50"/>
      <c r="T50" s="50"/>
      <c r="U50" s="50"/>
      <c r="V50" s="50"/>
      <c r="W50" s="50"/>
      <c r="X50" s="50"/>
      <c r="Y50" s="46"/>
    </row>
    <row r="51" spans="1:25" ht="26.25" customHeight="1" x14ac:dyDescent="0.2">
      <c r="A51" s="95"/>
      <c r="B51" s="260" t="s">
        <v>918</v>
      </c>
      <c r="C51" s="275" t="s">
        <v>2429</v>
      </c>
      <c r="D51" s="260" t="s">
        <v>73</v>
      </c>
      <c r="E51" s="260" t="s">
        <v>44</v>
      </c>
      <c r="F51" s="388" t="s">
        <v>1032</v>
      </c>
      <c r="G51" s="388"/>
      <c r="H51" s="274" t="s">
        <v>40</v>
      </c>
      <c r="I51" s="277">
        <v>1</v>
      </c>
      <c r="J51" s="276">
        <v>1346.87</v>
      </c>
      <c r="K51" s="276">
        <v>1346.87</v>
      </c>
      <c r="O51" s="50"/>
      <c r="P51" s="50"/>
      <c r="Q51" s="50"/>
      <c r="R51" s="50"/>
      <c r="S51" s="50"/>
      <c r="T51" s="50"/>
      <c r="U51" s="50"/>
      <c r="V51" s="50"/>
      <c r="W51" s="50"/>
      <c r="X51" s="50"/>
      <c r="Y51" s="46"/>
    </row>
    <row r="52" spans="1:25" ht="26.25" customHeight="1" x14ac:dyDescent="0.2">
      <c r="A52" s="95"/>
      <c r="B52" s="261" t="s">
        <v>953</v>
      </c>
      <c r="C52" s="280" t="s">
        <v>1017</v>
      </c>
      <c r="D52" s="261" t="s">
        <v>47</v>
      </c>
      <c r="E52" s="261" t="s">
        <v>1018</v>
      </c>
      <c r="F52" s="385" t="s">
        <v>3970</v>
      </c>
      <c r="G52" s="385"/>
      <c r="H52" s="279" t="s">
        <v>950</v>
      </c>
      <c r="I52" s="282">
        <v>8.4190000000000005</v>
      </c>
      <c r="J52" s="281">
        <v>36.35</v>
      </c>
      <c r="K52" s="281">
        <v>306.02999999999997</v>
      </c>
      <c r="O52" s="50"/>
      <c r="P52" s="50"/>
      <c r="Q52" s="50"/>
      <c r="R52" s="50"/>
      <c r="S52" s="50"/>
      <c r="T52" s="50"/>
      <c r="U52" s="50"/>
      <c r="V52" s="50"/>
      <c r="W52" s="50"/>
      <c r="X52" s="50"/>
      <c r="Y52" s="46"/>
    </row>
    <row r="53" spans="1:25" ht="26.25" customHeight="1" x14ac:dyDescent="0.2">
      <c r="A53" s="95"/>
      <c r="B53" s="261" t="s">
        <v>953</v>
      </c>
      <c r="C53" s="280" t="s">
        <v>1019</v>
      </c>
      <c r="D53" s="261" t="s">
        <v>47</v>
      </c>
      <c r="E53" s="261" t="s">
        <v>1020</v>
      </c>
      <c r="F53" s="385" t="s">
        <v>3970</v>
      </c>
      <c r="G53" s="385"/>
      <c r="H53" s="279" t="s">
        <v>950</v>
      </c>
      <c r="I53" s="282">
        <v>13.053000000000001</v>
      </c>
      <c r="J53" s="281">
        <v>24.73</v>
      </c>
      <c r="K53" s="281">
        <v>322.8</v>
      </c>
      <c r="O53" s="50"/>
      <c r="P53" s="50"/>
      <c r="Q53" s="50"/>
      <c r="R53" s="50"/>
      <c r="S53" s="50"/>
      <c r="T53" s="50"/>
      <c r="U53" s="50"/>
      <c r="V53" s="50"/>
      <c r="W53" s="50"/>
      <c r="X53" s="50"/>
      <c r="Y53" s="46"/>
    </row>
    <row r="54" spans="1:25" ht="26.25" customHeight="1" x14ac:dyDescent="0.2">
      <c r="A54" s="136"/>
      <c r="B54" s="261" t="s">
        <v>953</v>
      </c>
      <c r="C54" s="280" t="s">
        <v>1042</v>
      </c>
      <c r="D54" s="261" t="s">
        <v>47</v>
      </c>
      <c r="E54" s="261" t="s">
        <v>1043</v>
      </c>
      <c r="F54" s="385" t="s">
        <v>3970</v>
      </c>
      <c r="G54" s="385"/>
      <c r="H54" s="279" t="s">
        <v>950</v>
      </c>
      <c r="I54" s="282">
        <v>12.074999999999999</v>
      </c>
      <c r="J54" s="281">
        <v>26.44</v>
      </c>
      <c r="K54" s="281">
        <v>319.26</v>
      </c>
      <c r="O54" s="67"/>
      <c r="P54" s="67"/>
      <c r="Q54" s="67"/>
      <c r="R54" s="67"/>
      <c r="S54" s="67"/>
      <c r="T54" s="67"/>
      <c r="U54" s="67"/>
      <c r="V54" s="67"/>
      <c r="W54" s="67"/>
      <c r="X54" s="67"/>
      <c r="Y54" s="9"/>
    </row>
    <row r="55" spans="1:25" ht="26.25" customHeight="1" x14ac:dyDescent="0.2">
      <c r="A55" s="95"/>
      <c r="B55" s="262" t="s">
        <v>919</v>
      </c>
      <c r="C55" s="284" t="s">
        <v>1050</v>
      </c>
      <c r="D55" s="262" t="s">
        <v>47</v>
      </c>
      <c r="E55" s="262" t="s">
        <v>1051</v>
      </c>
      <c r="F55" s="389" t="s">
        <v>923</v>
      </c>
      <c r="G55" s="389"/>
      <c r="H55" s="283" t="s">
        <v>83</v>
      </c>
      <c r="I55" s="286">
        <v>10.119999999999999</v>
      </c>
      <c r="J55" s="285">
        <v>7.23</v>
      </c>
      <c r="K55" s="285">
        <v>73.16</v>
      </c>
      <c r="O55" s="50"/>
      <c r="P55" s="50"/>
      <c r="Q55" s="50"/>
      <c r="R55" s="50"/>
      <c r="S55" s="50"/>
      <c r="T55" s="50"/>
      <c r="U55" s="50"/>
      <c r="V55" s="50"/>
      <c r="W55" s="50"/>
      <c r="X55" s="50"/>
      <c r="Y55" s="46"/>
    </row>
    <row r="56" spans="1:25" ht="26.25" customHeight="1" x14ac:dyDescent="0.2">
      <c r="A56" s="95"/>
      <c r="B56" s="262" t="s">
        <v>919</v>
      </c>
      <c r="C56" s="284" t="s">
        <v>2624</v>
      </c>
      <c r="D56" s="262" t="s">
        <v>47</v>
      </c>
      <c r="E56" s="262" t="s">
        <v>2625</v>
      </c>
      <c r="F56" s="389" t="s">
        <v>923</v>
      </c>
      <c r="G56" s="389"/>
      <c r="H56" s="283" t="s">
        <v>40</v>
      </c>
      <c r="I56" s="286">
        <v>0.84</v>
      </c>
      <c r="J56" s="285">
        <v>17.79</v>
      </c>
      <c r="K56" s="285">
        <v>14.94</v>
      </c>
      <c r="O56" s="50"/>
      <c r="P56" s="50"/>
      <c r="Q56" s="50"/>
      <c r="R56" s="50"/>
      <c r="S56" s="50"/>
      <c r="T56" s="50"/>
      <c r="U56" s="50"/>
      <c r="V56" s="50"/>
      <c r="W56" s="50"/>
      <c r="X56" s="50"/>
      <c r="Y56" s="46"/>
    </row>
    <row r="57" spans="1:25" ht="26.25" customHeight="1" x14ac:dyDescent="0.2">
      <c r="A57" s="95"/>
      <c r="B57" s="262" t="s">
        <v>919</v>
      </c>
      <c r="C57" s="284" t="s">
        <v>2628</v>
      </c>
      <c r="D57" s="262" t="s">
        <v>47</v>
      </c>
      <c r="E57" s="262" t="s">
        <v>2629</v>
      </c>
      <c r="F57" s="389" t="s">
        <v>923</v>
      </c>
      <c r="G57" s="389"/>
      <c r="H57" s="283" t="s">
        <v>83</v>
      </c>
      <c r="I57" s="286">
        <v>4.9489999999999998</v>
      </c>
      <c r="J57" s="285">
        <v>7.89</v>
      </c>
      <c r="K57" s="285">
        <v>39.04</v>
      </c>
      <c r="O57" s="50"/>
      <c r="P57" s="50"/>
      <c r="Q57" s="50"/>
      <c r="R57" s="50"/>
      <c r="S57" s="50"/>
      <c r="T57" s="50"/>
      <c r="U57" s="50"/>
      <c r="V57" s="50"/>
      <c r="W57" s="50"/>
      <c r="X57" s="50"/>
      <c r="Y57" s="46"/>
    </row>
    <row r="58" spans="1:25" ht="26.25" customHeight="1" x14ac:dyDescent="0.2">
      <c r="A58" s="95"/>
      <c r="B58" s="262" t="s">
        <v>919</v>
      </c>
      <c r="C58" s="284" t="s">
        <v>1360</v>
      </c>
      <c r="D58" s="262" t="s">
        <v>47</v>
      </c>
      <c r="E58" s="262" t="s">
        <v>2630</v>
      </c>
      <c r="F58" s="389" t="s">
        <v>923</v>
      </c>
      <c r="G58" s="389"/>
      <c r="H58" s="283" t="s">
        <v>49</v>
      </c>
      <c r="I58" s="286">
        <v>0.48</v>
      </c>
      <c r="J58" s="285">
        <v>20.07</v>
      </c>
      <c r="K58" s="285">
        <v>9.6300000000000008</v>
      </c>
      <c r="O58" s="50"/>
      <c r="P58" s="50"/>
      <c r="Q58" s="50"/>
      <c r="R58" s="50"/>
      <c r="S58" s="50"/>
      <c r="T58" s="50"/>
      <c r="U58" s="50"/>
      <c r="V58" s="50"/>
      <c r="W58" s="50"/>
      <c r="X58" s="50"/>
      <c r="Y58" s="46"/>
    </row>
    <row r="59" spans="1:25" ht="26.25" customHeight="1" x14ac:dyDescent="0.2">
      <c r="A59" s="95"/>
      <c r="B59" s="262" t="s">
        <v>919</v>
      </c>
      <c r="C59" s="284" t="s">
        <v>2626</v>
      </c>
      <c r="D59" s="262" t="s">
        <v>47</v>
      </c>
      <c r="E59" s="262" t="s">
        <v>2627</v>
      </c>
      <c r="F59" s="389" t="s">
        <v>923</v>
      </c>
      <c r="G59" s="389"/>
      <c r="H59" s="283" t="s">
        <v>83</v>
      </c>
      <c r="I59" s="286">
        <v>6.26</v>
      </c>
      <c r="J59" s="285">
        <v>35.99</v>
      </c>
      <c r="K59" s="285">
        <v>225.29</v>
      </c>
      <c r="O59" s="50"/>
      <c r="P59" s="50"/>
      <c r="Q59" s="50"/>
      <c r="R59" s="50"/>
      <c r="S59" s="50"/>
      <c r="T59" s="50"/>
      <c r="U59" s="50"/>
      <c r="V59" s="50"/>
      <c r="W59" s="50"/>
      <c r="X59" s="50"/>
      <c r="Y59" s="46"/>
    </row>
    <row r="60" spans="1:25" ht="26.25" customHeight="1" x14ac:dyDescent="0.2">
      <c r="A60" s="95"/>
      <c r="B60" s="262" t="s">
        <v>919</v>
      </c>
      <c r="C60" s="284" t="s">
        <v>1071</v>
      </c>
      <c r="D60" s="262" t="s">
        <v>47</v>
      </c>
      <c r="E60" s="262" t="s">
        <v>1072</v>
      </c>
      <c r="F60" s="389" t="s">
        <v>923</v>
      </c>
      <c r="G60" s="389"/>
      <c r="H60" s="283" t="s">
        <v>97</v>
      </c>
      <c r="I60" s="286">
        <v>0.42099999999999999</v>
      </c>
      <c r="J60" s="285">
        <v>17.5</v>
      </c>
      <c r="K60" s="285">
        <v>7.36</v>
      </c>
      <c r="O60" s="50"/>
      <c r="P60" s="50"/>
      <c r="Q60" s="50"/>
      <c r="R60" s="50"/>
      <c r="S60" s="50"/>
      <c r="T60" s="50"/>
      <c r="U60" s="50"/>
      <c r="V60" s="50"/>
      <c r="W60" s="50"/>
      <c r="X60" s="50"/>
      <c r="Y60" s="46"/>
    </row>
    <row r="61" spans="1:25" ht="26.25" customHeight="1" x14ac:dyDescent="0.2">
      <c r="A61" s="95"/>
      <c r="B61" s="262" t="s">
        <v>919</v>
      </c>
      <c r="C61" s="284" t="s">
        <v>1947</v>
      </c>
      <c r="D61" s="262" t="s">
        <v>47</v>
      </c>
      <c r="E61" s="262" t="s">
        <v>2631</v>
      </c>
      <c r="F61" s="389" t="s">
        <v>923</v>
      </c>
      <c r="G61" s="389"/>
      <c r="H61" s="283" t="s">
        <v>97</v>
      </c>
      <c r="I61" s="286">
        <v>1.68</v>
      </c>
      <c r="J61" s="285">
        <v>17.48</v>
      </c>
      <c r="K61" s="285">
        <v>29.36</v>
      </c>
      <c r="O61" s="50"/>
      <c r="P61" s="50"/>
      <c r="Q61" s="50"/>
      <c r="R61" s="50"/>
      <c r="S61" s="50"/>
      <c r="T61" s="50"/>
      <c r="U61" s="50"/>
      <c r="V61" s="50"/>
      <c r="W61" s="50"/>
      <c r="X61" s="50"/>
      <c r="Y61" s="46"/>
    </row>
    <row r="62" spans="1:25" ht="26.25" customHeight="1" x14ac:dyDescent="0.2">
      <c r="A62" s="136"/>
      <c r="B62" s="263"/>
      <c r="C62" s="263"/>
      <c r="D62" s="263"/>
      <c r="E62" s="263"/>
      <c r="F62" s="263" t="s">
        <v>924</v>
      </c>
      <c r="G62" s="289">
        <v>812.2</v>
      </c>
      <c r="H62" s="263" t="s">
        <v>925</v>
      </c>
      <c r="I62" s="289">
        <v>0</v>
      </c>
      <c r="J62" s="263" t="s">
        <v>926</v>
      </c>
      <c r="K62" s="289">
        <v>812.2</v>
      </c>
      <c r="O62" s="67"/>
      <c r="P62" s="67"/>
      <c r="Q62" s="67"/>
      <c r="R62" s="67"/>
      <c r="S62" s="67"/>
      <c r="T62" s="67"/>
      <c r="U62" s="67"/>
      <c r="V62" s="67"/>
      <c r="W62" s="67"/>
      <c r="X62" s="67"/>
      <c r="Y62" s="9"/>
    </row>
    <row r="63" spans="1:25" ht="26.25" customHeight="1" x14ac:dyDescent="0.2">
      <c r="A63" s="95"/>
      <c r="B63" s="263"/>
      <c r="C63" s="263"/>
      <c r="D63" s="263"/>
      <c r="E63" s="263"/>
      <c r="F63" s="263" t="s">
        <v>927</v>
      </c>
      <c r="G63" s="289">
        <v>280.27999999999997</v>
      </c>
      <c r="H63" s="263"/>
      <c r="I63" s="386" t="s">
        <v>928</v>
      </c>
      <c r="J63" s="386"/>
      <c r="K63" s="289">
        <v>1627.15</v>
      </c>
      <c r="O63" s="50"/>
      <c r="P63" s="50"/>
      <c r="Q63" s="50"/>
      <c r="R63" s="50"/>
      <c r="S63" s="50"/>
      <c r="T63" s="50"/>
      <c r="U63" s="50"/>
      <c r="V63" s="50"/>
      <c r="W63" s="50"/>
      <c r="X63" s="50"/>
      <c r="Y63" s="46"/>
    </row>
    <row r="64" spans="1:25" ht="26.25" customHeight="1" x14ac:dyDescent="0.2">
      <c r="A64" s="95"/>
      <c r="B64" s="401" t="s">
        <v>2776</v>
      </c>
      <c r="C64" s="401"/>
      <c r="D64" s="401"/>
      <c r="E64" s="401"/>
      <c r="F64" s="401"/>
      <c r="G64" s="401"/>
      <c r="H64" s="401"/>
      <c r="I64" s="401"/>
      <c r="J64" s="401"/>
      <c r="K64" s="401"/>
      <c r="O64" s="50"/>
      <c r="P64" s="50"/>
      <c r="Q64" s="50"/>
      <c r="R64" s="50"/>
      <c r="S64" s="50"/>
      <c r="T64" s="50"/>
      <c r="U64" s="50"/>
      <c r="V64" s="50"/>
      <c r="W64" s="50"/>
      <c r="X64" s="50"/>
      <c r="Y64" s="46"/>
    </row>
    <row r="65" spans="1:25" ht="45.6" customHeight="1" thickBot="1" x14ac:dyDescent="0.25">
      <c r="A65" s="95"/>
      <c r="B65" s="425" t="s">
        <v>2780</v>
      </c>
      <c r="C65" s="425"/>
      <c r="D65" s="425"/>
      <c r="E65" s="425"/>
      <c r="F65" s="425"/>
      <c r="G65" s="425"/>
      <c r="H65" s="425"/>
      <c r="I65" s="425"/>
      <c r="J65" s="425"/>
      <c r="K65" s="425"/>
      <c r="O65" s="50"/>
      <c r="P65" s="50"/>
      <c r="Q65" s="50"/>
      <c r="R65" s="50"/>
      <c r="S65" s="50"/>
      <c r="T65" s="50"/>
      <c r="U65" s="50"/>
      <c r="V65" s="50"/>
      <c r="W65" s="50"/>
      <c r="X65" s="50"/>
      <c r="Y65" s="46"/>
    </row>
    <row r="66" spans="1:25" ht="26.25" customHeight="1" thickTop="1" x14ac:dyDescent="0.2">
      <c r="A66" s="95"/>
      <c r="B66" s="278"/>
      <c r="C66" s="278"/>
      <c r="D66" s="278"/>
      <c r="E66" s="278"/>
      <c r="F66" s="278"/>
      <c r="G66" s="278"/>
      <c r="H66" s="278"/>
      <c r="I66" s="278"/>
      <c r="J66" s="278"/>
      <c r="K66" s="278"/>
      <c r="O66" s="50"/>
      <c r="P66" s="50"/>
      <c r="Q66" s="50"/>
      <c r="R66" s="50"/>
      <c r="S66" s="50"/>
      <c r="T66" s="50"/>
      <c r="U66" s="50"/>
      <c r="V66" s="50"/>
      <c r="W66" s="50"/>
      <c r="X66" s="50"/>
      <c r="Y66" s="46"/>
    </row>
    <row r="67" spans="1:25" ht="26.25" customHeight="1" x14ac:dyDescent="0.2">
      <c r="A67" s="95"/>
      <c r="B67" s="259" t="s">
        <v>45</v>
      </c>
      <c r="C67" s="267" t="s">
        <v>24</v>
      </c>
      <c r="D67" s="259" t="s">
        <v>25</v>
      </c>
      <c r="E67" s="259" t="s">
        <v>26</v>
      </c>
      <c r="F67" s="387" t="s">
        <v>917</v>
      </c>
      <c r="G67" s="387"/>
      <c r="H67" s="271" t="s">
        <v>27</v>
      </c>
      <c r="I67" s="267" t="s">
        <v>28</v>
      </c>
      <c r="J67" s="267" t="s">
        <v>29</v>
      </c>
      <c r="K67" s="267" t="s">
        <v>30</v>
      </c>
      <c r="O67" s="50"/>
      <c r="P67" s="50"/>
      <c r="Q67" s="50"/>
      <c r="R67" s="50"/>
      <c r="S67" s="50"/>
      <c r="T67" s="50"/>
      <c r="U67" s="50"/>
      <c r="V67" s="50"/>
      <c r="W67" s="50"/>
      <c r="X67" s="50"/>
      <c r="Y67" s="46"/>
    </row>
    <row r="68" spans="1:25" ht="26.25" customHeight="1" x14ac:dyDescent="0.2">
      <c r="A68" s="95"/>
      <c r="B68" s="260" t="s">
        <v>918</v>
      </c>
      <c r="C68" s="275" t="s">
        <v>46</v>
      </c>
      <c r="D68" s="260" t="s">
        <v>47</v>
      </c>
      <c r="E68" s="260" t="s">
        <v>48</v>
      </c>
      <c r="F68" s="388" t="s">
        <v>3975</v>
      </c>
      <c r="G68" s="388"/>
      <c r="H68" s="274" t="s">
        <v>49</v>
      </c>
      <c r="I68" s="277">
        <v>1</v>
      </c>
      <c r="J68" s="276">
        <v>544.55999999999995</v>
      </c>
      <c r="K68" s="276">
        <v>544.55999999999995</v>
      </c>
      <c r="O68" s="50"/>
      <c r="P68" s="50"/>
      <c r="Q68" s="50"/>
      <c r="R68" s="50"/>
      <c r="S68" s="50"/>
      <c r="T68" s="50"/>
      <c r="U68" s="50"/>
      <c r="V68" s="50"/>
      <c r="W68" s="50"/>
      <c r="X68" s="50"/>
      <c r="Y68" s="46"/>
    </row>
    <row r="69" spans="1:25" ht="26.25" customHeight="1" x14ac:dyDescent="0.2">
      <c r="A69" s="95"/>
      <c r="B69" s="261" t="s">
        <v>953</v>
      </c>
      <c r="C69" s="280" t="s">
        <v>957</v>
      </c>
      <c r="D69" s="261" t="s">
        <v>47</v>
      </c>
      <c r="E69" s="261" t="s">
        <v>958</v>
      </c>
      <c r="F69" s="385" t="s">
        <v>3970</v>
      </c>
      <c r="G69" s="385"/>
      <c r="H69" s="279" t="s">
        <v>950</v>
      </c>
      <c r="I69" s="282">
        <v>1.6420999999999999</v>
      </c>
      <c r="J69" s="281">
        <v>26.08</v>
      </c>
      <c r="K69" s="281">
        <v>42.82</v>
      </c>
      <c r="O69" s="50"/>
      <c r="P69" s="50"/>
      <c r="Q69" s="50"/>
      <c r="R69" s="50"/>
      <c r="S69" s="50"/>
      <c r="T69" s="50"/>
      <c r="U69" s="50"/>
      <c r="V69" s="50"/>
      <c r="W69" s="50"/>
      <c r="X69" s="50"/>
      <c r="Y69" s="46"/>
    </row>
    <row r="70" spans="1:25" ht="26.25" customHeight="1" x14ac:dyDescent="0.2">
      <c r="A70" s="95"/>
      <c r="B70" s="261" t="s">
        <v>953</v>
      </c>
      <c r="C70" s="280" t="s">
        <v>954</v>
      </c>
      <c r="D70" s="261" t="s">
        <v>47</v>
      </c>
      <c r="E70" s="261" t="s">
        <v>955</v>
      </c>
      <c r="F70" s="385" t="s">
        <v>3970</v>
      </c>
      <c r="G70" s="385"/>
      <c r="H70" s="279" t="s">
        <v>950</v>
      </c>
      <c r="I70" s="282">
        <v>1.6420999999999999</v>
      </c>
      <c r="J70" s="281">
        <v>34.46</v>
      </c>
      <c r="K70" s="281">
        <v>56.58</v>
      </c>
      <c r="O70" s="50"/>
      <c r="P70" s="50"/>
      <c r="Q70" s="50"/>
      <c r="R70" s="50"/>
      <c r="S70" s="50"/>
      <c r="T70" s="50"/>
      <c r="U70" s="50"/>
      <c r="V70" s="50"/>
      <c r="W70" s="50"/>
      <c r="X70" s="50"/>
      <c r="Y70" s="46"/>
    </row>
    <row r="71" spans="1:25" ht="26.25" customHeight="1" x14ac:dyDescent="0.2">
      <c r="A71" s="95"/>
      <c r="B71" s="262" t="s">
        <v>919</v>
      </c>
      <c r="C71" s="284" t="s">
        <v>967</v>
      </c>
      <c r="D71" s="262" t="s">
        <v>47</v>
      </c>
      <c r="E71" s="262" t="s">
        <v>968</v>
      </c>
      <c r="F71" s="389" t="s">
        <v>923</v>
      </c>
      <c r="G71" s="389"/>
      <c r="H71" s="283" t="s">
        <v>49</v>
      </c>
      <c r="I71" s="286">
        <v>2</v>
      </c>
      <c r="J71" s="285">
        <v>55.32</v>
      </c>
      <c r="K71" s="285">
        <v>110.64</v>
      </c>
      <c r="O71" s="50"/>
      <c r="P71" s="50"/>
      <c r="Q71" s="50"/>
      <c r="R71" s="50"/>
      <c r="S71" s="50"/>
      <c r="T71" s="50"/>
      <c r="U71" s="50"/>
      <c r="V71" s="50"/>
      <c r="W71" s="50"/>
      <c r="X71" s="50"/>
      <c r="Y71" s="46"/>
    </row>
    <row r="72" spans="1:25" ht="26.25" customHeight="1" x14ac:dyDescent="0.2">
      <c r="A72" s="95"/>
      <c r="B72" s="262" t="s">
        <v>919</v>
      </c>
      <c r="C72" s="284" t="s">
        <v>960</v>
      </c>
      <c r="D72" s="262" t="s">
        <v>47</v>
      </c>
      <c r="E72" s="262" t="s">
        <v>961</v>
      </c>
      <c r="F72" s="389" t="s">
        <v>923</v>
      </c>
      <c r="G72" s="389"/>
      <c r="H72" s="283" t="s">
        <v>49</v>
      </c>
      <c r="I72" s="286">
        <v>2</v>
      </c>
      <c r="J72" s="285">
        <v>24.19</v>
      </c>
      <c r="K72" s="285">
        <v>48.38</v>
      </c>
      <c r="O72" s="50"/>
      <c r="P72" s="50"/>
      <c r="Q72" s="50"/>
      <c r="R72" s="50"/>
      <c r="S72" s="50"/>
      <c r="T72" s="50"/>
      <c r="U72" s="50"/>
      <c r="V72" s="50"/>
      <c r="W72" s="50"/>
      <c r="X72" s="50"/>
      <c r="Y72" s="46"/>
    </row>
    <row r="73" spans="1:25" ht="26.25" customHeight="1" x14ac:dyDescent="0.2">
      <c r="A73" s="95"/>
      <c r="B73" s="262" t="s">
        <v>919</v>
      </c>
      <c r="C73" s="284" t="s">
        <v>965</v>
      </c>
      <c r="D73" s="262" t="s">
        <v>47</v>
      </c>
      <c r="E73" s="262" t="s">
        <v>966</v>
      </c>
      <c r="F73" s="389" t="s">
        <v>923</v>
      </c>
      <c r="G73" s="389"/>
      <c r="H73" s="283" t="s">
        <v>83</v>
      </c>
      <c r="I73" s="286">
        <v>0.94440000000000002</v>
      </c>
      <c r="J73" s="285">
        <v>70.41</v>
      </c>
      <c r="K73" s="285">
        <v>66.489999999999995</v>
      </c>
      <c r="O73" s="50"/>
      <c r="P73" s="50"/>
      <c r="Q73" s="50"/>
      <c r="R73" s="50"/>
      <c r="S73" s="50"/>
      <c r="T73" s="50"/>
      <c r="U73" s="50"/>
      <c r="V73" s="50"/>
      <c r="W73" s="50"/>
      <c r="X73" s="50"/>
      <c r="Y73" s="46"/>
    </row>
    <row r="74" spans="1:25" ht="26.25" customHeight="1" x14ac:dyDescent="0.2">
      <c r="A74" s="95"/>
      <c r="B74" s="262" t="s">
        <v>919</v>
      </c>
      <c r="C74" s="284" t="s">
        <v>973</v>
      </c>
      <c r="D74" s="262" t="s">
        <v>47</v>
      </c>
      <c r="E74" s="262" t="s">
        <v>974</v>
      </c>
      <c r="F74" s="389" t="s">
        <v>923</v>
      </c>
      <c r="G74" s="389"/>
      <c r="H74" s="283" t="s">
        <v>83</v>
      </c>
      <c r="I74" s="286">
        <v>2.9904999999999999</v>
      </c>
      <c r="J74" s="285">
        <v>27.51</v>
      </c>
      <c r="K74" s="285">
        <v>82.26</v>
      </c>
      <c r="O74" s="50"/>
      <c r="P74" s="50"/>
      <c r="Q74" s="50"/>
      <c r="R74" s="50"/>
      <c r="S74" s="50"/>
      <c r="T74" s="50"/>
      <c r="U74" s="50"/>
      <c r="V74" s="50"/>
      <c r="W74" s="50"/>
      <c r="X74" s="50"/>
      <c r="Y74" s="46"/>
    </row>
    <row r="75" spans="1:25" ht="26.25" customHeight="1" x14ac:dyDescent="0.2">
      <c r="A75" s="95"/>
      <c r="B75" s="262" t="s">
        <v>919</v>
      </c>
      <c r="C75" s="284" t="s">
        <v>959</v>
      </c>
      <c r="D75" s="262" t="s">
        <v>47</v>
      </c>
      <c r="E75" s="262" t="s">
        <v>2632</v>
      </c>
      <c r="F75" s="389" t="s">
        <v>923</v>
      </c>
      <c r="G75" s="389"/>
      <c r="H75" s="283" t="s">
        <v>49</v>
      </c>
      <c r="I75" s="286">
        <v>1</v>
      </c>
      <c r="J75" s="285">
        <v>55.29</v>
      </c>
      <c r="K75" s="285">
        <v>55.29</v>
      </c>
      <c r="O75" s="50"/>
      <c r="P75" s="50"/>
      <c r="Q75" s="50"/>
      <c r="R75" s="50"/>
      <c r="S75" s="50"/>
      <c r="T75" s="50"/>
      <c r="U75" s="50"/>
      <c r="V75" s="50"/>
      <c r="W75" s="50"/>
      <c r="X75" s="50"/>
      <c r="Y75" s="46"/>
    </row>
    <row r="76" spans="1:25" ht="26.25" customHeight="1" x14ac:dyDescent="0.2">
      <c r="A76" s="95"/>
      <c r="B76" s="262" t="s">
        <v>919</v>
      </c>
      <c r="C76" s="284" t="s">
        <v>971</v>
      </c>
      <c r="D76" s="262" t="s">
        <v>47</v>
      </c>
      <c r="E76" s="262" t="s">
        <v>972</v>
      </c>
      <c r="F76" s="389" t="s">
        <v>923</v>
      </c>
      <c r="G76" s="389"/>
      <c r="H76" s="283" t="s">
        <v>49</v>
      </c>
      <c r="I76" s="286">
        <v>0.98</v>
      </c>
      <c r="J76" s="285">
        <v>40.44</v>
      </c>
      <c r="K76" s="285">
        <v>39.630000000000003</v>
      </c>
      <c r="O76" s="50"/>
      <c r="P76" s="50"/>
      <c r="Q76" s="50"/>
      <c r="R76" s="50"/>
      <c r="S76" s="50"/>
      <c r="T76" s="50"/>
      <c r="U76" s="50"/>
      <c r="V76" s="50"/>
      <c r="W76" s="50"/>
      <c r="X76" s="50"/>
      <c r="Y76" s="46"/>
    </row>
    <row r="77" spans="1:25" ht="26.25" customHeight="1" x14ac:dyDescent="0.2">
      <c r="A77" s="95"/>
      <c r="B77" s="262" t="s">
        <v>919</v>
      </c>
      <c r="C77" s="284" t="s">
        <v>962</v>
      </c>
      <c r="D77" s="262" t="s">
        <v>47</v>
      </c>
      <c r="E77" s="262" t="s">
        <v>963</v>
      </c>
      <c r="F77" s="389" t="s">
        <v>923</v>
      </c>
      <c r="G77" s="389"/>
      <c r="H77" s="283" t="s">
        <v>49</v>
      </c>
      <c r="I77" s="286">
        <v>1</v>
      </c>
      <c r="J77" s="285">
        <v>26.69</v>
      </c>
      <c r="K77" s="285">
        <v>26.69</v>
      </c>
      <c r="O77" s="50"/>
      <c r="P77" s="50"/>
      <c r="Q77" s="50"/>
      <c r="R77" s="50"/>
      <c r="S77" s="50"/>
      <c r="T77" s="50"/>
      <c r="U77" s="50"/>
      <c r="V77" s="50"/>
      <c r="W77" s="50"/>
      <c r="X77" s="50"/>
      <c r="Y77" s="46"/>
    </row>
    <row r="78" spans="1:25" ht="26.25" customHeight="1" x14ac:dyDescent="0.2">
      <c r="A78" s="95"/>
      <c r="B78" s="262" t="s">
        <v>919</v>
      </c>
      <c r="C78" s="284" t="s">
        <v>964</v>
      </c>
      <c r="D78" s="262" t="s">
        <v>47</v>
      </c>
      <c r="E78" s="262" t="s">
        <v>2633</v>
      </c>
      <c r="F78" s="389" t="s">
        <v>923</v>
      </c>
      <c r="G78" s="389"/>
      <c r="H78" s="283" t="s">
        <v>49</v>
      </c>
      <c r="I78" s="286">
        <v>1.32E-2</v>
      </c>
      <c r="J78" s="285">
        <v>17.149999999999999</v>
      </c>
      <c r="K78" s="285">
        <v>0.22</v>
      </c>
      <c r="O78" s="50"/>
      <c r="P78" s="50"/>
      <c r="Q78" s="50"/>
      <c r="R78" s="50"/>
      <c r="S78" s="50"/>
      <c r="T78" s="50"/>
      <c r="U78" s="50"/>
      <c r="V78" s="50"/>
      <c r="W78" s="50"/>
      <c r="X78" s="50"/>
      <c r="Y78" s="46"/>
    </row>
    <row r="79" spans="1:25" ht="26.25" customHeight="1" x14ac:dyDescent="0.2">
      <c r="A79" s="95"/>
      <c r="B79" s="262" t="s">
        <v>919</v>
      </c>
      <c r="C79" s="284" t="s">
        <v>969</v>
      </c>
      <c r="D79" s="262" t="s">
        <v>47</v>
      </c>
      <c r="E79" s="262" t="s">
        <v>970</v>
      </c>
      <c r="F79" s="389" t="s">
        <v>923</v>
      </c>
      <c r="G79" s="389"/>
      <c r="H79" s="283" t="s">
        <v>49</v>
      </c>
      <c r="I79" s="286">
        <v>2</v>
      </c>
      <c r="J79" s="285">
        <v>7.78</v>
      </c>
      <c r="K79" s="285">
        <v>15.56</v>
      </c>
      <c r="O79" s="50"/>
      <c r="P79" s="50"/>
      <c r="Q79" s="50"/>
      <c r="R79" s="50"/>
      <c r="S79" s="50"/>
      <c r="T79" s="50"/>
      <c r="U79" s="50"/>
      <c r="V79" s="50"/>
      <c r="W79" s="50"/>
      <c r="X79" s="50"/>
      <c r="Y79" s="46"/>
    </row>
    <row r="80" spans="1:25" ht="26.25" customHeight="1" x14ac:dyDescent="0.2">
      <c r="A80" s="95"/>
      <c r="B80" s="263"/>
      <c r="C80" s="263"/>
      <c r="D80" s="263"/>
      <c r="E80" s="263"/>
      <c r="F80" s="263" t="s">
        <v>924</v>
      </c>
      <c r="G80" s="289">
        <v>87.68</v>
      </c>
      <c r="H80" s="263" t="s">
        <v>925</v>
      </c>
      <c r="I80" s="289">
        <v>0</v>
      </c>
      <c r="J80" s="263" t="s">
        <v>926</v>
      </c>
      <c r="K80" s="289">
        <v>87.68</v>
      </c>
      <c r="O80" s="50"/>
      <c r="P80" s="50"/>
      <c r="Q80" s="50"/>
      <c r="R80" s="50"/>
      <c r="S80" s="50"/>
      <c r="T80" s="50"/>
      <c r="U80" s="50"/>
      <c r="V80" s="50"/>
      <c r="W80" s="50"/>
      <c r="X80" s="50"/>
      <c r="Y80" s="46"/>
    </row>
    <row r="81" spans="1:25" ht="26.25" customHeight="1" thickBot="1" x14ac:dyDescent="0.25">
      <c r="A81" s="95"/>
      <c r="B81" s="263"/>
      <c r="C81" s="263"/>
      <c r="D81" s="263"/>
      <c r="E81" s="263"/>
      <c r="F81" s="263" t="s">
        <v>927</v>
      </c>
      <c r="G81" s="289">
        <v>113.32</v>
      </c>
      <c r="H81" s="263"/>
      <c r="I81" s="386" t="s">
        <v>928</v>
      </c>
      <c r="J81" s="386"/>
      <c r="K81" s="289">
        <v>657.88</v>
      </c>
      <c r="O81" s="50"/>
      <c r="P81" s="50"/>
      <c r="Q81" s="50"/>
      <c r="R81" s="50"/>
      <c r="S81" s="50"/>
      <c r="T81" s="50"/>
      <c r="U81" s="50"/>
      <c r="V81" s="50"/>
      <c r="W81" s="50"/>
      <c r="X81" s="50"/>
      <c r="Y81" s="46"/>
    </row>
    <row r="82" spans="1:25" ht="26.25" customHeight="1" thickTop="1" x14ac:dyDescent="0.2">
      <c r="A82" s="95"/>
      <c r="B82" s="278"/>
      <c r="C82" s="278"/>
      <c r="D82" s="278"/>
      <c r="E82" s="278"/>
      <c r="F82" s="278"/>
      <c r="G82" s="278"/>
      <c r="H82" s="278"/>
      <c r="I82" s="278"/>
      <c r="J82" s="278"/>
      <c r="K82" s="278"/>
      <c r="O82" s="50"/>
      <c r="P82" s="50"/>
      <c r="Q82" s="50"/>
      <c r="R82" s="50"/>
      <c r="S82" s="50"/>
      <c r="T82" s="50"/>
      <c r="U82" s="50"/>
      <c r="V82" s="50"/>
      <c r="W82" s="50"/>
      <c r="X82" s="50"/>
      <c r="Y82" s="46"/>
    </row>
    <row r="83" spans="1:25" ht="26.25" customHeight="1" x14ac:dyDescent="0.2">
      <c r="A83" s="95"/>
      <c r="B83" s="259" t="s">
        <v>50</v>
      </c>
      <c r="C83" s="267" t="s">
        <v>24</v>
      </c>
      <c r="D83" s="259" t="s">
        <v>25</v>
      </c>
      <c r="E83" s="259" t="s">
        <v>26</v>
      </c>
      <c r="F83" s="387" t="s">
        <v>917</v>
      </c>
      <c r="G83" s="387"/>
      <c r="H83" s="271" t="s">
        <v>27</v>
      </c>
      <c r="I83" s="267" t="s">
        <v>28</v>
      </c>
      <c r="J83" s="267" t="s">
        <v>29</v>
      </c>
      <c r="K83" s="267" t="s">
        <v>30</v>
      </c>
      <c r="O83" s="50"/>
      <c r="P83" s="50"/>
      <c r="Q83" s="50"/>
      <c r="R83" s="50"/>
      <c r="S83" s="50"/>
      <c r="T83" s="50"/>
      <c r="U83" s="50"/>
      <c r="V83" s="50"/>
      <c r="W83" s="50"/>
      <c r="X83" s="50"/>
      <c r="Y83" s="46"/>
    </row>
    <row r="84" spans="1:25" ht="26.25" customHeight="1" x14ac:dyDescent="0.2">
      <c r="A84" s="95"/>
      <c r="B84" s="260" t="s">
        <v>918</v>
      </c>
      <c r="C84" s="275" t="s">
        <v>51</v>
      </c>
      <c r="D84" s="260" t="s">
        <v>47</v>
      </c>
      <c r="E84" s="260" t="s">
        <v>52</v>
      </c>
      <c r="F84" s="388" t="s">
        <v>3975</v>
      </c>
      <c r="G84" s="388"/>
      <c r="H84" s="274" t="s">
        <v>49</v>
      </c>
      <c r="I84" s="277">
        <v>1</v>
      </c>
      <c r="J84" s="276">
        <v>176.19</v>
      </c>
      <c r="K84" s="276">
        <v>176.19</v>
      </c>
      <c r="O84" s="50"/>
      <c r="P84" s="50"/>
      <c r="Q84" s="50"/>
      <c r="R84" s="50"/>
      <c r="S84" s="50"/>
      <c r="T84" s="50"/>
      <c r="U84" s="50"/>
      <c r="V84" s="50"/>
      <c r="W84" s="50"/>
      <c r="X84" s="50"/>
      <c r="Y84" s="46"/>
    </row>
    <row r="85" spans="1:25" ht="26.25" customHeight="1" x14ac:dyDescent="0.2">
      <c r="A85" s="95"/>
      <c r="B85" s="261" t="s">
        <v>953</v>
      </c>
      <c r="C85" s="280" t="s">
        <v>954</v>
      </c>
      <c r="D85" s="261" t="s">
        <v>47</v>
      </c>
      <c r="E85" s="261" t="s">
        <v>955</v>
      </c>
      <c r="F85" s="385" t="s">
        <v>3970</v>
      </c>
      <c r="G85" s="385"/>
      <c r="H85" s="279" t="s">
        <v>950</v>
      </c>
      <c r="I85" s="282">
        <v>0.43149999999999999</v>
      </c>
      <c r="J85" s="281">
        <v>34.46</v>
      </c>
      <c r="K85" s="281">
        <v>14.86</v>
      </c>
      <c r="O85" s="50"/>
      <c r="P85" s="50"/>
      <c r="Q85" s="50"/>
      <c r="R85" s="50"/>
      <c r="S85" s="50"/>
      <c r="T85" s="50"/>
      <c r="U85" s="50"/>
      <c r="V85" s="50"/>
      <c r="W85" s="50"/>
      <c r="X85" s="50"/>
      <c r="Y85" s="46"/>
    </row>
    <row r="86" spans="1:25" ht="26.25" customHeight="1" x14ac:dyDescent="0.2">
      <c r="A86" s="95"/>
      <c r="B86" s="261" t="s">
        <v>953</v>
      </c>
      <c r="C86" s="280" t="s">
        <v>957</v>
      </c>
      <c r="D86" s="261" t="s">
        <v>47</v>
      </c>
      <c r="E86" s="261" t="s">
        <v>958</v>
      </c>
      <c r="F86" s="385" t="s">
        <v>3970</v>
      </c>
      <c r="G86" s="385"/>
      <c r="H86" s="279" t="s">
        <v>950</v>
      </c>
      <c r="I86" s="282">
        <v>0.43149999999999999</v>
      </c>
      <c r="J86" s="281">
        <v>26.08</v>
      </c>
      <c r="K86" s="281">
        <v>11.25</v>
      </c>
      <c r="O86" s="50"/>
      <c r="P86" s="50"/>
      <c r="Q86" s="50"/>
      <c r="R86" s="50"/>
      <c r="S86" s="50"/>
      <c r="T86" s="50"/>
      <c r="U86" s="50"/>
      <c r="V86" s="50"/>
      <c r="W86" s="50"/>
      <c r="X86" s="50"/>
      <c r="Y86" s="46"/>
    </row>
    <row r="87" spans="1:25" ht="26.25" customHeight="1" x14ac:dyDescent="0.2">
      <c r="A87" s="95"/>
      <c r="B87" s="262" t="s">
        <v>919</v>
      </c>
      <c r="C87" s="284" t="s">
        <v>964</v>
      </c>
      <c r="D87" s="262" t="s">
        <v>47</v>
      </c>
      <c r="E87" s="262" t="s">
        <v>2633</v>
      </c>
      <c r="F87" s="389" t="s">
        <v>923</v>
      </c>
      <c r="G87" s="389"/>
      <c r="H87" s="283" t="s">
        <v>49</v>
      </c>
      <c r="I87" s="286">
        <v>1.06E-2</v>
      </c>
      <c r="J87" s="285">
        <v>17.149999999999999</v>
      </c>
      <c r="K87" s="285">
        <v>0.18</v>
      </c>
      <c r="O87" s="50"/>
      <c r="P87" s="50"/>
      <c r="Q87" s="50"/>
      <c r="R87" s="50"/>
      <c r="S87" s="50"/>
      <c r="T87" s="50"/>
      <c r="U87" s="50"/>
      <c r="V87" s="50"/>
      <c r="W87" s="50"/>
      <c r="X87" s="50"/>
      <c r="Y87" s="46"/>
    </row>
    <row r="88" spans="1:25" ht="26.25" customHeight="1" x14ac:dyDescent="0.2">
      <c r="A88" s="95"/>
      <c r="B88" s="262" t="s">
        <v>919</v>
      </c>
      <c r="C88" s="284" t="s">
        <v>976</v>
      </c>
      <c r="D88" s="262" t="s">
        <v>47</v>
      </c>
      <c r="E88" s="262" t="s">
        <v>977</v>
      </c>
      <c r="F88" s="389" t="s">
        <v>923</v>
      </c>
      <c r="G88" s="389"/>
      <c r="H88" s="283" t="s">
        <v>49</v>
      </c>
      <c r="I88" s="286">
        <v>1</v>
      </c>
      <c r="J88" s="285">
        <v>149.9</v>
      </c>
      <c r="K88" s="285">
        <v>149.9</v>
      </c>
      <c r="O88" s="50"/>
      <c r="P88" s="50"/>
      <c r="Q88" s="50"/>
      <c r="R88" s="50"/>
      <c r="S88" s="50"/>
      <c r="T88" s="50"/>
      <c r="U88" s="50"/>
      <c r="V88" s="50"/>
      <c r="W88" s="50"/>
      <c r="X88" s="50"/>
      <c r="Y88" s="46"/>
    </row>
    <row r="89" spans="1:25" ht="26.25" customHeight="1" x14ac:dyDescent="0.2">
      <c r="A89" s="95"/>
      <c r="B89" s="263"/>
      <c r="C89" s="263"/>
      <c r="D89" s="263"/>
      <c r="E89" s="263"/>
      <c r="F89" s="263" t="s">
        <v>924</v>
      </c>
      <c r="G89" s="289">
        <v>23.03</v>
      </c>
      <c r="H89" s="263" t="s">
        <v>925</v>
      </c>
      <c r="I89" s="289">
        <v>0</v>
      </c>
      <c r="J89" s="263" t="s">
        <v>926</v>
      </c>
      <c r="K89" s="289">
        <v>23.03</v>
      </c>
      <c r="O89" s="50"/>
      <c r="P89" s="50"/>
      <c r="Q89" s="50"/>
      <c r="R89" s="50"/>
      <c r="S89" s="50"/>
      <c r="T89" s="50"/>
      <c r="U89" s="50"/>
      <c r="V89" s="50"/>
      <c r="W89" s="50"/>
      <c r="X89" s="50"/>
      <c r="Y89" s="46"/>
    </row>
    <row r="90" spans="1:25" ht="26.25" customHeight="1" thickBot="1" x14ac:dyDescent="0.25">
      <c r="A90" s="95"/>
      <c r="B90" s="263"/>
      <c r="C90" s="263"/>
      <c r="D90" s="263"/>
      <c r="E90" s="263"/>
      <c r="F90" s="263" t="s">
        <v>927</v>
      </c>
      <c r="G90" s="289">
        <v>36.659999999999997</v>
      </c>
      <c r="H90" s="263"/>
      <c r="I90" s="386" t="s">
        <v>928</v>
      </c>
      <c r="J90" s="386"/>
      <c r="K90" s="289">
        <v>212.85</v>
      </c>
      <c r="O90" s="50"/>
      <c r="P90" s="50"/>
      <c r="Q90" s="50"/>
      <c r="R90" s="50"/>
      <c r="S90" s="50"/>
      <c r="T90" s="50"/>
      <c r="U90" s="50"/>
      <c r="V90" s="50"/>
      <c r="W90" s="50"/>
      <c r="X90" s="50"/>
      <c r="Y90" s="46"/>
    </row>
    <row r="91" spans="1:25" ht="26.25" customHeight="1" thickTop="1" x14ac:dyDescent="0.2">
      <c r="A91" s="95"/>
      <c r="B91" s="278"/>
      <c r="C91" s="278"/>
      <c r="D91" s="278"/>
      <c r="E91" s="278"/>
      <c r="F91" s="278"/>
      <c r="G91" s="278"/>
      <c r="H91" s="278"/>
      <c r="I91" s="278"/>
      <c r="J91" s="278"/>
      <c r="K91" s="278"/>
      <c r="O91" s="50"/>
      <c r="P91" s="50"/>
      <c r="Q91" s="50"/>
      <c r="R91" s="50"/>
      <c r="S91" s="50"/>
      <c r="T91" s="50"/>
      <c r="U91" s="50"/>
      <c r="V91" s="50"/>
      <c r="W91" s="50"/>
      <c r="X91" s="50"/>
      <c r="Y91" s="46"/>
    </row>
    <row r="92" spans="1:25" ht="26.25" customHeight="1" x14ac:dyDescent="0.2">
      <c r="A92" s="95"/>
      <c r="B92" s="259" t="s">
        <v>53</v>
      </c>
      <c r="C92" s="267" t="s">
        <v>24</v>
      </c>
      <c r="D92" s="259" t="s">
        <v>25</v>
      </c>
      <c r="E92" s="259" t="s">
        <v>26</v>
      </c>
      <c r="F92" s="387" t="s">
        <v>917</v>
      </c>
      <c r="G92" s="387"/>
      <c r="H92" s="271" t="s">
        <v>27</v>
      </c>
      <c r="I92" s="267" t="s">
        <v>28</v>
      </c>
      <c r="J92" s="267" t="s">
        <v>29</v>
      </c>
      <c r="K92" s="267" t="s">
        <v>30</v>
      </c>
      <c r="O92" s="50"/>
      <c r="P92" s="50"/>
      <c r="Q92" s="50"/>
      <c r="R92" s="50"/>
      <c r="S92" s="50"/>
      <c r="T92" s="50"/>
      <c r="U92" s="50"/>
      <c r="V92" s="50"/>
      <c r="W92" s="50"/>
      <c r="X92" s="50"/>
      <c r="Y92" s="46"/>
    </row>
    <row r="93" spans="1:25" ht="26.25" customHeight="1" x14ac:dyDescent="0.2">
      <c r="A93" s="95"/>
      <c r="B93" s="260" t="s">
        <v>918</v>
      </c>
      <c r="C93" s="275" t="s">
        <v>54</v>
      </c>
      <c r="D93" s="260" t="s">
        <v>47</v>
      </c>
      <c r="E93" s="260" t="s">
        <v>2511</v>
      </c>
      <c r="F93" s="388" t="s">
        <v>3976</v>
      </c>
      <c r="G93" s="388"/>
      <c r="H93" s="274" t="s">
        <v>49</v>
      </c>
      <c r="I93" s="277">
        <v>1</v>
      </c>
      <c r="J93" s="276">
        <v>2178.6999999999998</v>
      </c>
      <c r="K93" s="276">
        <v>2178.6999999999998</v>
      </c>
      <c r="O93" s="50"/>
      <c r="P93" s="50"/>
      <c r="Q93" s="50"/>
      <c r="R93" s="50"/>
      <c r="S93" s="50"/>
      <c r="T93" s="50"/>
      <c r="U93" s="50"/>
      <c r="V93" s="50"/>
      <c r="W93" s="50"/>
      <c r="X93" s="50"/>
      <c r="Y93" s="46"/>
    </row>
    <row r="94" spans="1:25" ht="26.25" customHeight="1" x14ac:dyDescent="0.2">
      <c r="A94" s="95"/>
      <c r="B94" s="261" t="s">
        <v>953</v>
      </c>
      <c r="C94" s="280" t="s">
        <v>984</v>
      </c>
      <c r="D94" s="261" t="s">
        <v>47</v>
      </c>
      <c r="E94" s="261" t="s">
        <v>985</v>
      </c>
      <c r="F94" s="385" t="s">
        <v>3978</v>
      </c>
      <c r="G94" s="385"/>
      <c r="H94" s="279" t="s">
        <v>83</v>
      </c>
      <c r="I94" s="282">
        <v>6.05</v>
      </c>
      <c r="J94" s="281">
        <v>21.85</v>
      </c>
      <c r="K94" s="281">
        <v>132.19</v>
      </c>
      <c r="O94" s="50"/>
      <c r="P94" s="50"/>
      <c r="Q94" s="50"/>
      <c r="R94" s="50"/>
      <c r="S94" s="50"/>
      <c r="T94" s="50"/>
      <c r="U94" s="50"/>
      <c r="V94" s="50"/>
      <c r="W94" s="50"/>
      <c r="X94" s="50"/>
      <c r="Y94" s="46"/>
    </row>
    <row r="95" spans="1:25" ht="26.25" customHeight="1" x14ac:dyDescent="0.2">
      <c r="A95" s="95"/>
      <c r="B95" s="261" t="s">
        <v>953</v>
      </c>
      <c r="C95" s="280" t="s">
        <v>988</v>
      </c>
      <c r="D95" s="261" t="s">
        <v>47</v>
      </c>
      <c r="E95" s="261" t="s">
        <v>989</v>
      </c>
      <c r="F95" s="385" t="s">
        <v>3970</v>
      </c>
      <c r="G95" s="385"/>
      <c r="H95" s="279" t="s">
        <v>950</v>
      </c>
      <c r="I95" s="282">
        <v>0.32329999999999998</v>
      </c>
      <c r="J95" s="281">
        <v>27.19</v>
      </c>
      <c r="K95" s="281">
        <v>8.7899999999999991</v>
      </c>
      <c r="O95" s="50"/>
      <c r="P95" s="50"/>
      <c r="Q95" s="50"/>
      <c r="R95" s="50"/>
      <c r="S95" s="50"/>
      <c r="T95" s="50"/>
      <c r="U95" s="50"/>
      <c r="V95" s="50"/>
      <c r="W95" s="50"/>
      <c r="X95" s="50"/>
      <c r="Y95" s="46"/>
    </row>
    <row r="96" spans="1:25" ht="26.25" customHeight="1" x14ac:dyDescent="0.2">
      <c r="A96" s="95"/>
      <c r="B96" s="261" t="s">
        <v>953</v>
      </c>
      <c r="C96" s="280" t="s">
        <v>997</v>
      </c>
      <c r="D96" s="261" t="s">
        <v>47</v>
      </c>
      <c r="E96" s="261" t="s">
        <v>998</v>
      </c>
      <c r="F96" s="385" t="s">
        <v>3978</v>
      </c>
      <c r="G96" s="385"/>
      <c r="H96" s="279" t="s">
        <v>49</v>
      </c>
      <c r="I96" s="282">
        <v>1</v>
      </c>
      <c r="J96" s="281">
        <v>17</v>
      </c>
      <c r="K96" s="281">
        <v>17</v>
      </c>
      <c r="O96" s="50"/>
      <c r="P96" s="50"/>
      <c r="Q96" s="50"/>
      <c r="R96" s="50"/>
      <c r="S96" s="50"/>
      <c r="T96" s="50"/>
      <c r="U96" s="50"/>
      <c r="V96" s="50"/>
      <c r="W96" s="50"/>
      <c r="X96" s="50"/>
      <c r="Y96" s="46"/>
    </row>
    <row r="97" spans="1:25" ht="26.25" customHeight="1" x14ac:dyDescent="0.2">
      <c r="A97" s="95"/>
      <c r="B97" s="261" t="s">
        <v>953</v>
      </c>
      <c r="C97" s="280" t="s">
        <v>982</v>
      </c>
      <c r="D97" s="261" t="s">
        <v>47</v>
      </c>
      <c r="E97" s="261" t="s">
        <v>983</v>
      </c>
      <c r="F97" s="385" t="s">
        <v>3981</v>
      </c>
      <c r="G97" s="385"/>
      <c r="H97" s="279" t="s">
        <v>60</v>
      </c>
      <c r="I97" s="282">
        <v>1.9400000000000001E-2</v>
      </c>
      <c r="J97" s="281">
        <v>787.18</v>
      </c>
      <c r="K97" s="281">
        <v>15.27</v>
      </c>
      <c r="O97" s="50"/>
      <c r="P97" s="50"/>
      <c r="Q97" s="50"/>
      <c r="R97" s="50"/>
      <c r="S97" s="50"/>
      <c r="T97" s="50"/>
      <c r="U97" s="50"/>
      <c r="V97" s="50"/>
      <c r="W97" s="50"/>
      <c r="X97" s="50"/>
      <c r="Y97" s="46"/>
    </row>
    <row r="98" spans="1:25" ht="26.25" customHeight="1" x14ac:dyDescent="0.2">
      <c r="A98" s="95"/>
      <c r="B98" s="261" t="s">
        <v>953</v>
      </c>
      <c r="C98" s="280" t="s">
        <v>811</v>
      </c>
      <c r="D98" s="261" t="s">
        <v>47</v>
      </c>
      <c r="E98" s="261" t="s">
        <v>812</v>
      </c>
      <c r="F98" s="385" t="s">
        <v>3980</v>
      </c>
      <c r="G98" s="385"/>
      <c r="H98" s="279" t="s">
        <v>49</v>
      </c>
      <c r="I98" s="282">
        <v>1</v>
      </c>
      <c r="J98" s="281">
        <v>125.81</v>
      </c>
      <c r="K98" s="281">
        <v>125.81</v>
      </c>
      <c r="O98" s="50"/>
      <c r="P98" s="50"/>
      <c r="Q98" s="50"/>
      <c r="R98" s="50"/>
      <c r="S98" s="50"/>
      <c r="T98" s="50"/>
      <c r="U98" s="50"/>
      <c r="V98" s="50"/>
      <c r="W98" s="50"/>
      <c r="X98" s="50"/>
      <c r="Y98" s="46"/>
    </row>
    <row r="99" spans="1:25" ht="26.25" customHeight="1" x14ac:dyDescent="0.2">
      <c r="A99" s="95"/>
      <c r="B99" s="261" t="s">
        <v>953</v>
      </c>
      <c r="C99" s="280" t="s">
        <v>979</v>
      </c>
      <c r="D99" s="261" t="s">
        <v>47</v>
      </c>
      <c r="E99" s="261" t="s">
        <v>2635</v>
      </c>
      <c r="F99" s="385" t="s">
        <v>3977</v>
      </c>
      <c r="G99" s="385"/>
      <c r="H99" s="279" t="s">
        <v>49</v>
      </c>
      <c r="I99" s="282">
        <v>1</v>
      </c>
      <c r="J99" s="281">
        <v>102.07</v>
      </c>
      <c r="K99" s="281">
        <v>102.07</v>
      </c>
      <c r="O99" s="50"/>
      <c r="P99" s="50"/>
      <c r="Q99" s="50"/>
      <c r="R99" s="50"/>
      <c r="S99" s="50"/>
      <c r="T99" s="50"/>
      <c r="U99" s="50"/>
      <c r="V99" s="50"/>
      <c r="W99" s="50"/>
      <c r="X99" s="50"/>
      <c r="Y99" s="46"/>
    </row>
    <row r="100" spans="1:25" ht="26.25" customHeight="1" x14ac:dyDescent="0.2">
      <c r="A100" s="95"/>
      <c r="B100" s="261" t="s">
        <v>953</v>
      </c>
      <c r="C100" s="280" t="s">
        <v>980</v>
      </c>
      <c r="D100" s="261" t="s">
        <v>47</v>
      </c>
      <c r="E100" s="261" t="s">
        <v>981</v>
      </c>
      <c r="F100" s="385" t="s">
        <v>3978</v>
      </c>
      <c r="G100" s="385"/>
      <c r="H100" s="279" t="s">
        <v>49</v>
      </c>
      <c r="I100" s="282">
        <v>1</v>
      </c>
      <c r="J100" s="281">
        <v>28.78</v>
      </c>
      <c r="K100" s="281">
        <v>28.78</v>
      </c>
      <c r="O100" s="50"/>
      <c r="P100" s="50"/>
      <c r="Q100" s="50"/>
      <c r="R100" s="50"/>
      <c r="S100" s="50"/>
      <c r="T100" s="50"/>
      <c r="U100" s="50"/>
      <c r="V100" s="50"/>
      <c r="W100" s="50"/>
      <c r="X100" s="50"/>
      <c r="Y100" s="46"/>
    </row>
    <row r="101" spans="1:25" ht="26.25" customHeight="1" x14ac:dyDescent="0.2">
      <c r="A101" s="95"/>
      <c r="B101" s="261" t="s">
        <v>953</v>
      </c>
      <c r="C101" s="280" t="s">
        <v>2636</v>
      </c>
      <c r="D101" s="261" t="s">
        <v>47</v>
      </c>
      <c r="E101" s="261" t="s">
        <v>2637</v>
      </c>
      <c r="F101" s="385" t="s">
        <v>3980</v>
      </c>
      <c r="G101" s="385"/>
      <c r="H101" s="279" t="s">
        <v>49</v>
      </c>
      <c r="I101" s="282">
        <v>1</v>
      </c>
      <c r="J101" s="281">
        <v>23.36</v>
      </c>
      <c r="K101" s="281">
        <v>23.36</v>
      </c>
      <c r="O101" s="50"/>
      <c r="P101" s="50"/>
      <c r="Q101" s="50"/>
      <c r="R101" s="50"/>
      <c r="S101" s="50"/>
      <c r="T101" s="50"/>
      <c r="U101" s="50"/>
      <c r="V101" s="50"/>
      <c r="W101" s="50"/>
      <c r="X101" s="50"/>
      <c r="Y101" s="46"/>
    </row>
    <row r="102" spans="1:25" ht="26.25" customHeight="1" x14ac:dyDescent="0.2">
      <c r="A102" s="95"/>
      <c r="B102" s="261" t="s">
        <v>953</v>
      </c>
      <c r="C102" s="280" t="s">
        <v>993</v>
      </c>
      <c r="D102" s="261" t="s">
        <v>47</v>
      </c>
      <c r="E102" s="261" t="s">
        <v>994</v>
      </c>
      <c r="F102" s="385" t="s">
        <v>3978</v>
      </c>
      <c r="G102" s="385"/>
      <c r="H102" s="279" t="s">
        <v>83</v>
      </c>
      <c r="I102" s="282">
        <v>22.2</v>
      </c>
      <c r="J102" s="281">
        <v>18.260000000000002</v>
      </c>
      <c r="K102" s="281">
        <v>405.37</v>
      </c>
      <c r="O102" s="50"/>
      <c r="P102" s="50"/>
      <c r="Q102" s="50"/>
      <c r="R102" s="50"/>
      <c r="S102" s="50"/>
      <c r="T102" s="50"/>
      <c r="U102" s="50"/>
      <c r="V102" s="50"/>
      <c r="W102" s="50"/>
      <c r="X102" s="50"/>
      <c r="Y102" s="46"/>
    </row>
    <row r="103" spans="1:25" ht="26.25" customHeight="1" x14ac:dyDescent="0.2">
      <c r="A103" s="95"/>
      <c r="B103" s="261" t="s">
        <v>953</v>
      </c>
      <c r="C103" s="280" t="s">
        <v>990</v>
      </c>
      <c r="D103" s="261" t="s">
        <v>47</v>
      </c>
      <c r="E103" s="261" t="s">
        <v>2634</v>
      </c>
      <c r="F103" s="385" t="s">
        <v>3979</v>
      </c>
      <c r="G103" s="385"/>
      <c r="H103" s="279" t="s">
        <v>49</v>
      </c>
      <c r="I103" s="282">
        <v>1</v>
      </c>
      <c r="J103" s="281">
        <v>664.11</v>
      </c>
      <c r="K103" s="281">
        <v>664.11</v>
      </c>
      <c r="O103" s="50"/>
      <c r="P103" s="50"/>
      <c r="Q103" s="50"/>
      <c r="R103" s="50"/>
      <c r="S103" s="50"/>
      <c r="T103" s="50"/>
      <c r="U103" s="50"/>
      <c r="V103" s="50"/>
      <c r="W103" s="50"/>
      <c r="X103" s="50"/>
      <c r="Y103" s="46"/>
    </row>
    <row r="104" spans="1:25" ht="26.25" customHeight="1" x14ac:dyDescent="0.2">
      <c r="A104" s="95"/>
      <c r="B104" s="261" t="s">
        <v>953</v>
      </c>
      <c r="C104" s="280" t="s">
        <v>995</v>
      </c>
      <c r="D104" s="261" t="s">
        <v>47</v>
      </c>
      <c r="E104" s="261" t="s">
        <v>996</v>
      </c>
      <c r="F104" s="385" t="s">
        <v>3978</v>
      </c>
      <c r="G104" s="385"/>
      <c r="H104" s="279" t="s">
        <v>49</v>
      </c>
      <c r="I104" s="282">
        <v>1</v>
      </c>
      <c r="J104" s="281">
        <v>26.98</v>
      </c>
      <c r="K104" s="281">
        <v>26.98</v>
      </c>
      <c r="O104" s="50"/>
      <c r="P104" s="50"/>
      <c r="Q104" s="50"/>
      <c r="R104" s="50"/>
      <c r="S104" s="50"/>
      <c r="T104" s="50"/>
      <c r="U104" s="50"/>
      <c r="V104" s="50"/>
      <c r="W104" s="50"/>
      <c r="X104" s="50"/>
      <c r="Y104" s="46"/>
    </row>
    <row r="105" spans="1:25" ht="26.25" customHeight="1" x14ac:dyDescent="0.2">
      <c r="A105" s="95"/>
      <c r="B105" s="261" t="s">
        <v>953</v>
      </c>
      <c r="C105" s="280" t="s">
        <v>986</v>
      </c>
      <c r="D105" s="261" t="s">
        <v>47</v>
      </c>
      <c r="E105" s="261" t="s">
        <v>987</v>
      </c>
      <c r="F105" s="385" t="s">
        <v>3980</v>
      </c>
      <c r="G105" s="385"/>
      <c r="H105" s="279" t="s">
        <v>83</v>
      </c>
      <c r="I105" s="282">
        <v>1.95</v>
      </c>
      <c r="J105" s="281">
        <v>61.26</v>
      </c>
      <c r="K105" s="281">
        <v>119.45</v>
      </c>
      <c r="O105" s="50"/>
      <c r="P105" s="50"/>
      <c r="Q105" s="50"/>
      <c r="R105" s="50"/>
      <c r="S105" s="50"/>
      <c r="T105" s="50"/>
      <c r="U105" s="50"/>
      <c r="V105" s="50"/>
      <c r="W105" s="50"/>
      <c r="X105" s="50"/>
      <c r="Y105" s="46"/>
    </row>
    <row r="106" spans="1:25" ht="26.25" customHeight="1" x14ac:dyDescent="0.2">
      <c r="A106" s="95"/>
      <c r="B106" s="261" t="s">
        <v>953</v>
      </c>
      <c r="C106" s="280" t="s">
        <v>991</v>
      </c>
      <c r="D106" s="261" t="s">
        <v>47</v>
      </c>
      <c r="E106" s="261" t="s">
        <v>992</v>
      </c>
      <c r="F106" s="385" t="s">
        <v>3970</v>
      </c>
      <c r="G106" s="385"/>
      <c r="H106" s="279" t="s">
        <v>950</v>
      </c>
      <c r="I106" s="282">
        <v>2.9102000000000001</v>
      </c>
      <c r="J106" s="281">
        <v>43.64</v>
      </c>
      <c r="K106" s="281">
        <v>127</v>
      </c>
      <c r="O106" s="50"/>
      <c r="P106" s="50"/>
      <c r="Q106" s="50"/>
      <c r="R106" s="50"/>
      <c r="S106" s="50"/>
      <c r="T106" s="50"/>
      <c r="U106" s="50"/>
      <c r="V106" s="50"/>
      <c r="W106" s="50"/>
      <c r="X106" s="50"/>
      <c r="Y106" s="46"/>
    </row>
    <row r="107" spans="1:25" ht="26.25" customHeight="1" x14ac:dyDescent="0.2">
      <c r="A107" s="95"/>
      <c r="B107" s="262" t="s">
        <v>919</v>
      </c>
      <c r="C107" s="284" t="s">
        <v>1005</v>
      </c>
      <c r="D107" s="262" t="s">
        <v>47</v>
      </c>
      <c r="E107" s="262" t="s">
        <v>1006</v>
      </c>
      <c r="F107" s="389" t="s">
        <v>923</v>
      </c>
      <c r="G107" s="389"/>
      <c r="H107" s="283" t="s">
        <v>49</v>
      </c>
      <c r="I107" s="286">
        <v>1</v>
      </c>
      <c r="J107" s="285">
        <v>30.93</v>
      </c>
      <c r="K107" s="285">
        <v>30.93</v>
      </c>
      <c r="O107" s="50"/>
      <c r="P107" s="50"/>
      <c r="Q107" s="50"/>
      <c r="R107" s="50"/>
      <c r="S107" s="50"/>
      <c r="T107" s="50"/>
      <c r="U107" s="50"/>
      <c r="V107" s="50"/>
      <c r="W107" s="50"/>
      <c r="X107" s="50"/>
      <c r="Y107" s="46"/>
    </row>
    <row r="108" spans="1:25" ht="26.25" customHeight="1" x14ac:dyDescent="0.2">
      <c r="A108" s="95"/>
      <c r="B108" s="262" t="s">
        <v>919</v>
      </c>
      <c r="C108" s="284" t="s">
        <v>1012</v>
      </c>
      <c r="D108" s="262" t="s">
        <v>47</v>
      </c>
      <c r="E108" s="262" t="s">
        <v>2639</v>
      </c>
      <c r="F108" s="389" t="s">
        <v>923</v>
      </c>
      <c r="G108" s="389"/>
      <c r="H108" s="283" t="s">
        <v>83</v>
      </c>
      <c r="I108" s="286">
        <v>0.16639999999999999</v>
      </c>
      <c r="J108" s="285">
        <v>4.18</v>
      </c>
      <c r="K108" s="285">
        <v>0.69</v>
      </c>
      <c r="O108" s="50"/>
      <c r="P108" s="50"/>
      <c r="Q108" s="50"/>
      <c r="R108" s="50"/>
      <c r="S108" s="50"/>
      <c r="T108" s="50"/>
      <c r="U108" s="50"/>
      <c r="V108" s="50"/>
      <c r="W108" s="50"/>
      <c r="X108" s="50"/>
      <c r="Y108" s="46"/>
    </row>
    <row r="109" spans="1:25" ht="26.25" customHeight="1" x14ac:dyDescent="0.2">
      <c r="A109" s="95"/>
      <c r="B109" s="262" t="s">
        <v>919</v>
      </c>
      <c r="C109" s="284" t="s">
        <v>1007</v>
      </c>
      <c r="D109" s="262" t="s">
        <v>47</v>
      </c>
      <c r="E109" s="262" t="s">
        <v>1008</v>
      </c>
      <c r="F109" s="389" t="s">
        <v>923</v>
      </c>
      <c r="G109" s="389"/>
      <c r="H109" s="283" t="s">
        <v>49</v>
      </c>
      <c r="I109" s="286">
        <v>1</v>
      </c>
      <c r="J109" s="285">
        <v>4.72</v>
      </c>
      <c r="K109" s="285">
        <v>4.72</v>
      </c>
      <c r="O109" s="50"/>
      <c r="P109" s="50"/>
      <c r="Q109" s="50"/>
      <c r="R109" s="50"/>
      <c r="S109" s="50"/>
      <c r="T109" s="50"/>
      <c r="U109" s="50"/>
      <c r="V109" s="50"/>
      <c r="W109" s="50"/>
      <c r="X109" s="50"/>
      <c r="Y109" s="46"/>
    </row>
    <row r="110" spans="1:25" ht="26.25" customHeight="1" x14ac:dyDescent="0.2">
      <c r="A110" s="95"/>
      <c r="B110" s="262" t="s">
        <v>919</v>
      </c>
      <c r="C110" s="284" t="s">
        <v>999</v>
      </c>
      <c r="D110" s="262" t="s">
        <v>47</v>
      </c>
      <c r="E110" s="262" t="s">
        <v>1000</v>
      </c>
      <c r="F110" s="389" t="s">
        <v>923</v>
      </c>
      <c r="G110" s="389"/>
      <c r="H110" s="283" t="s">
        <v>49</v>
      </c>
      <c r="I110" s="286">
        <v>3</v>
      </c>
      <c r="J110" s="285">
        <v>12.65</v>
      </c>
      <c r="K110" s="285">
        <v>37.950000000000003</v>
      </c>
      <c r="O110" s="50"/>
      <c r="P110" s="50"/>
      <c r="Q110" s="50"/>
      <c r="R110" s="50"/>
      <c r="S110" s="50"/>
      <c r="T110" s="50"/>
      <c r="U110" s="50"/>
      <c r="V110" s="50"/>
      <c r="W110" s="50"/>
      <c r="X110" s="50"/>
      <c r="Y110" s="46"/>
    </row>
    <row r="111" spans="1:25" ht="26.25" customHeight="1" x14ac:dyDescent="0.2">
      <c r="A111" s="95"/>
      <c r="B111" s="262" t="s">
        <v>919</v>
      </c>
      <c r="C111" s="284" t="s">
        <v>1003</v>
      </c>
      <c r="D111" s="262" t="s">
        <v>47</v>
      </c>
      <c r="E111" s="262" t="s">
        <v>1004</v>
      </c>
      <c r="F111" s="389" t="s">
        <v>923</v>
      </c>
      <c r="G111" s="389"/>
      <c r="H111" s="283" t="s">
        <v>49</v>
      </c>
      <c r="I111" s="286">
        <v>2</v>
      </c>
      <c r="J111" s="285">
        <v>0.38</v>
      </c>
      <c r="K111" s="285">
        <v>0.76</v>
      </c>
      <c r="O111" s="50"/>
      <c r="P111" s="50"/>
      <c r="Q111" s="50"/>
      <c r="R111" s="50"/>
      <c r="S111" s="50"/>
      <c r="T111" s="50"/>
      <c r="U111" s="50"/>
      <c r="V111" s="50"/>
      <c r="W111" s="50"/>
      <c r="X111" s="50"/>
      <c r="Y111" s="46"/>
    </row>
    <row r="112" spans="1:25" ht="26.25" customHeight="1" x14ac:dyDescent="0.2">
      <c r="A112" s="95"/>
      <c r="B112" s="262" t="s">
        <v>919</v>
      </c>
      <c r="C112" s="284" t="s">
        <v>1013</v>
      </c>
      <c r="D112" s="262" t="s">
        <v>47</v>
      </c>
      <c r="E112" s="262" t="s">
        <v>1014</v>
      </c>
      <c r="F112" s="389" t="s">
        <v>923</v>
      </c>
      <c r="G112" s="389"/>
      <c r="H112" s="283" t="s">
        <v>49</v>
      </c>
      <c r="I112" s="286">
        <v>1</v>
      </c>
      <c r="J112" s="285">
        <v>257.18</v>
      </c>
      <c r="K112" s="285">
        <v>257.18</v>
      </c>
      <c r="O112" s="50"/>
      <c r="P112" s="50"/>
      <c r="Q112" s="50"/>
      <c r="R112" s="50"/>
      <c r="S112" s="50"/>
      <c r="T112" s="50"/>
      <c r="U112" s="50"/>
      <c r="V112" s="50"/>
      <c r="W112" s="50"/>
      <c r="X112" s="50"/>
      <c r="Y112" s="46"/>
    </row>
    <row r="113" spans="1:25" ht="26.25" customHeight="1" x14ac:dyDescent="0.2">
      <c r="A113" s="95"/>
      <c r="B113" s="262" t="s">
        <v>919</v>
      </c>
      <c r="C113" s="284" t="s">
        <v>1011</v>
      </c>
      <c r="D113" s="262" t="s">
        <v>47</v>
      </c>
      <c r="E113" s="262" t="s">
        <v>2638</v>
      </c>
      <c r="F113" s="389" t="s">
        <v>923</v>
      </c>
      <c r="G113" s="389"/>
      <c r="H113" s="283" t="s">
        <v>49</v>
      </c>
      <c r="I113" s="286">
        <v>1</v>
      </c>
      <c r="J113" s="285">
        <v>43.75</v>
      </c>
      <c r="K113" s="285">
        <v>43.75</v>
      </c>
      <c r="O113" s="50"/>
      <c r="P113" s="50"/>
      <c r="Q113" s="50"/>
      <c r="R113" s="50"/>
      <c r="S113" s="50"/>
      <c r="T113" s="50"/>
      <c r="U113" s="50"/>
      <c r="V113" s="50"/>
      <c r="W113" s="50"/>
      <c r="X113" s="50"/>
      <c r="Y113" s="46"/>
    </row>
    <row r="114" spans="1:25" ht="26.25" customHeight="1" x14ac:dyDescent="0.2">
      <c r="A114" s="95"/>
      <c r="B114" s="262" t="s">
        <v>919</v>
      </c>
      <c r="C114" s="284" t="s">
        <v>1001</v>
      </c>
      <c r="D114" s="262" t="s">
        <v>47</v>
      </c>
      <c r="E114" s="262" t="s">
        <v>1002</v>
      </c>
      <c r="F114" s="389" t="s">
        <v>923</v>
      </c>
      <c r="G114" s="389"/>
      <c r="H114" s="283" t="s">
        <v>49</v>
      </c>
      <c r="I114" s="286">
        <v>2</v>
      </c>
      <c r="J114" s="285">
        <v>1.42</v>
      </c>
      <c r="K114" s="285">
        <v>2.84</v>
      </c>
      <c r="O114" s="50"/>
      <c r="P114" s="50"/>
      <c r="Q114" s="50"/>
      <c r="R114" s="50"/>
      <c r="S114" s="50"/>
      <c r="T114" s="50"/>
      <c r="U114" s="50"/>
      <c r="V114" s="50"/>
      <c r="W114" s="50"/>
      <c r="X114" s="50"/>
      <c r="Y114" s="46"/>
    </row>
    <row r="115" spans="1:25" ht="26.25" customHeight="1" x14ac:dyDescent="0.2">
      <c r="A115" s="95"/>
      <c r="B115" s="262" t="s">
        <v>919</v>
      </c>
      <c r="C115" s="284" t="s">
        <v>1009</v>
      </c>
      <c r="D115" s="262" t="s">
        <v>47</v>
      </c>
      <c r="E115" s="262" t="s">
        <v>1010</v>
      </c>
      <c r="F115" s="389" t="s">
        <v>923</v>
      </c>
      <c r="G115" s="389"/>
      <c r="H115" s="283" t="s">
        <v>49</v>
      </c>
      <c r="I115" s="286">
        <v>0.06</v>
      </c>
      <c r="J115" s="285">
        <v>61.72</v>
      </c>
      <c r="K115" s="285">
        <v>3.7</v>
      </c>
      <c r="O115" s="50"/>
      <c r="P115" s="50"/>
      <c r="Q115" s="50"/>
      <c r="R115" s="50"/>
      <c r="S115" s="50"/>
      <c r="T115" s="50"/>
      <c r="U115" s="50"/>
      <c r="V115" s="50"/>
      <c r="W115" s="50"/>
      <c r="X115" s="50"/>
      <c r="Y115" s="46"/>
    </row>
    <row r="116" spans="1:25" ht="26.25" customHeight="1" x14ac:dyDescent="0.2">
      <c r="A116" s="95"/>
      <c r="B116" s="263"/>
      <c r="C116" s="263"/>
      <c r="D116" s="263"/>
      <c r="E116" s="263"/>
      <c r="F116" s="263" t="s">
        <v>924</v>
      </c>
      <c r="G116" s="289">
        <v>660.35</v>
      </c>
      <c r="H116" s="263" t="s">
        <v>925</v>
      </c>
      <c r="I116" s="289">
        <v>0</v>
      </c>
      <c r="J116" s="263" t="s">
        <v>926</v>
      </c>
      <c r="K116" s="289">
        <v>660.35</v>
      </c>
      <c r="O116" s="50"/>
      <c r="P116" s="50"/>
      <c r="Q116" s="50"/>
      <c r="R116" s="50"/>
      <c r="S116" s="50"/>
      <c r="T116" s="50"/>
      <c r="U116" s="50"/>
      <c r="V116" s="50"/>
      <c r="W116" s="50"/>
      <c r="X116" s="50"/>
      <c r="Y116" s="46"/>
    </row>
    <row r="117" spans="1:25" ht="26.25" customHeight="1" thickBot="1" x14ac:dyDescent="0.25">
      <c r="A117" s="95"/>
      <c r="B117" s="263"/>
      <c r="C117" s="263"/>
      <c r="D117" s="263"/>
      <c r="E117" s="263"/>
      <c r="F117" s="263" t="s">
        <v>927</v>
      </c>
      <c r="G117" s="289">
        <v>453.38</v>
      </c>
      <c r="H117" s="263"/>
      <c r="I117" s="386" t="s">
        <v>928</v>
      </c>
      <c r="J117" s="386"/>
      <c r="K117" s="289">
        <v>2632.08</v>
      </c>
      <c r="O117" s="50"/>
      <c r="P117" s="50"/>
      <c r="Q117" s="50"/>
      <c r="R117" s="50"/>
      <c r="S117" s="50"/>
      <c r="T117" s="50"/>
      <c r="U117" s="50"/>
      <c r="V117" s="50"/>
      <c r="W117" s="50"/>
      <c r="X117" s="50"/>
      <c r="Y117" s="46"/>
    </row>
    <row r="118" spans="1:25" ht="26.25" customHeight="1" thickTop="1" x14ac:dyDescent="0.2">
      <c r="A118" s="95"/>
      <c r="B118" s="278"/>
      <c r="C118" s="278"/>
      <c r="D118" s="278"/>
      <c r="E118" s="278"/>
      <c r="F118" s="278"/>
      <c r="G118" s="278"/>
      <c r="H118" s="278"/>
      <c r="I118" s="278"/>
      <c r="J118" s="278"/>
      <c r="K118" s="278"/>
      <c r="O118" s="50"/>
      <c r="P118" s="50"/>
      <c r="Q118" s="50"/>
      <c r="R118" s="50"/>
      <c r="S118" s="50"/>
      <c r="T118" s="50"/>
      <c r="U118" s="50"/>
      <c r="V118" s="50"/>
      <c r="W118" s="50"/>
      <c r="X118" s="50"/>
      <c r="Y118" s="46"/>
    </row>
    <row r="119" spans="1:25" ht="26.25" customHeight="1" x14ac:dyDescent="0.2">
      <c r="A119" s="95"/>
      <c r="B119" s="259" t="s">
        <v>55</v>
      </c>
      <c r="C119" s="267" t="s">
        <v>24</v>
      </c>
      <c r="D119" s="259" t="s">
        <v>25</v>
      </c>
      <c r="E119" s="259" t="s">
        <v>26</v>
      </c>
      <c r="F119" s="387" t="s">
        <v>917</v>
      </c>
      <c r="G119" s="387"/>
      <c r="H119" s="271" t="s">
        <v>27</v>
      </c>
      <c r="I119" s="267" t="s">
        <v>28</v>
      </c>
      <c r="J119" s="267" t="s">
        <v>29</v>
      </c>
      <c r="K119" s="267" t="s">
        <v>30</v>
      </c>
      <c r="O119" s="50"/>
      <c r="P119" s="50"/>
      <c r="Q119" s="50"/>
      <c r="R119" s="50"/>
      <c r="S119" s="50"/>
      <c r="T119" s="50"/>
      <c r="U119" s="50"/>
      <c r="V119" s="50"/>
      <c r="W119" s="50"/>
      <c r="X119" s="50"/>
      <c r="Y119" s="46"/>
    </row>
    <row r="120" spans="1:25" ht="26.25" customHeight="1" x14ac:dyDescent="0.2">
      <c r="A120" s="95"/>
      <c r="B120" s="260" t="s">
        <v>918</v>
      </c>
      <c r="C120" s="275" t="s">
        <v>56</v>
      </c>
      <c r="D120" s="260" t="s">
        <v>47</v>
      </c>
      <c r="E120" s="260" t="s">
        <v>57</v>
      </c>
      <c r="F120" s="388" t="s">
        <v>3982</v>
      </c>
      <c r="G120" s="388"/>
      <c r="H120" s="274" t="s">
        <v>40</v>
      </c>
      <c r="I120" s="277">
        <v>1</v>
      </c>
      <c r="J120" s="276">
        <v>467.47</v>
      </c>
      <c r="K120" s="276">
        <v>467.47</v>
      </c>
      <c r="O120" s="50"/>
      <c r="P120" s="50"/>
      <c r="Q120" s="50"/>
      <c r="R120" s="50"/>
      <c r="S120" s="50"/>
      <c r="T120" s="50"/>
      <c r="U120" s="50"/>
      <c r="V120" s="50"/>
      <c r="W120" s="50"/>
      <c r="X120" s="50"/>
      <c r="Y120" s="46"/>
    </row>
    <row r="121" spans="1:25" ht="26.25" customHeight="1" x14ac:dyDescent="0.2">
      <c r="A121" s="95"/>
      <c r="B121" s="261" t="s">
        <v>953</v>
      </c>
      <c r="C121" s="280" t="s">
        <v>1017</v>
      </c>
      <c r="D121" s="261" t="s">
        <v>47</v>
      </c>
      <c r="E121" s="261" t="s">
        <v>1018</v>
      </c>
      <c r="F121" s="385" t="s">
        <v>3970</v>
      </c>
      <c r="G121" s="385"/>
      <c r="H121" s="279" t="s">
        <v>950</v>
      </c>
      <c r="I121" s="282">
        <v>0.37290000000000001</v>
      </c>
      <c r="J121" s="281">
        <v>36.35</v>
      </c>
      <c r="K121" s="281">
        <v>13.55</v>
      </c>
      <c r="O121" s="50"/>
      <c r="P121" s="50"/>
      <c r="Q121" s="50"/>
      <c r="R121" s="50"/>
      <c r="S121" s="50"/>
      <c r="T121" s="50"/>
      <c r="U121" s="50"/>
      <c r="V121" s="50"/>
      <c r="W121" s="50"/>
      <c r="X121" s="50"/>
      <c r="Y121" s="46"/>
    </row>
    <row r="122" spans="1:25" ht="26.25" customHeight="1" x14ac:dyDescent="0.2">
      <c r="A122" s="95"/>
      <c r="B122" s="261" t="s">
        <v>953</v>
      </c>
      <c r="C122" s="280" t="s">
        <v>1019</v>
      </c>
      <c r="D122" s="261" t="s">
        <v>47</v>
      </c>
      <c r="E122" s="261" t="s">
        <v>1020</v>
      </c>
      <c r="F122" s="385" t="s">
        <v>3970</v>
      </c>
      <c r="G122" s="385"/>
      <c r="H122" s="279" t="s">
        <v>950</v>
      </c>
      <c r="I122" s="282">
        <v>1.1186</v>
      </c>
      <c r="J122" s="281">
        <v>24.73</v>
      </c>
      <c r="K122" s="281">
        <v>27.66</v>
      </c>
      <c r="O122" s="50"/>
      <c r="P122" s="50"/>
      <c r="Q122" s="50"/>
      <c r="R122" s="50"/>
      <c r="S122" s="50"/>
      <c r="T122" s="50"/>
      <c r="U122" s="50"/>
      <c r="V122" s="50"/>
      <c r="W122" s="50"/>
      <c r="X122" s="50"/>
      <c r="Y122" s="46"/>
    </row>
    <row r="123" spans="1:25" ht="26.25" customHeight="1" x14ac:dyDescent="0.2">
      <c r="A123" s="95"/>
      <c r="B123" s="261" t="s">
        <v>953</v>
      </c>
      <c r="C123" s="280" t="s">
        <v>1015</v>
      </c>
      <c r="D123" s="261" t="s">
        <v>47</v>
      </c>
      <c r="E123" s="261" t="s">
        <v>1016</v>
      </c>
      <c r="F123" s="385" t="s">
        <v>3983</v>
      </c>
      <c r="G123" s="385"/>
      <c r="H123" s="279" t="s">
        <v>40</v>
      </c>
      <c r="I123" s="282">
        <v>0.5</v>
      </c>
      <c r="J123" s="281">
        <v>27.78</v>
      </c>
      <c r="K123" s="281">
        <v>13.89</v>
      </c>
      <c r="O123" s="50"/>
      <c r="P123" s="50"/>
      <c r="Q123" s="50"/>
      <c r="R123" s="50"/>
      <c r="S123" s="50"/>
      <c r="T123" s="50"/>
      <c r="U123" s="50"/>
      <c r="V123" s="50"/>
      <c r="W123" s="50"/>
      <c r="X123" s="50"/>
      <c r="Y123" s="46"/>
    </row>
    <row r="124" spans="1:25" ht="26.25" customHeight="1" x14ac:dyDescent="0.2">
      <c r="A124" s="95"/>
      <c r="B124" s="262" t="s">
        <v>919</v>
      </c>
      <c r="C124" s="284" t="s">
        <v>1023</v>
      </c>
      <c r="D124" s="262" t="s">
        <v>47</v>
      </c>
      <c r="E124" s="262" t="s">
        <v>1024</v>
      </c>
      <c r="F124" s="389" t="s">
        <v>923</v>
      </c>
      <c r="G124" s="389"/>
      <c r="H124" s="283" t="s">
        <v>40</v>
      </c>
      <c r="I124" s="286">
        <v>1</v>
      </c>
      <c r="J124" s="285">
        <v>400</v>
      </c>
      <c r="K124" s="285">
        <v>400</v>
      </c>
      <c r="O124" s="50"/>
      <c r="P124" s="50"/>
      <c r="Q124" s="50"/>
      <c r="R124" s="50"/>
      <c r="S124" s="50"/>
      <c r="T124" s="50"/>
      <c r="U124" s="50"/>
      <c r="V124" s="50"/>
      <c r="W124" s="50"/>
      <c r="X124" s="50"/>
      <c r="Y124" s="46"/>
    </row>
    <row r="125" spans="1:25" ht="26.25" customHeight="1" x14ac:dyDescent="0.2">
      <c r="A125" s="95"/>
      <c r="B125" s="262" t="s">
        <v>919</v>
      </c>
      <c r="C125" s="284" t="s">
        <v>1027</v>
      </c>
      <c r="D125" s="262" t="s">
        <v>47</v>
      </c>
      <c r="E125" s="262" t="s">
        <v>1028</v>
      </c>
      <c r="F125" s="389" t="s">
        <v>923</v>
      </c>
      <c r="G125" s="389"/>
      <c r="H125" s="283" t="s">
        <v>97</v>
      </c>
      <c r="I125" s="286">
        <v>1.32E-2</v>
      </c>
      <c r="J125" s="285">
        <v>17.829999999999998</v>
      </c>
      <c r="K125" s="285">
        <v>0.23</v>
      </c>
      <c r="O125" s="50"/>
      <c r="P125" s="50"/>
      <c r="Q125" s="50"/>
      <c r="R125" s="50"/>
      <c r="S125" s="50"/>
      <c r="T125" s="50"/>
      <c r="U125" s="50"/>
      <c r="V125" s="50"/>
      <c r="W125" s="50"/>
      <c r="X125" s="50"/>
      <c r="Y125" s="46"/>
    </row>
    <row r="126" spans="1:25" ht="26.25" customHeight="1" x14ac:dyDescent="0.2">
      <c r="A126" s="95"/>
      <c r="B126" s="262" t="s">
        <v>919</v>
      </c>
      <c r="C126" s="284" t="s">
        <v>1021</v>
      </c>
      <c r="D126" s="262" t="s">
        <v>47</v>
      </c>
      <c r="E126" s="262" t="s">
        <v>1022</v>
      </c>
      <c r="F126" s="389" t="s">
        <v>923</v>
      </c>
      <c r="G126" s="389"/>
      <c r="H126" s="283" t="s">
        <v>83</v>
      </c>
      <c r="I126" s="286">
        <v>3.2082999999999999</v>
      </c>
      <c r="J126" s="285">
        <v>3.67</v>
      </c>
      <c r="K126" s="285">
        <v>11.77</v>
      </c>
      <c r="O126" s="50"/>
      <c r="P126" s="50"/>
      <c r="Q126" s="50"/>
      <c r="R126" s="50"/>
      <c r="S126" s="50"/>
      <c r="T126" s="50"/>
      <c r="U126" s="50"/>
      <c r="V126" s="50"/>
      <c r="W126" s="50"/>
      <c r="X126" s="50"/>
      <c r="Y126" s="46"/>
    </row>
    <row r="127" spans="1:25" ht="26.25" customHeight="1" x14ac:dyDescent="0.2">
      <c r="A127" s="95"/>
      <c r="B127" s="262" t="s">
        <v>919</v>
      </c>
      <c r="C127" s="284" t="s">
        <v>1025</v>
      </c>
      <c r="D127" s="262" t="s">
        <v>47</v>
      </c>
      <c r="E127" s="262" t="s">
        <v>1026</v>
      </c>
      <c r="F127" s="389" t="s">
        <v>923</v>
      </c>
      <c r="G127" s="389"/>
      <c r="H127" s="283" t="s">
        <v>97</v>
      </c>
      <c r="I127" s="286">
        <v>1.1299999999999999E-2</v>
      </c>
      <c r="J127" s="285">
        <v>33.28</v>
      </c>
      <c r="K127" s="285">
        <v>0.37</v>
      </c>
      <c r="O127" s="50"/>
      <c r="P127" s="50"/>
      <c r="Q127" s="50"/>
      <c r="R127" s="50"/>
      <c r="S127" s="50"/>
      <c r="T127" s="50"/>
      <c r="U127" s="50"/>
      <c r="V127" s="50"/>
      <c r="W127" s="50"/>
      <c r="X127" s="50"/>
      <c r="Y127" s="46"/>
    </row>
    <row r="128" spans="1:25" ht="26.25" customHeight="1" x14ac:dyDescent="0.2">
      <c r="A128" s="95"/>
      <c r="B128" s="263"/>
      <c r="C128" s="263"/>
      <c r="D128" s="263"/>
      <c r="E128" s="263"/>
      <c r="F128" s="263" t="s">
        <v>924</v>
      </c>
      <c r="G128" s="289">
        <v>41.62</v>
      </c>
      <c r="H128" s="263" t="s">
        <v>925</v>
      </c>
      <c r="I128" s="289">
        <v>0</v>
      </c>
      <c r="J128" s="263" t="s">
        <v>926</v>
      </c>
      <c r="K128" s="289">
        <v>41.62</v>
      </c>
      <c r="O128" s="50"/>
      <c r="P128" s="50"/>
      <c r="Q128" s="50"/>
      <c r="R128" s="50"/>
      <c r="S128" s="50"/>
      <c r="T128" s="50"/>
      <c r="U128" s="50"/>
      <c r="V128" s="50"/>
      <c r="W128" s="50"/>
      <c r="X128" s="50"/>
      <c r="Y128" s="46"/>
    </row>
    <row r="129" spans="1:25" ht="26.25" customHeight="1" thickBot="1" x14ac:dyDescent="0.25">
      <c r="A129" s="95"/>
      <c r="B129" s="263"/>
      <c r="C129" s="263"/>
      <c r="D129" s="263"/>
      <c r="E129" s="263"/>
      <c r="F129" s="263" t="s">
        <v>927</v>
      </c>
      <c r="G129" s="289">
        <v>97.28</v>
      </c>
      <c r="H129" s="263"/>
      <c r="I129" s="386" t="s">
        <v>928</v>
      </c>
      <c r="J129" s="386"/>
      <c r="K129" s="289">
        <v>564.75</v>
      </c>
      <c r="O129" s="50"/>
      <c r="P129" s="50"/>
      <c r="Q129" s="50"/>
      <c r="R129" s="50"/>
      <c r="S129" s="50"/>
      <c r="T129" s="50"/>
      <c r="U129" s="50"/>
      <c r="V129" s="50"/>
      <c r="W129" s="50"/>
      <c r="X129" s="50"/>
      <c r="Y129" s="46"/>
    </row>
    <row r="130" spans="1:25" ht="26.25" customHeight="1" thickTop="1" x14ac:dyDescent="0.2">
      <c r="A130" s="95"/>
      <c r="B130" s="278"/>
      <c r="C130" s="278"/>
      <c r="D130" s="278"/>
      <c r="E130" s="278"/>
      <c r="F130" s="278"/>
      <c r="G130" s="278"/>
      <c r="H130" s="278"/>
      <c r="I130" s="278"/>
      <c r="J130" s="278"/>
      <c r="K130" s="278"/>
      <c r="O130" s="50"/>
      <c r="P130" s="50"/>
      <c r="Q130" s="50"/>
      <c r="R130" s="50"/>
      <c r="S130" s="50"/>
      <c r="T130" s="50"/>
      <c r="U130" s="50"/>
      <c r="V130" s="50"/>
      <c r="W130" s="50"/>
      <c r="X130" s="50"/>
      <c r="Y130" s="46"/>
    </row>
    <row r="131" spans="1:25" ht="26.25" customHeight="1" x14ac:dyDescent="0.2">
      <c r="A131" s="95"/>
      <c r="B131" s="259" t="s">
        <v>58</v>
      </c>
      <c r="C131" s="267" t="s">
        <v>24</v>
      </c>
      <c r="D131" s="259" t="s">
        <v>25</v>
      </c>
      <c r="E131" s="259" t="s">
        <v>26</v>
      </c>
      <c r="F131" s="387" t="s">
        <v>917</v>
      </c>
      <c r="G131" s="387"/>
      <c r="H131" s="271" t="s">
        <v>27</v>
      </c>
      <c r="I131" s="267" t="s">
        <v>28</v>
      </c>
      <c r="J131" s="267" t="s">
        <v>29</v>
      </c>
      <c r="K131" s="267" t="s">
        <v>30</v>
      </c>
      <c r="O131" s="50"/>
      <c r="P131" s="50"/>
      <c r="Q131" s="50"/>
      <c r="R131" s="50"/>
      <c r="S131" s="50"/>
      <c r="T131" s="50"/>
      <c r="U131" s="50"/>
      <c r="V131" s="50"/>
      <c r="W131" s="50"/>
      <c r="X131" s="50"/>
      <c r="Y131" s="46"/>
    </row>
    <row r="132" spans="1:25" ht="39" customHeight="1" x14ac:dyDescent="0.2">
      <c r="A132" s="95"/>
      <c r="B132" s="260" t="s">
        <v>918</v>
      </c>
      <c r="C132" s="275" t="s">
        <v>2443</v>
      </c>
      <c r="D132" s="260" t="s">
        <v>73</v>
      </c>
      <c r="E132" s="260" t="s">
        <v>59</v>
      </c>
      <c r="F132" s="388" t="s">
        <v>1032</v>
      </c>
      <c r="G132" s="388"/>
      <c r="H132" s="274" t="s">
        <v>60</v>
      </c>
      <c r="I132" s="277">
        <v>1</v>
      </c>
      <c r="J132" s="276">
        <v>112.66</v>
      </c>
      <c r="K132" s="276">
        <v>112.66</v>
      </c>
      <c r="O132" s="50"/>
      <c r="P132" s="50"/>
      <c r="Q132" s="50"/>
      <c r="R132" s="50"/>
      <c r="S132" s="50"/>
      <c r="T132" s="50"/>
      <c r="U132" s="50"/>
      <c r="V132" s="50"/>
      <c r="W132" s="50"/>
      <c r="X132" s="50"/>
      <c r="Y132" s="46"/>
    </row>
    <row r="133" spans="1:25" ht="39" customHeight="1" x14ac:dyDescent="0.2">
      <c r="A133" s="95"/>
      <c r="B133" s="261" t="s">
        <v>953</v>
      </c>
      <c r="C133" s="280" t="s">
        <v>1019</v>
      </c>
      <c r="D133" s="261" t="s">
        <v>47</v>
      </c>
      <c r="E133" s="261" t="s">
        <v>1020</v>
      </c>
      <c r="F133" s="385" t="s">
        <v>3970</v>
      </c>
      <c r="G133" s="385"/>
      <c r="H133" s="279" t="s">
        <v>950</v>
      </c>
      <c r="I133" s="282">
        <v>0.6</v>
      </c>
      <c r="J133" s="281">
        <v>24.73</v>
      </c>
      <c r="K133" s="281">
        <v>14.83</v>
      </c>
      <c r="O133" s="50"/>
      <c r="P133" s="50"/>
      <c r="Q133" s="50"/>
      <c r="R133" s="50"/>
      <c r="S133" s="50"/>
      <c r="T133" s="50"/>
      <c r="U133" s="50"/>
      <c r="V133" s="50"/>
      <c r="W133" s="50"/>
      <c r="X133" s="50"/>
      <c r="Y133" s="46"/>
    </row>
    <row r="134" spans="1:25" ht="26.25" customHeight="1" x14ac:dyDescent="0.2">
      <c r="A134" s="95"/>
      <c r="B134" s="262" t="s">
        <v>919</v>
      </c>
      <c r="C134" s="284" t="s">
        <v>1029</v>
      </c>
      <c r="D134" s="262" t="s">
        <v>36</v>
      </c>
      <c r="E134" s="262" t="s">
        <v>1030</v>
      </c>
      <c r="F134" s="389" t="s">
        <v>923</v>
      </c>
      <c r="G134" s="389"/>
      <c r="H134" s="283" t="s">
        <v>60</v>
      </c>
      <c r="I134" s="286">
        <v>1</v>
      </c>
      <c r="J134" s="285">
        <v>97.83</v>
      </c>
      <c r="K134" s="285">
        <v>97.83</v>
      </c>
      <c r="O134" s="50"/>
      <c r="P134" s="50"/>
      <c r="Q134" s="50"/>
      <c r="R134" s="50"/>
      <c r="S134" s="50"/>
      <c r="T134" s="50"/>
      <c r="U134" s="50"/>
      <c r="V134" s="50"/>
      <c r="W134" s="50"/>
      <c r="X134" s="50"/>
      <c r="Y134" s="46"/>
    </row>
    <row r="135" spans="1:25" ht="39" customHeight="1" x14ac:dyDescent="0.2">
      <c r="A135" s="95"/>
      <c r="B135" s="263"/>
      <c r="C135" s="263"/>
      <c r="D135" s="263"/>
      <c r="E135" s="263"/>
      <c r="F135" s="263" t="s">
        <v>924</v>
      </c>
      <c r="G135" s="289">
        <v>12.36</v>
      </c>
      <c r="H135" s="263" t="s">
        <v>925</v>
      </c>
      <c r="I135" s="289">
        <v>0</v>
      </c>
      <c r="J135" s="263" t="s">
        <v>926</v>
      </c>
      <c r="K135" s="289">
        <v>12.36</v>
      </c>
      <c r="O135" s="50"/>
      <c r="P135" s="50"/>
      <c r="Q135" s="50"/>
      <c r="R135" s="50"/>
      <c r="S135" s="50"/>
      <c r="T135" s="50"/>
      <c r="U135" s="50"/>
      <c r="V135" s="50"/>
      <c r="W135" s="50"/>
      <c r="X135" s="50"/>
      <c r="Y135" s="46"/>
    </row>
    <row r="136" spans="1:25" ht="26.25" customHeight="1" x14ac:dyDescent="0.2">
      <c r="A136" s="95"/>
      <c r="B136" s="263"/>
      <c r="C136" s="263"/>
      <c r="D136" s="263"/>
      <c r="E136" s="263"/>
      <c r="F136" s="263" t="s">
        <v>927</v>
      </c>
      <c r="G136" s="289">
        <v>23.44</v>
      </c>
      <c r="H136" s="263"/>
      <c r="I136" s="386" t="s">
        <v>928</v>
      </c>
      <c r="J136" s="386"/>
      <c r="K136" s="289">
        <v>136.1</v>
      </c>
      <c r="O136" s="50"/>
      <c r="P136" s="50"/>
      <c r="Q136" s="50"/>
      <c r="R136" s="50"/>
      <c r="S136" s="50"/>
      <c r="T136" s="50"/>
      <c r="U136" s="50"/>
      <c r="V136" s="50"/>
      <c r="W136" s="50"/>
      <c r="X136" s="50"/>
      <c r="Y136" s="46"/>
    </row>
    <row r="137" spans="1:25" ht="26.25" customHeight="1" x14ac:dyDescent="0.2">
      <c r="A137" s="95"/>
      <c r="B137" s="401" t="s">
        <v>2776</v>
      </c>
      <c r="C137" s="401"/>
      <c r="D137" s="401"/>
      <c r="E137" s="401"/>
      <c r="F137" s="401"/>
      <c r="G137" s="401"/>
      <c r="H137" s="401"/>
      <c r="I137" s="401"/>
      <c r="J137" s="401"/>
      <c r="K137" s="401"/>
      <c r="O137" s="50"/>
      <c r="P137" s="50"/>
      <c r="Q137" s="50"/>
      <c r="R137" s="50"/>
      <c r="S137" s="50"/>
      <c r="T137" s="50"/>
      <c r="U137" s="50"/>
      <c r="V137" s="50"/>
      <c r="W137" s="50"/>
      <c r="X137" s="50"/>
      <c r="Y137" s="46"/>
    </row>
    <row r="138" spans="1:25" ht="45.6" customHeight="1" thickBot="1" x14ac:dyDescent="0.25">
      <c r="A138" s="95"/>
      <c r="B138" s="425" t="s">
        <v>2781</v>
      </c>
      <c r="C138" s="425"/>
      <c r="D138" s="425"/>
      <c r="E138" s="425"/>
      <c r="F138" s="425"/>
      <c r="G138" s="425"/>
      <c r="H138" s="425"/>
      <c r="I138" s="425"/>
      <c r="J138" s="425"/>
      <c r="K138" s="425"/>
      <c r="O138" s="50"/>
      <c r="P138" s="50"/>
      <c r="Q138" s="50"/>
      <c r="R138" s="50"/>
      <c r="S138" s="50"/>
      <c r="T138" s="50"/>
      <c r="U138" s="50"/>
      <c r="V138" s="50"/>
      <c r="W138" s="50"/>
      <c r="X138" s="50"/>
      <c r="Y138" s="46"/>
    </row>
    <row r="139" spans="1:25" ht="26.25" customHeight="1" thickTop="1" x14ac:dyDescent="0.2">
      <c r="A139" s="95"/>
      <c r="B139" s="278"/>
      <c r="C139" s="278"/>
      <c r="D139" s="278"/>
      <c r="E139" s="278"/>
      <c r="F139" s="278"/>
      <c r="G139" s="278"/>
      <c r="H139" s="278"/>
      <c r="I139" s="278"/>
      <c r="J139" s="278"/>
      <c r="K139" s="278"/>
      <c r="O139" s="50"/>
      <c r="P139" s="50"/>
      <c r="Q139" s="50"/>
      <c r="R139" s="50"/>
      <c r="S139" s="50"/>
      <c r="T139" s="50"/>
      <c r="U139" s="50"/>
      <c r="V139" s="50"/>
      <c r="W139" s="50"/>
      <c r="X139" s="50"/>
      <c r="Y139" s="46"/>
    </row>
    <row r="140" spans="1:25" ht="26.25" customHeight="1" x14ac:dyDescent="0.2">
      <c r="A140" s="95"/>
      <c r="B140" s="259" t="s">
        <v>61</v>
      </c>
      <c r="C140" s="267" t="s">
        <v>24</v>
      </c>
      <c r="D140" s="259" t="s">
        <v>25</v>
      </c>
      <c r="E140" s="259" t="s">
        <v>26</v>
      </c>
      <c r="F140" s="387" t="s">
        <v>917</v>
      </c>
      <c r="G140" s="387"/>
      <c r="H140" s="271" t="s">
        <v>27</v>
      </c>
      <c r="I140" s="267" t="s">
        <v>28</v>
      </c>
      <c r="J140" s="267" t="s">
        <v>29</v>
      </c>
      <c r="K140" s="267" t="s">
        <v>30</v>
      </c>
      <c r="O140" s="50"/>
      <c r="P140" s="50"/>
      <c r="Q140" s="50"/>
      <c r="R140" s="50"/>
      <c r="S140" s="50"/>
      <c r="T140" s="50"/>
      <c r="U140" s="50"/>
      <c r="V140" s="50"/>
      <c r="W140" s="50"/>
      <c r="X140" s="50"/>
      <c r="Y140" s="46"/>
    </row>
    <row r="141" spans="1:25" ht="26.25" customHeight="1" x14ac:dyDescent="0.2">
      <c r="A141" s="95"/>
      <c r="B141" s="260" t="s">
        <v>918</v>
      </c>
      <c r="C141" s="275" t="s">
        <v>62</v>
      </c>
      <c r="D141" s="260" t="s">
        <v>47</v>
      </c>
      <c r="E141" s="260" t="s">
        <v>63</v>
      </c>
      <c r="F141" s="388" t="s">
        <v>3984</v>
      </c>
      <c r="G141" s="388"/>
      <c r="H141" s="274" t="s">
        <v>40</v>
      </c>
      <c r="I141" s="277">
        <v>1</v>
      </c>
      <c r="J141" s="276">
        <v>94.67</v>
      </c>
      <c r="K141" s="276">
        <v>94.67</v>
      </c>
      <c r="O141" s="50"/>
      <c r="P141" s="50"/>
      <c r="Q141" s="50"/>
      <c r="R141" s="50"/>
      <c r="S141" s="50"/>
      <c r="T141" s="50"/>
      <c r="U141" s="50"/>
      <c r="V141" s="50"/>
      <c r="W141" s="50"/>
      <c r="X141" s="50"/>
      <c r="Y141" s="46"/>
    </row>
    <row r="142" spans="1:25" ht="26.25" customHeight="1" x14ac:dyDescent="0.2">
      <c r="A142" s="95"/>
      <c r="B142" s="261" t="s">
        <v>953</v>
      </c>
      <c r="C142" s="280" t="s">
        <v>1042</v>
      </c>
      <c r="D142" s="261" t="s">
        <v>47</v>
      </c>
      <c r="E142" s="261" t="s">
        <v>1043</v>
      </c>
      <c r="F142" s="385" t="s">
        <v>3970</v>
      </c>
      <c r="G142" s="385"/>
      <c r="H142" s="279" t="s">
        <v>950</v>
      </c>
      <c r="I142" s="282">
        <v>0.49199999999999999</v>
      </c>
      <c r="J142" s="281">
        <v>26.44</v>
      </c>
      <c r="K142" s="281">
        <v>13</v>
      </c>
      <c r="O142" s="50"/>
      <c r="P142" s="50"/>
      <c r="Q142" s="50"/>
      <c r="R142" s="50"/>
      <c r="S142" s="50"/>
      <c r="T142" s="50"/>
      <c r="U142" s="50"/>
      <c r="V142" s="50"/>
      <c r="W142" s="50"/>
      <c r="X142" s="50"/>
      <c r="Y142" s="46"/>
    </row>
    <row r="143" spans="1:25" ht="26.25" customHeight="1" x14ac:dyDescent="0.2">
      <c r="A143" s="95"/>
      <c r="B143" s="261" t="s">
        <v>953</v>
      </c>
      <c r="C143" s="280" t="s">
        <v>1017</v>
      </c>
      <c r="D143" s="261" t="s">
        <v>47</v>
      </c>
      <c r="E143" s="261" t="s">
        <v>1018</v>
      </c>
      <c r="F143" s="385" t="s">
        <v>3970</v>
      </c>
      <c r="G143" s="385"/>
      <c r="H143" s="279" t="s">
        <v>950</v>
      </c>
      <c r="I143" s="282">
        <v>0.73499999999999999</v>
      </c>
      <c r="J143" s="281">
        <v>36.35</v>
      </c>
      <c r="K143" s="281">
        <v>26.71</v>
      </c>
      <c r="O143" s="50"/>
      <c r="P143" s="50"/>
      <c r="Q143" s="50"/>
      <c r="R143" s="50"/>
      <c r="S143" s="50"/>
      <c r="T143" s="50"/>
      <c r="U143" s="50"/>
      <c r="V143" s="50"/>
      <c r="W143" s="50"/>
      <c r="X143" s="50"/>
      <c r="Y143" s="46"/>
    </row>
    <row r="144" spans="1:25" ht="26.25" customHeight="1" x14ac:dyDescent="0.2">
      <c r="A144" s="95"/>
      <c r="B144" s="261" t="s">
        <v>953</v>
      </c>
      <c r="C144" s="280" t="s">
        <v>1036</v>
      </c>
      <c r="D144" s="261" t="s">
        <v>47</v>
      </c>
      <c r="E144" s="261" t="s">
        <v>1037</v>
      </c>
      <c r="F144" s="385" t="s">
        <v>3986</v>
      </c>
      <c r="G144" s="385"/>
      <c r="H144" s="279" t="s">
        <v>60</v>
      </c>
      <c r="I144" s="282">
        <v>6.1000000000000004E-3</v>
      </c>
      <c r="J144" s="281">
        <v>536.19000000000005</v>
      </c>
      <c r="K144" s="281">
        <v>3.27</v>
      </c>
      <c r="O144" s="50"/>
      <c r="P144" s="50"/>
      <c r="Q144" s="50"/>
      <c r="R144" s="50"/>
      <c r="S144" s="50"/>
      <c r="T144" s="50"/>
      <c r="U144" s="50"/>
      <c r="V144" s="50"/>
      <c r="W144" s="50"/>
      <c r="X144" s="50"/>
      <c r="Y144" s="46"/>
    </row>
    <row r="145" spans="1:25" ht="26.25" customHeight="1" x14ac:dyDescent="0.2">
      <c r="A145" s="95"/>
      <c r="B145" s="261" t="s">
        <v>953</v>
      </c>
      <c r="C145" s="280" t="s">
        <v>1039</v>
      </c>
      <c r="D145" s="261" t="s">
        <v>47</v>
      </c>
      <c r="E145" s="261" t="s">
        <v>1040</v>
      </c>
      <c r="F145" s="385" t="s">
        <v>3985</v>
      </c>
      <c r="G145" s="385"/>
      <c r="H145" s="279" t="s">
        <v>1041</v>
      </c>
      <c r="I145" s="282">
        <v>2.64E-2</v>
      </c>
      <c r="J145" s="281">
        <v>31.77</v>
      </c>
      <c r="K145" s="281">
        <v>0.83</v>
      </c>
      <c r="O145" s="50"/>
      <c r="P145" s="50"/>
      <c r="Q145" s="50"/>
      <c r="R145" s="50"/>
      <c r="S145" s="50"/>
      <c r="T145" s="50"/>
      <c r="U145" s="50"/>
      <c r="V145" s="50"/>
      <c r="W145" s="50"/>
      <c r="X145" s="50"/>
      <c r="Y145" s="46"/>
    </row>
    <row r="146" spans="1:25" ht="26.25" customHeight="1" x14ac:dyDescent="0.2">
      <c r="A146" s="95"/>
      <c r="B146" s="261" t="s">
        <v>953</v>
      </c>
      <c r="C146" s="280" t="s">
        <v>1033</v>
      </c>
      <c r="D146" s="261" t="s">
        <v>47</v>
      </c>
      <c r="E146" s="261" t="s">
        <v>1034</v>
      </c>
      <c r="F146" s="385" t="s">
        <v>3985</v>
      </c>
      <c r="G146" s="385"/>
      <c r="H146" s="279" t="s">
        <v>1035</v>
      </c>
      <c r="I146" s="282">
        <v>6.6E-3</v>
      </c>
      <c r="J146" s="281">
        <v>32.840000000000003</v>
      </c>
      <c r="K146" s="281">
        <v>0.21</v>
      </c>
      <c r="O146" s="50"/>
      <c r="P146" s="50"/>
      <c r="Q146" s="50"/>
      <c r="R146" s="50"/>
      <c r="S146" s="50"/>
      <c r="T146" s="50"/>
      <c r="U146" s="50"/>
      <c r="V146" s="50"/>
      <c r="W146" s="50"/>
      <c r="X146" s="50"/>
      <c r="Y146" s="46"/>
    </row>
    <row r="147" spans="1:25" ht="26.25" customHeight="1" x14ac:dyDescent="0.2">
      <c r="A147" s="95"/>
      <c r="B147" s="262" t="s">
        <v>919</v>
      </c>
      <c r="C147" s="284" t="s">
        <v>1046</v>
      </c>
      <c r="D147" s="262" t="s">
        <v>47</v>
      </c>
      <c r="E147" s="262" t="s">
        <v>1047</v>
      </c>
      <c r="F147" s="389" t="s">
        <v>923</v>
      </c>
      <c r="G147" s="389"/>
      <c r="H147" s="283" t="s">
        <v>83</v>
      </c>
      <c r="I147" s="286">
        <v>2</v>
      </c>
      <c r="J147" s="285">
        <v>5.16</v>
      </c>
      <c r="K147" s="285">
        <v>10.32</v>
      </c>
      <c r="O147" s="50"/>
      <c r="P147" s="50"/>
      <c r="Q147" s="50"/>
      <c r="R147" s="50"/>
      <c r="S147" s="50"/>
      <c r="T147" s="50"/>
      <c r="U147" s="50"/>
      <c r="V147" s="50"/>
      <c r="W147" s="50"/>
      <c r="X147" s="50"/>
      <c r="Y147" s="46"/>
    </row>
    <row r="148" spans="1:25" ht="26.25" customHeight="1" x14ac:dyDescent="0.2">
      <c r="A148" s="95"/>
      <c r="B148" s="262" t="s">
        <v>919</v>
      </c>
      <c r="C148" s="284" t="s">
        <v>1050</v>
      </c>
      <c r="D148" s="262" t="s">
        <v>47</v>
      </c>
      <c r="E148" s="262" t="s">
        <v>1051</v>
      </c>
      <c r="F148" s="389" t="s">
        <v>923</v>
      </c>
      <c r="G148" s="389"/>
      <c r="H148" s="283" t="s">
        <v>83</v>
      </c>
      <c r="I148" s="286">
        <v>1.2273000000000001</v>
      </c>
      <c r="J148" s="285">
        <v>7.23</v>
      </c>
      <c r="K148" s="285">
        <v>8.8699999999999992</v>
      </c>
      <c r="O148" s="50"/>
      <c r="P148" s="50"/>
      <c r="Q148" s="50"/>
      <c r="R148" s="50"/>
      <c r="S148" s="50"/>
      <c r="T148" s="50"/>
      <c r="U148" s="50"/>
      <c r="V148" s="50"/>
      <c r="W148" s="50"/>
      <c r="X148" s="50"/>
      <c r="Y148" s="46"/>
    </row>
    <row r="149" spans="1:25" ht="26.25" customHeight="1" x14ac:dyDescent="0.2">
      <c r="A149" s="95"/>
      <c r="B149" s="262" t="s">
        <v>919</v>
      </c>
      <c r="C149" s="284" t="s">
        <v>1048</v>
      </c>
      <c r="D149" s="262" t="s">
        <v>47</v>
      </c>
      <c r="E149" s="262" t="s">
        <v>1049</v>
      </c>
      <c r="F149" s="389" t="s">
        <v>923</v>
      </c>
      <c r="G149" s="389"/>
      <c r="H149" s="283" t="s">
        <v>40</v>
      </c>
      <c r="I149" s="286">
        <v>0.58530000000000004</v>
      </c>
      <c r="J149" s="285">
        <v>51.78</v>
      </c>
      <c r="K149" s="285">
        <v>30.3</v>
      </c>
      <c r="O149" s="50"/>
      <c r="P149" s="50"/>
      <c r="Q149" s="50"/>
      <c r="R149" s="50"/>
      <c r="S149" s="50"/>
      <c r="T149" s="50"/>
      <c r="U149" s="50"/>
      <c r="V149" s="50"/>
      <c r="W149" s="50"/>
      <c r="X149" s="50"/>
      <c r="Y149" s="46"/>
    </row>
    <row r="150" spans="1:25" ht="26.25" customHeight="1" x14ac:dyDescent="0.2">
      <c r="A150" s="95"/>
      <c r="B150" s="262" t="s">
        <v>919</v>
      </c>
      <c r="C150" s="284" t="s">
        <v>1044</v>
      </c>
      <c r="D150" s="262" t="s">
        <v>47</v>
      </c>
      <c r="E150" s="262" t="s">
        <v>1045</v>
      </c>
      <c r="F150" s="389" t="s">
        <v>923</v>
      </c>
      <c r="G150" s="389"/>
      <c r="H150" s="283" t="s">
        <v>97</v>
      </c>
      <c r="I150" s="286">
        <v>6.8000000000000005E-2</v>
      </c>
      <c r="J150" s="285">
        <v>17.2</v>
      </c>
      <c r="K150" s="285">
        <v>1.1599999999999999</v>
      </c>
      <c r="O150" s="50"/>
      <c r="P150" s="50"/>
      <c r="Q150" s="50"/>
      <c r="R150" s="50"/>
      <c r="S150" s="50"/>
      <c r="T150" s="50"/>
      <c r="U150" s="50"/>
      <c r="V150" s="50"/>
      <c r="W150" s="50"/>
      <c r="X150" s="50"/>
      <c r="Y150" s="46"/>
    </row>
    <row r="151" spans="1:25" ht="26.25" customHeight="1" x14ac:dyDescent="0.2">
      <c r="A151" s="95"/>
      <c r="B151" s="263"/>
      <c r="C151" s="263"/>
      <c r="D151" s="263"/>
      <c r="E151" s="263"/>
      <c r="F151" s="263" t="s">
        <v>924</v>
      </c>
      <c r="G151" s="289">
        <v>36.520000000000003</v>
      </c>
      <c r="H151" s="263" t="s">
        <v>925</v>
      </c>
      <c r="I151" s="289">
        <v>0</v>
      </c>
      <c r="J151" s="263" t="s">
        <v>926</v>
      </c>
      <c r="K151" s="289">
        <v>36.520000000000003</v>
      </c>
      <c r="O151" s="50"/>
      <c r="P151" s="50"/>
      <c r="Q151" s="50"/>
      <c r="R151" s="50"/>
      <c r="S151" s="50"/>
      <c r="T151" s="50"/>
      <c r="U151" s="50"/>
      <c r="V151" s="50"/>
      <c r="W151" s="50"/>
      <c r="X151" s="50"/>
      <c r="Y151" s="46"/>
    </row>
    <row r="152" spans="1:25" ht="26.25" customHeight="1" thickBot="1" x14ac:dyDescent="0.25">
      <c r="A152" s="95"/>
      <c r="B152" s="263"/>
      <c r="C152" s="263"/>
      <c r="D152" s="263"/>
      <c r="E152" s="263"/>
      <c r="F152" s="263" t="s">
        <v>927</v>
      </c>
      <c r="G152" s="289">
        <v>19.7</v>
      </c>
      <c r="H152" s="263"/>
      <c r="I152" s="386" t="s">
        <v>928</v>
      </c>
      <c r="J152" s="386"/>
      <c r="K152" s="289">
        <v>114.37</v>
      </c>
      <c r="O152" s="50"/>
      <c r="P152" s="50"/>
      <c r="Q152" s="50"/>
      <c r="R152" s="50"/>
      <c r="S152" s="50"/>
      <c r="T152" s="50"/>
      <c r="U152" s="50"/>
      <c r="V152" s="50"/>
      <c r="W152" s="50"/>
      <c r="X152" s="50"/>
      <c r="Y152" s="46"/>
    </row>
    <row r="153" spans="1:25" ht="26.25" customHeight="1" thickTop="1" x14ac:dyDescent="0.2">
      <c r="A153" s="95"/>
      <c r="B153" s="278"/>
      <c r="C153" s="278"/>
      <c r="D153" s="278"/>
      <c r="E153" s="278"/>
      <c r="F153" s="278"/>
      <c r="G153" s="278"/>
      <c r="H153" s="278"/>
      <c r="I153" s="278"/>
      <c r="J153" s="278"/>
      <c r="K153" s="278"/>
      <c r="O153" s="50"/>
      <c r="P153" s="50"/>
      <c r="Q153" s="50"/>
      <c r="R153" s="50"/>
      <c r="S153" s="50"/>
      <c r="T153" s="50"/>
      <c r="U153" s="50"/>
      <c r="V153" s="50"/>
      <c r="W153" s="50"/>
      <c r="X153" s="50"/>
      <c r="Y153" s="46"/>
    </row>
    <row r="154" spans="1:25" ht="26.25" customHeight="1" x14ac:dyDescent="0.2">
      <c r="A154" s="95"/>
      <c r="B154" s="259" t="s">
        <v>66</v>
      </c>
      <c r="C154" s="267" t="s">
        <v>24</v>
      </c>
      <c r="D154" s="259" t="s">
        <v>25</v>
      </c>
      <c r="E154" s="259" t="s">
        <v>26</v>
      </c>
      <c r="F154" s="387" t="s">
        <v>917</v>
      </c>
      <c r="G154" s="387"/>
      <c r="H154" s="271" t="s">
        <v>27</v>
      </c>
      <c r="I154" s="267" t="s">
        <v>28</v>
      </c>
      <c r="J154" s="267" t="s">
        <v>29</v>
      </c>
      <c r="K154" s="267" t="s">
        <v>30</v>
      </c>
      <c r="O154" s="50"/>
      <c r="P154" s="50"/>
      <c r="Q154" s="50"/>
      <c r="R154" s="50"/>
      <c r="S154" s="50"/>
      <c r="T154" s="50"/>
      <c r="U154" s="50"/>
      <c r="V154" s="50"/>
      <c r="W154" s="50"/>
      <c r="X154" s="50"/>
      <c r="Y154" s="46"/>
    </row>
    <row r="155" spans="1:25" ht="26.25" customHeight="1" x14ac:dyDescent="0.2">
      <c r="A155" s="95"/>
      <c r="B155" s="260" t="s">
        <v>918</v>
      </c>
      <c r="C155" s="275" t="s">
        <v>67</v>
      </c>
      <c r="D155" s="260" t="s">
        <v>47</v>
      </c>
      <c r="E155" s="260" t="s">
        <v>68</v>
      </c>
      <c r="F155" s="388" t="s">
        <v>3970</v>
      </c>
      <c r="G155" s="388"/>
      <c r="H155" s="274" t="s">
        <v>69</v>
      </c>
      <c r="I155" s="277">
        <v>1</v>
      </c>
      <c r="J155" s="276">
        <v>22848.17</v>
      </c>
      <c r="K155" s="276">
        <v>22848.17</v>
      </c>
      <c r="O155" s="50"/>
      <c r="P155" s="50"/>
      <c r="Q155" s="50"/>
      <c r="R155" s="50"/>
      <c r="S155" s="50"/>
      <c r="T155" s="50"/>
      <c r="U155" s="50"/>
      <c r="V155" s="50"/>
      <c r="W155" s="50"/>
      <c r="X155" s="50"/>
      <c r="Y155" s="46"/>
    </row>
    <row r="156" spans="1:25" ht="26.25" customHeight="1" x14ac:dyDescent="0.2">
      <c r="A156" s="95"/>
      <c r="B156" s="261" t="s">
        <v>953</v>
      </c>
      <c r="C156" s="280" t="s">
        <v>1052</v>
      </c>
      <c r="D156" s="261" t="s">
        <v>47</v>
      </c>
      <c r="E156" s="261" t="s">
        <v>1053</v>
      </c>
      <c r="F156" s="385" t="s">
        <v>3970</v>
      </c>
      <c r="G156" s="385"/>
      <c r="H156" s="279" t="s">
        <v>69</v>
      </c>
      <c r="I156" s="282">
        <v>1</v>
      </c>
      <c r="J156" s="281">
        <v>246.5</v>
      </c>
      <c r="K156" s="281">
        <v>246.5</v>
      </c>
      <c r="O156" s="50"/>
      <c r="P156" s="50"/>
      <c r="Q156" s="50"/>
      <c r="R156" s="50"/>
      <c r="S156" s="50"/>
      <c r="T156" s="50"/>
      <c r="U156" s="50"/>
      <c r="V156" s="50"/>
      <c r="W156" s="50"/>
      <c r="X156" s="50"/>
      <c r="Y156" s="46"/>
    </row>
    <row r="157" spans="1:25" ht="26.25" customHeight="1" x14ac:dyDescent="0.2">
      <c r="A157" s="95"/>
      <c r="B157" s="262" t="s">
        <v>919</v>
      </c>
      <c r="C157" s="284" t="s">
        <v>1060</v>
      </c>
      <c r="D157" s="262" t="s">
        <v>47</v>
      </c>
      <c r="E157" s="262" t="s">
        <v>1061</v>
      </c>
      <c r="F157" s="389" t="s">
        <v>923</v>
      </c>
      <c r="G157" s="389"/>
      <c r="H157" s="283" t="s">
        <v>69</v>
      </c>
      <c r="I157" s="286">
        <v>1</v>
      </c>
      <c r="J157" s="285">
        <v>270.51</v>
      </c>
      <c r="K157" s="285">
        <v>270.51</v>
      </c>
      <c r="O157" s="50"/>
      <c r="P157" s="50"/>
      <c r="Q157" s="50"/>
      <c r="R157" s="50"/>
      <c r="S157" s="50"/>
      <c r="T157" s="50"/>
      <c r="U157" s="50"/>
      <c r="V157" s="50"/>
      <c r="W157" s="50"/>
      <c r="X157" s="50"/>
      <c r="Y157" s="46"/>
    </row>
    <row r="158" spans="1:25" ht="26.25" customHeight="1" x14ac:dyDescent="0.2">
      <c r="A158" s="95"/>
      <c r="B158" s="262" t="s">
        <v>919</v>
      </c>
      <c r="C158" s="284" t="s">
        <v>1056</v>
      </c>
      <c r="D158" s="262" t="s">
        <v>47</v>
      </c>
      <c r="E158" s="262" t="s">
        <v>1057</v>
      </c>
      <c r="F158" s="389" t="s">
        <v>923</v>
      </c>
      <c r="G158" s="389"/>
      <c r="H158" s="283" t="s">
        <v>69</v>
      </c>
      <c r="I158" s="286">
        <v>1</v>
      </c>
      <c r="J158" s="285">
        <v>146</v>
      </c>
      <c r="K158" s="285">
        <v>146</v>
      </c>
      <c r="O158" s="50"/>
      <c r="P158" s="50"/>
      <c r="Q158" s="50"/>
      <c r="R158" s="50"/>
      <c r="S158" s="50"/>
      <c r="T158" s="50"/>
      <c r="U158" s="50"/>
      <c r="V158" s="50"/>
      <c r="W158" s="50"/>
      <c r="X158" s="50"/>
      <c r="Y158" s="46"/>
    </row>
    <row r="159" spans="1:25" ht="26.25" customHeight="1" x14ac:dyDescent="0.2">
      <c r="A159" s="95"/>
      <c r="B159" s="262" t="s">
        <v>919</v>
      </c>
      <c r="C159" s="284" t="s">
        <v>1058</v>
      </c>
      <c r="D159" s="262" t="s">
        <v>47</v>
      </c>
      <c r="E159" s="262" t="s">
        <v>1059</v>
      </c>
      <c r="F159" s="389" t="s">
        <v>920</v>
      </c>
      <c r="G159" s="389"/>
      <c r="H159" s="283" t="s">
        <v>69</v>
      </c>
      <c r="I159" s="286">
        <v>1</v>
      </c>
      <c r="J159" s="285">
        <v>22167.35</v>
      </c>
      <c r="K159" s="285">
        <v>22167.35</v>
      </c>
      <c r="O159" s="50"/>
      <c r="P159" s="50"/>
      <c r="Q159" s="50"/>
      <c r="R159" s="50"/>
      <c r="S159" s="50"/>
      <c r="T159" s="50"/>
      <c r="U159" s="50"/>
      <c r="V159" s="50"/>
      <c r="W159" s="50"/>
      <c r="X159" s="50"/>
      <c r="Y159" s="46"/>
    </row>
    <row r="160" spans="1:25" ht="26.25" customHeight="1" x14ac:dyDescent="0.2">
      <c r="A160" s="95"/>
      <c r="B160" s="262" t="s">
        <v>919</v>
      </c>
      <c r="C160" s="284" t="s">
        <v>1062</v>
      </c>
      <c r="D160" s="262" t="s">
        <v>47</v>
      </c>
      <c r="E160" s="262" t="s">
        <v>1063</v>
      </c>
      <c r="F160" s="389" t="s">
        <v>923</v>
      </c>
      <c r="G160" s="389"/>
      <c r="H160" s="283" t="s">
        <v>69</v>
      </c>
      <c r="I160" s="286">
        <v>1</v>
      </c>
      <c r="J160" s="285">
        <v>2.35</v>
      </c>
      <c r="K160" s="285">
        <v>2.35</v>
      </c>
      <c r="O160" s="50"/>
      <c r="P160" s="50"/>
      <c r="Q160" s="50"/>
      <c r="R160" s="50"/>
      <c r="S160" s="50"/>
      <c r="T160" s="50"/>
      <c r="U160" s="50"/>
      <c r="V160" s="50"/>
      <c r="W160" s="50"/>
      <c r="X160" s="50"/>
      <c r="Y160" s="46"/>
    </row>
    <row r="161" spans="1:25" ht="26.25" customHeight="1" x14ac:dyDescent="0.2">
      <c r="A161" s="95"/>
      <c r="B161" s="262" t="s">
        <v>919</v>
      </c>
      <c r="C161" s="284" t="s">
        <v>1054</v>
      </c>
      <c r="D161" s="262" t="s">
        <v>47</v>
      </c>
      <c r="E161" s="262" t="s">
        <v>1055</v>
      </c>
      <c r="F161" s="389" t="s">
        <v>923</v>
      </c>
      <c r="G161" s="389"/>
      <c r="H161" s="283" t="s">
        <v>69</v>
      </c>
      <c r="I161" s="286">
        <v>1</v>
      </c>
      <c r="J161" s="285">
        <v>15.46</v>
      </c>
      <c r="K161" s="285">
        <v>15.46</v>
      </c>
      <c r="O161" s="50"/>
      <c r="P161" s="50"/>
      <c r="Q161" s="50"/>
      <c r="R161" s="50"/>
      <c r="S161" s="50"/>
      <c r="T161" s="50"/>
      <c r="U161" s="50"/>
      <c r="V161" s="50"/>
      <c r="W161" s="50"/>
      <c r="X161" s="50"/>
      <c r="Y161" s="46"/>
    </row>
    <row r="162" spans="1:25" ht="26.25" customHeight="1" x14ac:dyDescent="0.2">
      <c r="A162" s="95"/>
      <c r="B162" s="263"/>
      <c r="C162" s="263"/>
      <c r="D162" s="263"/>
      <c r="E162" s="263"/>
      <c r="F162" s="263" t="s">
        <v>924</v>
      </c>
      <c r="G162" s="289">
        <v>22413.85</v>
      </c>
      <c r="H162" s="263" t="s">
        <v>925</v>
      </c>
      <c r="I162" s="289">
        <v>0</v>
      </c>
      <c r="J162" s="263" t="s">
        <v>926</v>
      </c>
      <c r="K162" s="289">
        <v>22413.85</v>
      </c>
      <c r="O162" s="50"/>
      <c r="P162" s="50"/>
      <c r="Q162" s="50"/>
      <c r="R162" s="50"/>
      <c r="S162" s="50"/>
      <c r="T162" s="50"/>
      <c r="U162" s="50"/>
      <c r="V162" s="50"/>
      <c r="W162" s="50"/>
      <c r="X162" s="50"/>
      <c r="Y162" s="46"/>
    </row>
    <row r="163" spans="1:25" ht="26.25" customHeight="1" thickBot="1" x14ac:dyDescent="0.25">
      <c r="A163" s="95"/>
      <c r="B163" s="263"/>
      <c r="C163" s="263"/>
      <c r="D163" s="263"/>
      <c r="E163" s="263"/>
      <c r="F163" s="263" t="s">
        <v>927</v>
      </c>
      <c r="G163" s="289">
        <v>4754.7</v>
      </c>
      <c r="H163" s="263"/>
      <c r="I163" s="386" t="s">
        <v>928</v>
      </c>
      <c r="J163" s="386"/>
      <c r="K163" s="289">
        <v>27602.87</v>
      </c>
      <c r="O163" s="50"/>
      <c r="P163" s="50"/>
      <c r="Q163" s="50"/>
      <c r="R163" s="50"/>
      <c r="S163" s="50"/>
      <c r="T163" s="50"/>
      <c r="U163" s="50"/>
      <c r="V163" s="50"/>
      <c r="W163" s="50"/>
      <c r="X163" s="50"/>
      <c r="Y163" s="46"/>
    </row>
    <row r="164" spans="1:25" ht="26.25" customHeight="1" thickTop="1" x14ac:dyDescent="0.2">
      <c r="A164" s="95"/>
      <c r="B164" s="278"/>
      <c r="C164" s="278"/>
      <c r="D164" s="278"/>
      <c r="E164" s="278"/>
      <c r="F164" s="278"/>
      <c r="G164" s="278"/>
      <c r="H164" s="278"/>
      <c r="I164" s="278"/>
      <c r="J164" s="278"/>
      <c r="K164" s="278"/>
      <c r="O164" s="50"/>
      <c r="P164" s="50"/>
      <c r="Q164" s="50"/>
      <c r="R164" s="50"/>
      <c r="S164" s="50"/>
      <c r="T164" s="50"/>
      <c r="U164" s="50"/>
      <c r="V164" s="50"/>
      <c r="W164" s="50"/>
      <c r="X164" s="50"/>
      <c r="Y164" s="46"/>
    </row>
    <row r="165" spans="1:25" ht="26.25" customHeight="1" x14ac:dyDescent="0.2">
      <c r="A165" s="95"/>
      <c r="B165" s="259" t="s">
        <v>72</v>
      </c>
      <c r="C165" s="267" t="s">
        <v>24</v>
      </c>
      <c r="D165" s="259" t="s">
        <v>25</v>
      </c>
      <c r="E165" s="259" t="s">
        <v>26</v>
      </c>
      <c r="F165" s="387" t="s">
        <v>917</v>
      </c>
      <c r="G165" s="387"/>
      <c r="H165" s="271" t="s">
        <v>27</v>
      </c>
      <c r="I165" s="267" t="s">
        <v>28</v>
      </c>
      <c r="J165" s="267" t="s">
        <v>29</v>
      </c>
      <c r="K165" s="267" t="s">
        <v>30</v>
      </c>
      <c r="O165" s="50"/>
      <c r="P165" s="50"/>
      <c r="Q165" s="50"/>
      <c r="R165" s="50"/>
      <c r="S165" s="50"/>
      <c r="T165" s="50"/>
      <c r="U165" s="50"/>
      <c r="V165" s="50"/>
      <c r="W165" s="50"/>
      <c r="X165" s="50"/>
      <c r="Y165" s="46"/>
    </row>
    <row r="166" spans="1:25" ht="26.25" customHeight="1" x14ac:dyDescent="0.2">
      <c r="A166" s="95"/>
      <c r="B166" s="260" t="s">
        <v>918</v>
      </c>
      <c r="C166" s="275" t="s">
        <v>2466</v>
      </c>
      <c r="D166" s="260" t="s">
        <v>73</v>
      </c>
      <c r="E166" s="260" t="s">
        <v>2467</v>
      </c>
      <c r="F166" s="388" t="s">
        <v>1032</v>
      </c>
      <c r="G166" s="388"/>
      <c r="H166" s="274" t="s">
        <v>49</v>
      </c>
      <c r="I166" s="277">
        <v>1</v>
      </c>
      <c r="J166" s="276">
        <v>8160.75</v>
      </c>
      <c r="K166" s="276">
        <v>8160.75</v>
      </c>
      <c r="O166" s="50"/>
      <c r="P166" s="50"/>
      <c r="Q166" s="50"/>
      <c r="R166" s="50"/>
      <c r="S166" s="50"/>
      <c r="T166" s="50"/>
      <c r="U166" s="50"/>
      <c r="V166" s="50"/>
      <c r="W166" s="50"/>
      <c r="X166" s="50"/>
      <c r="Y166" s="46"/>
    </row>
    <row r="167" spans="1:25" ht="26.25" customHeight="1" x14ac:dyDescent="0.2">
      <c r="A167" s="95"/>
      <c r="B167" s="261" t="s">
        <v>953</v>
      </c>
      <c r="C167" s="280" t="s">
        <v>2640</v>
      </c>
      <c r="D167" s="261" t="s">
        <v>47</v>
      </c>
      <c r="E167" s="261" t="s">
        <v>2641</v>
      </c>
      <c r="F167" s="385" t="s">
        <v>3970</v>
      </c>
      <c r="G167" s="385"/>
      <c r="H167" s="279" t="s">
        <v>950</v>
      </c>
      <c r="I167" s="282">
        <v>6.3780000000000001</v>
      </c>
      <c r="J167" s="281">
        <v>34.07</v>
      </c>
      <c r="K167" s="281">
        <v>217.29</v>
      </c>
      <c r="O167" s="50"/>
      <c r="P167" s="50"/>
      <c r="Q167" s="50"/>
      <c r="R167" s="50"/>
      <c r="S167" s="50"/>
      <c r="T167" s="50"/>
      <c r="U167" s="50"/>
      <c r="V167" s="50"/>
      <c r="W167" s="50"/>
      <c r="X167" s="50"/>
      <c r="Y167" s="46"/>
    </row>
    <row r="168" spans="1:25" ht="26.25" customHeight="1" x14ac:dyDescent="0.2">
      <c r="A168" s="95"/>
      <c r="B168" s="261" t="s">
        <v>953</v>
      </c>
      <c r="C168" s="280" t="s">
        <v>2185</v>
      </c>
      <c r="D168" s="261" t="s">
        <v>47</v>
      </c>
      <c r="E168" s="261" t="s">
        <v>2186</v>
      </c>
      <c r="F168" s="385" t="s">
        <v>3970</v>
      </c>
      <c r="G168" s="385"/>
      <c r="H168" s="279" t="s">
        <v>950</v>
      </c>
      <c r="I168" s="282">
        <v>12.756</v>
      </c>
      <c r="J168" s="281">
        <v>27.84</v>
      </c>
      <c r="K168" s="281">
        <v>355.12</v>
      </c>
      <c r="O168" s="50"/>
      <c r="P168" s="50"/>
      <c r="Q168" s="50"/>
      <c r="R168" s="50"/>
      <c r="S168" s="50"/>
      <c r="T168" s="50"/>
      <c r="U168" s="50"/>
      <c r="V168" s="50"/>
      <c r="W168" s="50"/>
      <c r="X168" s="50"/>
      <c r="Y168" s="46"/>
    </row>
    <row r="169" spans="1:25" ht="26.25" customHeight="1" x14ac:dyDescent="0.2">
      <c r="A169" s="95"/>
      <c r="B169" s="261" t="s">
        <v>953</v>
      </c>
      <c r="C169" s="280" t="s">
        <v>1042</v>
      </c>
      <c r="D169" s="261" t="s">
        <v>47</v>
      </c>
      <c r="E169" s="261" t="s">
        <v>1043</v>
      </c>
      <c r="F169" s="385" t="s">
        <v>3970</v>
      </c>
      <c r="G169" s="385"/>
      <c r="H169" s="279" t="s">
        <v>950</v>
      </c>
      <c r="I169" s="282">
        <v>18.07</v>
      </c>
      <c r="J169" s="281">
        <v>26.44</v>
      </c>
      <c r="K169" s="281">
        <v>477.77</v>
      </c>
      <c r="O169" s="50"/>
      <c r="P169" s="50"/>
      <c r="Q169" s="50"/>
      <c r="R169" s="50"/>
      <c r="S169" s="50"/>
      <c r="T169" s="50"/>
      <c r="U169" s="50"/>
      <c r="V169" s="50"/>
      <c r="W169" s="50"/>
      <c r="X169" s="50"/>
      <c r="Y169" s="46"/>
    </row>
    <row r="170" spans="1:25" ht="26.25" customHeight="1" x14ac:dyDescent="0.2">
      <c r="A170" s="95"/>
      <c r="B170" s="261" t="s">
        <v>953</v>
      </c>
      <c r="C170" s="280" t="s">
        <v>1019</v>
      </c>
      <c r="D170" s="261" t="s">
        <v>47</v>
      </c>
      <c r="E170" s="261" t="s">
        <v>1020</v>
      </c>
      <c r="F170" s="385" t="s">
        <v>3970</v>
      </c>
      <c r="G170" s="385"/>
      <c r="H170" s="279" t="s">
        <v>950</v>
      </c>
      <c r="I170" s="282">
        <v>100.914</v>
      </c>
      <c r="J170" s="281">
        <v>24.73</v>
      </c>
      <c r="K170" s="281">
        <v>2495.6</v>
      </c>
      <c r="O170" s="50"/>
      <c r="P170" s="50"/>
      <c r="Q170" s="50"/>
      <c r="R170" s="50"/>
      <c r="S170" s="50"/>
      <c r="T170" s="50"/>
      <c r="U170" s="50"/>
      <c r="V170" s="50"/>
      <c r="W170" s="50"/>
      <c r="X170" s="50"/>
      <c r="Y170" s="46"/>
    </row>
    <row r="171" spans="1:25" ht="26.25" customHeight="1" x14ac:dyDescent="0.2">
      <c r="A171" s="95"/>
      <c r="B171" s="261" t="s">
        <v>953</v>
      </c>
      <c r="C171" s="280" t="s">
        <v>988</v>
      </c>
      <c r="D171" s="261" t="s">
        <v>47</v>
      </c>
      <c r="E171" s="261" t="s">
        <v>989</v>
      </c>
      <c r="F171" s="385" t="s">
        <v>3970</v>
      </c>
      <c r="G171" s="385"/>
      <c r="H171" s="279" t="s">
        <v>950</v>
      </c>
      <c r="I171" s="282">
        <v>57.4</v>
      </c>
      <c r="J171" s="281">
        <v>27.19</v>
      </c>
      <c r="K171" s="281">
        <v>1560.7</v>
      </c>
      <c r="O171" s="50"/>
      <c r="P171" s="50"/>
      <c r="Q171" s="50"/>
      <c r="R171" s="50"/>
      <c r="S171" s="50"/>
      <c r="T171" s="50"/>
      <c r="U171" s="50"/>
      <c r="V171" s="50"/>
      <c r="W171" s="50"/>
      <c r="X171" s="50"/>
      <c r="Y171" s="46"/>
    </row>
    <row r="172" spans="1:25" ht="26.25" customHeight="1" x14ac:dyDescent="0.2">
      <c r="A172" s="95"/>
      <c r="B172" s="261" t="s">
        <v>953</v>
      </c>
      <c r="C172" s="280" t="s">
        <v>1391</v>
      </c>
      <c r="D172" s="261" t="s">
        <v>47</v>
      </c>
      <c r="E172" s="261" t="s">
        <v>1392</v>
      </c>
      <c r="F172" s="385" t="s">
        <v>3970</v>
      </c>
      <c r="G172" s="385"/>
      <c r="H172" s="279" t="s">
        <v>950</v>
      </c>
      <c r="I172" s="282">
        <v>13.818</v>
      </c>
      <c r="J172" s="281">
        <v>34.85</v>
      </c>
      <c r="K172" s="281">
        <v>481.55</v>
      </c>
      <c r="O172" s="50"/>
      <c r="P172" s="50"/>
      <c r="Q172" s="50"/>
      <c r="R172" s="50"/>
      <c r="S172" s="50"/>
      <c r="T172" s="50"/>
      <c r="U172" s="50"/>
      <c r="V172" s="50"/>
      <c r="W172" s="50"/>
      <c r="X172" s="50"/>
      <c r="Y172" s="46"/>
    </row>
    <row r="173" spans="1:25" ht="26.25" customHeight="1" x14ac:dyDescent="0.2">
      <c r="A173" s="95"/>
      <c r="B173" s="261" t="s">
        <v>953</v>
      </c>
      <c r="C173" s="280" t="s">
        <v>954</v>
      </c>
      <c r="D173" s="261" t="s">
        <v>47</v>
      </c>
      <c r="E173" s="261" t="s">
        <v>955</v>
      </c>
      <c r="F173" s="385" t="s">
        <v>3970</v>
      </c>
      <c r="G173" s="385"/>
      <c r="H173" s="279" t="s">
        <v>950</v>
      </c>
      <c r="I173" s="282">
        <v>20.196000000000002</v>
      </c>
      <c r="J173" s="281">
        <v>34.46</v>
      </c>
      <c r="K173" s="281">
        <v>695.95</v>
      </c>
      <c r="O173" s="50"/>
      <c r="P173" s="50"/>
      <c r="Q173" s="50"/>
      <c r="R173" s="50"/>
      <c r="S173" s="50"/>
      <c r="T173" s="50"/>
      <c r="U173" s="50"/>
      <c r="V173" s="50"/>
      <c r="W173" s="50"/>
      <c r="X173" s="50"/>
      <c r="Y173" s="46"/>
    </row>
    <row r="174" spans="1:25" ht="26.25" customHeight="1" x14ac:dyDescent="0.2">
      <c r="A174" s="95"/>
      <c r="B174" s="261" t="s">
        <v>953</v>
      </c>
      <c r="C174" s="280" t="s">
        <v>991</v>
      </c>
      <c r="D174" s="261" t="s">
        <v>47</v>
      </c>
      <c r="E174" s="261" t="s">
        <v>992</v>
      </c>
      <c r="F174" s="385" t="s">
        <v>3970</v>
      </c>
      <c r="G174" s="385"/>
      <c r="H174" s="279" t="s">
        <v>950</v>
      </c>
      <c r="I174" s="282">
        <v>28.7</v>
      </c>
      <c r="J174" s="281">
        <v>43.64</v>
      </c>
      <c r="K174" s="281">
        <v>1252.46</v>
      </c>
      <c r="O174" s="50"/>
      <c r="P174" s="50"/>
      <c r="Q174" s="50"/>
      <c r="R174" s="50"/>
      <c r="S174" s="50"/>
      <c r="T174" s="50"/>
      <c r="U174" s="50"/>
      <c r="V174" s="50"/>
      <c r="W174" s="50"/>
      <c r="X174" s="50"/>
      <c r="Y174" s="46"/>
    </row>
    <row r="175" spans="1:25" ht="26.25" customHeight="1" x14ac:dyDescent="0.2">
      <c r="A175" s="95"/>
      <c r="B175" s="261" t="s">
        <v>953</v>
      </c>
      <c r="C175" s="280" t="s">
        <v>1359</v>
      </c>
      <c r="D175" s="261" t="s">
        <v>47</v>
      </c>
      <c r="E175" s="261" t="s">
        <v>2642</v>
      </c>
      <c r="F175" s="385" t="s">
        <v>3970</v>
      </c>
      <c r="G175" s="385"/>
      <c r="H175" s="279" t="s">
        <v>950</v>
      </c>
      <c r="I175" s="282">
        <v>18.07</v>
      </c>
      <c r="J175" s="281">
        <v>34.549999999999997</v>
      </c>
      <c r="K175" s="281">
        <v>624.30999999999995</v>
      </c>
      <c r="O175" s="50"/>
      <c r="P175" s="50"/>
      <c r="Q175" s="50"/>
      <c r="R175" s="50"/>
      <c r="S175" s="50"/>
      <c r="T175" s="50"/>
      <c r="U175" s="50"/>
      <c r="V175" s="50"/>
      <c r="W175" s="50"/>
      <c r="X175" s="50"/>
      <c r="Y175" s="46"/>
    </row>
    <row r="176" spans="1:25" ht="26.25" customHeight="1" x14ac:dyDescent="0.2">
      <c r="A176" s="95"/>
      <c r="B176" s="263"/>
      <c r="C176" s="263"/>
      <c r="D176" s="263"/>
      <c r="E176" s="263"/>
      <c r="F176" s="263" t="s">
        <v>924</v>
      </c>
      <c r="G176" s="289">
        <v>6998.73</v>
      </c>
      <c r="H176" s="263" t="s">
        <v>925</v>
      </c>
      <c r="I176" s="289">
        <v>0</v>
      </c>
      <c r="J176" s="263" t="s">
        <v>926</v>
      </c>
      <c r="K176" s="289">
        <v>6998.73</v>
      </c>
      <c r="O176" s="50"/>
      <c r="P176" s="50"/>
      <c r="Q176" s="50"/>
      <c r="R176" s="50"/>
      <c r="S176" s="50"/>
      <c r="T176" s="50"/>
      <c r="U176" s="50"/>
      <c r="V176" s="50"/>
      <c r="W176" s="50"/>
      <c r="X176" s="50"/>
      <c r="Y176" s="46"/>
    </row>
    <row r="177" spans="1:25" ht="26.25" customHeight="1" x14ac:dyDescent="0.2">
      <c r="A177" s="95"/>
      <c r="B177" s="263"/>
      <c r="C177" s="263"/>
      <c r="D177" s="263"/>
      <c r="E177" s="263"/>
      <c r="F177" s="263" t="s">
        <v>927</v>
      </c>
      <c r="G177" s="289">
        <v>1698.25</v>
      </c>
      <c r="H177" s="263"/>
      <c r="I177" s="386" t="s">
        <v>928</v>
      </c>
      <c r="J177" s="386"/>
      <c r="K177" s="289">
        <v>9859</v>
      </c>
      <c r="O177" s="50"/>
      <c r="P177" s="50"/>
      <c r="Q177" s="50"/>
      <c r="R177" s="50"/>
      <c r="S177" s="50"/>
      <c r="T177" s="50"/>
      <c r="U177" s="50"/>
      <c r="V177" s="50"/>
      <c r="W177" s="50"/>
      <c r="X177" s="50"/>
      <c r="Y177" s="46"/>
    </row>
    <row r="178" spans="1:25" ht="26.25" customHeight="1" x14ac:dyDescent="0.2">
      <c r="A178" s="95"/>
      <c r="B178" s="401" t="s">
        <v>2776</v>
      </c>
      <c r="C178" s="401"/>
      <c r="D178" s="401"/>
      <c r="E178" s="401"/>
      <c r="F178" s="401"/>
      <c r="G178" s="401"/>
      <c r="H178" s="401"/>
      <c r="I178" s="401"/>
      <c r="J178" s="401"/>
      <c r="K178" s="401"/>
      <c r="O178" s="50"/>
      <c r="P178" s="50"/>
      <c r="Q178" s="50"/>
      <c r="R178" s="50"/>
      <c r="S178" s="50"/>
      <c r="T178" s="50"/>
      <c r="U178" s="50"/>
      <c r="V178" s="50"/>
      <c r="W178" s="50"/>
      <c r="X178" s="50"/>
      <c r="Y178" s="46"/>
    </row>
    <row r="179" spans="1:25" ht="45.6" customHeight="1" thickBot="1" x14ac:dyDescent="0.25">
      <c r="A179" s="95"/>
      <c r="B179" s="425" t="s">
        <v>2782</v>
      </c>
      <c r="C179" s="425"/>
      <c r="D179" s="425"/>
      <c r="E179" s="425"/>
      <c r="F179" s="425"/>
      <c r="G179" s="425"/>
      <c r="H179" s="425"/>
      <c r="I179" s="425"/>
      <c r="J179" s="425"/>
      <c r="K179" s="425"/>
      <c r="O179" s="50"/>
      <c r="P179" s="50"/>
      <c r="Q179" s="50"/>
      <c r="R179" s="50"/>
      <c r="S179" s="50"/>
      <c r="T179" s="50"/>
      <c r="U179" s="50"/>
      <c r="V179" s="50"/>
      <c r="W179" s="50"/>
      <c r="X179" s="50"/>
      <c r="Y179" s="46"/>
    </row>
    <row r="180" spans="1:25" ht="26.25" customHeight="1" thickTop="1" x14ac:dyDescent="0.2">
      <c r="A180" s="95"/>
      <c r="B180" s="278"/>
      <c r="C180" s="278"/>
      <c r="D180" s="278"/>
      <c r="E180" s="278"/>
      <c r="F180" s="278"/>
      <c r="G180" s="278"/>
      <c r="H180" s="278"/>
      <c r="I180" s="278"/>
      <c r="J180" s="278"/>
      <c r="K180" s="278"/>
      <c r="O180" s="50"/>
      <c r="P180" s="50"/>
      <c r="Q180" s="50"/>
      <c r="R180" s="50"/>
      <c r="S180" s="50"/>
      <c r="T180" s="50"/>
      <c r="U180" s="50"/>
      <c r="V180" s="50"/>
      <c r="W180" s="50"/>
      <c r="X180" s="50"/>
      <c r="Y180" s="46"/>
    </row>
    <row r="181" spans="1:25" ht="26.25" customHeight="1" x14ac:dyDescent="0.2">
      <c r="A181" s="95"/>
      <c r="B181" s="259" t="s">
        <v>76</v>
      </c>
      <c r="C181" s="267" t="s">
        <v>24</v>
      </c>
      <c r="D181" s="259" t="s">
        <v>25</v>
      </c>
      <c r="E181" s="259" t="s">
        <v>26</v>
      </c>
      <c r="F181" s="387" t="s">
        <v>917</v>
      </c>
      <c r="G181" s="387"/>
      <c r="H181" s="271" t="s">
        <v>27</v>
      </c>
      <c r="I181" s="267" t="s">
        <v>28</v>
      </c>
      <c r="J181" s="267" t="s">
        <v>29</v>
      </c>
      <c r="K181" s="267" t="s">
        <v>30</v>
      </c>
      <c r="O181" s="50"/>
      <c r="P181" s="50"/>
      <c r="Q181" s="50"/>
      <c r="R181" s="50"/>
      <c r="S181" s="50"/>
      <c r="T181" s="50"/>
      <c r="U181" s="50"/>
      <c r="V181" s="50"/>
      <c r="W181" s="50"/>
      <c r="X181" s="50"/>
      <c r="Y181" s="46"/>
    </row>
    <row r="182" spans="1:25" ht="26.25" customHeight="1" x14ac:dyDescent="0.2">
      <c r="A182" s="95"/>
      <c r="B182" s="260" t="s">
        <v>918</v>
      </c>
      <c r="C182" s="275" t="s">
        <v>77</v>
      </c>
      <c r="D182" s="260" t="s">
        <v>73</v>
      </c>
      <c r="E182" s="260" t="s">
        <v>78</v>
      </c>
      <c r="F182" s="388" t="s">
        <v>1065</v>
      </c>
      <c r="G182" s="388"/>
      <c r="H182" s="274" t="s">
        <v>79</v>
      </c>
      <c r="I182" s="277">
        <v>1</v>
      </c>
      <c r="J182" s="276">
        <v>39.82</v>
      </c>
      <c r="K182" s="276">
        <v>39.82</v>
      </c>
      <c r="O182" s="50"/>
      <c r="P182" s="50"/>
      <c r="Q182" s="50"/>
      <c r="R182" s="50"/>
      <c r="S182" s="50"/>
      <c r="T182" s="50"/>
      <c r="U182" s="50"/>
      <c r="V182" s="50"/>
      <c r="W182" s="50"/>
      <c r="X182" s="50"/>
      <c r="Y182" s="46"/>
    </row>
    <row r="183" spans="1:25" ht="26.25" customHeight="1" x14ac:dyDescent="0.2">
      <c r="A183" s="95"/>
      <c r="B183" s="261" t="s">
        <v>953</v>
      </c>
      <c r="C183" s="280" t="s">
        <v>1066</v>
      </c>
      <c r="D183" s="261" t="s">
        <v>47</v>
      </c>
      <c r="E183" s="261" t="s">
        <v>1067</v>
      </c>
      <c r="F183" s="385" t="s">
        <v>3987</v>
      </c>
      <c r="G183" s="385"/>
      <c r="H183" s="279" t="s">
        <v>40</v>
      </c>
      <c r="I183" s="282">
        <v>0.41599999999999998</v>
      </c>
      <c r="J183" s="281">
        <v>20</v>
      </c>
      <c r="K183" s="281">
        <v>8.32</v>
      </c>
      <c r="O183" s="50"/>
      <c r="P183" s="50"/>
      <c r="Q183" s="50"/>
      <c r="R183" s="50"/>
      <c r="S183" s="50"/>
      <c r="T183" s="50"/>
      <c r="U183" s="50"/>
      <c r="V183" s="50"/>
      <c r="W183" s="50"/>
      <c r="X183" s="50"/>
      <c r="Y183" s="46"/>
    </row>
    <row r="184" spans="1:25" ht="26.25" customHeight="1" x14ac:dyDescent="0.2">
      <c r="A184" s="95"/>
      <c r="B184" s="262" t="s">
        <v>919</v>
      </c>
      <c r="C184" s="284" t="s">
        <v>1068</v>
      </c>
      <c r="D184" s="262" t="s">
        <v>47</v>
      </c>
      <c r="E184" s="262" t="s">
        <v>1069</v>
      </c>
      <c r="F184" s="389" t="s">
        <v>939</v>
      </c>
      <c r="G184" s="389"/>
      <c r="H184" s="283" t="s">
        <v>3988</v>
      </c>
      <c r="I184" s="286">
        <v>1</v>
      </c>
      <c r="J184" s="285">
        <v>31.5</v>
      </c>
      <c r="K184" s="285">
        <v>31.5</v>
      </c>
      <c r="O184" s="50"/>
      <c r="P184" s="50"/>
      <c r="Q184" s="50"/>
      <c r="R184" s="50"/>
      <c r="S184" s="50"/>
      <c r="T184" s="50"/>
      <c r="U184" s="50"/>
      <c r="V184" s="50"/>
      <c r="W184" s="50"/>
      <c r="X184" s="50"/>
      <c r="Y184" s="46"/>
    </row>
    <row r="185" spans="1:25" ht="26.25" customHeight="1" x14ac:dyDescent="0.2">
      <c r="A185" s="95"/>
      <c r="B185" s="263"/>
      <c r="C185" s="263"/>
      <c r="D185" s="263"/>
      <c r="E185" s="263"/>
      <c r="F185" s="263" t="s">
        <v>924</v>
      </c>
      <c r="G185" s="289">
        <v>7.26</v>
      </c>
      <c r="H185" s="263" t="s">
        <v>925</v>
      </c>
      <c r="I185" s="289">
        <v>0</v>
      </c>
      <c r="J185" s="263" t="s">
        <v>926</v>
      </c>
      <c r="K185" s="289">
        <v>7.26</v>
      </c>
      <c r="O185" s="50"/>
      <c r="P185" s="50"/>
      <c r="Q185" s="50"/>
      <c r="R185" s="50"/>
      <c r="S185" s="50"/>
      <c r="T185" s="50"/>
      <c r="U185" s="50"/>
      <c r="V185" s="50"/>
      <c r="W185" s="50"/>
      <c r="X185" s="50"/>
      <c r="Y185" s="46"/>
    </row>
    <row r="186" spans="1:25" ht="26.25" customHeight="1" x14ac:dyDescent="0.2">
      <c r="A186" s="95"/>
      <c r="B186" s="263"/>
      <c r="C186" s="263"/>
      <c r="D186" s="263"/>
      <c r="E186" s="263"/>
      <c r="F186" s="263" t="s">
        <v>927</v>
      </c>
      <c r="G186" s="289">
        <v>8.2799999999999994</v>
      </c>
      <c r="H186" s="263"/>
      <c r="I186" s="386" t="s">
        <v>928</v>
      </c>
      <c r="J186" s="386"/>
      <c r="K186" s="289">
        <v>48.1</v>
      </c>
      <c r="O186" s="50"/>
      <c r="P186" s="50"/>
      <c r="Q186" s="50"/>
      <c r="R186" s="50"/>
      <c r="S186" s="50"/>
      <c r="T186" s="50"/>
      <c r="U186" s="50"/>
      <c r="V186" s="50"/>
      <c r="W186" s="50"/>
      <c r="X186" s="50"/>
      <c r="Y186" s="46"/>
    </row>
    <row r="187" spans="1:25" ht="26.25" customHeight="1" x14ac:dyDescent="0.2">
      <c r="A187" s="95"/>
      <c r="B187" s="401" t="s">
        <v>2776</v>
      </c>
      <c r="C187" s="401"/>
      <c r="D187" s="401"/>
      <c r="E187" s="401"/>
      <c r="F187" s="401"/>
      <c r="G187" s="401"/>
      <c r="H187" s="401"/>
      <c r="I187" s="401"/>
      <c r="J187" s="401"/>
      <c r="K187" s="401"/>
      <c r="O187" s="50"/>
      <c r="P187" s="50"/>
      <c r="Q187" s="50"/>
      <c r="R187" s="50"/>
      <c r="S187" s="50"/>
      <c r="T187" s="50"/>
      <c r="U187" s="50"/>
      <c r="V187" s="50"/>
      <c r="W187" s="50"/>
      <c r="X187" s="50"/>
      <c r="Y187" s="46"/>
    </row>
    <row r="188" spans="1:25" ht="45.6" customHeight="1" thickBot="1" x14ac:dyDescent="0.25">
      <c r="A188" s="95"/>
      <c r="B188" s="425" t="s">
        <v>2783</v>
      </c>
      <c r="C188" s="425"/>
      <c r="D188" s="425"/>
      <c r="E188" s="425"/>
      <c r="F188" s="425"/>
      <c r="G188" s="425"/>
      <c r="H188" s="425"/>
      <c r="I188" s="425"/>
      <c r="J188" s="425"/>
      <c r="K188" s="425"/>
      <c r="O188" s="50"/>
      <c r="P188" s="50"/>
      <c r="Q188" s="50"/>
      <c r="R188" s="50"/>
      <c r="S188" s="50"/>
      <c r="T188" s="50"/>
      <c r="U188" s="50"/>
      <c r="V188" s="50"/>
      <c r="W188" s="50"/>
      <c r="X188" s="50"/>
      <c r="Y188" s="46"/>
    </row>
    <row r="189" spans="1:25" ht="26.25" customHeight="1" thickTop="1" x14ac:dyDescent="0.2">
      <c r="A189" s="95"/>
      <c r="B189" s="278"/>
      <c r="C189" s="278"/>
      <c r="D189" s="278"/>
      <c r="E189" s="278"/>
      <c r="F189" s="278"/>
      <c r="G189" s="278"/>
      <c r="H189" s="278"/>
      <c r="I189" s="278"/>
      <c r="J189" s="278"/>
      <c r="K189" s="278"/>
      <c r="O189" s="50"/>
      <c r="P189" s="50"/>
      <c r="Q189" s="50"/>
      <c r="R189" s="50"/>
      <c r="S189" s="50"/>
      <c r="T189" s="50"/>
      <c r="U189" s="50"/>
      <c r="V189" s="50"/>
      <c r="W189" s="50"/>
      <c r="X189" s="50"/>
      <c r="Y189" s="46"/>
    </row>
    <row r="190" spans="1:25" ht="26.25" customHeight="1" x14ac:dyDescent="0.2">
      <c r="A190" s="95"/>
      <c r="B190" s="259" t="s">
        <v>81</v>
      </c>
      <c r="C190" s="267" t="s">
        <v>24</v>
      </c>
      <c r="D190" s="259" t="s">
        <v>25</v>
      </c>
      <c r="E190" s="259" t="s">
        <v>26</v>
      </c>
      <c r="F190" s="387" t="s">
        <v>917</v>
      </c>
      <c r="G190" s="387"/>
      <c r="H190" s="271" t="s">
        <v>27</v>
      </c>
      <c r="I190" s="267" t="s">
        <v>28</v>
      </c>
      <c r="J190" s="267" t="s">
        <v>29</v>
      </c>
      <c r="K190" s="267" t="s">
        <v>30</v>
      </c>
      <c r="O190" s="50"/>
      <c r="P190" s="50"/>
      <c r="Q190" s="50"/>
      <c r="R190" s="50"/>
      <c r="S190" s="50"/>
      <c r="T190" s="50"/>
      <c r="U190" s="50"/>
      <c r="V190" s="50"/>
      <c r="W190" s="50"/>
      <c r="X190" s="50"/>
      <c r="Y190" s="46"/>
    </row>
    <row r="191" spans="1:25" ht="26.25" customHeight="1" x14ac:dyDescent="0.2">
      <c r="A191" s="95"/>
      <c r="B191" s="260" t="s">
        <v>918</v>
      </c>
      <c r="C191" s="275" t="s">
        <v>82</v>
      </c>
      <c r="D191" s="260" t="s">
        <v>47</v>
      </c>
      <c r="E191" s="260" t="s">
        <v>2428</v>
      </c>
      <c r="F191" s="388" t="s">
        <v>3989</v>
      </c>
      <c r="G191" s="388"/>
      <c r="H191" s="274" t="s">
        <v>83</v>
      </c>
      <c r="I191" s="277">
        <v>1</v>
      </c>
      <c r="J191" s="276">
        <v>93.44</v>
      </c>
      <c r="K191" s="276">
        <v>93.44</v>
      </c>
      <c r="O191" s="50"/>
      <c r="P191" s="50"/>
      <c r="Q191" s="50"/>
      <c r="R191" s="50"/>
      <c r="S191" s="50"/>
      <c r="T191" s="50"/>
      <c r="U191" s="50"/>
      <c r="V191" s="50"/>
      <c r="W191" s="50"/>
      <c r="X191" s="50"/>
      <c r="Y191" s="46"/>
    </row>
    <row r="192" spans="1:25" ht="26.25" customHeight="1" x14ac:dyDescent="0.2">
      <c r="A192" s="95"/>
      <c r="B192" s="261" t="s">
        <v>953</v>
      </c>
      <c r="C192" s="280" t="s">
        <v>1042</v>
      </c>
      <c r="D192" s="261" t="s">
        <v>47</v>
      </c>
      <c r="E192" s="261" t="s">
        <v>1043</v>
      </c>
      <c r="F192" s="385" t="s">
        <v>3970</v>
      </c>
      <c r="G192" s="385"/>
      <c r="H192" s="279" t="s">
        <v>950</v>
      </c>
      <c r="I192" s="282">
        <v>0.72470000000000001</v>
      </c>
      <c r="J192" s="281">
        <v>26.44</v>
      </c>
      <c r="K192" s="281">
        <v>19.16</v>
      </c>
      <c r="O192" s="50"/>
      <c r="P192" s="50"/>
      <c r="Q192" s="50"/>
      <c r="R192" s="50"/>
      <c r="S192" s="50"/>
      <c r="T192" s="50"/>
      <c r="U192" s="50"/>
      <c r="V192" s="50"/>
      <c r="W192" s="50"/>
      <c r="X192" s="50"/>
      <c r="Y192" s="46"/>
    </row>
    <row r="193" spans="1:25" ht="26.25" customHeight="1" x14ac:dyDescent="0.2">
      <c r="A193" s="95"/>
      <c r="B193" s="261" t="s">
        <v>953</v>
      </c>
      <c r="C193" s="280" t="s">
        <v>1039</v>
      </c>
      <c r="D193" s="261" t="s">
        <v>47</v>
      </c>
      <c r="E193" s="261" t="s">
        <v>1040</v>
      </c>
      <c r="F193" s="385" t="s">
        <v>3985</v>
      </c>
      <c r="G193" s="385"/>
      <c r="H193" s="279" t="s">
        <v>1041</v>
      </c>
      <c r="I193" s="282">
        <v>2.8000000000000001E-2</v>
      </c>
      <c r="J193" s="281">
        <v>31.77</v>
      </c>
      <c r="K193" s="281">
        <v>0.88</v>
      </c>
      <c r="O193" s="50"/>
      <c r="P193" s="50"/>
      <c r="Q193" s="50"/>
      <c r="R193" s="50"/>
      <c r="S193" s="50"/>
      <c r="T193" s="50"/>
      <c r="U193" s="50"/>
      <c r="V193" s="50"/>
      <c r="W193" s="50"/>
      <c r="X193" s="50"/>
      <c r="Y193" s="46"/>
    </row>
    <row r="194" spans="1:25" ht="26.25" customHeight="1" x14ac:dyDescent="0.2">
      <c r="A194" s="95"/>
      <c r="B194" s="261" t="s">
        <v>953</v>
      </c>
      <c r="C194" s="280" t="s">
        <v>1017</v>
      </c>
      <c r="D194" s="261" t="s">
        <v>47</v>
      </c>
      <c r="E194" s="261" t="s">
        <v>1018</v>
      </c>
      <c r="F194" s="385" t="s">
        <v>3970</v>
      </c>
      <c r="G194" s="385"/>
      <c r="H194" s="279" t="s">
        <v>950</v>
      </c>
      <c r="I194" s="282">
        <v>0.72470000000000001</v>
      </c>
      <c r="J194" s="281">
        <v>36.35</v>
      </c>
      <c r="K194" s="281">
        <v>26.34</v>
      </c>
      <c r="O194" s="50"/>
      <c r="P194" s="50"/>
      <c r="Q194" s="50"/>
      <c r="R194" s="50"/>
      <c r="S194" s="50"/>
      <c r="T194" s="50"/>
      <c r="U194" s="50"/>
      <c r="V194" s="50"/>
      <c r="W194" s="50"/>
      <c r="X194" s="50"/>
      <c r="Y194" s="46"/>
    </row>
    <row r="195" spans="1:25" ht="26.25" customHeight="1" x14ac:dyDescent="0.2">
      <c r="A195" s="95"/>
      <c r="B195" s="261" t="s">
        <v>953</v>
      </c>
      <c r="C195" s="280" t="s">
        <v>1033</v>
      </c>
      <c r="D195" s="261" t="s">
        <v>47</v>
      </c>
      <c r="E195" s="261" t="s">
        <v>1034</v>
      </c>
      <c r="F195" s="385" t="s">
        <v>3985</v>
      </c>
      <c r="G195" s="385"/>
      <c r="H195" s="279" t="s">
        <v>1035</v>
      </c>
      <c r="I195" s="282">
        <v>7.0000000000000001E-3</v>
      </c>
      <c r="J195" s="281">
        <v>32.840000000000003</v>
      </c>
      <c r="K195" s="281">
        <v>0.22</v>
      </c>
      <c r="O195" s="50"/>
      <c r="P195" s="50"/>
      <c r="Q195" s="50"/>
      <c r="R195" s="50"/>
      <c r="S195" s="50"/>
      <c r="T195" s="50"/>
      <c r="U195" s="50"/>
      <c r="V195" s="50"/>
      <c r="W195" s="50"/>
      <c r="X195" s="50"/>
      <c r="Y195" s="46"/>
    </row>
    <row r="196" spans="1:25" ht="26.25" customHeight="1" x14ac:dyDescent="0.2">
      <c r="A196" s="95"/>
      <c r="B196" s="261" t="s">
        <v>953</v>
      </c>
      <c r="C196" s="280" t="s">
        <v>1036</v>
      </c>
      <c r="D196" s="261" t="s">
        <v>47</v>
      </c>
      <c r="E196" s="261" t="s">
        <v>1037</v>
      </c>
      <c r="F196" s="385" t="s">
        <v>3986</v>
      </c>
      <c r="G196" s="385"/>
      <c r="H196" s="279" t="s">
        <v>60</v>
      </c>
      <c r="I196" s="282">
        <v>4.0000000000000001E-3</v>
      </c>
      <c r="J196" s="281">
        <v>536.19000000000005</v>
      </c>
      <c r="K196" s="281">
        <v>2.14</v>
      </c>
      <c r="O196" s="50"/>
      <c r="P196" s="50"/>
      <c r="Q196" s="50"/>
      <c r="R196" s="50"/>
      <c r="S196" s="50"/>
      <c r="T196" s="50"/>
      <c r="U196" s="50"/>
      <c r="V196" s="50"/>
      <c r="W196" s="50"/>
      <c r="X196" s="50"/>
      <c r="Y196" s="46"/>
    </row>
    <row r="197" spans="1:25" ht="26.25" customHeight="1" x14ac:dyDescent="0.2">
      <c r="A197" s="95"/>
      <c r="B197" s="262" t="s">
        <v>919</v>
      </c>
      <c r="C197" s="284" t="s">
        <v>1080</v>
      </c>
      <c r="D197" s="262" t="s">
        <v>47</v>
      </c>
      <c r="E197" s="262" t="s">
        <v>1081</v>
      </c>
      <c r="F197" s="389" t="s">
        <v>923</v>
      </c>
      <c r="G197" s="389"/>
      <c r="H197" s="283" t="s">
        <v>83</v>
      </c>
      <c r="I197" s="286">
        <v>0.55000000000000004</v>
      </c>
      <c r="J197" s="285">
        <v>8.18</v>
      </c>
      <c r="K197" s="285">
        <v>4.49</v>
      </c>
      <c r="O197" s="50"/>
      <c r="P197" s="50"/>
      <c r="Q197" s="50"/>
      <c r="R197" s="50"/>
      <c r="S197" s="50"/>
      <c r="T197" s="50"/>
      <c r="U197" s="50"/>
      <c r="V197" s="50"/>
      <c r="W197" s="50"/>
      <c r="X197" s="50"/>
      <c r="Y197" s="46"/>
    </row>
    <row r="198" spans="1:25" ht="39" customHeight="1" x14ac:dyDescent="0.2">
      <c r="A198" s="95"/>
      <c r="B198" s="262" t="s">
        <v>919</v>
      </c>
      <c r="C198" s="284" t="s">
        <v>1073</v>
      </c>
      <c r="D198" s="262" t="s">
        <v>47</v>
      </c>
      <c r="E198" s="262" t="s">
        <v>1074</v>
      </c>
      <c r="F198" s="389" t="s">
        <v>923</v>
      </c>
      <c r="G198" s="389"/>
      <c r="H198" s="283" t="s">
        <v>1075</v>
      </c>
      <c r="I198" s="286">
        <v>2.5600000000000001E-2</v>
      </c>
      <c r="J198" s="285">
        <v>28.25</v>
      </c>
      <c r="K198" s="285">
        <v>0.72</v>
      </c>
      <c r="O198" s="50"/>
      <c r="P198" s="50"/>
      <c r="Q198" s="50"/>
      <c r="R198" s="50"/>
      <c r="S198" s="50"/>
      <c r="T198" s="50"/>
      <c r="U198" s="50"/>
      <c r="V198" s="50"/>
      <c r="W198" s="50"/>
      <c r="X198" s="50"/>
      <c r="Y198" s="46"/>
    </row>
    <row r="199" spans="1:25" ht="26.25" customHeight="1" x14ac:dyDescent="0.2">
      <c r="A199" s="95"/>
      <c r="B199" s="262" t="s">
        <v>919</v>
      </c>
      <c r="C199" s="284" t="s">
        <v>1076</v>
      </c>
      <c r="D199" s="262" t="s">
        <v>47</v>
      </c>
      <c r="E199" s="262" t="s">
        <v>1077</v>
      </c>
      <c r="F199" s="389" t="s">
        <v>923</v>
      </c>
      <c r="G199" s="389"/>
      <c r="H199" s="283" t="s">
        <v>83</v>
      </c>
      <c r="I199" s="286">
        <v>0.74450000000000005</v>
      </c>
      <c r="J199" s="285">
        <v>16.87</v>
      </c>
      <c r="K199" s="285">
        <v>12.55</v>
      </c>
      <c r="O199" s="50"/>
      <c r="P199" s="50"/>
      <c r="Q199" s="50"/>
      <c r="R199" s="50"/>
      <c r="S199" s="50"/>
      <c r="T199" s="50"/>
      <c r="U199" s="50"/>
      <c r="V199" s="50"/>
      <c r="W199" s="50"/>
      <c r="X199" s="50"/>
      <c r="Y199" s="46"/>
    </row>
    <row r="200" spans="1:25" ht="26.25" customHeight="1" x14ac:dyDescent="0.2">
      <c r="A200" s="95"/>
      <c r="B200" s="262" t="s">
        <v>919</v>
      </c>
      <c r="C200" s="284" t="s">
        <v>1071</v>
      </c>
      <c r="D200" s="262" t="s">
        <v>47</v>
      </c>
      <c r="E200" s="262" t="s">
        <v>1072</v>
      </c>
      <c r="F200" s="389" t="s">
        <v>923</v>
      </c>
      <c r="G200" s="389"/>
      <c r="H200" s="283" t="s">
        <v>97</v>
      </c>
      <c r="I200" s="286">
        <v>0.111</v>
      </c>
      <c r="J200" s="285">
        <v>17.5</v>
      </c>
      <c r="K200" s="285">
        <v>1.94</v>
      </c>
      <c r="O200" s="50"/>
      <c r="P200" s="50"/>
      <c r="Q200" s="50"/>
      <c r="R200" s="50"/>
      <c r="S200" s="50"/>
      <c r="T200" s="50"/>
      <c r="U200" s="50"/>
      <c r="V200" s="50"/>
      <c r="W200" s="50"/>
      <c r="X200" s="50"/>
      <c r="Y200" s="46"/>
    </row>
    <row r="201" spans="1:25" ht="26.25" customHeight="1" x14ac:dyDescent="0.2">
      <c r="A201" s="95"/>
      <c r="B201" s="262" t="s">
        <v>919</v>
      </c>
      <c r="C201" s="284" t="s">
        <v>1078</v>
      </c>
      <c r="D201" s="262" t="s">
        <v>47</v>
      </c>
      <c r="E201" s="262" t="s">
        <v>1079</v>
      </c>
      <c r="F201" s="389" t="s">
        <v>923</v>
      </c>
      <c r="G201" s="389"/>
      <c r="H201" s="283" t="s">
        <v>83</v>
      </c>
      <c r="I201" s="286">
        <v>0.41249999999999998</v>
      </c>
      <c r="J201" s="285">
        <v>60.62</v>
      </c>
      <c r="K201" s="285">
        <v>25</v>
      </c>
      <c r="O201" s="50"/>
      <c r="P201" s="50"/>
      <c r="Q201" s="50"/>
      <c r="R201" s="50"/>
      <c r="S201" s="50"/>
      <c r="T201" s="50"/>
      <c r="U201" s="50"/>
      <c r="V201" s="50"/>
      <c r="W201" s="50"/>
      <c r="X201" s="50"/>
      <c r="Y201" s="46"/>
    </row>
    <row r="202" spans="1:25" ht="26.25" customHeight="1" x14ac:dyDescent="0.2">
      <c r="A202" s="95"/>
      <c r="B202" s="263"/>
      <c r="C202" s="263"/>
      <c r="D202" s="263"/>
      <c r="E202" s="263"/>
      <c r="F202" s="263" t="s">
        <v>924</v>
      </c>
      <c r="G202" s="289">
        <v>41.21</v>
      </c>
      <c r="H202" s="263" t="s">
        <v>925</v>
      </c>
      <c r="I202" s="289">
        <v>0</v>
      </c>
      <c r="J202" s="263" t="s">
        <v>926</v>
      </c>
      <c r="K202" s="289">
        <v>41.21</v>
      </c>
      <c r="O202" s="50"/>
      <c r="P202" s="50"/>
      <c r="Q202" s="50"/>
      <c r="R202" s="50"/>
      <c r="S202" s="50"/>
      <c r="T202" s="50"/>
      <c r="U202" s="50"/>
      <c r="V202" s="50"/>
      <c r="W202" s="50"/>
      <c r="X202" s="50"/>
      <c r="Y202" s="46"/>
    </row>
    <row r="203" spans="1:25" ht="26.25" customHeight="1" thickBot="1" x14ac:dyDescent="0.25">
      <c r="A203" s="95"/>
      <c r="B203" s="263"/>
      <c r="C203" s="263"/>
      <c r="D203" s="263"/>
      <c r="E203" s="263"/>
      <c r="F203" s="263" t="s">
        <v>927</v>
      </c>
      <c r="G203" s="289">
        <v>19.440000000000001</v>
      </c>
      <c r="H203" s="263"/>
      <c r="I203" s="386" t="s">
        <v>928</v>
      </c>
      <c r="J203" s="386"/>
      <c r="K203" s="289">
        <v>112.88</v>
      </c>
      <c r="O203" s="50"/>
      <c r="P203" s="50"/>
      <c r="Q203" s="50"/>
      <c r="R203" s="50"/>
      <c r="S203" s="50"/>
      <c r="T203" s="50"/>
      <c r="U203" s="50"/>
      <c r="V203" s="50"/>
      <c r="W203" s="50"/>
      <c r="X203" s="50"/>
      <c r="Y203" s="46"/>
    </row>
    <row r="204" spans="1:25" ht="26.25" customHeight="1" thickTop="1" x14ac:dyDescent="0.2">
      <c r="A204" s="95"/>
      <c r="B204" s="278"/>
      <c r="C204" s="278"/>
      <c r="D204" s="278"/>
      <c r="E204" s="278"/>
      <c r="F204" s="278"/>
      <c r="G204" s="278"/>
      <c r="H204" s="278"/>
      <c r="I204" s="278"/>
      <c r="J204" s="278"/>
      <c r="K204" s="278"/>
      <c r="O204" s="50"/>
      <c r="P204" s="50"/>
      <c r="Q204" s="50"/>
      <c r="R204" s="50"/>
      <c r="S204" s="50"/>
      <c r="T204" s="50"/>
      <c r="U204" s="50"/>
      <c r="V204" s="50"/>
      <c r="W204" s="50"/>
      <c r="X204" s="50"/>
      <c r="Y204" s="46"/>
    </row>
    <row r="205" spans="1:25" ht="26.25" customHeight="1" x14ac:dyDescent="0.2">
      <c r="A205" s="95"/>
      <c r="B205" s="259" t="s">
        <v>84</v>
      </c>
      <c r="C205" s="267" t="s">
        <v>24</v>
      </c>
      <c r="D205" s="259" t="s">
        <v>25</v>
      </c>
      <c r="E205" s="259" t="s">
        <v>26</v>
      </c>
      <c r="F205" s="387" t="s">
        <v>917</v>
      </c>
      <c r="G205" s="387"/>
      <c r="H205" s="271" t="s">
        <v>27</v>
      </c>
      <c r="I205" s="267" t="s">
        <v>28</v>
      </c>
      <c r="J205" s="267" t="s">
        <v>29</v>
      </c>
      <c r="K205" s="267" t="s">
        <v>30</v>
      </c>
      <c r="O205" s="50"/>
      <c r="P205" s="50"/>
      <c r="Q205" s="50"/>
      <c r="R205" s="50"/>
      <c r="S205" s="50"/>
      <c r="T205" s="50"/>
      <c r="U205" s="50"/>
      <c r="V205" s="50"/>
      <c r="W205" s="50"/>
      <c r="X205" s="50"/>
      <c r="Y205" s="46"/>
    </row>
    <row r="206" spans="1:25" ht="26.25" customHeight="1" x14ac:dyDescent="0.2">
      <c r="A206" s="95"/>
      <c r="B206" s="260" t="s">
        <v>918</v>
      </c>
      <c r="C206" s="275" t="s">
        <v>85</v>
      </c>
      <c r="D206" s="260" t="s">
        <v>47</v>
      </c>
      <c r="E206" s="260" t="s">
        <v>2447</v>
      </c>
      <c r="F206" s="388" t="s">
        <v>3990</v>
      </c>
      <c r="G206" s="388"/>
      <c r="H206" s="274" t="s">
        <v>60</v>
      </c>
      <c r="I206" s="277">
        <v>1</v>
      </c>
      <c r="J206" s="276">
        <v>13.56</v>
      </c>
      <c r="K206" s="276">
        <v>13.56</v>
      </c>
      <c r="O206" s="50"/>
      <c r="P206" s="50"/>
      <c r="Q206" s="50"/>
      <c r="R206" s="50"/>
      <c r="S206" s="50"/>
      <c r="T206" s="50"/>
      <c r="U206" s="50"/>
      <c r="V206" s="50"/>
      <c r="W206" s="50"/>
      <c r="X206" s="50"/>
      <c r="Y206" s="46"/>
    </row>
    <row r="207" spans="1:25" ht="26.25" customHeight="1" x14ac:dyDescent="0.2">
      <c r="A207" s="95"/>
      <c r="B207" s="261" t="s">
        <v>953</v>
      </c>
      <c r="C207" s="280" t="s">
        <v>1084</v>
      </c>
      <c r="D207" s="261" t="s">
        <v>47</v>
      </c>
      <c r="E207" s="261" t="s">
        <v>1085</v>
      </c>
      <c r="F207" s="385" t="s">
        <v>3985</v>
      </c>
      <c r="G207" s="385"/>
      <c r="H207" s="279" t="s">
        <v>1035</v>
      </c>
      <c r="I207" s="282">
        <v>4.8695700000000001E-2</v>
      </c>
      <c r="J207" s="281">
        <v>151.57</v>
      </c>
      <c r="K207" s="281">
        <v>7.38</v>
      </c>
      <c r="O207" s="50"/>
      <c r="P207" s="50"/>
      <c r="Q207" s="50"/>
      <c r="R207" s="50"/>
      <c r="S207" s="50"/>
      <c r="T207" s="50"/>
      <c r="U207" s="50"/>
      <c r="V207" s="50"/>
      <c r="W207" s="50"/>
      <c r="X207" s="50"/>
      <c r="Y207" s="46"/>
    </row>
    <row r="208" spans="1:25" ht="26.25" customHeight="1" x14ac:dyDescent="0.2">
      <c r="A208" s="95"/>
      <c r="B208" s="261" t="s">
        <v>953</v>
      </c>
      <c r="C208" s="280" t="s">
        <v>1082</v>
      </c>
      <c r="D208" s="261" t="s">
        <v>47</v>
      </c>
      <c r="E208" s="261" t="s">
        <v>1083</v>
      </c>
      <c r="F208" s="385" t="s">
        <v>3985</v>
      </c>
      <c r="G208" s="385"/>
      <c r="H208" s="279" t="s">
        <v>1041</v>
      </c>
      <c r="I208" s="282">
        <v>5.4928200000000003E-2</v>
      </c>
      <c r="J208" s="281">
        <v>66</v>
      </c>
      <c r="K208" s="281">
        <v>3.62</v>
      </c>
      <c r="O208" s="50"/>
      <c r="P208" s="50"/>
      <c r="Q208" s="50"/>
      <c r="R208" s="50"/>
      <c r="S208" s="50"/>
      <c r="T208" s="50"/>
      <c r="U208" s="50"/>
      <c r="V208" s="50"/>
      <c r="W208" s="50"/>
      <c r="X208" s="50"/>
      <c r="Y208" s="46"/>
    </row>
    <row r="209" spans="1:25" ht="26.25" customHeight="1" x14ac:dyDescent="0.2">
      <c r="A209" s="95"/>
      <c r="B209" s="261" t="s">
        <v>953</v>
      </c>
      <c r="C209" s="280" t="s">
        <v>1019</v>
      </c>
      <c r="D209" s="261" t="s">
        <v>47</v>
      </c>
      <c r="E209" s="261" t="s">
        <v>1020</v>
      </c>
      <c r="F209" s="385" t="s">
        <v>3970</v>
      </c>
      <c r="G209" s="385"/>
      <c r="H209" s="279" t="s">
        <v>950</v>
      </c>
      <c r="I209" s="282">
        <v>0.10362399999999999</v>
      </c>
      <c r="J209" s="281">
        <v>24.73</v>
      </c>
      <c r="K209" s="281">
        <v>2.56</v>
      </c>
      <c r="O209" s="50"/>
      <c r="P209" s="50"/>
      <c r="Q209" s="50"/>
      <c r="R209" s="50"/>
      <c r="S209" s="50"/>
      <c r="T209" s="50"/>
      <c r="U209" s="50"/>
      <c r="V209" s="50"/>
      <c r="W209" s="50"/>
      <c r="X209" s="50"/>
      <c r="Y209" s="46"/>
    </row>
    <row r="210" spans="1:25" ht="26.25" customHeight="1" x14ac:dyDescent="0.2">
      <c r="A210" s="95"/>
      <c r="B210" s="263"/>
      <c r="C210" s="263"/>
      <c r="D210" s="263"/>
      <c r="E210" s="263"/>
      <c r="F210" s="263" t="s">
        <v>924</v>
      </c>
      <c r="G210" s="289">
        <v>5.09</v>
      </c>
      <c r="H210" s="263" t="s">
        <v>925</v>
      </c>
      <c r="I210" s="289">
        <v>0</v>
      </c>
      <c r="J210" s="263" t="s">
        <v>926</v>
      </c>
      <c r="K210" s="289">
        <v>5.09</v>
      </c>
      <c r="O210" s="50"/>
      <c r="P210" s="50"/>
      <c r="Q210" s="50"/>
      <c r="R210" s="50"/>
      <c r="S210" s="50"/>
      <c r="T210" s="50"/>
      <c r="U210" s="50"/>
      <c r="V210" s="50"/>
      <c r="W210" s="50"/>
      <c r="X210" s="50"/>
      <c r="Y210" s="46"/>
    </row>
    <row r="211" spans="1:25" ht="15.75" customHeight="1" thickBot="1" x14ac:dyDescent="0.25">
      <c r="A211" s="95"/>
      <c r="B211" s="263"/>
      <c r="C211" s="263"/>
      <c r="D211" s="263"/>
      <c r="E211" s="263"/>
      <c r="F211" s="263" t="s">
        <v>927</v>
      </c>
      <c r="G211" s="289">
        <v>2.82</v>
      </c>
      <c r="H211" s="263"/>
      <c r="I211" s="386" t="s">
        <v>928</v>
      </c>
      <c r="J211" s="386"/>
      <c r="K211" s="289">
        <v>16.38</v>
      </c>
      <c r="O211" s="50"/>
      <c r="P211" s="50"/>
      <c r="Q211" s="50"/>
      <c r="R211" s="50"/>
      <c r="S211" s="50"/>
      <c r="T211" s="50"/>
      <c r="U211" s="50"/>
      <c r="V211" s="50"/>
      <c r="W211" s="50"/>
      <c r="X211" s="50"/>
      <c r="Y211" s="46"/>
    </row>
    <row r="212" spans="1:25" ht="15.75" customHeight="1" thickTop="1" x14ac:dyDescent="0.2">
      <c r="A212" s="95"/>
      <c r="B212" s="278"/>
      <c r="C212" s="278"/>
      <c r="D212" s="278"/>
      <c r="E212" s="278"/>
      <c r="F212" s="278"/>
      <c r="G212" s="278"/>
      <c r="H212" s="278"/>
      <c r="I212" s="278"/>
      <c r="J212" s="278"/>
      <c r="K212" s="278"/>
      <c r="O212" s="50"/>
      <c r="P212" s="50"/>
      <c r="Q212" s="50"/>
      <c r="R212" s="50"/>
      <c r="S212" s="50"/>
      <c r="T212" s="50"/>
      <c r="U212" s="50"/>
      <c r="V212" s="50"/>
      <c r="W212" s="50"/>
      <c r="X212" s="50"/>
      <c r="Y212" s="46"/>
    </row>
    <row r="213" spans="1:25" ht="15.75" customHeight="1" x14ac:dyDescent="0.2">
      <c r="A213" s="95"/>
      <c r="B213" s="259" t="s">
        <v>86</v>
      </c>
      <c r="C213" s="267" t="s">
        <v>24</v>
      </c>
      <c r="D213" s="259" t="s">
        <v>25</v>
      </c>
      <c r="E213" s="259" t="s">
        <v>26</v>
      </c>
      <c r="F213" s="387" t="s">
        <v>917</v>
      </c>
      <c r="G213" s="387"/>
      <c r="H213" s="271" t="s">
        <v>27</v>
      </c>
      <c r="I213" s="267" t="s">
        <v>28</v>
      </c>
      <c r="J213" s="267" t="s">
        <v>29</v>
      </c>
      <c r="K213" s="267" t="s">
        <v>30</v>
      </c>
      <c r="O213" s="50"/>
      <c r="P213" s="50"/>
      <c r="Q213" s="50"/>
      <c r="R213" s="50"/>
      <c r="S213" s="50"/>
      <c r="T213" s="50"/>
      <c r="U213" s="50"/>
      <c r="V213" s="50"/>
      <c r="W213" s="50"/>
      <c r="X213" s="50"/>
      <c r="Y213" s="46"/>
    </row>
    <row r="214" spans="1:25" ht="15.75" customHeight="1" x14ac:dyDescent="0.2">
      <c r="A214" s="95"/>
      <c r="B214" s="260" t="s">
        <v>918</v>
      </c>
      <c r="C214" s="275" t="s">
        <v>87</v>
      </c>
      <c r="D214" s="260" t="s">
        <v>47</v>
      </c>
      <c r="E214" s="260" t="s">
        <v>2453</v>
      </c>
      <c r="F214" s="388" t="s">
        <v>3990</v>
      </c>
      <c r="G214" s="388"/>
      <c r="H214" s="274" t="s">
        <v>60</v>
      </c>
      <c r="I214" s="277">
        <v>1</v>
      </c>
      <c r="J214" s="276">
        <v>97.82</v>
      </c>
      <c r="K214" s="276">
        <v>97.82</v>
      </c>
      <c r="O214" s="50"/>
      <c r="P214" s="50"/>
      <c r="Q214" s="50"/>
      <c r="R214" s="50"/>
      <c r="S214" s="50"/>
      <c r="T214" s="50"/>
      <c r="U214" s="50"/>
      <c r="V214" s="50"/>
      <c r="W214" s="50"/>
      <c r="X214" s="50"/>
      <c r="Y214" s="46"/>
    </row>
    <row r="215" spans="1:25" ht="15.75" customHeight="1" x14ac:dyDescent="0.2">
      <c r="A215" s="95"/>
      <c r="B215" s="261" t="s">
        <v>953</v>
      </c>
      <c r="C215" s="280" t="s">
        <v>1019</v>
      </c>
      <c r="D215" s="261" t="s">
        <v>47</v>
      </c>
      <c r="E215" s="261" t="s">
        <v>1020</v>
      </c>
      <c r="F215" s="385" t="s">
        <v>3970</v>
      </c>
      <c r="G215" s="385"/>
      <c r="H215" s="279" t="s">
        <v>950</v>
      </c>
      <c r="I215" s="282">
        <v>3.9557666999999999</v>
      </c>
      <c r="J215" s="281">
        <v>24.73</v>
      </c>
      <c r="K215" s="281">
        <v>97.82</v>
      </c>
      <c r="O215" s="50"/>
      <c r="P215" s="50"/>
      <c r="Q215" s="50"/>
      <c r="R215" s="50"/>
      <c r="S215" s="50"/>
      <c r="T215" s="50"/>
      <c r="U215" s="50"/>
      <c r="V215" s="50"/>
      <c r="W215" s="50"/>
      <c r="X215" s="50"/>
      <c r="Y215" s="46"/>
    </row>
    <row r="216" spans="1:25" ht="26.25" customHeight="1" x14ac:dyDescent="0.2">
      <c r="A216" s="95"/>
      <c r="B216" s="263"/>
      <c r="C216" s="263"/>
      <c r="D216" s="263"/>
      <c r="E216" s="263"/>
      <c r="F216" s="263" t="s">
        <v>924</v>
      </c>
      <c r="G216" s="289">
        <v>81.48</v>
      </c>
      <c r="H216" s="263" t="s">
        <v>925</v>
      </c>
      <c r="I216" s="289">
        <v>0</v>
      </c>
      <c r="J216" s="263" t="s">
        <v>926</v>
      </c>
      <c r="K216" s="289">
        <v>81.48</v>
      </c>
      <c r="O216" s="50"/>
      <c r="P216" s="50"/>
      <c r="Q216" s="50"/>
      <c r="R216" s="50"/>
      <c r="S216" s="50"/>
      <c r="T216" s="50"/>
      <c r="U216" s="50"/>
      <c r="V216" s="50"/>
      <c r="W216" s="50"/>
      <c r="X216" s="50"/>
      <c r="Y216" s="46"/>
    </row>
    <row r="217" spans="1:25" ht="26.25" customHeight="1" thickBot="1" x14ac:dyDescent="0.25">
      <c r="A217" s="95"/>
      <c r="B217" s="263"/>
      <c r="C217" s="263"/>
      <c r="D217" s="263"/>
      <c r="E217" s="263"/>
      <c r="F217" s="263" t="s">
        <v>927</v>
      </c>
      <c r="G217" s="289">
        <v>20.350000000000001</v>
      </c>
      <c r="H217" s="263"/>
      <c r="I217" s="386" t="s">
        <v>928</v>
      </c>
      <c r="J217" s="386"/>
      <c r="K217" s="289">
        <v>118.17</v>
      </c>
      <c r="O217" s="50"/>
      <c r="P217" s="50"/>
      <c r="Q217" s="50"/>
      <c r="R217" s="50"/>
      <c r="S217" s="50"/>
      <c r="T217" s="50"/>
      <c r="U217" s="50"/>
      <c r="V217" s="50"/>
      <c r="W217" s="50"/>
      <c r="X217" s="50"/>
      <c r="Y217" s="46"/>
    </row>
    <row r="218" spans="1:25" ht="26.25" customHeight="1" thickTop="1" x14ac:dyDescent="0.2">
      <c r="A218" s="95"/>
      <c r="B218" s="278"/>
      <c r="C218" s="278"/>
      <c r="D218" s="278"/>
      <c r="E218" s="278"/>
      <c r="F218" s="278"/>
      <c r="G218" s="278"/>
      <c r="H218" s="278"/>
      <c r="I218" s="278"/>
      <c r="J218" s="278"/>
      <c r="K218" s="278"/>
      <c r="O218" s="50"/>
      <c r="P218" s="50"/>
      <c r="Q218" s="50"/>
      <c r="R218" s="50"/>
      <c r="S218" s="50"/>
      <c r="T218" s="50"/>
      <c r="U218" s="50"/>
      <c r="V218" s="50"/>
      <c r="W218" s="50"/>
      <c r="X218" s="50"/>
      <c r="Y218" s="46"/>
    </row>
    <row r="219" spans="1:25" ht="26.25" customHeight="1" x14ac:dyDescent="0.2">
      <c r="A219" s="95"/>
      <c r="B219" s="259" t="s">
        <v>88</v>
      </c>
      <c r="C219" s="267" t="s">
        <v>24</v>
      </c>
      <c r="D219" s="259" t="s">
        <v>25</v>
      </c>
      <c r="E219" s="259" t="s">
        <v>26</v>
      </c>
      <c r="F219" s="387" t="s">
        <v>917</v>
      </c>
      <c r="G219" s="387"/>
      <c r="H219" s="271" t="s">
        <v>27</v>
      </c>
      <c r="I219" s="267" t="s">
        <v>28</v>
      </c>
      <c r="J219" s="267" t="s">
        <v>29</v>
      </c>
      <c r="K219" s="267" t="s">
        <v>30</v>
      </c>
      <c r="O219" s="50"/>
      <c r="P219" s="50"/>
      <c r="Q219" s="50"/>
      <c r="R219" s="50"/>
      <c r="S219" s="50"/>
      <c r="T219" s="50"/>
      <c r="U219" s="50"/>
      <c r="V219" s="50"/>
      <c r="W219" s="50"/>
      <c r="X219" s="50"/>
      <c r="Y219" s="46"/>
    </row>
    <row r="220" spans="1:25" ht="26.25" customHeight="1" x14ac:dyDescent="0.2">
      <c r="A220" s="95"/>
      <c r="B220" s="260" t="s">
        <v>918</v>
      </c>
      <c r="C220" s="275" t="s">
        <v>89</v>
      </c>
      <c r="D220" s="260" t="s">
        <v>47</v>
      </c>
      <c r="E220" s="260" t="s">
        <v>90</v>
      </c>
      <c r="F220" s="388" t="s">
        <v>3991</v>
      </c>
      <c r="G220" s="388"/>
      <c r="H220" s="274" t="s">
        <v>60</v>
      </c>
      <c r="I220" s="277">
        <v>1</v>
      </c>
      <c r="J220" s="276">
        <v>205.73</v>
      </c>
      <c r="K220" s="276">
        <v>205.73</v>
      </c>
      <c r="O220" s="50"/>
      <c r="P220" s="50"/>
      <c r="Q220" s="50"/>
      <c r="R220" s="50"/>
      <c r="S220" s="50"/>
      <c r="T220" s="50"/>
      <c r="U220" s="50"/>
      <c r="V220" s="50"/>
      <c r="W220" s="50"/>
      <c r="X220" s="50"/>
      <c r="Y220" s="46"/>
    </row>
    <row r="221" spans="1:25" ht="26.25" customHeight="1" x14ac:dyDescent="0.2">
      <c r="A221" s="95"/>
      <c r="B221" s="261" t="s">
        <v>953</v>
      </c>
      <c r="C221" s="280" t="s">
        <v>1019</v>
      </c>
      <c r="D221" s="261" t="s">
        <v>47</v>
      </c>
      <c r="E221" s="261" t="s">
        <v>1020</v>
      </c>
      <c r="F221" s="385" t="s">
        <v>3970</v>
      </c>
      <c r="G221" s="385"/>
      <c r="H221" s="279" t="s">
        <v>950</v>
      </c>
      <c r="I221" s="282">
        <v>0.63400000000000001</v>
      </c>
      <c r="J221" s="281">
        <v>24.73</v>
      </c>
      <c r="K221" s="281">
        <v>15.67</v>
      </c>
      <c r="O221" s="50"/>
      <c r="P221" s="50"/>
      <c r="Q221" s="50"/>
      <c r="R221" s="50"/>
      <c r="S221" s="50"/>
      <c r="T221" s="50"/>
      <c r="U221" s="50"/>
      <c r="V221" s="50"/>
      <c r="W221" s="50"/>
      <c r="X221" s="50"/>
      <c r="Y221" s="46"/>
    </row>
    <row r="222" spans="1:25" ht="26.25" customHeight="1" x14ac:dyDescent="0.2">
      <c r="A222" s="95"/>
      <c r="B222" s="261" t="s">
        <v>953</v>
      </c>
      <c r="C222" s="280" t="s">
        <v>1086</v>
      </c>
      <c r="D222" s="261" t="s">
        <v>47</v>
      </c>
      <c r="E222" s="261" t="s">
        <v>1087</v>
      </c>
      <c r="F222" s="385" t="s">
        <v>3970</v>
      </c>
      <c r="G222" s="385"/>
      <c r="H222" s="279" t="s">
        <v>950</v>
      </c>
      <c r="I222" s="282">
        <v>1.579</v>
      </c>
      <c r="J222" s="281">
        <v>35.590000000000003</v>
      </c>
      <c r="K222" s="281">
        <v>56.19</v>
      </c>
      <c r="O222" s="50"/>
      <c r="P222" s="50"/>
      <c r="Q222" s="50"/>
      <c r="R222" s="50"/>
      <c r="S222" s="50"/>
      <c r="T222" s="50"/>
      <c r="U222" s="50"/>
      <c r="V222" s="50"/>
      <c r="W222" s="50"/>
      <c r="X222" s="50"/>
      <c r="Y222" s="46"/>
    </row>
    <row r="223" spans="1:25" ht="26.25" customHeight="1" x14ac:dyDescent="0.2">
      <c r="A223" s="95"/>
      <c r="B223" s="261" t="s">
        <v>953</v>
      </c>
      <c r="C223" s="280" t="s">
        <v>1090</v>
      </c>
      <c r="D223" s="261" t="s">
        <v>47</v>
      </c>
      <c r="E223" s="261" t="s">
        <v>1091</v>
      </c>
      <c r="F223" s="385" t="s">
        <v>3985</v>
      </c>
      <c r="G223" s="385"/>
      <c r="H223" s="279" t="s">
        <v>1041</v>
      </c>
      <c r="I223" s="282">
        <v>0.03</v>
      </c>
      <c r="J223" s="281">
        <v>0.73</v>
      </c>
      <c r="K223" s="281">
        <v>0.02</v>
      </c>
      <c r="O223" s="50"/>
      <c r="P223" s="50"/>
      <c r="Q223" s="50"/>
      <c r="R223" s="50"/>
      <c r="S223" s="50"/>
      <c r="T223" s="50"/>
      <c r="U223" s="50"/>
      <c r="V223" s="50"/>
      <c r="W223" s="50"/>
      <c r="X223" s="50"/>
      <c r="Y223" s="46"/>
    </row>
    <row r="224" spans="1:25" ht="26.25" customHeight="1" x14ac:dyDescent="0.2">
      <c r="A224" s="95"/>
      <c r="B224" s="261" t="s">
        <v>953</v>
      </c>
      <c r="C224" s="280" t="s">
        <v>1088</v>
      </c>
      <c r="D224" s="261" t="s">
        <v>47</v>
      </c>
      <c r="E224" s="261" t="s">
        <v>1089</v>
      </c>
      <c r="F224" s="385" t="s">
        <v>3985</v>
      </c>
      <c r="G224" s="385"/>
      <c r="H224" s="279" t="s">
        <v>1035</v>
      </c>
      <c r="I224" s="282">
        <v>3.2000000000000001E-2</v>
      </c>
      <c r="J224" s="281">
        <v>10.66</v>
      </c>
      <c r="K224" s="281">
        <v>0.34</v>
      </c>
      <c r="O224" s="50"/>
      <c r="P224" s="50"/>
      <c r="Q224" s="50"/>
      <c r="R224" s="50"/>
      <c r="S224" s="50"/>
      <c r="T224" s="50"/>
      <c r="U224" s="50"/>
      <c r="V224" s="50"/>
      <c r="W224" s="50"/>
      <c r="X224" s="50"/>
      <c r="Y224" s="46"/>
    </row>
    <row r="225" spans="1:25" ht="26.25" customHeight="1" x14ac:dyDescent="0.2">
      <c r="A225" s="95"/>
      <c r="B225" s="262" t="s">
        <v>919</v>
      </c>
      <c r="C225" s="284" t="s">
        <v>1092</v>
      </c>
      <c r="D225" s="262" t="s">
        <v>47</v>
      </c>
      <c r="E225" s="262" t="s">
        <v>1093</v>
      </c>
      <c r="F225" s="389" t="s">
        <v>923</v>
      </c>
      <c r="G225" s="389"/>
      <c r="H225" s="283" t="s">
        <v>60</v>
      </c>
      <c r="I225" s="286">
        <v>0.59499999999999997</v>
      </c>
      <c r="J225" s="285">
        <v>112.5</v>
      </c>
      <c r="K225" s="285">
        <v>66.930000000000007</v>
      </c>
      <c r="O225" s="50"/>
      <c r="P225" s="50"/>
      <c r="Q225" s="50"/>
      <c r="R225" s="50"/>
      <c r="S225" s="50"/>
      <c r="T225" s="50"/>
      <c r="U225" s="50"/>
      <c r="V225" s="50"/>
      <c r="W225" s="50"/>
      <c r="X225" s="50"/>
      <c r="Y225" s="46"/>
    </row>
    <row r="226" spans="1:25" ht="26.25" customHeight="1" x14ac:dyDescent="0.2">
      <c r="A226" s="95"/>
      <c r="B226" s="262" t="s">
        <v>919</v>
      </c>
      <c r="C226" s="284" t="s">
        <v>1094</v>
      </c>
      <c r="D226" s="262" t="s">
        <v>47</v>
      </c>
      <c r="E226" s="262" t="s">
        <v>1095</v>
      </c>
      <c r="F226" s="389" t="s">
        <v>923</v>
      </c>
      <c r="G226" s="389"/>
      <c r="H226" s="283" t="s">
        <v>60</v>
      </c>
      <c r="I226" s="286">
        <v>0.59499999999999997</v>
      </c>
      <c r="J226" s="285">
        <v>111.91</v>
      </c>
      <c r="K226" s="285">
        <v>66.58</v>
      </c>
      <c r="O226" s="50"/>
      <c r="P226" s="50"/>
      <c r="Q226" s="50"/>
      <c r="R226" s="50"/>
      <c r="S226" s="50"/>
      <c r="T226" s="50"/>
      <c r="U226" s="50"/>
      <c r="V226" s="50"/>
      <c r="W226" s="50"/>
      <c r="X226" s="50"/>
      <c r="Y226" s="46"/>
    </row>
    <row r="227" spans="1:25" ht="26.25" customHeight="1" x14ac:dyDescent="0.2">
      <c r="A227" s="95"/>
      <c r="B227" s="263"/>
      <c r="C227" s="263"/>
      <c r="D227" s="263"/>
      <c r="E227" s="263"/>
      <c r="F227" s="263" t="s">
        <v>924</v>
      </c>
      <c r="G227" s="289">
        <v>62.59</v>
      </c>
      <c r="H227" s="263" t="s">
        <v>925</v>
      </c>
      <c r="I227" s="289">
        <v>0</v>
      </c>
      <c r="J227" s="263" t="s">
        <v>926</v>
      </c>
      <c r="K227" s="289">
        <v>62.59</v>
      </c>
      <c r="O227" s="50"/>
      <c r="P227" s="50"/>
      <c r="Q227" s="50"/>
      <c r="R227" s="50"/>
      <c r="S227" s="50"/>
      <c r="T227" s="50"/>
      <c r="U227" s="50"/>
      <c r="V227" s="50"/>
      <c r="W227" s="50"/>
      <c r="X227" s="50"/>
      <c r="Y227" s="46"/>
    </row>
    <row r="228" spans="1:25" ht="26.25" customHeight="1" thickBot="1" x14ac:dyDescent="0.25">
      <c r="A228" s="95"/>
      <c r="B228" s="263"/>
      <c r="C228" s="263"/>
      <c r="D228" s="263"/>
      <c r="E228" s="263"/>
      <c r="F228" s="263" t="s">
        <v>927</v>
      </c>
      <c r="G228" s="289">
        <v>42.81</v>
      </c>
      <c r="H228" s="263"/>
      <c r="I228" s="386" t="s">
        <v>928</v>
      </c>
      <c r="J228" s="386"/>
      <c r="K228" s="289">
        <v>248.54</v>
      </c>
      <c r="O228" s="50"/>
      <c r="P228" s="50"/>
      <c r="Q228" s="50"/>
      <c r="R228" s="50"/>
      <c r="S228" s="50"/>
      <c r="T228" s="50"/>
      <c r="U228" s="50"/>
      <c r="V228" s="50"/>
      <c r="W228" s="50"/>
      <c r="X228" s="50"/>
      <c r="Y228" s="46"/>
    </row>
    <row r="229" spans="1:25" ht="26.25" customHeight="1" thickTop="1" x14ac:dyDescent="0.2">
      <c r="A229" s="95"/>
      <c r="B229" s="278"/>
      <c r="C229" s="278"/>
      <c r="D229" s="278"/>
      <c r="E229" s="278"/>
      <c r="F229" s="278"/>
      <c r="G229" s="278"/>
      <c r="H229" s="278"/>
      <c r="I229" s="278"/>
      <c r="J229" s="278"/>
      <c r="K229" s="278"/>
      <c r="O229" s="50"/>
      <c r="P229" s="50"/>
      <c r="Q229" s="50"/>
      <c r="R229" s="50"/>
      <c r="S229" s="50"/>
      <c r="T229" s="50"/>
      <c r="U229" s="50"/>
      <c r="V229" s="50"/>
      <c r="W229" s="50"/>
      <c r="X229" s="50"/>
      <c r="Y229" s="46"/>
    </row>
    <row r="230" spans="1:25" ht="26.25" customHeight="1" x14ac:dyDescent="0.2">
      <c r="A230" s="95"/>
      <c r="B230" s="259" t="s">
        <v>91</v>
      </c>
      <c r="C230" s="267" t="s">
        <v>24</v>
      </c>
      <c r="D230" s="259" t="s">
        <v>25</v>
      </c>
      <c r="E230" s="259" t="s">
        <v>26</v>
      </c>
      <c r="F230" s="387" t="s">
        <v>917</v>
      </c>
      <c r="G230" s="387"/>
      <c r="H230" s="271" t="s">
        <v>27</v>
      </c>
      <c r="I230" s="267" t="s">
        <v>28</v>
      </c>
      <c r="J230" s="267" t="s">
        <v>29</v>
      </c>
      <c r="K230" s="267" t="s">
        <v>30</v>
      </c>
      <c r="O230" s="50"/>
      <c r="P230" s="50"/>
      <c r="Q230" s="50"/>
      <c r="R230" s="50"/>
      <c r="S230" s="50"/>
      <c r="T230" s="50"/>
      <c r="U230" s="50"/>
      <c r="V230" s="50"/>
      <c r="W230" s="50"/>
      <c r="X230" s="50"/>
      <c r="Y230" s="46"/>
    </row>
    <row r="231" spans="1:25" ht="26.25" customHeight="1" x14ac:dyDescent="0.2">
      <c r="A231" s="95"/>
      <c r="B231" s="260" t="s">
        <v>918</v>
      </c>
      <c r="C231" s="275" t="s">
        <v>92</v>
      </c>
      <c r="D231" s="260" t="s">
        <v>47</v>
      </c>
      <c r="E231" s="260" t="s">
        <v>93</v>
      </c>
      <c r="F231" s="388" t="s">
        <v>3992</v>
      </c>
      <c r="G231" s="388"/>
      <c r="H231" s="274" t="s">
        <v>40</v>
      </c>
      <c r="I231" s="277">
        <v>1</v>
      </c>
      <c r="J231" s="276">
        <v>87.78</v>
      </c>
      <c r="K231" s="276">
        <v>87.78</v>
      </c>
      <c r="O231" s="50"/>
      <c r="P231" s="50"/>
      <c r="Q231" s="50"/>
      <c r="R231" s="50"/>
      <c r="S231" s="50"/>
      <c r="T231" s="50"/>
      <c r="U231" s="50"/>
      <c r="V231" s="50"/>
      <c r="W231" s="50"/>
      <c r="X231" s="50"/>
      <c r="Y231" s="46"/>
    </row>
    <row r="232" spans="1:25" ht="26.25" customHeight="1" x14ac:dyDescent="0.2">
      <c r="A232" s="95"/>
      <c r="B232" s="261" t="s">
        <v>953</v>
      </c>
      <c r="C232" s="280" t="s">
        <v>1017</v>
      </c>
      <c r="D232" s="261" t="s">
        <v>47</v>
      </c>
      <c r="E232" s="261" t="s">
        <v>1018</v>
      </c>
      <c r="F232" s="385" t="s">
        <v>3970</v>
      </c>
      <c r="G232" s="385"/>
      <c r="H232" s="279" t="s">
        <v>950</v>
      </c>
      <c r="I232" s="282">
        <v>1.3340000000000001</v>
      </c>
      <c r="J232" s="281">
        <v>36.35</v>
      </c>
      <c r="K232" s="281">
        <v>48.49</v>
      </c>
      <c r="O232" s="50"/>
      <c r="P232" s="50"/>
      <c r="Q232" s="50"/>
      <c r="R232" s="50"/>
      <c r="S232" s="50"/>
      <c r="T232" s="50"/>
      <c r="U232" s="50"/>
      <c r="V232" s="50"/>
      <c r="W232" s="50"/>
      <c r="X232" s="50"/>
      <c r="Y232" s="46"/>
    </row>
    <row r="233" spans="1:25" ht="26.25" customHeight="1" x14ac:dyDescent="0.2">
      <c r="A233" s="95"/>
      <c r="B233" s="261" t="s">
        <v>953</v>
      </c>
      <c r="C233" s="280" t="s">
        <v>1033</v>
      </c>
      <c r="D233" s="261" t="s">
        <v>47</v>
      </c>
      <c r="E233" s="261" t="s">
        <v>1034</v>
      </c>
      <c r="F233" s="385" t="s">
        <v>3985</v>
      </c>
      <c r="G233" s="385"/>
      <c r="H233" s="279" t="s">
        <v>1035</v>
      </c>
      <c r="I233" s="282">
        <v>1.0999999999999999E-2</v>
      </c>
      <c r="J233" s="281">
        <v>32.840000000000003</v>
      </c>
      <c r="K233" s="281">
        <v>0.36</v>
      </c>
      <c r="O233" s="50"/>
      <c r="P233" s="50"/>
      <c r="Q233" s="50"/>
      <c r="R233" s="50"/>
      <c r="S233" s="50"/>
      <c r="T233" s="50"/>
      <c r="U233" s="50"/>
      <c r="V233" s="50"/>
      <c r="W233" s="50"/>
      <c r="X233" s="50"/>
      <c r="Y233" s="46"/>
    </row>
    <row r="234" spans="1:25" ht="26.25" customHeight="1" x14ac:dyDescent="0.2">
      <c r="A234" s="95"/>
      <c r="B234" s="261" t="s">
        <v>953</v>
      </c>
      <c r="C234" s="280" t="s">
        <v>1042</v>
      </c>
      <c r="D234" s="261" t="s">
        <v>47</v>
      </c>
      <c r="E234" s="261" t="s">
        <v>1043</v>
      </c>
      <c r="F234" s="385" t="s">
        <v>3970</v>
      </c>
      <c r="G234" s="385"/>
      <c r="H234" s="279" t="s">
        <v>950</v>
      </c>
      <c r="I234" s="282">
        <v>0.58799999999999997</v>
      </c>
      <c r="J234" s="281">
        <v>26.44</v>
      </c>
      <c r="K234" s="281">
        <v>15.54</v>
      </c>
      <c r="O234" s="50"/>
      <c r="P234" s="50"/>
      <c r="Q234" s="50"/>
      <c r="R234" s="50"/>
      <c r="S234" s="50"/>
      <c r="T234" s="50"/>
      <c r="U234" s="50"/>
      <c r="V234" s="50"/>
      <c r="W234" s="50"/>
      <c r="X234" s="50"/>
      <c r="Y234" s="46"/>
    </row>
    <row r="235" spans="1:25" ht="39" customHeight="1" x14ac:dyDescent="0.2">
      <c r="A235" s="95"/>
      <c r="B235" s="261" t="s">
        <v>953</v>
      </c>
      <c r="C235" s="280" t="s">
        <v>1039</v>
      </c>
      <c r="D235" s="261" t="s">
        <v>47</v>
      </c>
      <c r="E235" s="261" t="s">
        <v>1040</v>
      </c>
      <c r="F235" s="385" t="s">
        <v>3985</v>
      </c>
      <c r="G235" s="385"/>
      <c r="H235" s="279" t="s">
        <v>1041</v>
      </c>
      <c r="I235" s="282">
        <v>4.3999999999999997E-2</v>
      </c>
      <c r="J235" s="281">
        <v>31.77</v>
      </c>
      <c r="K235" s="281">
        <v>1.39</v>
      </c>
      <c r="O235" s="50"/>
      <c r="P235" s="50"/>
      <c r="Q235" s="50"/>
      <c r="R235" s="50"/>
      <c r="S235" s="50"/>
      <c r="T235" s="50"/>
      <c r="U235" s="50"/>
      <c r="V235" s="50"/>
      <c r="W235" s="50"/>
      <c r="X235" s="50"/>
      <c r="Y235" s="46"/>
    </row>
    <row r="236" spans="1:25" ht="26.25" customHeight="1" x14ac:dyDescent="0.2">
      <c r="A236" s="95"/>
      <c r="B236" s="262" t="s">
        <v>919</v>
      </c>
      <c r="C236" s="284" t="s">
        <v>1096</v>
      </c>
      <c r="D236" s="262" t="s">
        <v>47</v>
      </c>
      <c r="E236" s="262" t="s">
        <v>1097</v>
      </c>
      <c r="F236" s="389" t="s">
        <v>923</v>
      </c>
      <c r="G236" s="389"/>
      <c r="H236" s="283" t="s">
        <v>97</v>
      </c>
      <c r="I236" s="286">
        <v>1.0999999999999999E-2</v>
      </c>
      <c r="J236" s="285">
        <v>19.600000000000001</v>
      </c>
      <c r="K236" s="285">
        <v>0.21</v>
      </c>
      <c r="O236" s="50"/>
      <c r="P236" s="50"/>
      <c r="Q236" s="50"/>
      <c r="R236" s="50"/>
      <c r="S236" s="50"/>
      <c r="T236" s="50"/>
      <c r="U236" s="50"/>
      <c r="V236" s="50"/>
      <c r="W236" s="50"/>
      <c r="X236" s="50"/>
      <c r="Y236" s="46"/>
    </row>
    <row r="237" spans="1:25" ht="26.25" customHeight="1" x14ac:dyDescent="0.2">
      <c r="A237" s="95"/>
      <c r="B237" s="262" t="s">
        <v>919</v>
      </c>
      <c r="C237" s="284" t="s">
        <v>1098</v>
      </c>
      <c r="D237" s="262" t="s">
        <v>47</v>
      </c>
      <c r="E237" s="262" t="s">
        <v>1099</v>
      </c>
      <c r="F237" s="389" t="s">
        <v>923</v>
      </c>
      <c r="G237" s="389"/>
      <c r="H237" s="283" t="s">
        <v>1075</v>
      </c>
      <c r="I237" s="286">
        <v>1.67E-2</v>
      </c>
      <c r="J237" s="285">
        <v>6.46</v>
      </c>
      <c r="K237" s="285">
        <v>0.1</v>
      </c>
      <c r="O237" s="50"/>
      <c r="P237" s="50"/>
      <c r="Q237" s="50"/>
      <c r="R237" s="50"/>
      <c r="S237" s="50"/>
      <c r="T237" s="50"/>
      <c r="U237" s="50"/>
      <c r="V237" s="50"/>
      <c r="W237" s="50"/>
      <c r="X237" s="50"/>
      <c r="Y237" s="46"/>
    </row>
    <row r="238" spans="1:25" ht="26.25" customHeight="1" x14ac:dyDescent="0.2">
      <c r="A238" s="95"/>
      <c r="B238" s="262" t="s">
        <v>919</v>
      </c>
      <c r="C238" s="284" t="s">
        <v>1050</v>
      </c>
      <c r="D238" s="262" t="s">
        <v>47</v>
      </c>
      <c r="E238" s="262" t="s">
        <v>1051</v>
      </c>
      <c r="F238" s="389" t="s">
        <v>923</v>
      </c>
      <c r="G238" s="389"/>
      <c r="H238" s="283" t="s">
        <v>83</v>
      </c>
      <c r="I238" s="286">
        <v>0.67500000000000004</v>
      </c>
      <c r="J238" s="285">
        <v>7.23</v>
      </c>
      <c r="K238" s="285">
        <v>4.88</v>
      </c>
      <c r="O238" s="50"/>
      <c r="P238" s="50"/>
      <c r="Q238" s="50"/>
      <c r="R238" s="50"/>
      <c r="S238" s="50"/>
      <c r="T238" s="50"/>
      <c r="U238" s="50"/>
      <c r="V238" s="50"/>
      <c r="W238" s="50"/>
      <c r="X238" s="50"/>
      <c r="Y238" s="46"/>
    </row>
    <row r="239" spans="1:25" ht="26.25" customHeight="1" x14ac:dyDescent="0.2">
      <c r="A239" s="95"/>
      <c r="B239" s="262" t="s">
        <v>919</v>
      </c>
      <c r="C239" s="284" t="s">
        <v>1100</v>
      </c>
      <c r="D239" s="262" t="s">
        <v>47</v>
      </c>
      <c r="E239" s="262" t="s">
        <v>1101</v>
      </c>
      <c r="F239" s="389" t="s">
        <v>923</v>
      </c>
      <c r="G239" s="389"/>
      <c r="H239" s="283" t="s">
        <v>83</v>
      </c>
      <c r="I239" s="286">
        <v>0.92400000000000004</v>
      </c>
      <c r="J239" s="285">
        <v>2.5299999999999998</v>
      </c>
      <c r="K239" s="285">
        <v>2.33</v>
      </c>
      <c r="O239" s="50"/>
      <c r="P239" s="50"/>
      <c r="Q239" s="50"/>
      <c r="R239" s="50"/>
      <c r="S239" s="50"/>
      <c r="T239" s="50"/>
      <c r="U239" s="50"/>
      <c r="V239" s="50"/>
      <c r="W239" s="50"/>
      <c r="X239" s="50"/>
      <c r="Y239" s="46"/>
    </row>
    <row r="240" spans="1:25" ht="26.25" customHeight="1" x14ac:dyDescent="0.2">
      <c r="A240" s="95"/>
      <c r="B240" s="262" t="s">
        <v>919</v>
      </c>
      <c r="C240" s="284" t="s">
        <v>1102</v>
      </c>
      <c r="D240" s="262" t="s">
        <v>47</v>
      </c>
      <c r="E240" s="262" t="s">
        <v>1103</v>
      </c>
      <c r="F240" s="389" t="s">
        <v>923</v>
      </c>
      <c r="G240" s="389"/>
      <c r="H240" s="283" t="s">
        <v>83</v>
      </c>
      <c r="I240" s="286">
        <v>1.155</v>
      </c>
      <c r="J240" s="285">
        <v>12</v>
      </c>
      <c r="K240" s="285">
        <v>13.86</v>
      </c>
      <c r="O240" s="50"/>
      <c r="P240" s="50"/>
      <c r="Q240" s="50"/>
      <c r="R240" s="50"/>
      <c r="S240" s="50"/>
      <c r="T240" s="50"/>
      <c r="U240" s="50"/>
      <c r="V240" s="50"/>
      <c r="W240" s="50"/>
      <c r="X240" s="50"/>
      <c r="Y240" s="46"/>
    </row>
    <row r="241" spans="1:25" ht="26.25" customHeight="1" x14ac:dyDescent="0.2">
      <c r="A241" s="95"/>
      <c r="B241" s="262" t="s">
        <v>919</v>
      </c>
      <c r="C241" s="284" t="s">
        <v>1104</v>
      </c>
      <c r="D241" s="262" t="s">
        <v>47</v>
      </c>
      <c r="E241" s="262" t="s">
        <v>1105</v>
      </c>
      <c r="F241" s="389" t="s">
        <v>923</v>
      </c>
      <c r="G241" s="389"/>
      <c r="H241" s="283" t="s">
        <v>97</v>
      </c>
      <c r="I241" s="286">
        <v>2.9000000000000001E-2</v>
      </c>
      <c r="J241" s="285">
        <v>21.59</v>
      </c>
      <c r="K241" s="285">
        <v>0.62</v>
      </c>
      <c r="O241" s="50"/>
      <c r="P241" s="50"/>
      <c r="Q241" s="50"/>
      <c r="R241" s="50"/>
      <c r="S241" s="50"/>
      <c r="T241" s="50"/>
      <c r="U241" s="50"/>
      <c r="V241" s="50"/>
      <c r="W241" s="50"/>
      <c r="X241" s="50"/>
      <c r="Y241" s="46"/>
    </row>
    <row r="242" spans="1:25" ht="26.25" customHeight="1" x14ac:dyDescent="0.2">
      <c r="A242" s="95"/>
      <c r="B242" s="263"/>
      <c r="C242" s="263"/>
      <c r="D242" s="263"/>
      <c r="E242" s="263"/>
      <c r="F242" s="263" t="s">
        <v>924</v>
      </c>
      <c r="G242" s="289">
        <v>57.9</v>
      </c>
      <c r="H242" s="263" t="s">
        <v>925</v>
      </c>
      <c r="I242" s="289">
        <v>0</v>
      </c>
      <c r="J242" s="263" t="s">
        <v>926</v>
      </c>
      <c r="K242" s="289">
        <v>57.9</v>
      </c>
      <c r="O242" s="50"/>
      <c r="P242" s="50"/>
      <c r="Q242" s="50"/>
      <c r="R242" s="50"/>
      <c r="S242" s="50"/>
      <c r="T242" s="50"/>
      <c r="U242" s="50"/>
      <c r="V242" s="50"/>
      <c r="W242" s="50"/>
      <c r="X242" s="50"/>
      <c r="Y242" s="46"/>
    </row>
    <row r="243" spans="1:25" ht="26.25" customHeight="1" thickBot="1" x14ac:dyDescent="0.25">
      <c r="A243" s="95"/>
      <c r="B243" s="263"/>
      <c r="C243" s="263"/>
      <c r="D243" s="263"/>
      <c r="E243" s="263"/>
      <c r="F243" s="263" t="s">
        <v>927</v>
      </c>
      <c r="G243" s="289">
        <v>18.260000000000002</v>
      </c>
      <c r="H243" s="263"/>
      <c r="I243" s="386" t="s">
        <v>928</v>
      </c>
      <c r="J243" s="386"/>
      <c r="K243" s="289">
        <v>106.04</v>
      </c>
      <c r="O243" s="50"/>
      <c r="P243" s="50"/>
      <c r="Q243" s="50"/>
      <c r="R243" s="50"/>
      <c r="S243" s="50"/>
      <c r="T243" s="50"/>
      <c r="U243" s="50"/>
      <c r="V243" s="50"/>
      <c r="W243" s="50"/>
      <c r="X243" s="50"/>
      <c r="Y243" s="46"/>
    </row>
    <row r="244" spans="1:25" ht="26.25" customHeight="1" thickTop="1" x14ac:dyDescent="0.2">
      <c r="A244" s="95"/>
      <c r="B244" s="278"/>
      <c r="C244" s="278"/>
      <c r="D244" s="278"/>
      <c r="E244" s="278"/>
      <c r="F244" s="278"/>
      <c r="G244" s="278"/>
      <c r="H244" s="278"/>
      <c r="I244" s="278"/>
      <c r="J244" s="278"/>
      <c r="K244" s="278"/>
      <c r="O244" s="50"/>
      <c r="P244" s="50"/>
      <c r="Q244" s="50"/>
      <c r="R244" s="50"/>
      <c r="S244" s="50"/>
      <c r="T244" s="50"/>
      <c r="U244" s="50"/>
      <c r="V244" s="50"/>
      <c r="W244" s="50"/>
      <c r="X244" s="50"/>
      <c r="Y244" s="46"/>
    </row>
    <row r="245" spans="1:25" ht="26.25" customHeight="1" x14ac:dyDescent="0.2">
      <c r="A245" s="95"/>
      <c r="B245" s="259" t="s">
        <v>94</v>
      </c>
      <c r="C245" s="267" t="s">
        <v>24</v>
      </c>
      <c r="D245" s="259" t="s">
        <v>25</v>
      </c>
      <c r="E245" s="259" t="s">
        <v>26</v>
      </c>
      <c r="F245" s="387" t="s">
        <v>917</v>
      </c>
      <c r="G245" s="387"/>
      <c r="H245" s="271" t="s">
        <v>27</v>
      </c>
      <c r="I245" s="267" t="s">
        <v>28</v>
      </c>
      <c r="J245" s="267" t="s">
        <v>29</v>
      </c>
      <c r="K245" s="267" t="s">
        <v>30</v>
      </c>
      <c r="O245" s="50"/>
      <c r="P245" s="50"/>
      <c r="Q245" s="50"/>
      <c r="R245" s="50"/>
      <c r="S245" s="50"/>
      <c r="T245" s="50"/>
      <c r="U245" s="50"/>
      <c r="V245" s="50"/>
      <c r="W245" s="50"/>
      <c r="X245" s="50"/>
      <c r="Y245" s="46"/>
    </row>
    <row r="246" spans="1:25" ht="15.75" customHeight="1" x14ac:dyDescent="0.2">
      <c r="A246" s="95"/>
      <c r="B246" s="260" t="s">
        <v>918</v>
      </c>
      <c r="C246" s="275" t="s">
        <v>95</v>
      </c>
      <c r="D246" s="260" t="s">
        <v>47</v>
      </c>
      <c r="E246" s="260" t="s">
        <v>96</v>
      </c>
      <c r="F246" s="388" t="s">
        <v>3992</v>
      </c>
      <c r="G246" s="388"/>
      <c r="H246" s="274" t="s">
        <v>97</v>
      </c>
      <c r="I246" s="277">
        <v>1</v>
      </c>
      <c r="J246" s="276">
        <v>22.25</v>
      </c>
      <c r="K246" s="276">
        <v>22.25</v>
      </c>
      <c r="O246" s="50"/>
      <c r="P246" s="50"/>
      <c r="Q246" s="50"/>
      <c r="R246" s="50"/>
      <c r="S246" s="50"/>
      <c r="T246" s="50"/>
      <c r="U246" s="50"/>
      <c r="V246" s="50"/>
      <c r="W246" s="50"/>
      <c r="X246" s="50"/>
      <c r="Y246" s="46"/>
    </row>
    <row r="247" spans="1:25" ht="26.25" customHeight="1" x14ac:dyDescent="0.2">
      <c r="A247" s="95"/>
      <c r="B247" s="261" t="s">
        <v>953</v>
      </c>
      <c r="C247" s="280" t="s">
        <v>1110</v>
      </c>
      <c r="D247" s="261" t="s">
        <v>47</v>
      </c>
      <c r="E247" s="261" t="s">
        <v>1111</v>
      </c>
      <c r="F247" s="385" t="s">
        <v>3993</v>
      </c>
      <c r="G247" s="385"/>
      <c r="H247" s="279" t="s">
        <v>97</v>
      </c>
      <c r="I247" s="282">
        <v>1</v>
      </c>
      <c r="J247" s="281">
        <v>9.9600000000000009</v>
      </c>
      <c r="K247" s="281">
        <v>9.9600000000000009</v>
      </c>
      <c r="O247" s="50"/>
      <c r="P247" s="50"/>
      <c r="Q247" s="50"/>
      <c r="R247" s="50"/>
      <c r="S247" s="50"/>
      <c r="T247" s="50"/>
      <c r="U247" s="50"/>
      <c r="V247" s="50"/>
      <c r="W247" s="50"/>
      <c r="X247" s="50"/>
      <c r="Y247" s="46"/>
    </row>
    <row r="248" spans="1:25" ht="26.25" customHeight="1" x14ac:dyDescent="0.2">
      <c r="A248" s="95"/>
      <c r="B248" s="261" t="s">
        <v>953</v>
      </c>
      <c r="C248" s="280" t="s">
        <v>1106</v>
      </c>
      <c r="D248" s="261" t="s">
        <v>47</v>
      </c>
      <c r="E248" s="261" t="s">
        <v>1107</v>
      </c>
      <c r="F248" s="385" t="s">
        <v>3970</v>
      </c>
      <c r="G248" s="385"/>
      <c r="H248" s="279" t="s">
        <v>950</v>
      </c>
      <c r="I248" s="282">
        <v>0.252</v>
      </c>
      <c r="J248" s="281">
        <v>35.29</v>
      </c>
      <c r="K248" s="281">
        <v>8.89</v>
      </c>
      <c r="O248" s="50"/>
      <c r="P248" s="50"/>
      <c r="Q248" s="50"/>
      <c r="R248" s="50"/>
      <c r="S248" s="50"/>
      <c r="T248" s="50"/>
      <c r="U248" s="50"/>
      <c r="V248" s="50"/>
      <c r="W248" s="50"/>
      <c r="X248" s="50"/>
      <c r="Y248" s="46"/>
    </row>
    <row r="249" spans="1:25" ht="26.25" customHeight="1" x14ac:dyDescent="0.2">
      <c r="A249" s="95"/>
      <c r="B249" s="261" t="s">
        <v>953</v>
      </c>
      <c r="C249" s="280" t="s">
        <v>1108</v>
      </c>
      <c r="D249" s="261" t="s">
        <v>47</v>
      </c>
      <c r="E249" s="261" t="s">
        <v>1109</v>
      </c>
      <c r="F249" s="385" t="s">
        <v>3970</v>
      </c>
      <c r="G249" s="385"/>
      <c r="H249" s="279" t="s">
        <v>950</v>
      </c>
      <c r="I249" s="282">
        <v>9.7000000000000003E-2</v>
      </c>
      <c r="J249" s="281">
        <v>26.59</v>
      </c>
      <c r="K249" s="281">
        <v>2.57</v>
      </c>
      <c r="O249" s="50"/>
      <c r="P249" s="50"/>
      <c r="Q249" s="50"/>
      <c r="R249" s="50"/>
      <c r="S249" s="50"/>
      <c r="T249" s="50"/>
      <c r="U249" s="50"/>
      <c r="V249" s="50"/>
      <c r="W249" s="50"/>
      <c r="X249" s="50"/>
      <c r="Y249" s="46"/>
    </row>
    <row r="250" spans="1:25" ht="26.25" customHeight="1" x14ac:dyDescent="0.2">
      <c r="A250" s="95"/>
      <c r="B250" s="262" t="s">
        <v>919</v>
      </c>
      <c r="C250" s="284" t="s">
        <v>1112</v>
      </c>
      <c r="D250" s="262" t="s">
        <v>47</v>
      </c>
      <c r="E250" s="262" t="s">
        <v>1113</v>
      </c>
      <c r="F250" s="389" t="s">
        <v>923</v>
      </c>
      <c r="G250" s="389"/>
      <c r="H250" s="283" t="s">
        <v>49</v>
      </c>
      <c r="I250" s="286">
        <v>1.143</v>
      </c>
      <c r="J250" s="285">
        <v>0.24</v>
      </c>
      <c r="K250" s="285">
        <v>0.27</v>
      </c>
      <c r="O250" s="50"/>
      <c r="P250" s="50"/>
      <c r="Q250" s="50"/>
      <c r="R250" s="50"/>
      <c r="S250" s="50"/>
      <c r="T250" s="50"/>
      <c r="U250" s="50"/>
      <c r="V250" s="50"/>
      <c r="W250" s="50"/>
      <c r="X250" s="50"/>
      <c r="Y250" s="46"/>
    </row>
    <row r="251" spans="1:25" ht="26.25" customHeight="1" x14ac:dyDescent="0.2">
      <c r="A251" s="95"/>
      <c r="B251" s="262" t="s">
        <v>919</v>
      </c>
      <c r="C251" s="284" t="s">
        <v>1114</v>
      </c>
      <c r="D251" s="262" t="s">
        <v>47</v>
      </c>
      <c r="E251" s="262" t="s">
        <v>1115</v>
      </c>
      <c r="F251" s="389" t="s">
        <v>923</v>
      </c>
      <c r="G251" s="389"/>
      <c r="H251" s="283" t="s">
        <v>97</v>
      </c>
      <c r="I251" s="286">
        <v>2.5000000000000001E-2</v>
      </c>
      <c r="J251" s="285">
        <v>22.6</v>
      </c>
      <c r="K251" s="285">
        <v>0.56000000000000005</v>
      </c>
      <c r="O251" s="50"/>
      <c r="P251" s="50"/>
      <c r="Q251" s="50"/>
      <c r="R251" s="50"/>
      <c r="S251" s="50"/>
      <c r="T251" s="50"/>
      <c r="U251" s="50"/>
      <c r="V251" s="50"/>
      <c r="W251" s="50"/>
      <c r="X251" s="50"/>
      <c r="Y251" s="46"/>
    </row>
    <row r="252" spans="1:25" ht="26.25" customHeight="1" x14ac:dyDescent="0.2">
      <c r="A252" s="95"/>
      <c r="B252" s="263"/>
      <c r="C252" s="263"/>
      <c r="D252" s="263"/>
      <c r="E252" s="263"/>
      <c r="F252" s="263" t="s">
        <v>924</v>
      </c>
      <c r="G252" s="289">
        <v>11.99</v>
      </c>
      <c r="H252" s="263" t="s">
        <v>925</v>
      </c>
      <c r="I252" s="289">
        <v>0</v>
      </c>
      <c r="J252" s="263" t="s">
        <v>926</v>
      </c>
      <c r="K252" s="289">
        <v>11.99</v>
      </c>
      <c r="O252" s="50"/>
      <c r="P252" s="50"/>
      <c r="Q252" s="50"/>
      <c r="R252" s="50"/>
      <c r="S252" s="50"/>
      <c r="T252" s="50"/>
      <c r="U252" s="50"/>
      <c r="V252" s="50"/>
      <c r="W252" s="50"/>
      <c r="X252" s="50"/>
      <c r="Y252" s="46"/>
    </row>
    <row r="253" spans="1:25" ht="26.25" customHeight="1" thickBot="1" x14ac:dyDescent="0.25">
      <c r="A253" s="95"/>
      <c r="B253" s="263"/>
      <c r="C253" s="263"/>
      <c r="D253" s="263"/>
      <c r="E253" s="263"/>
      <c r="F253" s="263" t="s">
        <v>927</v>
      </c>
      <c r="G253" s="289">
        <v>4.63</v>
      </c>
      <c r="H253" s="263"/>
      <c r="I253" s="386" t="s">
        <v>928</v>
      </c>
      <c r="J253" s="386"/>
      <c r="K253" s="289">
        <v>26.88</v>
      </c>
      <c r="O253" s="50"/>
      <c r="P253" s="50"/>
      <c r="Q253" s="50"/>
      <c r="R253" s="50"/>
      <c r="S253" s="50"/>
      <c r="T253" s="50"/>
      <c r="U253" s="50"/>
      <c r="V253" s="50"/>
      <c r="W253" s="50"/>
      <c r="X253" s="50"/>
      <c r="Y253" s="46"/>
    </row>
    <row r="254" spans="1:25" ht="26.25" customHeight="1" thickTop="1" x14ac:dyDescent="0.2">
      <c r="A254" s="95"/>
      <c r="B254" s="278"/>
      <c r="C254" s="278"/>
      <c r="D254" s="278"/>
      <c r="E254" s="278"/>
      <c r="F254" s="278"/>
      <c r="G254" s="278"/>
      <c r="H254" s="278"/>
      <c r="I254" s="278"/>
      <c r="J254" s="278"/>
      <c r="K254" s="278"/>
      <c r="O254" s="50"/>
      <c r="P254" s="50"/>
      <c r="Q254" s="50"/>
      <c r="R254" s="50"/>
      <c r="S254" s="50"/>
      <c r="T254" s="50"/>
      <c r="U254" s="50"/>
      <c r="V254" s="50"/>
      <c r="W254" s="50"/>
      <c r="X254" s="50"/>
      <c r="Y254" s="46"/>
    </row>
    <row r="255" spans="1:25" ht="26.25" customHeight="1" x14ac:dyDescent="0.2">
      <c r="A255" s="95"/>
      <c r="B255" s="259" t="s">
        <v>98</v>
      </c>
      <c r="C255" s="267" t="s">
        <v>24</v>
      </c>
      <c r="D255" s="259" t="s">
        <v>25</v>
      </c>
      <c r="E255" s="259" t="s">
        <v>26</v>
      </c>
      <c r="F255" s="387" t="s">
        <v>917</v>
      </c>
      <c r="G255" s="387"/>
      <c r="H255" s="271" t="s">
        <v>27</v>
      </c>
      <c r="I255" s="267" t="s">
        <v>28</v>
      </c>
      <c r="J255" s="267" t="s">
        <v>29</v>
      </c>
      <c r="K255" s="267" t="s">
        <v>30</v>
      </c>
      <c r="O255" s="50"/>
      <c r="P255" s="50"/>
      <c r="Q255" s="50"/>
      <c r="R255" s="50"/>
      <c r="S255" s="50"/>
      <c r="T255" s="50"/>
      <c r="U255" s="50"/>
      <c r="V255" s="50"/>
      <c r="W255" s="50"/>
      <c r="X255" s="50"/>
      <c r="Y255" s="46"/>
    </row>
    <row r="256" spans="1:25" ht="26.25" customHeight="1" x14ac:dyDescent="0.2">
      <c r="A256" s="95"/>
      <c r="B256" s="260" t="s">
        <v>918</v>
      </c>
      <c r="C256" s="275" t="s">
        <v>99</v>
      </c>
      <c r="D256" s="260" t="s">
        <v>47</v>
      </c>
      <c r="E256" s="260" t="s">
        <v>100</v>
      </c>
      <c r="F256" s="388" t="s">
        <v>3992</v>
      </c>
      <c r="G256" s="388"/>
      <c r="H256" s="274" t="s">
        <v>97</v>
      </c>
      <c r="I256" s="277">
        <v>1</v>
      </c>
      <c r="J256" s="276">
        <v>19.420000000000002</v>
      </c>
      <c r="K256" s="276">
        <v>19.420000000000002</v>
      </c>
      <c r="O256" s="50"/>
      <c r="P256" s="50"/>
      <c r="Q256" s="50"/>
      <c r="R256" s="50"/>
      <c r="S256" s="50"/>
      <c r="T256" s="50"/>
      <c r="U256" s="50"/>
      <c r="V256" s="50"/>
      <c r="W256" s="50"/>
      <c r="X256" s="50"/>
      <c r="Y256" s="46"/>
    </row>
    <row r="257" spans="1:25" ht="39" customHeight="1" x14ac:dyDescent="0.2">
      <c r="A257" s="95"/>
      <c r="B257" s="261" t="s">
        <v>953</v>
      </c>
      <c r="C257" s="280" t="s">
        <v>1116</v>
      </c>
      <c r="D257" s="261" t="s">
        <v>47</v>
      </c>
      <c r="E257" s="261" t="s">
        <v>1117</v>
      </c>
      <c r="F257" s="385" t="s">
        <v>3993</v>
      </c>
      <c r="G257" s="385"/>
      <c r="H257" s="279" t="s">
        <v>97</v>
      </c>
      <c r="I257" s="282">
        <v>1</v>
      </c>
      <c r="J257" s="281">
        <v>9.76</v>
      </c>
      <c r="K257" s="281">
        <v>9.76</v>
      </c>
      <c r="O257" s="50"/>
      <c r="P257" s="50"/>
      <c r="Q257" s="50"/>
      <c r="R257" s="50"/>
      <c r="S257" s="50"/>
      <c r="T257" s="50"/>
      <c r="U257" s="50"/>
      <c r="V257" s="50"/>
      <c r="W257" s="50"/>
      <c r="X257" s="50"/>
      <c r="Y257" s="46"/>
    </row>
    <row r="258" spans="1:25" ht="39" customHeight="1" x14ac:dyDescent="0.2">
      <c r="A258" s="95"/>
      <c r="B258" s="261" t="s">
        <v>953</v>
      </c>
      <c r="C258" s="280" t="s">
        <v>1106</v>
      </c>
      <c r="D258" s="261" t="s">
        <v>47</v>
      </c>
      <c r="E258" s="261" t="s">
        <v>1107</v>
      </c>
      <c r="F258" s="385" t="s">
        <v>3970</v>
      </c>
      <c r="G258" s="385"/>
      <c r="H258" s="279" t="s">
        <v>950</v>
      </c>
      <c r="I258" s="282">
        <v>0.19600000000000001</v>
      </c>
      <c r="J258" s="281">
        <v>35.29</v>
      </c>
      <c r="K258" s="281">
        <v>6.91</v>
      </c>
      <c r="O258" s="50"/>
      <c r="P258" s="50"/>
      <c r="Q258" s="50"/>
      <c r="R258" s="50"/>
      <c r="S258" s="50"/>
      <c r="T258" s="50"/>
      <c r="U258" s="50"/>
      <c r="V258" s="50"/>
      <c r="W258" s="50"/>
      <c r="X258" s="50"/>
      <c r="Y258" s="46"/>
    </row>
    <row r="259" spans="1:25" ht="26.25" customHeight="1" x14ac:dyDescent="0.2">
      <c r="A259" s="95"/>
      <c r="B259" s="261" t="s">
        <v>953</v>
      </c>
      <c r="C259" s="280" t="s">
        <v>1108</v>
      </c>
      <c r="D259" s="261" t="s">
        <v>47</v>
      </c>
      <c r="E259" s="261" t="s">
        <v>1109</v>
      </c>
      <c r="F259" s="385" t="s">
        <v>3970</v>
      </c>
      <c r="G259" s="385"/>
      <c r="H259" s="279" t="s">
        <v>950</v>
      </c>
      <c r="I259" s="282">
        <v>7.4999999999999997E-2</v>
      </c>
      <c r="J259" s="281">
        <v>26.59</v>
      </c>
      <c r="K259" s="281">
        <v>1.99</v>
      </c>
      <c r="O259" s="50"/>
      <c r="P259" s="50"/>
      <c r="Q259" s="50"/>
      <c r="R259" s="50"/>
      <c r="S259" s="50"/>
      <c r="T259" s="50"/>
      <c r="U259" s="50"/>
      <c r="V259" s="50"/>
      <c r="W259" s="50"/>
      <c r="X259" s="50"/>
      <c r="Y259" s="46"/>
    </row>
    <row r="260" spans="1:25" ht="26.25" customHeight="1" x14ac:dyDescent="0.2">
      <c r="A260" s="95"/>
      <c r="B260" s="262" t="s">
        <v>919</v>
      </c>
      <c r="C260" s="284" t="s">
        <v>1114</v>
      </c>
      <c r="D260" s="262" t="s">
        <v>47</v>
      </c>
      <c r="E260" s="262" t="s">
        <v>1115</v>
      </c>
      <c r="F260" s="389" t="s">
        <v>923</v>
      </c>
      <c r="G260" s="389"/>
      <c r="H260" s="283" t="s">
        <v>97</v>
      </c>
      <c r="I260" s="286">
        <v>2.5000000000000001E-2</v>
      </c>
      <c r="J260" s="285">
        <v>22.6</v>
      </c>
      <c r="K260" s="285">
        <v>0.56000000000000005</v>
      </c>
      <c r="O260" s="50"/>
      <c r="P260" s="50"/>
      <c r="Q260" s="50"/>
      <c r="R260" s="50"/>
      <c r="S260" s="50"/>
      <c r="T260" s="50"/>
      <c r="U260" s="50"/>
      <c r="V260" s="50"/>
      <c r="W260" s="50"/>
      <c r="X260" s="50"/>
      <c r="Y260" s="46"/>
    </row>
    <row r="261" spans="1:25" ht="26.25" customHeight="1" x14ac:dyDescent="0.2">
      <c r="A261" s="95"/>
      <c r="B261" s="262" t="s">
        <v>919</v>
      </c>
      <c r="C261" s="284" t="s">
        <v>1112</v>
      </c>
      <c r="D261" s="262" t="s">
        <v>47</v>
      </c>
      <c r="E261" s="262" t="s">
        <v>1113</v>
      </c>
      <c r="F261" s="389" t="s">
        <v>923</v>
      </c>
      <c r="G261" s="389"/>
      <c r="H261" s="283" t="s">
        <v>49</v>
      </c>
      <c r="I261" s="286">
        <v>0.85599999999999998</v>
      </c>
      <c r="J261" s="285">
        <v>0.24</v>
      </c>
      <c r="K261" s="285">
        <v>0.2</v>
      </c>
      <c r="O261" s="50"/>
      <c r="P261" s="50"/>
      <c r="Q261" s="50"/>
      <c r="R261" s="50"/>
      <c r="S261" s="50"/>
      <c r="T261" s="50"/>
      <c r="U261" s="50"/>
      <c r="V261" s="50"/>
      <c r="W261" s="50"/>
      <c r="X261" s="50"/>
      <c r="Y261" s="46"/>
    </row>
    <row r="262" spans="1:25" ht="26.25" customHeight="1" x14ac:dyDescent="0.2">
      <c r="A262" s="95"/>
      <c r="B262" s="263"/>
      <c r="C262" s="263"/>
      <c r="D262" s="263"/>
      <c r="E262" s="263"/>
      <c r="F262" s="263" t="s">
        <v>924</v>
      </c>
      <c r="G262" s="289">
        <v>8.82</v>
      </c>
      <c r="H262" s="263" t="s">
        <v>925</v>
      </c>
      <c r="I262" s="289">
        <v>0</v>
      </c>
      <c r="J262" s="263" t="s">
        <v>926</v>
      </c>
      <c r="K262" s="289">
        <v>8.82</v>
      </c>
      <c r="O262" s="50"/>
      <c r="P262" s="50"/>
      <c r="Q262" s="50"/>
      <c r="R262" s="50"/>
      <c r="S262" s="50"/>
      <c r="T262" s="50"/>
      <c r="U262" s="50"/>
      <c r="V262" s="50"/>
      <c r="W262" s="50"/>
      <c r="X262" s="50"/>
      <c r="Y262" s="46"/>
    </row>
    <row r="263" spans="1:25" ht="26.25" customHeight="1" thickBot="1" x14ac:dyDescent="0.25">
      <c r="A263" s="95"/>
      <c r="B263" s="263"/>
      <c r="C263" s="263"/>
      <c r="D263" s="263"/>
      <c r="E263" s="263"/>
      <c r="F263" s="263" t="s">
        <v>927</v>
      </c>
      <c r="G263" s="289">
        <v>4.04</v>
      </c>
      <c r="H263" s="263"/>
      <c r="I263" s="386" t="s">
        <v>928</v>
      </c>
      <c r="J263" s="386"/>
      <c r="K263" s="289">
        <v>23.46</v>
      </c>
      <c r="O263" s="50"/>
      <c r="P263" s="50"/>
      <c r="Q263" s="50"/>
      <c r="R263" s="50"/>
      <c r="S263" s="50"/>
      <c r="T263" s="50"/>
      <c r="U263" s="50"/>
      <c r="V263" s="50"/>
      <c r="W263" s="50"/>
      <c r="X263" s="50"/>
      <c r="Y263" s="46"/>
    </row>
    <row r="264" spans="1:25" ht="26.25" customHeight="1" thickTop="1" x14ac:dyDescent="0.2">
      <c r="A264" s="95"/>
      <c r="B264" s="278"/>
      <c r="C264" s="278"/>
      <c r="D264" s="278"/>
      <c r="E264" s="278"/>
      <c r="F264" s="278"/>
      <c r="G264" s="278"/>
      <c r="H264" s="278"/>
      <c r="I264" s="278"/>
      <c r="J264" s="278"/>
      <c r="K264" s="278"/>
      <c r="O264" s="50"/>
      <c r="P264" s="50"/>
      <c r="Q264" s="50"/>
      <c r="R264" s="50"/>
      <c r="S264" s="50"/>
      <c r="T264" s="50"/>
      <c r="U264" s="50"/>
      <c r="V264" s="50"/>
      <c r="W264" s="50"/>
      <c r="X264" s="50"/>
      <c r="Y264" s="46"/>
    </row>
    <row r="265" spans="1:25" ht="26.25" customHeight="1" x14ac:dyDescent="0.2">
      <c r="A265" s="95"/>
      <c r="B265" s="259" t="s">
        <v>101</v>
      </c>
      <c r="C265" s="267" t="s">
        <v>24</v>
      </c>
      <c r="D265" s="259" t="s">
        <v>25</v>
      </c>
      <c r="E265" s="259" t="s">
        <v>26</v>
      </c>
      <c r="F265" s="387" t="s">
        <v>917</v>
      </c>
      <c r="G265" s="387"/>
      <c r="H265" s="271" t="s">
        <v>27</v>
      </c>
      <c r="I265" s="267" t="s">
        <v>28</v>
      </c>
      <c r="J265" s="267" t="s">
        <v>29</v>
      </c>
      <c r="K265" s="267" t="s">
        <v>30</v>
      </c>
      <c r="O265" s="50"/>
      <c r="P265" s="50"/>
      <c r="Q265" s="50"/>
      <c r="R265" s="50"/>
      <c r="S265" s="50"/>
      <c r="T265" s="50"/>
      <c r="U265" s="50"/>
      <c r="V265" s="50"/>
      <c r="W265" s="50"/>
      <c r="X265" s="50"/>
      <c r="Y265" s="46"/>
    </row>
    <row r="266" spans="1:25" ht="26.25" customHeight="1" x14ac:dyDescent="0.2">
      <c r="A266" s="95"/>
      <c r="B266" s="260" t="s">
        <v>918</v>
      </c>
      <c r="C266" s="275" t="s">
        <v>102</v>
      </c>
      <c r="D266" s="260" t="s">
        <v>47</v>
      </c>
      <c r="E266" s="260" t="s">
        <v>103</v>
      </c>
      <c r="F266" s="388" t="s">
        <v>3992</v>
      </c>
      <c r="G266" s="388"/>
      <c r="H266" s="274" t="s">
        <v>97</v>
      </c>
      <c r="I266" s="277">
        <v>1</v>
      </c>
      <c r="J266" s="276">
        <v>17.05</v>
      </c>
      <c r="K266" s="276">
        <v>17.05</v>
      </c>
      <c r="O266" s="50"/>
      <c r="P266" s="50"/>
      <c r="Q266" s="50"/>
      <c r="R266" s="50"/>
      <c r="S266" s="50"/>
      <c r="T266" s="50"/>
      <c r="U266" s="50"/>
      <c r="V266" s="50"/>
      <c r="W266" s="50"/>
      <c r="X266" s="50"/>
      <c r="Y266" s="46"/>
    </row>
    <row r="267" spans="1:25" ht="26.25" customHeight="1" x14ac:dyDescent="0.2">
      <c r="A267" s="95"/>
      <c r="B267" s="261" t="s">
        <v>953</v>
      </c>
      <c r="C267" s="280" t="s">
        <v>1118</v>
      </c>
      <c r="D267" s="261" t="s">
        <v>47</v>
      </c>
      <c r="E267" s="261" t="s">
        <v>1119</v>
      </c>
      <c r="F267" s="385" t="s">
        <v>3993</v>
      </c>
      <c r="G267" s="385"/>
      <c r="H267" s="279" t="s">
        <v>97</v>
      </c>
      <c r="I267" s="282">
        <v>1</v>
      </c>
      <c r="J267" s="281">
        <v>9.5399999999999991</v>
      </c>
      <c r="K267" s="281">
        <v>9.5399999999999991</v>
      </c>
      <c r="O267" s="50"/>
      <c r="P267" s="50"/>
      <c r="Q267" s="50"/>
      <c r="R267" s="50"/>
      <c r="S267" s="50"/>
      <c r="T267" s="50"/>
      <c r="U267" s="50"/>
      <c r="V267" s="50"/>
      <c r="W267" s="50"/>
      <c r="X267" s="50"/>
      <c r="Y267" s="46"/>
    </row>
    <row r="268" spans="1:25" ht="26.25" customHeight="1" x14ac:dyDescent="0.2">
      <c r="A268" s="95"/>
      <c r="B268" s="261" t="s">
        <v>953</v>
      </c>
      <c r="C268" s="280" t="s">
        <v>1106</v>
      </c>
      <c r="D268" s="261" t="s">
        <v>47</v>
      </c>
      <c r="E268" s="261" t="s">
        <v>1107</v>
      </c>
      <c r="F268" s="385" t="s">
        <v>3970</v>
      </c>
      <c r="G268" s="385"/>
      <c r="H268" s="279" t="s">
        <v>950</v>
      </c>
      <c r="I268" s="282">
        <v>0.15</v>
      </c>
      <c r="J268" s="281">
        <v>35.29</v>
      </c>
      <c r="K268" s="281">
        <v>5.29</v>
      </c>
      <c r="O268" s="50"/>
      <c r="P268" s="50"/>
      <c r="Q268" s="50"/>
      <c r="R268" s="50"/>
      <c r="S268" s="50"/>
      <c r="T268" s="50"/>
      <c r="U268" s="50"/>
      <c r="V268" s="50"/>
      <c r="W268" s="50"/>
      <c r="X268" s="50"/>
      <c r="Y268" s="46"/>
    </row>
    <row r="269" spans="1:25" ht="26.25" customHeight="1" x14ac:dyDescent="0.2">
      <c r="A269" s="95"/>
      <c r="B269" s="261" t="s">
        <v>953</v>
      </c>
      <c r="C269" s="280" t="s">
        <v>1108</v>
      </c>
      <c r="D269" s="261" t="s">
        <v>47</v>
      </c>
      <c r="E269" s="261" t="s">
        <v>1109</v>
      </c>
      <c r="F269" s="385" t="s">
        <v>3970</v>
      </c>
      <c r="G269" s="385"/>
      <c r="H269" s="279" t="s">
        <v>950</v>
      </c>
      <c r="I269" s="282">
        <v>5.7000000000000002E-2</v>
      </c>
      <c r="J269" s="281">
        <v>26.59</v>
      </c>
      <c r="K269" s="281">
        <v>1.51</v>
      </c>
      <c r="O269" s="50"/>
      <c r="P269" s="50"/>
      <c r="Q269" s="50"/>
      <c r="R269" s="50"/>
      <c r="S269" s="50"/>
      <c r="T269" s="50"/>
      <c r="U269" s="50"/>
      <c r="V269" s="50"/>
      <c r="W269" s="50"/>
      <c r="X269" s="50"/>
      <c r="Y269" s="46"/>
    </row>
    <row r="270" spans="1:25" ht="26.25" customHeight="1" x14ac:dyDescent="0.2">
      <c r="A270" s="46"/>
      <c r="B270" s="262" t="s">
        <v>919</v>
      </c>
      <c r="C270" s="284" t="s">
        <v>1112</v>
      </c>
      <c r="D270" s="262" t="s">
        <v>47</v>
      </c>
      <c r="E270" s="262" t="s">
        <v>1113</v>
      </c>
      <c r="F270" s="389" t="s">
        <v>923</v>
      </c>
      <c r="G270" s="389"/>
      <c r="H270" s="283" t="s">
        <v>49</v>
      </c>
      <c r="I270" s="286">
        <v>0.63500000000000001</v>
      </c>
      <c r="J270" s="285">
        <v>0.24</v>
      </c>
      <c r="K270" s="285">
        <v>0.15</v>
      </c>
      <c r="O270" s="46"/>
      <c r="P270" s="46"/>
      <c r="Q270" s="46"/>
      <c r="R270" s="46"/>
      <c r="S270" s="46"/>
      <c r="T270" s="46"/>
      <c r="U270" s="46"/>
      <c r="V270" s="46"/>
      <c r="W270" s="46"/>
      <c r="X270" s="46"/>
      <c r="Y270" s="46"/>
    </row>
    <row r="271" spans="1:25" ht="26.25" customHeight="1" x14ac:dyDescent="0.2">
      <c r="A271" s="95"/>
      <c r="B271" s="262" t="s">
        <v>919</v>
      </c>
      <c r="C271" s="284" t="s">
        <v>1114</v>
      </c>
      <c r="D271" s="262" t="s">
        <v>47</v>
      </c>
      <c r="E271" s="262" t="s">
        <v>1115</v>
      </c>
      <c r="F271" s="389" t="s">
        <v>923</v>
      </c>
      <c r="G271" s="389"/>
      <c r="H271" s="283" t="s">
        <v>97</v>
      </c>
      <c r="I271" s="286">
        <v>2.5000000000000001E-2</v>
      </c>
      <c r="J271" s="285">
        <v>22.6</v>
      </c>
      <c r="K271" s="285">
        <v>0.56000000000000005</v>
      </c>
      <c r="O271" s="50"/>
      <c r="P271" s="50"/>
      <c r="Q271" s="50"/>
      <c r="R271" s="50"/>
      <c r="S271" s="50"/>
      <c r="T271" s="50"/>
      <c r="U271" s="50"/>
      <c r="V271" s="50"/>
      <c r="W271" s="50"/>
      <c r="X271" s="50"/>
      <c r="Y271" s="50"/>
    </row>
    <row r="272" spans="1:25" ht="26.25" customHeight="1" x14ac:dyDescent="0.2">
      <c r="A272" s="95"/>
      <c r="B272" s="263"/>
      <c r="C272" s="263"/>
      <c r="D272" s="263"/>
      <c r="E272" s="263"/>
      <c r="F272" s="263" t="s">
        <v>924</v>
      </c>
      <c r="G272" s="289">
        <v>6.48</v>
      </c>
      <c r="H272" s="263" t="s">
        <v>925</v>
      </c>
      <c r="I272" s="289">
        <v>0</v>
      </c>
      <c r="J272" s="263" t="s">
        <v>926</v>
      </c>
      <c r="K272" s="289">
        <v>6.48</v>
      </c>
      <c r="O272" s="50"/>
      <c r="P272" s="50"/>
      <c r="Q272" s="50"/>
      <c r="R272" s="50"/>
      <c r="S272" s="50"/>
      <c r="T272" s="50"/>
      <c r="U272" s="50"/>
      <c r="V272" s="50"/>
      <c r="W272" s="50"/>
      <c r="X272" s="50"/>
      <c r="Y272" s="50"/>
    </row>
    <row r="273" spans="1:25" ht="26.25" customHeight="1" thickBot="1" x14ac:dyDescent="0.25">
      <c r="A273" s="139"/>
      <c r="B273" s="263"/>
      <c r="C273" s="263"/>
      <c r="D273" s="263"/>
      <c r="E273" s="263"/>
      <c r="F273" s="263" t="s">
        <v>927</v>
      </c>
      <c r="G273" s="289">
        <v>3.54</v>
      </c>
      <c r="H273" s="263"/>
      <c r="I273" s="386" t="s">
        <v>928</v>
      </c>
      <c r="J273" s="386"/>
      <c r="K273" s="289">
        <v>20.59</v>
      </c>
      <c r="O273" s="140"/>
      <c r="P273" s="140"/>
      <c r="Q273" s="140"/>
      <c r="R273" s="140"/>
      <c r="S273" s="140"/>
      <c r="T273" s="140"/>
      <c r="U273" s="140"/>
      <c r="V273" s="140"/>
      <c r="W273" s="140"/>
      <c r="X273" s="140"/>
      <c r="Y273" s="140"/>
    </row>
    <row r="274" spans="1:25" ht="26.25" customHeight="1" thickTop="1" x14ac:dyDescent="0.2">
      <c r="A274" s="95"/>
      <c r="B274" s="278"/>
      <c r="C274" s="278"/>
      <c r="D274" s="278"/>
      <c r="E274" s="278"/>
      <c r="F274" s="278"/>
      <c r="G274" s="278"/>
      <c r="H274" s="278"/>
      <c r="I274" s="278"/>
      <c r="J274" s="278"/>
      <c r="K274" s="278"/>
      <c r="O274" s="50"/>
      <c r="P274" s="50"/>
      <c r="Q274" s="50"/>
      <c r="R274" s="50"/>
      <c r="S274" s="50"/>
      <c r="T274" s="50"/>
      <c r="U274" s="50"/>
      <c r="V274" s="50"/>
      <c r="W274" s="50"/>
      <c r="X274" s="50"/>
      <c r="Y274" s="50"/>
    </row>
    <row r="275" spans="1:25" ht="26.25" customHeight="1" x14ac:dyDescent="0.2">
      <c r="A275" s="95"/>
      <c r="B275" s="259" t="s">
        <v>104</v>
      </c>
      <c r="C275" s="267" t="s">
        <v>24</v>
      </c>
      <c r="D275" s="259" t="s">
        <v>25</v>
      </c>
      <c r="E275" s="259" t="s">
        <v>26</v>
      </c>
      <c r="F275" s="387" t="s">
        <v>917</v>
      </c>
      <c r="G275" s="387"/>
      <c r="H275" s="271" t="s">
        <v>27</v>
      </c>
      <c r="I275" s="267" t="s">
        <v>28</v>
      </c>
      <c r="J275" s="267" t="s">
        <v>29</v>
      </c>
      <c r="K275" s="267" t="s">
        <v>30</v>
      </c>
      <c r="O275" s="50"/>
      <c r="P275" s="50"/>
      <c r="Q275" s="50"/>
      <c r="R275" s="50"/>
      <c r="S275" s="50"/>
      <c r="T275" s="50"/>
      <c r="U275" s="50"/>
      <c r="V275" s="50"/>
      <c r="W275" s="50"/>
      <c r="X275" s="50"/>
      <c r="Y275" s="50"/>
    </row>
    <row r="276" spans="1:25" ht="26.25" customHeight="1" x14ac:dyDescent="0.2">
      <c r="A276" s="95"/>
      <c r="B276" s="260" t="s">
        <v>918</v>
      </c>
      <c r="C276" s="275" t="s">
        <v>105</v>
      </c>
      <c r="D276" s="260" t="s">
        <v>47</v>
      </c>
      <c r="E276" s="260" t="s">
        <v>106</v>
      </c>
      <c r="F276" s="388" t="s">
        <v>3992</v>
      </c>
      <c r="G276" s="388"/>
      <c r="H276" s="274" t="s">
        <v>97</v>
      </c>
      <c r="I276" s="277">
        <v>1</v>
      </c>
      <c r="J276" s="276">
        <v>14.66</v>
      </c>
      <c r="K276" s="276">
        <v>14.66</v>
      </c>
      <c r="O276" s="50"/>
      <c r="P276" s="50"/>
      <c r="Q276" s="50"/>
      <c r="R276" s="50"/>
      <c r="S276" s="50"/>
      <c r="T276" s="50"/>
      <c r="U276" s="50"/>
      <c r="V276" s="50"/>
      <c r="W276" s="50"/>
      <c r="X276" s="50"/>
      <c r="Y276" s="50"/>
    </row>
    <row r="277" spans="1:25" ht="26.25" customHeight="1" x14ac:dyDescent="0.2">
      <c r="A277" s="95"/>
      <c r="B277" s="261" t="s">
        <v>953</v>
      </c>
      <c r="C277" s="280" t="s">
        <v>1120</v>
      </c>
      <c r="D277" s="261" t="s">
        <v>47</v>
      </c>
      <c r="E277" s="261" t="s">
        <v>1121</v>
      </c>
      <c r="F277" s="385" t="s">
        <v>3993</v>
      </c>
      <c r="G277" s="385"/>
      <c r="H277" s="279" t="s">
        <v>97</v>
      </c>
      <c r="I277" s="282">
        <v>1</v>
      </c>
      <c r="J277" s="281">
        <v>8.74</v>
      </c>
      <c r="K277" s="281">
        <v>8.74</v>
      </c>
      <c r="O277" s="50"/>
      <c r="P277" s="50"/>
      <c r="Q277" s="50"/>
      <c r="R277" s="50"/>
      <c r="S277" s="50"/>
      <c r="T277" s="50"/>
      <c r="U277" s="50"/>
      <c r="V277" s="50"/>
      <c r="W277" s="50"/>
      <c r="X277" s="50"/>
      <c r="Y277" s="50"/>
    </row>
    <row r="278" spans="1:25" ht="26.25" customHeight="1" x14ac:dyDescent="0.2">
      <c r="A278" s="95"/>
      <c r="B278" s="261" t="s">
        <v>953</v>
      </c>
      <c r="C278" s="280" t="s">
        <v>1106</v>
      </c>
      <c r="D278" s="261" t="s">
        <v>47</v>
      </c>
      <c r="E278" s="261" t="s">
        <v>1107</v>
      </c>
      <c r="F278" s="385" t="s">
        <v>3970</v>
      </c>
      <c r="G278" s="385"/>
      <c r="H278" s="279" t="s">
        <v>950</v>
      </c>
      <c r="I278" s="282">
        <v>0.11600000000000001</v>
      </c>
      <c r="J278" s="281">
        <v>35.29</v>
      </c>
      <c r="K278" s="281">
        <v>4.09</v>
      </c>
      <c r="O278" s="50"/>
      <c r="P278" s="50"/>
      <c r="Q278" s="50"/>
      <c r="R278" s="50"/>
      <c r="S278" s="50"/>
      <c r="T278" s="50"/>
      <c r="U278" s="50"/>
      <c r="V278" s="50"/>
      <c r="W278" s="50"/>
      <c r="X278" s="50"/>
      <c r="Y278" s="50"/>
    </row>
    <row r="279" spans="1:25" ht="26.25" customHeight="1" x14ac:dyDescent="0.2">
      <c r="A279" s="95"/>
      <c r="B279" s="261" t="s">
        <v>953</v>
      </c>
      <c r="C279" s="280" t="s">
        <v>1108</v>
      </c>
      <c r="D279" s="261" t="s">
        <v>47</v>
      </c>
      <c r="E279" s="261" t="s">
        <v>1109</v>
      </c>
      <c r="F279" s="385" t="s">
        <v>3970</v>
      </c>
      <c r="G279" s="385"/>
      <c r="H279" s="279" t="s">
        <v>950</v>
      </c>
      <c r="I279" s="282">
        <v>4.3999999999999997E-2</v>
      </c>
      <c r="J279" s="281">
        <v>26.59</v>
      </c>
      <c r="K279" s="281">
        <v>1.1599999999999999</v>
      </c>
      <c r="O279" s="50"/>
      <c r="P279" s="50"/>
      <c r="Q279" s="50"/>
      <c r="R279" s="50"/>
      <c r="S279" s="50"/>
      <c r="T279" s="50"/>
      <c r="U279" s="50"/>
      <c r="V279" s="50"/>
      <c r="W279" s="50"/>
      <c r="X279" s="50"/>
      <c r="Y279" s="50"/>
    </row>
    <row r="280" spans="1:25" ht="26.25" customHeight="1" x14ac:dyDescent="0.2">
      <c r="A280" s="95"/>
      <c r="B280" s="262" t="s">
        <v>919</v>
      </c>
      <c r="C280" s="284" t="s">
        <v>1112</v>
      </c>
      <c r="D280" s="262" t="s">
        <v>47</v>
      </c>
      <c r="E280" s="262" t="s">
        <v>1113</v>
      </c>
      <c r="F280" s="389" t="s">
        <v>923</v>
      </c>
      <c r="G280" s="389"/>
      <c r="H280" s="283" t="s">
        <v>49</v>
      </c>
      <c r="I280" s="286">
        <v>0.48</v>
      </c>
      <c r="J280" s="285">
        <v>0.24</v>
      </c>
      <c r="K280" s="285">
        <v>0.11</v>
      </c>
      <c r="O280" s="50"/>
      <c r="P280" s="50"/>
      <c r="Q280" s="50"/>
      <c r="R280" s="50"/>
      <c r="S280" s="50"/>
      <c r="T280" s="50"/>
      <c r="U280" s="50"/>
      <c r="V280" s="50"/>
      <c r="W280" s="50"/>
      <c r="X280" s="50"/>
      <c r="Y280" s="50"/>
    </row>
    <row r="281" spans="1:25" ht="26.25" customHeight="1" x14ac:dyDescent="0.2">
      <c r="A281" s="95"/>
      <c r="B281" s="262" t="s">
        <v>919</v>
      </c>
      <c r="C281" s="284" t="s">
        <v>1114</v>
      </c>
      <c r="D281" s="262" t="s">
        <v>47</v>
      </c>
      <c r="E281" s="262" t="s">
        <v>1115</v>
      </c>
      <c r="F281" s="389" t="s">
        <v>923</v>
      </c>
      <c r="G281" s="389"/>
      <c r="H281" s="283" t="s">
        <v>97</v>
      </c>
      <c r="I281" s="286">
        <v>2.5000000000000001E-2</v>
      </c>
      <c r="J281" s="285">
        <v>22.6</v>
      </c>
      <c r="K281" s="285">
        <v>0.56000000000000005</v>
      </c>
      <c r="O281" s="50"/>
      <c r="P281" s="50"/>
      <c r="Q281" s="50"/>
      <c r="R281" s="50"/>
      <c r="S281" s="50"/>
      <c r="T281" s="50"/>
      <c r="U281" s="50"/>
      <c r="V281" s="50"/>
      <c r="W281" s="50"/>
      <c r="X281" s="50"/>
      <c r="Y281" s="50"/>
    </row>
    <row r="282" spans="1:25" ht="26.25" customHeight="1" x14ac:dyDescent="0.2">
      <c r="A282" s="95"/>
      <c r="B282" s="263"/>
      <c r="C282" s="263"/>
      <c r="D282" s="263"/>
      <c r="E282" s="263"/>
      <c r="F282" s="263" t="s">
        <v>924</v>
      </c>
      <c r="G282" s="289">
        <v>4.88</v>
      </c>
      <c r="H282" s="263" t="s">
        <v>925</v>
      </c>
      <c r="I282" s="289">
        <v>0</v>
      </c>
      <c r="J282" s="263" t="s">
        <v>926</v>
      </c>
      <c r="K282" s="289">
        <v>4.88</v>
      </c>
      <c r="O282" s="50"/>
      <c r="P282" s="50"/>
      <c r="Q282" s="50"/>
      <c r="R282" s="50"/>
      <c r="S282" s="50"/>
      <c r="T282" s="50"/>
      <c r="U282" s="50"/>
      <c r="V282" s="50"/>
      <c r="W282" s="50"/>
      <c r="X282" s="50"/>
      <c r="Y282" s="50"/>
    </row>
    <row r="283" spans="1:25" ht="26.25" customHeight="1" thickBot="1" x14ac:dyDescent="0.25">
      <c r="A283" s="95"/>
      <c r="B283" s="263"/>
      <c r="C283" s="263"/>
      <c r="D283" s="263"/>
      <c r="E283" s="263"/>
      <c r="F283" s="263" t="s">
        <v>927</v>
      </c>
      <c r="G283" s="289">
        <v>3.05</v>
      </c>
      <c r="H283" s="263"/>
      <c r="I283" s="386" t="s">
        <v>928</v>
      </c>
      <c r="J283" s="386"/>
      <c r="K283" s="289">
        <v>17.71</v>
      </c>
      <c r="O283" s="50"/>
      <c r="P283" s="50"/>
      <c r="Q283" s="50"/>
      <c r="R283" s="50"/>
      <c r="S283" s="50"/>
      <c r="T283" s="50"/>
      <c r="U283" s="50"/>
      <c r="V283" s="50"/>
      <c r="W283" s="50"/>
      <c r="X283" s="50"/>
      <c r="Y283" s="50"/>
    </row>
    <row r="284" spans="1:25" ht="26.25" customHeight="1" thickTop="1" x14ac:dyDescent="0.2">
      <c r="A284" s="95"/>
      <c r="B284" s="278"/>
      <c r="C284" s="278"/>
      <c r="D284" s="278"/>
      <c r="E284" s="278"/>
      <c r="F284" s="278"/>
      <c r="G284" s="278"/>
      <c r="H284" s="278"/>
      <c r="I284" s="278"/>
      <c r="J284" s="278"/>
      <c r="K284" s="278"/>
      <c r="O284" s="50"/>
      <c r="P284" s="50"/>
      <c r="Q284" s="50"/>
      <c r="R284" s="50"/>
      <c r="S284" s="50"/>
      <c r="T284" s="50"/>
      <c r="U284" s="50"/>
      <c r="V284" s="50"/>
      <c r="W284" s="50"/>
      <c r="X284" s="50"/>
      <c r="Y284" s="50"/>
    </row>
    <row r="285" spans="1:25" ht="26.25" customHeight="1" x14ac:dyDescent="0.2">
      <c r="A285" s="95"/>
      <c r="B285" s="259" t="s">
        <v>107</v>
      </c>
      <c r="C285" s="267" t="s">
        <v>24</v>
      </c>
      <c r="D285" s="259" t="s">
        <v>25</v>
      </c>
      <c r="E285" s="259" t="s">
        <v>26</v>
      </c>
      <c r="F285" s="387" t="s">
        <v>917</v>
      </c>
      <c r="G285" s="387"/>
      <c r="H285" s="271" t="s">
        <v>27</v>
      </c>
      <c r="I285" s="267" t="s">
        <v>28</v>
      </c>
      <c r="J285" s="267" t="s">
        <v>29</v>
      </c>
      <c r="K285" s="267" t="s">
        <v>30</v>
      </c>
      <c r="O285" s="50"/>
      <c r="P285" s="50"/>
      <c r="Q285" s="50"/>
      <c r="R285" s="50"/>
      <c r="S285" s="50"/>
      <c r="T285" s="50"/>
      <c r="U285" s="50"/>
      <c r="V285" s="50"/>
      <c r="W285" s="50"/>
      <c r="X285" s="50"/>
      <c r="Y285" s="50"/>
    </row>
    <row r="286" spans="1:25" ht="26.25" customHeight="1" x14ac:dyDescent="0.2">
      <c r="A286" s="95"/>
      <c r="B286" s="260" t="s">
        <v>918</v>
      </c>
      <c r="C286" s="275" t="s">
        <v>108</v>
      </c>
      <c r="D286" s="260" t="s">
        <v>47</v>
      </c>
      <c r="E286" s="260" t="s">
        <v>109</v>
      </c>
      <c r="F286" s="388" t="s">
        <v>3992</v>
      </c>
      <c r="G286" s="388"/>
      <c r="H286" s="274" t="s">
        <v>97</v>
      </c>
      <c r="I286" s="277">
        <v>1</v>
      </c>
      <c r="J286" s="276">
        <v>11</v>
      </c>
      <c r="K286" s="276">
        <v>11</v>
      </c>
      <c r="O286" s="50"/>
      <c r="P286" s="50"/>
      <c r="Q286" s="50"/>
      <c r="R286" s="50"/>
      <c r="S286" s="50"/>
      <c r="T286" s="50"/>
      <c r="U286" s="50"/>
      <c r="V286" s="50"/>
      <c r="W286" s="50"/>
      <c r="X286" s="50"/>
      <c r="Y286" s="50"/>
    </row>
    <row r="287" spans="1:25" ht="26.25" customHeight="1" x14ac:dyDescent="0.2">
      <c r="A287" s="95"/>
      <c r="B287" s="261" t="s">
        <v>953</v>
      </c>
      <c r="C287" s="280" t="s">
        <v>1106</v>
      </c>
      <c r="D287" s="261" t="s">
        <v>47</v>
      </c>
      <c r="E287" s="261" t="s">
        <v>1107</v>
      </c>
      <c r="F287" s="385" t="s">
        <v>3970</v>
      </c>
      <c r="G287" s="385"/>
      <c r="H287" s="279" t="s">
        <v>950</v>
      </c>
      <c r="I287" s="282">
        <v>6.4000000000000001E-2</v>
      </c>
      <c r="J287" s="281">
        <v>35.29</v>
      </c>
      <c r="K287" s="281">
        <v>2.25</v>
      </c>
      <c r="O287" s="50"/>
      <c r="P287" s="50"/>
      <c r="Q287" s="50"/>
      <c r="R287" s="50"/>
      <c r="S287" s="50"/>
      <c r="T287" s="50"/>
      <c r="U287" s="50"/>
      <c r="V287" s="50"/>
      <c r="W287" s="50"/>
      <c r="X287" s="50"/>
      <c r="Y287" s="50"/>
    </row>
    <row r="288" spans="1:25" ht="26.25" customHeight="1" x14ac:dyDescent="0.2">
      <c r="A288" s="141"/>
      <c r="B288" s="261" t="s">
        <v>953</v>
      </c>
      <c r="C288" s="280" t="s">
        <v>1108</v>
      </c>
      <c r="D288" s="261" t="s">
        <v>47</v>
      </c>
      <c r="E288" s="261" t="s">
        <v>1109</v>
      </c>
      <c r="F288" s="385" t="s">
        <v>3970</v>
      </c>
      <c r="G288" s="385"/>
      <c r="H288" s="279" t="s">
        <v>950</v>
      </c>
      <c r="I288" s="282">
        <v>2.5000000000000001E-2</v>
      </c>
      <c r="J288" s="281">
        <v>26.59</v>
      </c>
      <c r="K288" s="281">
        <v>0.66</v>
      </c>
      <c r="O288" s="142"/>
      <c r="P288" s="142"/>
      <c r="Q288" s="142"/>
      <c r="R288" s="142"/>
      <c r="S288" s="142"/>
      <c r="T288" s="142"/>
      <c r="U288" s="142"/>
      <c r="V288" s="142"/>
      <c r="W288" s="142"/>
      <c r="X288" s="142"/>
      <c r="Y288" s="142"/>
    </row>
    <row r="289" spans="1:25" ht="26.25" customHeight="1" x14ac:dyDescent="0.2">
      <c r="A289" s="141"/>
      <c r="B289" s="261" t="s">
        <v>953</v>
      </c>
      <c r="C289" s="280" t="s">
        <v>1122</v>
      </c>
      <c r="D289" s="261" t="s">
        <v>47</v>
      </c>
      <c r="E289" s="261" t="s">
        <v>1123</v>
      </c>
      <c r="F289" s="385" t="s">
        <v>3993</v>
      </c>
      <c r="G289" s="385"/>
      <c r="H289" s="279" t="s">
        <v>97</v>
      </c>
      <c r="I289" s="282">
        <v>1</v>
      </c>
      <c r="J289" s="281">
        <v>7.46</v>
      </c>
      <c r="K289" s="281">
        <v>7.46</v>
      </c>
      <c r="O289" s="142"/>
      <c r="P289" s="142"/>
      <c r="Q289" s="142"/>
      <c r="R289" s="142"/>
      <c r="S289" s="142"/>
      <c r="T289" s="142"/>
      <c r="U289" s="142"/>
      <c r="V289" s="142"/>
      <c r="W289" s="142"/>
      <c r="X289" s="142"/>
      <c r="Y289" s="142"/>
    </row>
    <row r="290" spans="1:25" ht="26.25" customHeight="1" x14ac:dyDescent="0.2">
      <c r="A290" s="141"/>
      <c r="B290" s="262" t="s">
        <v>919</v>
      </c>
      <c r="C290" s="284" t="s">
        <v>1112</v>
      </c>
      <c r="D290" s="262" t="s">
        <v>47</v>
      </c>
      <c r="E290" s="262" t="s">
        <v>1113</v>
      </c>
      <c r="F290" s="389" t="s">
        <v>923</v>
      </c>
      <c r="G290" s="389"/>
      <c r="H290" s="283" t="s">
        <v>49</v>
      </c>
      <c r="I290" s="286">
        <v>0.317</v>
      </c>
      <c r="J290" s="285">
        <v>0.24</v>
      </c>
      <c r="K290" s="285">
        <v>7.0000000000000007E-2</v>
      </c>
      <c r="O290" s="142"/>
      <c r="P290" s="142"/>
      <c r="Q290" s="142"/>
      <c r="R290" s="142"/>
      <c r="S290" s="142"/>
      <c r="T290" s="142"/>
      <c r="U290" s="142"/>
      <c r="V290" s="142"/>
      <c r="W290" s="142"/>
      <c r="X290" s="142"/>
      <c r="Y290" s="142"/>
    </row>
    <row r="291" spans="1:25" ht="39" customHeight="1" x14ac:dyDescent="0.2">
      <c r="A291" s="141"/>
      <c r="B291" s="262" t="s">
        <v>919</v>
      </c>
      <c r="C291" s="284" t="s">
        <v>1114</v>
      </c>
      <c r="D291" s="262" t="s">
        <v>47</v>
      </c>
      <c r="E291" s="262" t="s">
        <v>1115</v>
      </c>
      <c r="F291" s="389" t="s">
        <v>923</v>
      </c>
      <c r="G291" s="389"/>
      <c r="H291" s="283" t="s">
        <v>97</v>
      </c>
      <c r="I291" s="286">
        <v>2.5000000000000001E-2</v>
      </c>
      <c r="J291" s="285">
        <v>22.6</v>
      </c>
      <c r="K291" s="285">
        <v>0.56000000000000005</v>
      </c>
      <c r="O291" s="142"/>
      <c r="P291" s="142"/>
      <c r="Q291" s="142"/>
      <c r="R291" s="142"/>
      <c r="S291" s="142"/>
      <c r="T291" s="142"/>
      <c r="U291" s="142"/>
      <c r="V291" s="142"/>
      <c r="W291" s="142"/>
      <c r="X291" s="142"/>
      <c r="Y291" s="142"/>
    </row>
    <row r="292" spans="1:25" ht="26.25" customHeight="1" x14ac:dyDescent="0.2">
      <c r="A292" s="23"/>
      <c r="B292" s="263"/>
      <c r="C292" s="263"/>
      <c r="D292" s="263"/>
      <c r="E292" s="263"/>
      <c r="F292" s="263" t="s">
        <v>924</v>
      </c>
      <c r="G292" s="289">
        <v>2.68</v>
      </c>
      <c r="H292" s="263" t="s">
        <v>925</v>
      </c>
      <c r="I292" s="289">
        <v>0</v>
      </c>
      <c r="J292" s="263" t="s">
        <v>926</v>
      </c>
      <c r="K292" s="289">
        <v>2.68</v>
      </c>
      <c r="O292" s="142"/>
      <c r="P292" s="142"/>
      <c r="Q292" s="142"/>
      <c r="R292" s="142"/>
      <c r="S292" s="142"/>
      <c r="T292" s="142"/>
      <c r="U292" s="142"/>
      <c r="V292" s="142"/>
      <c r="W292" s="142"/>
      <c r="X292" s="142"/>
      <c r="Y292" s="142"/>
    </row>
    <row r="293" spans="1:25" ht="15.75" customHeight="1" thickBot="1" x14ac:dyDescent="0.25">
      <c r="A293" s="23"/>
      <c r="B293" s="263"/>
      <c r="C293" s="263"/>
      <c r="D293" s="263"/>
      <c r="E293" s="263"/>
      <c r="F293" s="263" t="s">
        <v>927</v>
      </c>
      <c r="G293" s="289">
        <v>2.2799999999999998</v>
      </c>
      <c r="H293" s="263"/>
      <c r="I293" s="386" t="s">
        <v>928</v>
      </c>
      <c r="J293" s="386"/>
      <c r="K293" s="289">
        <v>13.28</v>
      </c>
      <c r="O293" s="142"/>
      <c r="P293" s="142"/>
      <c r="Q293" s="142"/>
      <c r="R293" s="142"/>
      <c r="S293" s="142"/>
      <c r="T293" s="142"/>
      <c r="U293" s="142"/>
      <c r="V293" s="142"/>
      <c r="W293" s="142"/>
      <c r="X293" s="142"/>
      <c r="Y293" s="142"/>
    </row>
    <row r="294" spans="1:25" ht="26.25" customHeight="1" thickTop="1" x14ac:dyDescent="0.2">
      <c r="A294" s="23"/>
      <c r="B294" s="278"/>
      <c r="C294" s="278"/>
      <c r="D294" s="278"/>
      <c r="E294" s="278"/>
      <c r="F294" s="278"/>
      <c r="G294" s="278"/>
      <c r="H294" s="278"/>
      <c r="I294" s="278"/>
      <c r="J294" s="278"/>
      <c r="K294" s="278"/>
      <c r="O294" s="142"/>
      <c r="P294" s="142"/>
      <c r="Q294" s="142"/>
      <c r="R294" s="142"/>
      <c r="S294" s="142"/>
      <c r="T294" s="142"/>
      <c r="U294" s="142"/>
      <c r="V294" s="142"/>
      <c r="W294" s="142"/>
      <c r="X294" s="142"/>
      <c r="Y294" s="142"/>
    </row>
    <row r="295" spans="1:25" ht="26.25" customHeight="1" x14ac:dyDescent="0.2">
      <c r="A295" s="23"/>
      <c r="B295" s="259" t="s">
        <v>110</v>
      </c>
      <c r="C295" s="267" t="s">
        <v>24</v>
      </c>
      <c r="D295" s="259" t="s">
        <v>25</v>
      </c>
      <c r="E295" s="259" t="s">
        <v>26</v>
      </c>
      <c r="F295" s="387" t="s">
        <v>917</v>
      </c>
      <c r="G295" s="387"/>
      <c r="H295" s="271" t="s">
        <v>27</v>
      </c>
      <c r="I295" s="267" t="s">
        <v>28</v>
      </c>
      <c r="J295" s="267" t="s">
        <v>29</v>
      </c>
      <c r="K295" s="267" t="s">
        <v>30</v>
      </c>
      <c r="O295" s="142"/>
      <c r="P295" s="142"/>
      <c r="Q295" s="142"/>
      <c r="R295" s="142"/>
      <c r="S295" s="142"/>
      <c r="T295" s="142"/>
      <c r="U295" s="142"/>
      <c r="V295" s="142"/>
      <c r="W295" s="142"/>
      <c r="X295" s="142"/>
      <c r="Y295" s="142"/>
    </row>
    <row r="296" spans="1:25" ht="26.25" customHeight="1" x14ac:dyDescent="0.2">
      <c r="A296" s="23"/>
      <c r="B296" s="260" t="s">
        <v>918</v>
      </c>
      <c r="C296" s="275" t="s">
        <v>111</v>
      </c>
      <c r="D296" s="260" t="s">
        <v>47</v>
      </c>
      <c r="E296" s="260" t="s">
        <v>112</v>
      </c>
      <c r="F296" s="388" t="s">
        <v>3992</v>
      </c>
      <c r="G296" s="388"/>
      <c r="H296" s="274" t="s">
        <v>97</v>
      </c>
      <c r="I296" s="277">
        <v>1</v>
      </c>
      <c r="J296" s="276">
        <v>10.19</v>
      </c>
      <c r="K296" s="276">
        <v>10.19</v>
      </c>
      <c r="O296" s="142"/>
      <c r="P296" s="142"/>
      <c r="Q296" s="142"/>
      <c r="R296" s="142"/>
      <c r="S296" s="142"/>
      <c r="T296" s="142"/>
      <c r="U296" s="142"/>
      <c r="V296" s="142"/>
      <c r="W296" s="142"/>
      <c r="X296" s="142"/>
      <c r="Y296" s="142"/>
    </row>
    <row r="297" spans="1:25" ht="26.25" customHeight="1" x14ac:dyDescent="0.2">
      <c r="A297" s="23"/>
      <c r="B297" s="261" t="s">
        <v>953</v>
      </c>
      <c r="C297" s="280" t="s">
        <v>1106</v>
      </c>
      <c r="D297" s="261" t="s">
        <v>47</v>
      </c>
      <c r="E297" s="261" t="s">
        <v>1107</v>
      </c>
      <c r="F297" s="385" t="s">
        <v>3970</v>
      </c>
      <c r="G297" s="385"/>
      <c r="H297" s="279" t="s">
        <v>950</v>
      </c>
      <c r="I297" s="282">
        <v>4.9000000000000002E-2</v>
      </c>
      <c r="J297" s="281">
        <v>35.29</v>
      </c>
      <c r="K297" s="281">
        <v>1.72</v>
      </c>
      <c r="O297" s="142"/>
      <c r="P297" s="142"/>
      <c r="Q297" s="142"/>
      <c r="R297" s="142"/>
      <c r="S297" s="142"/>
      <c r="T297" s="142"/>
      <c r="U297" s="142"/>
      <c r="V297" s="142"/>
      <c r="W297" s="142"/>
      <c r="X297" s="142"/>
      <c r="Y297" s="142"/>
    </row>
    <row r="298" spans="1:25" ht="26.25" customHeight="1" x14ac:dyDescent="0.2">
      <c r="A298" s="23"/>
      <c r="B298" s="261" t="s">
        <v>953</v>
      </c>
      <c r="C298" s="280" t="s">
        <v>1124</v>
      </c>
      <c r="D298" s="261" t="s">
        <v>47</v>
      </c>
      <c r="E298" s="261" t="s">
        <v>1125</v>
      </c>
      <c r="F298" s="385" t="s">
        <v>3993</v>
      </c>
      <c r="G298" s="385"/>
      <c r="H298" s="279" t="s">
        <v>97</v>
      </c>
      <c r="I298" s="282">
        <v>1</v>
      </c>
      <c r="J298" s="281">
        <v>7.36</v>
      </c>
      <c r="K298" s="281">
        <v>7.36</v>
      </c>
      <c r="O298" s="142"/>
      <c r="P298" s="142"/>
      <c r="Q298" s="142"/>
      <c r="R298" s="142"/>
      <c r="S298" s="142"/>
      <c r="T298" s="142"/>
      <c r="U298" s="142"/>
      <c r="V298" s="142"/>
      <c r="W298" s="142"/>
      <c r="X298" s="142"/>
      <c r="Y298" s="142"/>
    </row>
    <row r="299" spans="1:25" ht="26.25" customHeight="1" x14ac:dyDescent="0.2">
      <c r="A299" s="23"/>
      <c r="B299" s="261" t="s">
        <v>953</v>
      </c>
      <c r="C299" s="280" t="s">
        <v>1108</v>
      </c>
      <c r="D299" s="261" t="s">
        <v>47</v>
      </c>
      <c r="E299" s="261" t="s">
        <v>1109</v>
      </c>
      <c r="F299" s="385" t="s">
        <v>3970</v>
      </c>
      <c r="G299" s="385"/>
      <c r="H299" s="279" t="s">
        <v>950</v>
      </c>
      <c r="I299" s="282">
        <v>1.9E-2</v>
      </c>
      <c r="J299" s="281">
        <v>26.59</v>
      </c>
      <c r="K299" s="281">
        <v>0.5</v>
      </c>
      <c r="O299" s="142"/>
      <c r="P299" s="142"/>
      <c r="Q299" s="142"/>
      <c r="R299" s="142"/>
      <c r="S299" s="142"/>
      <c r="T299" s="142"/>
      <c r="U299" s="142"/>
      <c r="V299" s="142"/>
      <c r="W299" s="142"/>
      <c r="X299" s="142"/>
      <c r="Y299" s="142"/>
    </row>
    <row r="300" spans="1:25" ht="26.25" customHeight="1" x14ac:dyDescent="0.2">
      <c r="A300" s="23"/>
      <c r="B300" s="262" t="s">
        <v>919</v>
      </c>
      <c r="C300" s="284" t="s">
        <v>1112</v>
      </c>
      <c r="D300" s="262" t="s">
        <v>47</v>
      </c>
      <c r="E300" s="262" t="s">
        <v>1113</v>
      </c>
      <c r="F300" s="389" t="s">
        <v>923</v>
      </c>
      <c r="G300" s="389"/>
      <c r="H300" s="283" t="s">
        <v>49</v>
      </c>
      <c r="I300" s="286">
        <v>0.245</v>
      </c>
      <c r="J300" s="285">
        <v>0.24</v>
      </c>
      <c r="K300" s="285">
        <v>0.05</v>
      </c>
      <c r="O300" s="142"/>
      <c r="P300" s="142"/>
      <c r="Q300" s="142"/>
      <c r="R300" s="142"/>
      <c r="S300" s="142"/>
      <c r="T300" s="142"/>
      <c r="U300" s="142"/>
      <c r="V300" s="142"/>
      <c r="W300" s="142"/>
      <c r="X300" s="142"/>
      <c r="Y300" s="142"/>
    </row>
    <row r="301" spans="1:25" ht="26.25" customHeight="1" x14ac:dyDescent="0.2">
      <c r="A301" s="57"/>
      <c r="B301" s="262" t="s">
        <v>919</v>
      </c>
      <c r="C301" s="284" t="s">
        <v>1114</v>
      </c>
      <c r="D301" s="262" t="s">
        <v>47</v>
      </c>
      <c r="E301" s="262" t="s">
        <v>1115</v>
      </c>
      <c r="F301" s="389" t="s">
        <v>923</v>
      </c>
      <c r="G301" s="389"/>
      <c r="H301" s="283" t="s">
        <v>97</v>
      </c>
      <c r="I301" s="286">
        <v>2.5000000000000001E-2</v>
      </c>
      <c r="J301" s="285">
        <v>22.6</v>
      </c>
      <c r="K301" s="285">
        <v>0.56000000000000005</v>
      </c>
      <c r="O301" s="46"/>
      <c r="P301" s="46"/>
      <c r="Q301" s="46"/>
      <c r="R301" s="46"/>
      <c r="S301" s="46"/>
      <c r="T301" s="46"/>
      <c r="U301" s="46"/>
      <c r="V301" s="46"/>
      <c r="W301" s="46"/>
      <c r="X301" s="46"/>
      <c r="Y301" s="46"/>
    </row>
    <row r="302" spans="1:25" ht="26.25" customHeight="1" x14ac:dyDescent="0.2">
      <c r="A302" s="57"/>
      <c r="B302" s="263"/>
      <c r="C302" s="263"/>
      <c r="D302" s="263"/>
      <c r="E302" s="263"/>
      <c r="F302" s="263" t="s">
        <v>924</v>
      </c>
      <c r="G302" s="289">
        <v>2.0099999999999998</v>
      </c>
      <c r="H302" s="263" t="s">
        <v>925</v>
      </c>
      <c r="I302" s="289">
        <v>0</v>
      </c>
      <c r="J302" s="263" t="s">
        <v>926</v>
      </c>
      <c r="K302" s="289">
        <v>2.0099999999999998</v>
      </c>
      <c r="O302" s="46"/>
      <c r="P302" s="46"/>
      <c r="Q302" s="46"/>
      <c r="R302" s="46"/>
      <c r="S302" s="46"/>
      <c r="T302" s="46"/>
      <c r="U302" s="46"/>
      <c r="V302" s="46"/>
      <c r="W302" s="46"/>
      <c r="X302" s="46"/>
      <c r="Y302" s="46"/>
    </row>
    <row r="303" spans="1:25" ht="39" customHeight="1" thickBot="1" x14ac:dyDescent="0.25">
      <c r="A303" s="57"/>
      <c r="B303" s="263"/>
      <c r="C303" s="263"/>
      <c r="D303" s="263"/>
      <c r="E303" s="263"/>
      <c r="F303" s="263" t="s">
        <v>927</v>
      </c>
      <c r="G303" s="289">
        <v>2.12</v>
      </c>
      <c r="H303" s="263"/>
      <c r="I303" s="386" t="s">
        <v>928</v>
      </c>
      <c r="J303" s="386"/>
      <c r="K303" s="289">
        <v>12.31</v>
      </c>
      <c r="O303" s="46"/>
      <c r="P303" s="46"/>
      <c r="Q303" s="46"/>
      <c r="R303" s="46"/>
      <c r="S303" s="46"/>
      <c r="T303" s="46"/>
      <c r="U303" s="46"/>
      <c r="V303" s="46"/>
      <c r="W303" s="46"/>
      <c r="X303" s="46"/>
      <c r="Y303" s="46"/>
    </row>
    <row r="304" spans="1:25" ht="26.25" customHeight="1" thickTop="1" x14ac:dyDescent="0.2">
      <c r="A304" s="57"/>
      <c r="B304" s="278"/>
      <c r="C304" s="278"/>
      <c r="D304" s="278"/>
      <c r="E304" s="278"/>
      <c r="F304" s="278"/>
      <c r="G304" s="278"/>
      <c r="H304" s="278"/>
      <c r="I304" s="278"/>
      <c r="J304" s="278"/>
      <c r="K304" s="278"/>
      <c r="O304" s="46"/>
      <c r="P304" s="46"/>
      <c r="Q304" s="46"/>
      <c r="R304" s="46"/>
      <c r="S304" s="46"/>
      <c r="T304" s="46"/>
      <c r="U304" s="46"/>
      <c r="V304" s="46"/>
      <c r="W304" s="46"/>
      <c r="X304" s="46"/>
      <c r="Y304" s="46"/>
    </row>
    <row r="305" spans="1:25" ht="26.25" customHeight="1" x14ac:dyDescent="0.2">
      <c r="A305" s="57"/>
      <c r="B305" s="259" t="s">
        <v>113</v>
      </c>
      <c r="C305" s="267" t="s">
        <v>24</v>
      </c>
      <c r="D305" s="259" t="s">
        <v>25</v>
      </c>
      <c r="E305" s="259" t="s">
        <v>26</v>
      </c>
      <c r="F305" s="387" t="s">
        <v>917</v>
      </c>
      <c r="G305" s="387"/>
      <c r="H305" s="271" t="s">
        <v>27</v>
      </c>
      <c r="I305" s="267" t="s">
        <v>28</v>
      </c>
      <c r="J305" s="267" t="s">
        <v>29</v>
      </c>
      <c r="K305" s="267" t="s">
        <v>30</v>
      </c>
      <c r="O305" s="46"/>
      <c r="P305" s="46"/>
      <c r="Q305" s="46"/>
      <c r="R305" s="46"/>
      <c r="S305" s="46"/>
      <c r="T305" s="46"/>
      <c r="U305" s="46"/>
      <c r="V305" s="46"/>
      <c r="W305" s="46"/>
      <c r="X305" s="46"/>
      <c r="Y305" s="46"/>
    </row>
    <row r="306" spans="1:25" ht="26.25" customHeight="1" x14ac:dyDescent="0.2">
      <c r="A306" s="57"/>
      <c r="B306" s="260" t="s">
        <v>918</v>
      </c>
      <c r="C306" s="275" t="s">
        <v>114</v>
      </c>
      <c r="D306" s="260" t="s">
        <v>47</v>
      </c>
      <c r="E306" s="260" t="s">
        <v>115</v>
      </c>
      <c r="F306" s="388" t="s">
        <v>3992</v>
      </c>
      <c r="G306" s="388"/>
      <c r="H306" s="274" t="s">
        <v>60</v>
      </c>
      <c r="I306" s="277">
        <v>1</v>
      </c>
      <c r="J306" s="276">
        <v>848.95</v>
      </c>
      <c r="K306" s="276">
        <v>848.95</v>
      </c>
      <c r="O306" s="46"/>
      <c r="P306" s="46"/>
      <c r="Q306" s="46"/>
      <c r="R306" s="46"/>
      <c r="S306" s="46"/>
      <c r="T306" s="46"/>
      <c r="U306" s="46"/>
      <c r="V306" s="46"/>
      <c r="W306" s="46"/>
      <c r="X306" s="46"/>
      <c r="Y306" s="46"/>
    </row>
    <row r="307" spans="1:25" ht="26.25" customHeight="1" x14ac:dyDescent="0.2">
      <c r="A307" s="57"/>
      <c r="B307" s="261" t="s">
        <v>953</v>
      </c>
      <c r="C307" s="280" t="s">
        <v>1126</v>
      </c>
      <c r="D307" s="261" t="s">
        <v>47</v>
      </c>
      <c r="E307" s="261" t="s">
        <v>1127</v>
      </c>
      <c r="F307" s="385" t="s">
        <v>3985</v>
      </c>
      <c r="G307" s="385"/>
      <c r="H307" s="279" t="s">
        <v>1035</v>
      </c>
      <c r="I307" s="282">
        <v>9.1999999999999998E-2</v>
      </c>
      <c r="J307" s="281">
        <v>1.26</v>
      </c>
      <c r="K307" s="281">
        <v>0.11</v>
      </c>
      <c r="O307" s="46"/>
      <c r="P307" s="46"/>
      <c r="Q307" s="46"/>
      <c r="R307" s="46"/>
      <c r="S307" s="46"/>
      <c r="T307" s="46"/>
      <c r="U307" s="46"/>
      <c r="V307" s="46"/>
      <c r="W307" s="46"/>
      <c r="X307" s="46"/>
      <c r="Y307" s="46"/>
    </row>
    <row r="308" spans="1:25" ht="26.25" customHeight="1" x14ac:dyDescent="0.2">
      <c r="A308" s="57"/>
      <c r="B308" s="261" t="s">
        <v>953</v>
      </c>
      <c r="C308" s="280" t="s">
        <v>1019</v>
      </c>
      <c r="D308" s="261" t="s">
        <v>47</v>
      </c>
      <c r="E308" s="261" t="s">
        <v>1020</v>
      </c>
      <c r="F308" s="385" t="s">
        <v>3970</v>
      </c>
      <c r="G308" s="385"/>
      <c r="H308" s="279" t="s">
        <v>950</v>
      </c>
      <c r="I308" s="282">
        <v>0.501</v>
      </c>
      <c r="J308" s="281">
        <v>24.73</v>
      </c>
      <c r="K308" s="281">
        <v>12.38</v>
      </c>
      <c r="O308" s="46"/>
      <c r="P308" s="46"/>
      <c r="Q308" s="46"/>
      <c r="R308" s="46"/>
      <c r="S308" s="46"/>
      <c r="T308" s="46"/>
      <c r="U308" s="46"/>
      <c r="V308" s="46"/>
      <c r="W308" s="46"/>
      <c r="X308" s="46"/>
      <c r="Y308" s="46"/>
    </row>
    <row r="309" spans="1:25" ht="26.25" customHeight="1" x14ac:dyDescent="0.2">
      <c r="A309" s="57"/>
      <c r="B309" s="261" t="s">
        <v>953</v>
      </c>
      <c r="C309" s="280" t="s">
        <v>1128</v>
      </c>
      <c r="D309" s="261" t="s">
        <v>47</v>
      </c>
      <c r="E309" s="261" t="s">
        <v>1129</v>
      </c>
      <c r="F309" s="385" t="s">
        <v>3985</v>
      </c>
      <c r="G309" s="385"/>
      <c r="H309" s="279" t="s">
        <v>1041</v>
      </c>
      <c r="I309" s="282">
        <v>7.4999999999999997E-2</v>
      </c>
      <c r="J309" s="281">
        <v>0.54</v>
      </c>
      <c r="K309" s="281">
        <v>0.04</v>
      </c>
      <c r="O309" s="46"/>
      <c r="P309" s="46"/>
      <c r="Q309" s="46"/>
      <c r="R309" s="46"/>
      <c r="S309" s="46"/>
      <c r="T309" s="46"/>
      <c r="U309" s="46"/>
      <c r="V309" s="46"/>
      <c r="W309" s="46"/>
      <c r="X309" s="46"/>
      <c r="Y309" s="46"/>
    </row>
    <row r="310" spans="1:25" ht="26.25" customHeight="1" x14ac:dyDescent="0.2">
      <c r="A310" s="57"/>
      <c r="B310" s="261" t="s">
        <v>953</v>
      </c>
      <c r="C310" s="280" t="s">
        <v>1086</v>
      </c>
      <c r="D310" s="261" t="s">
        <v>47</v>
      </c>
      <c r="E310" s="261" t="s">
        <v>1087</v>
      </c>
      <c r="F310" s="385" t="s">
        <v>3970</v>
      </c>
      <c r="G310" s="385"/>
      <c r="H310" s="279" t="s">
        <v>950</v>
      </c>
      <c r="I310" s="282">
        <v>0.33400000000000002</v>
      </c>
      <c r="J310" s="281">
        <v>35.590000000000003</v>
      </c>
      <c r="K310" s="281">
        <v>11.88</v>
      </c>
      <c r="O310" s="46"/>
      <c r="P310" s="46"/>
      <c r="Q310" s="46"/>
      <c r="R310" s="46"/>
      <c r="S310" s="46"/>
      <c r="T310" s="46"/>
      <c r="U310" s="46"/>
      <c r="V310" s="46"/>
      <c r="W310" s="46"/>
      <c r="X310" s="46"/>
      <c r="Y310" s="46"/>
    </row>
    <row r="311" spans="1:25" ht="26.25" customHeight="1" x14ac:dyDescent="0.2">
      <c r="A311" s="57"/>
      <c r="B311" s="262" t="s">
        <v>919</v>
      </c>
      <c r="C311" s="284" t="s">
        <v>1130</v>
      </c>
      <c r="D311" s="262" t="s">
        <v>47</v>
      </c>
      <c r="E311" s="262" t="s">
        <v>1131</v>
      </c>
      <c r="F311" s="389" t="s">
        <v>923</v>
      </c>
      <c r="G311" s="389"/>
      <c r="H311" s="283" t="s">
        <v>60</v>
      </c>
      <c r="I311" s="286">
        <v>1.23</v>
      </c>
      <c r="J311" s="285">
        <v>670.36</v>
      </c>
      <c r="K311" s="285">
        <v>824.54</v>
      </c>
      <c r="O311" s="46"/>
      <c r="P311" s="46"/>
      <c r="Q311" s="46"/>
      <c r="R311" s="46"/>
      <c r="S311" s="46"/>
      <c r="T311" s="46"/>
      <c r="U311" s="46"/>
      <c r="V311" s="46"/>
      <c r="W311" s="46"/>
      <c r="X311" s="46"/>
      <c r="Y311" s="46"/>
    </row>
    <row r="312" spans="1:25" ht="26.25" customHeight="1" x14ac:dyDescent="0.2">
      <c r="A312" s="57"/>
      <c r="B312" s="263"/>
      <c r="C312" s="263"/>
      <c r="D312" s="263"/>
      <c r="E312" s="263"/>
      <c r="F312" s="263" t="s">
        <v>924</v>
      </c>
      <c r="G312" s="289">
        <v>20.79</v>
      </c>
      <c r="H312" s="263" t="s">
        <v>925</v>
      </c>
      <c r="I312" s="289">
        <v>0</v>
      </c>
      <c r="J312" s="263" t="s">
        <v>926</v>
      </c>
      <c r="K312" s="289">
        <v>20.79</v>
      </c>
      <c r="O312" s="46"/>
      <c r="P312" s="46"/>
      <c r="Q312" s="46"/>
      <c r="R312" s="46"/>
      <c r="S312" s="46"/>
      <c r="T312" s="46"/>
      <c r="U312" s="46"/>
      <c r="V312" s="46"/>
      <c r="W312" s="46"/>
      <c r="X312" s="46"/>
      <c r="Y312" s="46"/>
    </row>
    <row r="313" spans="1:25" ht="26.25" customHeight="1" thickBot="1" x14ac:dyDescent="0.25">
      <c r="A313" s="57"/>
      <c r="B313" s="263"/>
      <c r="C313" s="263"/>
      <c r="D313" s="263"/>
      <c r="E313" s="263"/>
      <c r="F313" s="263" t="s">
        <v>927</v>
      </c>
      <c r="G313" s="289">
        <v>176.66</v>
      </c>
      <c r="H313" s="263"/>
      <c r="I313" s="386" t="s">
        <v>928</v>
      </c>
      <c r="J313" s="386"/>
      <c r="K313" s="289">
        <v>1025.6099999999999</v>
      </c>
      <c r="O313" s="46"/>
      <c r="P313" s="46"/>
      <c r="Q313" s="46"/>
      <c r="R313" s="46"/>
      <c r="S313" s="46"/>
      <c r="T313" s="46"/>
      <c r="U313" s="46"/>
      <c r="V313" s="46"/>
      <c r="W313" s="46"/>
      <c r="X313" s="46"/>
      <c r="Y313" s="46"/>
    </row>
    <row r="314" spans="1:25" ht="26.25" customHeight="1" thickTop="1" x14ac:dyDescent="0.2">
      <c r="A314" s="57"/>
      <c r="B314" s="278"/>
      <c r="C314" s="278"/>
      <c r="D314" s="278"/>
      <c r="E314" s="278"/>
      <c r="F314" s="278"/>
      <c r="G314" s="278"/>
      <c r="H314" s="278"/>
      <c r="I314" s="278"/>
      <c r="J314" s="278"/>
      <c r="K314" s="278"/>
      <c r="O314" s="46"/>
      <c r="P314" s="46"/>
      <c r="Q314" s="46"/>
      <c r="R314" s="46"/>
      <c r="S314" s="46"/>
      <c r="T314" s="46"/>
      <c r="U314" s="46"/>
      <c r="V314" s="46"/>
      <c r="W314" s="46"/>
      <c r="X314" s="46"/>
      <c r="Y314" s="46"/>
    </row>
    <row r="315" spans="1:25" ht="26.25" customHeight="1" x14ac:dyDescent="0.2">
      <c r="A315" s="57"/>
      <c r="B315" s="259" t="s">
        <v>116</v>
      </c>
      <c r="C315" s="267" t="s">
        <v>24</v>
      </c>
      <c r="D315" s="259" t="s">
        <v>25</v>
      </c>
      <c r="E315" s="259" t="s">
        <v>26</v>
      </c>
      <c r="F315" s="387" t="s">
        <v>917</v>
      </c>
      <c r="G315" s="387"/>
      <c r="H315" s="271" t="s">
        <v>27</v>
      </c>
      <c r="I315" s="267" t="s">
        <v>28</v>
      </c>
      <c r="J315" s="267" t="s">
        <v>29</v>
      </c>
      <c r="K315" s="267" t="s">
        <v>30</v>
      </c>
      <c r="O315" s="46"/>
      <c r="P315" s="46"/>
      <c r="Q315" s="46"/>
      <c r="R315" s="46"/>
      <c r="S315" s="46"/>
      <c r="T315" s="46"/>
      <c r="U315" s="46"/>
      <c r="V315" s="46"/>
      <c r="W315" s="46"/>
      <c r="X315" s="46"/>
      <c r="Y315" s="46"/>
    </row>
    <row r="316" spans="1:25" ht="26.25" customHeight="1" x14ac:dyDescent="0.2">
      <c r="A316" s="57"/>
      <c r="B316" s="260" t="s">
        <v>918</v>
      </c>
      <c r="C316" s="275" t="s">
        <v>117</v>
      </c>
      <c r="D316" s="260" t="s">
        <v>47</v>
      </c>
      <c r="E316" s="260" t="s">
        <v>2514</v>
      </c>
      <c r="F316" s="388" t="s">
        <v>3994</v>
      </c>
      <c r="G316" s="388"/>
      <c r="H316" s="274" t="s">
        <v>60</v>
      </c>
      <c r="I316" s="277">
        <v>1</v>
      </c>
      <c r="J316" s="276">
        <v>1.45</v>
      </c>
      <c r="K316" s="276">
        <v>1.45</v>
      </c>
      <c r="O316" s="46"/>
      <c r="P316" s="46"/>
      <c r="Q316" s="46"/>
      <c r="R316" s="46"/>
      <c r="S316" s="46"/>
      <c r="T316" s="46"/>
      <c r="U316" s="46"/>
      <c r="V316" s="46"/>
      <c r="W316" s="46"/>
      <c r="X316" s="46"/>
      <c r="Y316" s="46"/>
    </row>
    <row r="317" spans="1:25" ht="26.25" customHeight="1" x14ac:dyDescent="0.2">
      <c r="A317" s="57"/>
      <c r="B317" s="261" t="s">
        <v>953</v>
      </c>
      <c r="C317" s="280" t="s">
        <v>1134</v>
      </c>
      <c r="D317" s="261" t="s">
        <v>47</v>
      </c>
      <c r="E317" s="261" t="s">
        <v>1135</v>
      </c>
      <c r="F317" s="385" t="s">
        <v>3985</v>
      </c>
      <c r="G317" s="385"/>
      <c r="H317" s="279" t="s">
        <v>1041</v>
      </c>
      <c r="I317" s="282">
        <v>6.1034000000000001E-3</v>
      </c>
      <c r="J317" s="281">
        <v>93.96</v>
      </c>
      <c r="K317" s="281">
        <v>0.56999999999999995</v>
      </c>
      <c r="O317" s="46"/>
      <c r="P317" s="46"/>
      <c r="Q317" s="46"/>
      <c r="R317" s="46"/>
      <c r="S317" s="46"/>
      <c r="T317" s="46"/>
      <c r="U317" s="46"/>
      <c r="V317" s="46"/>
      <c r="W317" s="46"/>
      <c r="X317" s="46"/>
      <c r="Y317" s="46"/>
    </row>
    <row r="318" spans="1:25" ht="26.25" customHeight="1" x14ac:dyDescent="0.2">
      <c r="A318" s="57"/>
      <c r="B318" s="261" t="s">
        <v>953</v>
      </c>
      <c r="C318" s="280" t="s">
        <v>1019</v>
      </c>
      <c r="D318" s="261" t="s">
        <v>47</v>
      </c>
      <c r="E318" s="261" t="s">
        <v>1020</v>
      </c>
      <c r="F318" s="385" t="s">
        <v>3970</v>
      </c>
      <c r="G318" s="385"/>
      <c r="H318" s="279" t="s">
        <v>950</v>
      </c>
      <c r="I318" s="282">
        <v>8.626E-3</v>
      </c>
      <c r="J318" s="281">
        <v>24.73</v>
      </c>
      <c r="K318" s="281">
        <v>0.21</v>
      </c>
      <c r="O318" s="46"/>
      <c r="P318" s="46"/>
      <c r="Q318" s="46"/>
      <c r="R318" s="46"/>
      <c r="S318" s="46"/>
      <c r="T318" s="46"/>
      <c r="U318" s="46"/>
      <c r="V318" s="46"/>
      <c r="W318" s="46"/>
      <c r="X318" s="46"/>
      <c r="Y318" s="46"/>
    </row>
    <row r="319" spans="1:25" ht="26.25" customHeight="1" x14ac:dyDescent="0.2">
      <c r="A319" s="57"/>
      <c r="B319" s="261" t="s">
        <v>953</v>
      </c>
      <c r="C319" s="280" t="s">
        <v>1132</v>
      </c>
      <c r="D319" s="261" t="s">
        <v>47</v>
      </c>
      <c r="E319" s="261" t="s">
        <v>1133</v>
      </c>
      <c r="F319" s="385" t="s">
        <v>3985</v>
      </c>
      <c r="G319" s="385"/>
      <c r="H319" s="279" t="s">
        <v>1035</v>
      </c>
      <c r="I319" s="282">
        <v>2.5225999999999998E-3</v>
      </c>
      <c r="J319" s="281">
        <v>266.25</v>
      </c>
      <c r="K319" s="281">
        <v>0.67</v>
      </c>
      <c r="O319" s="46"/>
      <c r="P319" s="46"/>
      <c r="Q319" s="46"/>
      <c r="R319" s="46"/>
      <c r="S319" s="46"/>
      <c r="T319" s="46"/>
      <c r="U319" s="46"/>
      <c r="V319" s="46"/>
      <c r="W319" s="46"/>
      <c r="X319" s="46"/>
      <c r="Y319" s="46"/>
    </row>
    <row r="320" spans="1:25" ht="26.25" customHeight="1" x14ac:dyDescent="0.2">
      <c r="A320" s="57"/>
      <c r="B320" s="263"/>
      <c r="C320" s="263"/>
      <c r="D320" s="263"/>
      <c r="E320" s="263"/>
      <c r="F320" s="263" t="s">
        <v>924</v>
      </c>
      <c r="G320" s="289">
        <v>0.41</v>
      </c>
      <c r="H320" s="263" t="s">
        <v>925</v>
      </c>
      <c r="I320" s="289">
        <v>0</v>
      </c>
      <c r="J320" s="263" t="s">
        <v>926</v>
      </c>
      <c r="K320" s="289">
        <v>0.41</v>
      </c>
      <c r="O320" s="46"/>
      <c r="P320" s="46"/>
      <c r="Q320" s="46"/>
      <c r="R320" s="46"/>
      <c r="S320" s="46"/>
      <c r="T320" s="46"/>
      <c r="U320" s="46"/>
      <c r="V320" s="46"/>
      <c r="W320" s="46"/>
      <c r="X320" s="46"/>
      <c r="Y320" s="46"/>
    </row>
    <row r="321" spans="1:25" ht="26.25" customHeight="1" thickBot="1" x14ac:dyDescent="0.25">
      <c r="A321" s="57"/>
      <c r="B321" s="263"/>
      <c r="C321" s="263"/>
      <c r="D321" s="263"/>
      <c r="E321" s="263"/>
      <c r="F321" s="263" t="s">
        <v>927</v>
      </c>
      <c r="G321" s="289">
        <v>0.3</v>
      </c>
      <c r="H321" s="263"/>
      <c r="I321" s="386" t="s">
        <v>928</v>
      </c>
      <c r="J321" s="386"/>
      <c r="K321" s="289">
        <v>1.75</v>
      </c>
      <c r="O321" s="46"/>
      <c r="P321" s="46"/>
      <c r="Q321" s="46"/>
      <c r="R321" s="46"/>
      <c r="S321" s="46"/>
      <c r="T321" s="46"/>
      <c r="U321" s="46"/>
      <c r="V321" s="46"/>
      <c r="W321" s="46"/>
      <c r="X321" s="46"/>
      <c r="Y321" s="46"/>
    </row>
    <row r="322" spans="1:25" ht="26.25" customHeight="1" thickTop="1" x14ac:dyDescent="0.2">
      <c r="A322" s="57"/>
      <c r="B322" s="278"/>
      <c r="C322" s="278"/>
      <c r="D322" s="278"/>
      <c r="E322" s="278"/>
      <c r="F322" s="278"/>
      <c r="G322" s="278"/>
      <c r="H322" s="278"/>
      <c r="I322" s="278"/>
      <c r="J322" s="278"/>
      <c r="K322" s="278"/>
      <c r="O322" s="46"/>
      <c r="P322" s="46"/>
      <c r="Q322" s="46"/>
      <c r="R322" s="46"/>
      <c r="S322" s="46"/>
      <c r="T322" s="46"/>
      <c r="U322" s="46"/>
      <c r="V322" s="46"/>
      <c r="W322" s="46"/>
      <c r="X322" s="46"/>
      <c r="Y322" s="46"/>
    </row>
    <row r="323" spans="1:25" ht="26.25" customHeight="1" x14ac:dyDescent="0.2">
      <c r="A323" s="57"/>
      <c r="B323" s="259" t="s">
        <v>118</v>
      </c>
      <c r="C323" s="267" t="s">
        <v>24</v>
      </c>
      <c r="D323" s="259" t="s">
        <v>25</v>
      </c>
      <c r="E323" s="259" t="s">
        <v>26</v>
      </c>
      <c r="F323" s="387" t="s">
        <v>917</v>
      </c>
      <c r="G323" s="387"/>
      <c r="H323" s="271" t="s">
        <v>27</v>
      </c>
      <c r="I323" s="267" t="s">
        <v>28</v>
      </c>
      <c r="J323" s="267" t="s">
        <v>29</v>
      </c>
      <c r="K323" s="267" t="s">
        <v>30</v>
      </c>
      <c r="O323" s="46"/>
      <c r="P323" s="46"/>
      <c r="Q323" s="46"/>
      <c r="R323" s="46"/>
      <c r="S323" s="46"/>
      <c r="T323" s="46"/>
      <c r="U323" s="46"/>
      <c r="V323" s="46"/>
      <c r="W323" s="46"/>
      <c r="X323" s="46"/>
      <c r="Y323" s="46"/>
    </row>
    <row r="324" spans="1:25" ht="26.25" customHeight="1" x14ac:dyDescent="0.2">
      <c r="A324" s="57"/>
      <c r="B324" s="260" t="s">
        <v>918</v>
      </c>
      <c r="C324" s="275" t="s">
        <v>119</v>
      </c>
      <c r="D324" s="260" t="s">
        <v>47</v>
      </c>
      <c r="E324" s="260" t="s">
        <v>120</v>
      </c>
      <c r="F324" s="388" t="s">
        <v>3995</v>
      </c>
      <c r="G324" s="388"/>
      <c r="H324" s="274" t="s">
        <v>60</v>
      </c>
      <c r="I324" s="277">
        <v>1</v>
      </c>
      <c r="J324" s="276">
        <v>29.19</v>
      </c>
      <c r="K324" s="276">
        <v>29.19</v>
      </c>
      <c r="O324" s="46"/>
      <c r="P324" s="46"/>
      <c r="Q324" s="46"/>
      <c r="R324" s="46"/>
      <c r="S324" s="46"/>
      <c r="T324" s="46"/>
      <c r="U324" s="46"/>
      <c r="V324" s="46"/>
      <c r="W324" s="46"/>
      <c r="X324" s="46"/>
      <c r="Y324" s="46"/>
    </row>
    <row r="325" spans="1:25" ht="26.25" customHeight="1" x14ac:dyDescent="0.2">
      <c r="A325" s="57"/>
      <c r="B325" s="261" t="s">
        <v>953</v>
      </c>
      <c r="C325" s="280" t="s">
        <v>1140</v>
      </c>
      <c r="D325" s="261" t="s">
        <v>47</v>
      </c>
      <c r="E325" s="261" t="s">
        <v>1141</v>
      </c>
      <c r="F325" s="385" t="s">
        <v>3985</v>
      </c>
      <c r="G325" s="385"/>
      <c r="H325" s="279" t="s">
        <v>1035</v>
      </c>
      <c r="I325" s="282">
        <v>5.4000000000000003E-3</v>
      </c>
      <c r="J325" s="281">
        <v>329.22</v>
      </c>
      <c r="K325" s="281">
        <v>1.77</v>
      </c>
      <c r="O325" s="46"/>
      <c r="P325" s="46"/>
      <c r="Q325" s="46"/>
      <c r="R325" s="46"/>
      <c r="S325" s="46"/>
      <c r="T325" s="46"/>
      <c r="U325" s="46"/>
      <c r="V325" s="46"/>
      <c r="W325" s="46"/>
      <c r="X325" s="46"/>
      <c r="Y325" s="46"/>
    </row>
    <row r="326" spans="1:25" ht="26.25" customHeight="1" x14ac:dyDescent="0.2">
      <c r="A326" s="57"/>
      <c r="B326" s="261" t="s">
        <v>953</v>
      </c>
      <c r="C326" s="280" t="s">
        <v>1019</v>
      </c>
      <c r="D326" s="261" t="s">
        <v>47</v>
      </c>
      <c r="E326" s="261" t="s">
        <v>1020</v>
      </c>
      <c r="F326" s="385" t="s">
        <v>3970</v>
      </c>
      <c r="G326" s="385"/>
      <c r="H326" s="279" t="s">
        <v>950</v>
      </c>
      <c r="I326" s="282">
        <v>0.78659999999999997</v>
      </c>
      <c r="J326" s="281">
        <v>24.73</v>
      </c>
      <c r="K326" s="281">
        <v>19.45</v>
      </c>
      <c r="O326" s="46"/>
      <c r="P326" s="46"/>
      <c r="Q326" s="46"/>
      <c r="R326" s="46"/>
      <c r="S326" s="46"/>
      <c r="T326" s="46"/>
      <c r="U326" s="46"/>
      <c r="V326" s="46"/>
      <c r="W326" s="46"/>
      <c r="X326" s="46"/>
      <c r="Y326" s="46"/>
    </row>
    <row r="327" spans="1:25" ht="39" customHeight="1" x14ac:dyDescent="0.2">
      <c r="A327" s="57"/>
      <c r="B327" s="261" t="s">
        <v>953</v>
      </c>
      <c r="C327" s="280" t="s">
        <v>1138</v>
      </c>
      <c r="D327" s="261" t="s">
        <v>47</v>
      </c>
      <c r="E327" s="261" t="s">
        <v>1139</v>
      </c>
      <c r="F327" s="385" t="s">
        <v>3985</v>
      </c>
      <c r="G327" s="385"/>
      <c r="H327" s="279" t="s">
        <v>1041</v>
      </c>
      <c r="I327" s="282">
        <v>5.9999999999999995E-4</v>
      </c>
      <c r="J327" s="281">
        <v>83.81</v>
      </c>
      <c r="K327" s="281">
        <v>0.05</v>
      </c>
      <c r="O327" s="46"/>
      <c r="P327" s="46"/>
      <c r="Q327" s="46"/>
      <c r="R327" s="46"/>
      <c r="S327" s="46"/>
      <c r="T327" s="46"/>
      <c r="U327" s="46"/>
      <c r="V327" s="46"/>
      <c r="W327" s="46"/>
      <c r="X327" s="46"/>
      <c r="Y327" s="46"/>
    </row>
    <row r="328" spans="1:25" ht="26.25" customHeight="1" x14ac:dyDescent="0.2">
      <c r="A328" s="57"/>
      <c r="B328" s="261" t="s">
        <v>953</v>
      </c>
      <c r="C328" s="280" t="s">
        <v>1136</v>
      </c>
      <c r="D328" s="261" t="s">
        <v>47</v>
      </c>
      <c r="E328" s="261" t="s">
        <v>1137</v>
      </c>
      <c r="F328" s="385" t="s">
        <v>3985</v>
      </c>
      <c r="G328" s="385"/>
      <c r="H328" s="279" t="s">
        <v>1035</v>
      </c>
      <c r="I328" s="282">
        <v>0.19620000000000001</v>
      </c>
      <c r="J328" s="281">
        <v>40.4</v>
      </c>
      <c r="K328" s="281">
        <v>7.92</v>
      </c>
      <c r="O328" s="46"/>
      <c r="P328" s="46"/>
      <c r="Q328" s="46"/>
      <c r="R328" s="46"/>
      <c r="S328" s="46"/>
      <c r="T328" s="46"/>
      <c r="U328" s="46"/>
      <c r="V328" s="46"/>
      <c r="W328" s="46"/>
      <c r="X328" s="46"/>
      <c r="Y328" s="46"/>
    </row>
    <row r="329" spans="1:25" ht="39" customHeight="1" x14ac:dyDescent="0.2">
      <c r="A329" s="57"/>
      <c r="B329" s="263"/>
      <c r="C329" s="263"/>
      <c r="D329" s="263"/>
      <c r="E329" s="263"/>
      <c r="F329" s="263" t="s">
        <v>924</v>
      </c>
      <c r="G329" s="289">
        <v>22.02</v>
      </c>
      <c r="H329" s="263" t="s">
        <v>925</v>
      </c>
      <c r="I329" s="289">
        <v>0</v>
      </c>
      <c r="J329" s="263" t="s">
        <v>926</v>
      </c>
      <c r="K329" s="289">
        <v>22.02</v>
      </c>
      <c r="O329" s="46"/>
      <c r="P329" s="46"/>
      <c r="Q329" s="46"/>
      <c r="R329" s="46"/>
      <c r="S329" s="46"/>
      <c r="T329" s="46"/>
      <c r="U329" s="46"/>
      <c r="V329" s="46"/>
      <c r="W329" s="46"/>
      <c r="X329" s="46"/>
      <c r="Y329" s="46"/>
    </row>
    <row r="330" spans="1:25" ht="26.25" customHeight="1" thickBot="1" x14ac:dyDescent="0.25">
      <c r="A330" s="57"/>
      <c r="B330" s="263"/>
      <c r="C330" s="263"/>
      <c r="D330" s="263"/>
      <c r="E330" s="263"/>
      <c r="F330" s="263" t="s">
        <v>927</v>
      </c>
      <c r="G330" s="289">
        <v>6.07</v>
      </c>
      <c r="H330" s="263"/>
      <c r="I330" s="386" t="s">
        <v>928</v>
      </c>
      <c r="J330" s="386"/>
      <c r="K330" s="289">
        <v>35.26</v>
      </c>
      <c r="O330" s="46"/>
      <c r="P330" s="46"/>
      <c r="Q330" s="46"/>
      <c r="R330" s="46"/>
      <c r="S330" s="46"/>
      <c r="T330" s="46"/>
      <c r="U330" s="46"/>
      <c r="V330" s="46"/>
      <c r="W330" s="46"/>
      <c r="X330" s="46"/>
      <c r="Y330" s="46"/>
    </row>
    <row r="331" spans="1:25" ht="26.25" customHeight="1" thickTop="1" x14ac:dyDescent="0.2">
      <c r="A331" s="57"/>
      <c r="B331" s="278"/>
      <c r="C331" s="278"/>
      <c r="D331" s="278"/>
      <c r="E331" s="278"/>
      <c r="F331" s="278"/>
      <c r="G331" s="278"/>
      <c r="H331" s="278"/>
      <c r="I331" s="278"/>
      <c r="J331" s="278"/>
      <c r="K331" s="278"/>
      <c r="O331" s="46"/>
      <c r="P331" s="46"/>
      <c r="Q331" s="46"/>
      <c r="R331" s="46"/>
      <c r="S331" s="46"/>
      <c r="T331" s="46"/>
      <c r="U331" s="46"/>
      <c r="V331" s="46"/>
      <c r="W331" s="46"/>
      <c r="X331" s="46"/>
      <c r="Y331" s="46"/>
    </row>
    <row r="332" spans="1:25" ht="26.25" customHeight="1" x14ac:dyDescent="0.2">
      <c r="A332" s="57"/>
      <c r="B332" s="259" t="s">
        <v>121</v>
      </c>
      <c r="C332" s="267" t="s">
        <v>24</v>
      </c>
      <c r="D332" s="259" t="s">
        <v>25</v>
      </c>
      <c r="E332" s="259" t="s">
        <v>26</v>
      </c>
      <c r="F332" s="387" t="s">
        <v>917</v>
      </c>
      <c r="G332" s="387"/>
      <c r="H332" s="271" t="s">
        <v>27</v>
      </c>
      <c r="I332" s="267" t="s">
        <v>28</v>
      </c>
      <c r="J332" s="267" t="s">
        <v>29</v>
      </c>
      <c r="K332" s="267" t="s">
        <v>30</v>
      </c>
      <c r="O332" s="46"/>
      <c r="P332" s="46"/>
      <c r="Q332" s="46"/>
      <c r="R332" s="46"/>
      <c r="S332" s="46"/>
      <c r="T332" s="46"/>
      <c r="U332" s="46"/>
      <c r="V332" s="46"/>
      <c r="W332" s="46"/>
      <c r="X332" s="46"/>
      <c r="Y332" s="46"/>
    </row>
    <row r="333" spans="1:25" ht="26.25" customHeight="1" x14ac:dyDescent="0.2">
      <c r="A333" s="57"/>
      <c r="B333" s="260" t="s">
        <v>918</v>
      </c>
      <c r="C333" s="275" t="s">
        <v>122</v>
      </c>
      <c r="D333" s="260" t="s">
        <v>47</v>
      </c>
      <c r="E333" s="260" t="s">
        <v>123</v>
      </c>
      <c r="F333" s="388" t="s">
        <v>3996</v>
      </c>
      <c r="G333" s="388"/>
      <c r="H333" s="274" t="s">
        <v>40</v>
      </c>
      <c r="I333" s="277">
        <v>1</v>
      </c>
      <c r="J333" s="276">
        <v>54.39</v>
      </c>
      <c r="K333" s="276">
        <v>54.39</v>
      </c>
      <c r="O333" s="46"/>
      <c r="P333" s="46"/>
      <c r="Q333" s="46"/>
      <c r="R333" s="46"/>
      <c r="S333" s="46"/>
      <c r="T333" s="46"/>
      <c r="U333" s="46"/>
      <c r="V333" s="46"/>
      <c r="W333" s="46"/>
      <c r="X333" s="46"/>
      <c r="Y333" s="46"/>
    </row>
    <row r="334" spans="1:25" ht="26.25" customHeight="1" x14ac:dyDescent="0.2">
      <c r="A334" s="57"/>
      <c r="B334" s="261" t="s">
        <v>953</v>
      </c>
      <c r="C334" s="280" t="s">
        <v>1144</v>
      </c>
      <c r="D334" s="261" t="s">
        <v>47</v>
      </c>
      <c r="E334" s="261" t="s">
        <v>1145</v>
      </c>
      <c r="F334" s="385" t="s">
        <v>3970</v>
      </c>
      <c r="G334" s="385"/>
      <c r="H334" s="279" t="s">
        <v>950</v>
      </c>
      <c r="I334" s="282">
        <v>9.69E-2</v>
      </c>
      <c r="J334" s="281">
        <v>25.97</v>
      </c>
      <c r="K334" s="281">
        <v>2.5099999999999998</v>
      </c>
      <c r="O334" s="46"/>
      <c r="P334" s="46"/>
      <c r="Q334" s="46"/>
      <c r="R334" s="46"/>
      <c r="S334" s="46"/>
      <c r="T334" s="46"/>
      <c r="U334" s="46"/>
      <c r="V334" s="46"/>
      <c r="W334" s="46"/>
      <c r="X334" s="46"/>
      <c r="Y334" s="46"/>
    </row>
    <row r="335" spans="1:25" ht="26.25" customHeight="1" x14ac:dyDescent="0.2">
      <c r="A335" s="57"/>
      <c r="B335" s="261" t="s">
        <v>953</v>
      </c>
      <c r="C335" s="280" t="s">
        <v>1142</v>
      </c>
      <c r="D335" s="261" t="s">
        <v>47</v>
      </c>
      <c r="E335" s="261" t="s">
        <v>1143</v>
      </c>
      <c r="F335" s="385" t="s">
        <v>3970</v>
      </c>
      <c r="G335" s="385"/>
      <c r="H335" s="279" t="s">
        <v>950</v>
      </c>
      <c r="I335" s="282">
        <v>0.4299</v>
      </c>
      <c r="J335" s="281">
        <v>35.590000000000003</v>
      </c>
      <c r="K335" s="281">
        <v>15.3</v>
      </c>
      <c r="O335" s="46"/>
      <c r="P335" s="46"/>
      <c r="Q335" s="46"/>
      <c r="R335" s="46"/>
      <c r="S335" s="46"/>
      <c r="T335" s="46"/>
      <c r="U335" s="46"/>
      <c r="V335" s="46"/>
      <c r="W335" s="46"/>
      <c r="X335" s="46"/>
      <c r="Y335" s="46"/>
    </row>
    <row r="336" spans="1:25" ht="26.25" customHeight="1" x14ac:dyDescent="0.2">
      <c r="A336" s="57"/>
      <c r="B336" s="262" t="s">
        <v>919</v>
      </c>
      <c r="C336" s="284" t="s">
        <v>1146</v>
      </c>
      <c r="D336" s="262" t="s">
        <v>47</v>
      </c>
      <c r="E336" s="262" t="s">
        <v>2643</v>
      </c>
      <c r="F336" s="389" t="s">
        <v>923</v>
      </c>
      <c r="G336" s="389"/>
      <c r="H336" s="283" t="s">
        <v>97</v>
      </c>
      <c r="I336" s="286">
        <v>1.5</v>
      </c>
      <c r="J336" s="285">
        <v>24.39</v>
      </c>
      <c r="K336" s="285">
        <v>36.58</v>
      </c>
      <c r="O336" s="46"/>
      <c r="P336" s="46"/>
      <c r="Q336" s="46"/>
      <c r="R336" s="46"/>
      <c r="S336" s="46"/>
      <c r="T336" s="46"/>
      <c r="U336" s="46"/>
      <c r="V336" s="46"/>
      <c r="W336" s="46"/>
      <c r="X336" s="46"/>
      <c r="Y336" s="46"/>
    </row>
    <row r="337" spans="1:25" ht="26.25" customHeight="1" x14ac:dyDescent="0.2">
      <c r="A337" s="57"/>
      <c r="B337" s="263"/>
      <c r="C337" s="263"/>
      <c r="D337" s="263"/>
      <c r="E337" s="263"/>
      <c r="F337" s="263" t="s">
        <v>924</v>
      </c>
      <c r="G337" s="289">
        <v>15.59</v>
      </c>
      <c r="H337" s="263" t="s">
        <v>925</v>
      </c>
      <c r="I337" s="289">
        <v>0</v>
      </c>
      <c r="J337" s="263" t="s">
        <v>926</v>
      </c>
      <c r="K337" s="289">
        <v>15.59</v>
      </c>
      <c r="O337" s="46"/>
      <c r="P337" s="46"/>
      <c r="Q337" s="46"/>
      <c r="R337" s="46"/>
      <c r="S337" s="46"/>
      <c r="T337" s="46"/>
      <c r="U337" s="46"/>
      <c r="V337" s="46"/>
      <c r="W337" s="46"/>
      <c r="X337" s="46"/>
      <c r="Y337" s="46"/>
    </row>
    <row r="338" spans="1:25" ht="26.25" customHeight="1" thickBot="1" x14ac:dyDescent="0.25">
      <c r="A338" s="57"/>
      <c r="B338" s="263"/>
      <c r="C338" s="263"/>
      <c r="D338" s="263"/>
      <c r="E338" s="263"/>
      <c r="F338" s="263" t="s">
        <v>927</v>
      </c>
      <c r="G338" s="289">
        <v>11.31</v>
      </c>
      <c r="H338" s="263"/>
      <c r="I338" s="386" t="s">
        <v>928</v>
      </c>
      <c r="J338" s="386"/>
      <c r="K338" s="289">
        <v>65.7</v>
      </c>
      <c r="O338" s="46"/>
      <c r="P338" s="46"/>
      <c r="Q338" s="46"/>
      <c r="R338" s="46"/>
      <c r="S338" s="46"/>
      <c r="T338" s="46"/>
      <c r="U338" s="46"/>
      <c r="V338" s="46"/>
      <c r="W338" s="46"/>
      <c r="X338" s="46"/>
      <c r="Y338" s="46"/>
    </row>
    <row r="339" spans="1:25" ht="26.25" customHeight="1" thickTop="1" x14ac:dyDescent="0.2">
      <c r="A339" s="57"/>
      <c r="B339" s="278"/>
      <c r="C339" s="278"/>
      <c r="D339" s="278"/>
      <c r="E339" s="278"/>
      <c r="F339" s="278"/>
      <c r="G339" s="278"/>
      <c r="H339" s="278"/>
      <c r="I339" s="278"/>
      <c r="J339" s="278"/>
      <c r="K339" s="278"/>
      <c r="O339" s="46"/>
      <c r="P339" s="46"/>
      <c r="Q339" s="46"/>
      <c r="R339" s="46"/>
      <c r="S339" s="46"/>
      <c r="T339" s="46"/>
      <c r="U339" s="46"/>
      <c r="V339" s="46"/>
      <c r="W339" s="46"/>
      <c r="X339" s="46"/>
      <c r="Y339" s="46"/>
    </row>
    <row r="340" spans="1:25" ht="26.25" customHeight="1" x14ac:dyDescent="0.2">
      <c r="A340" s="57"/>
      <c r="B340" s="259" t="s">
        <v>124</v>
      </c>
      <c r="C340" s="267" t="s">
        <v>24</v>
      </c>
      <c r="D340" s="259" t="s">
        <v>25</v>
      </c>
      <c r="E340" s="259" t="s">
        <v>26</v>
      </c>
      <c r="F340" s="387" t="s">
        <v>917</v>
      </c>
      <c r="G340" s="387"/>
      <c r="H340" s="271" t="s">
        <v>27</v>
      </c>
      <c r="I340" s="267" t="s">
        <v>28</v>
      </c>
      <c r="J340" s="267" t="s">
        <v>29</v>
      </c>
      <c r="K340" s="267" t="s">
        <v>30</v>
      </c>
      <c r="O340" s="46"/>
      <c r="P340" s="46"/>
      <c r="Q340" s="46"/>
      <c r="R340" s="46"/>
      <c r="S340" s="46"/>
      <c r="T340" s="46"/>
      <c r="U340" s="46"/>
      <c r="V340" s="46"/>
      <c r="W340" s="46"/>
      <c r="X340" s="46"/>
      <c r="Y340" s="46"/>
    </row>
    <row r="341" spans="1:25" ht="26.25" customHeight="1" x14ac:dyDescent="0.2">
      <c r="A341" s="57"/>
      <c r="B341" s="260" t="s">
        <v>918</v>
      </c>
      <c r="C341" s="275" t="s">
        <v>2408</v>
      </c>
      <c r="D341" s="260" t="s">
        <v>73</v>
      </c>
      <c r="E341" s="260" t="s">
        <v>125</v>
      </c>
      <c r="F341" s="388" t="s">
        <v>1038</v>
      </c>
      <c r="G341" s="388"/>
      <c r="H341" s="274" t="s">
        <v>60</v>
      </c>
      <c r="I341" s="277">
        <v>1</v>
      </c>
      <c r="J341" s="276">
        <v>102.85</v>
      </c>
      <c r="K341" s="276">
        <v>102.85</v>
      </c>
      <c r="O341" s="46"/>
      <c r="P341" s="46"/>
      <c r="Q341" s="46"/>
      <c r="R341" s="46"/>
      <c r="S341" s="46"/>
      <c r="T341" s="46"/>
      <c r="U341" s="46"/>
      <c r="V341" s="46"/>
      <c r="W341" s="46"/>
      <c r="X341" s="46"/>
      <c r="Y341" s="46"/>
    </row>
    <row r="342" spans="1:25" ht="26.25" customHeight="1" x14ac:dyDescent="0.2">
      <c r="A342" s="57"/>
      <c r="B342" s="261" t="s">
        <v>953</v>
      </c>
      <c r="C342" s="280" t="s">
        <v>2644</v>
      </c>
      <c r="D342" s="261" t="s">
        <v>47</v>
      </c>
      <c r="E342" s="261" t="s">
        <v>2645</v>
      </c>
      <c r="F342" s="385" t="s">
        <v>3970</v>
      </c>
      <c r="G342" s="385"/>
      <c r="H342" s="279" t="s">
        <v>950</v>
      </c>
      <c r="I342" s="282">
        <v>3.9E-2</v>
      </c>
      <c r="J342" s="281">
        <v>38.090000000000003</v>
      </c>
      <c r="K342" s="281">
        <v>1.48</v>
      </c>
      <c r="O342" s="46"/>
      <c r="P342" s="46"/>
      <c r="Q342" s="46"/>
      <c r="R342" s="46"/>
      <c r="S342" s="46"/>
      <c r="T342" s="46"/>
      <c r="U342" s="46"/>
      <c r="V342" s="46"/>
      <c r="W342" s="46"/>
      <c r="X342" s="46"/>
      <c r="Y342" s="46"/>
    </row>
    <row r="343" spans="1:25" ht="26.25" customHeight="1" x14ac:dyDescent="0.2">
      <c r="A343" s="57"/>
      <c r="B343" s="261" t="s">
        <v>953</v>
      </c>
      <c r="C343" s="280" t="s">
        <v>2646</v>
      </c>
      <c r="D343" s="261" t="s">
        <v>47</v>
      </c>
      <c r="E343" s="261" t="s">
        <v>2647</v>
      </c>
      <c r="F343" s="385" t="s">
        <v>956</v>
      </c>
      <c r="G343" s="385"/>
      <c r="H343" s="279" t="s">
        <v>950</v>
      </c>
      <c r="I343" s="282">
        <v>8.9999999999999993E-3</v>
      </c>
      <c r="J343" s="281">
        <v>129.44999999999999</v>
      </c>
      <c r="K343" s="281">
        <v>1.1599999999999999</v>
      </c>
      <c r="O343" s="46"/>
      <c r="P343" s="46"/>
      <c r="Q343" s="46"/>
      <c r="R343" s="46"/>
      <c r="S343" s="46"/>
      <c r="T343" s="46"/>
      <c r="U343" s="46"/>
      <c r="V343" s="46"/>
      <c r="W343" s="46"/>
      <c r="X343" s="46"/>
      <c r="Y343" s="46"/>
    </row>
    <row r="344" spans="1:25" ht="26.25" customHeight="1" x14ac:dyDescent="0.2">
      <c r="A344" s="57"/>
      <c r="B344" s="262" t="s">
        <v>919</v>
      </c>
      <c r="C344" s="284" t="s">
        <v>1147</v>
      </c>
      <c r="D344" s="262" t="s">
        <v>43</v>
      </c>
      <c r="E344" s="262" t="s">
        <v>1148</v>
      </c>
      <c r="F344" s="389" t="s">
        <v>923</v>
      </c>
      <c r="G344" s="389"/>
      <c r="H344" s="283" t="s">
        <v>49</v>
      </c>
      <c r="I344" s="286">
        <v>1</v>
      </c>
      <c r="J344" s="285">
        <v>100.21</v>
      </c>
      <c r="K344" s="285">
        <v>100.21</v>
      </c>
      <c r="O344" s="46"/>
      <c r="P344" s="46"/>
      <c r="Q344" s="46"/>
      <c r="R344" s="46"/>
      <c r="S344" s="46"/>
      <c r="T344" s="46"/>
      <c r="U344" s="46"/>
      <c r="V344" s="46"/>
      <c r="W344" s="46"/>
      <c r="X344" s="46"/>
      <c r="Y344" s="46"/>
    </row>
    <row r="345" spans="1:25" ht="26.25" customHeight="1" x14ac:dyDescent="0.2">
      <c r="A345" s="57"/>
      <c r="B345" s="263"/>
      <c r="C345" s="263"/>
      <c r="D345" s="263"/>
      <c r="E345" s="263"/>
      <c r="F345" s="263" t="s">
        <v>924</v>
      </c>
      <c r="G345" s="289">
        <v>2.5099999999999998</v>
      </c>
      <c r="H345" s="263" t="s">
        <v>925</v>
      </c>
      <c r="I345" s="289">
        <v>0</v>
      </c>
      <c r="J345" s="263" t="s">
        <v>926</v>
      </c>
      <c r="K345" s="289">
        <v>2.5099999999999998</v>
      </c>
      <c r="O345" s="46"/>
      <c r="P345" s="46"/>
      <c r="Q345" s="46"/>
      <c r="R345" s="46"/>
      <c r="S345" s="46"/>
      <c r="T345" s="46"/>
      <c r="U345" s="46"/>
      <c r="V345" s="46"/>
      <c r="W345" s="46"/>
      <c r="X345" s="46"/>
      <c r="Y345" s="46"/>
    </row>
    <row r="346" spans="1:25" ht="26.25" customHeight="1" x14ac:dyDescent="0.2">
      <c r="A346" s="57"/>
      <c r="B346" s="263"/>
      <c r="C346" s="263"/>
      <c r="D346" s="263"/>
      <c r="E346" s="263"/>
      <c r="F346" s="263" t="s">
        <v>927</v>
      </c>
      <c r="G346" s="289">
        <v>21.4</v>
      </c>
      <c r="H346" s="263"/>
      <c r="I346" s="386" t="s">
        <v>928</v>
      </c>
      <c r="J346" s="386"/>
      <c r="K346" s="289">
        <v>124.25</v>
      </c>
      <c r="O346" s="46"/>
      <c r="P346" s="46"/>
      <c r="Q346" s="46"/>
      <c r="R346" s="46"/>
      <c r="S346" s="46"/>
      <c r="T346" s="46"/>
      <c r="U346" s="46"/>
      <c r="V346" s="46"/>
      <c r="W346" s="46"/>
      <c r="X346" s="46"/>
      <c r="Y346" s="46"/>
    </row>
    <row r="347" spans="1:25" ht="26.25" customHeight="1" x14ac:dyDescent="0.2">
      <c r="A347" s="57"/>
      <c r="B347" s="401" t="s">
        <v>2776</v>
      </c>
      <c r="C347" s="401"/>
      <c r="D347" s="401"/>
      <c r="E347" s="401"/>
      <c r="F347" s="401"/>
      <c r="G347" s="401"/>
      <c r="H347" s="401"/>
      <c r="I347" s="401"/>
      <c r="J347" s="401"/>
      <c r="K347" s="401"/>
      <c r="O347" s="46"/>
      <c r="P347" s="46"/>
      <c r="Q347" s="46"/>
      <c r="R347" s="46"/>
      <c r="S347" s="46"/>
      <c r="T347" s="46"/>
      <c r="U347" s="46"/>
      <c r="V347" s="46"/>
      <c r="W347" s="46"/>
      <c r="X347" s="46"/>
      <c r="Y347" s="46"/>
    </row>
    <row r="348" spans="1:25" ht="45.6" customHeight="1" thickBot="1" x14ac:dyDescent="0.25">
      <c r="A348" s="57"/>
      <c r="B348" s="425" t="s">
        <v>2784</v>
      </c>
      <c r="C348" s="425"/>
      <c r="D348" s="425"/>
      <c r="E348" s="425"/>
      <c r="F348" s="425"/>
      <c r="G348" s="425"/>
      <c r="H348" s="425"/>
      <c r="I348" s="425"/>
      <c r="J348" s="425"/>
      <c r="K348" s="425"/>
      <c r="O348" s="46"/>
      <c r="P348" s="46"/>
      <c r="Q348" s="46"/>
      <c r="R348" s="46"/>
      <c r="S348" s="46"/>
      <c r="T348" s="46"/>
      <c r="U348" s="46"/>
      <c r="V348" s="46"/>
      <c r="W348" s="46"/>
      <c r="X348" s="46"/>
      <c r="Y348" s="46"/>
    </row>
    <row r="349" spans="1:25" ht="26.25" customHeight="1" thickTop="1" x14ac:dyDescent="0.2">
      <c r="A349" s="57"/>
      <c r="B349" s="278"/>
      <c r="C349" s="278"/>
      <c r="D349" s="278"/>
      <c r="E349" s="278"/>
      <c r="F349" s="278"/>
      <c r="G349" s="278"/>
      <c r="H349" s="278"/>
      <c r="I349" s="278"/>
      <c r="J349" s="278"/>
      <c r="K349" s="278"/>
      <c r="O349" s="46"/>
      <c r="P349" s="46"/>
      <c r="Q349" s="46"/>
      <c r="R349" s="46"/>
      <c r="S349" s="46"/>
      <c r="T349" s="46"/>
      <c r="U349" s="46"/>
      <c r="V349" s="46"/>
      <c r="W349" s="46"/>
      <c r="X349" s="46"/>
      <c r="Y349" s="46"/>
    </row>
    <row r="350" spans="1:25" ht="26.25" customHeight="1" x14ac:dyDescent="0.2">
      <c r="A350" s="57"/>
      <c r="B350" s="259" t="s">
        <v>129</v>
      </c>
      <c r="C350" s="267" t="s">
        <v>24</v>
      </c>
      <c r="D350" s="259" t="s">
        <v>25</v>
      </c>
      <c r="E350" s="259" t="s">
        <v>26</v>
      </c>
      <c r="F350" s="387" t="s">
        <v>917</v>
      </c>
      <c r="G350" s="387"/>
      <c r="H350" s="271" t="s">
        <v>27</v>
      </c>
      <c r="I350" s="267" t="s">
        <v>28</v>
      </c>
      <c r="J350" s="267" t="s">
        <v>29</v>
      </c>
      <c r="K350" s="267" t="s">
        <v>30</v>
      </c>
      <c r="O350" s="46"/>
      <c r="P350" s="46"/>
      <c r="Q350" s="46"/>
      <c r="R350" s="46"/>
      <c r="S350" s="46"/>
      <c r="T350" s="46"/>
      <c r="U350" s="46"/>
      <c r="V350" s="46"/>
      <c r="W350" s="46"/>
      <c r="X350" s="46"/>
      <c r="Y350" s="46"/>
    </row>
    <row r="351" spans="1:25" ht="26.25" customHeight="1" x14ac:dyDescent="0.2">
      <c r="A351" s="57"/>
      <c r="B351" s="260" t="s">
        <v>918</v>
      </c>
      <c r="C351" s="275" t="s">
        <v>130</v>
      </c>
      <c r="D351" s="260" t="s">
        <v>47</v>
      </c>
      <c r="E351" s="260" t="s">
        <v>131</v>
      </c>
      <c r="F351" s="388" t="s">
        <v>3997</v>
      </c>
      <c r="G351" s="388"/>
      <c r="H351" s="274" t="s">
        <v>40</v>
      </c>
      <c r="I351" s="277">
        <v>1</v>
      </c>
      <c r="J351" s="276">
        <v>94.23</v>
      </c>
      <c r="K351" s="276">
        <v>94.23</v>
      </c>
      <c r="O351" s="46"/>
      <c r="P351" s="46"/>
      <c r="Q351" s="46"/>
      <c r="R351" s="46"/>
      <c r="S351" s="46"/>
      <c r="T351" s="46"/>
      <c r="U351" s="46"/>
      <c r="V351" s="46"/>
      <c r="W351" s="46"/>
      <c r="X351" s="46"/>
      <c r="Y351" s="46"/>
    </row>
    <row r="352" spans="1:25" ht="26.25" customHeight="1" x14ac:dyDescent="0.2">
      <c r="A352" s="57"/>
      <c r="B352" s="261" t="s">
        <v>953</v>
      </c>
      <c r="C352" s="280" t="s">
        <v>1017</v>
      </c>
      <c r="D352" s="261" t="s">
        <v>47</v>
      </c>
      <c r="E352" s="261" t="s">
        <v>1018</v>
      </c>
      <c r="F352" s="385" t="s">
        <v>3970</v>
      </c>
      <c r="G352" s="385"/>
      <c r="H352" s="279" t="s">
        <v>950</v>
      </c>
      <c r="I352" s="282">
        <v>0.752</v>
      </c>
      <c r="J352" s="281">
        <v>36.35</v>
      </c>
      <c r="K352" s="281">
        <v>27.33</v>
      </c>
      <c r="O352" s="46"/>
      <c r="P352" s="46"/>
      <c r="Q352" s="46"/>
      <c r="R352" s="46"/>
      <c r="S352" s="46"/>
      <c r="T352" s="46"/>
      <c r="U352" s="46"/>
      <c r="V352" s="46"/>
      <c r="W352" s="46"/>
      <c r="X352" s="46"/>
      <c r="Y352" s="46"/>
    </row>
    <row r="353" spans="1:25" ht="26.25" customHeight="1" x14ac:dyDescent="0.2">
      <c r="A353" s="57"/>
      <c r="B353" s="261" t="s">
        <v>953</v>
      </c>
      <c r="C353" s="280" t="s">
        <v>1150</v>
      </c>
      <c r="D353" s="261" t="s">
        <v>47</v>
      </c>
      <c r="E353" s="261" t="s">
        <v>1151</v>
      </c>
      <c r="F353" s="385" t="s">
        <v>3997</v>
      </c>
      <c r="G353" s="385"/>
      <c r="H353" s="279" t="s">
        <v>40</v>
      </c>
      <c r="I353" s="282">
        <v>0.188</v>
      </c>
      <c r="J353" s="281">
        <v>178.63</v>
      </c>
      <c r="K353" s="281">
        <v>33.58</v>
      </c>
      <c r="O353" s="46"/>
      <c r="P353" s="46"/>
      <c r="Q353" s="46"/>
      <c r="R353" s="46"/>
      <c r="S353" s="46"/>
      <c r="T353" s="46"/>
      <c r="U353" s="46"/>
      <c r="V353" s="46"/>
      <c r="W353" s="46"/>
      <c r="X353" s="46"/>
      <c r="Y353" s="46"/>
    </row>
    <row r="354" spans="1:25" ht="26.25" customHeight="1" x14ac:dyDescent="0.2">
      <c r="A354" s="57"/>
      <c r="B354" s="261" t="s">
        <v>953</v>
      </c>
      <c r="C354" s="280" t="s">
        <v>1042</v>
      </c>
      <c r="D354" s="261" t="s">
        <v>47</v>
      </c>
      <c r="E354" s="261" t="s">
        <v>1043</v>
      </c>
      <c r="F354" s="385" t="s">
        <v>3970</v>
      </c>
      <c r="G354" s="385"/>
      <c r="H354" s="279" t="s">
        <v>950</v>
      </c>
      <c r="I354" s="282">
        <v>0.13800000000000001</v>
      </c>
      <c r="J354" s="281">
        <v>26.44</v>
      </c>
      <c r="K354" s="281">
        <v>3.64</v>
      </c>
      <c r="O354" s="46"/>
      <c r="P354" s="46"/>
      <c r="Q354" s="46"/>
      <c r="R354" s="46"/>
      <c r="S354" s="46"/>
      <c r="T354" s="46"/>
      <c r="U354" s="46"/>
      <c r="V354" s="46"/>
      <c r="W354" s="46"/>
      <c r="X354" s="46"/>
      <c r="Y354" s="46"/>
    </row>
    <row r="355" spans="1:25" ht="26.25" customHeight="1" x14ac:dyDescent="0.2">
      <c r="A355" s="57"/>
      <c r="B355" s="262" t="s">
        <v>919</v>
      </c>
      <c r="C355" s="284" t="s">
        <v>1154</v>
      </c>
      <c r="D355" s="262" t="s">
        <v>47</v>
      </c>
      <c r="E355" s="262" t="s">
        <v>1155</v>
      </c>
      <c r="F355" s="389" t="s">
        <v>939</v>
      </c>
      <c r="G355" s="389"/>
      <c r="H355" s="283" t="s">
        <v>69</v>
      </c>
      <c r="I355" s="286">
        <v>0.78500000000000003</v>
      </c>
      <c r="J355" s="285">
        <v>12.37</v>
      </c>
      <c r="K355" s="285">
        <v>9.7100000000000009</v>
      </c>
      <c r="O355" s="46"/>
      <c r="P355" s="46"/>
      <c r="Q355" s="46"/>
      <c r="R355" s="46"/>
      <c r="S355" s="46"/>
      <c r="T355" s="46"/>
      <c r="U355" s="46"/>
      <c r="V355" s="46"/>
      <c r="W355" s="46"/>
      <c r="X355" s="46"/>
      <c r="Y355" s="46"/>
    </row>
    <row r="356" spans="1:25" ht="26.25" customHeight="1" x14ac:dyDescent="0.2">
      <c r="A356" s="57"/>
      <c r="B356" s="262" t="s">
        <v>919</v>
      </c>
      <c r="C356" s="284" t="s">
        <v>1104</v>
      </c>
      <c r="D356" s="262" t="s">
        <v>47</v>
      </c>
      <c r="E356" s="262" t="s">
        <v>1105</v>
      </c>
      <c r="F356" s="389" t="s">
        <v>923</v>
      </c>
      <c r="G356" s="389"/>
      <c r="H356" s="283" t="s">
        <v>97</v>
      </c>
      <c r="I356" s="286">
        <v>1.9E-2</v>
      </c>
      <c r="J356" s="285">
        <v>21.59</v>
      </c>
      <c r="K356" s="285">
        <v>0.41</v>
      </c>
      <c r="O356" s="46"/>
      <c r="P356" s="46"/>
      <c r="Q356" s="46"/>
      <c r="R356" s="46"/>
      <c r="S356" s="46"/>
      <c r="T356" s="46"/>
      <c r="U356" s="46"/>
      <c r="V356" s="46"/>
      <c r="W356" s="46"/>
      <c r="X356" s="46"/>
      <c r="Y356" s="46"/>
    </row>
    <row r="357" spans="1:25" ht="26.25" customHeight="1" x14ac:dyDescent="0.2">
      <c r="A357" s="57"/>
      <c r="B357" s="262" t="s">
        <v>919</v>
      </c>
      <c r="C357" s="284" t="s">
        <v>1152</v>
      </c>
      <c r="D357" s="262" t="s">
        <v>47</v>
      </c>
      <c r="E357" s="262" t="s">
        <v>1153</v>
      </c>
      <c r="F357" s="389" t="s">
        <v>939</v>
      </c>
      <c r="G357" s="389"/>
      <c r="H357" s="283" t="s">
        <v>3998</v>
      </c>
      <c r="I357" s="286">
        <v>0.19600000000000001</v>
      </c>
      <c r="J357" s="285">
        <v>32.15</v>
      </c>
      <c r="K357" s="285">
        <v>6.3</v>
      </c>
      <c r="O357" s="46"/>
      <c r="P357" s="46"/>
      <c r="Q357" s="46"/>
      <c r="R357" s="46"/>
      <c r="S357" s="46"/>
      <c r="T357" s="46"/>
      <c r="U357" s="46"/>
      <c r="V357" s="46"/>
      <c r="W357" s="46"/>
      <c r="X357" s="46"/>
      <c r="Y357" s="46"/>
    </row>
    <row r="358" spans="1:25" ht="26.25" customHeight="1" x14ac:dyDescent="0.2">
      <c r="A358" s="57"/>
      <c r="B358" s="262" t="s">
        <v>919</v>
      </c>
      <c r="C358" s="284" t="s">
        <v>1156</v>
      </c>
      <c r="D358" s="262" t="s">
        <v>47</v>
      </c>
      <c r="E358" s="262" t="s">
        <v>1157</v>
      </c>
      <c r="F358" s="389" t="s">
        <v>939</v>
      </c>
      <c r="G358" s="389"/>
      <c r="H358" s="283" t="s">
        <v>3998</v>
      </c>
      <c r="I358" s="286">
        <v>0.39300000000000002</v>
      </c>
      <c r="J358" s="285">
        <v>33.6</v>
      </c>
      <c r="K358" s="285">
        <v>13.2</v>
      </c>
      <c r="O358" s="46"/>
      <c r="P358" s="46"/>
      <c r="Q358" s="46"/>
      <c r="R358" s="46"/>
      <c r="S358" s="46"/>
      <c r="T358" s="46"/>
      <c r="U358" s="46"/>
      <c r="V358" s="46"/>
      <c r="W358" s="46"/>
      <c r="X358" s="46"/>
      <c r="Y358" s="46"/>
    </row>
    <row r="359" spans="1:25" ht="26.25" customHeight="1" x14ac:dyDescent="0.2">
      <c r="A359" s="57"/>
      <c r="B359" s="262" t="s">
        <v>919</v>
      </c>
      <c r="C359" s="284" t="s">
        <v>1098</v>
      </c>
      <c r="D359" s="262" t="s">
        <v>47</v>
      </c>
      <c r="E359" s="262" t="s">
        <v>1099</v>
      </c>
      <c r="F359" s="389" t="s">
        <v>923</v>
      </c>
      <c r="G359" s="389"/>
      <c r="H359" s="283" t="s">
        <v>1075</v>
      </c>
      <c r="I359" s="286">
        <v>0.01</v>
      </c>
      <c r="J359" s="285">
        <v>6.46</v>
      </c>
      <c r="K359" s="285">
        <v>0.06</v>
      </c>
      <c r="O359" s="46"/>
      <c r="P359" s="46"/>
      <c r="Q359" s="46"/>
      <c r="R359" s="46"/>
      <c r="S359" s="46"/>
      <c r="T359" s="46"/>
      <c r="U359" s="46"/>
      <c r="V359" s="46"/>
      <c r="W359" s="46"/>
      <c r="X359" s="46"/>
      <c r="Y359" s="46"/>
    </row>
    <row r="360" spans="1:25" ht="26.25" customHeight="1" x14ac:dyDescent="0.2">
      <c r="A360" s="57"/>
      <c r="B360" s="263"/>
      <c r="C360" s="263"/>
      <c r="D360" s="263"/>
      <c r="E360" s="263"/>
      <c r="F360" s="263" t="s">
        <v>924</v>
      </c>
      <c r="G360" s="289">
        <v>37.340000000000003</v>
      </c>
      <c r="H360" s="263" t="s">
        <v>925</v>
      </c>
      <c r="I360" s="289">
        <v>0</v>
      </c>
      <c r="J360" s="263" t="s">
        <v>926</v>
      </c>
      <c r="K360" s="289">
        <v>37.340000000000003</v>
      </c>
      <c r="O360" s="46"/>
      <c r="P360" s="46"/>
      <c r="Q360" s="46"/>
      <c r="R360" s="46"/>
      <c r="S360" s="46"/>
      <c r="T360" s="46"/>
      <c r="U360" s="46"/>
      <c r="V360" s="46"/>
      <c r="W360" s="46"/>
      <c r="X360" s="46"/>
      <c r="Y360" s="46"/>
    </row>
    <row r="361" spans="1:25" ht="26.25" customHeight="1" thickBot="1" x14ac:dyDescent="0.25">
      <c r="A361" s="57"/>
      <c r="B361" s="263"/>
      <c r="C361" s="263"/>
      <c r="D361" s="263"/>
      <c r="E361" s="263"/>
      <c r="F361" s="263" t="s">
        <v>927</v>
      </c>
      <c r="G361" s="289">
        <v>19.600000000000001</v>
      </c>
      <c r="H361" s="263"/>
      <c r="I361" s="386" t="s">
        <v>928</v>
      </c>
      <c r="J361" s="386"/>
      <c r="K361" s="289">
        <v>113.83</v>
      </c>
      <c r="O361" s="46"/>
      <c r="P361" s="46"/>
      <c r="Q361" s="46"/>
      <c r="R361" s="46"/>
      <c r="S361" s="46"/>
      <c r="T361" s="46"/>
      <c r="U361" s="46"/>
      <c r="V361" s="46"/>
      <c r="W361" s="46"/>
      <c r="X361" s="46"/>
      <c r="Y361" s="46"/>
    </row>
    <row r="362" spans="1:25" ht="26.25" customHeight="1" thickTop="1" x14ac:dyDescent="0.2">
      <c r="A362" s="57"/>
      <c r="B362" s="278"/>
      <c r="C362" s="278"/>
      <c r="D362" s="278"/>
      <c r="E362" s="278"/>
      <c r="F362" s="278"/>
      <c r="G362" s="278"/>
      <c r="H362" s="278"/>
      <c r="I362" s="278"/>
      <c r="J362" s="278"/>
      <c r="K362" s="278"/>
      <c r="O362" s="46"/>
      <c r="P362" s="46"/>
      <c r="Q362" s="46"/>
      <c r="R362" s="46"/>
      <c r="S362" s="46"/>
      <c r="T362" s="46"/>
      <c r="U362" s="46"/>
      <c r="V362" s="46"/>
      <c r="W362" s="46"/>
      <c r="X362" s="46"/>
      <c r="Y362" s="46"/>
    </row>
    <row r="363" spans="1:25" ht="26.25" customHeight="1" x14ac:dyDescent="0.2">
      <c r="A363" s="57"/>
      <c r="B363" s="259" t="s">
        <v>132</v>
      </c>
      <c r="C363" s="267" t="s">
        <v>24</v>
      </c>
      <c r="D363" s="259" t="s">
        <v>25</v>
      </c>
      <c r="E363" s="259" t="s">
        <v>26</v>
      </c>
      <c r="F363" s="387" t="s">
        <v>917</v>
      </c>
      <c r="G363" s="387"/>
      <c r="H363" s="271" t="s">
        <v>27</v>
      </c>
      <c r="I363" s="267" t="s">
        <v>28</v>
      </c>
      <c r="J363" s="267" t="s">
        <v>29</v>
      </c>
      <c r="K363" s="267" t="s">
        <v>30</v>
      </c>
      <c r="O363" s="46"/>
      <c r="P363" s="46"/>
      <c r="Q363" s="46"/>
      <c r="R363" s="46"/>
      <c r="S363" s="46"/>
      <c r="T363" s="46"/>
      <c r="U363" s="46"/>
      <c r="V363" s="46"/>
      <c r="W363" s="46"/>
      <c r="X363" s="46"/>
      <c r="Y363" s="46"/>
    </row>
    <row r="364" spans="1:25" ht="26.25" customHeight="1" x14ac:dyDescent="0.2">
      <c r="A364" s="57"/>
      <c r="B364" s="260" t="s">
        <v>918</v>
      </c>
      <c r="C364" s="275" t="s">
        <v>133</v>
      </c>
      <c r="D364" s="260" t="s">
        <v>47</v>
      </c>
      <c r="E364" s="260" t="s">
        <v>134</v>
      </c>
      <c r="F364" s="388" t="s">
        <v>3993</v>
      </c>
      <c r="G364" s="388"/>
      <c r="H364" s="274" t="s">
        <v>97</v>
      </c>
      <c r="I364" s="277">
        <v>1</v>
      </c>
      <c r="J364" s="276">
        <v>10.98</v>
      </c>
      <c r="K364" s="276">
        <v>10.98</v>
      </c>
      <c r="O364" s="46"/>
      <c r="P364" s="46"/>
      <c r="Q364" s="46"/>
      <c r="R364" s="46"/>
      <c r="S364" s="46"/>
      <c r="T364" s="46"/>
      <c r="U364" s="46"/>
      <c r="V364" s="46"/>
      <c r="W364" s="46"/>
      <c r="X364" s="46"/>
      <c r="Y364" s="46"/>
    </row>
    <row r="365" spans="1:25" ht="26.25" customHeight="1" x14ac:dyDescent="0.2">
      <c r="A365" s="57"/>
      <c r="B365" s="261" t="s">
        <v>953</v>
      </c>
      <c r="C365" s="280" t="s">
        <v>1106</v>
      </c>
      <c r="D365" s="261" t="s">
        <v>47</v>
      </c>
      <c r="E365" s="261" t="s">
        <v>1107</v>
      </c>
      <c r="F365" s="385" t="s">
        <v>3970</v>
      </c>
      <c r="G365" s="385"/>
      <c r="H365" s="279" t="s">
        <v>950</v>
      </c>
      <c r="I365" s="282">
        <v>3.9199999999999999E-2</v>
      </c>
      <c r="J365" s="281">
        <v>35.29</v>
      </c>
      <c r="K365" s="281">
        <v>1.38</v>
      </c>
      <c r="O365" s="46"/>
      <c r="P365" s="46"/>
      <c r="Q365" s="46"/>
      <c r="R365" s="46"/>
      <c r="S365" s="46"/>
      <c r="T365" s="46"/>
      <c r="U365" s="46"/>
      <c r="V365" s="46"/>
      <c r="W365" s="46"/>
      <c r="X365" s="46"/>
      <c r="Y365" s="46"/>
    </row>
    <row r="366" spans="1:25" ht="26.25" customHeight="1" x14ac:dyDescent="0.2">
      <c r="A366" s="57"/>
      <c r="B366" s="261" t="s">
        <v>953</v>
      </c>
      <c r="C366" s="280" t="s">
        <v>1120</v>
      </c>
      <c r="D366" s="261" t="s">
        <v>47</v>
      </c>
      <c r="E366" s="261" t="s">
        <v>1121</v>
      </c>
      <c r="F366" s="385" t="s">
        <v>3993</v>
      </c>
      <c r="G366" s="385"/>
      <c r="H366" s="279" t="s">
        <v>97</v>
      </c>
      <c r="I366" s="282">
        <v>1</v>
      </c>
      <c r="J366" s="281">
        <v>8.74</v>
      </c>
      <c r="K366" s="281">
        <v>8.74</v>
      </c>
      <c r="O366" s="46"/>
      <c r="P366" s="46"/>
      <c r="Q366" s="46"/>
      <c r="R366" s="46"/>
      <c r="S366" s="46"/>
      <c r="T366" s="46"/>
      <c r="U366" s="46"/>
      <c r="V366" s="46"/>
      <c r="W366" s="46"/>
      <c r="X366" s="46"/>
      <c r="Y366" s="46"/>
    </row>
    <row r="367" spans="1:25" ht="26.25" customHeight="1" x14ac:dyDescent="0.2">
      <c r="A367" s="57"/>
      <c r="B367" s="261" t="s">
        <v>953</v>
      </c>
      <c r="C367" s="280" t="s">
        <v>1108</v>
      </c>
      <c r="D367" s="261" t="s">
        <v>47</v>
      </c>
      <c r="E367" s="261" t="s">
        <v>1109</v>
      </c>
      <c r="F367" s="385" t="s">
        <v>3970</v>
      </c>
      <c r="G367" s="385"/>
      <c r="H367" s="279" t="s">
        <v>950</v>
      </c>
      <c r="I367" s="282">
        <v>6.4000000000000003E-3</v>
      </c>
      <c r="J367" s="281">
        <v>26.59</v>
      </c>
      <c r="K367" s="281">
        <v>0.17</v>
      </c>
      <c r="O367" s="46"/>
      <c r="P367" s="46"/>
      <c r="Q367" s="46"/>
      <c r="R367" s="46"/>
      <c r="S367" s="46"/>
      <c r="T367" s="46"/>
      <c r="U367" s="46"/>
      <c r="V367" s="46"/>
      <c r="W367" s="46"/>
      <c r="X367" s="46"/>
      <c r="Y367" s="46"/>
    </row>
    <row r="368" spans="1:25" ht="26.25" customHeight="1" x14ac:dyDescent="0.2">
      <c r="A368" s="57"/>
      <c r="B368" s="262" t="s">
        <v>919</v>
      </c>
      <c r="C368" s="284" t="s">
        <v>1112</v>
      </c>
      <c r="D368" s="262" t="s">
        <v>47</v>
      </c>
      <c r="E368" s="262" t="s">
        <v>1113</v>
      </c>
      <c r="F368" s="389" t="s">
        <v>923</v>
      </c>
      <c r="G368" s="389"/>
      <c r="H368" s="283" t="s">
        <v>49</v>
      </c>
      <c r="I368" s="286">
        <v>0.54300000000000004</v>
      </c>
      <c r="J368" s="285">
        <v>0.24</v>
      </c>
      <c r="K368" s="285">
        <v>0.13</v>
      </c>
      <c r="O368" s="46"/>
      <c r="P368" s="46"/>
      <c r="Q368" s="46"/>
      <c r="R368" s="46"/>
      <c r="S368" s="46"/>
      <c r="T368" s="46"/>
      <c r="U368" s="46"/>
      <c r="V368" s="46"/>
      <c r="W368" s="46"/>
      <c r="X368" s="46"/>
      <c r="Y368" s="46"/>
    </row>
    <row r="369" spans="1:25" ht="26.25" customHeight="1" x14ac:dyDescent="0.2">
      <c r="A369" s="57"/>
      <c r="B369" s="262" t="s">
        <v>919</v>
      </c>
      <c r="C369" s="284" t="s">
        <v>1114</v>
      </c>
      <c r="D369" s="262" t="s">
        <v>47</v>
      </c>
      <c r="E369" s="262" t="s">
        <v>1115</v>
      </c>
      <c r="F369" s="389" t="s">
        <v>923</v>
      </c>
      <c r="G369" s="389"/>
      <c r="H369" s="283" t="s">
        <v>97</v>
      </c>
      <c r="I369" s="286">
        <v>2.5000000000000001E-2</v>
      </c>
      <c r="J369" s="285">
        <v>22.6</v>
      </c>
      <c r="K369" s="285">
        <v>0.56000000000000005</v>
      </c>
      <c r="O369" s="46"/>
      <c r="P369" s="46"/>
      <c r="Q369" s="46"/>
      <c r="R369" s="46"/>
      <c r="S369" s="46"/>
      <c r="T369" s="46"/>
      <c r="U369" s="46"/>
      <c r="V369" s="46"/>
      <c r="W369" s="46"/>
      <c r="X369" s="46"/>
      <c r="Y369" s="46"/>
    </row>
    <row r="370" spans="1:25" ht="26.25" customHeight="1" x14ac:dyDescent="0.2">
      <c r="A370" s="57"/>
      <c r="B370" s="263"/>
      <c r="C370" s="263"/>
      <c r="D370" s="263"/>
      <c r="E370" s="263"/>
      <c r="F370" s="263" t="s">
        <v>924</v>
      </c>
      <c r="G370" s="289">
        <v>1.65</v>
      </c>
      <c r="H370" s="263" t="s">
        <v>925</v>
      </c>
      <c r="I370" s="289">
        <v>0</v>
      </c>
      <c r="J370" s="263" t="s">
        <v>926</v>
      </c>
      <c r="K370" s="289">
        <v>1.65</v>
      </c>
      <c r="O370" s="46"/>
      <c r="P370" s="46"/>
      <c r="Q370" s="46"/>
      <c r="R370" s="46"/>
      <c r="S370" s="46"/>
      <c r="T370" s="46"/>
      <c r="U370" s="46"/>
      <c r="V370" s="46"/>
      <c r="W370" s="46"/>
      <c r="X370" s="46"/>
      <c r="Y370" s="46"/>
    </row>
    <row r="371" spans="1:25" ht="26.25" customHeight="1" thickBot="1" x14ac:dyDescent="0.25">
      <c r="A371" s="57"/>
      <c r="B371" s="263"/>
      <c r="C371" s="263"/>
      <c r="D371" s="263"/>
      <c r="E371" s="263"/>
      <c r="F371" s="263" t="s">
        <v>927</v>
      </c>
      <c r="G371" s="289">
        <v>2.2799999999999998</v>
      </c>
      <c r="H371" s="263"/>
      <c r="I371" s="386" t="s">
        <v>928</v>
      </c>
      <c r="J371" s="386"/>
      <c r="K371" s="289">
        <v>13.26</v>
      </c>
      <c r="O371" s="46"/>
      <c r="P371" s="46"/>
      <c r="Q371" s="46"/>
      <c r="R371" s="46"/>
      <c r="S371" s="46"/>
      <c r="T371" s="46"/>
      <c r="U371" s="46"/>
      <c r="V371" s="46"/>
      <c r="W371" s="46"/>
      <c r="X371" s="46"/>
      <c r="Y371" s="46"/>
    </row>
    <row r="372" spans="1:25" ht="26.25" customHeight="1" thickTop="1" x14ac:dyDescent="0.2">
      <c r="A372" s="57"/>
      <c r="B372" s="278"/>
      <c r="C372" s="278"/>
      <c r="D372" s="278"/>
      <c r="E372" s="278"/>
      <c r="F372" s="278"/>
      <c r="G372" s="278"/>
      <c r="H372" s="278"/>
      <c r="I372" s="278"/>
      <c r="J372" s="278"/>
      <c r="K372" s="278"/>
      <c r="O372" s="46"/>
      <c r="P372" s="46"/>
      <c r="Q372" s="46"/>
      <c r="R372" s="46"/>
      <c r="S372" s="46"/>
      <c r="T372" s="46"/>
      <c r="U372" s="46"/>
      <c r="V372" s="46"/>
      <c r="W372" s="46"/>
      <c r="X372" s="46"/>
      <c r="Y372" s="46"/>
    </row>
    <row r="373" spans="1:25" ht="26.25" customHeight="1" x14ac:dyDescent="0.2">
      <c r="A373" s="57"/>
      <c r="B373" s="259" t="s">
        <v>135</v>
      </c>
      <c r="C373" s="267" t="s">
        <v>24</v>
      </c>
      <c r="D373" s="259" t="s">
        <v>25</v>
      </c>
      <c r="E373" s="259" t="s">
        <v>26</v>
      </c>
      <c r="F373" s="387" t="s">
        <v>917</v>
      </c>
      <c r="G373" s="387"/>
      <c r="H373" s="271" t="s">
        <v>27</v>
      </c>
      <c r="I373" s="267" t="s">
        <v>28</v>
      </c>
      <c r="J373" s="267" t="s">
        <v>29</v>
      </c>
      <c r="K373" s="267" t="s">
        <v>30</v>
      </c>
      <c r="O373" s="46"/>
      <c r="P373" s="46"/>
      <c r="Q373" s="46"/>
      <c r="R373" s="46"/>
      <c r="S373" s="46"/>
      <c r="T373" s="46"/>
      <c r="U373" s="46"/>
      <c r="V373" s="46"/>
      <c r="W373" s="46"/>
      <c r="X373" s="46"/>
      <c r="Y373" s="46"/>
    </row>
    <row r="374" spans="1:25" ht="26.25" customHeight="1" x14ac:dyDescent="0.2">
      <c r="A374" s="57"/>
      <c r="B374" s="260" t="s">
        <v>918</v>
      </c>
      <c r="C374" s="275" t="s">
        <v>136</v>
      </c>
      <c r="D374" s="260" t="s">
        <v>47</v>
      </c>
      <c r="E374" s="260" t="s">
        <v>137</v>
      </c>
      <c r="F374" s="388" t="s">
        <v>3993</v>
      </c>
      <c r="G374" s="388"/>
      <c r="H374" s="274" t="s">
        <v>97</v>
      </c>
      <c r="I374" s="277">
        <v>1</v>
      </c>
      <c r="J374" s="276">
        <v>9.11</v>
      </c>
      <c r="K374" s="276">
        <v>9.11</v>
      </c>
      <c r="O374" s="46"/>
      <c r="P374" s="46"/>
      <c r="Q374" s="46"/>
      <c r="R374" s="46"/>
      <c r="S374" s="46"/>
      <c r="T374" s="46"/>
      <c r="U374" s="46"/>
      <c r="V374" s="46"/>
      <c r="W374" s="46"/>
      <c r="X374" s="46"/>
      <c r="Y374" s="46"/>
    </row>
    <row r="375" spans="1:25" ht="26.25" customHeight="1" x14ac:dyDescent="0.2">
      <c r="A375" s="57"/>
      <c r="B375" s="261" t="s">
        <v>953</v>
      </c>
      <c r="C375" s="280" t="s">
        <v>1108</v>
      </c>
      <c r="D375" s="261" t="s">
        <v>47</v>
      </c>
      <c r="E375" s="261" t="s">
        <v>1109</v>
      </c>
      <c r="F375" s="385" t="s">
        <v>3970</v>
      </c>
      <c r="G375" s="385"/>
      <c r="H375" s="279" t="s">
        <v>950</v>
      </c>
      <c r="I375" s="282">
        <v>4.1999999999999997E-3</v>
      </c>
      <c r="J375" s="281">
        <v>26.59</v>
      </c>
      <c r="K375" s="281">
        <v>0.11</v>
      </c>
      <c r="O375" s="46"/>
      <c r="P375" s="46"/>
      <c r="Q375" s="46"/>
      <c r="R375" s="46"/>
      <c r="S375" s="46"/>
      <c r="T375" s="46"/>
      <c r="U375" s="46"/>
      <c r="V375" s="46"/>
      <c r="W375" s="46"/>
      <c r="X375" s="46"/>
      <c r="Y375" s="46"/>
    </row>
    <row r="376" spans="1:25" ht="26.25" customHeight="1" x14ac:dyDescent="0.2">
      <c r="A376" s="57"/>
      <c r="B376" s="261" t="s">
        <v>953</v>
      </c>
      <c r="C376" s="280" t="s">
        <v>1106</v>
      </c>
      <c r="D376" s="261" t="s">
        <v>47</v>
      </c>
      <c r="E376" s="261" t="s">
        <v>1107</v>
      </c>
      <c r="F376" s="385" t="s">
        <v>3970</v>
      </c>
      <c r="G376" s="385"/>
      <c r="H376" s="279" t="s">
        <v>950</v>
      </c>
      <c r="I376" s="282">
        <v>2.5700000000000001E-2</v>
      </c>
      <c r="J376" s="281">
        <v>35.29</v>
      </c>
      <c r="K376" s="281">
        <v>0.9</v>
      </c>
      <c r="O376" s="46"/>
      <c r="P376" s="46"/>
      <c r="Q376" s="46"/>
      <c r="R376" s="46"/>
      <c r="S376" s="46"/>
      <c r="T376" s="46"/>
      <c r="U376" s="46"/>
      <c r="V376" s="46"/>
      <c r="W376" s="46"/>
      <c r="X376" s="46"/>
      <c r="Y376" s="46"/>
    </row>
    <row r="377" spans="1:25" ht="26.25" customHeight="1" x14ac:dyDescent="0.2">
      <c r="A377" s="57"/>
      <c r="B377" s="261" t="s">
        <v>953</v>
      </c>
      <c r="C377" s="280" t="s">
        <v>1122</v>
      </c>
      <c r="D377" s="261" t="s">
        <v>47</v>
      </c>
      <c r="E377" s="261" t="s">
        <v>1123</v>
      </c>
      <c r="F377" s="385" t="s">
        <v>3993</v>
      </c>
      <c r="G377" s="385"/>
      <c r="H377" s="279" t="s">
        <v>97</v>
      </c>
      <c r="I377" s="282">
        <v>1</v>
      </c>
      <c r="J377" s="281">
        <v>7.46</v>
      </c>
      <c r="K377" s="281">
        <v>7.46</v>
      </c>
      <c r="O377" s="46"/>
      <c r="P377" s="46"/>
      <c r="Q377" s="46"/>
      <c r="R377" s="46"/>
      <c r="S377" s="46"/>
      <c r="T377" s="46"/>
      <c r="U377" s="46"/>
      <c r="V377" s="46"/>
      <c r="W377" s="46"/>
      <c r="X377" s="46"/>
      <c r="Y377" s="46"/>
    </row>
    <row r="378" spans="1:25" ht="26.25" customHeight="1" x14ac:dyDescent="0.2">
      <c r="A378" s="57"/>
      <c r="B378" s="262" t="s">
        <v>919</v>
      </c>
      <c r="C378" s="284" t="s">
        <v>1112</v>
      </c>
      <c r="D378" s="262" t="s">
        <v>47</v>
      </c>
      <c r="E378" s="262" t="s">
        <v>1113</v>
      </c>
      <c r="F378" s="389" t="s">
        <v>923</v>
      </c>
      <c r="G378" s="389"/>
      <c r="H378" s="283" t="s">
        <v>49</v>
      </c>
      <c r="I378" s="286">
        <v>0.36699999999999999</v>
      </c>
      <c r="J378" s="285">
        <v>0.24</v>
      </c>
      <c r="K378" s="285">
        <v>0.08</v>
      </c>
      <c r="O378" s="46"/>
      <c r="P378" s="46"/>
      <c r="Q378" s="46"/>
      <c r="R378" s="46"/>
      <c r="S378" s="46"/>
      <c r="T378" s="46"/>
      <c r="U378" s="46"/>
      <c r="V378" s="46"/>
      <c r="W378" s="46"/>
      <c r="X378" s="46"/>
      <c r="Y378" s="46"/>
    </row>
    <row r="379" spans="1:25" ht="26.25" customHeight="1" x14ac:dyDescent="0.2">
      <c r="A379" s="57"/>
      <c r="B379" s="262" t="s">
        <v>919</v>
      </c>
      <c r="C379" s="284" t="s">
        <v>1114</v>
      </c>
      <c r="D379" s="262" t="s">
        <v>47</v>
      </c>
      <c r="E379" s="262" t="s">
        <v>1115</v>
      </c>
      <c r="F379" s="389" t="s">
        <v>923</v>
      </c>
      <c r="G379" s="389"/>
      <c r="H379" s="283" t="s">
        <v>97</v>
      </c>
      <c r="I379" s="286">
        <v>2.5000000000000001E-2</v>
      </c>
      <c r="J379" s="285">
        <v>22.6</v>
      </c>
      <c r="K379" s="285">
        <v>0.56000000000000005</v>
      </c>
      <c r="O379" s="46"/>
      <c r="P379" s="46"/>
      <c r="Q379" s="46"/>
      <c r="R379" s="46"/>
      <c r="S379" s="46"/>
      <c r="T379" s="46"/>
      <c r="U379" s="46"/>
      <c r="V379" s="46"/>
      <c r="W379" s="46"/>
      <c r="X379" s="46"/>
      <c r="Y379" s="46"/>
    </row>
    <row r="380" spans="1:25" ht="26.25" customHeight="1" x14ac:dyDescent="0.2">
      <c r="A380" s="57"/>
      <c r="B380" s="263"/>
      <c r="C380" s="263"/>
      <c r="D380" s="263"/>
      <c r="E380" s="263"/>
      <c r="F380" s="263" t="s">
        <v>924</v>
      </c>
      <c r="G380" s="289">
        <v>1.03</v>
      </c>
      <c r="H380" s="263" t="s">
        <v>925</v>
      </c>
      <c r="I380" s="289">
        <v>0</v>
      </c>
      <c r="J380" s="263" t="s">
        <v>926</v>
      </c>
      <c r="K380" s="289">
        <v>1.03</v>
      </c>
      <c r="O380" s="46"/>
      <c r="P380" s="46"/>
      <c r="Q380" s="46"/>
      <c r="R380" s="46"/>
      <c r="S380" s="46"/>
      <c r="T380" s="46"/>
      <c r="U380" s="46"/>
      <c r="V380" s="46"/>
      <c r="W380" s="46"/>
      <c r="X380" s="46"/>
      <c r="Y380" s="46"/>
    </row>
    <row r="381" spans="1:25" ht="26.25" customHeight="1" thickBot="1" x14ac:dyDescent="0.25">
      <c r="A381" s="57"/>
      <c r="B381" s="263"/>
      <c r="C381" s="263"/>
      <c r="D381" s="263"/>
      <c r="E381" s="263"/>
      <c r="F381" s="263" t="s">
        <v>927</v>
      </c>
      <c r="G381" s="289">
        <v>1.89</v>
      </c>
      <c r="H381" s="263"/>
      <c r="I381" s="386" t="s">
        <v>928</v>
      </c>
      <c r="J381" s="386"/>
      <c r="K381" s="289">
        <v>11</v>
      </c>
      <c r="O381" s="46"/>
      <c r="P381" s="46"/>
      <c r="Q381" s="46"/>
      <c r="R381" s="46"/>
      <c r="S381" s="46"/>
      <c r="T381" s="46"/>
      <c r="U381" s="46"/>
      <c r="V381" s="46"/>
      <c r="W381" s="46"/>
      <c r="X381" s="46"/>
      <c r="Y381" s="46"/>
    </row>
    <row r="382" spans="1:25" ht="26.25" customHeight="1" thickTop="1" x14ac:dyDescent="0.2">
      <c r="A382" s="57"/>
      <c r="B382" s="278"/>
      <c r="C382" s="278"/>
      <c r="D382" s="278"/>
      <c r="E382" s="278"/>
      <c r="F382" s="278"/>
      <c r="G382" s="278"/>
      <c r="H382" s="278"/>
      <c r="I382" s="278"/>
      <c r="J382" s="278"/>
      <c r="K382" s="278"/>
      <c r="O382" s="46"/>
      <c r="P382" s="46"/>
      <c r="Q382" s="46"/>
      <c r="R382" s="46"/>
      <c r="S382" s="46"/>
      <c r="T382" s="46"/>
      <c r="U382" s="46"/>
      <c r="V382" s="46"/>
      <c r="W382" s="46"/>
      <c r="X382" s="46"/>
      <c r="Y382" s="46"/>
    </row>
    <row r="383" spans="1:25" ht="39" customHeight="1" x14ac:dyDescent="0.2">
      <c r="A383" s="57"/>
      <c r="B383" s="259" t="s">
        <v>138</v>
      </c>
      <c r="C383" s="267" t="s">
        <v>24</v>
      </c>
      <c r="D383" s="259" t="s">
        <v>25</v>
      </c>
      <c r="E383" s="259" t="s">
        <v>26</v>
      </c>
      <c r="F383" s="387" t="s">
        <v>917</v>
      </c>
      <c r="G383" s="387"/>
      <c r="H383" s="271" t="s">
        <v>27</v>
      </c>
      <c r="I383" s="267" t="s">
        <v>28</v>
      </c>
      <c r="J383" s="267" t="s">
        <v>29</v>
      </c>
      <c r="K383" s="267" t="s">
        <v>30</v>
      </c>
      <c r="O383" s="46"/>
      <c r="P383" s="46"/>
      <c r="Q383" s="46"/>
      <c r="R383" s="46"/>
      <c r="S383" s="46"/>
      <c r="T383" s="46"/>
      <c r="U383" s="46"/>
      <c r="V383" s="46"/>
      <c r="W383" s="46"/>
      <c r="X383" s="46"/>
      <c r="Y383" s="46"/>
    </row>
    <row r="384" spans="1:25" ht="26.25" customHeight="1" x14ac:dyDescent="0.2">
      <c r="A384" s="57"/>
      <c r="B384" s="260" t="s">
        <v>918</v>
      </c>
      <c r="C384" s="275" t="s">
        <v>139</v>
      </c>
      <c r="D384" s="260" t="s">
        <v>47</v>
      </c>
      <c r="E384" s="260" t="s">
        <v>140</v>
      </c>
      <c r="F384" s="388" t="s">
        <v>3993</v>
      </c>
      <c r="G384" s="388"/>
      <c r="H384" s="274" t="s">
        <v>97</v>
      </c>
      <c r="I384" s="277">
        <v>1</v>
      </c>
      <c r="J384" s="276">
        <v>8.73</v>
      </c>
      <c r="K384" s="276">
        <v>8.73</v>
      </c>
      <c r="O384" s="46"/>
      <c r="P384" s="46"/>
      <c r="Q384" s="46"/>
      <c r="R384" s="46"/>
      <c r="S384" s="46"/>
      <c r="T384" s="46"/>
      <c r="U384" s="46"/>
      <c r="V384" s="46"/>
      <c r="W384" s="46"/>
      <c r="X384" s="46"/>
      <c r="Y384" s="46"/>
    </row>
    <row r="385" spans="1:25" ht="26.25" customHeight="1" x14ac:dyDescent="0.2">
      <c r="A385" s="57"/>
      <c r="B385" s="261" t="s">
        <v>953</v>
      </c>
      <c r="C385" s="280" t="s">
        <v>1106</v>
      </c>
      <c r="D385" s="261" t="s">
        <v>47</v>
      </c>
      <c r="E385" s="261" t="s">
        <v>1107</v>
      </c>
      <c r="F385" s="385" t="s">
        <v>3970</v>
      </c>
      <c r="G385" s="385"/>
      <c r="H385" s="279" t="s">
        <v>950</v>
      </c>
      <c r="I385" s="282">
        <v>1.9400000000000001E-2</v>
      </c>
      <c r="J385" s="281">
        <v>35.29</v>
      </c>
      <c r="K385" s="281">
        <v>0.68</v>
      </c>
      <c r="O385" s="46"/>
      <c r="P385" s="46"/>
      <c r="Q385" s="46"/>
      <c r="R385" s="46"/>
      <c r="S385" s="46"/>
      <c r="T385" s="46"/>
      <c r="U385" s="46"/>
      <c r="V385" s="46"/>
      <c r="W385" s="46"/>
      <c r="X385" s="46"/>
      <c r="Y385" s="46"/>
    </row>
    <row r="386" spans="1:25" ht="15.75" customHeight="1" x14ac:dyDescent="0.2">
      <c r="A386" s="57"/>
      <c r="B386" s="261" t="s">
        <v>953</v>
      </c>
      <c r="C386" s="280" t="s">
        <v>1108</v>
      </c>
      <c r="D386" s="261" t="s">
        <v>47</v>
      </c>
      <c r="E386" s="261" t="s">
        <v>1109</v>
      </c>
      <c r="F386" s="385" t="s">
        <v>3970</v>
      </c>
      <c r="G386" s="385"/>
      <c r="H386" s="279" t="s">
        <v>950</v>
      </c>
      <c r="I386" s="282">
        <v>3.2000000000000002E-3</v>
      </c>
      <c r="J386" s="281">
        <v>26.59</v>
      </c>
      <c r="K386" s="281">
        <v>0.08</v>
      </c>
      <c r="O386" s="46"/>
      <c r="P386" s="46"/>
      <c r="Q386" s="46"/>
      <c r="R386" s="46"/>
      <c r="S386" s="46"/>
      <c r="T386" s="46"/>
      <c r="U386" s="46"/>
      <c r="V386" s="46"/>
      <c r="W386" s="46"/>
      <c r="X386" s="46"/>
      <c r="Y386" s="46"/>
    </row>
    <row r="387" spans="1:25" ht="26.25" customHeight="1" x14ac:dyDescent="0.2">
      <c r="A387" s="57"/>
      <c r="B387" s="261" t="s">
        <v>953</v>
      </c>
      <c r="C387" s="280" t="s">
        <v>1124</v>
      </c>
      <c r="D387" s="261" t="s">
        <v>47</v>
      </c>
      <c r="E387" s="261" t="s">
        <v>1125</v>
      </c>
      <c r="F387" s="385" t="s">
        <v>3993</v>
      </c>
      <c r="G387" s="385"/>
      <c r="H387" s="279" t="s">
        <v>97</v>
      </c>
      <c r="I387" s="282">
        <v>1</v>
      </c>
      <c r="J387" s="281">
        <v>7.36</v>
      </c>
      <c r="K387" s="281">
        <v>7.36</v>
      </c>
      <c r="O387" s="46"/>
      <c r="P387" s="46"/>
      <c r="Q387" s="46"/>
      <c r="R387" s="46"/>
      <c r="S387" s="46"/>
      <c r="T387" s="46"/>
      <c r="U387" s="46"/>
      <c r="V387" s="46"/>
      <c r="W387" s="46"/>
      <c r="X387" s="46"/>
      <c r="Y387" s="46"/>
    </row>
    <row r="388" spans="1:25" ht="26.25" customHeight="1" x14ac:dyDescent="0.2">
      <c r="A388" s="57"/>
      <c r="B388" s="262" t="s">
        <v>919</v>
      </c>
      <c r="C388" s="284" t="s">
        <v>1114</v>
      </c>
      <c r="D388" s="262" t="s">
        <v>47</v>
      </c>
      <c r="E388" s="262" t="s">
        <v>1115</v>
      </c>
      <c r="F388" s="389" t="s">
        <v>923</v>
      </c>
      <c r="G388" s="389"/>
      <c r="H388" s="283" t="s">
        <v>97</v>
      </c>
      <c r="I388" s="286">
        <v>2.5000000000000001E-2</v>
      </c>
      <c r="J388" s="285">
        <v>22.6</v>
      </c>
      <c r="K388" s="285">
        <v>0.56000000000000005</v>
      </c>
      <c r="O388" s="46"/>
      <c r="P388" s="46"/>
      <c r="Q388" s="46"/>
      <c r="R388" s="46"/>
      <c r="S388" s="46"/>
      <c r="T388" s="46"/>
      <c r="U388" s="46"/>
      <c r="V388" s="46"/>
      <c r="W388" s="46"/>
      <c r="X388" s="46"/>
      <c r="Y388" s="46"/>
    </row>
    <row r="389" spans="1:25" ht="26.25" customHeight="1" x14ac:dyDescent="0.2">
      <c r="A389" s="57"/>
      <c r="B389" s="262" t="s">
        <v>919</v>
      </c>
      <c r="C389" s="284" t="s">
        <v>1112</v>
      </c>
      <c r="D389" s="262" t="s">
        <v>47</v>
      </c>
      <c r="E389" s="262" t="s">
        <v>1113</v>
      </c>
      <c r="F389" s="389" t="s">
        <v>923</v>
      </c>
      <c r="G389" s="389"/>
      <c r="H389" s="283" t="s">
        <v>49</v>
      </c>
      <c r="I389" s="286">
        <v>0.21199999999999999</v>
      </c>
      <c r="J389" s="285">
        <v>0.24</v>
      </c>
      <c r="K389" s="285">
        <v>0.05</v>
      </c>
      <c r="O389" s="46"/>
      <c r="P389" s="46"/>
      <c r="Q389" s="46"/>
      <c r="R389" s="46"/>
      <c r="S389" s="46"/>
      <c r="T389" s="46"/>
      <c r="U389" s="46"/>
      <c r="V389" s="46"/>
      <c r="W389" s="46"/>
      <c r="X389" s="46"/>
      <c r="Y389" s="46"/>
    </row>
    <row r="390" spans="1:25" ht="26.25" customHeight="1" x14ac:dyDescent="0.2">
      <c r="A390" s="57"/>
      <c r="B390" s="263"/>
      <c r="C390" s="263"/>
      <c r="D390" s="263"/>
      <c r="E390" s="263"/>
      <c r="F390" s="263" t="s">
        <v>924</v>
      </c>
      <c r="G390" s="289">
        <v>0.74</v>
      </c>
      <c r="H390" s="263" t="s">
        <v>925</v>
      </c>
      <c r="I390" s="289">
        <v>0</v>
      </c>
      <c r="J390" s="263" t="s">
        <v>926</v>
      </c>
      <c r="K390" s="289">
        <v>0.74</v>
      </c>
      <c r="O390" s="46"/>
      <c r="P390" s="46"/>
      <c r="Q390" s="46"/>
      <c r="R390" s="46"/>
      <c r="S390" s="46"/>
      <c r="T390" s="46"/>
      <c r="U390" s="46"/>
      <c r="V390" s="46"/>
      <c r="W390" s="46"/>
      <c r="X390" s="46"/>
      <c r="Y390" s="46"/>
    </row>
    <row r="391" spans="1:25" ht="26.25" customHeight="1" thickBot="1" x14ac:dyDescent="0.25">
      <c r="A391" s="57"/>
      <c r="B391" s="263"/>
      <c r="C391" s="263"/>
      <c r="D391" s="263"/>
      <c r="E391" s="263"/>
      <c r="F391" s="263" t="s">
        <v>927</v>
      </c>
      <c r="G391" s="289">
        <v>1.81</v>
      </c>
      <c r="H391" s="263"/>
      <c r="I391" s="386" t="s">
        <v>928</v>
      </c>
      <c r="J391" s="386"/>
      <c r="K391" s="289">
        <v>10.54</v>
      </c>
      <c r="O391" s="46"/>
      <c r="P391" s="46"/>
      <c r="Q391" s="46"/>
      <c r="R391" s="46"/>
      <c r="S391" s="46"/>
      <c r="T391" s="46"/>
      <c r="U391" s="46"/>
      <c r="V391" s="46"/>
      <c r="W391" s="46"/>
      <c r="X391" s="46"/>
      <c r="Y391" s="46"/>
    </row>
    <row r="392" spans="1:25" ht="26.25" customHeight="1" thickTop="1" x14ac:dyDescent="0.2">
      <c r="A392" s="57"/>
      <c r="B392" s="278"/>
      <c r="C392" s="278"/>
      <c r="D392" s="278"/>
      <c r="E392" s="278"/>
      <c r="F392" s="278"/>
      <c r="G392" s="278"/>
      <c r="H392" s="278"/>
      <c r="I392" s="278"/>
      <c r="J392" s="278"/>
      <c r="K392" s="278"/>
      <c r="O392" s="46"/>
      <c r="P392" s="46"/>
      <c r="Q392" s="46"/>
      <c r="R392" s="46"/>
      <c r="S392" s="46"/>
      <c r="T392" s="46"/>
      <c r="U392" s="46"/>
      <c r="V392" s="46"/>
      <c r="W392" s="46"/>
      <c r="X392" s="46"/>
      <c r="Y392" s="46"/>
    </row>
    <row r="393" spans="1:25" ht="26.25" customHeight="1" x14ac:dyDescent="0.2">
      <c r="A393" s="57"/>
      <c r="B393" s="259" t="s">
        <v>141</v>
      </c>
      <c r="C393" s="267" t="s">
        <v>24</v>
      </c>
      <c r="D393" s="259" t="s">
        <v>25</v>
      </c>
      <c r="E393" s="259" t="s">
        <v>26</v>
      </c>
      <c r="F393" s="387" t="s">
        <v>917</v>
      </c>
      <c r="G393" s="387"/>
      <c r="H393" s="271" t="s">
        <v>27</v>
      </c>
      <c r="I393" s="267" t="s">
        <v>28</v>
      </c>
      <c r="J393" s="267" t="s">
        <v>29</v>
      </c>
      <c r="K393" s="267" t="s">
        <v>30</v>
      </c>
      <c r="O393" s="46"/>
      <c r="P393" s="46"/>
      <c r="Q393" s="46"/>
      <c r="R393" s="46"/>
      <c r="S393" s="46"/>
      <c r="T393" s="46"/>
      <c r="U393" s="46"/>
      <c r="V393" s="46"/>
      <c r="W393" s="46"/>
      <c r="X393" s="46"/>
      <c r="Y393" s="46"/>
    </row>
    <row r="394" spans="1:25" ht="26.25" customHeight="1" x14ac:dyDescent="0.2">
      <c r="A394" s="57"/>
      <c r="B394" s="260" t="s">
        <v>918</v>
      </c>
      <c r="C394" s="275" t="s">
        <v>142</v>
      </c>
      <c r="D394" s="260" t="s">
        <v>47</v>
      </c>
      <c r="E394" s="260" t="s">
        <v>143</v>
      </c>
      <c r="F394" s="388" t="s">
        <v>3993</v>
      </c>
      <c r="G394" s="388"/>
      <c r="H394" s="274" t="s">
        <v>97</v>
      </c>
      <c r="I394" s="277">
        <v>1</v>
      </c>
      <c r="J394" s="276">
        <v>15.03</v>
      </c>
      <c r="K394" s="276">
        <v>15.03</v>
      </c>
      <c r="O394" s="46"/>
      <c r="P394" s="46"/>
      <c r="Q394" s="46"/>
      <c r="R394" s="46"/>
      <c r="S394" s="46"/>
      <c r="T394" s="46"/>
      <c r="U394" s="46"/>
      <c r="V394" s="46"/>
      <c r="W394" s="46"/>
      <c r="X394" s="46"/>
      <c r="Y394" s="46"/>
    </row>
    <row r="395" spans="1:25" ht="26.25" customHeight="1" x14ac:dyDescent="0.2">
      <c r="A395" s="57"/>
      <c r="B395" s="261" t="s">
        <v>953</v>
      </c>
      <c r="C395" s="280" t="s">
        <v>1108</v>
      </c>
      <c r="D395" s="261" t="s">
        <v>47</v>
      </c>
      <c r="E395" s="261" t="s">
        <v>1109</v>
      </c>
      <c r="F395" s="385" t="s">
        <v>3970</v>
      </c>
      <c r="G395" s="385"/>
      <c r="H395" s="279" t="s">
        <v>950</v>
      </c>
      <c r="I395" s="282">
        <v>1.7500000000000002E-2</v>
      </c>
      <c r="J395" s="281">
        <v>26.59</v>
      </c>
      <c r="K395" s="281">
        <v>0.46</v>
      </c>
      <c r="O395" s="46"/>
      <c r="P395" s="46"/>
      <c r="Q395" s="46"/>
      <c r="R395" s="46"/>
      <c r="S395" s="46"/>
      <c r="T395" s="46"/>
      <c r="U395" s="46"/>
      <c r="V395" s="46"/>
      <c r="W395" s="46"/>
      <c r="X395" s="46"/>
      <c r="Y395" s="46"/>
    </row>
    <row r="396" spans="1:25" ht="14.25" customHeight="1" x14ac:dyDescent="0.2">
      <c r="A396" s="57"/>
      <c r="B396" s="261" t="s">
        <v>953</v>
      </c>
      <c r="C396" s="280" t="s">
        <v>1110</v>
      </c>
      <c r="D396" s="261" t="s">
        <v>47</v>
      </c>
      <c r="E396" s="261" t="s">
        <v>1111</v>
      </c>
      <c r="F396" s="385" t="s">
        <v>3993</v>
      </c>
      <c r="G396" s="385"/>
      <c r="H396" s="279" t="s">
        <v>97</v>
      </c>
      <c r="I396" s="282">
        <v>1</v>
      </c>
      <c r="J396" s="281">
        <v>9.9600000000000009</v>
      </c>
      <c r="K396" s="281">
        <v>9.9600000000000009</v>
      </c>
      <c r="O396" s="46"/>
      <c r="P396" s="46"/>
      <c r="Q396" s="46"/>
      <c r="R396" s="46"/>
      <c r="S396" s="46"/>
      <c r="T396" s="46"/>
      <c r="U396" s="46"/>
      <c r="V396" s="46"/>
      <c r="W396" s="46"/>
      <c r="X396" s="46"/>
      <c r="Y396" s="46"/>
    </row>
    <row r="397" spans="1:25" ht="14.25" customHeight="1" x14ac:dyDescent="0.2">
      <c r="A397" s="57"/>
      <c r="B397" s="261" t="s">
        <v>953</v>
      </c>
      <c r="C397" s="280" t="s">
        <v>1106</v>
      </c>
      <c r="D397" s="261" t="s">
        <v>47</v>
      </c>
      <c r="E397" s="261" t="s">
        <v>1107</v>
      </c>
      <c r="F397" s="385" t="s">
        <v>3970</v>
      </c>
      <c r="G397" s="385"/>
      <c r="H397" s="279" t="s">
        <v>950</v>
      </c>
      <c r="I397" s="282">
        <v>0.1069</v>
      </c>
      <c r="J397" s="281">
        <v>35.29</v>
      </c>
      <c r="K397" s="281">
        <v>3.77</v>
      </c>
      <c r="O397" s="46"/>
      <c r="P397" s="46"/>
      <c r="Q397" s="46"/>
      <c r="R397" s="46"/>
      <c r="S397" s="46"/>
      <c r="T397" s="46"/>
      <c r="U397" s="46"/>
      <c r="V397" s="46"/>
      <c r="W397" s="46"/>
      <c r="X397" s="46"/>
      <c r="Y397" s="46"/>
    </row>
    <row r="398" spans="1:25" ht="14.25" customHeight="1" x14ac:dyDescent="0.2">
      <c r="A398" s="57"/>
      <c r="B398" s="262" t="s">
        <v>919</v>
      </c>
      <c r="C398" s="284" t="s">
        <v>1114</v>
      </c>
      <c r="D398" s="262" t="s">
        <v>47</v>
      </c>
      <c r="E398" s="262" t="s">
        <v>1115</v>
      </c>
      <c r="F398" s="389" t="s">
        <v>923</v>
      </c>
      <c r="G398" s="389"/>
      <c r="H398" s="283" t="s">
        <v>97</v>
      </c>
      <c r="I398" s="286">
        <v>2.5000000000000001E-2</v>
      </c>
      <c r="J398" s="285">
        <v>22.6</v>
      </c>
      <c r="K398" s="285">
        <v>0.56000000000000005</v>
      </c>
      <c r="O398" s="46"/>
      <c r="P398" s="46"/>
      <c r="Q398" s="46"/>
      <c r="R398" s="46"/>
      <c r="S398" s="46"/>
      <c r="T398" s="46"/>
      <c r="U398" s="46"/>
      <c r="V398" s="46"/>
      <c r="W398" s="46"/>
      <c r="X398" s="46"/>
      <c r="Y398" s="46"/>
    </row>
    <row r="399" spans="1:25" ht="14.25" customHeight="1" x14ac:dyDescent="0.2">
      <c r="A399" s="57"/>
      <c r="B399" s="262" t="s">
        <v>919</v>
      </c>
      <c r="C399" s="284" t="s">
        <v>1112</v>
      </c>
      <c r="D399" s="262" t="s">
        <v>47</v>
      </c>
      <c r="E399" s="262" t="s">
        <v>1113</v>
      </c>
      <c r="F399" s="389" t="s">
        <v>923</v>
      </c>
      <c r="G399" s="389"/>
      <c r="H399" s="283" t="s">
        <v>49</v>
      </c>
      <c r="I399" s="286">
        <v>1.19</v>
      </c>
      <c r="J399" s="285">
        <v>0.24</v>
      </c>
      <c r="K399" s="285">
        <v>0.28000000000000003</v>
      </c>
      <c r="O399" s="46"/>
      <c r="P399" s="46"/>
      <c r="Q399" s="46"/>
      <c r="R399" s="46"/>
      <c r="S399" s="46"/>
      <c r="T399" s="46"/>
      <c r="U399" s="46"/>
      <c r="V399" s="46"/>
      <c r="W399" s="46"/>
      <c r="X399" s="46"/>
      <c r="Y399" s="46"/>
    </row>
    <row r="400" spans="1:25" ht="14.25" customHeight="1" x14ac:dyDescent="0.2">
      <c r="A400" s="57"/>
      <c r="B400" s="263"/>
      <c r="C400" s="263"/>
      <c r="D400" s="263"/>
      <c r="E400" s="263"/>
      <c r="F400" s="263" t="s">
        <v>924</v>
      </c>
      <c r="G400" s="289">
        <v>5.72</v>
      </c>
      <c r="H400" s="263" t="s">
        <v>925</v>
      </c>
      <c r="I400" s="289">
        <v>0</v>
      </c>
      <c r="J400" s="263" t="s">
        <v>926</v>
      </c>
      <c r="K400" s="289">
        <v>5.72</v>
      </c>
      <c r="O400" s="46"/>
      <c r="P400" s="46"/>
      <c r="Q400" s="46"/>
      <c r="R400" s="46"/>
      <c r="S400" s="46"/>
      <c r="T400" s="46"/>
      <c r="U400" s="46"/>
      <c r="V400" s="46"/>
      <c r="W400" s="46"/>
      <c r="X400" s="46"/>
      <c r="Y400" s="46"/>
    </row>
    <row r="401" spans="1:25" ht="14.25" customHeight="1" thickBot="1" x14ac:dyDescent="0.25">
      <c r="A401" s="57"/>
      <c r="B401" s="263"/>
      <c r="C401" s="263"/>
      <c r="D401" s="263"/>
      <c r="E401" s="263"/>
      <c r="F401" s="263" t="s">
        <v>927</v>
      </c>
      <c r="G401" s="289">
        <v>3.12</v>
      </c>
      <c r="H401" s="263"/>
      <c r="I401" s="386" t="s">
        <v>928</v>
      </c>
      <c r="J401" s="386"/>
      <c r="K401" s="289">
        <v>18.149999999999999</v>
      </c>
      <c r="O401" s="46"/>
      <c r="P401" s="46"/>
      <c r="Q401" s="46"/>
      <c r="R401" s="46"/>
      <c r="S401" s="46"/>
      <c r="T401" s="46"/>
      <c r="U401" s="46"/>
      <c r="V401" s="46"/>
      <c r="W401" s="46"/>
      <c r="X401" s="46"/>
      <c r="Y401" s="46"/>
    </row>
    <row r="402" spans="1:25" ht="14.25" customHeight="1" thickTop="1" x14ac:dyDescent="0.2">
      <c r="A402" s="57"/>
      <c r="B402" s="278"/>
      <c r="C402" s="278"/>
      <c r="D402" s="278"/>
      <c r="E402" s="278"/>
      <c r="F402" s="278"/>
      <c r="G402" s="278"/>
      <c r="H402" s="278"/>
      <c r="I402" s="278"/>
      <c r="J402" s="278"/>
      <c r="K402" s="278"/>
      <c r="O402" s="46"/>
      <c r="P402" s="46"/>
      <c r="Q402" s="46"/>
      <c r="R402" s="46"/>
      <c r="S402" s="46"/>
      <c r="T402" s="46"/>
      <c r="U402" s="46"/>
      <c r="V402" s="46"/>
      <c r="W402" s="46"/>
      <c r="X402" s="46"/>
      <c r="Y402" s="46"/>
    </row>
    <row r="403" spans="1:25" ht="14.25" customHeight="1" x14ac:dyDescent="0.2">
      <c r="A403" s="57"/>
      <c r="B403" s="259" t="s">
        <v>144</v>
      </c>
      <c r="C403" s="267" t="s">
        <v>24</v>
      </c>
      <c r="D403" s="259" t="s">
        <v>25</v>
      </c>
      <c r="E403" s="259" t="s">
        <v>26</v>
      </c>
      <c r="F403" s="387" t="s">
        <v>917</v>
      </c>
      <c r="G403" s="387"/>
      <c r="H403" s="271" t="s">
        <v>27</v>
      </c>
      <c r="I403" s="267" t="s">
        <v>28</v>
      </c>
      <c r="J403" s="267" t="s">
        <v>29</v>
      </c>
      <c r="K403" s="267" t="s">
        <v>30</v>
      </c>
      <c r="O403" s="46"/>
      <c r="P403" s="46"/>
      <c r="Q403" s="46"/>
      <c r="R403" s="46"/>
      <c r="S403" s="46"/>
      <c r="T403" s="46"/>
      <c r="U403" s="46"/>
      <c r="V403" s="46"/>
      <c r="W403" s="46"/>
      <c r="X403" s="46"/>
      <c r="Y403" s="46"/>
    </row>
    <row r="404" spans="1:25" ht="14.25" customHeight="1" x14ac:dyDescent="0.2">
      <c r="A404" s="57"/>
      <c r="B404" s="260" t="s">
        <v>918</v>
      </c>
      <c r="C404" s="275" t="s">
        <v>145</v>
      </c>
      <c r="D404" s="260" t="s">
        <v>73</v>
      </c>
      <c r="E404" s="260" t="s">
        <v>146</v>
      </c>
      <c r="F404" s="388" t="s">
        <v>1038</v>
      </c>
      <c r="G404" s="388"/>
      <c r="H404" s="274" t="s">
        <v>60</v>
      </c>
      <c r="I404" s="277">
        <v>1</v>
      </c>
      <c r="J404" s="276">
        <v>788.95</v>
      </c>
      <c r="K404" s="276">
        <v>788.95</v>
      </c>
      <c r="O404" s="46"/>
      <c r="P404" s="46"/>
      <c r="Q404" s="46"/>
      <c r="R404" s="46"/>
      <c r="S404" s="46"/>
      <c r="T404" s="46"/>
      <c r="U404" s="46"/>
      <c r="V404" s="46"/>
      <c r="W404" s="46"/>
      <c r="X404" s="46"/>
      <c r="Y404" s="46"/>
    </row>
    <row r="405" spans="1:25" ht="14.25" customHeight="1" x14ac:dyDescent="0.2">
      <c r="A405" s="57"/>
      <c r="B405" s="261" t="s">
        <v>953</v>
      </c>
      <c r="C405" s="280" t="s">
        <v>1017</v>
      </c>
      <c r="D405" s="261" t="s">
        <v>47</v>
      </c>
      <c r="E405" s="261" t="s">
        <v>1018</v>
      </c>
      <c r="F405" s="385" t="s">
        <v>3970</v>
      </c>
      <c r="G405" s="385"/>
      <c r="H405" s="279" t="s">
        <v>950</v>
      </c>
      <c r="I405" s="282">
        <v>0.224</v>
      </c>
      <c r="J405" s="281">
        <v>36.35</v>
      </c>
      <c r="K405" s="281">
        <v>8.14</v>
      </c>
      <c r="O405" s="46"/>
      <c r="P405" s="46"/>
      <c r="Q405" s="46"/>
      <c r="R405" s="46"/>
      <c r="S405" s="46"/>
      <c r="T405" s="46"/>
      <c r="U405" s="46"/>
      <c r="V405" s="46"/>
      <c r="W405" s="46"/>
      <c r="X405" s="46"/>
      <c r="Y405" s="46"/>
    </row>
    <row r="406" spans="1:25" ht="14.25" customHeight="1" x14ac:dyDescent="0.2">
      <c r="A406" s="57"/>
      <c r="B406" s="261" t="s">
        <v>953</v>
      </c>
      <c r="C406" s="280" t="s">
        <v>1126</v>
      </c>
      <c r="D406" s="261" t="s">
        <v>47</v>
      </c>
      <c r="E406" s="261" t="s">
        <v>1127</v>
      </c>
      <c r="F406" s="385" t="s">
        <v>3985</v>
      </c>
      <c r="G406" s="385"/>
      <c r="H406" s="279" t="s">
        <v>1035</v>
      </c>
      <c r="I406" s="282">
        <v>9.4E-2</v>
      </c>
      <c r="J406" s="281">
        <v>1.26</v>
      </c>
      <c r="K406" s="281">
        <v>0.11</v>
      </c>
      <c r="O406" s="46"/>
      <c r="P406" s="46"/>
      <c r="Q406" s="46"/>
      <c r="R406" s="46"/>
      <c r="S406" s="46"/>
      <c r="T406" s="46"/>
      <c r="U406" s="46"/>
      <c r="V406" s="46"/>
      <c r="W406" s="46"/>
      <c r="X406" s="46"/>
      <c r="Y406" s="46"/>
    </row>
    <row r="407" spans="1:25" ht="14.25" customHeight="1" x14ac:dyDescent="0.2">
      <c r="A407" s="57"/>
      <c r="B407" s="261" t="s">
        <v>953</v>
      </c>
      <c r="C407" s="280" t="s">
        <v>1086</v>
      </c>
      <c r="D407" s="261" t="s">
        <v>47</v>
      </c>
      <c r="E407" s="261" t="s">
        <v>1087</v>
      </c>
      <c r="F407" s="385" t="s">
        <v>3970</v>
      </c>
      <c r="G407" s="385"/>
      <c r="H407" s="279" t="s">
        <v>950</v>
      </c>
      <c r="I407" s="282">
        <v>0.224</v>
      </c>
      <c r="J407" s="281">
        <v>35.590000000000003</v>
      </c>
      <c r="K407" s="281">
        <v>7.97</v>
      </c>
      <c r="O407" s="46"/>
      <c r="P407" s="46"/>
      <c r="Q407" s="46"/>
      <c r="R407" s="46"/>
      <c r="S407" s="46"/>
      <c r="T407" s="46"/>
      <c r="U407" s="46"/>
      <c r="V407" s="46"/>
      <c r="W407" s="46"/>
      <c r="X407" s="46"/>
      <c r="Y407" s="46"/>
    </row>
    <row r="408" spans="1:25" ht="14.25" customHeight="1" x14ac:dyDescent="0.2">
      <c r="A408" s="57"/>
      <c r="B408" s="261" t="s">
        <v>953</v>
      </c>
      <c r="C408" s="280" t="s">
        <v>1128</v>
      </c>
      <c r="D408" s="261" t="s">
        <v>47</v>
      </c>
      <c r="E408" s="261" t="s">
        <v>1129</v>
      </c>
      <c r="F408" s="385" t="s">
        <v>3985</v>
      </c>
      <c r="G408" s="385"/>
      <c r="H408" s="279" t="s">
        <v>1041</v>
      </c>
      <c r="I408" s="282">
        <v>0.13</v>
      </c>
      <c r="J408" s="281">
        <v>0.54</v>
      </c>
      <c r="K408" s="281">
        <v>7.0000000000000007E-2</v>
      </c>
      <c r="O408" s="46"/>
      <c r="P408" s="46"/>
      <c r="Q408" s="46"/>
      <c r="R408" s="46"/>
      <c r="S408" s="46"/>
      <c r="T408" s="46"/>
      <c r="U408" s="46"/>
      <c r="V408" s="46"/>
      <c r="W408" s="46"/>
      <c r="X408" s="46"/>
      <c r="Y408" s="46"/>
    </row>
    <row r="409" spans="1:25" ht="14.25" customHeight="1" x14ac:dyDescent="0.2">
      <c r="A409" s="57"/>
      <c r="B409" s="261" t="s">
        <v>953</v>
      </c>
      <c r="C409" s="280" t="s">
        <v>1019</v>
      </c>
      <c r="D409" s="261" t="s">
        <v>47</v>
      </c>
      <c r="E409" s="261" t="s">
        <v>1020</v>
      </c>
      <c r="F409" s="385" t="s">
        <v>3970</v>
      </c>
      <c r="G409" s="385"/>
      <c r="H409" s="279" t="s">
        <v>950</v>
      </c>
      <c r="I409" s="282">
        <v>1.345</v>
      </c>
      <c r="J409" s="281">
        <v>24.73</v>
      </c>
      <c r="K409" s="281">
        <v>33.26</v>
      </c>
      <c r="O409" s="46"/>
      <c r="P409" s="46"/>
      <c r="Q409" s="46"/>
      <c r="R409" s="46"/>
      <c r="S409" s="46"/>
      <c r="T409" s="46"/>
      <c r="U409" s="46"/>
      <c r="V409" s="46"/>
      <c r="W409" s="46"/>
      <c r="X409" s="46"/>
      <c r="Y409" s="46"/>
    </row>
    <row r="410" spans="1:25" ht="14.25" customHeight="1" x14ac:dyDescent="0.2">
      <c r="A410" s="57"/>
      <c r="B410" s="262" t="s">
        <v>919</v>
      </c>
      <c r="C410" s="284" t="s">
        <v>1130</v>
      </c>
      <c r="D410" s="262" t="s">
        <v>47</v>
      </c>
      <c r="E410" s="262" t="s">
        <v>1131</v>
      </c>
      <c r="F410" s="389" t="s">
        <v>923</v>
      </c>
      <c r="G410" s="389"/>
      <c r="H410" s="283" t="s">
        <v>60</v>
      </c>
      <c r="I410" s="286">
        <v>1.103</v>
      </c>
      <c r="J410" s="285">
        <v>670.36</v>
      </c>
      <c r="K410" s="285">
        <v>739.4</v>
      </c>
      <c r="O410" s="46"/>
      <c r="P410" s="46"/>
      <c r="Q410" s="46"/>
      <c r="R410" s="46"/>
      <c r="S410" s="46"/>
      <c r="T410" s="46"/>
      <c r="U410" s="46"/>
      <c r="V410" s="46"/>
      <c r="W410" s="46"/>
      <c r="X410" s="46"/>
      <c r="Y410" s="46"/>
    </row>
    <row r="411" spans="1:25" ht="14.25" customHeight="1" x14ac:dyDescent="0.2">
      <c r="A411" s="57"/>
      <c r="B411" s="263"/>
      <c r="C411" s="263"/>
      <c r="D411" s="263"/>
      <c r="E411" s="263"/>
      <c r="F411" s="263" t="s">
        <v>924</v>
      </c>
      <c r="G411" s="289">
        <v>41.96</v>
      </c>
      <c r="H411" s="263" t="s">
        <v>925</v>
      </c>
      <c r="I411" s="289">
        <v>0</v>
      </c>
      <c r="J411" s="263" t="s">
        <v>926</v>
      </c>
      <c r="K411" s="289">
        <v>41.96</v>
      </c>
      <c r="O411" s="46"/>
      <c r="P411" s="46"/>
      <c r="Q411" s="46"/>
      <c r="R411" s="46"/>
      <c r="S411" s="46"/>
      <c r="T411" s="46"/>
      <c r="U411" s="46"/>
      <c r="V411" s="46"/>
      <c r="W411" s="46"/>
      <c r="X411" s="46"/>
      <c r="Y411" s="46"/>
    </row>
    <row r="412" spans="1:25" ht="14.25" customHeight="1" x14ac:dyDescent="0.2">
      <c r="A412" s="57"/>
      <c r="B412" s="263"/>
      <c r="C412" s="263"/>
      <c r="D412" s="263"/>
      <c r="E412" s="263"/>
      <c r="F412" s="263" t="s">
        <v>927</v>
      </c>
      <c r="G412" s="289">
        <v>164.18</v>
      </c>
      <c r="H412" s="263"/>
      <c r="I412" s="386" t="s">
        <v>928</v>
      </c>
      <c r="J412" s="386"/>
      <c r="K412" s="289">
        <v>953.13</v>
      </c>
      <c r="O412" s="46"/>
      <c r="P412" s="46"/>
      <c r="Q412" s="46"/>
      <c r="R412" s="46"/>
      <c r="S412" s="46"/>
      <c r="T412" s="46"/>
      <c r="U412" s="46"/>
      <c r="V412" s="46"/>
      <c r="W412" s="46"/>
      <c r="X412" s="46"/>
      <c r="Y412" s="46"/>
    </row>
    <row r="413" spans="1:25" ht="14.25" customHeight="1" x14ac:dyDescent="0.2">
      <c r="A413" s="57"/>
      <c r="B413" s="401" t="s">
        <v>2776</v>
      </c>
      <c r="C413" s="401"/>
      <c r="D413" s="401"/>
      <c r="E413" s="401"/>
      <c r="F413" s="401"/>
      <c r="G413" s="401"/>
      <c r="H413" s="401"/>
      <c r="I413" s="401"/>
      <c r="J413" s="401"/>
      <c r="K413" s="401"/>
      <c r="O413" s="46"/>
      <c r="P413" s="46"/>
      <c r="Q413" s="46"/>
      <c r="R413" s="46"/>
      <c r="S413" s="46"/>
      <c r="T413" s="46"/>
      <c r="U413" s="46"/>
      <c r="V413" s="46"/>
      <c r="W413" s="46"/>
      <c r="X413" s="46"/>
      <c r="Y413" s="46"/>
    </row>
    <row r="414" spans="1:25" ht="45.6" customHeight="1" thickBot="1" x14ac:dyDescent="0.25">
      <c r="A414" s="57"/>
      <c r="B414" s="425" t="s">
        <v>2785</v>
      </c>
      <c r="C414" s="425"/>
      <c r="D414" s="425"/>
      <c r="E414" s="425"/>
      <c r="F414" s="425"/>
      <c r="G414" s="425"/>
      <c r="H414" s="425"/>
      <c r="I414" s="425"/>
      <c r="J414" s="425"/>
      <c r="K414" s="425"/>
      <c r="O414" s="46"/>
      <c r="P414" s="46"/>
      <c r="Q414" s="46"/>
      <c r="R414" s="46"/>
      <c r="S414" s="46"/>
      <c r="T414" s="46"/>
      <c r="U414" s="46"/>
      <c r="V414" s="46"/>
      <c r="W414" s="46"/>
      <c r="X414" s="46"/>
      <c r="Y414" s="46"/>
    </row>
    <row r="415" spans="1:25" ht="14.25" customHeight="1" thickTop="1" x14ac:dyDescent="0.2">
      <c r="A415" s="57"/>
      <c r="B415" s="278"/>
      <c r="C415" s="278"/>
      <c r="D415" s="278"/>
      <c r="E415" s="278"/>
      <c r="F415" s="278"/>
      <c r="G415" s="278"/>
      <c r="H415" s="278"/>
      <c r="I415" s="278"/>
      <c r="J415" s="278"/>
      <c r="K415" s="278"/>
      <c r="O415" s="46"/>
      <c r="P415" s="46"/>
      <c r="Q415" s="46"/>
      <c r="R415" s="46"/>
      <c r="S415" s="46"/>
      <c r="T415" s="46"/>
      <c r="U415" s="46"/>
      <c r="V415" s="46"/>
      <c r="W415" s="46"/>
      <c r="X415" s="46"/>
      <c r="Y415" s="46"/>
    </row>
    <row r="416" spans="1:25" ht="14.25" customHeight="1" x14ac:dyDescent="0.2">
      <c r="A416" s="57"/>
      <c r="B416" s="259" t="s">
        <v>150</v>
      </c>
      <c r="C416" s="267" t="s">
        <v>24</v>
      </c>
      <c r="D416" s="259" t="s">
        <v>25</v>
      </c>
      <c r="E416" s="259" t="s">
        <v>26</v>
      </c>
      <c r="F416" s="387" t="s">
        <v>917</v>
      </c>
      <c r="G416" s="387"/>
      <c r="H416" s="271" t="s">
        <v>27</v>
      </c>
      <c r="I416" s="267" t="s">
        <v>28</v>
      </c>
      <c r="J416" s="267" t="s">
        <v>29</v>
      </c>
      <c r="K416" s="267" t="s">
        <v>30</v>
      </c>
      <c r="O416" s="46"/>
      <c r="P416" s="46"/>
      <c r="Q416" s="46"/>
      <c r="R416" s="46"/>
      <c r="S416" s="46"/>
      <c r="T416" s="46"/>
      <c r="U416" s="46"/>
      <c r="V416" s="46"/>
      <c r="W416" s="46"/>
      <c r="X416" s="46"/>
      <c r="Y416" s="46"/>
    </row>
    <row r="417" spans="1:25" ht="14.25" customHeight="1" x14ac:dyDescent="0.2">
      <c r="A417" s="57"/>
      <c r="B417" s="260" t="s">
        <v>918</v>
      </c>
      <c r="C417" s="275" t="s">
        <v>3950</v>
      </c>
      <c r="D417" s="260" t="s">
        <v>47</v>
      </c>
      <c r="E417" s="260" t="s">
        <v>3951</v>
      </c>
      <c r="F417" s="388" t="s">
        <v>3997</v>
      </c>
      <c r="G417" s="388"/>
      <c r="H417" s="274" t="s">
        <v>40</v>
      </c>
      <c r="I417" s="277">
        <v>1</v>
      </c>
      <c r="J417" s="276">
        <v>218.88</v>
      </c>
      <c r="K417" s="276">
        <v>218.88</v>
      </c>
      <c r="O417" s="46"/>
      <c r="P417" s="46"/>
      <c r="Q417" s="46"/>
      <c r="R417" s="46"/>
      <c r="S417" s="46"/>
      <c r="T417" s="46"/>
      <c r="U417" s="46"/>
      <c r="V417" s="46"/>
      <c r="W417" s="46"/>
      <c r="X417" s="46"/>
      <c r="Y417" s="46"/>
    </row>
    <row r="418" spans="1:25" ht="14.25" customHeight="1" x14ac:dyDescent="0.2">
      <c r="A418" s="57"/>
      <c r="B418" s="261" t="s">
        <v>953</v>
      </c>
      <c r="C418" s="280" t="s">
        <v>1017</v>
      </c>
      <c r="D418" s="261" t="s">
        <v>47</v>
      </c>
      <c r="E418" s="261" t="s">
        <v>1018</v>
      </c>
      <c r="F418" s="385" t="s">
        <v>3970</v>
      </c>
      <c r="G418" s="385"/>
      <c r="H418" s="279" t="s">
        <v>950</v>
      </c>
      <c r="I418" s="282">
        <v>1.3080000000000001</v>
      </c>
      <c r="J418" s="281">
        <v>36.35</v>
      </c>
      <c r="K418" s="281">
        <v>47.54</v>
      </c>
      <c r="O418" s="46"/>
      <c r="P418" s="46"/>
      <c r="Q418" s="46"/>
      <c r="R418" s="46"/>
      <c r="S418" s="46"/>
      <c r="T418" s="46"/>
      <c r="U418" s="46"/>
      <c r="V418" s="46"/>
      <c r="W418" s="46"/>
      <c r="X418" s="46"/>
      <c r="Y418" s="46"/>
    </row>
    <row r="419" spans="1:25" ht="14.25" customHeight="1" x14ac:dyDescent="0.2">
      <c r="A419" s="57"/>
      <c r="B419" s="261" t="s">
        <v>953</v>
      </c>
      <c r="C419" s="280" t="s">
        <v>3957</v>
      </c>
      <c r="D419" s="261" t="s">
        <v>47</v>
      </c>
      <c r="E419" s="261" t="s">
        <v>3958</v>
      </c>
      <c r="F419" s="385" t="s">
        <v>3997</v>
      </c>
      <c r="G419" s="385"/>
      <c r="H419" s="279" t="s">
        <v>83</v>
      </c>
      <c r="I419" s="282">
        <v>2.964</v>
      </c>
      <c r="J419" s="281">
        <v>37.479999999999997</v>
      </c>
      <c r="K419" s="281">
        <v>111.09</v>
      </c>
      <c r="O419" s="46"/>
      <c r="P419" s="46"/>
      <c r="Q419" s="46"/>
      <c r="R419" s="46"/>
      <c r="S419" s="46"/>
      <c r="T419" s="46"/>
      <c r="U419" s="46"/>
      <c r="V419" s="46"/>
      <c r="W419" s="46"/>
      <c r="X419" s="46"/>
      <c r="Y419" s="46"/>
    </row>
    <row r="420" spans="1:25" ht="14.25" customHeight="1" x14ac:dyDescent="0.2">
      <c r="A420" s="57"/>
      <c r="B420" s="261" t="s">
        <v>953</v>
      </c>
      <c r="C420" s="280" t="s">
        <v>1158</v>
      </c>
      <c r="D420" s="261" t="s">
        <v>47</v>
      </c>
      <c r="E420" s="261" t="s">
        <v>1159</v>
      </c>
      <c r="F420" s="385" t="s">
        <v>3997</v>
      </c>
      <c r="G420" s="385"/>
      <c r="H420" s="279" t="s">
        <v>40</v>
      </c>
      <c r="I420" s="282">
        <v>0.23599999999999999</v>
      </c>
      <c r="J420" s="281">
        <v>133.75</v>
      </c>
      <c r="K420" s="281">
        <v>31.56</v>
      </c>
      <c r="O420" s="46"/>
      <c r="P420" s="46"/>
      <c r="Q420" s="46"/>
      <c r="R420" s="46"/>
      <c r="S420" s="46"/>
      <c r="T420" s="46"/>
      <c r="U420" s="46"/>
      <c r="V420" s="46"/>
      <c r="W420" s="46"/>
      <c r="X420" s="46"/>
      <c r="Y420" s="46"/>
    </row>
    <row r="421" spans="1:25" ht="14.25" customHeight="1" x14ac:dyDescent="0.2">
      <c r="A421" s="57"/>
      <c r="B421" s="261" t="s">
        <v>953</v>
      </c>
      <c r="C421" s="280" t="s">
        <v>1042</v>
      </c>
      <c r="D421" s="261" t="s">
        <v>47</v>
      </c>
      <c r="E421" s="261" t="s">
        <v>1043</v>
      </c>
      <c r="F421" s="385" t="s">
        <v>3970</v>
      </c>
      <c r="G421" s="385"/>
      <c r="H421" s="279" t="s">
        <v>950</v>
      </c>
      <c r="I421" s="282">
        <v>0.24</v>
      </c>
      <c r="J421" s="281">
        <v>26.44</v>
      </c>
      <c r="K421" s="281">
        <v>6.34</v>
      </c>
      <c r="O421" s="46"/>
      <c r="P421" s="46"/>
      <c r="Q421" s="46"/>
      <c r="R421" s="46"/>
      <c r="S421" s="46"/>
      <c r="T421" s="46"/>
      <c r="U421" s="46"/>
      <c r="V421" s="46"/>
      <c r="W421" s="46"/>
      <c r="X421" s="46"/>
      <c r="Y421" s="46"/>
    </row>
    <row r="422" spans="1:25" ht="14.25" customHeight="1" x14ac:dyDescent="0.2">
      <c r="A422" s="57"/>
      <c r="B422" s="262" t="s">
        <v>919</v>
      </c>
      <c r="C422" s="284" t="s">
        <v>1104</v>
      </c>
      <c r="D422" s="262" t="s">
        <v>47</v>
      </c>
      <c r="E422" s="262" t="s">
        <v>1105</v>
      </c>
      <c r="F422" s="389" t="s">
        <v>923</v>
      </c>
      <c r="G422" s="389"/>
      <c r="H422" s="283" t="s">
        <v>97</v>
      </c>
      <c r="I422" s="286">
        <v>4.9000000000000002E-2</v>
      </c>
      <c r="J422" s="285">
        <v>21.59</v>
      </c>
      <c r="K422" s="285">
        <v>1.05</v>
      </c>
      <c r="O422" s="46"/>
      <c r="P422" s="46"/>
      <c r="Q422" s="46"/>
      <c r="R422" s="46"/>
      <c r="S422" s="46"/>
      <c r="T422" s="46"/>
      <c r="U422" s="46"/>
      <c r="V422" s="46"/>
      <c r="W422" s="46"/>
      <c r="X422" s="46"/>
      <c r="Y422" s="46"/>
    </row>
    <row r="423" spans="1:25" ht="14.25" customHeight="1" x14ac:dyDescent="0.2">
      <c r="A423" s="57"/>
      <c r="B423" s="262" t="s">
        <v>919</v>
      </c>
      <c r="C423" s="284" t="s">
        <v>1098</v>
      </c>
      <c r="D423" s="262" t="s">
        <v>47</v>
      </c>
      <c r="E423" s="262" t="s">
        <v>1099</v>
      </c>
      <c r="F423" s="389" t="s">
        <v>923</v>
      </c>
      <c r="G423" s="389"/>
      <c r="H423" s="283" t="s">
        <v>1075</v>
      </c>
      <c r="I423" s="286">
        <v>0.01</v>
      </c>
      <c r="J423" s="285">
        <v>6.46</v>
      </c>
      <c r="K423" s="285">
        <v>0.06</v>
      </c>
      <c r="O423" s="46"/>
      <c r="P423" s="46"/>
      <c r="Q423" s="46"/>
      <c r="R423" s="46"/>
      <c r="S423" s="46"/>
      <c r="T423" s="46"/>
      <c r="U423" s="46"/>
      <c r="V423" s="46"/>
      <c r="W423" s="46"/>
      <c r="X423" s="46"/>
      <c r="Y423" s="46"/>
    </row>
    <row r="424" spans="1:25" ht="14.25" customHeight="1" x14ac:dyDescent="0.2">
      <c r="A424" s="57"/>
      <c r="B424" s="262" t="s">
        <v>919</v>
      </c>
      <c r="C424" s="284" t="s">
        <v>1208</v>
      </c>
      <c r="D424" s="262" t="s">
        <v>47</v>
      </c>
      <c r="E424" s="262" t="s">
        <v>1209</v>
      </c>
      <c r="F424" s="389" t="s">
        <v>923</v>
      </c>
      <c r="G424" s="389"/>
      <c r="H424" s="283" t="s">
        <v>83</v>
      </c>
      <c r="I424" s="286">
        <v>0.48499999999999999</v>
      </c>
      <c r="J424" s="285">
        <v>43.81</v>
      </c>
      <c r="K424" s="285">
        <v>21.24</v>
      </c>
      <c r="O424" s="46"/>
      <c r="P424" s="46"/>
      <c r="Q424" s="46"/>
      <c r="R424" s="46"/>
      <c r="S424" s="46"/>
      <c r="T424" s="46"/>
      <c r="U424" s="46"/>
      <c r="V424" s="46"/>
      <c r="W424" s="46"/>
      <c r="X424" s="46"/>
      <c r="Y424" s="46"/>
    </row>
    <row r="425" spans="1:25" ht="14.25" customHeight="1" x14ac:dyDescent="0.2">
      <c r="A425" s="57"/>
      <c r="B425" s="263"/>
      <c r="C425" s="263"/>
      <c r="D425" s="263"/>
      <c r="E425" s="263"/>
      <c r="F425" s="263" t="s">
        <v>924</v>
      </c>
      <c r="G425" s="289">
        <v>76.97</v>
      </c>
      <c r="H425" s="263" t="s">
        <v>925</v>
      </c>
      <c r="I425" s="289">
        <v>0</v>
      </c>
      <c r="J425" s="263" t="s">
        <v>926</v>
      </c>
      <c r="K425" s="289">
        <v>76.97</v>
      </c>
      <c r="O425" s="46"/>
      <c r="P425" s="46"/>
      <c r="Q425" s="46"/>
      <c r="R425" s="46"/>
      <c r="S425" s="46"/>
      <c r="T425" s="46"/>
      <c r="U425" s="46"/>
      <c r="V425" s="46"/>
      <c r="W425" s="46"/>
      <c r="X425" s="46"/>
      <c r="Y425" s="46"/>
    </row>
    <row r="426" spans="1:25" ht="14.25" customHeight="1" thickBot="1" x14ac:dyDescent="0.25">
      <c r="A426" s="57"/>
      <c r="B426" s="263"/>
      <c r="C426" s="263"/>
      <c r="D426" s="263"/>
      <c r="E426" s="263"/>
      <c r="F426" s="263" t="s">
        <v>927</v>
      </c>
      <c r="G426" s="289">
        <v>45.54</v>
      </c>
      <c r="H426" s="263"/>
      <c r="I426" s="386" t="s">
        <v>928</v>
      </c>
      <c r="J426" s="386"/>
      <c r="K426" s="289">
        <v>264.42</v>
      </c>
      <c r="O426" s="46"/>
      <c r="P426" s="46"/>
      <c r="Q426" s="46"/>
      <c r="R426" s="46"/>
      <c r="S426" s="46"/>
      <c r="T426" s="46"/>
      <c r="U426" s="46"/>
      <c r="V426" s="46"/>
      <c r="W426" s="46"/>
      <c r="X426" s="46"/>
      <c r="Y426" s="46"/>
    </row>
    <row r="427" spans="1:25" ht="14.25" customHeight="1" thickTop="1" x14ac:dyDescent="0.2">
      <c r="A427" s="57"/>
      <c r="B427" s="278"/>
      <c r="C427" s="278"/>
      <c r="D427" s="278"/>
      <c r="E427" s="278"/>
      <c r="F427" s="278"/>
      <c r="G427" s="278"/>
      <c r="H427" s="278"/>
      <c r="I427" s="278"/>
      <c r="J427" s="278"/>
      <c r="K427" s="278"/>
      <c r="O427" s="46"/>
      <c r="P427" s="46"/>
      <c r="Q427" s="46"/>
      <c r="R427" s="46"/>
      <c r="S427" s="46"/>
      <c r="T427" s="46"/>
      <c r="U427" s="46"/>
      <c r="V427" s="46"/>
      <c r="W427" s="46"/>
      <c r="X427" s="46"/>
      <c r="Y427" s="46"/>
    </row>
    <row r="428" spans="1:25" ht="14.25" customHeight="1" x14ac:dyDescent="0.2">
      <c r="A428" s="57"/>
      <c r="B428" s="259" t="s">
        <v>151</v>
      </c>
      <c r="C428" s="267" t="s">
        <v>24</v>
      </c>
      <c r="D428" s="259" t="s">
        <v>25</v>
      </c>
      <c r="E428" s="259" t="s">
        <v>26</v>
      </c>
      <c r="F428" s="387" t="s">
        <v>917</v>
      </c>
      <c r="G428" s="387"/>
      <c r="H428" s="271" t="s">
        <v>27</v>
      </c>
      <c r="I428" s="267" t="s">
        <v>28</v>
      </c>
      <c r="J428" s="267" t="s">
        <v>29</v>
      </c>
      <c r="K428" s="267" t="s">
        <v>30</v>
      </c>
      <c r="O428" s="46"/>
      <c r="P428" s="46"/>
      <c r="Q428" s="46"/>
      <c r="R428" s="46"/>
      <c r="S428" s="46"/>
      <c r="T428" s="46"/>
      <c r="U428" s="46"/>
      <c r="V428" s="46"/>
      <c r="W428" s="46"/>
      <c r="X428" s="46"/>
      <c r="Y428" s="46"/>
    </row>
    <row r="429" spans="1:25" ht="14.25" customHeight="1" x14ac:dyDescent="0.2">
      <c r="A429" s="57"/>
      <c r="B429" s="260" t="s">
        <v>918</v>
      </c>
      <c r="C429" s="275" t="s">
        <v>152</v>
      </c>
      <c r="D429" s="260" t="s">
        <v>47</v>
      </c>
      <c r="E429" s="260" t="s">
        <v>153</v>
      </c>
      <c r="F429" s="388" t="s">
        <v>3993</v>
      </c>
      <c r="G429" s="388"/>
      <c r="H429" s="274" t="s">
        <v>97</v>
      </c>
      <c r="I429" s="277">
        <v>1</v>
      </c>
      <c r="J429" s="276">
        <v>13.67</v>
      </c>
      <c r="K429" s="276">
        <v>13.67</v>
      </c>
      <c r="O429" s="46"/>
      <c r="P429" s="46"/>
      <c r="Q429" s="46"/>
      <c r="R429" s="46"/>
      <c r="S429" s="46"/>
      <c r="T429" s="46"/>
      <c r="U429" s="46"/>
      <c r="V429" s="46"/>
      <c r="W429" s="46"/>
      <c r="X429" s="46"/>
      <c r="Y429" s="46"/>
    </row>
    <row r="430" spans="1:25" ht="14.25" customHeight="1" x14ac:dyDescent="0.2">
      <c r="A430" s="57"/>
      <c r="B430" s="261" t="s">
        <v>953</v>
      </c>
      <c r="C430" s="280" t="s">
        <v>1116</v>
      </c>
      <c r="D430" s="261" t="s">
        <v>47</v>
      </c>
      <c r="E430" s="261" t="s">
        <v>1117</v>
      </c>
      <c r="F430" s="385" t="s">
        <v>3993</v>
      </c>
      <c r="G430" s="385"/>
      <c r="H430" s="279" t="s">
        <v>97</v>
      </c>
      <c r="I430" s="282">
        <v>1</v>
      </c>
      <c r="J430" s="281">
        <v>9.76</v>
      </c>
      <c r="K430" s="281">
        <v>9.76</v>
      </c>
      <c r="O430" s="46"/>
      <c r="P430" s="46"/>
      <c r="Q430" s="46"/>
      <c r="R430" s="46"/>
      <c r="S430" s="46"/>
      <c r="T430" s="46"/>
      <c r="U430" s="46"/>
      <c r="V430" s="46"/>
      <c r="W430" s="46"/>
      <c r="X430" s="46"/>
      <c r="Y430" s="46"/>
    </row>
    <row r="431" spans="1:25" ht="14.25" customHeight="1" x14ac:dyDescent="0.2">
      <c r="A431" s="57"/>
      <c r="B431" s="261" t="s">
        <v>953</v>
      </c>
      <c r="C431" s="280" t="s">
        <v>1106</v>
      </c>
      <c r="D431" s="261" t="s">
        <v>47</v>
      </c>
      <c r="E431" s="261" t="s">
        <v>1107</v>
      </c>
      <c r="F431" s="385" t="s">
        <v>3970</v>
      </c>
      <c r="G431" s="385"/>
      <c r="H431" s="279" t="s">
        <v>950</v>
      </c>
      <c r="I431" s="282">
        <v>7.9000000000000001E-2</v>
      </c>
      <c r="J431" s="281">
        <v>35.29</v>
      </c>
      <c r="K431" s="281">
        <v>2.78</v>
      </c>
      <c r="O431" s="46"/>
      <c r="P431" s="46"/>
      <c r="Q431" s="46"/>
      <c r="R431" s="46"/>
      <c r="S431" s="46"/>
      <c r="T431" s="46"/>
      <c r="U431" s="46"/>
      <c r="V431" s="46"/>
      <c r="W431" s="46"/>
      <c r="X431" s="46"/>
      <c r="Y431" s="46"/>
    </row>
    <row r="432" spans="1:25" ht="14.25" customHeight="1" x14ac:dyDescent="0.2">
      <c r="A432" s="57"/>
      <c r="B432" s="261" t="s">
        <v>953</v>
      </c>
      <c r="C432" s="280" t="s">
        <v>1108</v>
      </c>
      <c r="D432" s="261" t="s">
        <v>47</v>
      </c>
      <c r="E432" s="261" t="s">
        <v>1109</v>
      </c>
      <c r="F432" s="385" t="s">
        <v>3970</v>
      </c>
      <c r="G432" s="385"/>
      <c r="H432" s="279" t="s">
        <v>950</v>
      </c>
      <c r="I432" s="282">
        <v>1.29E-2</v>
      </c>
      <c r="J432" s="281">
        <v>26.59</v>
      </c>
      <c r="K432" s="281">
        <v>0.34</v>
      </c>
      <c r="O432" s="46"/>
      <c r="P432" s="46"/>
      <c r="Q432" s="46"/>
      <c r="R432" s="46"/>
      <c r="S432" s="46"/>
      <c r="T432" s="46"/>
      <c r="U432" s="46"/>
      <c r="V432" s="46"/>
      <c r="W432" s="46"/>
      <c r="X432" s="46"/>
      <c r="Y432" s="46"/>
    </row>
    <row r="433" spans="1:25" ht="14.25" customHeight="1" x14ac:dyDescent="0.2">
      <c r="A433" s="57"/>
      <c r="B433" s="262" t="s">
        <v>919</v>
      </c>
      <c r="C433" s="284" t="s">
        <v>1112</v>
      </c>
      <c r="D433" s="262" t="s">
        <v>47</v>
      </c>
      <c r="E433" s="262" t="s">
        <v>1113</v>
      </c>
      <c r="F433" s="389" t="s">
        <v>923</v>
      </c>
      <c r="G433" s="389"/>
      <c r="H433" s="283" t="s">
        <v>49</v>
      </c>
      <c r="I433" s="286">
        <v>0.97</v>
      </c>
      <c r="J433" s="285">
        <v>0.24</v>
      </c>
      <c r="K433" s="285">
        <v>0.23</v>
      </c>
      <c r="O433" s="46"/>
      <c r="P433" s="46"/>
      <c r="Q433" s="46"/>
      <c r="R433" s="46"/>
      <c r="S433" s="46"/>
      <c r="T433" s="46"/>
      <c r="U433" s="46"/>
      <c r="V433" s="46"/>
      <c r="W433" s="46"/>
      <c r="X433" s="46"/>
      <c r="Y433" s="46"/>
    </row>
    <row r="434" spans="1:25" ht="14.25" customHeight="1" x14ac:dyDescent="0.2">
      <c r="A434" s="57"/>
      <c r="B434" s="262" t="s">
        <v>919</v>
      </c>
      <c r="C434" s="284" t="s">
        <v>1114</v>
      </c>
      <c r="D434" s="262" t="s">
        <v>47</v>
      </c>
      <c r="E434" s="262" t="s">
        <v>1115</v>
      </c>
      <c r="F434" s="389" t="s">
        <v>923</v>
      </c>
      <c r="G434" s="389"/>
      <c r="H434" s="283" t="s">
        <v>97</v>
      </c>
      <c r="I434" s="286">
        <v>2.5000000000000001E-2</v>
      </c>
      <c r="J434" s="285">
        <v>22.6</v>
      </c>
      <c r="K434" s="285">
        <v>0.56000000000000005</v>
      </c>
      <c r="O434" s="46"/>
      <c r="P434" s="46"/>
      <c r="Q434" s="46"/>
      <c r="R434" s="46"/>
      <c r="S434" s="46"/>
      <c r="T434" s="46"/>
      <c r="U434" s="46"/>
      <c r="V434" s="46"/>
      <c r="W434" s="46"/>
      <c r="X434" s="46"/>
      <c r="Y434" s="46"/>
    </row>
    <row r="435" spans="1:25" ht="14.25" customHeight="1" x14ac:dyDescent="0.2">
      <c r="A435" s="57"/>
      <c r="B435" s="263"/>
      <c r="C435" s="263"/>
      <c r="D435" s="263"/>
      <c r="E435" s="263"/>
      <c r="F435" s="263" t="s">
        <v>924</v>
      </c>
      <c r="G435" s="289">
        <v>3.8</v>
      </c>
      <c r="H435" s="263" t="s">
        <v>925</v>
      </c>
      <c r="I435" s="289">
        <v>0</v>
      </c>
      <c r="J435" s="263" t="s">
        <v>926</v>
      </c>
      <c r="K435" s="289">
        <v>3.8</v>
      </c>
      <c r="O435" s="46"/>
      <c r="P435" s="46"/>
      <c r="Q435" s="46"/>
      <c r="R435" s="46"/>
      <c r="S435" s="46"/>
      <c r="T435" s="46"/>
      <c r="U435" s="46"/>
      <c r="V435" s="46"/>
      <c r="W435" s="46"/>
      <c r="X435" s="46"/>
      <c r="Y435" s="46"/>
    </row>
    <row r="436" spans="1:25" ht="14.25" customHeight="1" thickBot="1" x14ac:dyDescent="0.25">
      <c r="A436" s="57"/>
      <c r="B436" s="263"/>
      <c r="C436" s="263"/>
      <c r="D436" s="263"/>
      <c r="E436" s="263"/>
      <c r="F436" s="263" t="s">
        <v>927</v>
      </c>
      <c r="G436" s="289">
        <v>2.84</v>
      </c>
      <c r="H436" s="263"/>
      <c r="I436" s="386" t="s">
        <v>928</v>
      </c>
      <c r="J436" s="386"/>
      <c r="K436" s="289">
        <v>16.510000000000002</v>
      </c>
      <c r="O436" s="46"/>
      <c r="P436" s="46"/>
      <c r="Q436" s="46"/>
      <c r="R436" s="46"/>
      <c r="S436" s="46"/>
      <c r="T436" s="46"/>
      <c r="U436" s="46"/>
      <c r="V436" s="46"/>
      <c r="W436" s="46"/>
      <c r="X436" s="46"/>
      <c r="Y436" s="46"/>
    </row>
    <row r="437" spans="1:25" ht="14.25" customHeight="1" thickTop="1" x14ac:dyDescent="0.2">
      <c r="A437" s="57"/>
      <c r="B437" s="278"/>
      <c r="C437" s="278"/>
      <c r="D437" s="278"/>
      <c r="E437" s="278"/>
      <c r="F437" s="278"/>
      <c r="G437" s="278"/>
      <c r="H437" s="278"/>
      <c r="I437" s="278"/>
      <c r="J437" s="278"/>
      <c r="K437" s="278"/>
      <c r="O437" s="46"/>
      <c r="P437" s="46"/>
      <c r="Q437" s="46"/>
      <c r="R437" s="46"/>
      <c r="S437" s="46"/>
      <c r="T437" s="46"/>
      <c r="U437" s="46"/>
      <c r="V437" s="46"/>
      <c r="W437" s="46"/>
      <c r="X437" s="46"/>
      <c r="Y437" s="46"/>
    </row>
    <row r="438" spans="1:25" ht="14.25" customHeight="1" x14ac:dyDescent="0.2">
      <c r="A438" s="57"/>
      <c r="B438" s="259" t="s">
        <v>154</v>
      </c>
      <c r="C438" s="267" t="s">
        <v>24</v>
      </c>
      <c r="D438" s="259" t="s">
        <v>25</v>
      </c>
      <c r="E438" s="259" t="s">
        <v>26</v>
      </c>
      <c r="F438" s="387" t="s">
        <v>917</v>
      </c>
      <c r="G438" s="387"/>
      <c r="H438" s="271" t="s">
        <v>27</v>
      </c>
      <c r="I438" s="267" t="s">
        <v>28</v>
      </c>
      <c r="J438" s="267" t="s">
        <v>29</v>
      </c>
      <c r="K438" s="267" t="s">
        <v>30</v>
      </c>
      <c r="O438" s="46"/>
      <c r="P438" s="46"/>
      <c r="Q438" s="46"/>
      <c r="R438" s="46"/>
      <c r="S438" s="46"/>
      <c r="T438" s="46"/>
      <c r="U438" s="46"/>
      <c r="V438" s="46"/>
      <c r="W438" s="46"/>
      <c r="X438" s="46"/>
      <c r="Y438" s="46"/>
    </row>
    <row r="439" spans="1:25" ht="14.25" customHeight="1" x14ac:dyDescent="0.2">
      <c r="A439" s="57"/>
      <c r="B439" s="260" t="s">
        <v>918</v>
      </c>
      <c r="C439" s="275" t="s">
        <v>155</v>
      </c>
      <c r="D439" s="260" t="s">
        <v>47</v>
      </c>
      <c r="E439" s="260" t="s">
        <v>156</v>
      </c>
      <c r="F439" s="388" t="s">
        <v>3993</v>
      </c>
      <c r="G439" s="388"/>
      <c r="H439" s="274" t="s">
        <v>97</v>
      </c>
      <c r="I439" s="277">
        <v>1</v>
      </c>
      <c r="J439" s="276">
        <v>12.48</v>
      </c>
      <c r="K439" s="276">
        <v>12.48</v>
      </c>
      <c r="O439" s="46"/>
      <c r="P439" s="46"/>
      <c r="Q439" s="46"/>
      <c r="R439" s="46"/>
      <c r="S439" s="46"/>
      <c r="T439" s="46"/>
      <c r="U439" s="46"/>
      <c r="V439" s="46"/>
      <c r="W439" s="46"/>
      <c r="X439" s="46"/>
      <c r="Y439" s="46"/>
    </row>
    <row r="440" spans="1:25" ht="14.25" customHeight="1" x14ac:dyDescent="0.2">
      <c r="A440" s="57"/>
      <c r="B440" s="261" t="s">
        <v>953</v>
      </c>
      <c r="C440" s="280" t="s">
        <v>1108</v>
      </c>
      <c r="D440" s="261" t="s">
        <v>47</v>
      </c>
      <c r="E440" s="261" t="s">
        <v>1109</v>
      </c>
      <c r="F440" s="385" t="s">
        <v>3970</v>
      </c>
      <c r="G440" s="385"/>
      <c r="H440" s="279" t="s">
        <v>950</v>
      </c>
      <c r="I440" s="282">
        <v>9.1999999999999998E-3</v>
      </c>
      <c r="J440" s="281">
        <v>26.59</v>
      </c>
      <c r="K440" s="281">
        <v>0.24</v>
      </c>
      <c r="O440" s="46"/>
      <c r="P440" s="46"/>
      <c r="Q440" s="46"/>
      <c r="R440" s="46"/>
      <c r="S440" s="46"/>
      <c r="T440" s="46"/>
      <c r="U440" s="46"/>
      <c r="V440" s="46"/>
      <c r="W440" s="46"/>
      <c r="X440" s="46"/>
      <c r="Y440" s="46"/>
    </row>
    <row r="441" spans="1:25" ht="14.25" customHeight="1" x14ac:dyDescent="0.2">
      <c r="A441" s="57"/>
      <c r="B441" s="261" t="s">
        <v>953</v>
      </c>
      <c r="C441" s="280" t="s">
        <v>1118</v>
      </c>
      <c r="D441" s="261" t="s">
        <v>47</v>
      </c>
      <c r="E441" s="261" t="s">
        <v>1119</v>
      </c>
      <c r="F441" s="385" t="s">
        <v>3993</v>
      </c>
      <c r="G441" s="385"/>
      <c r="H441" s="279" t="s">
        <v>97</v>
      </c>
      <c r="I441" s="282">
        <v>1</v>
      </c>
      <c r="J441" s="281">
        <v>9.5399999999999991</v>
      </c>
      <c r="K441" s="281">
        <v>9.5399999999999991</v>
      </c>
      <c r="O441" s="46"/>
      <c r="P441" s="46"/>
      <c r="Q441" s="46"/>
      <c r="R441" s="46"/>
      <c r="S441" s="46"/>
      <c r="T441" s="46"/>
      <c r="U441" s="46"/>
      <c r="V441" s="46"/>
      <c r="W441" s="46"/>
      <c r="X441" s="46"/>
      <c r="Y441" s="46"/>
    </row>
    <row r="442" spans="1:25" ht="14.25" customHeight="1" x14ac:dyDescent="0.2">
      <c r="A442" s="57"/>
      <c r="B442" s="261" t="s">
        <v>953</v>
      </c>
      <c r="C442" s="280" t="s">
        <v>1106</v>
      </c>
      <c r="D442" s="261" t="s">
        <v>47</v>
      </c>
      <c r="E442" s="261" t="s">
        <v>1107</v>
      </c>
      <c r="F442" s="385" t="s">
        <v>3970</v>
      </c>
      <c r="G442" s="385"/>
      <c r="H442" s="279" t="s">
        <v>950</v>
      </c>
      <c r="I442" s="282">
        <v>5.6099999999999997E-2</v>
      </c>
      <c r="J442" s="281">
        <v>35.29</v>
      </c>
      <c r="K442" s="281">
        <v>1.97</v>
      </c>
      <c r="O442" s="46"/>
      <c r="P442" s="46"/>
      <c r="Q442" s="46"/>
      <c r="R442" s="46"/>
      <c r="S442" s="46"/>
      <c r="T442" s="46"/>
      <c r="U442" s="46"/>
      <c r="V442" s="46"/>
      <c r="W442" s="46"/>
      <c r="X442" s="46"/>
      <c r="Y442" s="46"/>
    </row>
    <row r="443" spans="1:25" ht="14.25" customHeight="1" x14ac:dyDescent="0.2">
      <c r="A443" s="57"/>
      <c r="B443" s="262" t="s">
        <v>919</v>
      </c>
      <c r="C443" s="284" t="s">
        <v>1114</v>
      </c>
      <c r="D443" s="262" t="s">
        <v>47</v>
      </c>
      <c r="E443" s="262" t="s">
        <v>1115</v>
      </c>
      <c r="F443" s="389" t="s">
        <v>923</v>
      </c>
      <c r="G443" s="389"/>
      <c r="H443" s="283" t="s">
        <v>97</v>
      </c>
      <c r="I443" s="286">
        <v>2.5000000000000001E-2</v>
      </c>
      <c r="J443" s="285">
        <v>22.6</v>
      </c>
      <c r="K443" s="285">
        <v>0.56000000000000005</v>
      </c>
      <c r="O443" s="46"/>
      <c r="P443" s="46"/>
      <c r="Q443" s="46"/>
      <c r="R443" s="46"/>
      <c r="S443" s="46"/>
      <c r="T443" s="46"/>
      <c r="U443" s="46"/>
      <c r="V443" s="46"/>
      <c r="W443" s="46"/>
      <c r="X443" s="46"/>
      <c r="Y443" s="46"/>
    </row>
    <row r="444" spans="1:25" ht="14.25" customHeight="1" x14ac:dyDescent="0.2">
      <c r="A444" s="57"/>
      <c r="B444" s="262" t="s">
        <v>919</v>
      </c>
      <c r="C444" s="284" t="s">
        <v>1112</v>
      </c>
      <c r="D444" s="262" t="s">
        <v>47</v>
      </c>
      <c r="E444" s="262" t="s">
        <v>1113</v>
      </c>
      <c r="F444" s="389" t="s">
        <v>923</v>
      </c>
      <c r="G444" s="389"/>
      <c r="H444" s="283" t="s">
        <v>49</v>
      </c>
      <c r="I444" s="286">
        <v>0.74299999999999999</v>
      </c>
      <c r="J444" s="285">
        <v>0.24</v>
      </c>
      <c r="K444" s="285">
        <v>0.17</v>
      </c>
      <c r="O444" s="46"/>
      <c r="P444" s="46"/>
      <c r="Q444" s="46"/>
      <c r="R444" s="46"/>
      <c r="S444" s="46"/>
      <c r="T444" s="46"/>
      <c r="U444" s="46"/>
      <c r="V444" s="46"/>
      <c r="W444" s="46"/>
      <c r="X444" s="46"/>
      <c r="Y444" s="46"/>
    </row>
    <row r="445" spans="1:25" ht="14.25" customHeight="1" x14ac:dyDescent="0.2">
      <c r="A445" s="57"/>
      <c r="B445" s="263"/>
      <c r="C445" s="263"/>
      <c r="D445" s="263"/>
      <c r="E445" s="263"/>
      <c r="F445" s="263" t="s">
        <v>924</v>
      </c>
      <c r="G445" s="289">
        <v>2.4900000000000002</v>
      </c>
      <c r="H445" s="263" t="s">
        <v>925</v>
      </c>
      <c r="I445" s="289">
        <v>0</v>
      </c>
      <c r="J445" s="263" t="s">
        <v>926</v>
      </c>
      <c r="K445" s="289">
        <v>2.4900000000000002</v>
      </c>
      <c r="O445" s="46"/>
      <c r="P445" s="46"/>
      <c r="Q445" s="46"/>
      <c r="R445" s="46"/>
      <c r="S445" s="46"/>
      <c r="T445" s="46"/>
      <c r="U445" s="46"/>
      <c r="V445" s="46"/>
      <c r="W445" s="46"/>
      <c r="X445" s="46"/>
      <c r="Y445" s="46"/>
    </row>
    <row r="446" spans="1:25" ht="14.25" customHeight="1" thickBot="1" x14ac:dyDescent="0.25">
      <c r="A446" s="57"/>
      <c r="B446" s="263"/>
      <c r="C446" s="263"/>
      <c r="D446" s="263"/>
      <c r="E446" s="263"/>
      <c r="F446" s="263" t="s">
        <v>927</v>
      </c>
      <c r="G446" s="289">
        <v>2.59</v>
      </c>
      <c r="H446" s="263"/>
      <c r="I446" s="386" t="s">
        <v>928</v>
      </c>
      <c r="J446" s="386"/>
      <c r="K446" s="289">
        <v>15.07</v>
      </c>
      <c r="O446" s="46"/>
      <c r="P446" s="46"/>
      <c r="Q446" s="46"/>
      <c r="R446" s="46"/>
      <c r="S446" s="46"/>
      <c r="T446" s="46"/>
      <c r="U446" s="46"/>
      <c r="V446" s="46"/>
      <c r="W446" s="46"/>
      <c r="X446" s="46"/>
      <c r="Y446" s="46"/>
    </row>
    <row r="447" spans="1:25" ht="14.25" customHeight="1" thickTop="1" x14ac:dyDescent="0.2">
      <c r="A447" s="57"/>
      <c r="B447" s="278"/>
      <c r="C447" s="278"/>
      <c r="D447" s="278"/>
      <c r="E447" s="278"/>
      <c r="F447" s="278"/>
      <c r="G447" s="278"/>
      <c r="H447" s="278"/>
      <c r="I447" s="278"/>
      <c r="J447" s="278"/>
      <c r="K447" s="278"/>
      <c r="O447" s="46"/>
      <c r="P447" s="46"/>
      <c r="Q447" s="46"/>
      <c r="R447" s="46"/>
      <c r="S447" s="46"/>
      <c r="T447" s="46"/>
      <c r="U447" s="46"/>
      <c r="V447" s="46"/>
      <c r="W447" s="46"/>
      <c r="X447" s="46"/>
      <c r="Y447" s="46"/>
    </row>
    <row r="448" spans="1:25" ht="14.25" customHeight="1" x14ac:dyDescent="0.2">
      <c r="A448" s="57"/>
      <c r="B448" s="259" t="s">
        <v>160</v>
      </c>
      <c r="C448" s="267" t="s">
        <v>24</v>
      </c>
      <c r="D448" s="259" t="s">
        <v>25</v>
      </c>
      <c r="E448" s="259" t="s">
        <v>26</v>
      </c>
      <c r="F448" s="387" t="s">
        <v>917</v>
      </c>
      <c r="G448" s="387"/>
      <c r="H448" s="271" t="s">
        <v>27</v>
      </c>
      <c r="I448" s="267" t="s">
        <v>28</v>
      </c>
      <c r="J448" s="267" t="s">
        <v>29</v>
      </c>
      <c r="K448" s="267" t="s">
        <v>30</v>
      </c>
      <c r="O448" s="46"/>
      <c r="P448" s="46"/>
      <c r="Q448" s="46"/>
      <c r="R448" s="46"/>
      <c r="S448" s="46"/>
      <c r="T448" s="46"/>
      <c r="U448" s="46"/>
      <c r="V448" s="46"/>
      <c r="W448" s="46"/>
      <c r="X448" s="46"/>
      <c r="Y448" s="46"/>
    </row>
    <row r="449" spans="1:25" ht="14.25" customHeight="1" x14ac:dyDescent="0.2">
      <c r="A449" s="57"/>
      <c r="B449" s="260" t="s">
        <v>918</v>
      </c>
      <c r="C449" s="275" t="s">
        <v>3393</v>
      </c>
      <c r="D449" s="260" t="s">
        <v>47</v>
      </c>
      <c r="E449" s="260" t="s">
        <v>3394</v>
      </c>
      <c r="F449" s="388" t="s">
        <v>3993</v>
      </c>
      <c r="G449" s="388"/>
      <c r="H449" s="274" t="s">
        <v>97</v>
      </c>
      <c r="I449" s="277">
        <v>1</v>
      </c>
      <c r="J449" s="276">
        <v>9.82</v>
      </c>
      <c r="K449" s="276">
        <v>9.82</v>
      </c>
      <c r="O449" s="46"/>
      <c r="P449" s="46"/>
      <c r="Q449" s="46"/>
      <c r="R449" s="46"/>
      <c r="S449" s="46"/>
      <c r="T449" s="46"/>
      <c r="U449" s="46"/>
      <c r="V449" s="46"/>
      <c r="W449" s="46"/>
      <c r="X449" s="46"/>
      <c r="Y449" s="46"/>
    </row>
    <row r="450" spans="1:25" ht="14.25" customHeight="1" x14ac:dyDescent="0.2">
      <c r="A450" s="57"/>
      <c r="B450" s="261" t="s">
        <v>953</v>
      </c>
      <c r="C450" s="280" t="s">
        <v>3557</v>
      </c>
      <c r="D450" s="261" t="s">
        <v>47</v>
      </c>
      <c r="E450" s="261" t="s">
        <v>3558</v>
      </c>
      <c r="F450" s="385" t="s">
        <v>3993</v>
      </c>
      <c r="G450" s="385"/>
      <c r="H450" s="279" t="s">
        <v>97</v>
      </c>
      <c r="I450" s="282">
        <v>1</v>
      </c>
      <c r="J450" s="281">
        <v>8.65</v>
      </c>
      <c r="K450" s="281">
        <v>8.65</v>
      </c>
      <c r="O450" s="46"/>
      <c r="P450" s="46"/>
      <c r="Q450" s="46"/>
      <c r="R450" s="46"/>
      <c r="S450" s="46"/>
      <c r="T450" s="46"/>
      <c r="U450" s="46"/>
      <c r="V450" s="46"/>
      <c r="W450" s="46"/>
      <c r="X450" s="46"/>
      <c r="Y450" s="46"/>
    </row>
    <row r="451" spans="1:25" ht="14.25" customHeight="1" x14ac:dyDescent="0.2">
      <c r="A451" s="57"/>
      <c r="B451" s="261" t="s">
        <v>953</v>
      </c>
      <c r="C451" s="280" t="s">
        <v>1108</v>
      </c>
      <c r="D451" s="261" t="s">
        <v>47</v>
      </c>
      <c r="E451" s="261" t="s">
        <v>1109</v>
      </c>
      <c r="F451" s="385" t="s">
        <v>3970</v>
      </c>
      <c r="G451" s="385"/>
      <c r="H451" s="279" t="s">
        <v>950</v>
      </c>
      <c r="I451" s="282">
        <v>2.5000000000000001E-3</v>
      </c>
      <c r="J451" s="281">
        <v>26.59</v>
      </c>
      <c r="K451" s="281">
        <v>0.06</v>
      </c>
      <c r="O451" s="46"/>
      <c r="P451" s="46"/>
      <c r="Q451" s="46"/>
      <c r="R451" s="46"/>
      <c r="S451" s="46"/>
      <c r="T451" s="46"/>
      <c r="U451" s="46"/>
      <c r="V451" s="46"/>
      <c r="W451" s="46"/>
      <c r="X451" s="46"/>
      <c r="Y451" s="46"/>
    </row>
    <row r="452" spans="1:25" ht="14.25" customHeight="1" x14ac:dyDescent="0.2">
      <c r="A452" s="57"/>
      <c r="B452" s="261" t="s">
        <v>953</v>
      </c>
      <c r="C452" s="280" t="s">
        <v>1106</v>
      </c>
      <c r="D452" s="261" t="s">
        <v>47</v>
      </c>
      <c r="E452" s="261" t="s">
        <v>1107</v>
      </c>
      <c r="F452" s="385" t="s">
        <v>3970</v>
      </c>
      <c r="G452" s="385"/>
      <c r="H452" s="279" t="s">
        <v>950</v>
      </c>
      <c r="I452" s="282">
        <v>1.52E-2</v>
      </c>
      <c r="J452" s="281">
        <v>35.29</v>
      </c>
      <c r="K452" s="281">
        <v>0.53</v>
      </c>
      <c r="O452" s="46"/>
      <c r="P452" s="46"/>
      <c r="Q452" s="46"/>
      <c r="R452" s="46"/>
      <c r="S452" s="46"/>
      <c r="T452" s="46"/>
      <c r="U452" s="46"/>
      <c r="V452" s="46"/>
      <c r="W452" s="46"/>
      <c r="X452" s="46"/>
      <c r="Y452" s="46"/>
    </row>
    <row r="453" spans="1:25" ht="14.25" customHeight="1" x14ac:dyDescent="0.2">
      <c r="A453" s="57"/>
      <c r="B453" s="262" t="s">
        <v>919</v>
      </c>
      <c r="C453" s="284" t="s">
        <v>1114</v>
      </c>
      <c r="D453" s="262" t="s">
        <v>47</v>
      </c>
      <c r="E453" s="262" t="s">
        <v>1115</v>
      </c>
      <c r="F453" s="389" t="s">
        <v>923</v>
      </c>
      <c r="G453" s="389"/>
      <c r="H453" s="283" t="s">
        <v>97</v>
      </c>
      <c r="I453" s="286">
        <v>2.5000000000000001E-2</v>
      </c>
      <c r="J453" s="285">
        <v>22.6</v>
      </c>
      <c r="K453" s="285">
        <v>0.56000000000000005</v>
      </c>
      <c r="O453" s="46"/>
      <c r="P453" s="46"/>
      <c r="Q453" s="46"/>
      <c r="R453" s="46"/>
      <c r="S453" s="46"/>
      <c r="T453" s="46"/>
      <c r="U453" s="46"/>
      <c r="V453" s="46"/>
      <c r="W453" s="46"/>
      <c r="X453" s="46"/>
      <c r="Y453" s="46"/>
    </row>
    <row r="454" spans="1:25" ht="14.25" customHeight="1" x14ac:dyDescent="0.2">
      <c r="A454" s="57"/>
      <c r="B454" s="262" t="s">
        <v>919</v>
      </c>
      <c r="C454" s="284" t="s">
        <v>1112</v>
      </c>
      <c r="D454" s="262" t="s">
        <v>47</v>
      </c>
      <c r="E454" s="262" t="s">
        <v>1113</v>
      </c>
      <c r="F454" s="389" t="s">
        <v>923</v>
      </c>
      <c r="G454" s="389"/>
      <c r="H454" s="283" t="s">
        <v>49</v>
      </c>
      <c r="I454" s="286">
        <v>0.113</v>
      </c>
      <c r="J454" s="285">
        <v>0.24</v>
      </c>
      <c r="K454" s="285">
        <v>0.02</v>
      </c>
      <c r="O454" s="46"/>
      <c r="P454" s="46"/>
      <c r="Q454" s="46"/>
      <c r="R454" s="46"/>
      <c r="S454" s="46"/>
      <c r="T454" s="46"/>
      <c r="U454" s="46"/>
      <c r="V454" s="46"/>
      <c r="W454" s="46"/>
      <c r="X454" s="46"/>
      <c r="Y454" s="46"/>
    </row>
    <row r="455" spans="1:25" ht="14.25" customHeight="1" x14ac:dyDescent="0.2">
      <c r="A455" s="57"/>
      <c r="B455" s="263"/>
      <c r="C455" s="263"/>
      <c r="D455" s="263"/>
      <c r="E455" s="263"/>
      <c r="F455" s="263" t="s">
        <v>924</v>
      </c>
      <c r="G455" s="289">
        <v>0.56000000000000005</v>
      </c>
      <c r="H455" s="263" t="s">
        <v>925</v>
      </c>
      <c r="I455" s="289">
        <v>0</v>
      </c>
      <c r="J455" s="263" t="s">
        <v>926</v>
      </c>
      <c r="K455" s="289">
        <v>0.56000000000000005</v>
      </c>
      <c r="O455" s="46"/>
      <c r="P455" s="46"/>
      <c r="Q455" s="46"/>
      <c r="R455" s="46"/>
      <c r="S455" s="46"/>
      <c r="T455" s="46"/>
      <c r="U455" s="46"/>
      <c r="V455" s="46"/>
      <c r="W455" s="46"/>
      <c r="X455" s="46"/>
      <c r="Y455" s="46"/>
    </row>
    <row r="456" spans="1:25" ht="14.25" customHeight="1" thickBot="1" x14ac:dyDescent="0.25">
      <c r="A456" s="57"/>
      <c r="B456" s="263"/>
      <c r="C456" s="263"/>
      <c r="D456" s="263"/>
      <c r="E456" s="263"/>
      <c r="F456" s="263" t="s">
        <v>927</v>
      </c>
      <c r="G456" s="289">
        <v>2.04</v>
      </c>
      <c r="H456" s="263"/>
      <c r="I456" s="386" t="s">
        <v>928</v>
      </c>
      <c r="J456" s="386"/>
      <c r="K456" s="289">
        <v>11.86</v>
      </c>
      <c r="O456" s="46"/>
      <c r="P456" s="46"/>
      <c r="Q456" s="46"/>
      <c r="R456" s="46"/>
      <c r="S456" s="46"/>
      <c r="T456" s="46"/>
      <c r="U456" s="46"/>
      <c r="V456" s="46"/>
      <c r="W456" s="46"/>
      <c r="X456" s="46"/>
      <c r="Y456" s="46"/>
    </row>
    <row r="457" spans="1:25" ht="14.25" customHeight="1" thickTop="1" x14ac:dyDescent="0.2">
      <c r="A457" s="57"/>
      <c r="B457" s="278"/>
      <c r="C457" s="278"/>
      <c r="D457" s="278"/>
      <c r="E457" s="278"/>
      <c r="F457" s="278"/>
      <c r="G457" s="278"/>
      <c r="H457" s="278"/>
      <c r="I457" s="278"/>
      <c r="J457" s="278"/>
      <c r="K457" s="278"/>
      <c r="O457" s="46"/>
      <c r="P457" s="46"/>
      <c r="Q457" s="46"/>
      <c r="R457" s="46"/>
      <c r="S457" s="46"/>
      <c r="T457" s="46"/>
      <c r="U457" s="46"/>
      <c r="V457" s="46"/>
      <c r="W457" s="46"/>
      <c r="X457" s="46"/>
      <c r="Y457" s="46"/>
    </row>
    <row r="458" spans="1:25" ht="14.25" customHeight="1" x14ac:dyDescent="0.2">
      <c r="A458" s="57"/>
      <c r="B458" s="259" t="s">
        <v>164</v>
      </c>
      <c r="C458" s="267" t="s">
        <v>24</v>
      </c>
      <c r="D458" s="259" t="s">
        <v>25</v>
      </c>
      <c r="E458" s="259" t="s">
        <v>26</v>
      </c>
      <c r="F458" s="387" t="s">
        <v>917</v>
      </c>
      <c r="G458" s="387"/>
      <c r="H458" s="271" t="s">
        <v>27</v>
      </c>
      <c r="I458" s="267" t="s">
        <v>28</v>
      </c>
      <c r="J458" s="267" t="s">
        <v>29</v>
      </c>
      <c r="K458" s="267" t="s">
        <v>30</v>
      </c>
      <c r="O458" s="46"/>
      <c r="P458" s="46"/>
      <c r="Q458" s="46"/>
      <c r="R458" s="46"/>
      <c r="S458" s="46"/>
      <c r="T458" s="46"/>
      <c r="U458" s="46"/>
      <c r="V458" s="46"/>
      <c r="W458" s="46"/>
      <c r="X458" s="46"/>
      <c r="Y458" s="46"/>
    </row>
    <row r="459" spans="1:25" ht="14.25" customHeight="1" x14ac:dyDescent="0.2">
      <c r="A459" s="57"/>
      <c r="B459" s="260" t="s">
        <v>918</v>
      </c>
      <c r="C459" s="275" t="s">
        <v>162</v>
      </c>
      <c r="D459" s="260" t="s">
        <v>73</v>
      </c>
      <c r="E459" s="260" t="s">
        <v>163</v>
      </c>
      <c r="F459" s="388" t="s">
        <v>1038</v>
      </c>
      <c r="G459" s="388"/>
      <c r="H459" s="274" t="s">
        <v>60</v>
      </c>
      <c r="I459" s="277">
        <v>1</v>
      </c>
      <c r="J459" s="276">
        <v>791.37</v>
      </c>
      <c r="K459" s="276">
        <v>791.37</v>
      </c>
      <c r="O459" s="46"/>
      <c r="P459" s="46"/>
      <c r="Q459" s="46"/>
      <c r="R459" s="46"/>
      <c r="S459" s="46"/>
      <c r="T459" s="46"/>
      <c r="U459" s="46"/>
      <c r="V459" s="46"/>
      <c r="W459" s="46"/>
      <c r="X459" s="46"/>
      <c r="Y459" s="46"/>
    </row>
    <row r="460" spans="1:25" ht="14.25" customHeight="1" x14ac:dyDescent="0.2">
      <c r="A460" s="57"/>
      <c r="B460" s="261" t="s">
        <v>953</v>
      </c>
      <c r="C460" s="280" t="s">
        <v>1126</v>
      </c>
      <c r="D460" s="261" t="s">
        <v>47</v>
      </c>
      <c r="E460" s="261" t="s">
        <v>1127</v>
      </c>
      <c r="F460" s="385" t="s">
        <v>3985</v>
      </c>
      <c r="G460" s="385"/>
      <c r="H460" s="279" t="s">
        <v>1035</v>
      </c>
      <c r="I460" s="282">
        <v>0.12</v>
      </c>
      <c r="J460" s="281">
        <v>1.26</v>
      </c>
      <c r="K460" s="281">
        <v>0.15</v>
      </c>
      <c r="O460" s="46"/>
      <c r="P460" s="46"/>
      <c r="Q460" s="46"/>
      <c r="R460" s="46"/>
      <c r="S460" s="46"/>
      <c r="T460" s="46"/>
      <c r="U460" s="46"/>
      <c r="V460" s="46"/>
      <c r="W460" s="46"/>
      <c r="X460" s="46"/>
      <c r="Y460" s="46"/>
    </row>
    <row r="461" spans="1:25" ht="14.25" customHeight="1" x14ac:dyDescent="0.2">
      <c r="A461" s="57"/>
      <c r="B461" s="261" t="s">
        <v>953</v>
      </c>
      <c r="C461" s="280" t="s">
        <v>1086</v>
      </c>
      <c r="D461" s="261" t="s">
        <v>47</v>
      </c>
      <c r="E461" s="261" t="s">
        <v>1087</v>
      </c>
      <c r="F461" s="385" t="s">
        <v>3970</v>
      </c>
      <c r="G461" s="385"/>
      <c r="H461" s="279" t="s">
        <v>950</v>
      </c>
      <c r="I461" s="282">
        <v>0.753</v>
      </c>
      <c r="J461" s="281">
        <v>35.590000000000003</v>
      </c>
      <c r="K461" s="281">
        <v>26.79</v>
      </c>
      <c r="O461" s="46"/>
      <c r="P461" s="46"/>
      <c r="Q461" s="46"/>
      <c r="R461" s="46"/>
      <c r="S461" s="46"/>
      <c r="T461" s="46"/>
      <c r="U461" s="46"/>
      <c r="V461" s="46"/>
      <c r="W461" s="46"/>
      <c r="X461" s="46"/>
      <c r="Y461" s="46"/>
    </row>
    <row r="462" spans="1:25" ht="45.6" customHeight="1" x14ac:dyDescent="0.2">
      <c r="A462" s="57"/>
      <c r="B462" s="261" t="s">
        <v>953</v>
      </c>
      <c r="C462" s="280" t="s">
        <v>1019</v>
      </c>
      <c r="D462" s="261" t="s">
        <v>47</v>
      </c>
      <c r="E462" s="261" t="s">
        <v>1020</v>
      </c>
      <c r="F462" s="385" t="s">
        <v>3970</v>
      </c>
      <c r="G462" s="385"/>
      <c r="H462" s="279" t="s">
        <v>950</v>
      </c>
      <c r="I462" s="282">
        <v>0.82599999999999996</v>
      </c>
      <c r="J462" s="281">
        <v>24.73</v>
      </c>
      <c r="K462" s="281">
        <v>20.420000000000002</v>
      </c>
      <c r="O462" s="46"/>
      <c r="P462" s="46"/>
      <c r="Q462" s="46"/>
      <c r="R462" s="46"/>
      <c r="S462" s="46"/>
      <c r="T462" s="46"/>
      <c r="U462" s="46"/>
      <c r="V462" s="46"/>
      <c r="W462" s="46"/>
      <c r="X462" s="46"/>
      <c r="Y462" s="46"/>
    </row>
    <row r="463" spans="1:25" ht="14.25" customHeight="1" x14ac:dyDescent="0.2">
      <c r="A463" s="57"/>
      <c r="B463" s="261" t="s">
        <v>953</v>
      </c>
      <c r="C463" s="280" t="s">
        <v>1128</v>
      </c>
      <c r="D463" s="261" t="s">
        <v>47</v>
      </c>
      <c r="E463" s="261" t="s">
        <v>1129</v>
      </c>
      <c r="F463" s="385" t="s">
        <v>3985</v>
      </c>
      <c r="G463" s="385"/>
      <c r="H463" s="279" t="s">
        <v>1041</v>
      </c>
      <c r="I463" s="282">
        <v>0.13100000000000001</v>
      </c>
      <c r="J463" s="281">
        <v>0.54</v>
      </c>
      <c r="K463" s="281">
        <v>7.0000000000000007E-2</v>
      </c>
      <c r="O463" s="46"/>
      <c r="P463" s="46"/>
      <c r="Q463" s="46"/>
      <c r="R463" s="46"/>
      <c r="S463" s="46"/>
      <c r="T463" s="46"/>
      <c r="U463" s="46"/>
      <c r="V463" s="46"/>
      <c r="W463" s="46"/>
      <c r="X463" s="46"/>
      <c r="Y463" s="46"/>
    </row>
    <row r="464" spans="1:25" ht="14.25" customHeight="1" x14ac:dyDescent="0.2">
      <c r="A464" s="57"/>
      <c r="B464" s="261" t="s">
        <v>953</v>
      </c>
      <c r="C464" s="280" t="s">
        <v>1017</v>
      </c>
      <c r="D464" s="261" t="s">
        <v>47</v>
      </c>
      <c r="E464" s="261" t="s">
        <v>1018</v>
      </c>
      <c r="F464" s="385" t="s">
        <v>3970</v>
      </c>
      <c r="G464" s="385"/>
      <c r="H464" s="279" t="s">
        <v>950</v>
      </c>
      <c r="I464" s="282">
        <v>0.125</v>
      </c>
      <c r="J464" s="281">
        <v>36.35</v>
      </c>
      <c r="K464" s="281">
        <v>4.54</v>
      </c>
      <c r="O464" s="46"/>
      <c r="P464" s="46"/>
      <c r="Q464" s="46"/>
      <c r="R464" s="46"/>
      <c r="S464" s="46"/>
      <c r="T464" s="46"/>
      <c r="U464" s="46"/>
      <c r="V464" s="46"/>
      <c r="W464" s="46"/>
      <c r="X464" s="46"/>
      <c r="Y464" s="46"/>
    </row>
    <row r="465" spans="1:25" ht="14.25" customHeight="1" x14ac:dyDescent="0.2">
      <c r="A465" s="57"/>
      <c r="B465" s="262" t="s">
        <v>919</v>
      </c>
      <c r="C465" s="284" t="s">
        <v>1130</v>
      </c>
      <c r="D465" s="262" t="s">
        <v>47</v>
      </c>
      <c r="E465" s="262" t="s">
        <v>1131</v>
      </c>
      <c r="F465" s="389" t="s">
        <v>923</v>
      </c>
      <c r="G465" s="389"/>
      <c r="H465" s="283" t="s">
        <v>60</v>
      </c>
      <c r="I465" s="286">
        <v>1.103</v>
      </c>
      <c r="J465" s="285">
        <v>670.36</v>
      </c>
      <c r="K465" s="285">
        <v>739.4</v>
      </c>
      <c r="O465" s="46"/>
      <c r="P465" s="46"/>
      <c r="Q465" s="46"/>
      <c r="R465" s="46"/>
      <c r="S465" s="46"/>
      <c r="T465" s="46"/>
      <c r="U465" s="46"/>
      <c r="V465" s="46"/>
      <c r="W465" s="46"/>
      <c r="X465" s="46"/>
      <c r="Y465" s="46"/>
    </row>
    <row r="466" spans="1:25" ht="14.25" customHeight="1" x14ac:dyDescent="0.2">
      <c r="A466" s="57"/>
      <c r="B466" s="263"/>
      <c r="C466" s="263"/>
      <c r="D466" s="263"/>
      <c r="E466" s="263"/>
      <c r="F466" s="263" t="s">
        <v>924</v>
      </c>
      <c r="G466" s="289">
        <v>44.67</v>
      </c>
      <c r="H466" s="263" t="s">
        <v>925</v>
      </c>
      <c r="I466" s="289">
        <v>0</v>
      </c>
      <c r="J466" s="263" t="s">
        <v>926</v>
      </c>
      <c r="K466" s="289">
        <v>44.67</v>
      </c>
      <c r="O466" s="46"/>
      <c r="P466" s="46"/>
      <c r="Q466" s="46"/>
      <c r="R466" s="46"/>
      <c r="S466" s="46"/>
      <c r="T466" s="46"/>
      <c r="U466" s="46"/>
      <c r="V466" s="46"/>
      <c r="W466" s="46"/>
      <c r="X466" s="46"/>
      <c r="Y466" s="46"/>
    </row>
    <row r="467" spans="1:25" ht="14.25" customHeight="1" x14ac:dyDescent="0.2">
      <c r="A467" s="57"/>
      <c r="B467" s="263"/>
      <c r="C467" s="263"/>
      <c r="D467" s="263"/>
      <c r="E467" s="263"/>
      <c r="F467" s="263" t="s">
        <v>927</v>
      </c>
      <c r="G467" s="289">
        <v>164.68</v>
      </c>
      <c r="H467" s="263"/>
      <c r="I467" s="386" t="s">
        <v>928</v>
      </c>
      <c r="J467" s="386"/>
      <c r="K467" s="289">
        <v>956.05</v>
      </c>
      <c r="O467" s="46"/>
      <c r="P467" s="46"/>
      <c r="Q467" s="46"/>
      <c r="R467" s="46"/>
      <c r="S467" s="46"/>
      <c r="T467" s="46"/>
      <c r="U467" s="46"/>
      <c r="V467" s="46"/>
      <c r="W467" s="46"/>
      <c r="X467" s="46"/>
      <c r="Y467" s="46"/>
    </row>
    <row r="468" spans="1:25" ht="14.25" customHeight="1" x14ac:dyDescent="0.2">
      <c r="A468" s="57"/>
      <c r="B468" s="401" t="s">
        <v>2776</v>
      </c>
      <c r="C468" s="401"/>
      <c r="D468" s="401"/>
      <c r="E468" s="401"/>
      <c r="F468" s="401"/>
      <c r="G468" s="401"/>
      <c r="H468" s="401"/>
      <c r="I468" s="401"/>
      <c r="J468" s="401"/>
      <c r="K468" s="401"/>
      <c r="O468" s="46"/>
      <c r="P468" s="46"/>
      <c r="Q468" s="46"/>
      <c r="R468" s="46"/>
      <c r="S468" s="46"/>
      <c r="T468" s="46"/>
      <c r="U468" s="46"/>
      <c r="V468" s="46"/>
      <c r="W468" s="46"/>
      <c r="X468" s="46"/>
      <c r="Y468" s="46"/>
    </row>
    <row r="469" spans="1:25" ht="14.25" customHeight="1" thickBot="1" x14ac:dyDescent="0.25">
      <c r="A469" s="57"/>
      <c r="B469" s="425" t="s">
        <v>2786</v>
      </c>
      <c r="C469" s="425"/>
      <c r="D469" s="425"/>
      <c r="E469" s="425"/>
      <c r="F469" s="425"/>
      <c r="G469" s="425"/>
      <c r="H469" s="425"/>
      <c r="I469" s="425"/>
      <c r="J469" s="425"/>
      <c r="K469" s="425"/>
      <c r="O469" s="46"/>
      <c r="P469" s="46"/>
      <c r="Q469" s="46"/>
      <c r="R469" s="46"/>
      <c r="S469" s="46"/>
      <c r="T469" s="46"/>
      <c r="U469" s="46"/>
      <c r="V469" s="46"/>
      <c r="W469" s="46"/>
      <c r="X469" s="46"/>
      <c r="Y469" s="46"/>
    </row>
    <row r="470" spans="1:25" ht="14.25" customHeight="1" thickTop="1" x14ac:dyDescent="0.2">
      <c r="A470" s="57"/>
      <c r="B470" s="278"/>
      <c r="C470" s="278"/>
      <c r="D470" s="278"/>
      <c r="E470" s="278"/>
      <c r="F470" s="278"/>
      <c r="G470" s="278"/>
      <c r="H470" s="278"/>
      <c r="I470" s="278"/>
      <c r="J470" s="278"/>
      <c r="K470" s="278"/>
      <c r="O470" s="46"/>
      <c r="P470" s="46"/>
      <c r="Q470" s="46"/>
      <c r="R470" s="46"/>
      <c r="S470" s="46"/>
      <c r="T470" s="46"/>
      <c r="U470" s="46"/>
      <c r="V470" s="46"/>
      <c r="W470" s="46"/>
      <c r="X470" s="46"/>
      <c r="Y470" s="46"/>
    </row>
    <row r="471" spans="1:25" ht="14.25" customHeight="1" x14ac:dyDescent="0.2">
      <c r="A471" s="57"/>
      <c r="B471" s="259" t="s">
        <v>167</v>
      </c>
      <c r="C471" s="267" t="s">
        <v>24</v>
      </c>
      <c r="D471" s="259" t="s">
        <v>25</v>
      </c>
      <c r="E471" s="259" t="s">
        <v>26</v>
      </c>
      <c r="F471" s="387" t="s">
        <v>917</v>
      </c>
      <c r="G471" s="387"/>
      <c r="H471" s="271" t="s">
        <v>27</v>
      </c>
      <c r="I471" s="267" t="s">
        <v>28</v>
      </c>
      <c r="J471" s="267" t="s">
        <v>29</v>
      </c>
      <c r="K471" s="267" t="s">
        <v>30</v>
      </c>
      <c r="O471" s="46"/>
      <c r="P471" s="46"/>
      <c r="Q471" s="46"/>
      <c r="R471" s="46"/>
      <c r="S471" s="46"/>
      <c r="T471" s="46"/>
      <c r="U471" s="46"/>
      <c r="V471" s="46"/>
      <c r="W471" s="46"/>
      <c r="X471" s="46"/>
      <c r="Y471" s="46"/>
    </row>
    <row r="472" spans="1:25" ht="14.25" customHeight="1" x14ac:dyDescent="0.2">
      <c r="A472" s="57"/>
      <c r="B472" s="260" t="s">
        <v>918</v>
      </c>
      <c r="C472" s="275" t="s">
        <v>168</v>
      </c>
      <c r="D472" s="260" t="s">
        <v>47</v>
      </c>
      <c r="E472" s="260" t="s">
        <v>169</v>
      </c>
      <c r="F472" s="388" t="s">
        <v>3997</v>
      </c>
      <c r="G472" s="388"/>
      <c r="H472" s="274" t="s">
        <v>40</v>
      </c>
      <c r="I472" s="277">
        <v>1</v>
      </c>
      <c r="J472" s="276">
        <v>114.19</v>
      </c>
      <c r="K472" s="276">
        <v>114.19</v>
      </c>
      <c r="O472" s="46"/>
      <c r="P472" s="46"/>
      <c r="Q472" s="46"/>
      <c r="R472" s="46"/>
      <c r="S472" s="46"/>
      <c r="T472" s="46"/>
      <c r="U472" s="46"/>
      <c r="V472" s="46"/>
      <c r="W472" s="46"/>
      <c r="X472" s="46"/>
      <c r="Y472" s="46"/>
    </row>
    <row r="473" spans="1:25" ht="14.25" customHeight="1" x14ac:dyDescent="0.2">
      <c r="A473" s="57"/>
      <c r="B473" s="261" t="s">
        <v>953</v>
      </c>
      <c r="C473" s="280" t="s">
        <v>1017</v>
      </c>
      <c r="D473" s="261" t="s">
        <v>47</v>
      </c>
      <c r="E473" s="261" t="s">
        <v>1018</v>
      </c>
      <c r="F473" s="385" t="s">
        <v>3970</v>
      </c>
      <c r="G473" s="385"/>
      <c r="H473" s="279" t="s">
        <v>950</v>
      </c>
      <c r="I473" s="282">
        <v>1.016</v>
      </c>
      <c r="J473" s="281">
        <v>36.35</v>
      </c>
      <c r="K473" s="281">
        <v>36.93</v>
      </c>
      <c r="O473" s="46"/>
      <c r="P473" s="46"/>
      <c r="Q473" s="46"/>
      <c r="R473" s="46"/>
      <c r="S473" s="46"/>
      <c r="T473" s="46"/>
      <c r="U473" s="46"/>
      <c r="V473" s="46"/>
      <c r="W473" s="46"/>
      <c r="X473" s="46"/>
      <c r="Y473" s="46"/>
    </row>
    <row r="474" spans="1:25" ht="14.25" customHeight="1" x14ac:dyDescent="0.2">
      <c r="A474" s="57"/>
      <c r="B474" s="261" t="s">
        <v>953</v>
      </c>
      <c r="C474" s="280" t="s">
        <v>1160</v>
      </c>
      <c r="D474" s="261" t="s">
        <v>47</v>
      </c>
      <c r="E474" s="261" t="s">
        <v>1161</v>
      </c>
      <c r="F474" s="385" t="s">
        <v>3997</v>
      </c>
      <c r="G474" s="385"/>
      <c r="H474" s="279" t="s">
        <v>40</v>
      </c>
      <c r="I474" s="282">
        <v>0.245</v>
      </c>
      <c r="J474" s="281">
        <v>60.33</v>
      </c>
      <c r="K474" s="281">
        <v>14.78</v>
      </c>
      <c r="O474" s="46"/>
      <c r="P474" s="46"/>
      <c r="Q474" s="46"/>
      <c r="R474" s="46"/>
      <c r="S474" s="46"/>
      <c r="T474" s="46"/>
      <c r="U474" s="46"/>
      <c r="V474" s="46"/>
      <c r="W474" s="46"/>
      <c r="X474" s="46"/>
      <c r="Y474" s="46"/>
    </row>
    <row r="475" spans="1:25" ht="14.25" customHeight="1" x14ac:dyDescent="0.2">
      <c r="A475" s="57"/>
      <c r="B475" s="261" t="s">
        <v>953</v>
      </c>
      <c r="C475" s="280" t="s">
        <v>1042</v>
      </c>
      <c r="D475" s="261" t="s">
        <v>47</v>
      </c>
      <c r="E475" s="261" t="s">
        <v>1043</v>
      </c>
      <c r="F475" s="385" t="s">
        <v>3970</v>
      </c>
      <c r="G475" s="385"/>
      <c r="H475" s="279" t="s">
        <v>950</v>
      </c>
      <c r="I475" s="282">
        <v>0.186</v>
      </c>
      <c r="J475" s="281">
        <v>26.44</v>
      </c>
      <c r="K475" s="281">
        <v>4.91</v>
      </c>
      <c r="O475" s="46"/>
      <c r="P475" s="46"/>
      <c r="Q475" s="46"/>
      <c r="R475" s="46"/>
      <c r="S475" s="46"/>
      <c r="T475" s="46"/>
      <c r="U475" s="46"/>
      <c r="V475" s="46"/>
      <c r="W475" s="46"/>
      <c r="X475" s="46"/>
      <c r="Y475" s="46"/>
    </row>
    <row r="476" spans="1:25" ht="14.25" customHeight="1" x14ac:dyDescent="0.2">
      <c r="A476" s="57"/>
      <c r="B476" s="262" t="s">
        <v>919</v>
      </c>
      <c r="C476" s="284" t="s">
        <v>1098</v>
      </c>
      <c r="D476" s="262" t="s">
        <v>47</v>
      </c>
      <c r="E476" s="262" t="s">
        <v>1099</v>
      </c>
      <c r="F476" s="389" t="s">
        <v>923</v>
      </c>
      <c r="G476" s="389"/>
      <c r="H476" s="283" t="s">
        <v>1075</v>
      </c>
      <c r="I476" s="286">
        <v>0.01</v>
      </c>
      <c r="J476" s="285">
        <v>6.46</v>
      </c>
      <c r="K476" s="285">
        <v>0.06</v>
      </c>
      <c r="O476" s="46"/>
      <c r="P476" s="46"/>
      <c r="Q476" s="46"/>
      <c r="R476" s="46"/>
      <c r="S476" s="46"/>
      <c r="T476" s="46"/>
      <c r="U476" s="46"/>
      <c r="V476" s="46"/>
      <c r="W476" s="46"/>
      <c r="X476" s="46"/>
      <c r="Y476" s="46"/>
    </row>
    <row r="477" spans="1:25" ht="14.25" customHeight="1" x14ac:dyDescent="0.2">
      <c r="A477" s="57"/>
      <c r="B477" s="262" t="s">
        <v>919</v>
      </c>
      <c r="C477" s="284" t="s">
        <v>1163</v>
      </c>
      <c r="D477" s="262" t="s">
        <v>47</v>
      </c>
      <c r="E477" s="262" t="s">
        <v>2648</v>
      </c>
      <c r="F477" s="389" t="s">
        <v>923</v>
      </c>
      <c r="G477" s="389"/>
      <c r="H477" s="283" t="s">
        <v>83</v>
      </c>
      <c r="I477" s="286">
        <v>3.7999999999999999E-2</v>
      </c>
      <c r="J477" s="285">
        <v>132.03</v>
      </c>
      <c r="K477" s="285">
        <v>5.01</v>
      </c>
      <c r="O477" s="46"/>
      <c r="P477" s="46"/>
      <c r="Q477" s="46"/>
      <c r="R477" s="46"/>
      <c r="S477" s="46"/>
      <c r="T477" s="46"/>
      <c r="U477" s="46"/>
      <c r="V477" s="46"/>
      <c r="W477" s="46"/>
      <c r="X477" s="46"/>
      <c r="Y477" s="46"/>
    </row>
    <row r="478" spans="1:25" ht="14.25" customHeight="1" x14ac:dyDescent="0.2">
      <c r="A478" s="57"/>
      <c r="B478" s="262" t="s">
        <v>919</v>
      </c>
      <c r="C478" s="284" t="s">
        <v>1162</v>
      </c>
      <c r="D478" s="262" t="s">
        <v>47</v>
      </c>
      <c r="E478" s="262" t="s">
        <v>2649</v>
      </c>
      <c r="F478" s="389" t="s">
        <v>939</v>
      </c>
      <c r="G478" s="389"/>
      <c r="H478" s="283" t="s">
        <v>3998</v>
      </c>
      <c r="I478" s="286">
        <v>0.05</v>
      </c>
      <c r="J478" s="285">
        <v>1050</v>
      </c>
      <c r="K478" s="285">
        <v>52.5</v>
      </c>
      <c r="O478" s="46"/>
      <c r="P478" s="46"/>
      <c r="Q478" s="46"/>
      <c r="R478" s="46"/>
      <c r="S478" s="46"/>
      <c r="T478" s="46"/>
      <c r="U478" s="46"/>
      <c r="V478" s="46"/>
      <c r="W478" s="46"/>
      <c r="X478" s="46"/>
      <c r="Y478" s="46"/>
    </row>
    <row r="479" spans="1:25" ht="14.25" customHeight="1" x14ac:dyDescent="0.2">
      <c r="A479" s="57"/>
      <c r="B479" s="263"/>
      <c r="C479" s="263"/>
      <c r="D479" s="263"/>
      <c r="E479" s="263"/>
      <c r="F479" s="263" t="s">
        <v>924</v>
      </c>
      <c r="G479" s="289">
        <v>37.28</v>
      </c>
      <c r="H479" s="263" t="s">
        <v>925</v>
      </c>
      <c r="I479" s="289">
        <v>0</v>
      </c>
      <c r="J479" s="263" t="s">
        <v>926</v>
      </c>
      <c r="K479" s="289">
        <v>37.28</v>
      </c>
      <c r="O479" s="46"/>
      <c r="P479" s="46"/>
      <c r="Q479" s="46"/>
      <c r="R479" s="46"/>
      <c r="S479" s="46"/>
      <c r="T479" s="46"/>
      <c r="U479" s="46"/>
      <c r="V479" s="46"/>
      <c r="W479" s="46"/>
      <c r="X479" s="46"/>
      <c r="Y479" s="46"/>
    </row>
    <row r="480" spans="1:25" ht="14.25" customHeight="1" thickBot="1" x14ac:dyDescent="0.25">
      <c r="A480" s="57"/>
      <c r="B480" s="263"/>
      <c r="C480" s="263"/>
      <c r="D480" s="263"/>
      <c r="E480" s="263"/>
      <c r="F480" s="263" t="s">
        <v>927</v>
      </c>
      <c r="G480" s="289">
        <v>23.76</v>
      </c>
      <c r="H480" s="263"/>
      <c r="I480" s="386" t="s">
        <v>928</v>
      </c>
      <c r="J480" s="386"/>
      <c r="K480" s="289">
        <v>137.94999999999999</v>
      </c>
      <c r="O480" s="46"/>
      <c r="P480" s="46"/>
      <c r="Q480" s="46"/>
      <c r="R480" s="46"/>
      <c r="S480" s="46"/>
      <c r="T480" s="46"/>
      <c r="U480" s="46"/>
      <c r="V480" s="46"/>
      <c r="W480" s="46"/>
      <c r="X480" s="46"/>
      <c r="Y480" s="46"/>
    </row>
    <row r="481" spans="1:25" ht="14.25" customHeight="1" thickTop="1" x14ac:dyDescent="0.2">
      <c r="A481" s="57"/>
      <c r="B481" s="278"/>
      <c r="C481" s="278"/>
      <c r="D481" s="278"/>
      <c r="E481" s="278"/>
      <c r="F481" s="278"/>
      <c r="G481" s="278"/>
      <c r="H481" s="278"/>
      <c r="I481" s="278"/>
      <c r="J481" s="278"/>
      <c r="K481" s="278"/>
      <c r="O481" s="46"/>
      <c r="P481" s="46"/>
      <c r="Q481" s="46"/>
      <c r="R481" s="46"/>
      <c r="S481" s="46"/>
      <c r="T481" s="46"/>
      <c r="U481" s="46"/>
      <c r="V481" s="46"/>
      <c r="W481" s="46"/>
      <c r="X481" s="46"/>
      <c r="Y481" s="46"/>
    </row>
    <row r="482" spans="1:25" ht="14.25" customHeight="1" x14ac:dyDescent="0.2">
      <c r="A482" s="57"/>
      <c r="B482" s="259" t="s">
        <v>170</v>
      </c>
      <c r="C482" s="267" t="s">
        <v>24</v>
      </c>
      <c r="D482" s="259" t="s">
        <v>25</v>
      </c>
      <c r="E482" s="259" t="s">
        <v>26</v>
      </c>
      <c r="F482" s="387" t="s">
        <v>917</v>
      </c>
      <c r="G482" s="387"/>
      <c r="H482" s="271" t="s">
        <v>27</v>
      </c>
      <c r="I482" s="267" t="s">
        <v>28</v>
      </c>
      <c r="J482" s="267" t="s">
        <v>29</v>
      </c>
      <c r="K482" s="267" t="s">
        <v>30</v>
      </c>
      <c r="O482" s="46"/>
      <c r="P482" s="46"/>
      <c r="Q482" s="46"/>
      <c r="R482" s="46"/>
      <c r="S482" s="46"/>
      <c r="T482" s="46"/>
      <c r="U482" s="46"/>
      <c r="V482" s="46"/>
      <c r="W482" s="46"/>
      <c r="X482" s="46"/>
      <c r="Y482" s="46"/>
    </row>
    <row r="483" spans="1:25" ht="15.75" customHeight="1" x14ac:dyDescent="0.2">
      <c r="A483" s="46"/>
      <c r="B483" s="260" t="s">
        <v>918</v>
      </c>
      <c r="C483" s="275" t="s">
        <v>171</v>
      </c>
      <c r="D483" s="260" t="s">
        <v>47</v>
      </c>
      <c r="E483" s="260" t="s">
        <v>172</v>
      </c>
      <c r="F483" s="388" t="s">
        <v>3993</v>
      </c>
      <c r="G483" s="388"/>
      <c r="H483" s="274" t="s">
        <v>97</v>
      </c>
      <c r="I483" s="277">
        <v>1</v>
      </c>
      <c r="J483" s="276">
        <v>14.33</v>
      </c>
      <c r="K483" s="276">
        <v>14.33</v>
      </c>
      <c r="O483" s="46"/>
      <c r="P483" s="46"/>
      <c r="Q483" s="46"/>
      <c r="R483" s="46"/>
      <c r="S483" s="46"/>
      <c r="T483" s="46"/>
      <c r="U483" s="46"/>
      <c r="V483" s="46"/>
      <c r="W483" s="46"/>
      <c r="X483" s="46"/>
      <c r="Y483" s="46"/>
    </row>
    <row r="484" spans="1:25" ht="15.75" customHeight="1" x14ac:dyDescent="0.2">
      <c r="A484" s="46"/>
      <c r="B484" s="261" t="s">
        <v>953</v>
      </c>
      <c r="C484" s="280" t="s">
        <v>1108</v>
      </c>
      <c r="D484" s="261" t="s">
        <v>47</v>
      </c>
      <c r="E484" s="261" t="s">
        <v>1109</v>
      </c>
      <c r="F484" s="385" t="s">
        <v>3970</v>
      </c>
      <c r="G484" s="385"/>
      <c r="H484" s="279" t="s">
        <v>950</v>
      </c>
      <c r="I484" s="282">
        <v>1.3599999999999999E-2</v>
      </c>
      <c r="J484" s="281">
        <v>26.59</v>
      </c>
      <c r="K484" s="281">
        <v>0.36</v>
      </c>
      <c r="O484" s="46"/>
      <c r="P484" s="46"/>
      <c r="Q484" s="46"/>
      <c r="R484" s="46"/>
      <c r="S484" s="46"/>
      <c r="T484" s="46"/>
      <c r="U484" s="46"/>
      <c r="V484" s="46"/>
      <c r="W484" s="46"/>
      <c r="X484" s="46"/>
      <c r="Y484" s="46"/>
    </row>
    <row r="485" spans="1:25" ht="15.75" customHeight="1" x14ac:dyDescent="0.2">
      <c r="A485" s="46"/>
      <c r="B485" s="261" t="s">
        <v>953</v>
      </c>
      <c r="C485" s="280" t="s">
        <v>1110</v>
      </c>
      <c r="D485" s="261" t="s">
        <v>47</v>
      </c>
      <c r="E485" s="261" t="s">
        <v>1111</v>
      </c>
      <c r="F485" s="385" t="s">
        <v>3993</v>
      </c>
      <c r="G485" s="385"/>
      <c r="H485" s="279" t="s">
        <v>97</v>
      </c>
      <c r="I485" s="282">
        <v>1</v>
      </c>
      <c r="J485" s="281">
        <v>9.9600000000000009</v>
      </c>
      <c r="K485" s="281">
        <v>9.9600000000000009</v>
      </c>
      <c r="O485" s="46"/>
      <c r="P485" s="46"/>
      <c r="Q485" s="46"/>
      <c r="R485" s="46"/>
      <c r="S485" s="46"/>
      <c r="T485" s="46"/>
      <c r="U485" s="46"/>
      <c r="V485" s="46"/>
      <c r="W485" s="46"/>
      <c r="X485" s="46"/>
      <c r="Y485" s="46"/>
    </row>
    <row r="486" spans="1:25" ht="15.75" customHeight="1" x14ac:dyDescent="0.2">
      <c r="A486" s="46"/>
      <c r="B486" s="261" t="s">
        <v>953</v>
      </c>
      <c r="C486" s="280" t="s">
        <v>1106</v>
      </c>
      <c r="D486" s="261" t="s">
        <v>47</v>
      </c>
      <c r="E486" s="261" t="s">
        <v>1107</v>
      </c>
      <c r="F486" s="385" t="s">
        <v>3970</v>
      </c>
      <c r="G486" s="385"/>
      <c r="H486" s="279" t="s">
        <v>950</v>
      </c>
      <c r="I486" s="282">
        <v>8.3599999999999994E-2</v>
      </c>
      <c r="J486" s="281">
        <v>35.29</v>
      </c>
      <c r="K486" s="281">
        <v>2.95</v>
      </c>
      <c r="O486" s="46"/>
      <c r="P486" s="46"/>
      <c r="Q486" s="46"/>
      <c r="R486" s="46"/>
      <c r="S486" s="46"/>
      <c r="T486" s="46"/>
      <c r="U486" s="46"/>
      <c r="V486" s="46"/>
      <c r="W486" s="46"/>
      <c r="X486" s="46"/>
      <c r="Y486" s="46"/>
    </row>
    <row r="487" spans="1:25" ht="15.75" customHeight="1" x14ac:dyDescent="0.2">
      <c r="A487" s="46"/>
      <c r="B487" s="262" t="s">
        <v>919</v>
      </c>
      <c r="C487" s="284" t="s">
        <v>1114</v>
      </c>
      <c r="D487" s="262" t="s">
        <v>47</v>
      </c>
      <c r="E487" s="262" t="s">
        <v>1115</v>
      </c>
      <c r="F487" s="389" t="s">
        <v>923</v>
      </c>
      <c r="G487" s="389"/>
      <c r="H487" s="283" t="s">
        <v>97</v>
      </c>
      <c r="I487" s="286">
        <v>2.5000000000000001E-2</v>
      </c>
      <c r="J487" s="285">
        <v>22.6</v>
      </c>
      <c r="K487" s="285">
        <v>0.56000000000000005</v>
      </c>
      <c r="O487" s="46"/>
      <c r="P487" s="46"/>
      <c r="Q487" s="46"/>
      <c r="R487" s="46"/>
      <c r="S487" s="46"/>
      <c r="T487" s="46"/>
      <c r="U487" s="46"/>
      <c r="V487" s="46"/>
      <c r="W487" s="46"/>
      <c r="X487" s="46"/>
      <c r="Y487" s="46"/>
    </row>
    <row r="488" spans="1:25" ht="15.75" customHeight="1" x14ac:dyDescent="0.2">
      <c r="A488" s="46"/>
      <c r="B488" s="262" t="s">
        <v>919</v>
      </c>
      <c r="C488" s="284" t="s">
        <v>1112</v>
      </c>
      <c r="D488" s="262" t="s">
        <v>47</v>
      </c>
      <c r="E488" s="262" t="s">
        <v>1113</v>
      </c>
      <c r="F488" s="389" t="s">
        <v>923</v>
      </c>
      <c r="G488" s="389"/>
      <c r="H488" s="283" t="s">
        <v>49</v>
      </c>
      <c r="I488" s="286">
        <v>2.1179999999999999</v>
      </c>
      <c r="J488" s="285">
        <v>0.24</v>
      </c>
      <c r="K488" s="285">
        <v>0.5</v>
      </c>
      <c r="O488" s="46"/>
      <c r="P488" s="46"/>
      <c r="Q488" s="46"/>
      <c r="R488" s="46"/>
      <c r="S488" s="46"/>
      <c r="T488" s="46"/>
      <c r="U488" s="46"/>
      <c r="V488" s="46"/>
      <c r="W488" s="46"/>
      <c r="X488" s="46"/>
      <c r="Y488" s="46"/>
    </row>
    <row r="489" spans="1:25" ht="15.75" customHeight="1" x14ac:dyDescent="0.2">
      <c r="A489" s="46"/>
      <c r="B489" s="263"/>
      <c r="C489" s="263"/>
      <c r="D489" s="263"/>
      <c r="E489" s="263"/>
      <c r="F489" s="263" t="s">
        <v>924</v>
      </c>
      <c r="G489" s="289">
        <v>4.9000000000000004</v>
      </c>
      <c r="H489" s="263" t="s">
        <v>925</v>
      </c>
      <c r="I489" s="289">
        <v>0</v>
      </c>
      <c r="J489" s="263" t="s">
        <v>926</v>
      </c>
      <c r="K489" s="289">
        <v>4.9000000000000004</v>
      </c>
      <c r="O489" s="46"/>
      <c r="P489" s="46"/>
      <c r="Q489" s="46"/>
      <c r="R489" s="46"/>
      <c r="S489" s="46"/>
      <c r="T489" s="46"/>
      <c r="U489" s="46"/>
      <c r="V489" s="46"/>
      <c r="W489" s="46"/>
      <c r="X489" s="46"/>
      <c r="Y489" s="46"/>
    </row>
    <row r="490" spans="1:25" ht="15.75" customHeight="1" thickBot="1" x14ac:dyDescent="0.25">
      <c r="A490" s="46"/>
      <c r="B490" s="263"/>
      <c r="C490" s="263"/>
      <c r="D490" s="263"/>
      <c r="E490" s="263"/>
      <c r="F490" s="263" t="s">
        <v>927</v>
      </c>
      <c r="G490" s="289">
        <v>2.98</v>
      </c>
      <c r="H490" s="263"/>
      <c r="I490" s="386" t="s">
        <v>928</v>
      </c>
      <c r="J490" s="386"/>
      <c r="K490" s="289">
        <v>17.309999999999999</v>
      </c>
      <c r="O490" s="46"/>
      <c r="P490" s="46"/>
      <c r="Q490" s="46"/>
      <c r="R490" s="46"/>
      <c r="S490" s="46"/>
      <c r="T490" s="46"/>
      <c r="U490" s="46"/>
      <c r="V490" s="46"/>
      <c r="W490" s="46"/>
      <c r="X490" s="46"/>
      <c r="Y490" s="46"/>
    </row>
    <row r="491" spans="1:25" ht="15.75" customHeight="1" thickTop="1" x14ac:dyDescent="0.2">
      <c r="A491" s="46"/>
      <c r="B491" s="278"/>
      <c r="C491" s="278"/>
      <c r="D491" s="278"/>
      <c r="E491" s="278"/>
      <c r="F491" s="278"/>
      <c r="G491" s="278"/>
      <c r="H491" s="278"/>
      <c r="I491" s="278"/>
      <c r="J491" s="278"/>
      <c r="K491" s="278"/>
      <c r="O491" s="46"/>
      <c r="P491" s="46"/>
      <c r="Q491" s="46"/>
      <c r="R491" s="46"/>
      <c r="S491" s="46"/>
      <c r="T491" s="46"/>
      <c r="U491" s="46"/>
      <c r="V491" s="46"/>
      <c r="W491" s="46"/>
      <c r="X491" s="46"/>
      <c r="Y491" s="46"/>
    </row>
    <row r="492" spans="1:25" ht="15.75" customHeight="1" x14ac:dyDescent="0.2">
      <c r="A492" s="46"/>
      <c r="B492" s="259" t="s">
        <v>173</v>
      </c>
      <c r="C492" s="267" t="s">
        <v>24</v>
      </c>
      <c r="D492" s="259" t="s">
        <v>25</v>
      </c>
      <c r="E492" s="259" t="s">
        <v>26</v>
      </c>
      <c r="F492" s="387" t="s">
        <v>917</v>
      </c>
      <c r="G492" s="387"/>
      <c r="H492" s="271" t="s">
        <v>27</v>
      </c>
      <c r="I492" s="267" t="s">
        <v>28</v>
      </c>
      <c r="J492" s="267" t="s">
        <v>29</v>
      </c>
      <c r="K492" s="267" t="s">
        <v>30</v>
      </c>
      <c r="O492" s="46"/>
      <c r="P492" s="46"/>
      <c r="Q492" s="46"/>
      <c r="R492" s="46"/>
      <c r="S492" s="46"/>
      <c r="T492" s="46"/>
      <c r="U492" s="46"/>
      <c r="V492" s="46"/>
      <c r="W492" s="46"/>
      <c r="X492" s="46"/>
      <c r="Y492" s="46"/>
    </row>
    <row r="493" spans="1:25" ht="15.75" customHeight="1" x14ac:dyDescent="0.2">
      <c r="A493" s="46"/>
      <c r="B493" s="260" t="s">
        <v>918</v>
      </c>
      <c r="C493" s="275" t="s">
        <v>174</v>
      </c>
      <c r="D493" s="260" t="s">
        <v>47</v>
      </c>
      <c r="E493" s="260" t="s">
        <v>175</v>
      </c>
      <c r="F493" s="388" t="s">
        <v>3993</v>
      </c>
      <c r="G493" s="388"/>
      <c r="H493" s="274" t="s">
        <v>97</v>
      </c>
      <c r="I493" s="277">
        <v>1</v>
      </c>
      <c r="J493" s="276">
        <v>12.99</v>
      </c>
      <c r="K493" s="276">
        <v>12.99</v>
      </c>
      <c r="O493" s="46"/>
      <c r="P493" s="46"/>
      <c r="Q493" s="46"/>
      <c r="R493" s="46"/>
      <c r="S493" s="46"/>
      <c r="T493" s="46"/>
      <c r="U493" s="46"/>
      <c r="V493" s="46"/>
      <c r="W493" s="46"/>
      <c r="X493" s="46"/>
      <c r="Y493" s="46"/>
    </row>
    <row r="494" spans="1:25" ht="15.75" customHeight="1" x14ac:dyDescent="0.2">
      <c r="A494" s="46"/>
      <c r="B494" s="261" t="s">
        <v>953</v>
      </c>
      <c r="C494" s="280" t="s">
        <v>1106</v>
      </c>
      <c r="D494" s="261" t="s">
        <v>47</v>
      </c>
      <c r="E494" s="261" t="s">
        <v>1107</v>
      </c>
      <c r="F494" s="385" t="s">
        <v>3970</v>
      </c>
      <c r="G494" s="385"/>
      <c r="H494" s="279" t="s">
        <v>950</v>
      </c>
      <c r="I494" s="282">
        <v>5.9700000000000003E-2</v>
      </c>
      <c r="J494" s="281">
        <v>35.29</v>
      </c>
      <c r="K494" s="281">
        <v>2.1</v>
      </c>
      <c r="O494" s="46"/>
      <c r="P494" s="46"/>
      <c r="Q494" s="46"/>
      <c r="R494" s="46"/>
      <c r="S494" s="46"/>
      <c r="T494" s="46"/>
      <c r="U494" s="46"/>
      <c r="V494" s="46"/>
      <c r="W494" s="46"/>
      <c r="X494" s="46"/>
      <c r="Y494" s="46"/>
    </row>
    <row r="495" spans="1:25" ht="15.75" customHeight="1" x14ac:dyDescent="0.2">
      <c r="A495" s="46"/>
      <c r="B495" s="261" t="s">
        <v>953</v>
      </c>
      <c r="C495" s="280" t="s">
        <v>1108</v>
      </c>
      <c r="D495" s="261" t="s">
        <v>47</v>
      </c>
      <c r="E495" s="261" t="s">
        <v>1109</v>
      </c>
      <c r="F495" s="385" t="s">
        <v>3970</v>
      </c>
      <c r="G495" s="385"/>
      <c r="H495" s="279" t="s">
        <v>950</v>
      </c>
      <c r="I495" s="282">
        <v>9.7999999999999997E-3</v>
      </c>
      <c r="J495" s="281">
        <v>26.59</v>
      </c>
      <c r="K495" s="281">
        <v>0.26</v>
      </c>
      <c r="O495" s="46"/>
      <c r="P495" s="46"/>
      <c r="Q495" s="46"/>
      <c r="R495" s="46"/>
      <c r="S495" s="46"/>
      <c r="T495" s="46"/>
      <c r="U495" s="46"/>
      <c r="V495" s="46"/>
      <c r="W495" s="46"/>
      <c r="X495" s="46"/>
      <c r="Y495" s="46"/>
    </row>
    <row r="496" spans="1:25" ht="15.75" customHeight="1" x14ac:dyDescent="0.2">
      <c r="A496" s="46"/>
      <c r="B496" s="261" t="s">
        <v>953</v>
      </c>
      <c r="C496" s="280" t="s">
        <v>1116</v>
      </c>
      <c r="D496" s="261" t="s">
        <v>47</v>
      </c>
      <c r="E496" s="261" t="s">
        <v>1117</v>
      </c>
      <c r="F496" s="385" t="s">
        <v>3993</v>
      </c>
      <c r="G496" s="385"/>
      <c r="H496" s="279" t="s">
        <v>97</v>
      </c>
      <c r="I496" s="282">
        <v>1</v>
      </c>
      <c r="J496" s="281">
        <v>9.76</v>
      </c>
      <c r="K496" s="281">
        <v>9.76</v>
      </c>
      <c r="O496" s="46"/>
      <c r="P496" s="46"/>
      <c r="Q496" s="46"/>
      <c r="R496" s="46"/>
      <c r="S496" s="46"/>
      <c r="T496" s="46"/>
      <c r="U496" s="46"/>
      <c r="V496" s="46"/>
      <c r="W496" s="46"/>
      <c r="X496" s="46"/>
      <c r="Y496" s="46"/>
    </row>
    <row r="497" spans="1:25" ht="15.75" customHeight="1" x14ac:dyDescent="0.2">
      <c r="A497" s="46"/>
      <c r="B497" s="262" t="s">
        <v>919</v>
      </c>
      <c r="C497" s="284" t="s">
        <v>1114</v>
      </c>
      <c r="D497" s="262" t="s">
        <v>47</v>
      </c>
      <c r="E497" s="262" t="s">
        <v>1115</v>
      </c>
      <c r="F497" s="389" t="s">
        <v>923</v>
      </c>
      <c r="G497" s="389"/>
      <c r="H497" s="283" t="s">
        <v>97</v>
      </c>
      <c r="I497" s="286">
        <v>2.5000000000000001E-2</v>
      </c>
      <c r="J497" s="285">
        <v>22.6</v>
      </c>
      <c r="K497" s="285">
        <v>0.56000000000000005</v>
      </c>
      <c r="O497" s="46"/>
      <c r="P497" s="46"/>
      <c r="Q497" s="46"/>
      <c r="R497" s="46"/>
      <c r="S497" s="46"/>
      <c r="T497" s="46"/>
      <c r="U497" s="46"/>
      <c r="V497" s="46"/>
      <c r="W497" s="46"/>
      <c r="X497" s="46"/>
      <c r="Y497" s="46"/>
    </row>
    <row r="498" spans="1:25" ht="15.75" customHeight="1" x14ac:dyDescent="0.2">
      <c r="A498" s="46"/>
      <c r="B498" s="262" t="s">
        <v>919</v>
      </c>
      <c r="C498" s="284" t="s">
        <v>1112</v>
      </c>
      <c r="D498" s="262" t="s">
        <v>47</v>
      </c>
      <c r="E498" s="262" t="s">
        <v>1113</v>
      </c>
      <c r="F498" s="389" t="s">
        <v>923</v>
      </c>
      <c r="G498" s="389"/>
      <c r="H498" s="283" t="s">
        <v>49</v>
      </c>
      <c r="I498" s="286">
        <v>1.333</v>
      </c>
      <c r="J498" s="285">
        <v>0.24</v>
      </c>
      <c r="K498" s="285">
        <v>0.31</v>
      </c>
      <c r="O498" s="46"/>
      <c r="P498" s="46"/>
      <c r="Q498" s="46"/>
      <c r="R498" s="46"/>
      <c r="S498" s="46"/>
      <c r="T498" s="46"/>
      <c r="U498" s="46"/>
      <c r="V498" s="46"/>
      <c r="W498" s="46"/>
      <c r="X498" s="46"/>
      <c r="Y498" s="46"/>
    </row>
    <row r="499" spans="1:25" ht="15.75" customHeight="1" x14ac:dyDescent="0.2">
      <c r="A499" s="46"/>
      <c r="B499" s="263"/>
      <c r="C499" s="263"/>
      <c r="D499" s="263"/>
      <c r="E499" s="263"/>
      <c r="F499" s="263" t="s">
        <v>924</v>
      </c>
      <c r="G499" s="289">
        <v>3.13</v>
      </c>
      <c r="H499" s="263" t="s">
        <v>925</v>
      </c>
      <c r="I499" s="289">
        <v>0</v>
      </c>
      <c r="J499" s="263" t="s">
        <v>926</v>
      </c>
      <c r="K499" s="289">
        <v>3.13</v>
      </c>
      <c r="O499" s="46"/>
      <c r="P499" s="46"/>
      <c r="Q499" s="46"/>
      <c r="R499" s="46"/>
      <c r="S499" s="46"/>
      <c r="T499" s="46"/>
      <c r="U499" s="46"/>
      <c r="V499" s="46"/>
      <c r="W499" s="46"/>
      <c r="X499" s="46"/>
      <c r="Y499" s="46"/>
    </row>
    <row r="500" spans="1:25" ht="15.75" customHeight="1" thickBot="1" x14ac:dyDescent="0.25">
      <c r="A500" s="46"/>
      <c r="B500" s="263"/>
      <c r="C500" s="263"/>
      <c r="D500" s="263"/>
      <c r="E500" s="263"/>
      <c r="F500" s="263" t="s">
        <v>927</v>
      </c>
      <c r="G500" s="289">
        <v>2.7</v>
      </c>
      <c r="H500" s="263"/>
      <c r="I500" s="386" t="s">
        <v>928</v>
      </c>
      <c r="J500" s="386"/>
      <c r="K500" s="289">
        <v>15.69</v>
      </c>
      <c r="O500" s="46"/>
      <c r="P500" s="46"/>
      <c r="Q500" s="46"/>
      <c r="R500" s="46"/>
      <c r="S500" s="46"/>
      <c r="T500" s="46"/>
      <c r="U500" s="46"/>
      <c r="V500" s="46"/>
      <c r="W500" s="46"/>
      <c r="X500" s="46"/>
      <c r="Y500" s="46"/>
    </row>
    <row r="501" spans="1:25" ht="15.75" customHeight="1" thickTop="1" x14ac:dyDescent="0.2">
      <c r="A501" s="46"/>
      <c r="B501" s="278"/>
      <c r="C501" s="278"/>
      <c r="D501" s="278"/>
      <c r="E501" s="278"/>
      <c r="F501" s="278"/>
      <c r="G501" s="278"/>
      <c r="H501" s="278"/>
      <c r="I501" s="278"/>
      <c r="J501" s="278"/>
      <c r="K501" s="278"/>
      <c r="O501" s="46"/>
      <c r="P501" s="46"/>
      <c r="Q501" s="46"/>
      <c r="R501" s="46"/>
      <c r="S501" s="46"/>
      <c r="T501" s="46"/>
      <c r="U501" s="46"/>
      <c r="V501" s="46"/>
      <c r="W501" s="46"/>
      <c r="X501" s="46"/>
      <c r="Y501" s="46"/>
    </row>
    <row r="502" spans="1:25" ht="15.75" customHeight="1" x14ac:dyDescent="0.2">
      <c r="A502" s="46"/>
      <c r="B502" s="259" t="s">
        <v>176</v>
      </c>
      <c r="C502" s="267" t="s">
        <v>24</v>
      </c>
      <c r="D502" s="259" t="s">
        <v>25</v>
      </c>
      <c r="E502" s="259" t="s">
        <v>26</v>
      </c>
      <c r="F502" s="387" t="s">
        <v>917</v>
      </c>
      <c r="G502" s="387"/>
      <c r="H502" s="271" t="s">
        <v>27</v>
      </c>
      <c r="I502" s="267" t="s">
        <v>28</v>
      </c>
      <c r="J502" s="267" t="s">
        <v>29</v>
      </c>
      <c r="K502" s="267" t="s">
        <v>30</v>
      </c>
      <c r="O502" s="46"/>
      <c r="P502" s="46"/>
      <c r="Q502" s="46"/>
      <c r="R502" s="46"/>
      <c r="S502" s="46"/>
      <c r="T502" s="46"/>
      <c r="U502" s="46"/>
      <c r="V502" s="46"/>
      <c r="W502" s="46"/>
      <c r="X502" s="46"/>
      <c r="Y502" s="46"/>
    </row>
    <row r="503" spans="1:25" ht="15.75" customHeight="1" x14ac:dyDescent="0.2">
      <c r="A503" s="46"/>
      <c r="B503" s="260" t="s">
        <v>918</v>
      </c>
      <c r="C503" s="275" t="s">
        <v>177</v>
      </c>
      <c r="D503" s="260" t="s">
        <v>47</v>
      </c>
      <c r="E503" s="260" t="s">
        <v>178</v>
      </c>
      <c r="F503" s="388" t="s">
        <v>3993</v>
      </c>
      <c r="G503" s="388"/>
      <c r="H503" s="274" t="s">
        <v>97</v>
      </c>
      <c r="I503" s="277">
        <v>1</v>
      </c>
      <c r="J503" s="276">
        <v>11.86</v>
      </c>
      <c r="K503" s="276">
        <v>11.86</v>
      </c>
      <c r="O503" s="46"/>
      <c r="P503" s="46"/>
      <c r="Q503" s="46"/>
      <c r="R503" s="46"/>
      <c r="S503" s="46"/>
      <c r="T503" s="46"/>
      <c r="U503" s="46"/>
      <c r="V503" s="46"/>
      <c r="W503" s="46"/>
      <c r="X503" s="46"/>
      <c r="Y503" s="46"/>
    </row>
    <row r="504" spans="1:25" ht="15.75" customHeight="1" x14ac:dyDescent="0.2">
      <c r="A504" s="46"/>
      <c r="B504" s="261" t="s">
        <v>953</v>
      </c>
      <c r="C504" s="280" t="s">
        <v>1108</v>
      </c>
      <c r="D504" s="261" t="s">
        <v>47</v>
      </c>
      <c r="E504" s="261" t="s">
        <v>1109</v>
      </c>
      <c r="F504" s="385" t="s">
        <v>3970</v>
      </c>
      <c r="G504" s="385"/>
      <c r="H504" s="279" t="s">
        <v>950</v>
      </c>
      <c r="I504" s="282">
        <v>6.6E-3</v>
      </c>
      <c r="J504" s="281">
        <v>26.59</v>
      </c>
      <c r="K504" s="281">
        <v>0.17</v>
      </c>
      <c r="O504" s="46"/>
      <c r="P504" s="46"/>
      <c r="Q504" s="46"/>
      <c r="R504" s="46"/>
      <c r="S504" s="46"/>
      <c r="T504" s="46"/>
      <c r="U504" s="46"/>
      <c r="V504" s="46"/>
      <c r="W504" s="46"/>
      <c r="X504" s="46"/>
      <c r="Y504" s="46"/>
    </row>
    <row r="505" spans="1:25" ht="15.75" customHeight="1" x14ac:dyDescent="0.2">
      <c r="A505" s="46"/>
      <c r="B505" s="261" t="s">
        <v>953</v>
      </c>
      <c r="C505" s="280" t="s">
        <v>1118</v>
      </c>
      <c r="D505" s="261" t="s">
        <v>47</v>
      </c>
      <c r="E505" s="261" t="s">
        <v>1119</v>
      </c>
      <c r="F505" s="385" t="s">
        <v>3993</v>
      </c>
      <c r="G505" s="385"/>
      <c r="H505" s="279" t="s">
        <v>97</v>
      </c>
      <c r="I505" s="282">
        <v>1</v>
      </c>
      <c r="J505" s="281">
        <v>9.5399999999999991</v>
      </c>
      <c r="K505" s="281">
        <v>9.5399999999999991</v>
      </c>
      <c r="O505" s="46"/>
      <c r="P505" s="46"/>
      <c r="Q505" s="46"/>
      <c r="R505" s="46"/>
      <c r="S505" s="46"/>
      <c r="T505" s="46"/>
      <c r="U505" s="46"/>
      <c r="V505" s="46"/>
      <c r="W505" s="46"/>
      <c r="X505" s="46"/>
      <c r="Y505" s="46"/>
    </row>
    <row r="506" spans="1:25" ht="15.75" customHeight="1" x14ac:dyDescent="0.2">
      <c r="A506" s="46"/>
      <c r="B506" s="261" t="s">
        <v>953</v>
      </c>
      <c r="C506" s="280" t="s">
        <v>1106</v>
      </c>
      <c r="D506" s="261" t="s">
        <v>47</v>
      </c>
      <c r="E506" s="261" t="s">
        <v>1107</v>
      </c>
      <c r="F506" s="385" t="s">
        <v>3970</v>
      </c>
      <c r="G506" s="385"/>
      <c r="H506" s="279" t="s">
        <v>950</v>
      </c>
      <c r="I506" s="282">
        <v>4.0300000000000002E-2</v>
      </c>
      <c r="J506" s="281">
        <v>35.29</v>
      </c>
      <c r="K506" s="281">
        <v>1.42</v>
      </c>
      <c r="O506" s="46"/>
      <c r="P506" s="46"/>
      <c r="Q506" s="46"/>
      <c r="R506" s="46"/>
      <c r="S506" s="46"/>
      <c r="T506" s="46"/>
      <c r="U506" s="46"/>
      <c r="V506" s="46"/>
      <c r="W506" s="46"/>
      <c r="X506" s="46"/>
      <c r="Y506" s="46"/>
    </row>
    <row r="507" spans="1:25" ht="15.75" customHeight="1" x14ac:dyDescent="0.2">
      <c r="A507" s="46"/>
      <c r="B507" s="262" t="s">
        <v>919</v>
      </c>
      <c r="C507" s="284" t="s">
        <v>1114</v>
      </c>
      <c r="D507" s="262" t="s">
        <v>47</v>
      </c>
      <c r="E507" s="262" t="s">
        <v>1115</v>
      </c>
      <c r="F507" s="389" t="s">
        <v>923</v>
      </c>
      <c r="G507" s="389"/>
      <c r="H507" s="283" t="s">
        <v>97</v>
      </c>
      <c r="I507" s="286">
        <v>2.5000000000000001E-2</v>
      </c>
      <c r="J507" s="285">
        <v>22.6</v>
      </c>
      <c r="K507" s="285">
        <v>0.56000000000000005</v>
      </c>
      <c r="O507" s="46"/>
      <c r="P507" s="46"/>
      <c r="Q507" s="46"/>
      <c r="R507" s="46"/>
      <c r="S507" s="46"/>
      <c r="T507" s="46"/>
      <c r="U507" s="46"/>
      <c r="V507" s="46"/>
      <c r="W507" s="46"/>
      <c r="X507" s="46"/>
      <c r="Y507" s="46"/>
    </row>
    <row r="508" spans="1:25" ht="15.75" customHeight="1" x14ac:dyDescent="0.2">
      <c r="A508" s="46"/>
      <c r="B508" s="262" t="s">
        <v>919</v>
      </c>
      <c r="C508" s="284" t="s">
        <v>1112</v>
      </c>
      <c r="D508" s="262" t="s">
        <v>47</v>
      </c>
      <c r="E508" s="262" t="s">
        <v>1113</v>
      </c>
      <c r="F508" s="389" t="s">
        <v>923</v>
      </c>
      <c r="G508" s="389"/>
      <c r="H508" s="283" t="s">
        <v>49</v>
      </c>
      <c r="I508" s="286">
        <v>0.72799999999999998</v>
      </c>
      <c r="J508" s="285">
        <v>0.24</v>
      </c>
      <c r="K508" s="285">
        <v>0.17</v>
      </c>
      <c r="O508" s="46"/>
      <c r="P508" s="46"/>
      <c r="Q508" s="46"/>
      <c r="R508" s="46"/>
      <c r="S508" s="46"/>
      <c r="T508" s="46"/>
      <c r="U508" s="46"/>
      <c r="V508" s="46"/>
      <c r="W508" s="46"/>
      <c r="X508" s="46"/>
      <c r="Y508" s="46"/>
    </row>
    <row r="509" spans="1:25" ht="15.75" customHeight="1" x14ac:dyDescent="0.2">
      <c r="A509" s="46"/>
      <c r="B509" s="263"/>
      <c r="C509" s="263"/>
      <c r="D509" s="263"/>
      <c r="E509" s="263"/>
      <c r="F509" s="263" t="s">
        <v>924</v>
      </c>
      <c r="G509" s="289">
        <v>1.94</v>
      </c>
      <c r="H509" s="263" t="s">
        <v>925</v>
      </c>
      <c r="I509" s="289">
        <v>0</v>
      </c>
      <c r="J509" s="263" t="s">
        <v>926</v>
      </c>
      <c r="K509" s="289">
        <v>1.94</v>
      </c>
      <c r="O509" s="46"/>
      <c r="P509" s="46"/>
      <c r="Q509" s="46"/>
      <c r="R509" s="46"/>
      <c r="S509" s="46"/>
      <c r="T509" s="46"/>
      <c r="U509" s="46"/>
      <c r="V509" s="46"/>
      <c r="W509" s="46"/>
      <c r="X509" s="46"/>
      <c r="Y509" s="46"/>
    </row>
    <row r="510" spans="1:25" ht="15.75" customHeight="1" thickBot="1" x14ac:dyDescent="0.25">
      <c r="A510" s="46"/>
      <c r="B510" s="263"/>
      <c r="C510" s="263"/>
      <c r="D510" s="263"/>
      <c r="E510" s="263"/>
      <c r="F510" s="263" t="s">
        <v>927</v>
      </c>
      <c r="G510" s="289">
        <v>2.46</v>
      </c>
      <c r="H510" s="263"/>
      <c r="I510" s="386" t="s">
        <v>928</v>
      </c>
      <c r="J510" s="386"/>
      <c r="K510" s="289">
        <v>14.32</v>
      </c>
      <c r="O510" s="46"/>
      <c r="P510" s="46"/>
      <c r="Q510" s="46"/>
      <c r="R510" s="46"/>
      <c r="S510" s="46"/>
      <c r="T510" s="46"/>
      <c r="U510" s="46"/>
      <c r="V510" s="46"/>
      <c r="W510" s="46"/>
      <c r="X510" s="46"/>
      <c r="Y510" s="46"/>
    </row>
    <row r="511" spans="1:25" ht="15.75" customHeight="1" thickTop="1" x14ac:dyDescent="0.2">
      <c r="A511" s="46"/>
      <c r="B511" s="278"/>
      <c r="C511" s="278"/>
      <c r="D511" s="278"/>
      <c r="E511" s="278"/>
      <c r="F511" s="278"/>
      <c r="G511" s="278"/>
      <c r="H511" s="278"/>
      <c r="I511" s="278"/>
      <c r="J511" s="278"/>
      <c r="K511" s="278"/>
      <c r="O511" s="46"/>
      <c r="P511" s="46"/>
      <c r="Q511" s="46"/>
      <c r="R511" s="46"/>
      <c r="S511" s="46"/>
      <c r="T511" s="46"/>
      <c r="U511" s="46"/>
      <c r="V511" s="46"/>
      <c r="W511" s="46"/>
      <c r="X511" s="46"/>
      <c r="Y511" s="46"/>
    </row>
    <row r="512" spans="1:25" ht="15.75" customHeight="1" x14ac:dyDescent="0.2">
      <c r="A512" s="46"/>
      <c r="B512" s="259" t="s">
        <v>179</v>
      </c>
      <c r="C512" s="267" t="s">
        <v>24</v>
      </c>
      <c r="D512" s="259" t="s">
        <v>25</v>
      </c>
      <c r="E512" s="259" t="s">
        <v>26</v>
      </c>
      <c r="F512" s="387" t="s">
        <v>917</v>
      </c>
      <c r="G512" s="387"/>
      <c r="H512" s="271" t="s">
        <v>27</v>
      </c>
      <c r="I512" s="267" t="s">
        <v>28</v>
      </c>
      <c r="J512" s="267" t="s">
        <v>29</v>
      </c>
      <c r="K512" s="267" t="s">
        <v>30</v>
      </c>
      <c r="O512" s="46"/>
      <c r="P512" s="46"/>
      <c r="Q512" s="46"/>
      <c r="R512" s="46"/>
      <c r="S512" s="46"/>
      <c r="T512" s="46"/>
      <c r="U512" s="46"/>
      <c r="V512" s="46"/>
      <c r="W512" s="46"/>
      <c r="X512" s="46"/>
      <c r="Y512" s="46"/>
    </row>
    <row r="513" spans="1:25" ht="15.75" customHeight="1" x14ac:dyDescent="0.2">
      <c r="A513" s="46"/>
      <c r="B513" s="260" t="s">
        <v>918</v>
      </c>
      <c r="C513" s="275" t="s">
        <v>180</v>
      </c>
      <c r="D513" s="260" t="s">
        <v>47</v>
      </c>
      <c r="E513" s="260" t="s">
        <v>181</v>
      </c>
      <c r="F513" s="388" t="s">
        <v>3993</v>
      </c>
      <c r="G513" s="388"/>
      <c r="H513" s="274" t="s">
        <v>97</v>
      </c>
      <c r="I513" s="277">
        <v>1</v>
      </c>
      <c r="J513" s="276">
        <v>10.4</v>
      </c>
      <c r="K513" s="276">
        <v>10.4</v>
      </c>
      <c r="O513" s="46"/>
      <c r="P513" s="46"/>
      <c r="Q513" s="46"/>
      <c r="R513" s="46"/>
      <c r="S513" s="46"/>
      <c r="T513" s="46"/>
      <c r="U513" s="46"/>
      <c r="V513" s="46"/>
      <c r="W513" s="46"/>
      <c r="X513" s="46"/>
      <c r="Y513" s="46"/>
    </row>
    <row r="514" spans="1:25" ht="15.75" customHeight="1" x14ac:dyDescent="0.2">
      <c r="A514" s="46"/>
      <c r="B514" s="261" t="s">
        <v>953</v>
      </c>
      <c r="C514" s="280" t="s">
        <v>1106</v>
      </c>
      <c r="D514" s="261" t="s">
        <v>47</v>
      </c>
      <c r="E514" s="261" t="s">
        <v>1107</v>
      </c>
      <c r="F514" s="385" t="s">
        <v>3970</v>
      </c>
      <c r="G514" s="385"/>
      <c r="H514" s="279" t="s">
        <v>950</v>
      </c>
      <c r="I514" s="282">
        <v>2.5899999999999999E-2</v>
      </c>
      <c r="J514" s="281">
        <v>35.29</v>
      </c>
      <c r="K514" s="281">
        <v>0.91</v>
      </c>
      <c r="O514" s="46"/>
      <c r="P514" s="46"/>
      <c r="Q514" s="46"/>
      <c r="R514" s="46"/>
      <c r="S514" s="46"/>
      <c r="T514" s="46"/>
      <c r="U514" s="46"/>
      <c r="V514" s="46"/>
      <c r="W514" s="46"/>
      <c r="X514" s="46"/>
      <c r="Y514" s="46"/>
    </row>
    <row r="515" spans="1:25" ht="15.75" customHeight="1" x14ac:dyDescent="0.2">
      <c r="A515" s="46"/>
      <c r="B515" s="261" t="s">
        <v>953</v>
      </c>
      <c r="C515" s="280" t="s">
        <v>1120</v>
      </c>
      <c r="D515" s="261" t="s">
        <v>47</v>
      </c>
      <c r="E515" s="261" t="s">
        <v>1121</v>
      </c>
      <c r="F515" s="385" t="s">
        <v>3993</v>
      </c>
      <c r="G515" s="385"/>
      <c r="H515" s="279" t="s">
        <v>97</v>
      </c>
      <c r="I515" s="282">
        <v>1</v>
      </c>
      <c r="J515" s="281">
        <v>8.74</v>
      </c>
      <c r="K515" s="281">
        <v>8.74</v>
      </c>
      <c r="O515" s="46"/>
      <c r="P515" s="46"/>
      <c r="Q515" s="46"/>
      <c r="R515" s="46"/>
      <c r="S515" s="46"/>
      <c r="T515" s="46"/>
      <c r="U515" s="46"/>
      <c r="V515" s="46"/>
      <c r="W515" s="46"/>
      <c r="X515" s="46"/>
      <c r="Y515" s="46"/>
    </row>
    <row r="516" spans="1:25" ht="15.75" customHeight="1" x14ac:dyDescent="0.2">
      <c r="A516" s="46"/>
      <c r="B516" s="261" t="s">
        <v>953</v>
      </c>
      <c r="C516" s="280" t="s">
        <v>1108</v>
      </c>
      <c r="D516" s="261" t="s">
        <v>47</v>
      </c>
      <c r="E516" s="261" t="s">
        <v>1109</v>
      </c>
      <c r="F516" s="385" t="s">
        <v>3970</v>
      </c>
      <c r="G516" s="385"/>
      <c r="H516" s="279" t="s">
        <v>950</v>
      </c>
      <c r="I516" s="282">
        <v>4.1999999999999997E-3</v>
      </c>
      <c r="J516" s="281">
        <v>26.59</v>
      </c>
      <c r="K516" s="281">
        <v>0.11</v>
      </c>
      <c r="O516" s="46"/>
      <c r="P516" s="46"/>
      <c r="Q516" s="46"/>
      <c r="R516" s="46"/>
      <c r="S516" s="46"/>
      <c r="T516" s="46"/>
      <c r="U516" s="46"/>
      <c r="V516" s="46"/>
      <c r="W516" s="46"/>
      <c r="X516" s="46"/>
      <c r="Y516" s="46"/>
    </row>
    <row r="517" spans="1:25" ht="15.75" customHeight="1" x14ac:dyDescent="0.2">
      <c r="A517" s="46"/>
      <c r="B517" s="262" t="s">
        <v>919</v>
      </c>
      <c r="C517" s="284" t="s">
        <v>1114</v>
      </c>
      <c r="D517" s="262" t="s">
        <v>47</v>
      </c>
      <c r="E517" s="262" t="s">
        <v>1115</v>
      </c>
      <c r="F517" s="389" t="s">
        <v>923</v>
      </c>
      <c r="G517" s="389"/>
      <c r="H517" s="283" t="s">
        <v>97</v>
      </c>
      <c r="I517" s="286">
        <v>2.5000000000000001E-2</v>
      </c>
      <c r="J517" s="285">
        <v>22.6</v>
      </c>
      <c r="K517" s="285">
        <v>0.56000000000000005</v>
      </c>
      <c r="O517" s="46"/>
      <c r="P517" s="46"/>
      <c r="Q517" s="46"/>
      <c r="R517" s="46"/>
      <c r="S517" s="46"/>
      <c r="T517" s="46"/>
      <c r="U517" s="46"/>
      <c r="V517" s="46"/>
      <c r="W517" s="46"/>
      <c r="X517" s="46"/>
      <c r="Y517" s="46"/>
    </row>
    <row r="518" spans="1:25" ht="15.75" customHeight="1" x14ac:dyDescent="0.2">
      <c r="A518" s="46"/>
      <c r="B518" s="262" t="s">
        <v>919</v>
      </c>
      <c r="C518" s="284" t="s">
        <v>1112</v>
      </c>
      <c r="D518" s="262" t="s">
        <v>47</v>
      </c>
      <c r="E518" s="262" t="s">
        <v>1113</v>
      </c>
      <c r="F518" s="389" t="s">
        <v>923</v>
      </c>
      <c r="G518" s="389"/>
      <c r="H518" s="283" t="s">
        <v>49</v>
      </c>
      <c r="I518" s="286">
        <v>0.35699999999999998</v>
      </c>
      <c r="J518" s="285">
        <v>0.24</v>
      </c>
      <c r="K518" s="285">
        <v>0.08</v>
      </c>
      <c r="O518" s="46"/>
      <c r="P518" s="46"/>
      <c r="Q518" s="46"/>
      <c r="R518" s="46"/>
      <c r="S518" s="46"/>
      <c r="T518" s="46"/>
      <c r="U518" s="46"/>
      <c r="V518" s="46"/>
      <c r="W518" s="46"/>
      <c r="X518" s="46"/>
      <c r="Y518" s="46"/>
    </row>
    <row r="519" spans="1:25" ht="15.75" customHeight="1" x14ac:dyDescent="0.2">
      <c r="A519" s="46"/>
      <c r="B519" s="263"/>
      <c r="C519" s="263"/>
      <c r="D519" s="263"/>
      <c r="E519" s="263"/>
      <c r="F519" s="263" t="s">
        <v>924</v>
      </c>
      <c r="G519" s="289">
        <v>1.19</v>
      </c>
      <c r="H519" s="263" t="s">
        <v>925</v>
      </c>
      <c r="I519" s="289">
        <v>0</v>
      </c>
      <c r="J519" s="263" t="s">
        <v>926</v>
      </c>
      <c r="K519" s="289">
        <v>1.19</v>
      </c>
      <c r="O519" s="46"/>
      <c r="P519" s="46"/>
      <c r="Q519" s="46"/>
      <c r="R519" s="46"/>
      <c r="S519" s="46"/>
      <c r="T519" s="46"/>
      <c r="U519" s="46"/>
      <c r="V519" s="46"/>
      <c r="W519" s="46"/>
      <c r="X519" s="46"/>
      <c r="Y519" s="46"/>
    </row>
    <row r="520" spans="1:25" ht="15.75" customHeight="1" thickBot="1" x14ac:dyDescent="0.25">
      <c r="A520" s="46"/>
      <c r="B520" s="263"/>
      <c r="C520" s="263"/>
      <c r="D520" s="263"/>
      <c r="E520" s="263"/>
      <c r="F520" s="263" t="s">
        <v>927</v>
      </c>
      <c r="G520" s="289">
        <v>2.16</v>
      </c>
      <c r="H520" s="263"/>
      <c r="I520" s="386" t="s">
        <v>928</v>
      </c>
      <c r="J520" s="386"/>
      <c r="K520" s="289">
        <v>12.56</v>
      </c>
      <c r="O520" s="46"/>
      <c r="P520" s="46"/>
      <c r="Q520" s="46"/>
      <c r="R520" s="46"/>
      <c r="S520" s="46"/>
      <c r="T520" s="46"/>
      <c r="U520" s="46"/>
      <c r="V520" s="46"/>
      <c r="W520" s="46"/>
      <c r="X520" s="46"/>
      <c r="Y520" s="46"/>
    </row>
    <row r="521" spans="1:25" ht="15.75" customHeight="1" thickTop="1" x14ac:dyDescent="0.2">
      <c r="A521" s="46"/>
      <c r="B521" s="278"/>
      <c r="C521" s="278"/>
      <c r="D521" s="278"/>
      <c r="E521" s="278"/>
      <c r="F521" s="278"/>
      <c r="G521" s="278"/>
      <c r="H521" s="278"/>
      <c r="I521" s="278"/>
      <c r="J521" s="278"/>
      <c r="K521" s="278"/>
      <c r="O521" s="46"/>
      <c r="P521" s="46"/>
      <c r="Q521" s="46"/>
      <c r="R521" s="46"/>
      <c r="S521" s="46"/>
      <c r="T521" s="46"/>
      <c r="U521" s="46"/>
      <c r="V521" s="46"/>
      <c r="W521" s="46"/>
      <c r="X521" s="46"/>
      <c r="Y521" s="46"/>
    </row>
    <row r="522" spans="1:25" ht="15.75" customHeight="1" x14ac:dyDescent="0.2">
      <c r="A522" s="46"/>
      <c r="B522" s="259" t="s">
        <v>182</v>
      </c>
      <c r="C522" s="267" t="s">
        <v>24</v>
      </c>
      <c r="D522" s="259" t="s">
        <v>25</v>
      </c>
      <c r="E522" s="259" t="s">
        <v>26</v>
      </c>
      <c r="F522" s="387" t="s">
        <v>917</v>
      </c>
      <c r="G522" s="387"/>
      <c r="H522" s="271" t="s">
        <v>27</v>
      </c>
      <c r="I522" s="267" t="s">
        <v>28</v>
      </c>
      <c r="J522" s="267" t="s">
        <v>29</v>
      </c>
      <c r="K522" s="267" t="s">
        <v>30</v>
      </c>
      <c r="O522" s="46"/>
      <c r="P522" s="46"/>
      <c r="Q522" s="46"/>
      <c r="R522" s="46"/>
      <c r="S522" s="46"/>
      <c r="T522" s="46"/>
      <c r="U522" s="46"/>
      <c r="V522" s="46"/>
      <c r="W522" s="46"/>
      <c r="X522" s="46"/>
      <c r="Y522" s="46"/>
    </row>
    <row r="523" spans="1:25" ht="45.6" customHeight="1" x14ac:dyDescent="0.2">
      <c r="A523" s="46"/>
      <c r="B523" s="260" t="s">
        <v>918</v>
      </c>
      <c r="C523" s="275" t="s">
        <v>3396</v>
      </c>
      <c r="D523" s="260" t="s">
        <v>47</v>
      </c>
      <c r="E523" s="260" t="s">
        <v>3397</v>
      </c>
      <c r="F523" s="388" t="s">
        <v>3993</v>
      </c>
      <c r="G523" s="388"/>
      <c r="H523" s="274" t="s">
        <v>97</v>
      </c>
      <c r="I523" s="277">
        <v>1</v>
      </c>
      <c r="J523" s="276">
        <v>8.39</v>
      </c>
      <c r="K523" s="276">
        <v>8.39</v>
      </c>
      <c r="O523" s="46"/>
      <c r="P523" s="46"/>
      <c r="Q523" s="46"/>
      <c r="R523" s="46"/>
      <c r="S523" s="46"/>
      <c r="T523" s="46"/>
      <c r="U523" s="46"/>
      <c r="V523" s="46"/>
      <c r="W523" s="46"/>
      <c r="X523" s="46"/>
      <c r="Y523" s="46"/>
    </row>
    <row r="524" spans="1:25" ht="15.75" customHeight="1" x14ac:dyDescent="0.2">
      <c r="A524" s="46"/>
      <c r="B524" s="261" t="s">
        <v>953</v>
      </c>
      <c r="C524" s="280" t="s">
        <v>1124</v>
      </c>
      <c r="D524" s="261" t="s">
        <v>47</v>
      </c>
      <c r="E524" s="261" t="s">
        <v>1125</v>
      </c>
      <c r="F524" s="385" t="s">
        <v>3993</v>
      </c>
      <c r="G524" s="385"/>
      <c r="H524" s="279" t="s">
        <v>97</v>
      </c>
      <c r="I524" s="282">
        <v>1</v>
      </c>
      <c r="J524" s="281">
        <v>7.36</v>
      </c>
      <c r="K524" s="281">
        <v>7.36</v>
      </c>
      <c r="O524" s="46"/>
      <c r="P524" s="46"/>
      <c r="Q524" s="46"/>
      <c r="R524" s="46"/>
      <c r="S524" s="46"/>
      <c r="T524" s="46"/>
      <c r="U524" s="46"/>
      <c r="V524" s="46"/>
      <c r="W524" s="46"/>
      <c r="X524" s="46"/>
      <c r="Y524" s="46"/>
    </row>
    <row r="525" spans="1:25" ht="15.75" customHeight="1" x14ac:dyDescent="0.2">
      <c r="A525" s="46"/>
      <c r="B525" s="261" t="s">
        <v>953</v>
      </c>
      <c r="C525" s="280" t="s">
        <v>1106</v>
      </c>
      <c r="D525" s="261" t="s">
        <v>47</v>
      </c>
      <c r="E525" s="261" t="s">
        <v>1107</v>
      </c>
      <c r="F525" s="385" t="s">
        <v>3970</v>
      </c>
      <c r="G525" s="385"/>
      <c r="H525" s="279" t="s">
        <v>950</v>
      </c>
      <c r="I525" s="282">
        <v>1.21E-2</v>
      </c>
      <c r="J525" s="281">
        <v>35.29</v>
      </c>
      <c r="K525" s="281">
        <v>0.42</v>
      </c>
      <c r="O525" s="46"/>
      <c r="P525" s="46"/>
      <c r="Q525" s="46"/>
      <c r="R525" s="46"/>
      <c r="S525" s="46"/>
      <c r="T525" s="46"/>
      <c r="U525" s="46"/>
      <c r="V525" s="46"/>
      <c r="W525" s="46"/>
      <c r="X525" s="46"/>
      <c r="Y525" s="46"/>
    </row>
    <row r="526" spans="1:25" ht="15.75" customHeight="1" x14ac:dyDescent="0.2">
      <c r="A526" s="46"/>
      <c r="B526" s="261" t="s">
        <v>953</v>
      </c>
      <c r="C526" s="280" t="s">
        <v>1108</v>
      </c>
      <c r="D526" s="261" t="s">
        <v>47</v>
      </c>
      <c r="E526" s="261" t="s">
        <v>1109</v>
      </c>
      <c r="F526" s="385" t="s">
        <v>3970</v>
      </c>
      <c r="G526" s="385"/>
      <c r="H526" s="279" t="s">
        <v>950</v>
      </c>
      <c r="I526" s="282">
        <v>2E-3</v>
      </c>
      <c r="J526" s="281">
        <v>26.59</v>
      </c>
      <c r="K526" s="281">
        <v>0.05</v>
      </c>
      <c r="O526" s="46"/>
      <c r="P526" s="46"/>
      <c r="Q526" s="46"/>
      <c r="R526" s="46"/>
      <c r="S526" s="46"/>
      <c r="T526" s="46"/>
      <c r="U526" s="46"/>
      <c r="V526" s="46"/>
      <c r="W526" s="46"/>
      <c r="X526" s="46"/>
      <c r="Y526" s="46"/>
    </row>
    <row r="527" spans="1:25" ht="15.75" customHeight="1" x14ac:dyDescent="0.2">
      <c r="A527" s="46"/>
      <c r="B527" s="262" t="s">
        <v>919</v>
      </c>
      <c r="C527" s="284" t="s">
        <v>1114</v>
      </c>
      <c r="D527" s="262" t="s">
        <v>47</v>
      </c>
      <c r="E527" s="262" t="s">
        <v>1115</v>
      </c>
      <c r="F527" s="389" t="s">
        <v>923</v>
      </c>
      <c r="G527" s="389"/>
      <c r="H527" s="283" t="s">
        <v>97</v>
      </c>
      <c r="I527" s="286">
        <v>2.5000000000000001E-2</v>
      </c>
      <c r="J527" s="285">
        <v>22.6</v>
      </c>
      <c r="K527" s="285">
        <v>0.56000000000000005</v>
      </c>
      <c r="O527" s="46"/>
      <c r="P527" s="46"/>
      <c r="Q527" s="46"/>
      <c r="R527" s="46"/>
      <c r="S527" s="46"/>
      <c r="T527" s="46"/>
      <c r="U527" s="46"/>
      <c r="V527" s="46"/>
      <c r="W527" s="46"/>
      <c r="X527" s="46"/>
      <c r="Y527" s="46"/>
    </row>
    <row r="528" spans="1:25" ht="15.75" customHeight="1" x14ac:dyDescent="0.2">
      <c r="A528" s="46"/>
      <c r="B528" s="263"/>
      <c r="C528" s="263"/>
      <c r="D528" s="263"/>
      <c r="E528" s="263"/>
      <c r="F528" s="263" t="s">
        <v>924</v>
      </c>
      <c r="G528" s="289">
        <v>0.48</v>
      </c>
      <c r="H528" s="263" t="s">
        <v>925</v>
      </c>
      <c r="I528" s="289">
        <v>0</v>
      </c>
      <c r="J528" s="263" t="s">
        <v>926</v>
      </c>
      <c r="K528" s="289">
        <v>0.48</v>
      </c>
      <c r="O528" s="46"/>
      <c r="P528" s="46"/>
      <c r="Q528" s="46"/>
      <c r="R528" s="46"/>
      <c r="S528" s="46"/>
      <c r="T528" s="46"/>
      <c r="U528" s="46"/>
      <c r="V528" s="46"/>
      <c r="W528" s="46"/>
      <c r="X528" s="46"/>
      <c r="Y528" s="46"/>
    </row>
    <row r="529" spans="1:25" ht="15.75" customHeight="1" thickBot="1" x14ac:dyDescent="0.25">
      <c r="A529" s="46"/>
      <c r="B529" s="263"/>
      <c r="C529" s="263"/>
      <c r="D529" s="263"/>
      <c r="E529" s="263"/>
      <c r="F529" s="263" t="s">
        <v>927</v>
      </c>
      <c r="G529" s="289">
        <v>1.74</v>
      </c>
      <c r="H529" s="263"/>
      <c r="I529" s="386" t="s">
        <v>928</v>
      </c>
      <c r="J529" s="386"/>
      <c r="K529" s="289">
        <v>10.130000000000001</v>
      </c>
      <c r="O529" s="46"/>
      <c r="P529" s="46"/>
      <c r="Q529" s="46"/>
      <c r="R529" s="46"/>
      <c r="S529" s="46"/>
      <c r="T529" s="46"/>
      <c r="U529" s="46"/>
      <c r="V529" s="46"/>
      <c r="W529" s="46"/>
      <c r="X529" s="46"/>
      <c r="Y529" s="46"/>
    </row>
    <row r="530" spans="1:25" ht="15.75" customHeight="1" thickTop="1" x14ac:dyDescent="0.2">
      <c r="A530" s="46"/>
      <c r="B530" s="278"/>
      <c r="C530" s="278"/>
      <c r="D530" s="278"/>
      <c r="E530" s="278"/>
      <c r="F530" s="278"/>
      <c r="G530" s="278"/>
      <c r="H530" s="278"/>
      <c r="I530" s="278"/>
      <c r="J530" s="278"/>
      <c r="K530" s="278"/>
      <c r="O530" s="46"/>
      <c r="P530" s="46"/>
      <c r="Q530" s="46"/>
      <c r="R530" s="46"/>
      <c r="S530" s="46"/>
      <c r="T530" s="46"/>
      <c r="U530" s="46"/>
      <c r="V530" s="46"/>
      <c r="W530" s="46"/>
      <c r="X530" s="46"/>
      <c r="Y530" s="46"/>
    </row>
    <row r="531" spans="1:25" ht="15.75" customHeight="1" x14ac:dyDescent="0.2">
      <c r="A531" s="46"/>
      <c r="B531" s="259" t="s">
        <v>185</v>
      </c>
      <c r="C531" s="267" t="s">
        <v>24</v>
      </c>
      <c r="D531" s="259" t="s">
        <v>25</v>
      </c>
      <c r="E531" s="259" t="s">
        <v>26</v>
      </c>
      <c r="F531" s="387" t="s">
        <v>917</v>
      </c>
      <c r="G531" s="387"/>
      <c r="H531" s="271" t="s">
        <v>27</v>
      </c>
      <c r="I531" s="267" t="s">
        <v>28</v>
      </c>
      <c r="J531" s="267" t="s">
        <v>29</v>
      </c>
      <c r="K531" s="267" t="s">
        <v>30</v>
      </c>
      <c r="O531" s="46"/>
      <c r="P531" s="46"/>
      <c r="Q531" s="46"/>
      <c r="R531" s="46"/>
      <c r="S531" s="46"/>
      <c r="T531" s="46"/>
      <c r="U531" s="46"/>
      <c r="V531" s="46"/>
      <c r="W531" s="46"/>
      <c r="X531" s="46"/>
      <c r="Y531" s="46"/>
    </row>
    <row r="532" spans="1:25" ht="15.75" customHeight="1" x14ac:dyDescent="0.2">
      <c r="A532" s="46"/>
      <c r="B532" s="260" t="s">
        <v>918</v>
      </c>
      <c r="C532" s="275" t="s">
        <v>3175</v>
      </c>
      <c r="D532" s="260" t="s">
        <v>73</v>
      </c>
      <c r="E532" s="260" t="s">
        <v>3176</v>
      </c>
      <c r="F532" s="388">
        <v>13.01</v>
      </c>
      <c r="G532" s="388"/>
      <c r="H532" s="274" t="s">
        <v>40</v>
      </c>
      <c r="I532" s="277">
        <v>1</v>
      </c>
      <c r="J532" s="276">
        <v>101.24</v>
      </c>
      <c r="K532" s="276">
        <v>101.24</v>
      </c>
      <c r="O532" s="46"/>
      <c r="P532" s="46"/>
      <c r="Q532" s="46"/>
      <c r="R532" s="46"/>
      <c r="S532" s="46"/>
      <c r="T532" s="46"/>
      <c r="U532" s="46"/>
      <c r="V532" s="46"/>
      <c r="W532" s="46"/>
      <c r="X532" s="46"/>
      <c r="Y532" s="46"/>
    </row>
    <row r="533" spans="1:25" ht="45.6" customHeight="1" x14ac:dyDescent="0.2">
      <c r="A533" s="46"/>
      <c r="B533" s="261" t="s">
        <v>953</v>
      </c>
      <c r="C533" s="280" t="s">
        <v>1019</v>
      </c>
      <c r="D533" s="261" t="s">
        <v>47</v>
      </c>
      <c r="E533" s="261" t="s">
        <v>1020</v>
      </c>
      <c r="F533" s="385" t="s">
        <v>3970</v>
      </c>
      <c r="G533" s="385"/>
      <c r="H533" s="279" t="s">
        <v>950</v>
      </c>
      <c r="I533" s="282">
        <v>0.8</v>
      </c>
      <c r="J533" s="281">
        <v>24.73</v>
      </c>
      <c r="K533" s="281">
        <v>19.78</v>
      </c>
      <c r="O533" s="46"/>
      <c r="P533" s="46"/>
      <c r="Q533" s="46"/>
      <c r="R533" s="46"/>
      <c r="S533" s="46"/>
      <c r="T533" s="46"/>
      <c r="U533" s="46"/>
      <c r="V533" s="46"/>
      <c r="W533" s="46"/>
      <c r="X533" s="46"/>
      <c r="Y533" s="46"/>
    </row>
    <row r="534" spans="1:25" ht="15.75" customHeight="1" x14ac:dyDescent="0.2">
      <c r="A534" s="46"/>
      <c r="B534" s="261" t="s">
        <v>953</v>
      </c>
      <c r="C534" s="280" t="s">
        <v>1086</v>
      </c>
      <c r="D534" s="261" t="s">
        <v>47</v>
      </c>
      <c r="E534" s="261" t="s">
        <v>1087</v>
      </c>
      <c r="F534" s="385" t="s">
        <v>3970</v>
      </c>
      <c r="G534" s="385"/>
      <c r="H534" s="279" t="s">
        <v>950</v>
      </c>
      <c r="I534" s="282">
        <v>0.4</v>
      </c>
      <c r="J534" s="281">
        <v>35.590000000000003</v>
      </c>
      <c r="K534" s="281">
        <v>14.23</v>
      </c>
      <c r="O534" s="46"/>
      <c r="P534" s="46"/>
      <c r="Q534" s="46"/>
      <c r="R534" s="46"/>
      <c r="S534" s="46"/>
      <c r="T534" s="46"/>
      <c r="U534" s="46"/>
      <c r="V534" s="46"/>
      <c r="W534" s="46"/>
      <c r="X534" s="46"/>
      <c r="Y534" s="46"/>
    </row>
    <row r="535" spans="1:25" ht="15.75" customHeight="1" x14ac:dyDescent="0.2">
      <c r="A535" s="46"/>
      <c r="B535" s="262" t="s">
        <v>919</v>
      </c>
      <c r="C535" s="284" t="s">
        <v>3272</v>
      </c>
      <c r="D535" s="262" t="s">
        <v>36</v>
      </c>
      <c r="E535" s="262" t="s">
        <v>3273</v>
      </c>
      <c r="F535" s="389" t="s">
        <v>923</v>
      </c>
      <c r="G535" s="389"/>
      <c r="H535" s="283" t="s">
        <v>40</v>
      </c>
      <c r="I535" s="286">
        <v>1</v>
      </c>
      <c r="J535" s="285">
        <v>67.23</v>
      </c>
      <c r="K535" s="285">
        <v>67.23</v>
      </c>
      <c r="O535" s="46"/>
      <c r="P535" s="46"/>
      <c r="Q535" s="46"/>
      <c r="R535" s="46"/>
      <c r="S535" s="46"/>
      <c r="T535" s="46"/>
      <c r="U535" s="46"/>
      <c r="V535" s="46"/>
      <c r="W535" s="46"/>
      <c r="X535" s="46"/>
      <c r="Y535" s="46"/>
    </row>
    <row r="536" spans="1:25" ht="15.75" customHeight="1" x14ac:dyDescent="0.2">
      <c r="A536" s="46"/>
      <c r="B536" s="263"/>
      <c r="C536" s="263"/>
      <c r="D536" s="263"/>
      <c r="E536" s="263"/>
      <c r="F536" s="263" t="s">
        <v>924</v>
      </c>
      <c r="G536" s="289">
        <v>29.02</v>
      </c>
      <c r="H536" s="263" t="s">
        <v>925</v>
      </c>
      <c r="I536" s="289">
        <v>0</v>
      </c>
      <c r="J536" s="263" t="s">
        <v>926</v>
      </c>
      <c r="K536" s="289">
        <v>29.02</v>
      </c>
      <c r="O536" s="46"/>
      <c r="P536" s="46"/>
      <c r="Q536" s="46"/>
      <c r="R536" s="46"/>
      <c r="S536" s="46"/>
      <c r="T536" s="46"/>
      <c r="U536" s="46"/>
      <c r="V536" s="46"/>
      <c r="W536" s="46"/>
      <c r="X536" s="46"/>
      <c r="Y536" s="46"/>
    </row>
    <row r="537" spans="1:25" ht="15.75" customHeight="1" x14ac:dyDescent="0.2">
      <c r="A537" s="46"/>
      <c r="B537" s="263"/>
      <c r="C537" s="263"/>
      <c r="D537" s="263"/>
      <c r="E537" s="263"/>
      <c r="F537" s="263" t="s">
        <v>927</v>
      </c>
      <c r="G537" s="289">
        <v>21.06</v>
      </c>
      <c r="H537" s="263"/>
      <c r="I537" s="386" t="s">
        <v>928</v>
      </c>
      <c r="J537" s="386"/>
      <c r="K537" s="289">
        <v>122.3</v>
      </c>
      <c r="O537" s="46"/>
      <c r="P537" s="46"/>
      <c r="Q537" s="46"/>
      <c r="R537" s="46"/>
      <c r="S537" s="46"/>
      <c r="T537" s="46"/>
      <c r="U537" s="46"/>
      <c r="V537" s="46"/>
      <c r="W537" s="46"/>
      <c r="X537" s="46"/>
      <c r="Y537" s="46"/>
    </row>
    <row r="538" spans="1:25" ht="15.75" customHeight="1" x14ac:dyDescent="0.2">
      <c r="A538" s="46"/>
      <c r="B538" s="401" t="s">
        <v>2776</v>
      </c>
      <c r="C538" s="401"/>
      <c r="D538" s="401"/>
      <c r="E538" s="401"/>
      <c r="F538" s="401"/>
      <c r="G538" s="401"/>
      <c r="H538" s="401"/>
      <c r="I538" s="401"/>
      <c r="J538" s="401"/>
      <c r="K538" s="401"/>
      <c r="O538" s="46"/>
      <c r="P538" s="46"/>
      <c r="Q538" s="46"/>
      <c r="R538" s="46"/>
      <c r="S538" s="46"/>
      <c r="T538" s="46"/>
      <c r="U538" s="46"/>
      <c r="V538" s="46"/>
      <c r="W538" s="46"/>
      <c r="X538" s="46"/>
      <c r="Y538" s="46"/>
    </row>
    <row r="539" spans="1:25" ht="15.75" customHeight="1" thickBot="1" x14ac:dyDescent="0.25">
      <c r="A539" s="46"/>
      <c r="B539" s="425" t="s">
        <v>3363</v>
      </c>
      <c r="C539" s="425"/>
      <c r="D539" s="425"/>
      <c r="E539" s="425"/>
      <c r="F539" s="425"/>
      <c r="G539" s="425"/>
      <c r="H539" s="425"/>
      <c r="I539" s="425"/>
      <c r="J539" s="425"/>
      <c r="K539" s="425"/>
      <c r="O539" s="46"/>
      <c r="P539" s="46"/>
      <c r="Q539" s="46"/>
      <c r="R539" s="46"/>
      <c r="S539" s="46"/>
      <c r="T539" s="46"/>
      <c r="U539" s="46"/>
      <c r="V539" s="46"/>
      <c r="W539" s="46"/>
      <c r="X539" s="46"/>
      <c r="Y539" s="46"/>
    </row>
    <row r="540" spans="1:25" ht="15.75" customHeight="1" thickTop="1" x14ac:dyDescent="0.2">
      <c r="A540" s="46"/>
      <c r="B540" s="278"/>
      <c r="C540" s="278"/>
      <c r="D540" s="278"/>
      <c r="E540" s="278"/>
      <c r="F540" s="278"/>
      <c r="G540" s="278"/>
      <c r="H540" s="278"/>
      <c r="I540" s="278"/>
      <c r="J540" s="278"/>
      <c r="K540" s="278"/>
      <c r="O540" s="46"/>
      <c r="P540" s="46"/>
      <c r="Q540" s="46"/>
      <c r="R540" s="46"/>
      <c r="S540" s="46"/>
      <c r="T540" s="46"/>
      <c r="U540" s="46"/>
      <c r="V540" s="46"/>
      <c r="W540" s="46"/>
      <c r="X540" s="46"/>
      <c r="Y540" s="46"/>
    </row>
    <row r="541" spans="1:25" ht="15.75" customHeight="1" x14ac:dyDescent="0.2">
      <c r="A541" s="46"/>
      <c r="B541" s="259" t="s">
        <v>188</v>
      </c>
      <c r="C541" s="267" t="s">
        <v>24</v>
      </c>
      <c r="D541" s="259" t="s">
        <v>25</v>
      </c>
      <c r="E541" s="259" t="s">
        <v>26</v>
      </c>
      <c r="F541" s="387" t="s">
        <v>917</v>
      </c>
      <c r="G541" s="387"/>
      <c r="H541" s="271" t="s">
        <v>27</v>
      </c>
      <c r="I541" s="267" t="s">
        <v>28</v>
      </c>
      <c r="J541" s="267" t="s">
        <v>29</v>
      </c>
      <c r="K541" s="267" t="s">
        <v>30</v>
      </c>
      <c r="O541" s="46"/>
      <c r="P541" s="46"/>
      <c r="Q541" s="46"/>
      <c r="R541" s="46"/>
      <c r="S541" s="46"/>
      <c r="T541" s="46"/>
      <c r="U541" s="46"/>
      <c r="V541" s="46"/>
      <c r="W541" s="46"/>
      <c r="X541" s="46"/>
      <c r="Y541" s="46"/>
    </row>
    <row r="542" spans="1:25" ht="15.75" customHeight="1" x14ac:dyDescent="0.2">
      <c r="A542" s="46"/>
      <c r="B542" s="260" t="s">
        <v>918</v>
      </c>
      <c r="C542" s="275" t="s">
        <v>186</v>
      </c>
      <c r="D542" s="260" t="s">
        <v>73</v>
      </c>
      <c r="E542" s="260" t="s">
        <v>187</v>
      </c>
      <c r="F542" s="388">
        <v>13.01</v>
      </c>
      <c r="G542" s="388"/>
      <c r="H542" s="274" t="s">
        <v>40</v>
      </c>
      <c r="I542" s="277">
        <v>1</v>
      </c>
      <c r="J542" s="276">
        <v>119.98</v>
      </c>
      <c r="K542" s="276">
        <v>119.98</v>
      </c>
      <c r="O542" s="46"/>
      <c r="P542" s="46"/>
      <c r="Q542" s="46"/>
      <c r="R542" s="46"/>
      <c r="S542" s="46"/>
      <c r="T542" s="46"/>
      <c r="U542" s="46"/>
      <c r="V542" s="46"/>
      <c r="W542" s="46"/>
      <c r="X542" s="46"/>
      <c r="Y542" s="46"/>
    </row>
    <row r="543" spans="1:25" ht="45.6" customHeight="1" x14ac:dyDescent="0.2">
      <c r="A543" s="46"/>
      <c r="B543" s="261" t="s">
        <v>953</v>
      </c>
      <c r="C543" s="280" t="s">
        <v>1019</v>
      </c>
      <c r="D543" s="261" t="s">
        <v>47</v>
      </c>
      <c r="E543" s="261" t="s">
        <v>1020</v>
      </c>
      <c r="F543" s="385" t="s">
        <v>3970</v>
      </c>
      <c r="G543" s="385"/>
      <c r="H543" s="279" t="s">
        <v>950</v>
      </c>
      <c r="I543" s="282">
        <v>0.8</v>
      </c>
      <c r="J543" s="281">
        <v>24.73</v>
      </c>
      <c r="K543" s="281">
        <v>19.78</v>
      </c>
      <c r="O543" s="46"/>
      <c r="P543" s="46"/>
      <c r="Q543" s="46"/>
      <c r="R543" s="46"/>
      <c r="S543" s="46"/>
      <c r="T543" s="46"/>
      <c r="U543" s="46"/>
      <c r="V543" s="46"/>
      <c r="W543" s="46"/>
      <c r="X543" s="46"/>
      <c r="Y543" s="46"/>
    </row>
    <row r="544" spans="1:25" ht="15.75" customHeight="1" x14ac:dyDescent="0.2">
      <c r="A544" s="46"/>
      <c r="B544" s="261" t="s">
        <v>953</v>
      </c>
      <c r="C544" s="280" t="s">
        <v>1086</v>
      </c>
      <c r="D544" s="261" t="s">
        <v>47</v>
      </c>
      <c r="E544" s="261" t="s">
        <v>1087</v>
      </c>
      <c r="F544" s="385" t="s">
        <v>3970</v>
      </c>
      <c r="G544" s="385"/>
      <c r="H544" s="279" t="s">
        <v>950</v>
      </c>
      <c r="I544" s="282">
        <v>0.4</v>
      </c>
      <c r="J544" s="281">
        <v>35.590000000000003</v>
      </c>
      <c r="K544" s="281">
        <v>14.23</v>
      </c>
      <c r="O544" s="46"/>
      <c r="P544" s="46"/>
      <c r="Q544" s="46"/>
      <c r="R544" s="46"/>
      <c r="S544" s="46"/>
      <c r="T544" s="46"/>
      <c r="U544" s="46"/>
      <c r="V544" s="46"/>
      <c r="W544" s="46"/>
      <c r="X544" s="46"/>
      <c r="Y544" s="46"/>
    </row>
    <row r="545" spans="1:25" ht="15.75" customHeight="1" x14ac:dyDescent="0.2">
      <c r="A545" s="46"/>
      <c r="B545" s="262" t="s">
        <v>919</v>
      </c>
      <c r="C545" s="284" t="s">
        <v>1164</v>
      </c>
      <c r="D545" s="262" t="s">
        <v>36</v>
      </c>
      <c r="E545" s="262" t="s">
        <v>1165</v>
      </c>
      <c r="F545" s="389" t="s">
        <v>923</v>
      </c>
      <c r="G545" s="389"/>
      <c r="H545" s="283" t="s">
        <v>40</v>
      </c>
      <c r="I545" s="286">
        <v>1</v>
      </c>
      <c r="J545" s="285">
        <v>85.97</v>
      </c>
      <c r="K545" s="285">
        <v>85.97</v>
      </c>
      <c r="O545" s="46"/>
      <c r="P545" s="46"/>
      <c r="Q545" s="46"/>
      <c r="R545" s="46"/>
      <c r="S545" s="46"/>
      <c r="T545" s="46"/>
      <c r="U545" s="46"/>
      <c r="V545" s="46"/>
      <c r="W545" s="46"/>
      <c r="X545" s="46"/>
      <c r="Y545" s="46"/>
    </row>
    <row r="546" spans="1:25" ht="15.75" customHeight="1" x14ac:dyDescent="0.2">
      <c r="A546" s="46"/>
      <c r="B546" s="263"/>
      <c r="C546" s="263"/>
      <c r="D546" s="263"/>
      <c r="E546" s="263"/>
      <c r="F546" s="263" t="s">
        <v>924</v>
      </c>
      <c r="G546" s="289">
        <v>29.02</v>
      </c>
      <c r="H546" s="263" t="s">
        <v>925</v>
      </c>
      <c r="I546" s="289">
        <v>0</v>
      </c>
      <c r="J546" s="263" t="s">
        <v>926</v>
      </c>
      <c r="K546" s="289">
        <v>29.02</v>
      </c>
      <c r="O546" s="46"/>
      <c r="P546" s="46"/>
      <c r="Q546" s="46"/>
      <c r="R546" s="46"/>
      <c r="S546" s="46"/>
      <c r="T546" s="46"/>
      <c r="U546" s="46"/>
      <c r="V546" s="46"/>
      <c r="W546" s="46"/>
      <c r="X546" s="46"/>
      <c r="Y546" s="46"/>
    </row>
    <row r="547" spans="1:25" ht="15.75" customHeight="1" x14ac:dyDescent="0.2">
      <c r="A547" s="46"/>
      <c r="B547" s="263"/>
      <c r="C547" s="263"/>
      <c r="D547" s="263"/>
      <c r="E547" s="263"/>
      <c r="F547" s="263" t="s">
        <v>927</v>
      </c>
      <c r="G547" s="289">
        <v>24.96</v>
      </c>
      <c r="H547" s="263"/>
      <c r="I547" s="386" t="s">
        <v>928</v>
      </c>
      <c r="J547" s="386"/>
      <c r="K547" s="289">
        <v>144.94</v>
      </c>
      <c r="O547" s="46"/>
      <c r="P547" s="46"/>
      <c r="Q547" s="46"/>
      <c r="R547" s="46"/>
      <c r="S547" s="46"/>
      <c r="T547" s="46"/>
      <c r="U547" s="46"/>
      <c r="V547" s="46"/>
      <c r="W547" s="46"/>
      <c r="X547" s="46"/>
      <c r="Y547" s="46"/>
    </row>
    <row r="548" spans="1:25" ht="15.75" customHeight="1" x14ac:dyDescent="0.2">
      <c r="A548" s="46"/>
      <c r="B548" s="401" t="s">
        <v>2776</v>
      </c>
      <c r="C548" s="401"/>
      <c r="D548" s="401"/>
      <c r="E548" s="401"/>
      <c r="F548" s="401"/>
      <c r="G548" s="401"/>
      <c r="H548" s="401"/>
      <c r="I548" s="401"/>
      <c r="J548" s="401"/>
      <c r="K548" s="401"/>
      <c r="O548" s="46"/>
      <c r="P548" s="46"/>
      <c r="Q548" s="46"/>
      <c r="R548" s="46"/>
      <c r="S548" s="46"/>
      <c r="T548" s="46"/>
      <c r="U548" s="46"/>
      <c r="V548" s="46"/>
      <c r="W548" s="46"/>
      <c r="X548" s="46"/>
      <c r="Y548" s="46"/>
    </row>
    <row r="549" spans="1:25" ht="15.75" customHeight="1" thickBot="1" x14ac:dyDescent="0.25">
      <c r="A549" s="46"/>
      <c r="B549" s="425" t="s">
        <v>2787</v>
      </c>
      <c r="C549" s="425"/>
      <c r="D549" s="425"/>
      <c r="E549" s="425"/>
      <c r="F549" s="425"/>
      <c r="G549" s="425"/>
      <c r="H549" s="425"/>
      <c r="I549" s="425"/>
      <c r="J549" s="425"/>
      <c r="K549" s="425"/>
      <c r="O549" s="46"/>
      <c r="P549" s="46"/>
      <c r="Q549" s="46"/>
      <c r="R549" s="46"/>
      <c r="S549" s="46"/>
      <c r="T549" s="46"/>
      <c r="U549" s="46"/>
      <c r="V549" s="46"/>
      <c r="W549" s="46"/>
      <c r="X549" s="46"/>
      <c r="Y549" s="46"/>
    </row>
    <row r="550" spans="1:25" ht="15.75" customHeight="1" thickTop="1" x14ac:dyDescent="0.2">
      <c r="A550" s="46"/>
      <c r="B550" s="278"/>
      <c r="C550" s="278"/>
      <c r="D550" s="278"/>
      <c r="E550" s="278"/>
      <c r="F550" s="278"/>
      <c r="G550" s="278"/>
      <c r="H550" s="278"/>
      <c r="I550" s="278"/>
      <c r="J550" s="278"/>
      <c r="K550" s="278"/>
      <c r="O550" s="46"/>
      <c r="P550" s="46"/>
      <c r="Q550" s="46"/>
      <c r="R550" s="46"/>
      <c r="S550" s="46"/>
      <c r="T550" s="46"/>
      <c r="U550" s="46"/>
      <c r="V550" s="46"/>
      <c r="W550" s="46"/>
      <c r="X550" s="46"/>
      <c r="Y550" s="46"/>
    </row>
    <row r="551" spans="1:25" ht="15.75" customHeight="1" x14ac:dyDescent="0.2">
      <c r="A551" s="46"/>
      <c r="B551" s="259" t="s">
        <v>3177</v>
      </c>
      <c r="C551" s="267" t="s">
        <v>24</v>
      </c>
      <c r="D551" s="259" t="s">
        <v>25</v>
      </c>
      <c r="E551" s="259" t="s">
        <v>26</v>
      </c>
      <c r="F551" s="387" t="s">
        <v>917</v>
      </c>
      <c r="G551" s="387"/>
      <c r="H551" s="271" t="s">
        <v>27</v>
      </c>
      <c r="I551" s="267" t="s">
        <v>28</v>
      </c>
      <c r="J551" s="267" t="s">
        <v>29</v>
      </c>
      <c r="K551" s="267" t="s">
        <v>30</v>
      </c>
      <c r="O551" s="46"/>
      <c r="P551" s="46"/>
      <c r="Q551" s="46"/>
      <c r="R551" s="46"/>
      <c r="S551" s="46"/>
      <c r="T551" s="46"/>
      <c r="U551" s="46"/>
      <c r="V551" s="46"/>
      <c r="W551" s="46"/>
      <c r="X551" s="46"/>
      <c r="Y551" s="46"/>
    </row>
    <row r="552" spans="1:25" ht="15.75" customHeight="1" x14ac:dyDescent="0.2">
      <c r="A552" s="46"/>
      <c r="B552" s="260" t="s">
        <v>918</v>
      </c>
      <c r="C552" s="275" t="s">
        <v>3952</v>
      </c>
      <c r="D552" s="260" t="s">
        <v>73</v>
      </c>
      <c r="E552" s="260" t="s">
        <v>3953</v>
      </c>
      <c r="F552" s="388" t="s">
        <v>1038</v>
      </c>
      <c r="G552" s="388"/>
      <c r="H552" s="274" t="s">
        <v>40</v>
      </c>
      <c r="I552" s="277">
        <v>1</v>
      </c>
      <c r="J552" s="276">
        <v>19.350000000000001</v>
      </c>
      <c r="K552" s="276">
        <v>19.350000000000001</v>
      </c>
      <c r="O552" s="46"/>
      <c r="P552" s="46"/>
      <c r="Q552" s="46"/>
      <c r="R552" s="46"/>
      <c r="S552" s="46"/>
      <c r="T552" s="46"/>
      <c r="U552" s="46"/>
      <c r="V552" s="46"/>
      <c r="W552" s="46"/>
      <c r="X552" s="46"/>
      <c r="Y552" s="46"/>
    </row>
    <row r="553" spans="1:25" ht="15.75" customHeight="1" x14ac:dyDescent="0.2">
      <c r="A553" s="46"/>
      <c r="B553" s="261" t="s">
        <v>953</v>
      </c>
      <c r="C553" s="280" t="s">
        <v>1106</v>
      </c>
      <c r="D553" s="261" t="s">
        <v>47</v>
      </c>
      <c r="E553" s="261" t="s">
        <v>1107</v>
      </c>
      <c r="F553" s="385" t="s">
        <v>3970</v>
      </c>
      <c r="G553" s="385"/>
      <c r="H553" s="279" t="s">
        <v>950</v>
      </c>
      <c r="I553" s="282">
        <v>0.5</v>
      </c>
      <c r="J553" s="281">
        <v>35.29</v>
      </c>
      <c r="K553" s="281">
        <v>17.64</v>
      </c>
      <c r="O553" s="46"/>
      <c r="P553" s="46"/>
      <c r="Q553" s="46"/>
      <c r="R553" s="46"/>
      <c r="S553" s="46"/>
      <c r="T553" s="46"/>
      <c r="U553" s="46"/>
      <c r="V553" s="46"/>
      <c r="W553" s="46"/>
      <c r="X553" s="46"/>
      <c r="Y553" s="46"/>
    </row>
    <row r="554" spans="1:25" ht="15.75" customHeight="1" x14ac:dyDescent="0.2">
      <c r="A554" s="46"/>
      <c r="B554" s="262" t="s">
        <v>919</v>
      </c>
      <c r="C554" s="284" t="s">
        <v>3959</v>
      </c>
      <c r="D554" s="262" t="s">
        <v>39</v>
      </c>
      <c r="E554" s="262" t="s">
        <v>3960</v>
      </c>
      <c r="F554" s="389" t="s">
        <v>923</v>
      </c>
      <c r="G554" s="389"/>
      <c r="H554" s="283" t="s">
        <v>40</v>
      </c>
      <c r="I554" s="286">
        <v>1</v>
      </c>
      <c r="J554" s="285">
        <v>1.71</v>
      </c>
      <c r="K554" s="285">
        <v>1.71</v>
      </c>
      <c r="O554" s="46"/>
      <c r="P554" s="46"/>
      <c r="Q554" s="46"/>
      <c r="R554" s="46"/>
      <c r="S554" s="46"/>
      <c r="T554" s="46"/>
      <c r="U554" s="46"/>
      <c r="V554" s="46"/>
      <c r="W554" s="46"/>
      <c r="X554" s="46"/>
      <c r="Y554" s="46"/>
    </row>
    <row r="555" spans="1:25" ht="15.75" customHeight="1" x14ac:dyDescent="0.2">
      <c r="A555" s="46"/>
      <c r="B555" s="263"/>
      <c r="C555" s="263"/>
      <c r="D555" s="263"/>
      <c r="E555" s="263"/>
      <c r="F555" s="263" t="s">
        <v>924</v>
      </c>
      <c r="G555" s="289">
        <v>15.53</v>
      </c>
      <c r="H555" s="263" t="s">
        <v>925</v>
      </c>
      <c r="I555" s="289">
        <v>0</v>
      </c>
      <c r="J555" s="263" t="s">
        <v>926</v>
      </c>
      <c r="K555" s="289">
        <v>15.53</v>
      </c>
      <c r="O555" s="46"/>
      <c r="P555" s="46"/>
      <c r="Q555" s="46"/>
      <c r="R555" s="46"/>
      <c r="S555" s="46"/>
      <c r="T555" s="46"/>
      <c r="U555" s="46"/>
      <c r="V555" s="46"/>
      <c r="W555" s="46"/>
      <c r="X555" s="46"/>
      <c r="Y555" s="46"/>
    </row>
    <row r="556" spans="1:25" ht="15.75" customHeight="1" x14ac:dyDescent="0.2">
      <c r="A556" s="46"/>
      <c r="B556" s="263"/>
      <c r="C556" s="263"/>
      <c r="D556" s="263"/>
      <c r="E556" s="263"/>
      <c r="F556" s="263" t="s">
        <v>927</v>
      </c>
      <c r="G556" s="289">
        <v>4.0199999999999996</v>
      </c>
      <c r="H556" s="263"/>
      <c r="I556" s="386" t="s">
        <v>928</v>
      </c>
      <c r="J556" s="386"/>
      <c r="K556" s="289">
        <v>23.37</v>
      </c>
      <c r="O556" s="46"/>
      <c r="P556" s="46"/>
      <c r="Q556" s="46"/>
      <c r="R556" s="46"/>
      <c r="S556" s="46"/>
      <c r="T556" s="46"/>
      <c r="U556" s="46"/>
      <c r="V556" s="46"/>
      <c r="W556" s="46"/>
      <c r="X556" s="46"/>
      <c r="Y556" s="46"/>
    </row>
    <row r="557" spans="1:25" ht="15.75" customHeight="1" x14ac:dyDescent="0.2">
      <c r="A557" s="46"/>
      <c r="B557" s="401" t="s">
        <v>2776</v>
      </c>
      <c r="C557" s="401"/>
      <c r="D557" s="401"/>
      <c r="E557" s="401"/>
      <c r="F557" s="401"/>
      <c r="G557" s="401"/>
      <c r="H557" s="401"/>
      <c r="I557" s="401"/>
      <c r="J557" s="401"/>
      <c r="K557" s="401"/>
      <c r="O557" s="46"/>
      <c r="P557" s="46"/>
      <c r="Q557" s="46"/>
      <c r="R557" s="46"/>
      <c r="S557" s="46"/>
      <c r="T557" s="46"/>
      <c r="U557" s="46"/>
      <c r="V557" s="46"/>
      <c r="W557" s="46"/>
      <c r="X557" s="46"/>
      <c r="Y557" s="46"/>
    </row>
    <row r="558" spans="1:25" ht="15.75" customHeight="1" thickBot="1" x14ac:dyDescent="0.25">
      <c r="A558" s="46"/>
      <c r="B558" s="425" t="s">
        <v>3965</v>
      </c>
      <c r="C558" s="425"/>
      <c r="D558" s="425"/>
      <c r="E558" s="425"/>
      <c r="F558" s="425"/>
      <c r="G558" s="425"/>
      <c r="H558" s="425"/>
      <c r="I558" s="425"/>
      <c r="J558" s="425"/>
      <c r="K558" s="425"/>
      <c r="O558" s="46"/>
      <c r="P558" s="46"/>
      <c r="Q558" s="46"/>
      <c r="R558" s="46"/>
      <c r="S558" s="46"/>
      <c r="T558" s="46"/>
      <c r="U558" s="46"/>
      <c r="V558" s="46"/>
      <c r="W558" s="46"/>
      <c r="X558" s="46"/>
      <c r="Y558" s="46"/>
    </row>
    <row r="559" spans="1:25" ht="15.75" customHeight="1" thickTop="1" x14ac:dyDescent="0.2">
      <c r="A559" s="46"/>
      <c r="B559" s="278"/>
      <c r="C559" s="278"/>
      <c r="D559" s="278"/>
      <c r="E559" s="278"/>
      <c r="F559" s="278"/>
      <c r="G559" s="278"/>
      <c r="H559" s="278"/>
      <c r="I559" s="278"/>
      <c r="J559" s="278"/>
      <c r="K559" s="278"/>
      <c r="O559" s="46"/>
      <c r="P559" s="46"/>
      <c r="Q559" s="46"/>
      <c r="R559" s="46"/>
      <c r="S559" s="46"/>
      <c r="T559" s="46"/>
      <c r="U559" s="46"/>
      <c r="V559" s="46"/>
      <c r="W559" s="46"/>
      <c r="X559" s="46"/>
      <c r="Y559" s="46"/>
    </row>
    <row r="560" spans="1:25" ht="15.75" customHeight="1" x14ac:dyDescent="0.2">
      <c r="A560" s="46"/>
      <c r="B560" s="259" t="s">
        <v>3954</v>
      </c>
      <c r="C560" s="267" t="s">
        <v>24</v>
      </c>
      <c r="D560" s="259" t="s">
        <v>25</v>
      </c>
      <c r="E560" s="259" t="s">
        <v>26</v>
      </c>
      <c r="F560" s="387" t="s">
        <v>917</v>
      </c>
      <c r="G560" s="387"/>
      <c r="H560" s="271" t="s">
        <v>27</v>
      </c>
      <c r="I560" s="267" t="s">
        <v>28</v>
      </c>
      <c r="J560" s="267" t="s">
        <v>29</v>
      </c>
      <c r="K560" s="267" t="s">
        <v>30</v>
      </c>
      <c r="O560" s="46"/>
      <c r="P560" s="46"/>
      <c r="Q560" s="46"/>
      <c r="R560" s="46"/>
      <c r="S560" s="46"/>
      <c r="T560" s="46"/>
      <c r="U560" s="46"/>
      <c r="V560" s="46"/>
      <c r="W560" s="46"/>
      <c r="X560" s="46"/>
      <c r="Y560" s="46"/>
    </row>
    <row r="561" spans="1:25" ht="15.75" customHeight="1" x14ac:dyDescent="0.2">
      <c r="A561" s="46"/>
      <c r="B561" s="260" t="s">
        <v>918</v>
      </c>
      <c r="C561" s="275" t="s">
        <v>3955</v>
      </c>
      <c r="D561" s="260" t="s">
        <v>47</v>
      </c>
      <c r="E561" s="260" t="s">
        <v>3956</v>
      </c>
      <c r="F561" s="388" t="s">
        <v>3997</v>
      </c>
      <c r="G561" s="388"/>
      <c r="H561" s="274" t="s">
        <v>60</v>
      </c>
      <c r="I561" s="277">
        <v>1</v>
      </c>
      <c r="J561" s="276">
        <v>29.52</v>
      </c>
      <c r="K561" s="276">
        <v>29.52</v>
      </c>
      <c r="O561" s="46"/>
      <c r="P561" s="46"/>
      <c r="Q561" s="46"/>
      <c r="R561" s="46"/>
      <c r="S561" s="46"/>
      <c r="T561" s="46"/>
      <c r="U561" s="46"/>
      <c r="V561" s="46"/>
      <c r="W561" s="46"/>
      <c r="X561" s="46"/>
      <c r="Y561" s="46"/>
    </row>
    <row r="562" spans="1:25" ht="15.75" customHeight="1" x14ac:dyDescent="0.2">
      <c r="A562" s="46"/>
      <c r="B562" s="261" t="s">
        <v>953</v>
      </c>
      <c r="C562" s="280" t="s">
        <v>1042</v>
      </c>
      <c r="D562" s="261" t="s">
        <v>47</v>
      </c>
      <c r="E562" s="261" t="s">
        <v>1043</v>
      </c>
      <c r="F562" s="385" t="s">
        <v>3970</v>
      </c>
      <c r="G562" s="385"/>
      <c r="H562" s="279" t="s">
        <v>950</v>
      </c>
      <c r="I562" s="282">
        <v>0.15</v>
      </c>
      <c r="J562" s="281">
        <v>26.44</v>
      </c>
      <c r="K562" s="281">
        <v>3.96</v>
      </c>
      <c r="O562" s="46"/>
      <c r="P562" s="46"/>
      <c r="Q562" s="46"/>
      <c r="R562" s="46"/>
      <c r="S562" s="46"/>
      <c r="T562" s="46"/>
      <c r="U562" s="46"/>
      <c r="V562" s="46"/>
      <c r="W562" s="46"/>
      <c r="X562" s="46"/>
      <c r="Y562" s="46"/>
    </row>
    <row r="563" spans="1:25" ht="15.75" customHeight="1" x14ac:dyDescent="0.2">
      <c r="A563" s="46"/>
      <c r="B563" s="261" t="s">
        <v>953</v>
      </c>
      <c r="C563" s="280" t="s">
        <v>1017</v>
      </c>
      <c r="D563" s="261" t="s">
        <v>47</v>
      </c>
      <c r="E563" s="261" t="s">
        <v>1018</v>
      </c>
      <c r="F563" s="385" t="s">
        <v>3970</v>
      </c>
      <c r="G563" s="385"/>
      <c r="H563" s="279" t="s">
        <v>950</v>
      </c>
      <c r="I563" s="282">
        <v>0.21199999999999999</v>
      </c>
      <c r="J563" s="281">
        <v>36.35</v>
      </c>
      <c r="K563" s="281">
        <v>7.7</v>
      </c>
      <c r="O563" s="46"/>
      <c r="P563" s="46"/>
      <c r="Q563" s="46"/>
      <c r="R563" s="46"/>
      <c r="S563" s="46"/>
      <c r="T563" s="46"/>
      <c r="U563" s="46"/>
      <c r="V563" s="46"/>
      <c r="W563" s="46"/>
      <c r="X563" s="46"/>
      <c r="Y563" s="46"/>
    </row>
    <row r="564" spans="1:25" ht="15.75" customHeight="1" x14ac:dyDescent="0.2">
      <c r="A564" s="46"/>
      <c r="B564" s="261" t="s">
        <v>953</v>
      </c>
      <c r="C564" s="280" t="s">
        <v>3962</v>
      </c>
      <c r="D564" s="261" t="s">
        <v>47</v>
      </c>
      <c r="E564" s="261" t="s">
        <v>3963</v>
      </c>
      <c r="F564" s="385" t="s">
        <v>3997</v>
      </c>
      <c r="G564" s="385"/>
      <c r="H564" s="279" t="s">
        <v>83</v>
      </c>
      <c r="I564" s="282">
        <v>0.54500000000000004</v>
      </c>
      <c r="J564" s="281">
        <v>23.72</v>
      </c>
      <c r="K564" s="281">
        <v>12.92</v>
      </c>
      <c r="O564" s="46"/>
      <c r="P564" s="46"/>
      <c r="Q564" s="46"/>
      <c r="R564" s="46"/>
      <c r="S564" s="46"/>
      <c r="T564" s="46"/>
      <c r="U564" s="46"/>
      <c r="V564" s="46"/>
      <c r="W564" s="46"/>
      <c r="X564" s="46"/>
      <c r="Y564" s="46"/>
    </row>
    <row r="565" spans="1:25" ht="15.75" customHeight="1" x14ac:dyDescent="0.2">
      <c r="A565" s="46"/>
      <c r="B565" s="262" t="s">
        <v>919</v>
      </c>
      <c r="C565" s="284" t="s">
        <v>1104</v>
      </c>
      <c r="D565" s="262" t="s">
        <v>47</v>
      </c>
      <c r="E565" s="262" t="s">
        <v>1105</v>
      </c>
      <c r="F565" s="389" t="s">
        <v>923</v>
      </c>
      <c r="G565" s="389"/>
      <c r="H565" s="283" t="s">
        <v>97</v>
      </c>
      <c r="I565" s="286">
        <v>8.0000000000000002E-3</v>
      </c>
      <c r="J565" s="285">
        <v>21.59</v>
      </c>
      <c r="K565" s="285">
        <v>0.17</v>
      </c>
      <c r="O565" s="46"/>
      <c r="P565" s="46"/>
      <c r="Q565" s="46"/>
      <c r="R565" s="46"/>
      <c r="S565" s="46"/>
      <c r="T565" s="46"/>
      <c r="U565" s="46"/>
      <c r="V565" s="46"/>
      <c r="W565" s="46"/>
      <c r="X565" s="46"/>
      <c r="Y565" s="46"/>
    </row>
    <row r="566" spans="1:25" ht="15.75" customHeight="1" x14ac:dyDescent="0.2">
      <c r="A566" s="46"/>
      <c r="B566" s="262" t="s">
        <v>919</v>
      </c>
      <c r="C566" s="284" t="s">
        <v>1208</v>
      </c>
      <c r="D566" s="262" t="s">
        <v>47</v>
      </c>
      <c r="E566" s="262" t="s">
        <v>1209</v>
      </c>
      <c r="F566" s="389" t="s">
        <v>923</v>
      </c>
      <c r="G566" s="389"/>
      <c r="H566" s="283" t="s">
        <v>83</v>
      </c>
      <c r="I566" s="286">
        <v>0.109</v>
      </c>
      <c r="J566" s="285">
        <v>43.81</v>
      </c>
      <c r="K566" s="285">
        <v>4.7699999999999996</v>
      </c>
      <c r="O566" s="46"/>
      <c r="P566" s="46"/>
      <c r="Q566" s="46"/>
      <c r="R566" s="46"/>
      <c r="S566" s="46"/>
      <c r="T566" s="46"/>
      <c r="U566" s="46"/>
      <c r="V566" s="46"/>
      <c r="W566" s="46"/>
      <c r="X566" s="46"/>
      <c r="Y566" s="46"/>
    </row>
    <row r="567" spans="1:25" ht="15.75" customHeight="1" x14ac:dyDescent="0.2">
      <c r="A567" s="46"/>
      <c r="B567" s="263"/>
      <c r="C567" s="263"/>
      <c r="D567" s="263"/>
      <c r="E567" s="263"/>
      <c r="F567" s="263" t="s">
        <v>924</v>
      </c>
      <c r="G567" s="289">
        <v>11.56</v>
      </c>
      <c r="H567" s="263" t="s">
        <v>925</v>
      </c>
      <c r="I567" s="289">
        <v>0</v>
      </c>
      <c r="J567" s="263" t="s">
        <v>926</v>
      </c>
      <c r="K567" s="289">
        <v>11.56</v>
      </c>
      <c r="O567" s="46"/>
      <c r="P567" s="46"/>
      <c r="Q567" s="46"/>
      <c r="R567" s="46"/>
      <c r="S567" s="46"/>
      <c r="T567" s="46"/>
      <c r="U567" s="46"/>
      <c r="V567" s="46"/>
      <c r="W567" s="46"/>
      <c r="X567" s="46"/>
      <c r="Y567" s="46"/>
    </row>
    <row r="568" spans="1:25" ht="15.75" customHeight="1" thickBot="1" x14ac:dyDescent="0.25">
      <c r="A568" s="46"/>
      <c r="B568" s="263"/>
      <c r="C568" s="263"/>
      <c r="D568" s="263"/>
      <c r="E568" s="263"/>
      <c r="F568" s="263" t="s">
        <v>927</v>
      </c>
      <c r="G568" s="289">
        <v>6.14</v>
      </c>
      <c r="H568" s="263"/>
      <c r="I568" s="386" t="s">
        <v>928</v>
      </c>
      <c r="J568" s="386"/>
      <c r="K568" s="289">
        <v>35.659999999999997</v>
      </c>
      <c r="O568" s="46"/>
      <c r="P568" s="46"/>
      <c r="Q568" s="46"/>
      <c r="R568" s="46"/>
      <c r="S568" s="46"/>
      <c r="T568" s="46"/>
      <c r="U568" s="46"/>
      <c r="V568" s="46"/>
      <c r="W568" s="46"/>
      <c r="X568" s="46"/>
      <c r="Y568" s="46"/>
    </row>
    <row r="569" spans="1:25" ht="15.75" customHeight="1" thickTop="1" x14ac:dyDescent="0.2">
      <c r="A569" s="46"/>
      <c r="B569" s="278"/>
      <c r="C569" s="278"/>
      <c r="D569" s="278"/>
      <c r="E569" s="278"/>
      <c r="F569" s="278"/>
      <c r="G569" s="278"/>
      <c r="H569" s="278"/>
      <c r="I569" s="278"/>
      <c r="J569" s="278"/>
      <c r="K569" s="278"/>
      <c r="O569" s="46"/>
      <c r="P569" s="46"/>
      <c r="Q569" s="46"/>
      <c r="R569" s="46"/>
      <c r="S569" s="46"/>
      <c r="T569" s="46"/>
      <c r="U569" s="46"/>
      <c r="V569" s="46"/>
      <c r="W569" s="46"/>
      <c r="X569" s="46"/>
      <c r="Y569" s="46"/>
    </row>
    <row r="570" spans="1:25" ht="15.75" customHeight="1" x14ac:dyDescent="0.2">
      <c r="A570" s="46"/>
      <c r="B570" s="259" t="s">
        <v>191</v>
      </c>
      <c r="C570" s="267" t="s">
        <v>24</v>
      </c>
      <c r="D570" s="259" t="s">
        <v>25</v>
      </c>
      <c r="E570" s="259" t="s">
        <v>26</v>
      </c>
      <c r="F570" s="387" t="s">
        <v>917</v>
      </c>
      <c r="G570" s="387"/>
      <c r="H570" s="271" t="s">
        <v>27</v>
      </c>
      <c r="I570" s="267" t="s">
        <v>28</v>
      </c>
      <c r="J570" s="267" t="s">
        <v>29</v>
      </c>
      <c r="K570" s="267" t="s">
        <v>30</v>
      </c>
      <c r="O570" s="46"/>
      <c r="P570" s="46"/>
      <c r="Q570" s="46"/>
      <c r="R570" s="46"/>
      <c r="S570" s="46"/>
      <c r="T570" s="46"/>
      <c r="U570" s="46"/>
      <c r="V570" s="46"/>
      <c r="W570" s="46"/>
      <c r="X570" s="46"/>
      <c r="Y570" s="46"/>
    </row>
    <row r="571" spans="1:25" ht="15.75" customHeight="1" x14ac:dyDescent="0.2">
      <c r="A571" s="46"/>
      <c r="B571" s="260" t="s">
        <v>918</v>
      </c>
      <c r="C571" s="275" t="s">
        <v>192</v>
      </c>
      <c r="D571" s="260" t="s">
        <v>47</v>
      </c>
      <c r="E571" s="260" t="s">
        <v>193</v>
      </c>
      <c r="F571" s="388" t="s">
        <v>3974</v>
      </c>
      <c r="G571" s="388"/>
      <c r="H571" s="274" t="s">
        <v>40</v>
      </c>
      <c r="I571" s="277">
        <v>1</v>
      </c>
      <c r="J571" s="276">
        <v>294.99</v>
      </c>
      <c r="K571" s="276">
        <v>294.99</v>
      </c>
      <c r="O571" s="46"/>
      <c r="P571" s="46"/>
      <c r="Q571" s="46"/>
      <c r="R571" s="46"/>
      <c r="S571" s="46"/>
      <c r="T571" s="46"/>
      <c r="U571" s="46"/>
      <c r="V571" s="46"/>
      <c r="W571" s="46"/>
      <c r="X571" s="46"/>
      <c r="Y571" s="46"/>
    </row>
    <row r="572" spans="1:25" ht="15.75" customHeight="1" x14ac:dyDescent="0.2">
      <c r="A572" s="46"/>
      <c r="B572" s="261" t="s">
        <v>953</v>
      </c>
      <c r="C572" s="280" t="s">
        <v>1170</v>
      </c>
      <c r="D572" s="261" t="s">
        <v>47</v>
      </c>
      <c r="E572" s="261" t="s">
        <v>1171</v>
      </c>
      <c r="F572" s="385" t="s">
        <v>3974</v>
      </c>
      <c r="G572" s="385"/>
      <c r="H572" s="279" t="s">
        <v>40</v>
      </c>
      <c r="I572" s="282">
        <v>0.12</v>
      </c>
      <c r="J572" s="281">
        <v>189.83</v>
      </c>
      <c r="K572" s="281">
        <v>22.77</v>
      </c>
      <c r="O572" s="46"/>
      <c r="P572" s="46"/>
      <c r="Q572" s="46"/>
      <c r="R572" s="46"/>
      <c r="S572" s="46"/>
      <c r="T572" s="46"/>
      <c r="U572" s="46"/>
      <c r="V572" s="46"/>
      <c r="W572" s="46"/>
      <c r="X572" s="46"/>
      <c r="Y572" s="46"/>
    </row>
    <row r="573" spans="1:25" ht="15.75" customHeight="1" x14ac:dyDescent="0.2">
      <c r="A573" s="46"/>
      <c r="B573" s="261" t="s">
        <v>953</v>
      </c>
      <c r="C573" s="280" t="s">
        <v>1176</v>
      </c>
      <c r="D573" s="261" t="s">
        <v>47</v>
      </c>
      <c r="E573" s="261" t="s">
        <v>1177</v>
      </c>
      <c r="F573" s="385" t="s">
        <v>3974</v>
      </c>
      <c r="G573" s="385"/>
      <c r="H573" s="279" t="s">
        <v>40</v>
      </c>
      <c r="I573" s="282">
        <v>1</v>
      </c>
      <c r="J573" s="281">
        <v>3.99</v>
      </c>
      <c r="K573" s="281">
        <v>3.99</v>
      </c>
      <c r="O573" s="46"/>
      <c r="P573" s="46"/>
      <c r="Q573" s="46"/>
      <c r="R573" s="46"/>
      <c r="S573" s="46"/>
      <c r="T573" s="46"/>
      <c r="U573" s="46"/>
      <c r="V573" s="46"/>
      <c r="W573" s="46"/>
      <c r="X573" s="46"/>
      <c r="Y573" s="46"/>
    </row>
    <row r="574" spans="1:25" ht="15.75" customHeight="1" x14ac:dyDescent="0.2">
      <c r="A574" s="46"/>
      <c r="B574" s="261" t="s">
        <v>953</v>
      </c>
      <c r="C574" s="280" t="s">
        <v>1166</v>
      </c>
      <c r="D574" s="261" t="s">
        <v>47</v>
      </c>
      <c r="E574" s="261" t="s">
        <v>1167</v>
      </c>
      <c r="F574" s="385" t="s">
        <v>3991</v>
      </c>
      <c r="G574" s="385"/>
      <c r="H574" s="279" t="s">
        <v>60</v>
      </c>
      <c r="I574" s="282">
        <v>0.1</v>
      </c>
      <c r="J574" s="281">
        <v>206.09</v>
      </c>
      <c r="K574" s="281">
        <v>20.6</v>
      </c>
      <c r="O574" s="46"/>
      <c r="P574" s="46"/>
      <c r="Q574" s="46"/>
      <c r="R574" s="46"/>
      <c r="S574" s="46"/>
      <c r="T574" s="46"/>
      <c r="U574" s="46"/>
      <c r="V574" s="46"/>
      <c r="W574" s="46"/>
      <c r="X574" s="46"/>
      <c r="Y574" s="46"/>
    </row>
    <row r="575" spans="1:25" ht="15.75" customHeight="1" x14ac:dyDescent="0.2">
      <c r="A575" s="46"/>
      <c r="B575" s="261" t="s">
        <v>953</v>
      </c>
      <c r="C575" s="280" t="s">
        <v>1174</v>
      </c>
      <c r="D575" s="261" t="s">
        <v>47</v>
      </c>
      <c r="E575" s="261" t="s">
        <v>1175</v>
      </c>
      <c r="F575" s="385" t="s">
        <v>3974</v>
      </c>
      <c r="G575" s="385"/>
      <c r="H575" s="279" t="s">
        <v>97</v>
      </c>
      <c r="I575" s="282">
        <v>5.04</v>
      </c>
      <c r="J575" s="281">
        <v>13.69</v>
      </c>
      <c r="K575" s="281">
        <v>68.989999999999995</v>
      </c>
      <c r="O575" s="46"/>
      <c r="P575" s="46"/>
      <c r="Q575" s="46"/>
      <c r="R575" s="46"/>
      <c r="S575" s="46"/>
      <c r="T575" s="46"/>
      <c r="U575" s="46"/>
      <c r="V575" s="46"/>
      <c r="W575" s="46"/>
      <c r="X575" s="46"/>
      <c r="Y575" s="46"/>
    </row>
    <row r="576" spans="1:25" ht="15.75" customHeight="1" x14ac:dyDescent="0.2">
      <c r="A576" s="46"/>
      <c r="B576" s="261" t="s">
        <v>953</v>
      </c>
      <c r="C576" s="280" t="s">
        <v>1172</v>
      </c>
      <c r="D576" s="261" t="s">
        <v>47</v>
      </c>
      <c r="E576" s="261" t="s">
        <v>1173</v>
      </c>
      <c r="F576" s="385" t="s">
        <v>3974</v>
      </c>
      <c r="G576" s="385"/>
      <c r="H576" s="279" t="s">
        <v>60</v>
      </c>
      <c r="I576" s="282">
        <v>0.23499999999999999</v>
      </c>
      <c r="J576" s="281">
        <v>735.44</v>
      </c>
      <c r="K576" s="281">
        <v>172.82</v>
      </c>
      <c r="O576" s="46"/>
      <c r="P576" s="46"/>
      <c r="Q576" s="46"/>
      <c r="R576" s="46"/>
      <c r="S576" s="46"/>
      <c r="T576" s="46"/>
      <c r="U576" s="46"/>
      <c r="V576" s="46"/>
      <c r="W576" s="46"/>
      <c r="X576" s="46"/>
      <c r="Y576" s="46"/>
    </row>
    <row r="577" spans="1:25" ht="15.75" customHeight="1" x14ac:dyDescent="0.2">
      <c r="A577" s="46"/>
      <c r="B577" s="261" t="s">
        <v>953</v>
      </c>
      <c r="C577" s="280" t="s">
        <v>1178</v>
      </c>
      <c r="D577" s="261" t="s">
        <v>47</v>
      </c>
      <c r="E577" s="261" t="s">
        <v>1179</v>
      </c>
      <c r="F577" s="385" t="s">
        <v>3974</v>
      </c>
      <c r="G577" s="385"/>
      <c r="H577" s="279" t="s">
        <v>40</v>
      </c>
      <c r="I577" s="282">
        <v>1.24</v>
      </c>
      <c r="J577" s="281">
        <v>2.67</v>
      </c>
      <c r="K577" s="281">
        <v>3.31</v>
      </c>
      <c r="O577" s="46"/>
      <c r="P577" s="46"/>
      <c r="Q577" s="46"/>
      <c r="R577" s="46"/>
      <c r="S577" s="46"/>
      <c r="T577" s="46"/>
      <c r="U577" s="46"/>
      <c r="V577" s="46"/>
      <c r="W577" s="46"/>
      <c r="X577" s="46"/>
      <c r="Y577" s="46"/>
    </row>
    <row r="578" spans="1:25" ht="15.75" customHeight="1" x14ac:dyDescent="0.2">
      <c r="A578" s="46"/>
      <c r="B578" s="261" t="s">
        <v>953</v>
      </c>
      <c r="C578" s="280" t="s">
        <v>1168</v>
      </c>
      <c r="D578" s="261" t="s">
        <v>47</v>
      </c>
      <c r="E578" s="261" t="s">
        <v>1169</v>
      </c>
      <c r="F578" s="385" t="s">
        <v>3974</v>
      </c>
      <c r="G578" s="385"/>
      <c r="H578" s="279" t="s">
        <v>60</v>
      </c>
      <c r="I578" s="282">
        <v>3.5000000000000003E-2</v>
      </c>
      <c r="J578" s="281">
        <v>71.81</v>
      </c>
      <c r="K578" s="281">
        <v>2.5099999999999998</v>
      </c>
      <c r="O578" s="46"/>
      <c r="P578" s="46"/>
      <c r="Q578" s="46"/>
      <c r="R578" s="46"/>
      <c r="S578" s="46"/>
      <c r="T578" s="46"/>
      <c r="U578" s="46"/>
      <c r="V578" s="46"/>
      <c r="W578" s="46"/>
      <c r="X578" s="46"/>
      <c r="Y578" s="46"/>
    </row>
    <row r="579" spans="1:25" ht="15.75" customHeight="1" x14ac:dyDescent="0.2">
      <c r="A579" s="46"/>
      <c r="B579" s="263"/>
      <c r="C579" s="263"/>
      <c r="D579" s="263"/>
      <c r="E579" s="263"/>
      <c r="F579" s="263" t="s">
        <v>924</v>
      </c>
      <c r="G579" s="289">
        <v>35.71</v>
      </c>
      <c r="H579" s="263" t="s">
        <v>925</v>
      </c>
      <c r="I579" s="289">
        <v>0</v>
      </c>
      <c r="J579" s="263" t="s">
        <v>926</v>
      </c>
      <c r="K579" s="289">
        <v>35.71</v>
      </c>
      <c r="O579" s="46"/>
      <c r="P579" s="46"/>
      <c r="Q579" s="46"/>
      <c r="R579" s="46"/>
      <c r="S579" s="46"/>
      <c r="T579" s="46"/>
      <c r="U579" s="46"/>
      <c r="V579" s="46"/>
      <c r="W579" s="46"/>
      <c r="X579" s="46"/>
      <c r="Y579" s="46"/>
    </row>
    <row r="580" spans="1:25" ht="15.75" customHeight="1" thickBot="1" x14ac:dyDescent="0.25">
      <c r="A580" s="46"/>
      <c r="B580" s="263"/>
      <c r="C580" s="263"/>
      <c r="D580" s="263"/>
      <c r="E580" s="263"/>
      <c r="F580" s="263" t="s">
        <v>927</v>
      </c>
      <c r="G580" s="289">
        <v>61.38</v>
      </c>
      <c r="H580" s="263"/>
      <c r="I580" s="386" t="s">
        <v>928</v>
      </c>
      <c r="J580" s="386"/>
      <c r="K580" s="289">
        <v>356.37</v>
      </c>
      <c r="O580" s="46"/>
      <c r="P580" s="46"/>
      <c r="Q580" s="46"/>
      <c r="R580" s="46"/>
      <c r="S580" s="46"/>
      <c r="T580" s="46"/>
      <c r="U580" s="46"/>
      <c r="V580" s="46"/>
      <c r="W580" s="46"/>
      <c r="X580" s="46"/>
      <c r="Y580" s="46"/>
    </row>
    <row r="581" spans="1:25" ht="15.75" customHeight="1" thickTop="1" x14ac:dyDescent="0.2">
      <c r="A581" s="46"/>
      <c r="B581" s="278"/>
      <c r="C581" s="278"/>
      <c r="D581" s="278"/>
      <c r="E581" s="278"/>
      <c r="F581" s="278"/>
      <c r="G581" s="278"/>
      <c r="H581" s="278"/>
      <c r="I581" s="278"/>
      <c r="J581" s="278"/>
      <c r="K581" s="278"/>
      <c r="O581" s="46"/>
      <c r="P581" s="46"/>
      <c r="Q581" s="46"/>
      <c r="R581" s="46"/>
      <c r="S581" s="46"/>
      <c r="T581" s="46"/>
      <c r="U581" s="46"/>
      <c r="V581" s="46"/>
      <c r="W581" s="46"/>
      <c r="X581" s="46"/>
      <c r="Y581" s="46"/>
    </row>
    <row r="582" spans="1:25" ht="15.75" customHeight="1" x14ac:dyDescent="0.2">
      <c r="A582" s="46"/>
      <c r="B582" s="259" t="s">
        <v>197</v>
      </c>
      <c r="C582" s="267" t="s">
        <v>24</v>
      </c>
      <c r="D582" s="259" t="s">
        <v>25</v>
      </c>
      <c r="E582" s="259" t="s">
        <v>26</v>
      </c>
      <c r="F582" s="387" t="s">
        <v>917</v>
      </c>
      <c r="G582" s="387"/>
      <c r="H582" s="271" t="s">
        <v>27</v>
      </c>
      <c r="I582" s="267" t="s">
        <v>28</v>
      </c>
      <c r="J582" s="267" t="s">
        <v>29</v>
      </c>
      <c r="K582" s="267" t="s">
        <v>30</v>
      </c>
      <c r="O582" s="46"/>
      <c r="P582" s="46"/>
      <c r="Q582" s="46"/>
      <c r="R582" s="46"/>
      <c r="S582" s="46"/>
      <c r="T582" s="46"/>
      <c r="U582" s="46"/>
      <c r="V582" s="46"/>
      <c r="W582" s="46"/>
      <c r="X582" s="46"/>
      <c r="Y582" s="46"/>
    </row>
    <row r="583" spans="1:25" ht="15.75" customHeight="1" x14ac:dyDescent="0.2">
      <c r="A583" s="46"/>
      <c r="B583" s="260" t="s">
        <v>918</v>
      </c>
      <c r="C583" s="275" t="s">
        <v>198</v>
      </c>
      <c r="D583" s="260" t="s">
        <v>47</v>
      </c>
      <c r="E583" s="260" t="s">
        <v>199</v>
      </c>
      <c r="F583" s="388" t="s">
        <v>3999</v>
      </c>
      <c r="G583" s="388"/>
      <c r="H583" s="274" t="s">
        <v>40</v>
      </c>
      <c r="I583" s="277">
        <v>1</v>
      </c>
      <c r="J583" s="276">
        <v>72.069999999999993</v>
      </c>
      <c r="K583" s="276">
        <v>72.069999999999993</v>
      </c>
      <c r="O583" s="46"/>
      <c r="P583" s="46"/>
      <c r="Q583" s="46"/>
      <c r="R583" s="46"/>
      <c r="S583" s="46"/>
      <c r="T583" s="46"/>
      <c r="U583" s="46"/>
      <c r="V583" s="46"/>
      <c r="W583" s="46"/>
      <c r="X583" s="46"/>
      <c r="Y583" s="46"/>
    </row>
    <row r="584" spans="1:25" ht="15.75" customHeight="1" x14ac:dyDescent="0.2">
      <c r="A584" s="46"/>
      <c r="B584" s="261" t="s">
        <v>953</v>
      </c>
      <c r="C584" s="280" t="s">
        <v>1019</v>
      </c>
      <c r="D584" s="261" t="s">
        <v>47</v>
      </c>
      <c r="E584" s="261" t="s">
        <v>1020</v>
      </c>
      <c r="F584" s="385" t="s">
        <v>3970</v>
      </c>
      <c r="G584" s="385"/>
      <c r="H584" s="279" t="s">
        <v>950</v>
      </c>
      <c r="I584" s="282">
        <v>0.29499999999999998</v>
      </c>
      <c r="J584" s="281">
        <v>24.73</v>
      </c>
      <c r="K584" s="281">
        <v>7.29</v>
      </c>
      <c r="O584" s="46"/>
      <c r="P584" s="46"/>
      <c r="Q584" s="46"/>
      <c r="R584" s="46"/>
      <c r="S584" s="46"/>
      <c r="T584" s="46"/>
      <c r="U584" s="46"/>
      <c r="V584" s="46"/>
      <c r="W584" s="46"/>
      <c r="X584" s="46"/>
      <c r="Y584" s="46"/>
    </row>
    <row r="585" spans="1:25" ht="15.75" customHeight="1" x14ac:dyDescent="0.2">
      <c r="A585" s="46"/>
      <c r="B585" s="261" t="s">
        <v>953</v>
      </c>
      <c r="C585" s="280" t="s">
        <v>1183</v>
      </c>
      <c r="D585" s="261" t="s">
        <v>47</v>
      </c>
      <c r="E585" s="261" t="s">
        <v>1184</v>
      </c>
      <c r="F585" s="385" t="s">
        <v>3981</v>
      </c>
      <c r="G585" s="385"/>
      <c r="H585" s="279" t="s">
        <v>60</v>
      </c>
      <c r="I585" s="282">
        <v>1.04E-2</v>
      </c>
      <c r="J585" s="281">
        <v>646.28</v>
      </c>
      <c r="K585" s="281">
        <v>6.72</v>
      </c>
      <c r="O585" s="46"/>
      <c r="P585" s="46"/>
      <c r="Q585" s="46"/>
      <c r="R585" s="46"/>
      <c r="S585" s="46"/>
      <c r="T585" s="46"/>
      <c r="U585" s="46"/>
      <c r="V585" s="46"/>
      <c r="W585" s="46"/>
      <c r="X585" s="46"/>
      <c r="Y585" s="46"/>
    </row>
    <row r="586" spans="1:25" ht="15.75" customHeight="1" x14ac:dyDescent="0.2">
      <c r="A586" s="46"/>
      <c r="B586" s="261" t="s">
        <v>953</v>
      </c>
      <c r="C586" s="280" t="s">
        <v>1086</v>
      </c>
      <c r="D586" s="261" t="s">
        <v>47</v>
      </c>
      <c r="E586" s="261" t="s">
        <v>1087</v>
      </c>
      <c r="F586" s="385" t="s">
        <v>3970</v>
      </c>
      <c r="G586" s="385"/>
      <c r="H586" s="279" t="s">
        <v>950</v>
      </c>
      <c r="I586" s="282">
        <v>0.59</v>
      </c>
      <c r="J586" s="281">
        <v>35.590000000000003</v>
      </c>
      <c r="K586" s="281">
        <v>20.99</v>
      </c>
      <c r="O586" s="46"/>
      <c r="P586" s="46"/>
      <c r="Q586" s="46"/>
      <c r="R586" s="46"/>
      <c r="S586" s="46"/>
      <c r="T586" s="46"/>
      <c r="U586" s="46"/>
      <c r="V586" s="46"/>
      <c r="W586" s="46"/>
      <c r="X586" s="46"/>
      <c r="Y586" s="46"/>
    </row>
    <row r="587" spans="1:25" ht="15.75" customHeight="1" x14ac:dyDescent="0.2">
      <c r="A587" s="46"/>
      <c r="B587" s="262" t="s">
        <v>919</v>
      </c>
      <c r="C587" s="284" t="s">
        <v>1189</v>
      </c>
      <c r="D587" s="262" t="s">
        <v>47</v>
      </c>
      <c r="E587" s="262" t="s">
        <v>1190</v>
      </c>
      <c r="F587" s="389" t="s">
        <v>923</v>
      </c>
      <c r="G587" s="389"/>
      <c r="H587" s="283" t="s">
        <v>1191</v>
      </c>
      <c r="I587" s="286">
        <v>5.0000000000000001E-3</v>
      </c>
      <c r="J587" s="285">
        <v>44.86</v>
      </c>
      <c r="K587" s="285">
        <v>0.22</v>
      </c>
      <c r="O587" s="46"/>
      <c r="P587" s="46"/>
      <c r="Q587" s="46"/>
      <c r="R587" s="46"/>
      <c r="S587" s="46"/>
      <c r="T587" s="46"/>
      <c r="U587" s="46"/>
      <c r="V587" s="46"/>
      <c r="W587" s="46"/>
      <c r="X587" s="46"/>
      <c r="Y587" s="46"/>
    </row>
    <row r="588" spans="1:25" ht="15.75" customHeight="1" x14ac:dyDescent="0.2">
      <c r="A588" s="46"/>
      <c r="B588" s="262" t="s">
        <v>919</v>
      </c>
      <c r="C588" s="284" t="s">
        <v>1185</v>
      </c>
      <c r="D588" s="262" t="s">
        <v>47</v>
      </c>
      <c r="E588" s="262" t="s">
        <v>1186</v>
      </c>
      <c r="F588" s="389" t="s">
        <v>923</v>
      </c>
      <c r="G588" s="389"/>
      <c r="H588" s="283" t="s">
        <v>83</v>
      </c>
      <c r="I588" s="286">
        <v>0.42</v>
      </c>
      <c r="J588" s="285">
        <v>2.27</v>
      </c>
      <c r="K588" s="285">
        <v>0.95</v>
      </c>
      <c r="O588" s="46"/>
      <c r="P588" s="46"/>
      <c r="Q588" s="46"/>
      <c r="R588" s="46"/>
      <c r="S588" s="46"/>
      <c r="T588" s="46"/>
      <c r="U588" s="46"/>
      <c r="V588" s="46"/>
      <c r="W588" s="46"/>
      <c r="X588" s="46"/>
      <c r="Y588" s="46"/>
    </row>
    <row r="589" spans="1:25" ht="45.6" customHeight="1" x14ac:dyDescent="0.2">
      <c r="A589" s="46"/>
      <c r="B589" s="262" t="s">
        <v>919</v>
      </c>
      <c r="C589" s="284" t="s">
        <v>1187</v>
      </c>
      <c r="D589" s="262" t="s">
        <v>47</v>
      </c>
      <c r="E589" s="262" t="s">
        <v>1188</v>
      </c>
      <c r="F589" s="389" t="s">
        <v>923</v>
      </c>
      <c r="G589" s="389"/>
      <c r="H589" s="283" t="s">
        <v>49</v>
      </c>
      <c r="I589" s="286">
        <v>13.6</v>
      </c>
      <c r="J589" s="285">
        <v>2.64</v>
      </c>
      <c r="K589" s="285">
        <v>35.9</v>
      </c>
      <c r="O589" s="46"/>
      <c r="P589" s="46"/>
      <c r="Q589" s="46"/>
      <c r="R589" s="46"/>
      <c r="S589" s="46"/>
      <c r="T589" s="46"/>
      <c r="U589" s="46"/>
      <c r="V589" s="46"/>
      <c r="W589" s="46"/>
      <c r="X589" s="46"/>
      <c r="Y589" s="46"/>
    </row>
    <row r="590" spans="1:25" ht="15.75" customHeight="1" x14ac:dyDescent="0.2">
      <c r="A590" s="46"/>
      <c r="B590" s="263"/>
      <c r="C590" s="263"/>
      <c r="D590" s="263"/>
      <c r="E590" s="263"/>
      <c r="F590" s="263" t="s">
        <v>924</v>
      </c>
      <c r="G590" s="289">
        <v>25.8</v>
      </c>
      <c r="H590" s="263" t="s">
        <v>925</v>
      </c>
      <c r="I590" s="289">
        <v>0</v>
      </c>
      <c r="J590" s="263" t="s">
        <v>926</v>
      </c>
      <c r="K590" s="289">
        <v>25.8</v>
      </c>
      <c r="O590" s="46"/>
      <c r="P590" s="46"/>
      <c r="Q590" s="46"/>
      <c r="R590" s="46"/>
      <c r="S590" s="46"/>
      <c r="T590" s="46"/>
      <c r="U590" s="46"/>
      <c r="V590" s="46"/>
      <c r="W590" s="46"/>
      <c r="X590" s="46"/>
      <c r="Y590" s="46"/>
    </row>
    <row r="591" spans="1:25" ht="15.75" customHeight="1" thickBot="1" x14ac:dyDescent="0.25">
      <c r="A591" s="46"/>
      <c r="B591" s="263"/>
      <c r="C591" s="263"/>
      <c r="D591" s="263"/>
      <c r="E591" s="263"/>
      <c r="F591" s="263" t="s">
        <v>927</v>
      </c>
      <c r="G591" s="289">
        <v>14.99</v>
      </c>
      <c r="H591" s="263"/>
      <c r="I591" s="386" t="s">
        <v>928</v>
      </c>
      <c r="J591" s="386"/>
      <c r="K591" s="289">
        <v>87.06</v>
      </c>
      <c r="O591" s="46"/>
      <c r="P591" s="46"/>
      <c r="Q591" s="46"/>
      <c r="R591" s="46"/>
      <c r="S591" s="46"/>
      <c r="T591" s="46"/>
      <c r="U591" s="46"/>
      <c r="V591" s="46"/>
      <c r="W591" s="46"/>
      <c r="X591" s="46"/>
      <c r="Y591" s="46"/>
    </row>
    <row r="592" spans="1:25" ht="15.75" customHeight="1" thickTop="1" x14ac:dyDescent="0.2">
      <c r="A592" s="46"/>
      <c r="B592" s="278"/>
      <c r="C592" s="278"/>
      <c r="D592" s="278"/>
      <c r="E592" s="278"/>
      <c r="F592" s="278"/>
      <c r="G592" s="278"/>
      <c r="H592" s="278"/>
      <c r="I592" s="278"/>
      <c r="J592" s="278"/>
      <c r="K592" s="278"/>
      <c r="O592" s="46"/>
      <c r="P592" s="46"/>
      <c r="Q592" s="46"/>
      <c r="R592" s="46"/>
      <c r="S592" s="46"/>
      <c r="T592" s="46"/>
      <c r="U592" s="46"/>
      <c r="V592" s="46"/>
      <c r="W592" s="46"/>
      <c r="X592" s="46"/>
      <c r="Y592" s="46"/>
    </row>
    <row r="593" spans="1:25" ht="15.75" customHeight="1" x14ac:dyDescent="0.2">
      <c r="A593" s="46"/>
      <c r="B593" s="259" t="s">
        <v>200</v>
      </c>
      <c r="C593" s="267" t="s">
        <v>24</v>
      </c>
      <c r="D593" s="259" t="s">
        <v>25</v>
      </c>
      <c r="E593" s="259" t="s">
        <v>26</v>
      </c>
      <c r="F593" s="387" t="s">
        <v>917</v>
      </c>
      <c r="G593" s="387"/>
      <c r="H593" s="271" t="s">
        <v>27</v>
      </c>
      <c r="I593" s="267" t="s">
        <v>28</v>
      </c>
      <c r="J593" s="267" t="s">
        <v>29</v>
      </c>
      <c r="K593" s="267" t="s">
        <v>30</v>
      </c>
      <c r="O593" s="46"/>
      <c r="P593" s="46"/>
      <c r="Q593" s="46"/>
      <c r="R593" s="46"/>
      <c r="S593" s="46"/>
      <c r="T593" s="46"/>
      <c r="U593" s="46"/>
      <c r="V593" s="46"/>
      <c r="W593" s="46"/>
      <c r="X593" s="46"/>
      <c r="Y593" s="46"/>
    </row>
    <row r="594" spans="1:25" ht="15.75" customHeight="1" x14ac:dyDescent="0.2">
      <c r="A594" s="46"/>
      <c r="B594" s="260" t="s">
        <v>918</v>
      </c>
      <c r="C594" s="275" t="s">
        <v>201</v>
      </c>
      <c r="D594" s="260" t="s">
        <v>47</v>
      </c>
      <c r="E594" s="260" t="s">
        <v>202</v>
      </c>
      <c r="F594" s="388" t="s">
        <v>3999</v>
      </c>
      <c r="G594" s="388"/>
      <c r="H594" s="274" t="s">
        <v>40</v>
      </c>
      <c r="I594" s="277">
        <v>1</v>
      </c>
      <c r="J594" s="276">
        <v>96.21</v>
      </c>
      <c r="K594" s="276">
        <v>96.21</v>
      </c>
      <c r="O594" s="46"/>
      <c r="P594" s="46"/>
      <c r="Q594" s="46"/>
      <c r="R594" s="46"/>
      <c r="S594" s="46"/>
      <c r="T594" s="46"/>
      <c r="U594" s="46"/>
      <c r="V594" s="46"/>
      <c r="W594" s="46"/>
      <c r="X594" s="46"/>
      <c r="Y594" s="46"/>
    </row>
    <row r="595" spans="1:25" ht="15.75" customHeight="1" x14ac:dyDescent="0.2">
      <c r="A595" s="46"/>
      <c r="B595" s="261" t="s">
        <v>953</v>
      </c>
      <c r="C595" s="280" t="s">
        <v>1019</v>
      </c>
      <c r="D595" s="261" t="s">
        <v>47</v>
      </c>
      <c r="E595" s="261" t="s">
        <v>1020</v>
      </c>
      <c r="F595" s="385" t="s">
        <v>3970</v>
      </c>
      <c r="G595" s="385"/>
      <c r="H595" s="279" t="s">
        <v>950</v>
      </c>
      <c r="I595" s="282">
        <v>0.43</v>
      </c>
      <c r="J595" s="281">
        <v>24.73</v>
      </c>
      <c r="K595" s="281">
        <v>10.63</v>
      </c>
      <c r="O595" s="46"/>
      <c r="P595" s="46"/>
      <c r="Q595" s="46"/>
      <c r="R595" s="46"/>
      <c r="S595" s="46"/>
      <c r="T595" s="46"/>
      <c r="U595" s="46"/>
      <c r="V595" s="46"/>
      <c r="W595" s="46"/>
      <c r="X595" s="46"/>
      <c r="Y595" s="46"/>
    </row>
    <row r="596" spans="1:25" ht="15.75" customHeight="1" x14ac:dyDescent="0.2">
      <c r="A596" s="46"/>
      <c r="B596" s="261" t="s">
        <v>953</v>
      </c>
      <c r="C596" s="280" t="s">
        <v>1086</v>
      </c>
      <c r="D596" s="261" t="s">
        <v>47</v>
      </c>
      <c r="E596" s="261" t="s">
        <v>1087</v>
      </c>
      <c r="F596" s="385" t="s">
        <v>3970</v>
      </c>
      <c r="G596" s="385"/>
      <c r="H596" s="279" t="s">
        <v>950</v>
      </c>
      <c r="I596" s="282">
        <v>0.86</v>
      </c>
      <c r="J596" s="281">
        <v>35.590000000000003</v>
      </c>
      <c r="K596" s="281">
        <v>30.6</v>
      </c>
      <c r="O596" s="46"/>
      <c r="P596" s="46"/>
      <c r="Q596" s="46"/>
      <c r="R596" s="46"/>
      <c r="S596" s="46"/>
      <c r="T596" s="46"/>
      <c r="U596" s="46"/>
      <c r="V596" s="46"/>
      <c r="W596" s="46"/>
      <c r="X596" s="46"/>
      <c r="Y596" s="46"/>
    </row>
    <row r="597" spans="1:25" ht="15.75" customHeight="1" x14ac:dyDescent="0.2">
      <c r="A597" s="46"/>
      <c r="B597" s="261" t="s">
        <v>953</v>
      </c>
      <c r="C597" s="280" t="s">
        <v>1183</v>
      </c>
      <c r="D597" s="261" t="s">
        <v>47</v>
      </c>
      <c r="E597" s="261" t="s">
        <v>1184</v>
      </c>
      <c r="F597" s="385" t="s">
        <v>3981</v>
      </c>
      <c r="G597" s="385"/>
      <c r="H597" s="279" t="s">
        <v>60</v>
      </c>
      <c r="I597" s="282">
        <v>1.18E-2</v>
      </c>
      <c r="J597" s="281">
        <v>646.28</v>
      </c>
      <c r="K597" s="281">
        <v>7.62</v>
      </c>
      <c r="O597" s="46"/>
      <c r="P597" s="46"/>
      <c r="Q597" s="46"/>
      <c r="R597" s="46"/>
      <c r="S597" s="46"/>
      <c r="T597" s="46"/>
      <c r="U597" s="46"/>
      <c r="V597" s="46"/>
      <c r="W597" s="46"/>
      <c r="X597" s="46"/>
      <c r="Y597" s="46"/>
    </row>
    <row r="598" spans="1:25" ht="15.75" customHeight="1" x14ac:dyDescent="0.2">
      <c r="A598" s="46"/>
      <c r="B598" s="262" t="s">
        <v>919</v>
      </c>
      <c r="C598" s="284" t="s">
        <v>1189</v>
      </c>
      <c r="D598" s="262" t="s">
        <v>47</v>
      </c>
      <c r="E598" s="262" t="s">
        <v>1190</v>
      </c>
      <c r="F598" s="389" t="s">
        <v>923</v>
      </c>
      <c r="G598" s="389"/>
      <c r="H598" s="283" t="s">
        <v>1191</v>
      </c>
      <c r="I598" s="286">
        <v>0.01</v>
      </c>
      <c r="J598" s="285">
        <v>44.86</v>
      </c>
      <c r="K598" s="285">
        <v>0.44</v>
      </c>
      <c r="O598" s="46"/>
      <c r="P598" s="46"/>
      <c r="Q598" s="46"/>
      <c r="R598" s="46"/>
      <c r="S598" s="46"/>
      <c r="T598" s="46"/>
      <c r="U598" s="46"/>
      <c r="V598" s="46"/>
      <c r="W598" s="46"/>
      <c r="X598" s="46"/>
      <c r="Y598" s="46"/>
    </row>
    <row r="599" spans="1:25" ht="15.75" customHeight="1" x14ac:dyDescent="0.2">
      <c r="A599" s="46"/>
      <c r="B599" s="262" t="s">
        <v>919</v>
      </c>
      <c r="C599" s="284" t="s">
        <v>1194</v>
      </c>
      <c r="D599" s="262" t="s">
        <v>47</v>
      </c>
      <c r="E599" s="262" t="s">
        <v>2650</v>
      </c>
      <c r="F599" s="389" t="s">
        <v>923</v>
      </c>
      <c r="G599" s="389"/>
      <c r="H599" s="283" t="s">
        <v>83</v>
      </c>
      <c r="I599" s="286">
        <v>0.42</v>
      </c>
      <c r="J599" s="285">
        <v>3.58</v>
      </c>
      <c r="K599" s="285">
        <v>1.5</v>
      </c>
      <c r="O599" s="46"/>
      <c r="P599" s="46"/>
      <c r="Q599" s="46"/>
      <c r="R599" s="46"/>
      <c r="S599" s="46"/>
      <c r="T599" s="46"/>
      <c r="U599" s="46"/>
      <c r="V599" s="46"/>
      <c r="W599" s="46"/>
      <c r="X599" s="46"/>
      <c r="Y599" s="46"/>
    </row>
    <row r="600" spans="1:25" ht="15.75" customHeight="1" x14ac:dyDescent="0.2">
      <c r="A600" s="46"/>
      <c r="B600" s="262" t="s">
        <v>919</v>
      </c>
      <c r="C600" s="284" t="s">
        <v>1192</v>
      </c>
      <c r="D600" s="262" t="s">
        <v>47</v>
      </c>
      <c r="E600" s="262" t="s">
        <v>1193</v>
      </c>
      <c r="F600" s="389" t="s">
        <v>923</v>
      </c>
      <c r="G600" s="389"/>
      <c r="H600" s="283" t="s">
        <v>49</v>
      </c>
      <c r="I600" s="286">
        <v>13.6</v>
      </c>
      <c r="J600" s="285">
        <v>3.34</v>
      </c>
      <c r="K600" s="285">
        <v>45.42</v>
      </c>
      <c r="O600" s="46"/>
      <c r="P600" s="46"/>
      <c r="Q600" s="46"/>
      <c r="R600" s="46"/>
      <c r="S600" s="46"/>
      <c r="T600" s="46"/>
      <c r="U600" s="46"/>
      <c r="V600" s="46"/>
      <c r="W600" s="46"/>
      <c r="X600" s="46"/>
      <c r="Y600" s="46"/>
    </row>
    <row r="601" spans="1:25" ht="15.75" customHeight="1" x14ac:dyDescent="0.2">
      <c r="A601" s="46"/>
      <c r="B601" s="263"/>
      <c r="C601" s="263"/>
      <c r="D601" s="263"/>
      <c r="E601" s="263"/>
      <c r="F601" s="263" t="s">
        <v>924</v>
      </c>
      <c r="G601" s="289">
        <v>37.21</v>
      </c>
      <c r="H601" s="263" t="s">
        <v>925</v>
      </c>
      <c r="I601" s="289">
        <v>0</v>
      </c>
      <c r="J601" s="263" t="s">
        <v>926</v>
      </c>
      <c r="K601" s="289">
        <v>37.21</v>
      </c>
      <c r="O601" s="46"/>
      <c r="P601" s="46"/>
      <c r="Q601" s="46"/>
      <c r="R601" s="46"/>
      <c r="S601" s="46"/>
      <c r="T601" s="46"/>
      <c r="U601" s="46"/>
      <c r="V601" s="46"/>
      <c r="W601" s="46"/>
      <c r="X601" s="46"/>
      <c r="Y601" s="46"/>
    </row>
    <row r="602" spans="1:25" ht="15.75" customHeight="1" thickBot="1" x14ac:dyDescent="0.25">
      <c r="A602" s="46"/>
      <c r="B602" s="263"/>
      <c r="C602" s="263"/>
      <c r="D602" s="263"/>
      <c r="E602" s="263"/>
      <c r="F602" s="263" t="s">
        <v>927</v>
      </c>
      <c r="G602" s="289">
        <v>20.02</v>
      </c>
      <c r="H602" s="263"/>
      <c r="I602" s="386" t="s">
        <v>928</v>
      </c>
      <c r="J602" s="386"/>
      <c r="K602" s="289">
        <v>116.23</v>
      </c>
      <c r="O602" s="46"/>
      <c r="P602" s="46"/>
      <c r="Q602" s="46"/>
      <c r="R602" s="46"/>
      <c r="S602" s="46"/>
      <c r="T602" s="46"/>
      <c r="U602" s="46"/>
      <c r="V602" s="46"/>
      <c r="W602" s="46"/>
      <c r="X602" s="46"/>
      <c r="Y602" s="46"/>
    </row>
    <row r="603" spans="1:25" ht="15.75" customHeight="1" thickTop="1" x14ac:dyDescent="0.2">
      <c r="A603" s="46"/>
      <c r="B603" s="278"/>
      <c r="C603" s="278"/>
      <c r="D603" s="278"/>
      <c r="E603" s="278"/>
      <c r="F603" s="278"/>
      <c r="G603" s="278"/>
      <c r="H603" s="278"/>
      <c r="I603" s="278"/>
      <c r="J603" s="278"/>
      <c r="K603" s="278"/>
      <c r="O603" s="46"/>
      <c r="P603" s="46"/>
      <c r="Q603" s="46"/>
      <c r="R603" s="46"/>
      <c r="S603" s="46"/>
      <c r="T603" s="46"/>
      <c r="U603" s="46"/>
      <c r="V603" s="46"/>
      <c r="W603" s="46"/>
      <c r="X603" s="46"/>
      <c r="Y603" s="46"/>
    </row>
    <row r="604" spans="1:25" ht="15.75" customHeight="1" x14ac:dyDescent="0.2">
      <c r="A604" s="46"/>
      <c r="B604" s="259" t="s">
        <v>203</v>
      </c>
      <c r="C604" s="267" t="s">
        <v>24</v>
      </c>
      <c r="D604" s="259" t="s">
        <v>25</v>
      </c>
      <c r="E604" s="259" t="s">
        <v>26</v>
      </c>
      <c r="F604" s="387" t="s">
        <v>917</v>
      </c>
      <c r="G604" s="387"/>
      <c r="H604" s="271" t="s">
        <v>27</v>
      </c>
      <c r="I604" s="267" t="s">
        <v>28</v>
      </c>
      <c r="J604" s="267" t="s">
        <v>29</v>
      </c>
      <c r="K604" s="267" t="s">
        <v>30</v>
      </c>
      <c r="O604" s="46"/>
      <c r="P604" s="46"/>
      <c r="Q604" s="46"/>
      <c r="R604" s="46"/>
      <c r="S604" s="46"/>
      <c r="T604" s="46"/>
      <c r="U604" s="46"/>
      <c r="V604" s="46"/>
      <c r="W604" s="46"/>
      <c r="X604" s="46"/>
      <c r="Y604" s="46"/>
    </row>
    <row r="605" spans="1:25" ht="15.75" customHeight="1" x14ac:dyDescent="0.2">
      <c r="A605" s="46"/>
      <c r="B605" s="260" t="s">
        <v>918</v>
      </c>
      <c r="C605" s="275" t="s">
        <v>2477</v>
      </c>
      <c r="D605" s="260" t="s">
        <v>73</v>
      </c>
      <c r="E605" s="260" t="s">
        <v>2478</v>
      </c>
      <c r="F605" s="388" t="s">
        <v>1182</v>
      </c>
      <c r="G605" s="388"/>
      <c r="H605" s="274" t="s">
        <v>40</v>
      </c>
      <c r="I605" s="277">
        <v>1</v>
      </c>
      <c r="J605" s="276">
        <v>242.21</v>
      </c>
      <c r="K605" s="276">
        <v>242.21</v>
      </c>
      <c r="O605" s="46"/>
      <c r="P605" s="46"/>
      <c r="Q605" s="46"/>
      <c r="R605" s="46"/>
      <c r="S605" s="46"/>
      <c r="T605" s="46"/>
      <c r="U605" s="46"/>
      <c r="V605" s="46"/>
      <c r="W605" s="46"/>
      <c r="X605" s="46"/>
      <c r="Y605" s="46"/>
    </row>
    <row r="606" spans="1:25" ht="15.75" customHeight="1" x14ac:dyDescent="0.2">
      <c r="A606" s="46"/>
      <c r="B606" s="261" t="s">
        <v>953</v>
      </c>
      <c r="C606" s="280" t="s">
        <v>1019</v>
      </c>
      <c r="D606" s="261" t="s">
        <v>47</v>
      </c>
      <c r="E606" s="261" t="s">
        <v>1020</v>
      </c>
      <c r="F606" s="385" t="s">
        <v>3970</v>
      </c>
      <c r="G606" s="385"/>
      <c r="H606" s="279" t="s">
        <v>950</v>
      </c>
      <c r="I606" s="282">
        <v>1.88</v>
      </c>
      <c r="J606" s="281">
        <v>24.73</v>
      </c>
      <c r="K606" s="281">
        <v>46.49</v>
      </c>
      <c r="O606" s="46"/>
      <c r="P606" s="46"/>
      <c r="Q606" s="46"/>
      <c r="R606" s="46"/>
      <c r="S606" s="46"/>
      <c r="T606" s="46"/>
      <c r="U606" s="46"/>
      <c r="V606" s="46"/>
      <c r="W606" s="46"/>
      <c r="X606" s="46"/>
      <c r="Y606" s="46"/>
    </row>
    <row r="607" spans="1:25" ht="15.75" customHeight="1" x14ac:dyDescent="0.2">
      <c r="A607" s="46"/>
      <c r="B607" s="261" t="s">
        <v>953</v>
      </c>
      <c r="C607" s="280" t="s">
        <v>1086</v>
      </c>
      <c r="D607" s="261" t="s">
        <v>47</v>
      </c>
      <c r="E607" s="261" t="s">
        <v>1087</v>
      </c>
      <c r="F607" s="385" t="s">
        <v>3970</v>
      </c>
      <c r="G607" s="385"/>
      <c r="H607" s="279" t="s">
        <v>950</v>
      </c>
      <c r="I607" s="282">
        <v>1.88</v>
      </c>
      <c r="J607" s="281">
        <v>35.590000000000003</v>
      </c>
      <c r="K607" s="281">
        <v>66.900000000000006</v>
      </c>
      <c r="O607" s="46"/>
      <c r="P607" s="46"/>
      <c r="Q607" s="46"/>
      <c r="R607" s="46"/>
      <c r="S607" s="46"/>
      <c r="T607" s="46"/>
      <c r="U607" s="46"/>
      <c r="V607" s="46"/>
      <c r="W607" s="46"/>
      <c r="X607" s="46"/>
      <c r="Y607" s="46"/>
    </row>
    <row r="608" spans="1:25" ht="15.75" customHeight="1" x14ac:dyDescent="0.2">
      <c r="A608" s="46"/>
      <c r="B608" s="262" t="s">
        <v>919</v>
      </c>
      <c r="C608" s="284" t="s">
        <v>1631</v>
      </c>
      <c r="D608" s="262" t="s">
        <v>47</v>
      </c>
      <c r="E608" s="262" t="s">
        <v>1632</v>
      </c>
      <c r="F608" s="389" t="s">
        <v>923</v>
      </c>
      <c r="G608" s="389"/>
      <c r="H608" s="283" t="s">
        <v>97</v>
      </c>
      <c r="I608" s="286">
        <v>1.47</v>
      </c>
      <c r="J608" s="285">
        <v>0.81</v>
      </c>
      <c r="K608" s="285">
        <v>1.19</v>
      </c>
      <c r="O608" s="46"/>
      <c r="P608" s="46"/>
      <c r="Q608" s="46"/>
      <c r="R608" s="46"/>
      <c r="S608" s="46"/>
      <c r="T608" s="46"/>
      <c r="U608" s="46"/>
      <c r="V608" s="46"/>
      <c r="W608" s="46"/>
      <c r="X608" s="46"/>
      <c r="Y608" s="46"/>
    </row>
    <row r="609" spans="1:25" ht="15.75" customHeight="1" x14ac:dyDescent="0.2">
      <c r="A609" s="46"/>
      <c r="B609" s="262" t="s">
        <v>919</v>
      </c>
      <c r="C609" s="284" t="s">
        <v>1901</v>
      </c>
      <c r="D609" s="262" t="s">
        <v>47</v>
      </c>
      <c r="E609" s="262" t="s">
        <v>1902</v>
      </c>
      <c r="F609" s="389" t="s">
        <v>923</v>
      </c>
      <c r="G609" s="389"/>
      <c r="H609" s="283" t="s">
        <v>60</v>
      </c>
      <c r="I609" s="286">
        <v>4.0000000000000001E-3</v>
      </c>
      <c r="J609" s="285">
        <v>162.09</v>
      </c>
      <c r="K609" s="285">
        <v>0.64</v>
      </c>
      <c r="O609" s="46"/>
      <c r="P609" s="46"/>
      <c r="Q609" s="46"/>
      <c r="R609" s="46"/>
      <c r="S609" s="46"/>
      <c r="T609" s="46"/>
      <c r="U609" s="46"/>
      <c r="V609" s="46"/>
      <c r="W609" s="46"/>
      <c r="X609" s="46"/>
      <c r="Y609" s="46"/>
    </row>
    <row r="610" spans="1:25" ht="15.75" customHeight="1" x14ac:dyDescent="0.2">
      <c r="A610" s="46"/>
      <c r="B610" s="262" t="s">
        <v>919</v>
      </c>
      <c r="C610" s="284" t="s">
        <v>2651</v>
      </c>
      <c r="D610" s="262" t="s">
        <v>39</v>
      </c>
      <c r="E610" s="262" t="s">
        <v>1196</v>
      </c>
      <c r="F610" s="389" t="s">
        <v>923</v>
      </c>
      <c r="G610" s="389"/>
      <c r="H610" s="283" t="s">
        <v>304</v>
      </c>
      <c r="I610" s="286">
        <v>11.12</v>
      </c>
      <c r="J610" s="285">
        <v>11.42</v>
      </c>
      <c r="K610" s="285">
        <v>126.99</v>
      </c>
      <c r="O610" s="46"/>
      <c r="P610" s="46"/>
      <c r="Q610" s="46"/>
      <c r="R610" s="46"/>
      <c r="S610" s="46"/>
      <c r="T610" s="46"/>
      <c r="U610" s="46"/>
      <c r="V610" s="46"/>
      <c r="W610" s="46"/>
      <c r="X610" s="46"/>
      <c r="Y610" s="46"/>
    </row>
    <row r="611" spans="1:25" ht="15.75" customHeight="1" x14ac:dyDescent="0.2">
      <c r="A611" s="46"/>
      <c r="B611" s="263"/>
      <c r="C611" s="263"/>
      <c r="D611" s="263"/>
      <c r="E611" s="263"/>
      <c r="F611" s="263" t="s">
        <v>924</v>
      </c>
      <c r="G611" s="289">
        <v>97.69</v>
      </c>
      <c r="H611" s="263" t="s">
        <v>925</v>
      </c>
      <c r="I611" s="289">
        <v>0</v>
      </c>
      <c r="J611" s="263" t="s">
        <v>926</v>
      </c>
      <c r="K611" s="289">
        <v>97.69</v>
      </c>
      <c r="O611" s="46"/>
      <c r="P611" s="46"/>
      <c r="Q611" s="46"/>
      <c r="R611" s="46"/>
      <c r="S611" s="46"/>
      <c r="T611" s="46"/>
      <c r="U611" s="46"/>
      <c r="V611" s="46"/>
      <c r="W611" s="46"/>
      <c r="X611" s="46"/>
      <c r="Y611" s="46"/>
    </row>
    <row r="612" spans="1:25" ht="15.75" customHeight="1" x14ac:dyDescent="0.2">
      <c r="A612" s="46"/>
      <c r="B612" s="263"/>
      <c r="C612" s="263"/>
      <c r="D612" s="263"/>
      <c r="E612" s="263"/>
      <c r="F612" s="263" t="s">
        <v>927</v>
      </c>
      <c r="G612" s="289">
        <v>50.4</v>
      </c>
      <c r="H612" s="263"/>
      <c r="I612" s="386" t="s">
        <v>928</v>
      </c>
      <c r="J612" s="386"/>
      <c r="K612" s="289">
        <v>292.61</v>
      </c>
      <c r="O612" s="46"/>
      <c r="P612" s="46"/>
      <c r="Q612" s="46"/>
      <c r="R612" s="46"/>
      <c r="S612" s="46"/>
      <c r="T612" s="46"/>
      <c r="U612" s="46"/>
      <c r="V612" s="46"/>
      <c r="W612" s="46"/>
      <c r="X612" s="46"/>
      <c r="Y612" s="46"/>
    </row>
    <row r="613" spans="1:25" ht="15.75" customHeight="1" x14ac:dyDescent="0.2">
      <c r="A613" s="46"/>
      <c r="B613" s="401" t="s">
        <v>2776</v>
      </c>
      <c r="C613" s="401"/>
      <c r="D613" s="401"/>
      <c r="E613" s="401"/>
      <c r="F613" s="401"/>
      <c r="G613" s="401"/>
      <c r="H613" s="401"/>
      <c r="I613" s="401"/>
      <c r="J613" s="401"/>
      <c r="K613" s="401"/>
      <c r="O613" s="46"/>
      <c r="P613" s="46"/>
      <c r="Q613" s="46"/>
      <c r="R613" s="46"/>
      <c r="S613" s="46"/>
      <c r="T613" s="46"/>
      <c r="U613" s="46"/>
      <c r="V613" s="46"/>
      <c r="W613" s="46"/>
      <c r="X613" s="46"/>
      <c r="Y613" s="46"/>
    </row>
    <row r="614" spans="1:25" ht="15.75" customHeight="1" thickBot="1" x14ac:dyDescent="0.25">
      <c r="A614" s="46"/>
      <c r="B614" s="425" t="s">
        <v>2788</v>
      </c>
      <c r="C614" s="425"/>
      <c r="D614" s="425"/>
      <c r="E614" s="425"/>
      <c r="F614" s="425"/>
      <c r="G614" s="425"/>
      <c r="H614" s="425"/>
      <c r="I614" s="425"/>
      <c r="J614" s="425"/>
      <c r="K614" s="425"/>
      <c r="O614" s="46"/>
      <c r="P614" s="46"/>
      <c r="Q614" s="46"/>
      <c r="R614" s="46"/>
      <c r="S614" s="46"/>
      <c r="T614" s="46"/>
      <c r="U614" s="46"/>
      <c r="V614" s="46"/>
      <c r="W614" s="46"/>
      <c r="X614" s="46"/>
      <c r="Y614" s="46"/>
    </row>
    <row r="615" spans="1:25" ht="15.75" customHeight="1" thickTop="1" x14ac:dyDescent="0.2">
      <c r="A615" s="46"/>
      <c r="B615" s="278"/>
      <c r="C615" s="278"/>
      <c r="D615" s="278"/>
      <c r="E615" s="278"/>
      <c r="F615" s="278"/>
      <c r="G615" s="278"/>
      <c r="H615" s="278"/>
      <c r="I615" s="278"/>
      <c r="J615" s="278"/>
      <c r="K615" s="278"/>
      <c r="O615" s="46"/>
      <c r="P615" s="46"/>
      <c r="Q615" s="46"/>
      <c r="R615" s="46"/>
      <c r="S615" s="46"/>
      <c r="T615" s="46"/>
      <c r="U615" s="46"/>
      <c r="V615" s="46"/>
      <c r="W615" s="46"/>
      <c r="X615" s="46"/>
      <c r="Y615" s="46"/>
    </row>
    <row r="616" spans="1:25" ht="15.75" customHeight="1" x14ac:dyDescent="0.2">
      <c r="A616" s="46"/>
      <c r="B616" s="259" t="s">
        <v>204</v>
      </c>
      <c r="C616" s="267" t="s">
        <v>24</v>
      </c>
      <c r="D616" s="259" t="s">
        <v>25</v>
      </c>
      <c r="E616" s="259" t="s">
        <v>26</v>
      </c>
      <c r="F616" s="387" t="s">
        <v>917</v>
      </c>
      <c r="G616" s="387"/>
      <c r="H616" s="271" t="s">
        <v>27</v>
      </c>
      <c r="I616" s="267" t="s">
        <v>28</v>
      </c>
      <c r="J616" s="267" t="s">
        <v>29</v>
      </c>
      <c r="K616" s="267" t="s">
        <v>30</v>
      </c>
      <c r="O616" s="46"/>
      <c r="P616" s="46"/>
      <c r="Q616" s="46"/>
      <c r="R616" s="46"/>
      <c r="S616" s="46"/>
      <c r="T616" s="46"/>
      <c r="U616" s="46"/>
      <c r="V616" s="46"/>
      <c r="W616" s="46"/>
      <c r="X616" s="46"/>
      <c r="Y616" s="46"/>
    </row>
    <row r="617" spans="1:25" ht="15.75" customHeight="1" x14ac:dyDescent="0.2">
      <c r="A617" s="46"/>
      <c r="B617" s="260" t="s">
        <v>918</v>
      </c>
      <c r="C617" s="275" t="s">
        <v>205</v>
      </c>
      <c r="D617" s="260" t="s">
        <v>47</v>
      </c>
      <c r="E617" s="260" t="s">
        <v>206</v>
      </c>
      <c r="F617" s="388" t="s">
        <v>4000</v>
      </c>
      <c r="G617" s="388"/>
      <c r="H617" s="274" t="s">
        <v>83</v>
      </c>
      <c r="I617" s="277">
        <v>1</v>
      </c>
      <c r="J617" s="276">
        <v>82.7</v>
      </c>
      <c r="K617" s="276">
        <v>82.7</v>
      </c>
      <c r="O617" s="46"/>
      <c r="P617" s="46"/>
      <c r="Q617" s="46"/>
      <c r="R617" s="46"/>
      <c r="S617" s="46"/>
      <c r="T617" s="46"/>
      <c r="U617" s="46"/>
      <c r="V617" s="46"/>
      <c r="W617" s="46"/>
      <c r="X617" s="46"/>
      <c r="Y617" s="46"/>
    </row>
    <row r="618" spans="1:25" ht="15.75" customHeight="1" x14ac:dyDescent="0.2">
      <c r="A618" s="46"/>
      <c r="B618" s="261" t="s">
        <v>953</v>
      </c>
      <c r="C618" s="280" t="s">
        <v>1202</v>
      </c>
      <c r="D618" s="261" t="s">
        <v>47</v>
      </c>
      <c r="E618" s="261" t="s">
        <v>1203</v>
      </c>
      <c r="F618" s="385" t="s">
        <v>3981</v>
      </c>
      <c r="G618" s="385"/>
      <c r="H618" s="279" t="s">
        <v>60</v>
      </c>
      <c r="I618" s="282">
        <v>1.9E-3</v>
      </c>
      <c r="J618" s="281">
        <v>618.21</v>
      </c>
      <c r="K618" s="281">
        <v>1.17</v>
      </c>
      <c r="O618" s="46"/>
      <c r="P618" s="46"/>
      <c r="Q618" s="46"/>
      <c r="R618" s="46"/>
      <c r="S618" s="46"/>
      <c r="T618" s="46"/>
      <c r="U618" s="46"/>
      <c r="V618" s="46"/>
      <c r="W618" s="46"/>
      <c r="X618" s="46"/>
      <c r="Y618" s="46"/>
    </row>
    <row r="619" spans="1:25" ht="15.75" customHeight="1" x14ac:dyDescent="0.2">
      <c r="A619" s="46"/>
      <c r="B619" s="261" t="s">
        <v>953</v>
      </c>
      <c r="C619" s="280" t="s">
        <v>1086</v>
      </c>
      <c r="D619" s="261" t="s">
        <v>47</v>
      </c>
      <c r="E619" s="261" t="s">
        <v>1087</v>
      </c>
      <c r="F619" s="385" t="s">
        <v>3970</v>
      </c>
      <c r="G619" s="385"/>
      <c r="H619" s="279" t="s">
        <v>950</v>
      </c>
      <c r="I619" s="282">
        <v>0.248</v>
      </c>
      <c r="J619" s="281">
        <v>35.590000000000003</v>
      </c>
      <c r="K619" s="281">
        <v>8.82</v>
      </c>
      <c r="O619" s="46"/>
      <c r="P619" s="46"/>
      <c r="Q619" s="46"/>
      <c r="R619" s="46"/>
      <c r="S619" s="46"/>
      <c r="T619" s="46"/>
      <c r="U619" s="46"/>
      <c r="V619" s="46"/>
      <c r="W619" s="46"/>
      <c r="X619" s="46"/>
      <c r="Y619" s="46"/>
    </row>
    <row r="620" spans="1:25" ht="15.75" customHeight="1" x14ac:dyDescent="0.2">
      <c r="A620" s="46"/>
      <c r="B620" s="261" t="s">
        <v>953</v>
      </c>
      <c r="C620" s="280" t="s">
        <v>1118</v>
      </c>
      <c r="D620" s="261" t="s">
        <v>47</v>
      </c>
      <c r="E620" s="261" t="s">
        <v>1119</v>
      </c>
      <c r="F620" s="385" t="s">
        <v>3993</v>
      </c>
      <c r="G620" s="385"/>
      <c r="H620" s="279" t="s">
        <v>97</v>
      </c>
      <c r="I620" s="282">
        <v>0.79</v>
      </c>
      <c r="J620" s="281">
        <v>9.5399999999999991</v>
      </c>
      <c r="K620" s="281">
        <v>7.53</v>
      </c>
      <c r="O620" s="46"/>
      <c r="P620" s="46"/>
      <c r="Q620" s="46"/>
      <c r="R620" s="46"/>
      <c r="S620" s="46"/>
      <c r="T620" s="46"/>
      <c r="U620" s="46"/>
      <c r="V620" s="46"/>
      <c r="W620" s="46"/>
      <c r="X620" s="46"/>
      <c r="Y620" s="46"/>
    </row>
    <row r="621" spans="1:25" ht="15.75" customHeight="1" x14ac:dyDescent="0.2">
      <c r="A621" s="46"/>
      <c r="B621" s="261" t="s">
        <v>953</v>
      </c>
      <c r="C621" s="280" t="s">
        <v>1204</v>
      </c>
      <c r="D621" s="261" t="s">
        <v>47</v>
      </c>
      <c r="E621" s="261" t="s">
        <v>1205</v>
      </c>
      <c r="F621" s="385" t="s">
        <v>4001</v>
      </c>
      <c r="G621" s="385"/>
      <c r="H621" s="279" t="s">
        <v>60</v>
      </c>
      <c r="I621" s="282">
        <v>2.8000000000000001E-2</v>
      </c>
      <c r="J621" s="281">
        <v>1162.18</v>
      </c>
      <c r="K621" s="281">
        <v>32.54</v>
      </c>
      <c r="O621" s="46"/>
      <c r="P621" s="46"/>
      <c r="Q621" s="46"/>
      <c r="R621" s="46"/>
      <c r="S621" s="46"/>
      <c r="T621" s="46"/>
      <c r="U621" s="46"/>
      <c r="V621" s="46"/>
      <c r="W621" s="46"/>
      <c r="X621" s="46"/>
      <c r="Y621" s="46"/>
    </row>
    <row r="622" spans="1:25" ht="15.75" customHeight="1" x14ac:dyDescent="0.2">
      <c r="A622" s="46"/>
      <c r="B622" s="261" t="s">
        <v>953</v>
      </c>
      <c r="C622" s="280" t="s">
        <v>1019</v>
      </c>
      <c r="D622" s="261" t="s">
        <v>47</v>
      </c>
      <c r="E622" s="261" t="s">
        <v>1020</v>
      </c>
      <c r="F622" s="385" t="s">
        <v>3970</v>
      </c>
      <c r="G622" s="385"/>
      <c r="H622" s="279" t="s">
        <v>950</v>
      </c>
      <c r="I622" s="282">
        <v>0.124</v>
      </c>
      <c r="J622" s="281">
        <v>24.73</v>
      </c>
      <c r="K622" s="281">
        <v>3.06</v>
      </c>
      <c r="O622" s="46"/>
      <c r="P622" s="46"/>
      <c r="Q622" s="46"/>
      <c r="R622" s="46"/>
      <c r="S622" s="46"/>
      <c r="T622" s="46"/>
      <c r="U622" s="46"/>
      <c r="V622" s="46"/>
      <c r="W622" s="46"/>
      <c r="X622" s="46"/>
      <c r="Y622" s="46"/>
    </row>
    <row r="623" spans="1:25" ht="15.75" customHeight="1" x14ac:dyDescent="0.2">
      <c r="A623" s="46"/>
      <c r="B623" s="262" t="s">
        <v>919</v>
      </c>
      <c r="C623" s="284" t="s">
        <v>1769</v>
      </c>
      <c r="D623" s="262" t="s">
        <v>47</v>
      </c>
      <c r="E623" s="262" t="s">
        <v>1770</v>
      </c>
      <c r="F623" s="389" t="s">
        <v>923</v>
      </c>
      <c r="G623" s="389"/>
      <c r="H623" s="283" t="s">
        <v>49</v>
      </c>
      <c r="I623" s="286">
        <v>5.34</v>
      </c>
      <c r="J623" s="285">
        <v>3.88</v>
      </c>
      <c r="K623" s="285">
        <v>20.71</v>
      </c>
      <c r="O623" s="46"/>
      <c r="P623" s="46"/>
      <c r="Q623" s="46"/>
      <c r="R623" s="46"/>
      <c r="S623" s="46"/>
      <c r="T623" s="46"/>
      <c r="U623" s="46"/>
      <c r="V623" s="46"/>
      <c r="W623" s="46"/>
      <c r="X623" s="46"/>
      <c r="Y623" s="46"/>
    </row>
    <row r="624" spans="1:25" ht="15.75" customHeight="1" x14ac:dyDescent="0.2">
      <c r="A624" s="46"/>
      <c r="B624" s="262" t="s">
        <v>919</v>
      </c>
      <c r="C624" s="284" t="s">
        <v>1050</v>
      </c>
      <c r="D624" s="262" t="s">
        <v>47</v>
      </c>
      <c r="E624" s="262" t="s">
        <v>1051</v>
      </c>
      <c r="F624" s="389" t="s">
        <v>923</v>
      </c>
      <c r="G624" s="389"/>
      <c r="H624" s="283" t="s">
        <v>83</v>
      </c>
      <c r="I624" s="286">
        <v>0.20300000000000001</v>
      </c>
      <c r="J624" s="285">
        <v>7.23</v>
      </c>
      <c r="K624" s="285">
        <v>1.46</v>
      </c>
      <c r="O624" s="46"/>
      <c r="P624" s="46"/>
      <c r="Q624" s="46"/>
      <c r="R624" s="46"/>
      <c r="S624" s="46"/>
      <c r="T624" s="46"/>
      <c r="U624" s="46"/>
      <c r="V624" s="46"/>
      <c r="W624" s="46"/>
      <c r="X624" s="46"/>
      <c r="Y624" s="46"/>
    </row>
    <row r="625" spans="1:25" ht="15.75" customHeight="1" x14ac:dyDescent="0.2">
      <c r="A625" s="46"/>
      <c r="B625" s="262" t="s">
        <v>919</v>
      </c>
      <c r="C625" s="284" t="s">
        <v>1208</v>
      </c>
      <c r="D625" s="262" t="s">
        <v>47</v>
      </c>
      <c r="E625" s="262" t="s">
        <v>1209</v>
      </c>
      <c r="F625" s="389" t="s">
        <v>923</v>
      </c>
      <c r="G625" s="389"/>
      <c r="H625" s="283" t="s">
        <v>83</v>
      </c>
      <c r="I625" s="286">
        <v>0.16919999999999999</v>
      </c>
      <c r="J625" s="285">
        <v>43.81</v>
      </c>
      <c r="K625" s="285">
        <v>7.41</v>
      </c>
      <c r="O625" s="46"/>
      <c r="P625" s="46"/>
      <c r="Q625" s="46"/>
      <c r="R625" s="46"/>
      <c r="S625" s="46"/>
      <c r="T625" s="46"/>
      <c r="U625" s="46"/>
      <c r="V625" s="46"/>
      <c r="W625" s="46"/>
      <c r="X625" s="46"/>
      <c r="Y625" s="46"/>
    </row>
    <row r="626" spans="1:25" ht="15.75" customHeight="1" x14ac:dyDescent="0.2">
      <c r="A626" s="46"/>
      <c r="B626" s="263"/>
      <c r="C626" s="263"/>
      <c r="D626" s="263"/>
      <c r="E626" s="263"/>
      <c r="F626" s="263" t="s">
        <v>924</v>
      </c>
      <c r="G626" s="289">
        <v>23.51</v>
      </c>
      <c r="H626" s="263" t="s">
        <v>925</v>
      </c>
      <c r="I626" s="289">
        <v>0</v>
      </c>
      <c r="J626" s="263" t="s">
        <v>926</v>
      </c>
      <c r="K626" s="289">
        <v>23.51</v>
      </c>
      <c r="O626" s="46"/>
      <c r="P626" s="46"/>
      <c r="Q626" s="46"/>
      <c r="R626" s="46"/>
      <c r="S626" s="46"/>
      <c r="T626" s="46"/>
      <c r="U626" s="46"/>
      <c r="V626" s="46"/>
      <c r="W626" s="46"/>
      <c r="X626" s="46"/>
      <c r="Y626" s="46"/>
    </row>
    <row r="627" spans="1:25" ht="15.75" customHeight="1" thickBot="1" x14ac:dyDescent="0.25">
      <c r="A627" s="46"/>
      <c r="B627" s="263"/>
      <c r="C627" s="263"/>
      <c r="D627" s="263"/>
      <c r="E627" s="263"/>
      <c r="F627" s="263" t="s">
        <v>927</v>
      </c>
      <c r="G627" s="289">
        <v>17.2</v>
      </c>
      <c r="H627" s="263"/>
      <c r="I627" s="386" t="s">
        <v>928</v>
      </c>
      <c r="J627" s="386"/>
      <c r="K627" s="289">
        <v>99.9</v>
      </c>
      <c r="O627" s="46"/>
      <c r="P627" s="46"/>
      <c r="Q627" s="46"/>
      <c r="R627" s="46"/>
      <c r="S627" s="46"/>
      <c r="T627" s="46"/>
      <c r="U627" s="46"/>
      <c r="V627" s="46"/>
      <c r="W627" s="46"/>
      <c r="X627" s="46"/>
      <c r="Y627" s="46"/>
    </row>
    <row r="628" spans="1:25" ht="15.75" customHeight="1" thickTop="1" x14ac:dyDescent="0.2">
      <c r="A628" s="46"/>
      <c r="B628" s="278"/>
      <c r="C628" s="278"/>
      <c r="D628" s="278"/>
      <c r="E628" s="278"/>
      <c r="F628" s="278"/>
      <c r="G628" s="278"/>
      <c r="H628" s="278"/>
      <c r="I628" s="278"/>
      <c r="J628" s="278"/>
      <c r="K628" s="278"/>
      <c r="O628" s="46"/>
      <c r="P628" s="46"/>
      <c r="Q628" s="46"/>
      <c r="R628" s="46"/>
      <c r="S628" s="46"/>
      <c r="T628" s="46"/>
      <c r="U628" s="46"/>
      <c r="V628" s="46"/>
      <c r="W628" s="46"/>
      <c r="X628" s="46"/>
      <c r="Y628" s="46"/>
    </row>
    <row r="629" spans="1:25" ht="15.75" customHeight="1" x14ac:dyDescent="0.2">
      <c r="A629" s="46"/>
      <c r="B629" s="259" t="s">
        <v>207</v>
      </c>
      <c r="C629" s="267" t="s">
        <v>24</v>
      </c>
      <c r="D629" s="259" t="s">
        <v>25</v>
      </c>
      <c r="E629" s="259" t="s">
        <v>26</v>
      </c>
      <c r="F629" s="387" t="s">
        <v>917</v>
      </c>
      <c r="G629" s="387"/>
      <c r="H629" s="271" t="s">
        <v>27</v>
      </c>
      <c r="I629" s="267" t="s">
        <v>28</v>
      </c>
      <c r="J629" s="267" t="s">
        <v>29</v>
      </c>
      <c r="K629" s="267" t="s">
        <v>30</v>
      </c>
      <c r="O629" s="46"/>
      <c r="P629" s="46"/>
      <c r="Q629" s="46"/>
      <c r="R629" s="46"/>
      <c r="S629" s="46"/>
      <c r="T629" s="46"/>
      <c r="U629" s="46"/>
      <c r="V629" s="46"/>
      <c r="W629" s="46"/>
      <c r="X629" s="46"/>
      <c r="Y629" s="46"/>
    </row>
    <row r="630" spans="1:25" ht="15.75" customHeight="1" x14ac:dyDescent="0.2">
      <c r="A630" s="46"/>
      <c r="B630" s="260" t="s">
        <v>918</v>
      </c>
      <c r="C630" s="275" t="s">
        <v>208</v>
      </c>
      <c r="D630" s="260" t="s">
        <v>47</v>
      </c>
      <c r="E630" s="260" t="s">
        <v>209</v>
      </c>
      <c r="F630" s="388" t="s">
        <v>4000</v>
      </c>
      <c r="G630" s="388"/>
      <c r="H630" s="274" t="s">
        <v>83</v>
      </c>
      <c r="I630" s="277">
        <v>1</v>
      </c>
      <c r="J630" s="276">
        <v>55.7</v>
      </c>
      <c r="K630" s="276">
        <v>55.7</v>
      </c>
      <c r="O630" s="46"/>
      <c r="P630" s="46"/>
      <c r="Q630" s="46"/>
      <c r="R630" s="46"/>
      <c r="S630" s="46"/>
      <c r="T630" s="46"/>
      <c r="U630" s="46"/>
      <c r="V630" s="46"/>
      <c r="W630" s="46"/>
      <c r="X630" s="46"/>
      <c r="Y630" s="46"/>
    </row>
    <row r="631" spans="1:25" ht="15.75" customHeight="1" x14ac:dyDescent="0.2">
      <c r="A631" s="46"/>
      <c r="B631" s="261" t="s">
        <v>953</v>
      </c>
      <c r="C631" s="280" t="s">
        <v>1210</v>
      </c>
      <c r="D631" s="261" t="s">
        <v>47</v>
      </c>
      <c r="E631" s="261" t="s">
        <v>1211</v>
      </c>
      <c r="F631" s="385" t="s">
        <v>4001</v>
      </c>
      <c r="G631" s="385"/>
      <c r="H631" s="279" t="s">
        <v>60</v>
      </c>
      <c r="I631" s="282">
        <v>2.8000000000000001E-2</v>
      </c>
      <c r="J631" s="281">
        <v>1028.46</v>
      </c>
      <c r="K631" s="281">
        <v>28.79</v>
      </c>
      <c r="O631" s="46"/>
      <c r="P631" s="46"/>
      <c r="Q631" s="46"/>
      <c r="R631" s="46"/>
      <c r="S631" s="46"/>
      <c r="T631" s="46"/>
      <c r="U631" s="46"/>
      <c r="V631" s="46"/>
      <c r="W631" s="46"/>
      <c r="X631" s="46"/>
      <c r="Y631" s="46"/>
    </row>
    <row r="632" spans="1:25" ht="15.75" customHeight="1" x14ac:dyDescent="0.2">
      <c r="A632" s="46"/>
      <c r="B632" s="261" t="s">
        <v>953</v>
      </c>
      <c r="C632" s="280" t="s">
        <v>1202</v>
      </c>
      <c r="D632" s="261" t="s">
        <v>47</v>
      </c>
      <c r="E632" s="261" t="s">
        <v>1203</v>
      </c>
      <c r="F632" s="385" t="s">
        <v>3981</v>
      </c>
      <c r="G632" s="385"/>
      <c r="H632" s="279" t="s">
        <v>60</v>
      </c>
      <c r="I632" s="282">
        <v>1.9E-3</v>
      </c>
      <c r="J632" s="281">
        <v>618.21</v>
      </c>
      <c r="K632" s="281">
        <v>1.17</v>
      </c>
      <c r="O632" s="46"/>
      <c r="P632" s="46"/>
      <c r="Q632" s="46"/>
      <c r="R632" s="46"/>
      <c r="S632" s="46"/>
      <c r="T632" s="46"/>
      <c r="U632" s="46"/>
      <c r="V632" s="46"/>
      <c r="W632" s="46"/>
      <c r="X632" s="46"/>
      <c r="Y632" s="46"/>
    </row>
    <row r="633" spans="1:25" ht="15.75" customHeight="1" x14ac:dyDescent="0.2">
      <c r="A633" s="46"/>
      <c r="B633" s="261" t="s">
        <v>953</v>
      </c>
      <c r="C633" s="280" t="s">
        <v>1118</v>
      </c>
      <c r="D633" s="261" t="s">
        <v>47</v>
      </c>
      <c r="E633" s="261" t="s">
        <v>1119</v>
      </c>
      <c r="F633" s="385" t="s">
        <v>3993</v>
      </c>
      <c r="G633" s="385"/>
      <c r="H633" s="279" t="s">
        <v>97</v>
      </c>
      <c r="I633" s="282">
        <v>0.79</v>
      </c>
      <c r="J633" s="281">
        <v>9.5399999999999991</v>
      </c>
      <c r="K633" s="281">
        <v>7.53</v>
      </c>
      <c r="O633" s="46"/>
      <c r="P633" s="46"/>
      <c r="Q633" s="46"/>
      <c r="R633" s="46"/>
      <c r="S633" s="46"/>
      <c r="T633" s="46"/>
      <c r="U633" s="46"/>
      <c r="V633" s="46"/>
      <c r="W633" s="46"/>
      <c r="X633" s="46"/>
      <c r="Y633" s="46"/>
    </row>
    <row r="634" spans="1:25" ht="15.75" customHeight="1" x14ac:dyDescent="0.2">
      <c r="A634" s="46"/>
      <c r="B634" s="261" t="s">
        <v>953</v>
      </c>
      <c r="C634" s="280" t="s">
        <v>1019</v>
      </c>
      <c r="D634" s="261" t="s">
        <v>47</v>
      </c>
      <c r="E634" s="261" t="s">
        <v>1020</v>
      </c>
      <c r="F634" s="385" t="s">
        <v>3970</v>
      </c>
      <c r="G634" s="385"/>
      <c r="H634" s="279" t="s">
        <v>950</v>
      </c>
      <c r="I634" s="282">
        <v>6.8000000000000005E-2</v>
      </c>
      <c r="J634" s="281">
        <v>24.73</v>
      </c>
      <c r="K634" s="281">
        <v>1.68</v>
      </c>
      <c r="O634" s="46"/>
      <c r="P634" s="46"/>
      <c r="Q634" s="46"/>
      <c r="R634" s="46"/>
      <c r="S634" s="46"/>
      <c r="T634" s="46"/>
      <c r="U634" s="46"/>
      <c r="V634" s="46"/>
      <c r="W634" s="46"/>
      <c r="X634" s="46"/>
      <c r="Y634" s="46"/>
    </row>
    <row r="635" spans="1:25" ht="15.75" customHeight="1" x14ac:dyDescent="0.2">
      <c r="A635" s="46"/>
      <c r="B635" s="261" t="s">
        <v>953</v>
      </c>
      <c r="C635" s="280" t="s">
        <v>1086</v>
      </c>
      <c r="D635" s="261" t="s">
        <v>47</v>
      </c>
      <c r="E635" s="261" t="s">
        <v>1087</v>
      </c>
      <c r="F635" s="385" t="s">
        <v>3970</v>
      </c>
      <c r="G635" s="385"/>
      <c r="H635" s="279" t="s">
        <v>950</v>
      </c>
      <c r="I635" s="282">
        <v>0.13600000000000001</v>
      </c>
      <c r="J635" s="281">
        <v>35.590000000000003</v>
      </c>
      <c r="K635" s="281">
        <v>4.84</v>
      </c>
      <c r="O635" s="46"/>
      <c r="P635" s="46"/>
      <c r="Q635" s="46"/>
      <c r="R635" s="46"/>
      <c r="S635" s="46"/>
      <c r="T635" s="46"/>
      <c r="U635" s="46"/>
      <c r="V635" s="46"/>
      <c r="W635" s="46"/>
      <c r="X635" s="46"/>
      <c r="Y635" s="46"/>
    </row>
    <row r="636" spans="1:25" ht="15.75" customHeight="1" x14ac:dyDescent="0.2">
      <c r="A636" s="46"/>
      <c r="B636" s="262" t="s">
        <v>919</v>
      </c>
      <c r="C636" s="284" t="s">
        <v>1206</v>
      </c>
      <c r="D636" s="262" t="s">
        <v>47</v>
      </c>
      <c r="E636" s="262" t="s">
        <v>1207</v>
      </c>
      <c r="F636" s="389" t="s">
        <v>923</v>
      </c>
      <c r="G636" s="389"/>
      <c r="H636" s="283" t="s">
        <v>49</v>
      </c>
      <c r="I636" s="286">
        <v>5.34</v>
      </c>
      <c r="J636" s="285">
        <v>2.19</v>
      </c>
      <c r="K636" s="285">
        <v>11.69</v>
      </c>
      <c r="O636" s="46"/>
      <c r="P636" s="46"/>
      <c r="Q636" s="46"/>
      <c r="R636" s="46"/>
      <c r="S636" s="46"/>
      <c r="T636" s="46"/>
      <c r="U636" s="46"/>
      <c r="V636" s="46"/>
      <c r="W636" s="46"/>
      <c r="X636" s="46"/>
      <c r="Y636" s="46"/>
    </row>
    <row r="637" spans="1:25" ht="15.75" customHeight="1" x14ac:dyDescent="0.2">
      <c r="A637" s="46"/>
      <c r="B637" s="263"/>
      <c r="C637" s="263"/>
      <c r="D637" s="263"/>
      <c r="E637" s="263"/>
      <c r="F637" s="263" t="s">
        <v>924</v>
      </c>
      <c r="G637" s="289">
        <v>15.61</v>
      </c>
      <c r="H637" s="263" t="s">
        <v>925</v>
      </c>
      <c r="I637" s="289">
        <v>0</v>
      </c>
      <c r="J637" s="263" t="s">
        <v>926</v>
      </c>
      <c r="K637" s="289">
        <v>15.61</v>
      </c>
      <c r="O637" s="46"/>
      <c r="P637" s="46"/>
      <c r="Q637" s="46"/>
      <c r="R637" s="46"/>
      <c r="S637" s="46"/>
      <c r="T637" s="46"/>
      <c r="U637" s="46"/>
      <c r="V637" s="46"/>
      <c r="W637" s="46"/>
      <c r="X637" s="46"/>
      <c r="Y637" s="46"/>
    </row>
    <row r="638" spans="1:25" ht="15.75" customHeight="1" thickBot="1" x14ac:dyDescent="0.25">
      <c r="A638" s="46"/>
      <c r="B638" s="263"/>
      <c r="C638" s="263"/>
      <c r="D638" s="263"/>
      <c r="E638" s="263"/>
      <c r="F638" s="263" t="s">
        <v>927</v>
      </c>
      <c r="G638" s="289">
        <v>11.59</v>
      </c>
      <c r="H638" s="263"/>
      <c r="I638" s="386" t="s">
        <v>928</v>
      </c>
      <c r="J638" s="386"/>
      <c r="K638" s="289">
        <v>67.290000000000006</v>
      </c>
      <c r="O638" s="46"/>
      <c r="P638" s="46"/>
      <c r="Q638" s="46"/>
      <c r="R638" s="46"/>
      <c r="S638" s="46"/>
      <c r="T638" s="46"/>
      <c r="U638" s="46"/>
      <c r="V638" s="46"/>
      <c r="W638" s="46"/>
      <c r="X638" s="46"/>
      <c r="Y638" s="46"/>
    </row>
    <row r="639" spans="1:25" ht="15.75" customHeight="1" thickTop="1" x14ac:dyDescent="0.2">
      <c r="A639" s="46"/>
      <c r="B639" s="278"/>
      <c r="C639" s="278"/>
      <c r="D639" s="278"/>
      <c r="E639" s="278"/>
      <c r="F639" s="278"/>
      <c r="G639" s="278"/>
      <c r="H639" s="278"/>
      <c r="I639" s="278"/>
      <c r="J639" s="278"/>
      <c r="K639" s="278"/>
      <c r="O639" s="46"/>
      <c r="P639" s="46"/>
      <c r="Q639" s="46"/>
      <c r="R639" s="46"/>
      <c r="S639" s="46"/>
      <c r="T639" s="46"/>
      <c r="U639" s="46"/>
      <c r="V639" s="46"/>
      <c r="W639" s="46"/>
      <c r="X639" s="46"/>
      <c r="Y639" s="46"/>
    </row>
    <row r="640" spans="1:25" ht="15.75" customHeight="1" x14ac:dyDescent="0.2">
      <c r="A640" s="46"/>
      <c r="B640" s="259" t="s">
        <v>210</v>
      </c>
      <c r="C640" s="267" t="s">
        <v>24</v>
      </c>
      <c r="D640" s="259" t="s">
        <v>25</v>
      </c>
      <c r="E640" s="259" t="s">
        <v>26</v>
      </c>
      <c r="F640" s="387" t="s">
        <v>917</v>
      </c>
      <c r="G640" s="387"/>
      <c r="H640" s="271" t="s">
        <v>27</v>
      </c>
      <c r="I640" s="267" t="s">
        <v>28</v>
      </c>
      <c r="J640" s="267" t="s">
        <v>29</v>
      </c>
      <c r="K640" s="267" t="s">
        <v>30</v>
      </c>
      <c r="O640" s="46"/>
      <c r="P640" s="46"/>
      <c r="Q640" s="46"/>
      <c r="R640" s="46"/>
      <c r="S640" s="46"/>
      <c r="T640" s="46"/>
      <c r="U640" s="46"/>
      <c r="V640" s="46"/>
      <c r="W640" s="46"/>
      <c r="X640" s="46"/>
      <c r="Y640" s="46"/>
    </row>
    <row r="641" spans="1:25" ht="15.75" customHeight="1" x14ac:dyDescent="0.2">
      <c r="A641" s="46"/>
      <c r="B641" s="260" t="s">
        <v>918</v>
      </c>
      <c r="C641" s="275" t="s">
        <v>2457</v>
      </c>
      <c r="D641" s="260" t="s">
        <v>47</v>
      </c>
      <c r="E641" s="260" t="s">
        <v>2458</v>
      </c>
      <c r="F641" s="388" t="s">
        <v>4000</v>
      </c>
      <c r="G641" s="388"/>
      <c r="H641" s="274" t="s">
        <v>83</v>
      </c>
      <c r="I641" s="277">
        <v>1</v>
      </c>
      <c r="J641" s="276">
        <v>14.18</v>
      </c>
      <c r="K641" s="276">
        <v>14.18</v>
      </c>
      <c r="O641" s="46"/>
      <c r="P641" s="46"/>
      <c r="Q641" s="46"/>
      <c r="R641" s="46"/>
      <c r="S641" s="46"/>
      <c r="T641" s="46"/>
      <c r="U641" s="46"/>
      <c r="V641" s="46"/>
      <c r="W641" s="46"/>
      <c r="X641" s="46"/>
      <c r="Y641" s="46"/>
    </row>
    <row r="642" spans="1:25" ht="15.75" customHeight="1" x14ac:dyDescent="0.2">
      <c r="A642" s="46"/>
      <c r="B642" s="261" t="s">
        <v>953</v>
      </c>
      <c r="C642" s="280" t="s">
        <v>1019</v>
      </c>
      <c r="D642" s="261" t="s">
        <v>47</v>
      </c>
      <c r="E642" s="261" t="s">
        <v>1020</v>
      </c>
      <c r="F642" s="385" t="s">
        <v>3970</v>
      </c>
      <c r="G642" s="385"/>
      <c r="H642" s="279" t="s">
        <v>950</v>
      </c>
      <c r="I642" s="282">
        <v>5.5E-2</v>
      </c>
      <c r="J642" s="281">
        <v>24.73</v>
      </c>
      <c r="K642" s="281">
        <v>1.36</v>
      </c>
      <c r="O642" s="46"/>
      <c r="P642" s="46"/>
      <c r="Q642" s="46"/>
      <c r="R642" s="46"/>
      <c r="S642" s="46"/>
      <c r="T642" s="46"/>
      <c r="U642" s="46"/>
      <c r="V642" s="46"/>
      <c r="W642" s="46"/>
      <c r="X642" s="46"/>
      <c r="Y642" s="46"/>
    </row>
    <row r="643" spans="1:25" ht="15.75" customHeight="1" x14ac:dyDescent="0.2">
      <c r="A643" s="46"/>
      <c r="B643" s="261" t="s">
        <v>953</v>
      </c>
      <c r="C643" s="280" t="s">
        <v>1202</v>
      </c>
      <c r="D643" s="261" t="s">
        <v>47</v>
      </c>
      <c r="E643" s="261" t="s">
        <v>1203</v>
      </c>
      <c r="F643" s="385" t="s">
        <v>3981</v>
      </c>
      <c r="G643" s="385"/>
      <c r="H643" s="279" t="s">
        <v>60</v>
      </c>
      <c r="I643" s="282">
        <v>4.0000000000000001E-3</v>
      </c>
      <c r="J643" s="281">
        <v>618.21</v>
      </c>
      <c r="K643" s="281">
        <v>2.4700000000000002</v>
      </c>
      <c r="O643" s="46"/>
      <c r="P643" s="46"/>
      <c r="Q643" s="46"/>
      <c r="R643" s="46"/>
      <c r="S643" s="46"/>
      <c r="T643" s="46"/>
      <c r="U643" s="46"/>
      <c r="V643" s="46"/>
      <c r="W643" s="46"/>
      <c r="X643" s="46"/>
      <c r="Y643" s="46"/>
    </row>
    <row r="644" spans="1:25" ht="15.75" customHeight="1" x14ac:dyDescent="0.2">
      <c r="A644" s="46"/>
      <c r="B644" s="261" t="s">
        <v>953</v>
      </c>
      <c r="C644" s="280" t="s">
        <v>1086</v>
      </c>
      <c r="D644" s="261" t="s">
        <v>47</v>
      </c>
      <c r="E644" s="261" t="s">
        <v>1087</v>
      </c>
      <c r="F644" s="385" t="s">
        <v>3970</v>
      </c>
      <c r="G644" s="385"/>
      <c r="H644" s="279" t="s">
        <v>950</v>
      </c>
      <c r="I644" s="282">
        <v>0.29099999999999998</v>
      </c>
      <c r="J644" s="281">
        <v>35.590000000000003</v>
      </c>
      <c r="K644" s="281">
        <v>10.35</v>
      </c>
      <c r="O644" s="46"/>
      <c r="P644" s="46"/>
      <c r="Q644" s="46"/>
      <c r="R644" s="46"/>
      <c r="S644" s="46"/>
      <c r="T644" s="46"/>
      <c r="U644" s="46"/>
      <c r="V644" s="46"/>
      <c r="W644" s="46"/>
      <c r="X644" s="46"/>
      <c r="Y644" s="46"/>
    </row>
    <row r="645" spans="1:25" ht="15.75" customHeight="1" x14ac:dyDescent="0.2">
      <c r="A645" s="46"/>
      <c r="B645" s="263"/>
      <c r="C645" s="263"/>
      <c r="D645" s="263"/>
      <c r="E645" s="263"/>
      <c r="F645" s="263" t="s">
        <v>924</v>
      </c>
      <c r="G645" s="289">
        <v>10.69</v>
      </c>
      <c r="H645" s="263" t="s">
        <v>925</v>
      </c>
      <c r="I645" s="289">
        <v>0</v>
      </c>
      <c r="J645" s="263" t="s">
        <v>926</v>
      </c>
      <c r="K645" s="289">
        <v>10.69</v>
      </c>
      <c r="O645" s="46"/>
      <c r="P645" s="46"/>
      <c r="Q645" s="46"/>
      <c r="R645" s="46"/>
      <c r="S645" s="46"/>
      <c r="T645" s="46"/>
      <c r="U645" s="46"/>
      <c r="V645" s="46"/>
      <c r="W645" s="46"/>
      <c r="X645" s="46"/>
      <c r="Y645" s="46"/>
    </row>
    <row r="646" spans="1:25" ht="15.75" customHeight="1" thickBot="1" x14ac:dyDescent="0.25">
      <c r="A646" s="46"/>
      <c r="B646" s="263"/>
      <c r="C646" s="263"/>
      <c r="D646" s="263"/>
      <c r="E646" s="263"/>
      <c r="F646" s="263" t="s">
        <v>927</v>
      </c>
      <c r="G646" s="289">
        <v>2.95</v>
      </c>
      <c r="H646" s="263"/>
      <c r="I646" s="386" t="s">
        <v>928</v>
      </c>
      <c r="J646" s="386"/>
      <c r="K646" s="289">
        <v>17.13</v>
      </c>
      <c r="O646" s="46"/>
      <c r="P646" s="46"/>
      <c r="Q646" s="46"/>
      <c r="R646" s="46"/>
      <c r="S646" s="46"/>
      <c r="T646" s="46"/>
      <c r="U646" s="46"/>
      <c r="V646" s="46"/>
      <c r="W646" s="46"/>
      <c r="X646" s="46"/>
      <c r="Y646" s="46"/>
    </row>
    <row r="647" spans="1:25" ht="15.75" customHeight="1" thickTop="1" x14ac:dyDescent="0.2">
      <c r="A647" s="46"/>
      <c r="B647" s="278"/>
      <c r="C647" s="278"/>
      <c r="D647" s="278"/>
      <c r="E647" s="278"/>
      <c r="F647" s="278"/>
      <c r="G647" s="278"/>
      <c r="H647" s="278"/>
      <c r="I647" s="278"/>
      <c r="J647" s="278"/>
      <c r="K647" s="278"/>
      <c r="O647" s="46"/>
      <c r="P647" s="46"/>
      <c r="Q647" s="46"/>
      <c r="R647" s="46"/>
      <c r="S647" s="46"/>
      <c r="T647" s="46"/>
      <c r="U647" s="46"/>
      <c r="V647" s="46"/>
      <c r="W647" s="46"/>
      <c r="X647" s="46"/>
      <c r="Y647" s="46"/>
    </row>
    <row r="648" spans="1:25" ht="15.75" customHeight="1" x14ac:dyDescent="0.2">
      <c r="A648" s="46"/>
      <c r="B648" s="259" t="s">
        <v>213</v>
      </c>
      <c r="C648" s="267" t="s">
        <v>24</v>
      </c>
      <c r="D648" s="259" t="s">
        <v>25</v>
      </c>
      <c r="E648" s="259" t="s">
        <v>26</v>
      </c>
      <c r="F648" s="387" t="s">
        <v>917</v>
      </c>
      <c r="G648" s="387"/>
      <c r="H648" s="271" t="s">
        <v>27</v>
      </c>
      <c r="I648" s="267" t="s">
        <v>28</v>
      </c>
      <c r="J648" s="267" t="s">
        <v>29</v>
      </c>
      <c r="K648" s="267" t="s">
        <v>30</v>
      </c>
      <c r="O648" s="46"/>
      <c r="P648" s="46"/>
      <c r="Q648" s="46"/>
      <c r="R648" s="46"/>
      <c r="S648" s="46"/>
      <c r="T648" s="46"/>
      <c r="U648" s="46"/>
      <c r="V648" s="46"/>
      <c r="W648" s="46"/>
      <c r="X648" s="46"/>
      <c r="Y648" s="46"/>
    </row>
    <row r="649" spans="1:25" ht="15.75" customHeight="1" x14ac:dyDescent="0.2">
      <c r="A649" s="46"/>
      <c r="B649" s="260" t="s">
        <v>918</v>
      </c>
      <c r="C649" s="275" t="s">
        <v>215</v>
      </c>
      <c r="D649" s="260" t="s">
        <v>73</v>
      </c>
      <c r="E649" s="260" t="s">
        <v>216</v>
      </c>
      <c r="F649" s="388" t="s">
        <v>1182</v>
      </c>
      <c r="G649" s="388"/>
      <c r="H649" s="274" t="s">
        <v>40</v>
      </c>
      <c r="I649" s="277">
        <v>1</v>
      </c>
      <c r="J649" s="276">
        <v>122.58</v>
      </c>
      <c r="K649" s="276">
        <v>122.58</v>
      </c>
      <c r="O649" s="46"/>
      <c r="P649" s="46"/>
      <c r="Q649" s="46"/>
      <c r="R649" s="46"/>
      <c r="S649" s="46"/>
      <c r="T649" s="46"/>
      <c r="U649" s="46"/>
      <c r="V649" s="46"/>
      <c r="W649" s="46"/>
      <c r="X649" s="46"/>
      <c r="Y649" s="46"/>
    </row>
    <row r="650" spans="1:25" ht="15.75" customHeight="1" x14ac:dyDescent="0.2">
      <c r="A650" s="46"/>
      <c r="B650" s="261" t="s">
        <v>953</v>
      </c>
      <c r="C650" s="280" t="s">
        <v>1212</v>
      </c>
      <c r="D650" s="261" t="s">
        <v>47</v>
      </c>
      <c r="E650" s="261" t="s">
        <v>2652</v>
      </c>
      <c r="F650" s="385" t="s">
        <v>3970</v>
      </c>
      <c r="G650" s="385"/>
      <c r="H650" s="279" t="s">
        <v>950</v>
      </c>
      <c r="I650" s="282">
        <v>0.59499999999999997</v>
      </c>
      <c r="J650" s="281">
        <v>26.82</v>
      </c>
      <c r="K650" s="281">
        <v>15.95</v>
      </c>
      <c r="O650" s="46"/>
      <c r="P650" s="46"/>
      <c r="Q650" s="46"/>
      <c r="R650" s="46"/>
      <c r="S650" s="46"/>
      <c r="T650" s="46"/>
      <c r="U650" s="46"/>
      <c r="V650" s="46"/>
      <c r="W650" s="46"/>
      <c r="X650" s="46"/>
      <c r="Y650" s="46"/>
    </row>
    <row r="651" spans="1:25" ht="15.75" customHeight="1" x14ac:dyDescent="0.2">
      <c r="A651" s="46"/>
      <c r="B651" s="261" t="s">
        <v>953</v>
      </c>
      <c r="C651" s="280" t="s">
        <v>1019</v>
      </c>
      <c r="D651" s="261" t="s">
        <v>47</v>
      </c>
      <c r="E651" s="261" t="s">
        <v>1020</v>
      </c>
      <c r="F651" s="385" t="s">
        <v>3970</v>
      </c>
      <c r="G651" s="385"/>
      <c r="H651" s="279" t="s">
        <v>950</v>
      </c>
      <c r="I651" s="282">
        <v>0.19500000000000001</v>
      </c>
      <c r="J651" s="281">
        <v>24.73</v>
      </c>
      <c r="K651" s="281">
        <v>4.82</v>
      </c>
      <c r="O651" s="46"/>
      <c r="P651" s="46"/>
      <c r="Q651" s="46"/>
      <c r="R651" s="46"/>
      <c r="S651" s="46"/>
      <c r="T651" s="46"/>
      <c r="U651" s="46"/>
      <c r="V651" s="46"/>
      <c r="W651" s="46"/>
      <c r="X651" s="46"/>
      <c r="Y651" s="46"/>
    </row>
    <row r="652" spans="1:25" ht="15.75" customHeight="1" x14ac:dyDescent="0.2">
      <c r="A652" s="46"/>
      <c r="B652" s="262" t="s">
        <v>919</v>
      </c>
      <c r="C652" s="284" t="s">
        <v>1225</v>
      </c>
      <c r="D652" s="262" t="s">
        <v>47</v>
      </c>
      <c r="E652" s="262" t="s">
        <v>1226</v>
      </c>
      <c r="F652" s="389" t="s">
        <v>923</v>
      </c>
      <c r="G652" s="389"/>
      <c r="H652" s="283" t="s">
        <v>1191</v>
      </c>
      <c r="I652" s="286">
        <v>2.9600000000000001E-2</v>
      </c>
      <c r="J652" s="285">
        <v>52.18</v>
      </c>
      <c r="K652" s="285">
        <v>1.54</v>
      </c>
      <c r="O652" s="46"/>
      <c r="P652" s="46"/>
      <c r="Q652" s="46"/>
      <c r="R652" s="46"/>
      <c r="S652" s="46"/>
      <c r="T652" s="46"/>
      <c r="U652" s="46"/>
      <c r="V652" s="46"/>
      <c r="W652" s="46"/>
      <c r="X652" s="46"/>
      <c r="Y652" s="46"/>
    </row>
    <row r="653" spans="1:25" ht="15.75" customHeight="1" x14ac:dyDescent="0.2">
      <c r="A653" s="46"/>
      <c r="B653" s="262" t="s">
        <v>919</v>
      </c>
      <c r="C653" s="284" t="s">
        <v>1221</v>
      </c>
      <c r="D653" s="262" t="s">
        <v>47</v>
      </c>
      <c r="E653" s="262" t="s">
        <v>1222</v>
      </c>
      <c r="F653" s="389" t="s">
        <v>923</v>
      </c>
      <c r="G653" s="389"/>
      <c r="H653" s="283" t="s">
        <v>49</v>
      </c>
      <c r="I653" s="286">
        <v>0.54410000000000003</v>
      </c>
      <c r="J653" s="285">
        <v>0.3</v>
      </c>
      <c r="K653" s="285">
        <v>0.16</v>
      </c>
      <c r="O653" s="46"/>
      <c r="P653" s="46"/>
      <c r="Q653" s="46"/>
      <c r="R653" s="46"/>
      <c r="S653" s="46"/>
      <c r="T653" s="46"/>
      <c r="U653" s="46"/>
      <c r="V653" s="46"/>
      <c r="W653" s="46"/>
      <c r="X653" s="46"/>
      <c r="Y653" s="46"/>
    </row>
    <row r="654" spans="1:25" ht="15.75" customHeight="1" x14ac:dyDescent="0.2">
      <c r="A654" s="46"/>
      <c r="B654" s="262" t="s">
        <v>919</v>
      </c>
      <c r="C654" s="284" t="s">
        <v>1219</v>
      </c>
      <c r="D654" s="262" t="s">
        <v>47</v>
      </c>
      <c r="E654" s="262" t="s">
        <v>1220</v>
      </c>
      <c r="F654" s="389" t="s">
        <v>923</v>
      </c>
      <c r="G654" s="389"/>
      <c r="H654" s="283" t="s">
        <v>83</v>
      </c>
      <c r="I654" s="286">
        <v>2.9138999999999999</v>
      </c>
      <c r="J654" s="285">
        <v>8.19</v>
      </c>
      <c r="K654" s="285">
        <v>23.86</v>
      </c>
      <c r="O654" s="46"/>
      <c r="P654" s="46"/>
      <c r="Q654" s="46"/>
      <c r="R654" s="46"/>
      <c r="S654" s="46"/>
      <c r="T654" s="46"/>
      <c r="U654" s="46"/>
      <c r="V654" s="46"/>
      <c r="W654" s="46"/>
      <c r="X654" s="46"/>
      <c r="Y654" s="46"/>
    </row>
    <row r="655" spans="1:25" ht="45.6" customHeight="1" x14ac:dyDescent="0.2">
      <c r="A655" s="46"/>
      <c r="B655" s="262" t="s">
        <v>919</v>
      </c>
      <c r="C655" s="284" t="s">
        <v>1215</v>
      </c>
      <c r="D655" s="262" t="s">
        <v>47</v>
      </c>
      <c r="E655" s="262" t="s">
        <v>1216</v>
      </c>
      <c r="F655" s="389" t="s">
        <v>923</v>
      </c>
      <c r="G655" s="389"/>
      <c r="H655" s="283" t="s">
        <v>83</v>
      </c>
      <c r="I655" s="286">
        <v>0.79249999999999998</v>
      </c>
      <c r="J655" s="285">
        <v>2.98</v>
      </c>
      <c r="K655" s="285">
        <v>2.36</v>
      </c>
      <c r="O655" s="46"/>
      <c r="P655" s="46"/>
      <c r="Q655" s="46"/>
      <c r="R655" s="46"/>
      <c r="S655" s="46"/>
      <c r="T655" s="46"/>
      <c r="U655" s="46"/>
      <c r="V655" s="46"/>
      <c r="W655" s="46"/>
      <c r="X655" s="46"/>
      <c r="Y655" s="46"/>
    </row>
    <row r="656" spans="1:25" ht="15.75" customHeight="1" x14ac:dyDescent="0.2">
      <c r="A656" s="46"/>
      <c r="B656" s="262" t="s">
        <v>919</v>
      </c>
      <c r="C656" s="284" t="s">
        <v>1213</v>
      </c>
      <c r="D656" s="262" t="s">
        <v>47</v>
      </c>
      <c r="E656" s="262" t="s">
        <v>1214</v>
      </c>
      <c r="F656" s="389" t="s">
        <v>923</v>
      </c>
      <c r="G656" s="389"/>
      <c r="H656" s="283" t="s">
        <v>83</v>
      </c>
      <c r="I656" s="286">
        <v>0.91169999999999995</v>
      </c>
      <c r="J656" s="285">
        <v>7.22</v>
      </c>
      <c r="K656" s="285">
        <v>6.58</v>
      </c>
      <c r="O656" s="46"/>
      <c r="P656" s="46"/>
      <c r="Q656" s="46"/>
      <c r="R656" s="46"/>
      <c r="S656" s="46"/>
      <c r="T656" s="46"/>
      <c r="U656" s="46"/>
      <c r="V656" s="46"/>
      <c r="W656" s="46"/>
      <c r="X656" s="46"/>
      <c r="Y656" s="46"/>
    </row>
    <row r="657" spans="1:25" ht="15.75" customHeight="1" x14ac:dyDescent="0.2">
      <c r="A657" s="46"/>
      <c r="B657" s="262" t="s">
        <v>919</v>
      </c>
      <c r="C657" s="284" t="s">
        <v>1217</v>
      </c>
      <c r="D657" s="262" t="s">
        <v>47</v>
      </c>
      <c r="E657" s="262" t="s">
        <v>1218</v>
      </c>
      <c r="F657" s="389" t="s">
        <v>923</v>
      </c>
      <c r="G657" s="389"/>
      <c r="H657" s="283" t="s">
        <v>97</v>
      </c>
      <c r="I657" s="286">
        <v>1.0978000000000001</v>
      </c>
      <c r="J657" s="285">
        <v>3.73</v>
      </c>
      <c r="K657" s="285">
        <v>4.09</v>
      </c>
      <c r="O657" s="46"/>
      <c r="P657" s="46"/>
      <c r="Q657" s="46"/>
      <c r="R657" s="46"/>
      <c r="S657" s="46"/>
      <c r="T657" s="46"/>
      <c r="U657" s="46"/>
      <c r="V657" s="46"/>
      <c r="W657" s="46"/>
      <c r="X657" s="46"/>
      <c r="Y657" s="46"/>
    </row>
    <row r="658" spans="1:25" ht="15.75" customHeight="1" x14ac:dyDescent="0.2">
      <c r="A658" s="46"/>
      <c r="B658" s="262" t="s">
        <v>919</v>
      </c>
      <c r="C658" s="284" t="s">
        <v>1223</v>
      </c>
      <c r="D658" s="262" t="s">
        <v>47</v>
      </c>
      <c r="E658" s="262" t="s">
        <v>1224</v>
      </c>
      <c r="F658" s="389" t="s">
        <v>923</v>
      </c>
      <c r="G658" s="389"/>
      <c r="H658" s="283" t="s">
        <v>83</v>
      </c>
      <c r="I658" s="286">
        <v>2.5026999999999999</v>
      </c>
      <c r="J658" s="285">
        <v>0.33</v>
      </c>
      <c r="K658" s="285">
        <v>0.82</v>
      </c>
      <c r="O658" s="46"/>
      <c r="P658" s="46"/>
      <c r="Q658" s="46"/>
      <c r="R658" s="46"/>
      <c r="S658" s="46"/>
      <c r="T658" s="46"/>
      <c r="U658" s="46"/>
      <c r="V658" s="46"/>
      <c r="W658" s="46"/>
      <c r="X658" s="46"/>
      <c r="Y658" s="46"/>
    </row>
    <row r="659" spans="1:25" ht="15.75" customHeight="1" x14ac:dyDescent="0.2">
      <c r="A659" s="46"/>
      <c r="B659" s="262" t="s">
        <v>919</v>
      </c>
      <c r="C659" s="284" t="s">
        <v>1231</v>
      </c>
      <c r="D659" s="262" t="s">
        <v>47</v>
      </c>
      <c r="E659" s="262" t="s">
        <v>1232</v>
      </c>
      <c r="F659" s="389" t="s">
        <v>923</v>
      </c>
      <c r="G659" s="389"/>
      <c r="H659" s="283" t="s">
        <v>40</v>
      </c>
      <c r="I659" s="286">
        <v>2.1059999999999999</v>
      </c>
      <c r="J659" s="285">
        <v>28.39</v>
      </c>
      <c r="K659" s="285">
        <v>59.78</v>
      </c>
      <c r="O659" s="46"/>
      <c r="P659" s="46"/>
      <c r="Q659" s="46"/>
      <c r="R659" s="46"/>
      <c r="S659" s="46"/>
      <c r="T659" s="46"/>
      <c r="U659" s="46"/>
      <c r="V659" s="46"/>
      <c r="W659" s="46"/>
      <c r="X659" s="46"/>
      <c r="Y659" s="46"/>
    </row>
    <row r="660" spans="1:25" ht="15.75" customHeight="1" x14ac:dyDescent="0.2">
      <c r="A660" s="46"/>
      <c r="B660" s="262" t="s">
        <v>919</v>
      </c>
      <c r="C660" s="284" t="s">
        <v>1227</v>
      </c>
      <c r="D660" s="262" t="s">
        <v>47</v>
      </c>
      <c r="E660" s="262" t="s">
        <v>1228</v>
      </c>
      <c r="F660" s="389" t="s">
        <v>923</v>
      </c>
      <c r="G660" s="389"/>
      <c r="H660" s="283" t="s">
        <v>49</v>
      </c>
      <c r="I660" s="286">
        <v>20.186800000000002</v>
      </c>
      <c r="J660" s="285">
        <v>0.13</v>
      </c>
      <c r="K660" s="285">
        <v>2.62</v>
      </c>
      <c r="O660" s="46"/>
      <c r="P660" s="46"/>
      <c r="Q660" s="46"/>
      <c r="R660" s="46"/>
      <c r="S660" s="46"/>
      <c r="T660" s="46"/>
      <c r="U660" s="46"/>
      <c r="V660" s="46"/>
      <c r="W660" s="46"/>
      <c r="X660" s="46"/>
      <c r="Y660" s="46"/>
    </row>
    <row r="661" spans="1:25" ht="15.75" customHeight="1" x14ac:dyDescent="0.2">
      <c r="A661" s="46"/>
      <c r="B661" s="263"/>
      <c r="C661" s="263"/>
      <c r="D661" s="263"/>
      <c r="E661" s="263"/>
      <c r="F661" s="263" t="s">
        <v>924</v>
      </c>
      <c r="G661" s="289">
        <v>18.16</v>
      </c>
      <c r="H661" s="263" t="s">
        <v>925</v>
      </c>
      <c r="I661" s="289">
        <v>0</v>
      </c>
      <c r="J661" s="263" t="s">
        <v>926</v>
      </c>
      <c r="K661" s="289">
        <v>18.16</v>
      </c>
      <c r="O661" s="46"/>
      <c r="P661" s="46"/>
      <c r="Q661" s="46"/>
      <c r="R661" s="46"/>
      <c r="S661" s="46"/>
      <c r="T661" s="46"/>
      <c r="U661" s="46"/>
      <c r="V661" s="46"/>
      <c r="W661" s="46"/>
      <c r="X661" s="46"/>
      <c r="Y661" s="46"/>
    </row>
    <row r="662" spans="1:25" ht="15.75" customHeight="1" x14ac:dyDescent="0.2">
      <c r="A662" s="46"/>
      <c r="B662" s="263"/>
      <c r="C662" s="263"/>
      <c r="D662" s="263"/>
      <c r="E662" s="263"/>
      <c r="F662" s="263" t="s">
        <v>927</v>
      </c>
      <c r="G662" s="289">
        <v>25.5</v>
      </c>
      <c r="H662" s="263"/>
      <c r="I662" s="386" t="s">
        <v>928</v>
      </c>
      <c r="J662" s="386"/>
      <c r="K662" s="289">
        <v>148.08000000000001</v>
      </c>
      <c r="O662" s="46"/>
      <c r="P662" s="46"/>
      <c r="Q662" s="46"/>
      <c r="R662" s="46"/>
      <c r="S662" s="46"/>
      <c r="T662" s="46"/>
      <c r="U662" s="46"/>
      <c r="V662" s="46"/>
      <c r="W662" s="46"/>
      <c r="X662" s="46"/>
      <c r="Y662" s="46"/>
    </row>
    <row r="663" spans="1:25" ht="15.75" customHeight="1" x14ac:dyDescent="0.2">
      <c r="A663" s="46"/>
      <c r="B663" s="401" t="s">
        <v>2776</v>
      </c>
      <c r="C663" s="401"/>
      <c r="D663" s="401"/>
      <c r="E663" s="401"/>
      <c r="F663" s="401"/>
      <c r="G663" s="401"/>
      <c r="H663" s="401"/>
      <c r="I663" s="401"/>
      <c r="J663" s="401"/>
      <c r="K663" s="401"/>
      <c r="O663" s="46"/>
      <c r="P663" s="46"/>
      <c r="Q663" s="46"/>
      <c r="R663" s="46"/>
      <c r="S663" s="46"/>
      <c r="T663" s="46"/>
      <c r="U663" s="46"/>
      <c r="V663" s="46"/>
      <c r="W663" s="46"/>
      <c r="X663" s="46"/>
      <c r="Y663" s="46"/>
    </row>
    <row r="664" spans="1:25" ht="15.75" customHeight="1" thickBot="1" x14ac:dyDescent="0.25">
      <c r="A664" s="46"/>
      <c r="B664" s="425" t="s">
        <v>2789</v>
      </c>
      <c r="C664" s="425"/>
      <c r="D664" s="425"/>
      <c r="E664" s="425"/>
      <c r="F664" s="425"/>
      <c r="G664" s="425"/>
      <c r="H664" s="425"/>
      <c r="I664" s="425"/>
      <c r="J664" s="425"/>
      <c r="K664" s="425"/>
      <c r="O664" s="46"/>
      <c r="P664" s="46"/>
      <c r="Q664" s="46"/>
      <c r="R664" s="46"/>
      <c r="S664" s="46"/>
      <c r="T664" s="46"/>
      <c r="U664" s="46"/>
      <c r="V664" s="46"/>
      <c r="W664" s="46"/>
      <c r="X664" s="46"/>
      <c r="Y664" s="46"/>
    </row>
    <row r="665" spans="1:25" ht="15.75" customHeight="1" thickTop="1" x14ac:dyDescent="0.2">
      <c r="A665" s="46"/>
      <c r="B665" s="278"/>
      <c r="C665" s="278"/>
      <c r="D665" s="278"/>
      <c r="E665" s="278"/>
      <c r="F665" s="278"/>
      <c r="G665" s="278"/>
      <c r="H665" s="278"/>
      <c r="I665" s="278"/>
      <c r="J665" s="278"/>
      <c r="K665" s="278"/>
      <c r="O665" s="46"/>
      <c r="P665" s="46"/>
      <c r="Q665" s="46"/>
      <c r="R665" s="46"/>
      <c r="S665" s="46"/>
      <c r="T665" s="46"/>
      <c r="U665" s="46"/>
      <c r="V665" s="46"/>
      <c r="W665" s="46"/>
      <c r="X665" s="46"/>
      <c r="Y665" s="46"/>
    </row>
    <row r="666" spans="1:25" ht="15.75" customHeight="1" x14ac:dyDescent="0.2">
      <c r="A666" s="46"/>
      <c r="B666" s="259" t="s">
        <v>214</v>
      </c>
      <c r="C666" s="267" t="s">
        <v>24</v>
      </c>
      <c r="D666" s="259" t="s">
        <v>25</v>
      </c>
      <c r="E666" s="259" t="s">
        <v>26</v>
      </c>
      <c r="F666" s="387" t="s">
        <v>917</v>
      </c>
      <c r="G666" s="387"/>
      <c r="H666" s="271" t="s">
        <v>27</v>
      </c>
      <c r="I666" s="267" t="s">
        <v>28</v>
      </c>
      <c r="J666" s="267" t="s">
        <v>29</v>
      </c>
      <c r="K666" s="267" t="s">
        <v>30</v>
      </c>
      <c r="O666" s="46"/>
      <c r="P666" s="46"/>
      <c r="Q666" s="46"/>
      <c r="R666" s="46"/>
      <c r="S666" s="46"/>
      <c r="T666" s="46"/>
      <c r="U666" s="46"/>
      <c r="V666" s="46"/>
      <c r="W666" s="46"/>
      <c r="X666" s="46"/>
      <c r="Y666" s="46"/>
    </row>
    <row r="667" spans="1:25" ht="15.75" customHeight="1" x14ac:dyDescent="0.2">
      <c r="A667" s="46"/>
      <c r="B667" s="260" t="s">
        <v>918</v>
      </c>
      <c r="C667" s="275" t="s">
        <v>218</v>
      </c>
      <c r="D667" s="260" t="s">
        <v>73</v>
      </c>
      <c r="E667" s="260" t="s">
        <v>219</v>
      </c>
      <c r="F667" s="388" t="s">
        <v>1182</v>
      </c>
      <c r="G667" s="388"/>
      <c r="H667" s="274" t="s">
        <v>40</v>
      </c>
      <c r="I667" s="277">
        <v>1</v>
      </c>
      <c r="J667" s="276">
        <v>176.24</v>
      </c>
      <c r="K667" s="276">
        <v>176.24</v>
      </c>
      <c r="O667" s="46"/>
      <c r="P667" s="46"/>
      <c r="Q667" s="46"/>
      <c r="R667" s="46"/>
      <c r="S667" s="46"/>
      <c r="T667" s="46"/>
      <c r="U667" s="46"/>
      <c r="V667" s="46"/>
      <c r="W667" s="46"/>
      <c r="X667" s="46"/>
      <c r="Y667" s="46"/>
    </row>
    <row r="668" spans="1:25" ht="15.75" customHeight="1" x14ac:dyDescent="0.2">
      <c r="A668" s="46"/>
      <c r="B668" s="261" t="s">
        <v>953</v>
      </c>
      <c r="C668" s="280" t="s">
        <v>1233</v>
      </c>
      <c r="D668" s="261" t="s">
        <v>39</v>
      </c>
      <c r="E668" s="261" t="s">
        <v>1234</v>
      </c>
      <c r="F668" s="385" t="s">
        <v>1235</v>
      </c>
      <c r="G668" s="385"/>
      <c r="H668" s="279" t="s">
        <v>40</v>
      </c>
      <c r="I668" s="282">
        <v>1.02</v>
      </c>
      <c r="J668" s="281">
        <v>66.790000000000006</v>
      </c>
      <c r="K668" s="281">
        <v>68.12</v>
      </c>
      <c r="O668" s="46"/>
      <c r="P668" s="46"/>
      <c r="Q668" s="46"/>
      <c r="R668" s="46"/>
      <c r="S668" s="46"/>
      <c r="T668" s="46"/>
      <c r="U668" s="46"/>
      <c r="V668" s="46"/>
      <c r="W668" s="46"/>
      <c r="X668" s="46"/>
      <c r="Y668" s="46"/>
    </row>
    <row r="669" spans="1:25" ht="15.75" customHeight="1" x14ac:dyDescent="0.2">
      <c r="A669" s="46"/>
      <c r="B669" s="261" t="s">
        <v>953</v>
      </c>
      <c r="C669" s="280" t="s">
        <v>1019</v>
      </c>
      <c r="D669" s="261" t="s">
        <v>47</v>
      </c>
      <c r="E669" s="261" t="s">
        <v>1020</v>
      </c>
      <c r="F669" s="385" t="s">
        <v>3970</v>
      </c>
      <c r="G669" s="385"/>
      <c r="H669" s="279" t="s">
        <v>950</v>
      </c>
      <c r="I669" s="282">
        <v>0.19500000000000001</v>
      </c>
      <c r="J669" s="281">
        <v>24.73</v>
      </c>
      <c r="K669" s="281">
        <v>4.82</v>
      </c>
      <c r="O669" s="46"/>
      <c r="P669" s="46"/>
      <c r="Q669" s="46"/>
      <c r="R669" s="46"/>
      <c r="S669" s="46"/>
      <c r="T669" s="46"/>
      <c r="U669" s="46"/>
      <c r="V669" s="46"/>
      <c r="W669" s="46"/>
      <c r="X669" s="46"/>
      <c r="Y669" s="46"/>
    </row>
    <row r="670" spans="1:25" ht="15.75" customHeight="1" x14ac:dyDescent="0.2">
      <c r="A670" s="46"/>
      <c r="B670" s="261" t="s">
        <v>953</v>
      </c>
      <c r="C670" s="280" t="s">
        <v>1212</v>
      </c>
      <c r="D670" s="261" t="s">
        <v>47</v>
      </c>
      <c r="E670" s="261" t="s">
        <v>2652</v>
      </c>
      <c r="F670" s="385" t="s">
        <v>3970</v>
      </c>
      <c r="G670" s="385"/>
      <c r="H670" s="279" t="s">
        <v>950</v>
      </c>
      <c r="I670" s="282">
        <v>0.59499999999999997</v>
      </c>
      <c r="J670" s="281">
        <v>26.82</v>
      </c>
      <c r="K670" s="281">
        <v>15.95</v>
      </c>
      <c r="O670" s="46"/>
      <c r="P670" s="46"/>
      <c r="Q670" s="46"/>
      <c r="R670" s="46"/>
      <c r="S670" s="46"/>
      <c r="T670" s="46"/>
      <c r="U670" s="46"/>
      <c r="V670" s="46"/>
      <c r="W670" s="46"/>
      <c r="X670" s="46"/>
      <c r="Y670" s="46"/>
    </row>
    <row r="671" spans="1:25" ht="15.75" customHeight="1" x14ac:dyDescent="0.2">
      <c r="A671" s="46"/>
      <c r="B671" s="262" t="s">
        <v>919</v>
      </c>
      <c r="C671" s="284" t="s">
        <v>1225</v>
      </c>
      <c r="D671" s="262" t="s">
        <v>47</v>
      </c>
      <c r="E671" s="262" t="s">
        <v>1226</v>
      </c>
      <c r="F671" s="389" t="s">
        <v>923</v>
      </c>
      <c r="G671" s="389"/>
      <c r="H671" s="283" t="s">
        <v>1191</v>
      </c>
      <c r="I671" s="286">
        <v>2.9600000000000001E-2</v>
      </c>
      <c r="J671" s="285">
        <v>52.18</v>
      </c>
      <c r="K671" s="285">
        <v>1.54</v>
      </c>
      <c r="O671" s="46"/>
      <c r="P671" s="46"/>
      <c r="Q671" s="46"/>
      <c r="R671" s="46"/>
      <c r="S671" s="46"/>
      <c r="T671" s="46"/>
      <c r="U671" s="46"/>
      <c r="V671" s="46"/>
      <c r="W671" s="46"/>
      <c r="X671" s="46"/>
      <c r="Y671" s="46"/>
    </row>
    <row r="672" spans="1:25" ht="15.75" customHeight="1" x14ac:dyDescent="0.2">
      <c r="A672" s="46"/>
      <c r="B672" s="262" t="s">
        <v>919</v>
      </c>
      <c r="C672" s="284" t="s">
        <v>1227</v>
      </c>
      <c r="D672" s="262" t="s">
        <v>47</v>
      </c>
      <c r="E672" s="262" t="s">
        <v>1228</v>
      </c>
      <c r="F672" s="389" t="s">
        <v>923</v>
      </c>
      <c r="G672" s="389"/>
      <c r="H672" s="283" t="s">
        <v>49</v>
      </c>
      <c r="I672" s="286">
        <v>20.186800000000002</v>
      </c>
      <c r="J672" s="285">
        <v>0.13</v>
      </c>
      <c r="K672" s="285">
        <v>2.62</v>
      </c>
      <c r="O672" s="46"/>
      <c r="P672" s="46"/>
      <c r="Q672" s="46"/>
      <c r="R672" s="46"/>
      <c r="S672" s="46"/>
      <c r="T672" s="46"/>
      <c r="U672" s="46"/>
      <c r="V672" s="46"/>
      <c r="W672" s="46"/>
      <c r="X672" s="46"/>
      <c r="Y672" s="46"/>
    </row>
    <row r="673" spans="1:25" ht="15.75" customHeight="1" x14ac:dyDescent="0.2">
      <c r="A673" s="46"/>
      <c r="B673" s="262" t="s">
        <v>919</v>
      </c>
      <c r="C673" s="284" t="s">
        <v>1223</v>
      </c>
      <c r="D673" s="262" t="s">
        <v>47</v>
      </c>
      <c r="E673" s="262" t="s">
        <v>1224</v>
      </c>
      <c r="F673" s="389" t="s">
        <v>923</v>
      </c>
      <c r="G673" s="389"/>
      <c r="H673" s="283" t="s">
        <v>83</v>
      </c>
      <c r="I673" s="286">
        <v>2.5026999999999999</v>
      </c>
      <c r="J673" s="285">
        <v>0.33</v>
      </c>
      <c r="K673" s="285">
        <v>0.82</v>
      </c>
      <c r="O673" s="46"/>
      <c r="P673" s="46"/>
      <c r="Q673" s="46"/>
      <c r="R673" s="46"/>
      <c r="S673" s="46"/>
      <c r="T673" s="46"/>
      <c r="U673" s="46"/>
      <c r="V673" s="46"/>
      <c r="W673" s="46"/>
      <c r="X673" s="46"/>
      <c r="Y673" s="46"/>
    </row>
    <row r="674" spans="1:25" ht="45.6" customHeight="1" x14ac:dyDescent="0.2">
      <c r="A674" s="46"/>
      <c r="B674" s="262" t="s">
        <v>919</v>
      </c>
      <c r="C674" s="284" t="s">
        <v>1213</v>
      </c>
      <c r="D674" s="262" t="s">
        <v>47</v>
      </c>
      <c r="E674" s="262" t="s">
        <v>1214</v>
      </c>
      <c r="F674" s="389" t="s">
        <v>923</v>
      </c>
      <c r="G674" s="389"/>
      <c r="H674" s="283" t="s">
        <v>83</v>
      </c>
      <c r="I674" s="286">
        <v>0.91169999999999995</v>
      </c>
      <c r="J674" s="285">
        <v>7.22</v>
      </c>
      <c r="K674" s="285">
        <v>6.58</v>
      </c>
      <c r="O674" s="46"/>
      <c r="P674" s="46"/>
      <c r="Q674" s="46"/>
      <c r="R674" s="46"/>
      <c r="S674" s="46"/>
      <c r="T674" s="46"/>
      <c r="U674" s="46"/>
      <c r="V674" s="46"/>
      <c r="W674" s="46"/>
      <c r="X674" s="46"/>
      <c r="Y674" s="46"/>
    </row>
    <row r="675" spans="1:25" ht="15.75" customHeight="1" x14ac:dyDescent="0.2">
      <c r="A675" s="46"/>
      <c r="B675" s="262" t="s">
        <v>919</v>
      </c>
      <c r="C675" s="284" t="s">
        <v>1229</v>
      </c>
      <c r="D675" s="262" t="s">
        <v>47</v>
      </c>
      <c r="E675" s="262" t="s">
        <v>1230</v>
      </c>
      <c r="F675" s="389" t="s">
        <v>923</v>
      </c>
      <c r="G675" s="389"/>
      <c r="H675" s="283" t="s">
        <v>40</v>
      </c>
      <c r="I675" s="286">
        <v>2.1059999999999999</v>
      </c>
      <c r="J675" s="285">
        <v>21.52</v>
      </c>
      <c r="K675" s="285">
        <v>45.32</v>
      </c>
      <c r="O675" s="46"/>
      <c r="P675" s="46"/>
      <c r="Q675" s="46"/>
      <c r="R675" s="46"/>
      <c r="S675" s="46"/>
      <c r="T675" s="46"/>
      <c r="U675" s="46"/>
      <c r="V675" s="46"/>
      <c r="W675" s="46"/>
      <c r="X675" s="46"/>
      <c r="Y675" s="46"/>
    </row>
    <row r="676" spans="1:25" ht="15.75" customHeight="1" x14ac:dyDescent="0.2">
      <c r="A676" s="46"/>
      <c r="B676" s="262" t="s">
        <v>919</v>
      </c>
      <c r="C676" s="284" t="s">
        <v>1217</v>
      </c>
      <c r="D676" s="262" t="s">
        <v>47</v>
      </c>
      <c r="E676" s="262" t="s">
        <v>1218</v>
      </c>
      <c r="F676" s="389" t="s">
        <v>923</v>
      </c>
      <c r="G676" s="389"/>
      <c r="H676" s="283" t="s">
        <v>97</v>
      </c>
      <c r="I676" s="286">
        <v>1.0978000000000001</v>
      </c>
      <c r="J676" s="285">
        <v>3.73</v>
      </c>
      <c r="K676" s="285">
        <v>4.09</v>
      </c>
      <c r="O676" s="46"/>
      <c r="P676" s="46"/>
      <c r="Q676" s="46"/>
      <c r="R676" s="46"/>
      <c r="S676" s="46"/>
      <c r="T676" s="46"/>
      <c r="U676" s="46"/>
      <c r="V676" s="46"/>
      <c r="W676" s="46"/>
      <c r="X676" s="46"/>
      <c r="Y676" s="46"/>
    </row>
    <row r="677" spans="1:25" ht="15.75" customHeight="1" x14ac:dyDescent="0.2">
      <c r="A677" s="46"/>
      <c r="B677" s="262" t="s">
        <v>919</v>
      </c>
      <c r="C677" s="284" t="s">
        <v>1215</v>
      </c>
      <c r="D677" s="262" t="s">
        <v>47</v>
      </c>
      <c r="E677" s="262" t="s">
        <v>1216</v>
      </c>
      <c r="F677" s="389" t="s">
        <v>923</v>
      </c>
      <c r="G677" s="389"/>
      <c r="H677" s="283" t="s">
        <v>83</v>
      </c>
      <c r="I677" s="286">
        <v>0.79249999999999998</v>
      </c>
      <c r="J677" s="285">
        <v>2.98</v>
      </c>
      <c r="K677" s="285">
        <v>2.36</v>
      </c>
      <c r="O677" s="46"/>
      <c r="P677" s="46"/>
      <c r="Q677" s="46"/>
      <c r="R677" s="46"/>
      <c r="S677" s="46"/>
      <c r="T677" s="46"/>
      <c r="U677" s="46"/>
      <c r="V677" s="46"/>
      <c r="W677" s="46"/>
      <c r="X677" s="46"/>
      <c r="Y677" s="46"/>
    </row>
    <row r="678" spans="1:25" ht="15.75" customHeight="1" x14ac:dyDescent="0.2">
      <c r="A678" s="46"/>
      <c r="B678" s="262" t="s">
        <v>919</v>
      </c>
      <c r="C678" s="284" t="s">
        <v>1221</v>
      </c>
      <c r="D678" s="262" t="s">
        <v>47</v>
      </c>
      <c r="E678" s="262" t="s">
        <v>1222</v>
      </c>
      <c r="F678" s="389" t="s">
        <v>923</v>
      </c>
      <c r="G678" s="389"/>
      <c r="H678" s="283" t="s">
        <v>49</v>
      </c>
      <c r="I678" s="286">
        <v>0.54410000000000003</v>
      </c>
      <c r="J678" s="285">
        <v>0.3</v>
      </c>
      <c r="K678" s="285">
        <v>0.16</v>
      </c>
      <c r="O678" s="46"/>
      <c r="P678" s="46"/>
      <c r="Q678" s="46"/>
      <c r="R678" s="46"/>
      <c r="S678" s="46"/>
      <c r="T678" s="46"/>
      <c r="U678" s="46"/>
      <c r="V678" s="46"/>
      <c r="W678" s="46"/>
      <c r="X678" s="46"/>
      <c r="Y678" s="46"/>
    </row>
    <row r="679" spans="1:25" ht="15.75" customHeight="1" x14ac:dyDescent="0.2">
      <c r="A679" s="46"/>
      <c r="B679" s="262" t="s">
        <v>919</v>
      </c>
      <c r="C679" s="284" t="s">
        <v>1219</v>
      </c>
      <c r="D679" s="262" t="s">
        <v>47</v>
      </c>
      <c r="E679" s="262" t="s">
        <v>1220</v>
      </c>
      <c r="F679" s="389" t="s">
        <v>923</v>
      </c>
      <c r="G679" s="389"/>
      <c r="H679" s="283" t="s">
        <v>83</v>
      </c>
      <c r="I679" s="286">
        <v>2.9138999999999999</v>
      </c>
      <c r="J679" s="285">
        <v>8.19</v>
      </c>
      <c r="K679" s="285">
        <v>23.86</v>
      </c>
      <c r="O679" s="46"/>
      <c r="P679" s="46"/>
      <c r="Q679" s="46"/>
      <c r="R679" s="46"/>
      <c r="S679" s="46"/>
      <c r="T679" s="46"/>
      <c r="U679" s="46"/>
      <c r="V679" s="46"/>
      <c r="W679" s="46"/>
      <c r="X679" s="46"/>
      <c r="Y679" s="46"/>
    </row>
    <row r="680" spans="1:25" ht="15.75" customHeight="1" x14ac:dyDescent="0.2">
      <c r="A680" s="46"/>
      <c r="B680" s="263"/>
      <c r="C680" s="263"/>
      <c r="D680" s="263"/>
      <c r="E680" s="263"/>
      <c r="F680" s="263" t="s">
        <v>924</v>
      </c>
      <c r="G680" s="289">
        <v>18.16</v>
      </c>
      <c r="H680" s="263" t="s">
        <v>925</v>
      </c>
      <c r="I680" s="289">
        <v>0</v>
      </c>
      <c r="J680" s="263" t="s">
        <v>926</v>
      </c>
      <c r="K680" s="289">
        <v>18.16</v>
      </c>
      <c r="O680" s="46"/>
      <c r="P680" s="46"/>
      <c r="Q680" s="46"/>
      <c r="R680" s="46"/>
      <c r="S680" s="46"/>
      <c r="T680" s="46"/>
      <c r="U680" s="46"/>
      <c r="V680" s="46"/>
      <c r="W680" s="46"/>
      <c r="X680" s="46"/>
      <c r="Y680" s="46"/>
    </row>
    <row r="681" spans="1:25" ht="15.75" customHeight="1" x14ac:dyDescent="0.2">
      <c r="A681" s="46"/>
      <c r="B681" s="263"/>
      <c r="C681" s="263"/>
      <c r="D681" s="263"/>
      <c r="E681" s="263"/>
      <c r="F681" s="263" t="s">
        <v>927</v>
      </c>
      <c r="G681" s="289">
        <v>36.67</v>
      </c>
      <c r="H681" s="263"/>
      <c r="I681" s="386" t="s">
        <v>928</v>
      </c>
      <c r="J681" s="386"/>
      <c r="K681" s="289">
        <v>212.91</v>
      </c>
      <c r="O681" s="46"/>
      <c r="P681" s="46"/>
      <c r="Q681" s="46"/>
      <c r="R681" s="46"/>
      <c r="S681" s="46"/>
      <c r="T681" s="46"/>
      <c r="U681" s="46"/>
      <c r="V681" s="46"/>
      <c r="W681" s="46"/>
      <c r="X681" s="46"/>
      <c r="Y681" s="46"/>
    </row>
    <row r="682" spans="1:25" ht="15.75" customHeight="1" x14ac:dyDescent="0.2">
      <c r="A682" s="46"/>
      <c r="B682" s="401" t="s">
        <v>2776</v>
      </c>
      <c r="C682" s="401"/>
      <c r="D682" s="401"/>
      <c r="E682" s="401"/>
      <c r="F682" s="401"/>
      <c r="G682" s="401"/>
      <c r="H682" s="401"/>
      <c r="I682" s="401"/>
      <c r="J682" s="401"/>
      <c r="K682" s="401"/>
      <c r="O682" s="46"/>
      <c r="P682" s="46"/>
      <c r="Q682" s="46"/>
      <c r="R682" s="46"/>
      <c r="S682" s="46"/>
      <c r="T682" s="46"/>
      <c r="U682" s="46"/>
      <c r="V682" s="46"/>
      <c r="W682" s="46"/>
      <c r="X682" s="46"/>
      <c r="Y682" s="46"/>
    </row>
    <row r="683" spans="1:25" ht="15.75" customHeight="1" thickBot="1" x14ac:dyDescent="0.25">
      <c r="A683" s="46"/>
      <c r="B683" s="425" t="s">
        <v>2790</v>
      </c>
      <c r="C683" s="425"/>
      <c r="D683" s="425"/>
      <c r="E683" s="425"/>
      <c r="F683" s="425"/>
      <c r="G683" s="425"/>
      <c r="H683" s="425"/>
      <c r="I683" s="425"/>
      <c r="J683" s="425"/>
      <c r="K683" s="425"/>
      <c r="O683" s="46"/>
      <c r="P683" s="46"/>
      <c r="Q683" s="46"/>
      <c r="R683" s="46"/>
      <c r="S683" s="46"/>
      <c r="T683" s="46"/>
      <c r="U683" s="46"/>
      <c r="V683" s="46"/>
      <c r="W683" s="46"/>
      <c r="X683" s="46"/>
      <c r="Y683" s="46"/>
    </row>
    <row r="684" spans="1:25" ht="15.75" customHeight="1" thickTop="1" x14ac:dyDescent="0.2">
      <c r="A684" s="46"/>
      <c r="B684" s="278"/>
      <c r="C684" s="278"/>
      <c r="D684" s="278"/>
      <c r="E684" s="278"/>
      <c r="F684" s="278"/>
      <c r="G684" s="278"/>
      <c r="H684" s="278"/>
      <c r="I684" s="278"/>
      <c r="J684" s="278"/>
      <c r="K684" s="278"/>
      <c r="O684" s="46"/>
      <c r="P684" s="46"/>
      <c r="Q684" s="46"/>
      <c r="R684" s="46"/>
      <c r="S684" s="46"/>
      <c r="T684" s="46"/>
      <c r="U684" s="46"/>
      <c r="V684" s="46"/>
      <c r="W684" s="46"/>
      <c r="X684" s="46"/>
      <c r="Y684" s="46"/>
    </row>
    <row r="685" spans="1:25" ht="15.75" customHeight="1" x14ac:dyDescent="0.2">
      <c r="A685" s="46"/>
      <c r="B685" s="259" t="s">
        <v>217</v>
      </c>
      <c r="C685" s="267" t="s">
        <v>24</v>
      </c>
      <c r="D685" s="259" t="s">
        <v>25</v>
      </c>
      <c r="E685" s="259" t="s">
        <v>26</v>
      </c>
      <c r="F685" s="387" t="s">
        <v>917</v>
      </c>
      <c r="G685" s="387"/>
      <c r="H685" s="271" t="s">
        <v>27</v>
      </c>
      <c r="I685" s="267" t="s">
        <v>28</v>
      </c>
      <c r="J685" s="267" t="s">
        <v>29</v>
      </c>
      <c r="K685" s="267" t="s">
        <v>30</v>
      </c>
      <c r="O685" s="46"/>
      <c r="P685" s="46"/>
      <c r="Q685" s="46"/>
      <c r="R685" s="46"/>
      <c r="S685" s="46"/>
      <c r="T685" s="46"/>
      <c r="U685" s="46"/>
      <c r="V685" s="46"/>
      <c r="W685" s="46"/>
      <c r="X685" s="46"/>
      <c r="Y685" s="46"/>
    </row>
    <row r="686" spans="1:25" ht="15.75" customHeight="1" x14ac:dyDescent="0.2">
      <c r="A686" s="46"/>
      <c r="B686" s="260" t="s">
        <v>918</v>
      </c>
      <c r="C686" s="275" t="s">
        <v>221</v>
      </c>
      <c r="D686" s="260" t="s">
        <v>73</v>
      </c>
      <c r="E686" s="260" t="s">
        <v>222</v>
      </c>
      <c r="F686" s="388" t="s">
        <v>1182</v>
      </c>
      <c r="G686" s="388"/>
      <c r="H686" s="274" t="s">
        <v>40</v>
      </c>
      <c r="I686" s="277">
        <v>1</v>
      </c>
      <c r="J686" s="276">
        <v>190.7</v>
      </c>
      <c r="K686" s="276">
        <v>190.7</v>
      </c>
      <c r="O686" s="46"/>
      <c r="P686" s="46"/>
      <c r="Q686" s="46"/>
      <c r="R686" s="46"/>
      <c r="S686" s="46"/>
      <c r="T686" s="46"/>
      <c r="U686" s="46"/>
      <c r="V686" s="46"/>
      <c r="W686" s="46"/>
      <c r="X686" s="46"/>
      <c r="Y686" s="46"/>
    </row>
    <row r="687" spans="1:25" ht="15.75" customHeight="1" x14ac:dyDescent="0.2">
      <c r="A687" s="46"/>
      <c r="B687" s="261" t="s">
        <v>953</v>
      </c>
      <c r="C687" s="280" t="s">
        <v>1212</v>
      </c>
      <c r="D687" s="261" t="s">
        <v>47</v>
      </c>
      <c r="E687" s="261" t="s">
        <v>2652</v>
      </c>
      <c r="F687" s="385" t="s">
        <v>3970</v>
      </c>
      <c r="G687" s="385"/>
      <c r="H687" s="279" t="s">
        <v>950</v>
      </c>
      <c r="I687" s="282">
        <v>0.59499999999999997</v>
      </c>
      <c r="J687" s="281">
        <v>26.82</v>
      </c>
      <c r="K687" s="281">
        <v>15.95</v>
      </c>
      <c r="O687" s="46"/>
      <c r="P687" s="46"/>
      <c r="Q687" s="46"/>
      <c r="R687" s="46"/>
      <c r="S687" s="46"/>
      <c r="T687" s="46"/>
      <c r="U687" s="46"/>
      <c r="V687" s="46"/>
      <c r="W687" s="46"/>
      <c r="X687" s="46"/>
      <c r="Y687" s="46"/>
    </row>
    <row r="688" spans="1:25" ht="15.75" customHeight="1" x14ac:dyDescent="0.2">
      <c r="A688" s="46"/>
      <c r="B688" s="261" t="s">
        <v>953</v>
      </c>
      <c r="C688" s="280" t="s">
        <v>1019</v>
      </c>
      <c r="D688" s="261" t="s">
        <v>47</v>
      </c>
      <c r="E688" s="261" t="s">
        <v>1020</v>
      </c>
      <c r="F688" s="385" t="s">
        <v>3970</v>
      </c>
      <c r="G688" s="385"/>
      <c r="H688" s="279" t="s">
        <v>950</v>
      </c>
      <c r="I688" s="282">
        <v>0.19500000000000001</v>
      </c>
      <c r="J688" s="281">
        <v>24.73</v>
      </c>
      <c r="K688" s="281">
        <v>4.82</v>
      </c>
      <c r="O688" s="46"/>
      <c r="P688" s="46"/>
      <c r="Q688" s="46"/>
      <c r="R688" s="46"/>
      <c r="S688" s="46"/>
      <c r="T688" s="46"/>
      <c r="U688" s="46"/>
      <c r="V688" s="46"/>
      <c r="W688" s="46"/>
      <c r="X688" s="46"/>
      <c r="Y688" s="46"/>
    </row>
    <row r="689" spans="1:25" ht="15.75" customHeight="1" x14ac:dyDescent="0.2">
      <c r="A689" s="46"/>
      <c r="B689" s="261" t="s">
        <v>953</v>
      </c>
      <c r="C689" s="280" t="s">
        <v>1233</v>
      </c>
      <c r="D689" s="261" t="s">
        <v>39</v>
      </c>
      <c r="E689" s="261" t="s">
        <v>1234</v>
      </c>
      <c r="F689" s="385" t="s">
        <v>1235</v>
      </c>
      <c r="G689" s="385"/>
      <c r="H689" s="279" t="s">
        <v>40</v>
      </c>
      <c r="I689" s="282">
        <v>1.02</v>
      </c>
      <c r="J689" s="281">
        <v>66.790000000000006</v>
      </c>
      <c r="K689" s="281">
        <v>68.12</v>
      </c>
      <c r="O689" s="46"/>
      <c r="P689" s="46"/>
      <c r="Q689" s="46"/>
      <c r="R689" s="46"/>
      <c r="S689" s="46"/>
      <c r="T689" s="46"/>
      <c r="U689" s="46"/>
      <c r="V689" s="46"/>
      <c r="W689" s="46"/>
      <c r="X689" s="46"/>
      <c r="Y689" s="46"/>
    </row>
    <row r="690" spans="1:25" ht="15.75" customHeight="1" x14ac:dyDescent="0.2">
      <c r="A690" s="46"/>
      <c r="B690" s="262" t="s">
        <v>919</v>
      </c>
      <c r="C690" s="284" t="s">
        <v>1213</v>
      </c>
      <c r="D690" s="262" t="s">
        <v>47</v>
      </c>
      <c r="E690" s="262" t="s">
        <v>1214</v>
      </c>
      <c r="F690" s="389" t="s">
        <v>923</v>
      </c>
      <c r="G690" s="389"/>
      <c r="H690" s="283" t="s">
        <v>83</v>
      </c>
      <c r="I690" s="286">
        <v>0.91169999999999995</v>
      </c>
      <c r="J690" s="285">
        <v>7.22</v>
      </c>
      <c r="K690" s="285">
        <v>6.58</v>
      </c>
      <c r="O690" s="46"/>
      <c r="P690" s="46"/>
      <c r="Q690" s="46"/>
      <c r="R690" s="46"/>
      <c r="S690" s="46"/>
      <c r="T690" s="46"/>
      <c r="U690" s="46"/>
      <c r="V690" s="46"/>
      <c r="W690" s="46"/>
      <c r="X690" s="46"/>
      <c r="Y690" s="46"/>
    </row>
    <row r="691" spans="1:25" ht="15.75" customHeight="1" x14ac:dyDescent="0.2">
      <c r="A691" s="46"/>
      <c r="B691" s="262" t="s">
        <v>919</v>
      </c>
      <c r="C691" s="284" t="s">
        <v>1227</v>
      </c>
      <c r="D691" s="262" t="s">
        <v>47</v>
      </c>
      <c r="E691" s="262" t="s">
        <v>1228</v>
      </c>
      <c r="F691" s="389" t="s">
        <v>923</v>
      </c>
      <c r="G691" s="389"/>
      <c r="H691" s="283" t="s">
        <v>49</v>
      </c>
      <c r="I691" s="286">
        <v>20.186800000000002</v>
      </c>
      <c r="J691" s="285">
        <v>0.13</v>
      </c>
      <c r="K691" s="285">
        <v>2.62</v>
      </c>
      <c r="O691" s="46"/>
      <c r="P691" s="46"/>
      <c r="Q691" s="46"/>
      <c r="R691" s="46"/>
      <c r="S691" s="46"/>
      <c r="T691" s="46"/>
      <c r="U691" s="46"/>
      <c r="V691" s="46"/>
      <c r="W691" s="46"/>
      <c r="X691" s="46"/>
      <c r="Y691" s="46"/>
    </row>
    <row r="692" spans="1:25" ht="15.75" customHeight="1" x14ac:dyDescent="0.2">
      <c r="A692" s="46"/>
      <c r="B692" s="262" t="s">
        <v>919</v>
      </c>
      <c r="C692" s="284" t="s">
        <v>1215</v>
      </c>
      <c r="D692" s="262" t="s">
        <v>47</v>
      </c>
      <c r="E692" s="262" t="s">
        <v>1216</v>
      </c>
      <c r="F692" s="389" t="s">
        <v>923</v>
      </c>
      <c r="G692" s="389"/>
      <c r="H692" s="283" t="s">
        <v>83</v>
      </c>
      <c r="I692" s="286">
        <v>0.79249999999999998</v>
      </c>
      <c r="J692" s="285">
        <v>2.98</v>
      </c>
      <c r="K692" s="285">
        <v>2.36</v>
      </c>
      <c r="O692" s="46"/>
      <c r="P692" s="46"/>
      <c r="Q692" s="46"/>
      <c r="R692" s="46"/>
      <c r="S692" s="46"/>
      <c r="T692" s="46"/>
      <c r="U692" s="46"/>
      <c r="V692" s="46"/>
      <c r="W692" s="46"/>
      <c r="X692" s="46"/>
      <c r="Y692" s="46"/>
    </row>
    <row r="693" spans="1:25" ht="45.6" customHeight="1" x14ac:dyDescent="0.2">
      <c r="A693" s="46"/>
      <c r="B693" s="262" t="s">
        <v>919</v>
      </c>
      <c r="C693" s="284" t="s">
        <v>1221</v>
      </c>
      <c r="D693" s="262" t="s">
        <v>47</v>
      </c>
      <c r="E693" s="262" t="s">
        <v>1222</v>
      </c>
      <c r="F693" s="389" t="s">
        <v>923</v>
      </c>
      <c r="G693" s="389"/>
      <c r="H693" s="283" t="s">
        <v>49</v>
      </c>
      <c r="I693" s="286">
        <v>0.54410000000000003</v>
      </c>
      <c r="J693" s="285">
        <v>0.3</v>
      </c>
      <c r="K693" s="285">
        <v>0.16</v>
      </c>
      <c r="O693" s="46"/>
      <c r="P693" s="46"/>
      <c r="Q693" s="46"/>
      <c r="R693" s="46"/>
      <c r="S693" s="46"/>
      <c r="T693" s="46"/>
      <c r="U693" s="46"/>
      <c r="V693" s="46"/>
      <c r="W693" s="46"/>
      <c r="X693" s="46"/>
      <c r="Y693" s="46"/>
    </row>
    <row r="694" spans="1:25" ht="15.75" customHeight="1" x14ac:dyDescent="0.2">
      <c r="A694" s="46"/>
      <c r="B694" s="262" t="s">
        <v>919</v>
      </c>
      <c r="C694" s="284" t="s">
        <v>1223</v>
      </c>
      <c r="D694" s="262" t="s">
        <v>47</v>
      </c>
      <c r="E694" s="262" t="s">
        <v>1224</v>
      </c>
      <c r="F694" s="389" t="s">
        <v>923</v>
      </c>
      <c r="G694" s="389"/>
      <c r="H694" s="283" t="s">
        <v>83</v>
      </c>
      <c r="I694" s="286">
        <v>2.5026999999999999</v>
      </c>
      <c r="J694" s="285">
        <v>0.33</v>
      </c>
      <c r="K694" s="285">
        <v>0.82</v>
      </c>
      <c r="O694" s="46"/>
      <c r="P694" s="46"/>
      <c r="Q694" s="46"/>
      <c r="R694" s="46"/>
      <c r="S694" s="46"/>
      <c r="T694" s="46"/>
      <c r="U694" s="46"/>
      <c r="V694" s="46"/>
      <c r="W694" s="46"/>
      <c r="X694" s="46"/>
      <c r="Y694" s="46"/>
    </row>
    <row r="695" spans="1:25" ht="15.75" customHeight="1" x14ac:dyDescent="0.2">
      <c r="A695" s="46"/>
      <c r="B695" s="262" t="s">
        <v>919</v>
      </c>
      <c r="C695" s="284" t="s">
        <v>1219</v>
      </c>
      <c r="D695" s="262" t="s">
        <v>47</v>
      </c>
      <c r="E695" s="262" t="s">
        <v>1220</v>
      </c>
      <c r="F695" s="389" t="s">
        <v>923</v>
      </c>
      <c r="G695" s="389"/>
      <c r="H695" s="283" t="s">
        <v>83</v>
      </c>
      <c r="I695" s="286">
        <v>2.9138999999999999</v>
      </c>
      <c r="J695" s="285">
        <v>8.19</v>
      </c>
      <c r="K695" s="285">
        <v>23.86</v>
      </c>
      <c r="O695" s="46"/>
      <c r="P695" s="46"/>
      <c r="Q695" s="46"/>
      <c r="R695" s="46"/>
      <c r="S695" s="46"/>
      <c r="T695" s="46"/>
      <c r="U695" s="46"/>
      <c r="V695" s="46"/>
      <c r="W695" s="46"/>
      <c r="X695" s="46"/>
      <c r="Y695" s="46"/>
    </row>
    <row r="696" spans="1:25" ht="15.75" customHeight="1" x14ac:dyDescent="0.2">
      <c r="A696" s="46"/>
      <c r="B696" s="262" t="s">
        <v>919</v>
      </c>
      <c r="C696" s="284" t="s">
        <v>1225</v>
      </c>
      <c r="D696" s="262" t="s">
        <v>47</v>
      </c>
      <c r="E696" s="262" t="s">
        <v>1226</v>
      </c>
      <c r="F696" s="389" t="s">
        <v>923</v>
      </c>
      <c r="G696" s="389"/>
      <c r="H696" s="283" t="s">
        <v>1191</v>
      </c>
      <c r="I696" s="286">
        <v>2.9600000000000001E-2</v>
      </c>
      <c r="J696" s="285">
        <v>52.18</v>
      </c>
      <c r="K696" s="285">
        <v>1.54</v>
      </c>
      <c r="O696" s="46"/>
      <c r="P696" s="46"/>
      <c r="Q696" s="46"/>
      <c r="R696" s="46"/>
      <c r="S696" s="46"/>
      <c r="T696" s="46"/>
      <c r="U696" s="46"/>
      <c r="V696" s="46"/>
      <c r="W696" s="46"/>
      <c r="X696" s="46"/>
      <c r="Y696" s="46"/>
    </row>
    <row r="697" spans="1:25" ht="15.75" customHeight="1" x14ac:dyDescent="0.2">
      <c r="A697" s="46"/>
      <c r="B697" s="262" t="s">
        <v>919</v>
      </c>
      <c r="C697" s="284" t="s">
        <v>1231</v>
      </c>
      <c r="D697" s="262" t="s">
        <v>47</v>
      </c>
      <c r="E697" s="262" t="s">
        <v>1232</v>
      </c>
      <c r="F697" s="389" t="s">
        <v>923</v>
      </c>
      <c r="G697" s="389"/>
      <c r="H697" s="283" t="s">
        <v>40</v>
      </c>
      <c r="I697" s="286">
        <v>2.1059999999999999</v>
      </c>
      <c r="J697" s="285">
        <v>28.39</v>
      </c>
      <c r="K697" s="285">
        <v>59.78</v>
      </c>
      <c r="O697" s="46"/>
      <c r="P697" s="46"/>
      <c r="Q697" s="46"/>
      <c r="R697" s="46"/>
      <c r="S697" s="46"/>
      <c r="T697" s="46"/>
      <c r="U697" s="46"/>
      <c r="V697" s="46"/>
      <c r="W697" s="46"/>
      <c r="X697" s="46"/>
      <c r="Y697" s="46"/>
    </row>
    <row r="698" spans="1:25" ht="15.75" customHeight="1" x14ac:dyDescent="0.2">
      <c r="A698" s="46"/>
      <c r="B698" s="262" t="s">
        <v>919</v>
      </c>
      <c r="C698" s="284" t="s">
        <v>1217</v>
      </c>
      <c r="D698" s="262" t="s">
        <v>47</v>
      </c>
      <c r="E698" s="262" t="s">
        <v>1218</v>
      </c>
      <c r="F698" s="389" t="s">
        <v>923</v>
      </c>
      <c r="G698" s="389"/>
      <c r="H698" s="283" t="s">
        <v>97</v>
      </c>
      <c r="I698" s="286">
        <v>1.0978000000000001</v>
      </c>
      <c r="J698" s="285">
        <v>3.73</v>
      </c>
      <c r="K698" s="285">
        <v>4.09</v>
      </c>
      <c r="O698" s="46"/>
      <c r="P698" s="46"/>
      <c r="Q698" s="46"/>
      <c r="R698" s="46"/>
      <c r="S698" s="46"/>
      <c r="T698" s="46"/>
      <c r="U698" s="46"/>
      <c r="V698" s="46"/>
      <c r="W698" s="46"/>
      <c r="X698" s="46"/>
      <c r="Y698" s="46"/>
    </row>
    <row r="699" spans="1:25" ht="15.75" customHeight="1" x14ac:dyDescent="0.2">
      <c r="A699" s="46"/>
      <c r="B699" s="263"/>
      <c r="C699" s="263"/>
      <c r="D699" s="263"/>
      <c r="E699" s="263"/>
      <c r="F699" s="263" t="s">
        <v>924</v>
      </c>
      <c r="G699" s="289">
        <v>18.16</v>
      </c>
      <c r="H699" s="263" t="s">
        <v>925</v>
      </c>
      <c r="I699" s="289">
        <v>0</v>
      </c>
      <c r="J699" s="263" t="s">
        <v>926</v>
      </c>
      <c r="K699" s="289">
        <v>18.16</v>
      </c>
      <c r="O699" s="46"/>
      <c r="P699" s="46"/>
      <c r="Q699" s="46"/>
      <c r="R699" s="46"/>
      <c r="S699" s="46"/>
      <c r="T699" s="46"/>
      <c r="U699" s="46"/>
      <c r="V699" s="46"/>
      <c r="W699" s="46"/>
      <c r="X699" s="46"/>
      <c r="Y699" s="46"/>
    </row>
    <row r="700" spans="1:25" ht="15.75" customHeight="1" x14ac:dyDescent="0.2">
      <c r="A700" s="46"/>
      <c r="B700" s="263"/>
      <c r="C700" s="263"/>
      <c r="D700" s="263"/>
      <c r="E700" s="263"/>
      <c r="F700" s="263" t="s">
        <v>927</v>
      </c>
      <c r="G700" s="289">
        <v>39.68</v>
      </c>
      <c r="H700" s="263"/>
      <c r="I700" s="386" t="s">
        <v>928</v>
      </c>
      <c r="J700" s="386"/>
      <c r="K700" s="289">
        <v>230.38</v>
      </c>
      <c r="O700" s="46"/>
      <c r="P700" s="46"/>
      <c r="Q700" s="46"/>
      <c r="R700" s="46"/>
      <c r="S700" s="46"/>
      <c r="T700" s="46"/>
      <c r="U700" s="46"/>
      <c r="V700" s="46"/>
      <c r="W700" s="46"/>
      <c r="X700" s="46"/>
      <c r="Y700" s="46"/>
    </row>
    <row r="701" spans="1:25" ht="15.75" customHeight="1" x14ac:dyDescent="0.2">
      <c r="A701" s="46"/>
      <c r="B701" s="401" t="s">
        <v>2776</v>
      </c>
      <c r="C701" s="401"/>
      <c r="D701" s="401"/>
      <c r="E701" s="401"/>
      <c r="F701" s="401"/>
      <c r="G701" s="401"/>
      <c r="H701" s="401"/>
      <c r="I701" s="401"/>
      <c r="J701" s="401"/>
      <c r="K701" s="401"/>
      <c r="O701" s="46"/>
      <c r="P701" s="46"/>
      <c r="Q701" s="46"/>
      <c r="R701" s="46"/>
      <c r="S701" s="46"/>
      <c r="T701" s="46"/>
      <c r="U701" s="46"/>
      <c r="V701" s="46"/>
      <c r="W701" s="46"/>
      <c r="X701" s="46"/>
      <c r="Y701" s="46"/>
    </row>
    <row r="702" spans="1:25" ht="15.75" customHeight="1" thickBot="1" x14ac:dyDescent="0.25">
      <c r="A702" s="46"/>
      <c r="B702" s="425" t="s">
        <v>2791</v>
      </c>
      <c r="C702" s="425"/>
      <c r="D702" s="425"/>
      <c r="E702" s="425"/>
      <c r="F702" s="425"/>
      <c r="G702" s="425"/>
      <c r="H702" s="425"/>
      <c r="I702" s="425"/>
      <c r="J702" s="425"/>
      <c r="K702" s="425"/>
      <c r="O702" s="46"/>
      <c r="P702" s="46"/>
      <c r="Q702" s="46"/>
      <c r="R702" s="46"/>
      <c r="S702" s="46"/>
      <c r="T702" s="46"/>
      <c r="U702" s="46"/>
      <c r="V702" s="46"/>
      <c r="W702" s="46"/>
      <c r="X702" s="46"/>
      <c r="Y702" s="46"/>
    </row>
    <row r="703" spans="1:25" ht="15.75" customHeight="1" thickTop="1" x14ac:dyDescent="0.2">
      <c r="A703" s="46"/>
      <c r="B703" s="278"/>
      <c r="C703" s="278"/>
      <c r="D703" s="278"/>
      <c r="E703" s="278"/>
      <c r="F703" s="278"/>
      <c r="G703" s="278"/>
      <c r="H703" s="278"/>
      <c r="I703" s="278"/>
      <c r="J703" s="278"/>
      <c r="K703" s="278"/>
      <c r="O703" s="46"/>
      <c r="P703" s="46"/>
      <c r="Q703" s="46"/>
      <c r="R703" s="46"/>
      <c r="S703" s="46"/>
      <c r="T703" s="46"/>
      <c r="U703" s="46"/>
      <c r="V703" s="46"/>
      <c r="W703" s="46"/>
      <c r="X703" s="46"/>
      <c r="Y703" s="46"/>
    </row>
    <row r="704" spans="1:25" ht="15.75" customHeight="1" x14ac:dyDescent="0.2">
      <c r="A704" s="46"/>
      <c r="B704" s="259" t="s">
        <v>220</v>
      </c>
      <c r="C704" s="267" t="s">
        <v>24</v>
      </c>
      <c r="D704" s="259" t="s">
        <v>25</v>
      </c>
      <c r="E704" s="259" t="s">
        <v>26</v>
      </c>
      <c r="F704" s="387" t="s">
        <v>917</v>
      </c>
      <c r="G704" s="387"/>
      <c r="H704" s="271" t="s">
        <v>27</v>
      </c>
      <c r="I704" s="267" t="s">
        <v>28</v>
      </c>
      <c r="J704" s="267" t="s">
        <v>29</v>
      </c>
      <c r="K704" s="267" t="s">
        <v>30</v>
      </c>
      <c r="O704" s="46"/>
      <c r="P704" s="46"/>
      <c r="Q704" s="46"/>
      <c r="R704" s="46"/>
      <c r="S704" s="46"/>
      <c r="T704" s="46"/>
      <c r="U704" s="46"/>
      <c r="V704" s="46"/>
      <c r="W704" s="46"/>
      <c r="X704" s="46"/>
      <c r="Y704" s="46"/>
    </row>
    <row r="705" spans="1:25" ht="15.75" customHeight="1" x14ac:dyDescent="0.2">
      <c r="A705" s="46"/>
      <c r="B705" s="260" t="s">
        <v>918</v>
      </c>
      <c r="C705" s="275" t="s">
        <v>3178</v>
      </c>
      <c r="D705" s="260" t="s">
        <v>47</v>
      </c>
      <c r="E705" s="260" t="s">
        <v>3179</v>
      </c>
      <c r="F705" s="388" t="s">
        <v>4002</v>
      </c>
      <c r="G705" s="388"/>
      <c r="H705" s="274" t="s">
        <v>83</v>
      </c>
      <c r="I705" s="277">
        <v>1</v>
      </c>
      <c r="J705" s="276">
        <v>63.74</v>
      </c>
      <c r="K705" s="276">
        <v>63.74</v>
      </c>
      <c r="O705" s="46"/>
      <c r="P705" s="46"/>
      <c r="Q705" s="46"/>
      <c r="R705" s="46"/>
      <c r="S705" s="46"/>
      <c r="T705" s="46"/>
      <c r="U705" s="46"/>
      <c r="V705" s="46"/>
      <c r="W705" s="46"/>
      <c r="X705" s="46"/>
      <c r="Y705" s="46"/>
    </row>
    <row r="706" spans="1:25" ht="15.75" customHeight="1" x14ac:dyDescent="0.2">
      <c r="A706" s="46"/>
      <c r="B706" s="261" t="s">
        <v>953</v>
      </c>
      <c r="C706" s="280" t="s">
        <v>1019</v>
      </c>
      <c r="D706" s="261" t="s">
        <v>47</v>
      </c>
      <c r="E706" s="261" t="s">
        <v>1020</v>
      </c>
      <c r="F706" s="385" t="s">
        <v>3970</v>
      </c>
      <c r="G706" s="385"/>
      <c r="H706" s="279" t="s">
        <v>950</v>
      </c>
      <c r="I706" s="282">
        <v>2.7E-2</v>
      </c>
      <c r="J706" s="281">
        <v>24.73</v>
      </c>
      <c r="K706" s="281">
        <v>0.66</v>
      </c>
      <c r="O706" s="46"/>
      <c r="P706" s="46"/>
      <c r="Q706" s="46"/>
      <c r="R706" s="46"/>
      <c r="S706" s="46"/>
      <c r="T706" s="46"/>
      <c r="U706" s="46"/>
      <c r="V706" s="46"/>
      <c r="W706" s="46"/>
      <c r="X706" s="46"/>
      <c r="Y706" s="46"/>
    </row>
    <row r="707" spans="1:25" ht="15.75" customHeight="1" x14ac:dyDescent="0.2">
      <c r="A707" s="46"/>
      <c r="B707" s="261" t="s">
        <v>953</v>
      </c>
      <c r="C707" s="280" t="s">
        <v>1212</v>
      </c>
      <c r="D707" s="261" t="s">
        <v>47</v>
      </c>
      <c r="E707" s="261" t="s">
        <v>2652</v>
      </c>
      <c r="F707" s="385" t="s">
        <v>3970</v>
      </c>
      <c r="G707" s="385"/>
      <c r="H707" s="279" t="s">
        <v>950</v>
      </c>
      <c r="I707" s="282">
        <v>8.2000000000000003E-2</v>
      </c>
      <c r="J707" s="281">
        <v>26.82</v>
      </c>
      <c r="K707" s="281">
        <v>2.19</v>
      </c>
      <c r="O707" s="46"/>
      <c r="P707" s="46"/>
      <c r="Q707" s="46"/>
      <c r="R707" s="46"/>
      <c r="S707" s="46"/>
      <c r="T707" s="46"/>
      <c r="U707" s="46"/>
      <c r="V707" s="46"/>
      <c r="W707" s="46"/>
      <c r="X707" s="46"/>
      <c r="Y707" s="46"/>
    </row>
    <row r="708" spans="1:25" ht="15.75" customHeight="1" x14ac:dyDescent="0.2">
      <c r="A708" s="46"/>
      <c r="B708" s="262" t="s">
        <v>919</v>
      </c>
      <c r="C708" s="284" t="s">
        <v>3274</v>
      </c>
      <c r="D708" s="262" t="s">
        <v>47</v>
      </c>
      <c r="E708" s="262" t="s">
        <v>3275</v>
      </c>
      <c r="F708" s="389" t="s">
        <v>923</v>
      </c>
      <c r="G708" s="389"/>
      <c r="H708" s="283" t="s">
        <v>83</v>
      </c>
      <c r="I708" s="286">
        <v>1.1000000000000001</v>
      </c>
      <c r="J708" s="285">
        <v>53.28</v>
      </c>
      <c r="K708" s="285">
        <v>58.6</v>
      </c>
      <c r="O708" s="46"/>
      <c r="P708" s="46"/>
      <c r="Q708" s="46"/>
      <c r="R708" s="46"/>
      <c r="S708" s="46"/>
      <c r="T708" s="46"/>
      <c r="U708" s="46"/>
      <c r="V708" s="46"/>
      <c r="W708" s="46"/>
      <c r="X708" s="46"/>
      <c r="Y708" s="46"/>
    </row>
    <row r="709" spans="1:25" ht="15.75" customHeight="1" x14ac:dyDescent="0.2">
      <c r="A709" s="46"/>
      <c r="B709" s="262" t="s">
        <v>919</v>
      </c>
      <c r="C709" s="284" t="s">
        <v>1221</v>
      </c>
      <c r="D709" s="262" t="s">
        <v>47</v>
      </c>
      <c r="E709" s="262" t="s">
        <v>1222</v>
      </c>
      <c r="F709" s="389" t="s">
        <v>923</v>
      </c>
      <c r="G709" s="389"/>
      <c r="H709" s="283" t="s">
        <v>49</v>
      </c>
      <c r="I709" s="286">
        <v>7.6364000000000001</v>
      </c>
      <c r="J709" s="285">
        <v>0.3</v>
      </c>
      <c r="K709" s="285">
        <v>2.29</v>
      </c>
      <c r="O709" s="46"/>
      <c r="P709" s="46"/>
      <c r="Q709" s="46"/>
      <c r="R709" s="46"/>
      <c r="S709" s="46"/>
      <c r="T709" s="46"/>
      <c r="U709" s="46"/>
      <c r="V709" s="46"/>
      <c r="W709" s="46"/>
      <c r="X709" s="46"/>
      <c r="Y709" s="46"/>
    </row>
    <row r="710" spans="1:25" ht="15.75" customHeight="1" x14ac:dyDescent="0.2">
      <c r="A710" s="46"/>
      <c r="B710" s="263"/>
      <c r="C710" s="263"/>
      <c r="D710" s="263"/>
      <c r="E710" s="263"/>
      <c r="F710" s="263" t="s">
        <v>924</v>
      </c>
      <c r="G710" s="289">
        <v>2.5</v>
      </c>
      <c r="H710" s="263" t="s">
        <v>925</v>
      </c>
      <c r="I710" s="289">
        <v>0</v>
      </c>
      <c r="J710" s="263" t="s">
        <v>926</v>
      </c>
      <c r="K710" s="289">
        <v>2.5</v>
      </c>
      <c r="O710" s="46"/>
      <c r="P710" s="46"/>
      <c r="Q710" s="46"/>
      <c r="R710" s="46"/>
      <c r="S710" s="46"/>
      <c r="T710" s="46"/>
      <c r="U710" s="46"/>
      <c r="V710" s="46"/>
      <c r="W710" s="46"/>
      <c r="X710" s="46"/>
      <c r="Y710" s="46"/>
    </row>
    <row r="711" spans="1:25" ht="15.75" customHeight="1" thickBot="1" x14ac:dyDescent="0.25">
      <c r="A711" s="46"/>
      <c r="B711" s="263"/>
      <c r="C711" s="263"/>
      <c r="D711" s="263"/>
      <c r="E711" s="263"/>
      <c r="F711" s="263" t="s">
        <v>927</v>
      </c>
      <c r="G711" s="289">
        <v>13.26</v>
      </c>
      <c r="H711" s="263"/>
      <c r="I711" s="386" t="s">
        <v>928</v>
      </c>
      <c r="J711" s="386"/>
      <c r="K711" s="289">
        <v>77</v>
      </c>
      <c r="O711" s="46"/>
      <c r="P711" s="46"/>
      <c r="Q711" s="46"/>
      <c r="R711" s="46"/>
      <c r="S711" s="46"/>
      <c r="T711" s="46"/>
      <c r="U711" s="46"/>
      <c r="V711" s="46"/>
      <c r="W711" s="46"/>
      <c r="X711" s="46"/>
      <c r="Y711" s="46"/>
    </row>
    <row r="712" spans="1:25" ht="15.75" customHeight="1" thickTop="1" x14ac:dyDescent="0.2">
      <c r="A712" s="46"/>
      <c r="B712" s="278"/>
      <c r="C712" s="278"/>
      <c r="D712" s="278"/>
      <c r="E712" s="278"/>
      <c r="F712" s="278"/>
      <c r="G712" s="278"/>
      <c r="H712" s="278"/>
      <c r="I712" s="278"/>
      <c r="J712" s="278"/>
      <c r="K712" s="278"/>
      <c r="O712" s="46"/>
      <c r="P712" s="46"/>
      <c r="Q712" s="46"/>
      <c r="R712" s="46"/>
      <c r="S712" s="46"/>
      <c r="T712" s="46"/>
      <c r="U712" s="46"/>
      <c r="V712" s="46"/>
      <c r="W712" s="46"/>
      <c r="X712" s="46"/>
      <c r="Y712" s="46"/>
    </row>
    <row r="713" spans="1:25" ht="15.75" customHeight="1" x14ac:dyDescent="0.2">
      <c r="A713" s="46"/>
      <c r="B713" s="259" t="s">
        <v>225</v>
      </c>
      <c r="C713" s="267" t="s">
        <v>24</v>
      </c>
      <c r="D713" s="259" t="s">
        <v>25</v>
      </c>
      <c r="E713" s="259" t="s">
        <v>26</v>
      </c>
      <c r="F713" s="387" t="s">
        <v>917</v>
      </c>
      <c r="G713" s="387"/>
      <c r="H713" s="271" t="s">
        <v>27</v>
      </c>
      <c r="I713" s="267" t="s">
        <v>28</v>
      </c>
      <c r="J713" s="267" t="s">
        <v>29</v>
      </c>
      <c r="K713" s="267" t="s">
        <v>30</v>
      </c>
      <c r="O713" s="46"/>
      <c r="P713" s="46"/>
      <c r="Q713" s="46"/>
      <c r="R713" s="46"/>
      <c r="S713" s="46"/>
      <c r="T713" s="46"/>
      <c r="U713" s="46"/>
      <c r="V713" s="46"/>
      <c r="W713" s="46"/>
      <c r="X713" s="46"/>
      <c r="Y713" s="46"/>
    </row>
    <row r="714" spans="1:25" ht="15.75" customHeight="1" x14ac:dyDescent="0.2">
      <c r="A714" s="46"/>
      <c r="B714" s="260" t="s">
        <v>918</v>
      </c>
      <c r="C714" s="275" t="s">
        <v>226</v>
      </c>
      <c r="D714" s="260" t="s">
        <v>47</v>
      </c>
      <c r="E714" s="260" t="s">
        <v>227</v>
      </c>
      <c r="F714" s="388" t="s">
        <v>4003</v>
      </c>
      <c r="G714" s="388"/>
      <c r="H714" s="274" t="s">
        <v>40</v>
      </c>
      <c r="I714" s="277">
        <v>1</v>
      </c>
      <c r="J714" s="276">
        <v>333.39</v>
      </c>
      <c r="K714" s="276">
        <v>333.39</v>
      </c>
      <c r="O714" s="46"/>
      <c r="P714" s="46"/>
      <c r="Q714" s="46"/>
      <c r="R714" s="46"/>
      <c r="S714" s="46"/>
      <c r="T714" s="46"/>
      <c r="U714" s="46"/>
      <c r="V714" s="46"/>
      <c r="W714" s="46"/>
      <c r="X714" s="46"/>
      <c r="Y714" s="46"/>
    </row>
    <row r="715" spans="1:25" ht="15.75" customHeight="1" x14ac:dyDescent="0.2">
      <c r="A715" s="46"/>
      <c r="B715" s="261" t="s">
        <v>953</v>
      </c>
      <c r="C715" s="280" t="s">
        <v>1033</v>
      </c>
      <c r="D715" s="261" t="s">
        <v>47</v>
      </c>
      <c r="E715" s="261" t="s">
        <v>1034</v>
      </c>
      <c r="F715" s="385" t="s">
        <v>3985</v>
      </c>
      <c r="G715" s="385"/>
      <c r="H715" s="279" t="s">
        <v>1035</v>
      </c>
      <c r="I715" s="282">
        <v>4.2000000000000003E-2</v>
      </c>
      <c r="J715" s="281">
        <v>32.840000000000003</v>
      </c>
      <c r="K715" s="281">
        <v>1.37</v>
      </c>
      <c r="O715" s="46"/>
      <c r="P715" s="46"/>
      <c r="Q715" s="46"/>
      <c r="R715" s="46"/>
      <c r="S715" s="46"/>
      <c r="T715" s="46"/>
      <c r="U715" s="46"/>
      <c r="V715" s="46"/>
      <c r="W715" s="46"/>
      <c r="X715" s="46"/>
      <c r="Y715" s="46"/>
    </row>
    <row r="716" spans="1:25" ht="15.75" customHeight="1" x14ac:dyDescent="0.2">
      <c r="A716" s="46"/>
      <c r="B716" s="261" t="s">
        <v>953</v>
      </c>
      <c r="C716" s="280" t="s">
        <v>1039</v>
      </c>
      <c r="D716" s="261" t="s">
        <v>47</v>
      </c>
      <c r="E716" s="261" t="s">
        <v>1040</v>
      </c>
      <c r="F716" s="385" t="s">
        <v>3985</v>
      </c>
      <c r="G716" s="385"/>
      <c r="H716" s="279" t="s">
        <v>1041</v>
      </c>
      <c r="I716" s="282">
        <v>1.2230000000000001</v>
      </c>
      <c r="J716" s="281">
        <v>31.77</v>
      </c>
      <c r="K716" s="281">
        <v>38.85</v>
      </c>
      <c r="O716" s="46"/>
      <c r="P716" s="46"/>
      <c r="Q716" s="46"/>
      <c r="R716" s="46"/>
      <c r="S716" s="46"/>
      <c r="T716" s="46"/>
      <c r="U716" s="46"/>
      <c r="V716" s="46"/>
      <c r="W716" s="46"/>
      <c r="X716" s="46"/>
      <c r="Y716" s="46"/>
    </row>
    <row r="717" spans="1:25" ht="15.75" customHeight="1" x14ac:dyDescent="0.2">
      <c r="A717" s="46"/>
      <c r="B717" s="261" t="s">
        <v>953</v>
      </c>
      <c r="C717" s="280" t="s">
        <v>1236</v>
      </c>
      <c r="D717" s="261" t="s">
        <v>47</v>
      </c>
      <c r="E717" s="261" t="s">
        <v>1237</v>
      </c>
      <c r="F717" s="385" t="s">
        <v>3970</v>
      </c>
      <c r="G717" s="385"/>
      <c r="H717" s="279" t="s">
        <v>950</v>
      </c>
      <c r="I717" s="282">
        <v>1.2649999999999999</v>
      </c>
      <c r="J717" s="281">
        <v>27.38</v>
      </c>
      <c r="K717" s="281">
        <v>34.630000000000003</v>
      </c>
      <c r="O717" s="46"/>
      <c r="P717" s="46"/>
      <c r="Q717" s="46"/>
      <c r="R717" s="46"/>
      <c r="S717" s="46"/>
      <c r="T717" s="46"/>
      <c r="U717" s="46"/>
      <c r="V717" s="46"/>
      <c r="W717" s="46"/>
      <c r="X717" s="46"/>
      <c r="Y717" s="46"/>
    </row>
    <row r="718" spans="1:25" ht="15.75" customHeight="1" x14ac:dyDescent="0.2">
      <c r="A718" s="46"/>
      <c r="B718" s="261" t="s">
        <v>953</v>
      </c>
      <c r="C718" s="280" t="s">
        <v>1019</v>
      </c>
      <c r="D718" s="261" t="s">
        <v>47</v>
      </c>
      <c r="E718" s="261" t="s">
        <v>1020</v>
      </c>
      <c r="F718" s="385" t="s">
        <v>3970</v>
      </c>
      <c r="G718" s="385"/>
      <c r="H718" s="279" t="s">
        <v>950</v>
      </c>
      <c r="I718" s="282">
        <v>0.63300000000000001</v>
      </c>
      <c r="J718" s="281">
        <v>24.73</v>
      </c>
      <c r="K718" s="281">
        <v>15.65</v>
      </c>
      <c r="O718" s="46"/>
      <c r="P718" s="46"/>
      <c r="Q718" s="46"/>
      <c r="R718" s="46"/>
      <c r="S718" s="46"/>
      <c r="T718" s="46"/>
      <c r="U718" s="46"/>
      <c r="V718" s="46"/>
      <c r="W718" s="46"/>
      <c r="X718" s="46"/>
      <c r="Y718" s="46"/>
    </row>
    <row r="719" spans="1:25" ht="15.75" customHeight="1" x14ac:dyDescent="0.2">
      <c r="A719" s="46"/>
      <c r="B719" s="262" t="s">
        <v>919</v>
      </c>
      <c r="C719" s="284" t="s">
        <v>1238</v>
      </c>
      <c r="D719" s="262" t="s">
        <v>47</v>
      </c>
      <c r="E719" s="262" t="s">
        <v>1239</v>
      </c>
      <c r="F719" s="389" t="s">
        <v>923</v>
      </c>
      <c r="G719" s="389"/>
      <c r="H719" s="283" t="s">
        <v>97</v>
      </c>
      <c r="I719" s="286">
        <v>0.53</v>
      </c>
      <c r="J719" s="285">
        <v>42.59</v>
      </c>
      <c r="K719" s="285">
        <v>22.57</v>
      </c>
      <c r="O719" s="46"/>
      <c r="P719" s="46"/>
      <c r="Q719" s="46"/>
      <c r="R719" s="46"/>
      <c r="S719" s="46"/>
      <c r="T719" s="46"/>
      <c r="U719" s="46"/>
      <c r="V719" s="46"/>
      <c r="W719" s="46"/>
      <c r="X719" s="46"/>
      <c r="Y719" s="46"/>
    </row>
    <row r="720" spans="1:25" ht="15.75" customHeight="1" x14ac:dyDescent="0.2">
      <c r="A720" s="46"/>
      <c r="B720" s="262" t="s">
        <v>919</v>
      </c>
      <c r="C720" s="284" t="s">
        <v>1240</v>
      </c>
      <c r="D720" s="262" t="s">
        <v>47</v>
      </c>
      <c r="E720" s="262" t="s">
        <v>1241</v>
      </c>
      <c r="F720" s="389" t="s">
        <v>923</v>
      </c>
      <c r="G720" s="389"/>
      <c r="H720" s="283" t="s">
        <v>97</v>
      </c>
      <c r="I720" s="286">
        <v>0.97</v>
      </c>
      <c r="J720" s="285">
        <v>2.4700000000000002</v>
      </c>
      <c r="K720" s="285">
        <v>2.39</v>
      </c>
      <c r="O720" s="46"/>
      <c r="P720" s="46"/>
      <c r="Q720" s="46"/>
      <c r="R720" s="46"/>
      <c r="S720" s="46"/>
      <c r="T720" s="46"/>
      <c r="U720" s="46"/>
      <c r="V720" s="46"/>
      <c r="W720" s="46"/>
      <c r="X720" s="46"/>
      <c r="Y720" s="46"/>
    </row>
    <row r="721" spans="1:25" ht="15.75" customHeight="1" x14ac:dyDescent="0.2">
      <c r="A721" s="46"/>
      <c r="B721" s="262" t="s">
        <v>919</v>
      </c>
      <c r="C721" s="284" t="s">
        <v>1242</v>
      </c>
      <c r="D721" s="262" t="s">
        <v>47</v>
      </c>
      <c r="E721" s="262" t="s">
        <v>2653</v>
      </c>
      <c r="F721" s="389" t="s">
        <v>923</v>
      </c>
      <c r="G721" s="389"/>
      <c r="H721" s="283" t="s">
        <v>40</v>
      </c>
      <c r="I721" s="286">
        <v>1.05</v>
      </c>
      <c r="J721" s="285">
        <v>207.56</v>
      </c>
      <c r="K721" s="285">
        <v>217.93</v>
      </c>
      <c r="O721" s="46"/>
      <c r="P721" s="46"/>
      <c r="Q721" s="46"/>
      <c r="R721" s="46"/>
      <c r="S721" s="46"/>
      <c r="T721" s="46"/>
      <c r="U721" s="46"/>
      <c r="V721" s="46"/>
      <c r="W721" s="46"/>
      <c r="X721" s="46"/>
      <c r="Y721" s="46"/>
    </row>
    <row r="722" spans="1:25" ht="15.75" customHeight="1" x14ac:dyDescent="0.2">
      <c r="A722" s="46"/>
      <c r="B722" s="263"/>
      <c r="C722" s="263"/>
      <c r="D722" s="263"/>
      <c r="E722" s="263"/>
      <c r="F722" s="263" t="s">
        <v>924</v>
      </c>
      <c r="G722" s="289">
        <v>78.52</v>
      </c>
      <c r="H722" s="263" t="s">
        <v>925</v>
      </c>
      <c r="I722" s="289">
        <v>0</v>
      </c>
      <c r="J722" s="263" t="s">
        <v>926</v>
      </c>
      <c r="K722" s="289">
        <v>78.52</v>
      </c>
      <c r="O722" s="46"/>
      <c r="P722" s="46"/>
      <c r="Q722" s="46"/>
      <c r="R722" s="46"/>
      <c r="S722" s="46"/>
      <c r="T722" s="46"/>
      <c r="U722" s="46"/>
      <c r="V722" s="46"/>
      <c r="W722" s="46"/>
      <c r="X722" s="46"/>
      <c r="Y722" s="46"/>
    </row>
    <row r="723" spans="1:25" ht="15.75" customHeight="1" thickBot="1" x14ac:dyDescent="0.25">
      <c r="A723" s="46"/>
      <c r="B723" s="263"/>
      <c r="C723" s="263"/>
      <c r="D723" s="263"/>
      <c r="E723" s="263"/>
      <c r="F723" s="263" t="s">
        <v>927</v>
      </c>
      <c r="G723" s="289">
        <v>69.37</v>
      </c>
      <c r="H723" s="263"/>
      <c r="I723" s="386" t="s">
        <v>928</v>
      </c>
      <c r="J723" s="386"/>
      <c r="K723" s="289">
        <v>402.76</v>
      </c>
      <c r="O723" s="46"/>
      <c r="P723" s="46"/>
      <c r="Q723" s="46"/>
      <c r="R723" s="46"/>
      <c r="S723" s="46"/>
      <c r="T723" s="46"/>
      <c r="U723" s="46"/>
      <c r="V723" s="46"/>
      <c r="W723" s="46"/>
      <c r="X723" s="46"/>
      <c r="Y723" s="46"/>
    </row>
    <row r="724" spans="1:25" ht="15.75" customHeight="1" thickTop="1" x14ac:dyDescent="0.2">
      <c r="A724" s="46"/>
      <c r="B724" s="278"/>
      <c r="C724" s="278"/>
      <c r="D724" s="278"/>
      <c r="E724" s="278"/>
      <c r="F724" s="278"/>
      <c r="G724" s="278"/>
      <c r="H724" s="278"/>
      <c r="I724" s="278"/>
      <c r="J724" s="278"/>
      <c r="K724" s="278"/>
      <c r="O724" s="46"/>
      <c r="P724" s="46"/>
      <c r="Q724" s="46"/>
      <c r="R724" s="46"/>
      <c r="S724" s="46"/>
      <c r="T724" s="46"/>
      <c r="U724" s="46"/>
      <c r="V724" s="46"/>
      <c r="W724" s="46"/>
      <c r="X724" s="46"/>
      <c r="Y724" s="46"/>
    </row>
    <row r="725" spans="1:25" ht="15.75" customHeight="1" x14ac:dyDescent="0.2">
      <c r="A725" s="46"/>
      <c r="B725" s="259" t="s">
        <v>3398</v>
      </c>
      <c r="C725" s="267" t="s">
        <v>24</v>
      </c>
      <c r="D725" s="259" t="s">
        <v>25</v>
      </c>
      <c r="E725" s="259" t="s">
        <v>26</v>
      </c>
      <c r="F725" s="387" t="s">
        <v>917</v>
      </c>
      <c r="G725" s="387"/>
      <c r="H725" s="271" t="s">
        <v>27</v>
      </c>
      <c r="I725" s="267" t="s">
        <v>28</v>
      </c>
      <c r="J725" s="267" t="s">
        <v>29</v>
      </c>
      <c r="K725" s="267" t="s">
        <v>30</v>
      </c>
      <c r="O725" s="46"/>
      <c r="P725" s="46"/>
      <c r="Q725" s="46"/>
      <c r="R725" s="46"/>
      <c r="S725" s="46"/>
      <c r="T725" s="46"/>
      <c r="U725" s="46"/>
      <c r="V725" s="46"/>
      <c r="W725" s="46"/>
      <c r="X725" s="46"/>
      <c r="Y725" s="46"/>
    </row>
    <row r="726" spans="1:25" ht="15.75" customHeight="1" x14ac:dyDescent="0.2">
      <c r="A726" s="46"/>
      <c r="B726" s="260" t="s">
        <v>918</v>
      </c>
      <c r="C726" s="275" t="s">
        <v>3399</v>
      </c>
      <c r="D726" s="260" t="s">
        <v>73</v>
      </c>
      <c r="E726" s="260" t="s">
        <v>3400</v>
      </c>
      <c r="F726" s="388" t="s">
        <v>1182</v>
      </c>
      <c r="G726" s="388"/>
      <c r="H726" s="274" t="s">
        <v>40</v>
      </c>
      <c r="I726" s="277">
        <v>1</v>
      </c>
      <c r="J726" s="276">
        <v>130</v>
      </c>
      <c r="K726" s="276">
        <v>130</v>
      </c>
      <c r="O726" s="46"/>
      <c r="P726" s="46"/>
      <c r="Q726" s="46"/>
      <c r="R726" s="46"/>
      <c r="S726" s="46"/>
      <c r="T726" s="46"/>
      <c r="U726" s="46"/>
      <c r="V726" s="46"/>
      <c r="W726" s="46"/>
      <c r="X726" s="46"/>
      <c r="Y726" s="46"/>
    </row>
    <row r="727" spans="1:25" ht="15.75" customHeight="1" x14ac:dyDescent="0.2">
      <c r="A727" s="46"/>
      <c r="B727" s="262" t="s">
        <v>919</v>
      </c>
      <c r="C727" s="284" t="s">
        <v>3582</v>
      </c>
      <c r="D727" s="262" t="s">
        <v>39</v>
      </c>
      <c r="E727" s="262" t="s">
        <v>3583</v>
      </c>
      <c r="F727" s="389" t="s">
        <v>923</v>
      </c>
      <c r="G727" s="389"/>
      <c r="H727" s="283" t="s">
        <v>40</v>
      </c>
      <c r="I727" s="286">
        <v>1</v>
      </c>
      <c r="J727" s="285">
        <v>130</v>
      </c>
      <c r="K727" s="285">
        <v>130</v>
      </c>
      <c r="O727" s="46"/>
      <c r="P727" s="46"/>
      <c r="Q727" s="46"/>
      <c r="R727" s="46"/>
      <c r="S727" s="46"/>
      <c r="T727" s="46"/>
      <c r="U727" s="46"/>
      <c r="V727" s="46"/>
      <c r="W727" s="46"/>
      <c r="X727" s="46"/>
      <c r="Y727" s="46"/>
    </row>
    <row r="728" spans="1:25" ht="15.75" customHeight="1" x14ac:dyDescent="0.2">
      <c r="A728" s="46"/>
      <c r="B728" s="263"/>
      <c r="C728" s="263"/>
      <c r="D728" s="263"/>
      <c r="E728" s="263"/>
      <c r="F728" s="263" t="s">
        <v>924</v>
      </c>
      <c r="G728" s="289">
        <v>0</v>
      </c>
      <c r="H728" s="263" t="s">
        <v>925</v>
      </c>
      <c r="I728" s="289">
        <v>0</v>
      </c>
      <c r="J728" s="263" t="s">
        <v>926</v>
      </c>
      <c r="K728" s="289">
        <v>0</v>
      </c>
      <c r="O728" s="46"/>
      <c r="P728" s="46"/>
      <c r="Q728" s="46"/>
      <c r="R728" s="46"/>
      <c r="S728" s="46"/>
      <c r="T728" s="46"/>
      <c r="U728" s="46"/>
      <c r="V728" s="46"/>
      <c r="W728" s="46"/>
      <c r="X728" s="46"/>
      <c r="Y728" s="46"/>
    </row>
    <row r="729" spans="1:25" ht="15.75" customHeight="1" x14ac:dyDescent="0.2">
      <c r="A729" s="46"/>
      <c r="B729" s="263"/>
      <c r="C729" s="263"/>
      <c r="D729" s="263"/>
      <c r="E729" s="263"/>
      <c r="F729" s="263" t="s">
        <v>927</v>
      </c>
      <c r="G729" s="289">
        <v>27.05</v>
      </c>
      <c r="H729" s="263"/>
      <c r="I729" s="386" t="s">
        <v>928</v>
      </c>
      <c r="J729" s="386"/>
      <c r="K729" s="289">
        <v>157.05000000000001</v>
      </c>
      <c r="O729" s="46"/>
      <c r="P729" s="46"/>
      <c r="Q729" s="46"/>
      <c r="R729" s="46"/>
      <c r="S729" s="46"/>
      <c r="T729" s="46"/>
      <c r="U729" s="46"/>
      <c r="V729" s="46"/>
      <c r="W729" s="46"/>
      <c r="X729" s="46"/>
      <c r="Y729" s="46"/>
    </row>
    <row r="730" spans="1:25" ht="15.75" customHeight="1" x14ac:dyDescent="0.2">
      <c r="A730" s="46"/>
      <c r="B730" s="401" t="s">
        <v>2776</v>
      </c>
      <c r="C730" s="401"/>
      <c r="D730" s="401"/>
      <c r="E730" s="401"/>
      <c r="F730" s="401"/>
      <c r="G730" s="401"/>
      <c r="H730" s="401"/>
      <c r="I730" s="401"/>
      <c r="J730" s="401"/>
      <c r="K730" s="401"/>
      <c r="O730" s="46"/>
      <c r="P730" s="46"/>
      <c r="Q730" s="46"/>
      <c r="R730" s="46"/>
      <c r="S730" s="46"/>
      <c r="T730" s="46"/>
      <c r="U730" s="46"/>
      <c r="V730" s="46"/>
      <c r="W730" s="46"/>
      <c r="X730" s="46"/>
      <c r="Y730" s="46"/>
    </row>
    <row r="731" spans="1:25" ht="15.75" customHeight="1" thickBot="1" x14ac:dyDescent="0.25">
      <c r="A731" s="46"/>
      <c r="B731" s="425" t="s">
        <v>3801</v>
      </c>
      <c r="C731" s="425"/>
      <c r="D731" s="425"/>
      <c r="E731" s="425"/>
      <c r="F731" s="425"/>
      <c r="G731" s="425"/>
      <c r="H731" s="425"/>
      <c r="I731" s="425"/>
      <c r="J731" s="425"/>
      <c r="K731" s="425"/>
      <c r="O731" s="46"/>
      <c r="P731" s="46"/>
      <c r="Q731" s="46"/>
      <c r="R731" s="46"/>
      <c r="S731" s="46"/>
      <c r="T731" s="46"/>
      <c r="U731" s="46"/>
      <c r="V731" s="46"/>
      <c r="W731" s="46"/>
      <c r="X731" s="46"/>
      <c r="Y731" s="46"/>
    </row>
    <row r="732" spans="1:25" ht="15.75" customHeight="1" thickTop="1" x14ac:dyDescent="0.2">
      <c r="A732" s="46"/>
      <c r="B732" s="278"/>
      <c r="C732" s="278"/>
      <c r="D732" s="278"/>
      <c r="E732" s="278"/>
      <c r="F732" s="278"/>
      <c r="G732" s="278"/>
      <c r="H732" s="278"/>
      <c r="I732" s="278"/>
      <c r="J732" s="278"/>
      <c r="K732" s="278"/>
      <c r="O732" s="46"/>
      <c r="P732" s="46"/>
      <c r="Q732" s="46"/>
      <c r="R732" s="46"/>
      <c r="S732" s="46"/>
      <c r="T732" s="46"/>
      <c r="U732" s="46"/>
      <c r="V732" s="46"/>
      <c r="W732" s="46"/>
      <c r="X732" s="46"/>
      <c r="Y732" s="46"/>
    </row>
    <row r="733" spans="1:25" ht="15.75" customHeight="1" x14ac:dyDescent="0.2">
      <c r="A733" s="46"/>
      <c r="B733" s="259" t="s">
        <v>3401</v>
      </c>
      <c r="C733" s="267" t="s">
        <v>24</v>
      </c>
      <c r="D733" s="259" t="s">
        <v>25</v>
      </c>
      <c r="E733" s="259" t="s">
        <v>26</v>
      </c>
      <c r="F733" s="387" t="s">
        <v>917</v>
      </c>
      <c r="G733" s="387"/>
      <c r="H733" s="271" t="s">
        <v>27</v>
      </c>
      <c r="I733" s="267" t="s">
        <v>28</v>
      </c>
      <c r="J733" s="267" t="s">
        <v>29</v>
      </c>
      <c r="K733" s="267" t="s">
        <v>30</v>
      </c>
      <c r="O733" s="46"/>
      <c r="P733" s="46"/>
      <c r="Q733" s="46"/>
      <c r="R733" s="46"/>
      <c r="S733" s="46"/>
      <c r="T733" s="46"/>
      <c r="U733" s="46"/>
      <c r="V733" s="46"/>
      <c r="W733" s="46"/>
      <c r="X733" s="46"/>
      <c r="Y733" s="46"/>
    </row>
    <row r="734" spans="1:25" ht="15.75" customHeight="1" x14ac:dyDescent="0.2">
      <c r="A734" s="46"/>
      <c r="B734" s="260" t="s">
        <v>918</v>
      </c>
      <c r="C734" s="275" t="s">
        <v>3402</v>
      </c>
      <c r="D734" s="260" t="s">
        <v>73</v>
      </c>
      <c r="E734" s="260" t="s">
        <v>3403</v>
      </c>
      <c r="F734" s="388" t="s">
        <v>1182</v>
      </c>
      <c r="G734" s="388"/>
      <c r="H734" s="274" t="s">
        <v>40</v>
      </c>
      <c r="I734" s="277">
        <v>1</v>
      </c>
      <c r="J734" s="276">
        <v>134.18</v>
      </c>
      <c r="K734" s="276">
        <v>134.18</v>
      </c>
      <c r="O734" s="46"/>
      <c r="P734" s="46"/>
      <c r="Q734" s="46"/>
      <c r="R734" s="46"/>
      <c r="S734" s="46"/>
      <c r="T734" s="46"/>
      <c r="U734" s="46"/>
      <c r="V734" s="46"/>
      <c r="W734" s="46"/>
      <c r="X734" s="46"/>
      <c r="Y734" s="46"/>
    </row>
    <row r="735" spans="1:25" ht="15.75" customHeight="1" x14ac:dyDescent="0.2">
      <c r="A735" s="46"/>
      <c r="B735" s="261" t="s">
        <v>953</v>
      </c>
      <c r="C735" s="280" t="s">
        <v>1359</v>
      </c>
      <c r="D735" s="261" t="s">
        <v>47</v>
      </c>
      <c r="E735" s="261" t="s">
        <v>2642</v>
      </c>
      <c r="F735" s="385" t="s">
        <v>3970</v>
      </c>
      <c r="G735" s="385"/>
      <c r="H735" s="279" t="s">
        <v>950</v>
      </c>
      <c r="I735" s="282">
        <v>0.36899999999999999</v>
      </c>
      <c r="J735" s="281">
        <v>34.549999999999997</v>
      </c>
      <c r="K735" s="281">
        <v>12.74</v>
      </c>
      <c r="O735" s="46"/>
      <c r="P735" s="46"/>
      <c r="Q735" s="46"/>
      <c r="R735" s="46"/>
      <c r="S735" s="46"/>
      <c r="T735" s="46"/>
      <c r="U735" s="46"/>
      <c r="V735" s="46"/>
      <c r="W735" s="46"/>
      <c r="X735" s="46"/>
      <c r="Y735" s="46"/>
    </row>
    <row r="736" spans="1:25" ht="15.75" customHeight="1" x14ac:dyDescent="0.2">
      <c r="A736" s="46"/>
      <c r="B736" s="261" t="s">
        <v>953</v>
      </c>
      <c r="C736" s="280" t="s">
        <v>1019</v>
      </c>
      <c r="D736" s="261" t="s">
        <v>47</v>
      </c>
      <c r="E736" s="261" t="s">
        <v>1020</v>
      </c>
      <c r="F736" s="385" t="s">
        <v>3970</v>
      </c>
      <c r="G736" s="385"/>
      <c r="H736" s="279" t="s">
        <v>950</v>
      </c>
      <c r="I736" s="282">
        <v>0.73799999999999999</v>
      </c>
      <c r="J736" s="281">
        <v>24.73</v>
      </c>
      <c r="K736" s="281">
        <v>18.25</v>
      </c>
      <c r="O736" s="46"/>
      <c r="P736" s="46"/>
      <c r="Q736" s="46"/>
      <c r="R736" s="46"/>
      <c r="S736" s="46"/>
      <c r="T736" s="46"/>
      <c r="U736" s="46"/>
      <c r="V736" s="46"/>
      <c r="W736" s="46"/>
      <c r="X736" s="46"/>
      <c r="Y736" s="46"/>
    </row>
    <row r="737" spans="1:25" ht="15.75" customHeight="1" x14ac:dyDescent="0.2">
      <c r="A737" s="46"/>
      <c r="B737" s="261" t="s">
        <v>953</v>
      </c>
      <c r="C737" s="280" t="s">
        <v>1042</v>
      </c>
      <c r="D737" s="261" t="s">
        <v>47</v>
      </c>
      <c r="E737" s="261" t="s">
        <v>1043</v>
      </c>
      <c r="F737" s="385" t="s">
        <v>3970</v>
      </c>
      <c r="G737" s="385"/>
      <c r="H737" s="279" t="s">
        <v>950</v>
      </c>
      <c r="I737" s="282">
        <v>0.63300000000000001</v>
      </c>
      <c r="J737" s="281">
        <v>26.44</v>
      </c>
      <c r="K737" s="281">
        <v>16.73</v>
      </c>
      <c r="O737" s="46"/>
      <c r="P737" s="46"/>
      <c r="Q737" s="46"/>
      <c r="R737" s="46"/>
      <c r="S737" s="46"/>
      <c r="T737" s="46"/>
      <c r="U737" s="46"/>
      <c r="V737" s="46"/>
      <c r="W737" s="46"/>
      <c r="X737" s="46"/>
      <c r="Y737" s="46"/>
    </row>
    <row r="738" spans="1:25" ht="15.75" customHeight="1" x14ac:dyDescent="0.2">
      <c r="A738" s="46"/>
      <c r="B738" s="261" t="s">
        <v>953</v>
      </c>
      <c r="C738" s="280" t="s">
        <v>1086</v>
      </c>
      <c r="D738" s="261" t="s">
        <v>47</v>
      </c>
      <c r="E738" s="261" t="s">
        <v>1087</v>
      </c>
      <c r="F738" s="385" t="s">
        <v>3970</v>
      </c>
      <c r="G738" s="385"/>
      <c r="H738" s="279" t="s">
        <v>950</v>
      </c>
      <c r="I738" s="282">
        <v>0.316</v>
      </c>
      <c r="J738" s="281">
        <v>35.590000000000003</v>
      </c>
      <c r="K738" s="281">
        <v>11.24</v>
      </c>
      <c r="O738" s="46"/>
      <c r="P738" s="46"/>
      <c r="Q738" s="46"/>
      <c r="R738" s="46"/>
      <c r="S738" s="46"/>
      <c r="T738" s="46"/>
      <c r="U738" s="46"/>
      <c r="V738" s="46"/>
      <c r="W738" s="46"/>
      <c r="X738" s="46"/>
      <c r="Y738" s="46"/>
    </row>
    <row r="739" spans="1:25" ht="15.75" customHeight="1" x14ac:dyDescent="0.2">
      <c r="A739" s="46"/>
      <c r="B739" s="262" t="s">
        <v>919</v>
      </c>
      <c r="C739" s="284" t="s">
        <v>2657</v>
      </c>
      <c r="D739" s="262" t="s">
        <v>47</v>
      </c>
      <c r="E739" s="262" t="s">
        <v>2658</v>
      </c>
      <c r="F739" s="389" t="s">
        <v>923</v>
      </c>
      <c r="G739" s="389"/>
      <c r="H739" s="283" t="s">
        <v>97</v>
      </c>
      <c r="I739" s="286">
        <v>2.76</v>
      </c>
      <c r="J739" s="285">
        <v>0.73</v>
      </c>
      <c r="K739" s="285">
        <v>2.0099999999999998</v>
      </c>
      <c r="O739" s="46"/>
      <c r="P739" s="46"/>
      <c r="Q739" s="46"/>
      <c r="R739" s="46"/>
      <c r="S739" s="46"/>
      <c r="T739" s="46"/>
      <c r="U739" s="46"/>
      <c r="V739" s="46"/>
      <c r="W739" s="46"/>
      <c r="X739" s="46"/>
      <c r="Y739" s="46"/>
    </row>
    <row r="740" spans="1:25" ht="15.75" customHeight="1" x14ac:dyDescent="0.2">
      <c r="A740" s="46"/>
      <c r="B740" s="262" t="s">
        <v>919</v>
      </c>
      <c r="C740" s="284" t="s">
        <v>3585</v>
      </c>
      <c r="D740" s="262" t="s">
        <v>43</v>
      </c>
      <c r="E740" s="262" t="s">
        <v>3586</v>
      </c>
      <c r="F740" s="389" t="s">
        <v>923</v>
      </c>
      <c r="G740" s="389"/>
      <c r="H740" s="283" t="s">
        <v>83</v>
      </c>
      <c r="I740" s="286">
        <v>1.1000000000000001</v>
      </c>
      <c r="J740" s="285">
        <v>50.45</v>
      </c>
      <c r="K740" s="285">
        <v>55.49</v>
      </c>
      <c r="O740" s="46"/>
      <c r="P740" s="46"/>
      <c r="Q740" s="46"/>
      <c r="R740" s="46"/>
      <c r="S740" s="46"/>
      <c r="T740" s="46"/>
      <c r="U740" s="46"/>
      <c r="V740" s="46"/>
      <c r="W740" s="46"/>
      <c r="X740" s="46"/>
      <c r="Y740" s="46"/>
    </row>
    <row r="741" spans="1:25" ht="15.75" customHeight="1" x14ac:dyDescent="0.2">
      <c r="A741" s="46"/>
      <c r="B741" s="262" t="s">
        <v>919</v>
      </c>
      <c r="C741" s="284" t="s">
        <v>3587</v>
      </c>
      <c r="D741" s="262" t="s">
        <v>43</v>
      </c>
      <c r="E741" s="262" t="s">
        <v>3588</v>
      </c>
      <c r="F741" s="389" t="s">
        <v>923</v>
      </c>
      <c r="G741" s="389"/>
      <c r="H741" s="283" t="s">
        <v>83</v>
      </c>
      <c r="I741" s="286">
        <v>2.2690000000000001</v>
      </c>
      <c r="J741" s="285">
        <v>7.74</v>
      </c>
      <c r="K741" s="285">
        <v>17.559999999999999</v>
      </c>
      <c r="O741" s="46"/>
      <c r="P741" s="46"/>
      <c r="Q741" s="46"/>
      <c r="R741" s="46"/>
      <c r="S741" s="46"/>
      <c r="T741" s="46"/>
      <c r="U741" s="46"/>
      <c r="V741" s="46"/>
      <c r="W741" s="46"/>
      <c r="X741" s="46"/>
      <c r="Y741" s="46"/>
    </row>
    <row r="742" spans="1:25" ht="15.75" customHeight="1" x14ac:dyDescent="0.2">
      <c r="A742" s="46"/>
      <c r="B742" s="262" t="s">
        <v>919</v>
      </c>
      <c r="C742" s="284" t="s">
        <v>1901</v>
      </c>
      <c r="D742" s="262" t="s">
        <v>47</v>
      </c>
      <c r="E742" s="262" t="s">
        <v>1902</v>
      </c>
      <c r="F742" s="389" t="s">
        <v>923</v>
      </c>
      <c r="G742" s="389"/>
      <c r="H742" s="283" t="s">
        <v>60</v>
      </c>
      <c r="I742" s="286">
        <v>1E-3</v>
      </c>
      <c r="J742" s="285">
        <v>162.09</v>
      </c>
      <c r="K742" s="285">
        <v>0.16</v>
      </c>
      <c r="O742" s="46"/>
      <c r="P742" s="46"/>
      <c r="Q742" s="46"/>
      <c r="R742" s="46"/>
      <c r="S742" s="46"/>
      <c r="T742" s="46"/>
      <c r="U742" s="46"/>
      <c r="V742" s="46"/>
      <c r="W742" s="46"/>
      <c r="X742" s="46"/>
      <c r="Y742" s="46"/>
    </row>
    <row r="743" spans="1:25" ht="15.75" customHeight="1" x14ac:dyDescent="0.2">
      <c r="A743" s="46"/>
      <c r="B743" s="263"/>
      <c r="C743" s="263"/>
      <c r="D743" s="263"/>
      <c r="E743" s="263"/>
      <c r="F743" s="263" t="s">
        <v>924</v>
      </c>
      <c r="G743" s="289">
        <v>50.58</v>
      </c>
      <c r="H743" s="263" t="s">
        <v>925</v>
      </c>
      <c r="I743" s="289">
        <v>0</v>
      </c>
      <c r="J743" s="263" t="s">
        <v>926</v>
      </c>
      <c r="K743" s="289">
        <v>50.58</v>
      </c>
      <c r="O743" s="46"/>
      <c r="P743" s="46"/>
      <c r="Q743" s="46"/>
      <c r="R743" s="46"/>
      <c r="S743" s="46"/>
      <c r="T743" s="46"/>
      <c r="U743" s="46"/>
      <c r="V743" s="46"/>
      <c r="W743" s="46"/>
      <c r="X743" s="46"/>
      <c r="Y743" s="46"/>
    </row>
    <row r="744" spans="1:25" ht="15.75" customHeight="1" x14ac:dyDescent="0.2">
      <c r="A744" s="46"/>
      <c r="B744" s="263"/>
      <c r="C744" s="263"/>
      <c r="D744" s="263"/>
      <c r="E744" s="263"/>
      <c r="F744" s="263" t="s">
        <v>927</v>
      </c>
      <c r="G744" s="289">
        <v>27.92</v>
      </c>
      <c r="H744" s="263"/>
      <c r="I744" s="386" t="s">
        <v>928</v>
      </c>
      <c r="J744" s="386"/>
      <c r="K744" s="289">
        <v>162.1</v>
      </c>
      <c r="O744" s="46"/>
      <c r="P744" s="46"/>
      <c r="Q744" s="46"/>
      <c r="R744" s="46"/>
      <c r="S744" s="46"/>
      <c r="T744" s="46"/>
      <c r="U744" s="46"/>
      <c r="V744" s="46"/>
      <c r="W744" s="46"/>
      <c r="X744" s="46"/>
      <c r="Y744" s="46"/>
    </row>
    <row r="745" spans="1:25" ht="15.75" customHeight="1" x14ac:dyDescent="0.2">
      <c r="A745" s="46"/>
      <c r="B745" s="401" t="s">
        <v>2776</v>
      </c>
      <c r="C745" s="401"/>
      <c r="D745" s="401"/>
      <c r="E745" s="401"/>
      <c r="F745" s="401"/>
      <c r="G745" s="401"/>
      <c r="H745" s="401"/>
      <c r="I745" s="401"/>
      <c r="J745" s="401"/>
      <c r="K745" s="401"/>
      <c r="O745" s="46"/>
      <c r="P745" s="46"/>
      <c r="Q745" s="46"/>
      <c r="R745" s="46"/>
      <c r="S745" s="46"/>
      <c r="T745" s="46"/>
      <c r="U745" s="46"/>
      <c r="V745" s="46"/>
      <c r="W745" s="46"/>
      <c r="X745" s="46"/>
      <c r="Y745" s="46"/>
    </row>
    <row r="746" spans="1:25" ht="15.75" customHeight="1" thickBot="1" x14ac:dyDescent="0.25">
      <c r="A746" s="46"/>
      <c r="B746" s="425" t="s">
        <v>3802</v>
      </c>
      <c r="C746" s="425"/>
      <c r="D746" s="425"/>
      <c r="E746" s="425"/>
      <c r="F746" s="425"/>
      <c r="G746" s="425"/>
      <c r="H746" s="425"/>
      <c r="I746" s="425"/>
      <c r="J746" s="425"/>
      <c r="K746" s="425"/>
      <c r="O746" s="46"/>
      <c r="P746" s="46"/>
      <c r="Q746" s="46"/>
      <c r="R746" s="46"/>
      <c r="S746" s="46"/>
      <c r="T746" s="46"/>
      <c r="U746" s="46"/>
      <c r="V746" s="46"/>
      <c r="W746" s="46"/>
      <c r="X746" s="46"/>
      <c r="Y746" s="46"/>
    </row>
    <row r="747" spans="1:25" ht="15.75" customHeight="1" thickTop="1" x14ac:dyDescent="0.2">
      <c r="A747" s="46"/>
      <c r="B747" s="278"/>
      <c r="C747" s="278"/>
      <c r="D747" s="278"/>
      <c r="E747" s="278"/>
      <c r="F747" s="278"/>
      <c r="G747" s="278"/>
      <c r="H747" s="278"/>
      <c r="I747" s="278"/>
      <c r="J747" s="278"/>
      <c r="K747" s="278"/>
      <c r="O747" s="46"/>
      <c r="P747" s="46"/>
      <c r="Q747" s="46"/>
      <c r="R747" s="46"/>
      <c r="S747" s="46"/>
      <c r="T747" s="46"/>
      <c r="U747" s="46"/>
      <c r="V747" s="46"/>
      <c r="W747" s="46"/>
      <c r="X747" s="46"/>
      <c r="Y747" s="46"/>
    </row>
    <row r="748" spans="1:25" ht="15.75" customHeight="1" x14ac:dyDescent="0.2">
      <c r="A748" s="46"/>
      <c r="B748" s="259" t="s">
        <v>230</v>
      </c>
      <c r="C748" s="267" t="s">
        <v>24</v>
      </c>
      <c r="D748" s="259" t="s">
        <v>25</v>
      </c>
      <c r="E748" s="259" t="s">
        <v>26</v>
      </c>
      <c r="F748" s="387" t="s">
        <v>917</v>
      </c>
      <c r="G748" s="387"/>
      <c r="H748" s="271" t="s">
        <v>27</v>
      </c>
      <c r="I748" s="267" t="s">
        <v>28</v>
      </c>
      <c r="J748" s="267" t="s">
        <v>29</v>
      </c>
      <c r="K748" s="267" t="s">
        <v>30</v>
      </c>
      <c r="O748" s="46"/>
      <c r="P748" s="46"/>
      <c r="Q748" s="46"/>
      <c r="R748" s="46"/>
      <c r="S748" s="46"/>
      <c r="T748" s="46"/>
      <c r="U748" s="46"/>
      <c r="V748" s="46"/>
      <c r="W748" s="46"/>
      <c r="X748" s="46"/>
      <c r="Y748" s="46"/>
    </row>
    <row r="749" spans="1:25" ht="15.75" customHeight="1" x14ac:dyDescent="0.2">
      <c r="A749" s="46"/>
      <c r="B749" s="260" t="s">
        <v>918</v>
      </c>
      <c r="C749" s="275" t="s">
        <v>2980</v>
      </c>
      <c r="D749" s="260" t="s">
        <v>73</v>
      </c>
      <c r="E749" s="260" t="s">
        <v>2981</v>
      </c>
      <c r="F749" s="388" t="s">
        <v>1038</v>
      </c>
      <c r="G749" s="388"/>
      <c r="H749" s="274" t="s">
        <v>97</v>
      </c>
      <c r="I749" s="277">
        <v>1</v>
      </c>
      <c r="J749" s="276">
        <v>19.04</v>
      </c>
      <c r="K749" s="276">
        <v>19.04</v>
      </c>
      <c r="O749" s="46"/>
      <c r="P749" s="46"/>
      <c r="Q749" s="46"/>
      <c r="R749" s="46"/>
      <c r="S749" s="46"/>
      <c r="T749" s="46"/>
      <c r="U749" s="46"/>
      <c r="V749" s="46"/>
      <c r="W749" s="46"/>
      <c r="X749" s="46"/>
      <c r="Y749" s="46"/>
    </row>
    <row r="750" spans="1:25" ht="15.75" customHeight="1" x14ac:dyDescent="0.2">
      <c r="A750" s="46"/>
      <c r="B750" s="261" t="s">
        <v>953</v>
      </c>
      <c r="C750" s="280" t="s">
        <v>1247</v>
      </c>
      <c r="D750" s="261" t="s">
        <v>47</v>
      </c>
      <c r="E750" s="261" t="s">
        <v>1248</v>
      </c>
      <c r="F750" s="385" t="s">
        <v>4004</v>
      </c>
      <c r="G750" s="385"/>
      <c r="H750" s="279" t="s">
        <v>40</v>
      </c>
      <c r="I750" s="282">
        <v>0.2218956</v>
      </c>
      <c r="J750" s="281">
        <v>11.58</v>
      </c>
      <c r="K750" s="281">
        <v>2.56</v>
      </c>
      <c r="O750" s="46"/>
      <c r="P750" s="46"/>
      <c r="Q750" s="46"/>
      <c r="R750" s="46"/>
      <c r="S750" s="46"/>
      <c r="T750" s="46"/>
      <c r="U750" s="46"/>
      <c r="V750" s="46"/>
      <c r="W750" s="46"/>
      <c r="X750" s="46"/>
      <c r="Y750" s="46"/>
    </row>
    <row r="751" spans="1:25" ht="15.75" customHeight="1" x14ac:dyDescent="0.2">
      <c r="A751" s="46"/>
      <c r="B751" s="261" t="s">
        <v>953</v>
      </c>
      <c r="C751" s="280" t="s">
        <v>1253</v>
      </c>
      <c r="D751" s="261" t="s">
        <v>47</v>
      </c>
      <c r="E751" s="261" t="s">
        <v>1254</v>
      </c>
      <c r="F751" s="385" t="s">
        <v>3985</v>
      </c>
      <c r="G751" s="385"/>
      <c r="H751" s="279" t="s">
        <v>1035</v>
      </c>
      <c r="I751" s="282">
        <v>1.4423000000000001E-3</v>
      </c>
      <c r="J751" s="281">
        <v>338.6</v>
      </c>
      <c r="K751" s="281">
        <v>0.48</v>
      </c>
      <c r="O751" s="46"/>
      <c r="P751" s="46"/>
      <c r="Q751" s="46"/>
      <c r="R751" s="46"/>
      <c r="S751" s="46"/>
      <c r="T751" s="46"/>
      <c r="U751" s="46"/>
      <c r="V751" s="46"/>
      <c r="W751" s="46"/>
      <c r="X751" s="46"/>
      <c r="Y751" s="46"/>
    </row>
    <row r="752" spans="1:25" ht="15.75" customHeight="1" x14ac:dyDescent="0.2">
      <c r="A752" s="46"/>
      <c r="B752" s="261" t="s">
        <v>953</v>
      </c>
      <c r="C752" s="280" t="s">
        <v>1245</v>
      </c>
      <c r="D752" s="261" t="s">
        <v>47</v>
      </c>
      <c r="E752" s="261" t="s">
        <v>1246</v>
      </c>
      <c r="F752" s="385" t="s">
        <v>4004</v>
      </c>
      <c r="G752" s="385"/>
      <c r="H752" s="279" t="s">
        <v>40</v>
      </c>
      <c r="I752" s="282">
        <v>0.2218956</v>
      </c>
      <c r="J752" s="281">
        <v>24.69</v>
      </c>
      <c r="K752" s="281">
        <v>5.47</v>
      </c>
      <c r="O752" s="46"/>
      <c r="P752" s="46"/>
      <c r="Q752" s="46"/>
      <c r="R752" s="46"/>
      <c r="S752" s="46"/>
      <c r="T752" s="46"/>
      <c r="U752" s="46"/>
      <c r="V752" s="46"/>
      <c r="W752" s="46"/>
      <c r="X752" s="46"/>
      <c r="Y752" s="46"/>
    </row>
    <row r="753" spans="1:25" ht="15.75" customHeight="1" x14ac:dyDescent="0.2">
      <c r="A753" s="46"/>
      <c r="B753" s="261" t="s">
        <v>953</v>
      </c>
      <c r="C753" s="280" t="s">
        <v>1212</v>
      </c>
      <c r="D753" s="261" t="s">
        <v>47</v>
      </c>
      <c r="E753" s="261" t="s">
        <v>2652</v>
      </c>
      <c r="F753" s="385" t="s">
        <v>3970</v>
      </c>
      <c r="G753" s="385"/>
      <c r="H753" s="279" t="s">
        <v>950</v>
      </c>
      <c r="I753" s="282">
        <v>9.6968000000000002E-3</v>
      </c>
      <c r="J753" s="281">
        <v>26.82</v>
      </c>
      <c r="K753" s="281">
        <v>0.26</v>
      </c>
      <c r="O753" s="46"/>
      <c r="P753" s="46"/>
      <c r="Q753" s="46"/>
      <c r="R753" s="46"/>
      <c r="S753" s="46"/>
      <c r="T753" s="46"/>
      <c r="U753" s="46"/>
      <c r="V753" s="46"/>
      <c r="W753" s="46"/>
      <c r="X753" s="46"/>
      <c r="Y753" s="46"/>
    </row>
    <row r="754" spans="1:25" ht="15.75" customHeight="1" x14ac:dyDescent="0.2">
      <c r="A754" s="46"/>
      <c r="B754" s="261" t="s">
        <v>953</v>
      </c>
      <c r="C754" s="280" t="s">
        <v>1251</v>
      </c>
      <c r="D754" s="261" t="s">
        <v>47</v>
      </c>
      <c r="E754" s="261" t="s">
        <v>1252</v>
      </c>
      <c r="F754" s="385" t="s">
        <v>3985</v>
      </c>
      <c r="G754" s="385"/>
      <c r="H754" s="279" t="s">
        <v>1041</v>
      </c>
      <c r="I754" s="282">
        <v>1.1982E-3</v>
      </c>
      <c r="J754" s="281">
        <v>175.22</v>
      </c>
      <c r="K754" s="281">
        <v>0.2</v>
      </c>
      <c r="O754" s="46"/>
      <c r="P754" s="46"/>
      <c r="Q754" s="46"/>
      <c r="R754" s="46"/>
      <c r="S754" s="46"/>
      <c r="T754" s="46"/>
      <c r="U754" s="46"/>
      <c r="V754" s="46"/>
      <c r="W754" s="46"/>
      <c r="X754" s="46"/>
      <c r="Y754" s="46"/>
    </row>
    <row r="755" spans="1:25" ht="15.75" customHeight="1" x14ac:dyDescent="0.2">
      <c r="A755" s="46"/>
      <c r="B755" s="261" t="s">
        <v>953</v>
      </c>
      <c r="C755" s="280" t="s">
        <v>1249</v>
      </c>
      <c r="D755" s="261" t="s">
        <v>47</v>
      </c>
      <c r="E755" s="261" t="s">
        <v>1250</v>
      </c>
      <c r="F755" s="385" t="s">
        <v>3970</v>
      </c>
      <c r="G755" s="385"/>
      <c r="H755" s="279" t="s">
        <v>950</v>
      </c>
      <c r="I755" s="282">
        <v>1.9082999999999999E-3</v>
      </c>
      <c r="J755" s="281">
        <v>25.4</v>
      </c>
      <c r="K755" s="281">
        <v>0.04</v>
      </c>
      <c r="O755" s="46"/>
      <c r="P755" s="46"/>
      <c r="Q755" s="46"/>
      <c r="R755" s="46"/>
      <c r="S755" s="46"/>
      <c r="T755" s="46"/>
      <c r="U755" s="46"/>
      <c r="V755" s="46"/>
      <c r="W755" s="46"/>
      <c r="X755" s="46"/>
      <c r="Y755" s="46"/>
    </row>
    <row r="756" spans="1:25" ht="15.75" customHeight="1" x14ac:dyDescent="0.2">
      <c r="A756" s="46"/>
      <c r="B756" s="262" t="s">
        <v>919</v>
      </c>
      <c r="C756" s="284" t="s">
        <v>1255</v>
      </c>
      <c r="D756" s="262" t="s">
        <v>47</v>
      </c>
      <c r="E756" s="262" t="s">
        <v>1256</v>
      </c>
      <c r="F756" s="389" t="s">
        <v>923</v>
      </c>
      <c r="G756" s="389"/>
      <c r="H756" s="283" t="s">
        <v>97</v>
      </c>
      <c r="I756" s="286">
        <v>0.18521480000000001</v>
      </c>
      <c r="J756" s="285">
        <v>8.02</v>
      </c>
      <c r="K756" s="285">
        <v>1.48</v>
      </c>
      <c r="O756" s="46"/>
      <c r="P756" s="46"/>
      <c r="Q756" s="46"/>
      <c r="R756" s="46"/>
      <c r="S756" s="46"/>
      <c r="T756" s="46"/>
      <c r="U756" s="46"/>
      <c r="V756" s="46"/>
      <c r="W756" s="46"/>
      <c r="X756" s="46"/>
      <c r="Y756" s="46"/>
    </row>
    <row r="757" spans="1:25" ht="15.75" customHeight="1" x14ac:dyDescent="0.2">
      <c r="A757" s="46"/>
      <c r="B757" s="262" t="s">
        <v>919</v>
      </c>
      <c r="C757" s="284" t="s">
        <v>1257</v>
      </c>
      <c r="D757" s="262" t="s">
        <v>47</v>
      </c>
      <c r="E757" s="262" t="s">
        <v>1258</v>
      </c>
      <c r="F757" s="389" t="s">
        <v>923</v>
      </c>
      <c r="G757" s="389"/>
      <c r="H757" s="283" t="s">
        <v>97</v>
      </c>
      <c r="I757" s="286">
        <v>0.83134600000000003</v>
      </c>
      <c r="J757" s="285">
        <v>9.1199999999999992</v>
      </c>
      <c r="K757" s="285">
        <v>7.58</v>
      </c>
      <c r="O757" s="46"/>
      <c r="P757" s="46"/>
      <c r="Q757" s="46"/>
      <c r="R757" s="46"/>
      <c r="S757" s="46"/>
      <c r="T757" s="46"/>
      <c r="U757" s="46"/>
      <c r="V757" s="46"/>
      <c r="W757" s="46"/>
      <c r="X757" s="46"/>
      <c r="Y757" s="46"/>
    </row>
    <row r="758" spans="1:25" ht="15.75" customHeight="1" x14ac:dyDescent="0.2">
      <c r="A758" s="46"/>
      <c r="B758" s="262" t="s">
        <v>919</v>
      </c>
      <c r="C758" s="284" t="s">
        <v>1260</v>
      </c>
      <c r="D758" s="262" t="s">
        <v>47</v>
      </c>
      <c r="E758" s="262" t="s">
        <v>1261</v>
      </c>
      <c r="F758" s="389" t="s">
        <v>923</v>
      </c>
      <c r="G758" s="389"/>
      <c r="H758" s="283" t="s">
        <v>49</v>
      </c>
      <c r="I758" s="286">
        <v>1.6908400000000001E-2</v>
      </c>
      <c r="J758" s="285">
        <v>13.38</v>
      </c>
      <c r="K758" s="285">
        <v>0.22</v>
      </c>
      <c r="O758" s="46"/>
      <c r="P758" s="46"/>
      <c r="Q758" s="46"/>
      <c r="R758" s="46"/>
      <c r="S758" s="46"/>
      <c r="T758" s="46"/>
      <c r="U758" s="46"/>
      <c r="V758" s="46"/>
      <c r="W758" s="46"/>
      <c r="X758" s="46"/>
      <c r="Y758" s="46"/>
    </row>
    <row r="759" spans="1:25" ht="15.75" customHeight="1" x14ac:dyDescent="0.2">
      <c r="A759" s="46"/>
      <c r="B759" s="262" t="s">
        <v>919</v>
      </c>
      <c r="C759" s="284" t="s">
        <v>1259</v>
      </c>
      <c r="D759" s="262" t="s">
        <v>47</v>
      </c>
      <c r="E759" s="262" t="s">
        <v>2654</v>
      </c>
      <c r="F759" s="389" t="s">
        <v>923</v>
      </c>
      <c r="G759" s="389"/>
      <c r="H759" s="283" t="s">
        <v>97</v>
      </c>
      <c r="I759" s="286">
        <v>7.4439199999999997E-2</v>
      </c>
      <c r="J759" s="285">
        <v>10.16</v>
      </c>
      <c r="K759" s="285">
        <v>0.75</v>
      </c>
      <c r="O759" s="46"/>
      <c r="P759" s="46"/>
      <c r="Q759" s="46"/>
      <c r="R759" s="46"/>
      <c r="S759" s="46"/>
      <c r="T759" s="46"/>
      <c r="U759" s="46"/>
      <c r="V759" s="46"/>
      <c r="W759" s="46"/>
      <c r="X759" s="46"/>
      <c r="Y759" s="46"/>
    </row>
    <row r="760" spans="1:25" ht="15.75" customHeight="1" x14ac:dyDescent="0.2">
      <c r="A760" s="46"/>
      <c r="B760" s="263"/>
      <c r="C760" s="263"/>
      <c r="D760" s="263"/>
      <c r="E760" s="263"/>
      <c r="F760" s="263" t="s">
        <v>924</v>
      </c>
      <c r="G760" s="289">
        <v>1.52</v>
      </c>
      <c r="H760" s="263" t="s">
        <v>925</v>
      </c>
      <c r="I760" s="289">
        <v>0</v>
      </c>
      <c r="J760" s="263" t="s">
        <v>926</v>
      </c>
      <c r="K760" s="289">
        <v>1.52</v>
      </c>
      <c r="O760" s="46"/>
      <c r="P760" s="46"/>
      <c r="Q760" s="46"/>
      <c r="R760" s="46"/>
      <c r="S760" s="46"/>
      <c r="T760" s="46"/>
      <c r="U760" s="46"/>
      <c r="V760" s="46"/>
      <c r="W760" s="46"/>
      <c r="X760" s="46"/>
      <c r="Y760" s="46"/>
    </row>
    <row r="761" spans="1:25" ht="15.75" customHeight="1" x14ac:dyDescent="0.2">
      <c r="A761" s="46"/>
      <c r="B761" s="263"/>
      <c r="C761" s="263"/>
      <c r="D761" s="263"/>
      <c r="E761" s="263"/>
      <c r="F761" s="263" t="s">
        <v>927</v>
      </c>
      <c r="G761" s="289">
        <v>3.96</v>
      </c>
      <c r="H761" s="263"/>
      <c r="I761" s="386" t="s">
        <v>928</v>
      </c>
      <c r="J761" s="386"/>
      <c r="K761" s="289">
        <v>23</v>
      </c>
      <c r="O761" s="46"/>
      <c r="P761" s="46"/>
      <c r="Q761" s="46"/>
      <c r="R761" s="46"/>
      <c r="S761" s="46"/>
      <c r="T761" s="46"/>
      <c r="U761" s="46"/>
      <c r="V761" s="46"/>
      <c r="W761" s="46"/>
      <c r="X761" s="46"/>
      <c r="Y761" s="46"/>
    </row>
    <row r="762" spans="1:25" ht="15.75" customHeight="1" x14ac:dyDescent="0.2">
      <c r="A762" s="46"/>
      <c r="B762" s="401" t="s">
        <v>2776</v>
      </c>
      <c r="C762" s="401"/>
      <c r="D762" s="401"/>
      <c r="E762" s="401"/>
      <c r="F762" s="401"/>
      <c r="G762" s="401"/>
      <c r="H762" s="401"/>
      <c r="I762" s="401"/>
      <c r="J762" s="401"/>
      <c r="K762" s="401"/>
      <c r="O762" s="46"/>
      <c r="P762" s="46"/>
      <c r="Q762" s="46"/>
      <c r="R762" s="46"/>
      <c r="S762" s="46"/>
      <c r="T762" s="46"/>
      <c r="U762" s="46"/>
      <c r="V762" s="46"/>
      <c r="W762" s="46"/>
      <c r="X762" s="46"/>
      <c r="Y762" s="46"/>
    </row>
    <row r="763" spans="1:25" ht="15.75" customHeight="1" thickBot="1" x14ac:dyDescent="0.25">
      <c r="A763" s="46"/>
      <c r="B763" s="425" t="s">
        <v>2982</v>
      </c>
      <c r="C763" s="425"/>
      <c r="D763" s="425"/>
      <c r="E763" s="425"/>
      <c r="F763" s="425"/>
      <c r="G763" s="425"/>
      <c r="H763" s="425"/>
      <c r="I763" s="425"/>
      <c r="J763" s="425"/>
      <c r="K763" s="425"/>
      <c r="O763" s="46"/>
      <c r="P763" s="46"/>
      <c r="Q763" s="46"/>
      <c r="R763" s="46"/>
      <c r="S763" s="46"/>
      <c r="T763" s="46"/>
      <c r="U763" s="46"/>
      <c r="V763" s="46"/>
      <c r="W763" s="46"/>
      <c r="X763" s="46"/>
      <c r="Y763" s="46"/>
    </row>
    <row r="764" spans="1:25" ht="45.6" customHeight="1" thickTop="1" x14ac:dyDescent="0.2">
      <c r="A764" s="46"/>
      <c r="B764" s="278"/>
      <c r="C764" s="278"/>
      <c r="D764" s="278"/>
      <c r="E764" s="278"/>
      <c r="F764" s="278"/>
      <c r="G764" s="278"/>
      <c r="H764" s="278"/>
      <c r="I764" s="278"/>
      <c r="J764" s="278"/>
      <c r="K764" s="278"/>
      <c r="O764" s="46"/>
      <c r="P764" s="46"/>
      <c r="Q764" s="46"/>
      <c r="R764" s="46"/>
      <c r="S764" s="46"/>
      <c r="T764" s="46"/>
      <c r="U764" s="46"/>
      <c r="V764" s="46"/>
      <c r="W764" s="46"/>
      <c r="X764" s="46"/>
      <c r="Y764" s="46"/>
    </row>
    <row r="765" spans="1:25" ht="15.75" customHeight="1" x14ac:dyDescent="0.2">
      <c r="A765" s="46"/>
      <c r="B765" s="259" t="s">
        <v>231</v>
      </c>
      <c r="C765" s="267" t="s">
        <v>24</v>
      </c>
      <c r="D765" s="259" t="s">
        <v>25</v>
      </c>
      <c r="E765" s="259" t="s">
        <v>26</v>
      </c>
      <c r="F765" s="387" t="s">
        <v>917</v>
      </c>
      <c r="G765" s="387"/>
      <c r="H765" s="271" t="s">
        <v>27</v>
      </c>
      <c r="I765" s="267" t="s">
        <v>28</v>
      </c>
      <c r="J765" s="267" t="s">
        <v>29</v>
      </c>
      <c r="K765" s="267" t="s">
        <v>30</v>
      </c>
      <c r="O765" s="46"/>
      <c r="P765" s="46"/>
      <c r="Q765" s="46"/>
      <c r="R765" s="46"/>
      <c r="S765" s="46"/>
      <c r="T765" s="46"/>
      <c r="U765" s="46"/>
      <c r="V765" s="46"/>
      <c r="W765" s="46"/>
      <c r="X765" s="46"/>
      <c r="Y765" s="46"/>
    </row>
    <row r="766" spans="1:25" ht="15.75" customHeight="1" x14ac:dyDescent="0.2">
      <c r="A766" s="46"/>
      <c r="B766" s="260" t="s">
        <v>918</v>
      </c>
      <c r="C766" s="275" t="s">
        <v>232</v>
      </c>
      <c r="D766" s="260" t="s">
        <v>47</v>
      </c>
      <c r="E766" s="260" t="s">
        <v>233</v>
      </c>
      <c r="F766" s="388" t="s">
        <v>3973</v>
      </c>
      <c r="G766" s="388"/>
      <c r="H766" s="274" t="s">
        <v>40</v>
      </c>
      <c r="I766" s="277">
        <v>1</v>
      </c>
      <c r="J766" s="276">
        <v>49.91</v>
      </c>
      <c r="K766" s="276">
        <v>49.91</v>
      </c>
      <c r="O766" s="46"/>
      <c r="P766" s="46"/>
      <c r="Q766" s="46"/>
      <c r="R766" s="46"/>
      <c r="S766" s="46"/>
      <c r="T766" s="46"/>
      <c r="U766" s="46"/>
      <c r="V766" s="46"/>
      <c r="W766" s="46"/>
      <c r="X766" s="46"/>
      <c r="Y766" s="46"/>
    </row>
    <row r="767" spans="1:25" ht="15.75" customHeight="1" x14ac:dyDescent="0.2">
      <c r="A767" s="46"/>
      <c r="B767" s="261" t="s">
        <v>953</v>
      </c>
      <c r="C767" s="280" t="s">
        <v>1265</v>
      </c>
      <c r="D767" s="261" t="s">
        <v>47</v>
      </c>
      <c r="E767" s="261" t="s">
        <v>1266</v>
      </c>
      <c r="F767" s="385" t="s">
        <v>3985</v>
      </c>
      <c r="G767" s="385"/>
      <c r="H767" s="279" t="s">
        <v>1041</v>
      </c>
      <c r="I767" s="282">
        <v>4.3E-3</v>
      </c>
      <c r="J767" s="281">
        <v>67.430000000000007</v>
      </c>
      <c r="K767" s="281">
        <v>0.28000000000000003</v>
      </c>
      <c r="O767" s="46"/>
      <c r="P767" s="46"/>
      <c r="Q767" s="46"/>
      <c r="R767" s="46"/>
      <c r="S767" s="46"/>
      <c r="T767" s="46"/>
      <c r="U767" s="46"/>
      <c r="V767" s="46"/>
      <c r="W767" s="46"/>
      <c r="X767" s="46"/>
      <c r="Y767" s="46"/>
    </row>
    <row r="768" spans="1:25" ht="15.75" customHeight="1" x14ac:dyDescent="0.2">
      <c r="A768" s="46"/>
      <c r="B768" s="261" t="s">
        <v>953</v>
      </c>
      <c r="C768" s="280" t="s">
        <v>1017</v>
      </c>
      <c r="D768" s="261" t="s">
        <v>47</v>
      </c>
      <c r="E768" s="261" t="s">
        <v>1018</v>
      </c>
      <c r="F768" s="385" t="s">
        <v>3970</v>
      </c>
      <c r="G768" s="385"/>
      <c r="H768" s="279" t="s">
        <v>950</v>
      </c>
      <c r="I768" s="282">
        <v>0.16</v>
      </c>
      <c r="J768" s="281">
        <v>36.35</v>
      </c>
      <c r="K768" s="281">
        <v>5.81</v>
      </c>
      <c r="O768" s="46"/>
      <c r="P768" s="46"/>
      <c r="Q768" s="46"/>
      <c r="R768" s="46"/>
      <c r="S768" s="46"/>
      <c r="T768" s="46"/>
      <c r="U768" s="46"/>
      <c r="V768" s="46"/>
      <c r="W768" s="46"/>
      <c r="X768" s="46"/>
      <c r="Y768" s="46"/>
    </row>
    <row r="769" spans="1:25" ht="15.75" customHeight="1" x14ac:dyDescent="0.2">
      <c r="A769" s="46"/>
      <c r="B769" s="261" t="s">
        <v>953</v>
      </c>
      <c r="C769" s="280" t="s">
        <v>1042</v>
      </c>
      <c r="D769" s="261" t="s">
        <v>47</v>
      </c>
      <c r="E769" s="261" t="s">
        <v>1043</v>
      </c>
      <c r="F769" s="385" t="s">
        <v>3970</v>
      </c>
      <c r="G769" s="385"/>
      <c r="H769" s="279" t="s">
        <v>950</v>
      </c>
      <c r="I769" s="282">
        <v>5.8999999999999997E-2</v>
      </c>
      <c r="J769" s="281">
        <v>26.44</v>
      </c>
      <c r="K769" s="281">
        <v>1.55</v>
      </c>
      <c r="O769" s="46"/>
      <c r="P769" s="46"/>
      <c r="Q769" s="46"/>
      <c r="R769" s="46"/>
      <c r="S769" s="46"/>
      <c r="T769" s="46"/>
      <c r="U769" s="46"/>
      <c r="V769" s="46"/>
      <c r="W769" s="46"/>
      <c r="X769" s="46"/>
      <c r="Y769" s="46"/>
    </row>
    <row r="770" spans="1:25" ht="15.75" customHeight="1" x14ac:dyDescent="0.2">
      <c r="A770" s="46"/>
      <c r="B770" s="261" t="s">
        <v>953</v>
      </c>
      <c r="C770" s="280" t="s">
        <v>1263</v>
      </c>
      <c r="D770" s="261" t="s">
        <v>47</v>
      </c>
      <c r="E770" s="261" t="s">
        <v>1264</v>
      </c>
      <c r="F770" s="385" t="s">
        <v>3985</v>
      </c>
      <c r="G770" s="385"/>
      <c r="H770" s="279" t="s">
        <v>1035</v>
      </c>
      <c r="I770" s="282">
        <v>3.0000000000000001E-3</v>
      </c>
      <c r="J770" s="281">
        <v>99.22</v>
      </c>
      <c r="K770" s="281">
        <v>0.28999999999999998</v>
      </c>
      <c r="O770" s="46"/>
      <c r="P770" s="46"/>
      <c r="Q770" s="46"/>
      <c r="R770" s="46"/>
      <c r="S770" s="46"/>
      <c r="T770" s="46"/>
      <c r="U770" s="46"/>
      <c r="V770" s="46"/>
      <c r="W770" s="46"/>
      <c r="X770" s="46"/>
      <c r="Y770" s="46"/>
    </row>
    <row r="771" spans="1:25" ht="15.75" customHeight="1" x14ac:dyDescent="0.2">
      <c r="A771" s="46"/>
      <c r="B771" s="262" t="s">
        <v>919</v>
      </c>
      <c r="C771" s="284" t="s">
        <v>1269</v>
      </c>
      <c r="D771" s="262" t="s">
        <v>47</v>
      </c>
      <c r="E771" s="262" t="s">
        <v>1270</v>
      </c>
      <c r="F771" s="389" t="s">
        <v>923</v>
      </c>
      <c r="G771" s="389"/>
      <c r="H771" s="283" t="s">
        <v>97</v>
      </c>
      <c r="I771" s="286">
        <v>0.12</v>
      </c>
      <c r="J771" s="285">
        <v>17.5</v>
      </c>
      <c r="K771" s="285">
        <v>2.1</v>
      </c>
      <c r="O771" s="46"/>
      <c r="P771" s="46"/>
      <c r="Q771" s="46"/>
      <c r="R771" s="46"/>
      <c r="S771" s="46"/>
      <c r="T771" s="46"/>
      <c r="U771" s="46"/>
      <c r="V771" s="46"/>
      <c r="W771" s="46"/>
      <c r="X771" s="46"/>
      <c r="Y771" s="46"/>
    </row>
    <row r="772" spans="1:25" ht="15.75" customHeight="1" x14ac:dyDescent="0.2">
      <c r="A772" s="46"/>
      <c r="B772" s="262" t="s">
        <v>919</v>
      </c>
      <c r="C772" s="284" t="s">
        <v>1267</v>
      </c>
      <c r="D772" s="262" t="s">
        <v>47</v>
      </c>
      <c r="E772" s="262" t="s">
        <v>1268</v>
      </c>
      <c r="F772" s="389" t="s">
        <v>923</v>
      </c>
      <c r="G772" s="389"/>
      <c r="H772" s="283" t="s">
        <v>83</v>
      </c>
      <c r="I772" s="286">
        <v>9.9000000000000005E-2</v>
      </c>
      <c r="J772" s="285">
        <v>81.91</v>
      </c>
      <c r="K772" s="285">
        <v>8.1</v>
      </c>
      <c r="O772" s="46"/>
      <c r="P772" s="46"/>
      <c r="Q772" s="46"/>
      <c r="R772" s="46"/>
      <c r="S772" s="46"/>
      <c r="T772" s="46"/>
      <c r="U772" s="46"/>
      <c r="V772" s="46"/>
      <c r="W772" s="46"/>
      <c r="X772" s="46"/>
      <c r="Y772" s="46"/>
    </row>
    <row r="773" spans="1:25" ht="15.75" customHeight="1" x14ac:dyDescent="0.2">
      <c r="A773" s="46"/>
      <c r="B773" s="262" t="s">
        <v>919</v>
      </c>
      <c r="C773" s="284" t="s">
        <v>1273</v>
      </c>
      <c r="D773" s="262" t="s">
        <v>47</v>
      </c>
      <c r="E773" s="262" t="s">
        <v>1274</v>
      </c>
      <c r="F773" s="389" t="s">
        <v>923</v>
      </c>
      <c r="G773" s="389"/>
      <c r="H773" s="283" t="s">
        <v>83</v>
      </c>
      <c r="I773" s="286">
        <v>0.222</v>
      </c>
      <c r="J773" s="285">
        <v>65.569999999999993</v>
      </c>
      <c r="K773" s="285">
        <v>14.55</v>
      </c>
      <c r="O773" s="46"/>
      <c r="P773" s="46"/>
      <c r="Q773" s="46"/>
      <c r="R773" s="46"/>
      <c r="S773" s="46"/>
      <c r="T773" s="46"/>
      <c r="U773" s="46"/>
      <c r="V773" s="46"/>
      <c r="W773" s="46"/>
      <c r="X773" s="46"/>
      <c r="Y773" s="46"/>
    </row>
    <row r="774" spans="1:25" ht="15.75" customHeight="1" x14ac:dyDescent="0.2">
      <c r="A774" s="46"/>
      <c r="B774" s="262" t="s">
        <v>919</v>
      </c>
      <c r="C774" s="284" t="s">
        <v>1271</v>
      </c>
      <c r="D774" s="262" t="s">
        <v>47</v>
      </c>
      <c r="E774" s="262" t="s">
        <v>1272</v>
      </c>
      <c r="F774" s="389" t="s">
        <v>923</v>
      </c>
      <c r="G774" s="389"/>
      <c r="H774" s="283" t="s">
        <v>83</v>
      </c>
      <c r="I774" s="286">
        <v>0.55600000000000005</v>
      </c>
      <c r="J774" s="285">
        <v>31</v>
      </c>
      <c r="K774" s="285">
        <v>17.23</v>
      </c>
      <c r="O774" s="46"/>
      <c r="P774" s="46"/>
      <c r="Q774" s="46"/>
      <c r="R774" s="46"/>
      <c r="S774" s="46"/>
      <c r="T774" s="46"/>
      <c r="U774" s="46"/>
      <c r="V774" s="46"/>
      <c r="W774" s="46"/>
      <c r="X774" s="46"/>
      <c r="Y774" s="46"/>
    </row>
    <row r="775" spans="1:25" ht="15.75" customHeight="1" x14ac:dyDescent="0.2">
      <c r="A775" s="46"/>
      <c r="B775" s="263"/>
      <c r="C775" s="263"/>
      <c r="D775" s="263"/>
      <c r="E775" s="263"/>
      <c r="F775" s="263" t="s">
        <v>924</v>
      </c>
      <c r="G775" s="289">
        <v>6.69</v>
      </c>
      <c r="H775" s="263" t="s">
        <v>925</v>
      </c>
      <c r="I775" s="289">
        <v>0</v>
      </c>
      <c r="J775" s="263" t="s">
        <v>926</v>
      </c>
      <c r="K775" s="289">
        <v>6.69</v>
      </c>
      <c r="O775" s="46"/>
      <c r="P775" s="46"/>
      <c r="Q775" s="46"/>
      <c r="R775" s="46"/>
      <c r="S775" s="46"/>
      <c r="T775" s="46"/>
      <c r="U775" s="46"/>
      <c r="V775" s="46"/>
      <c r="W775" s="46"/>
      <c r="X775" s="46"/>
      <c r="Y775" s="46"/>
    </row>
    <row r="776" spans="1:25" ht="15.75" customHeight="1" thickBot="1" x14ac:dyDescent="0.25">
      <c r="A776" s="46"/>
      <c r="B776" s="263"/>
      <c r="C776" s="263"/>
      <c r="D776" s="263"/>
      <c r="E776" s="263"/>
      <c r="F776" s="263" t="s">
        <v>927</v>
      </c>
      <c r="G776" s="289">
        <v>10.38</v>
      </c>
      <c r="H776" s="263"/>
      <c r="I776" s="386" t="s">
        <v>928</v>
      </c>
      <c r="J776" s="386"/>
      <c r="K776" s="289">
        <v>60.29</v>
      </c>
      <c r="O776" s="46"/>
      <c r="P776" s="46"/>
      <c r="Q776" s="46"/>
      <c r="R776" s="46"/>
      <c r="S776" s="46"/>
      <c r="T776" s="46"/>
      <c r="U776" s="46"/>
      <c r="V776" s="46"/>
      <c r="W776" s="46"/>
      <c r="X776" s="46"/>
      <c r="Y776" s="46"/>
    </row>
    <row r="777" spans="1:25" ht="15.75" customHeight="1" thickTop="1" x14ac:dyDescent="0.2">
      <c r="A777" s="46"/>
      <c r="B777" s="278"/>
      <c r="C777" s="278"/>
      <c r="D777" s="278"/>
      <c r="E777" s="278"/>
      <c r="F777" s="278"/>
      <c r="G777" s="278"/>
      <c r="H777" s="278"/>
      <c r="I777" s="278"/>
      <c r="J777" s="278"/>
      <c r="K777" s="278"/>
      <c r="O777" s="46"/>
      <c r="P777" s="46"/>
      <c r="Q777" s="46"/>
      <c r="R777" s="46"/>
      <c r="S777" s="46"/>
      <c r="T777" s="46"/>
      <c r="U777" s="46"/>
      <c r="V777" s="46"/>
      <c r="W777" s="46"/>
      <c r="X777" s="46"/>
      <c r="Y777" s="46"/>
    </row>
    <row r="778" spans="1:25" ht="15.75" customHeight="1" x14ac:dyDescent="0.2">
      <c r="A778" s="46"/>
      <c r="B778" s="259" t="s">
        <v>234</v>
      </c>
      <c r="C778" s="267" t="s">
        <v>24</v>
      </c>
      <c r="D778" s="259" t="s">
        <v>25</v>
      </c>
      <c r="E778" s="259" t="s">
        <v>26</v>
      </c>
      <c r="F778" s="387" t="s">
        <v>917</v>
      </c>
      <c r="G778" s="387"/>
      <c r="H778" s="271" t="s">
        <v>27</v>
      </c>
      <c r="I778" s="267" t="s">
        <v>28</v>
      </c>
      <c r="J778" s="267" t="s">
        <v>29</v>
      </c>
      <c r="K778" s="267" t="s">
        <v>30</v>
      </c>
      <c r="O778" s="46"/>
      <c r="P778" s="46"/>
      <c r="Q778" s="46"/>
      <c r="R778" s="46"/>
      <c r="S778" s="46"/>
      <c r="T778" s="46"/>
      <c r="U778" s="46"/>
      <c r="V778" s="46"/>
      <c r="W778" s="46"/>
      <c r="X778" s="46"/>
      <c r="Y778" s="46"/>
    </row>
    <row r="779" spans="1:25" ht="15.75" customHeight="1" x14ac:dyDescent="0.2">
      <c r="A779" s="46"/>
      <c r="B779" s="260" t="s">
        <v>918</v>
      </c>
      <c r="C779" s="275" t="s">
        <v>235</v>
      </c>
      <c r="D779" s="260" t="s">
        <v>47</v>
      </c>
      <c r="E779" s="260" t="s">
        <v>236</v>
      </c>
      <c r="F779" s="388" t="s">
        <v>3973</v>
      </c>
      <c r="G779" s="388"/>
      <c r="H779" s="274" t="s">
        <v>40</v>
      </c>
      <c r="I779" s="277">
        <v>1</v>
      </c>
      <c r="J779" s="276">
        <v>48.43</v>
      </c>
      <c r="K779" s="276">
        <v>48.43</v>
      </c>
      <c r="O779" s="46"/>
      <c r="P779" s="46"/>
      <c r="Q779" s="46"/>
      <c r="R779" s="46"/>
      <c r="S779" s="46"/>
      <c r="T779" s="46"/>
      <c r="U779" s="46"/>
      <c r="V779" s="46"/>
      <c r="W779" s="46"/>
      <c r="X779" s="46"/>
      <c r="Y779" s="46"/>
    </row>
    <row r="780" spans="1:25" ht="15.75" customHeight="1" x14ac:dyDescent="0.2">
      <c r="A780" s="46"/>
      <c r="B780" s="261" t="s">
        <v>953</v>
      </c>
      <c r="C780" s="280" t="s">
        <v>1017</v>
      </c>
      <c r="D780" s="261" t="s">
        <v>47</v>
      </c>
      <c r="E780" s="261" t="s">
        <v>1018</v>
      </c>
      <c r="F780" s="385" t="s">
        <v>3970</v>
      </c>
      <c r="G780" s="385"/>
      <c r="H780" s="279" t="s">
        <v>950</v>
      </c>
      <c r="I780" s="282">
        <v>0.11799999999999999</v>
      </c>
      <c r="J780" s="281">
        <v>36.35</v>
      </c>
      <c r="K780" s="281">
        <v>4.28</v>
      </c>
      <c r="O780" s="46"/>
      <c r="P780" s="46"/>
      <c r="Q780" s="46"/>
      <c r="R780" s="46"/>
      <c r="S780" s="46"/>
      <c r="T780" s="46"/>
      <c r="U780" s="46"/>
      <c r="V780" s="46"/>
      <c r="W780" s="46"/>
      <c r="X780" s="46"/>
      <c r="Y780" s="46"/>
    </row>
    <row r="781" spans="1:25" ht="15.75" customHeight="1" x14ac:dyDescent="0.2">
      <c r="A781" s="46"/>
      <c r="B781" s="261" t="s">
        <v>953</v>
      </c>
      <c r="C781" s="280" t="s">
        <v>1275</v>
      </c>
      <c r="D781" s="261" t="s">
        <v>47</v>
      </c>
      <c r="E781" s="261" t="s">
        <v>1276</v>
      </c>
      <c r="F781" s="385" t="s">
        <v>3985</v>
      </c>
      <c r="G781" s="385"/>
      <c r="H781" s="279" t="s">
        <v>1035</v>
      </c>
      <c r="I781" s="282">
        <v>4.5999999999999999E-3</v>
      </c>
      <c r="J781" s="281">
        <v>33.01</v>
      </c>
      <c r="K781" s="281">
        <v>0.15</v>
      </c>
      <c r="O781" s="46"/>
      <c r="P781" s="46"/>
      <c r="Q781" s="46"/>
      <c r="R781" s="46"/>
      <c r="S781" s="46"/>
      <c r="T781" s="46"/>
      <c r="U781" s="46"/>
      <c r="V781" s="46"/>
      <c r="W781" s="46"/>
      <c r="X781" s="46"/>
      <c r="Y781" s="46"/>
    </row>
    <row r="782" spans="1:25" ht="15.75" customHeight="1" x14ac:dyDescent="0.2">
      <c r="A782" s="46"/>
      <c r="B782" s="261" t="s">
        <v>953</v>
      </c>
      <c r="C782" s="280" t="s">
        <v>1042</v>
      </c>
      <c r="D782" s="261" t="s">
        <v>47</v>
      </c>
      <c r="E782" s="261" t="s">
        <v>1043</v>
      </c>
      <c r="F782" s="385" t="s">
        <v>3970</v>
      </c>
      <c r="G782" s="385"/>
      <c r="H782" s="279" t="s">
        <v>950</v>
      </c>
      <c r="I782" s="282">
        <v>6.5000000000000002E-2</v>
      </c>
      <c r="J782" s="281">
        <v>26.44</v>
      </c>
      <c r="K782" s="281">
        <v>1.71</v>
      </c>
      <c r="O782" s="46"/>
      <c r="P782" s="46"/>
      <c r="Q782" s="46"/>
      <c r="R782" s="46"/>
      <c r="S782" s="46"/>
      <c r="T782" s="46"/>
      <c r="U782" s="46"/>
      <c r="V782" s="46"/>
      <c r="W782" s="46"/>
      <c r="X782" s="46"/>
      <c r="Y782" s="46"/>
    </row>
    <row r="783" spans="1:25" ht="15.75" customHeight="1" x14ac:dyDescent="0.2">
      <c r="A783" s="46"/>
      <c r="B783" s="261" t="s">
        <v>953</v>
      </c>
      <c r="C783" s="280" t="s">
        <v>1277</v>
      </c>
      <c r="D783" s="261" t="s">
        <v>47</v>
      </c>
      <c r="E783" s="261" t="s">
        <v>1278</v>
      </c>
      <c r="F783" s="385" t="s">
        <v>3985</v>
      </c>
      <c r="G783" s="385"/>
      <c r="H783" s="279" t="s">
        <v>1041</v>
      </c>
      <c r="I783" s="282">
        <v>6.4000000000000003E-3</v>
      </c>
      <c r="J783" s="281">
        <v>32.159999999999997</v>
      </c>
      <c r="K783" s="281">
        <v>0.2</v>
      </c>
      <c r="O783" s="46"/>
      <c r="P783" s="46"/>
      <c r="Q783" s="46"/>
      <c r="R783" s="46"/>
      <c r="S783" s="46"/>
      <c r="T783" s="46"/>
      <c r="U783" s="46"/>
      <c r="V783" s="46"/>
      <c r="W783" s="46"/>
      <c r="X783" s="46"/>
      <c r="Y783" s="46"/>
    </row>
    <row r="784" spans="1:25" ht="15.75" customHeight="1" x14ac:dyDescent="0.2">
      <c r="A784" s="46"/>
      <c r="B784" s="262" t="s">
        <v>919</v>
      </c>
      <c r="C784" s="284" t="s">
        <v>1279</v>
      </c>
      <c r="D784" s="262" t="s">
        <v>47</v>
      </c>
      <c r="E784" s="262" t="s">
        <v>1280</v>
      </c>
      <c r="F784" s="389" t="s">
        <v>923</v>
      </c>
      <c r="G784" s="389"/>
      <c r="H784" s="283" t="s">
        <v>97</v>
      </c>
      <c r="I784" s="286">
        <v>0.03</v>
      </c>
      <c r="J784" s="285">
        <v>17.63</v>
      </c>
      <c r="K784" s="285">
        <v>0.52</v>
      </c>
      <c r="O784" s="46"/>
      <c r="P784" s="46"/>
      <c r="Q784" s="46"/>
      <c r="R784" s="46"/>
      <c r="S784" s="46"/>
      <c r="T784" s="46"/>
      <c r="U784" s="46"/>
      <c r="V784" s="46"/>
      <c r="W784" s="46"/>
      <c r="X784" s="46"/>
      <c r="Y784" s="46"/>
    </row>
    <row r="785" spans="1:25" ht="15.75" customHeight="1" x14ac:dyDescent="0.2">
      <c r="A785" s="46"/>
      <c r="B785" s="262" t="s">
        <v>919</v>
      </c>
      <c r="C785" s="284" t="s">
        <v>1273</v>
      </c>
      <c r="D785" s="262" t="s">
        <v>47</v>
      </c>
      <c r="E785" s="262" t="s">
        <v>1274</v>
      </c>
      <c r="F785" s="389" t="s">
        <v>923</v>
      </c>
      <c r="G785" s="389"/>
      <c r="H785" s="283" t="s">
        <v>83</v>
      </c>
      <c r="I785" s="286">
        <v>0.63400000000000001</v>
      </c>
      <c r="J785" s="285">
        <v>65.569999999999993</v>
      </c>
      <c r="K785" s="285">
        <v>41.57</v>
      </c>
      <c r="O785" s="46"/>
      <c r="P785" s="46"/>
      <c r="Q785" s="46"/>
      <c r="R785" s="46"/>
      <c r="S785" s="46"/>
      <c r="T785" s="46"/>
      <c r="U785" s="46"/>
      <c r="V785" s="46"/>
      <c r="W785" s="46"/>
      <c r="X785" s="46"/>
      <c r="Y785" s="46"/>
    </row>
    <row r="786" spans="1:25" ht="15.75" customHeight="1" x14ac:dyDescent="0.2">
      <c r="A786" s="46"/>
      <c r="B786" s="263"/>
      <c r="C786" s="263"/>
      <c r="D786" s="263"/>
      <c r="E786" s="263"/>
      <c r="F786" s="263" t="s">
        <v>924</v>
      </c>
      <c r="G786" s="289">
        <v>5.57</v>
      </c>
      <c r="H786" s="263" t="s">
        <v>925</v>
      </c>
      <c r="I786" s="289">
        <v>0</v>
      </c>
      <c r="J786" s="263" t="s">
        <v>926</v>
      </c>
      <c r="K786" s="289">
        <v>5.57</v>
      </c>
      <c r="O786" s="46"/>
      <c r="P786" s="46"/>
      <c r="Q786" s="46"/>
      <c r="R786" s="46"/>
      <c r="S786" s="46"/>
      <c r="T786" s="46"/>
      <c r="U786" s="46"/>
      <c r="V786" s="46"/>
      <c r="W786" s="46"/>
      <c r="X786" s="46"/>
      <c r="Y786" s="46"/>
    </row>
    <row r="787" spans="1:25" ht="15.75" customHeight="1" thickBot="1" x14ac:dyDescent="0.25">
      <c r="A787" s="46"/>
      <c r="B787" s="263"/>
      <c r="C787" s="263"/>
      <c r="D787" s="263"/>
      <c r="E787" s="263"/>
      <c r="F787" s="263" t="s">
        <v>927</v>
      </c>
      <c r="G787" s="289">
        <v>10.07</v>
      </c>
      <c r="H787" s="263"/>
      <c r="I787" s="386" t="s">
        <v>928</v>
      </c>
      <c r="J787" s="386"/>
      <c r="K787" s="289">
        <v>58.5</v>
      </c>
      <c r="O787" s="46"/>
      <c r="P787" s="46"/>
      <c r="Q787" s="46"/>
      <c r="R787" s="46"/>
      <c r="S787" s="46"/>
      <c r="T787" s="46"/>
      <c r="U787" s="46"/>
      <c r="V787" s="46"/>
      <c r="W787" s="46"/>
      <c r="X787" s="46"/>
      <c r="Y787" s="46"/>
    </row>
    <row r="788" spans="1:25" ht="15.75" customHeight="1" thickTop="1" x14ac:dyDescent="0.2">
      <c r="A788" s="46"/>
      <c r="B788" s="278"/>
      <c r="C788" s="278"/>
      <c r="D788" s="278"/>
      <c r="E788" s="278"/>
      <c r="F788" s="278"/>
      <c r="G788" s="278"/>
      <c r="H788" s="278"/>
      <c r="I788" s="278"/>
      <c r="J788" s="278"/>
      <c r="K788" s="278"/>
      <c r="O788" s="46"/>
      <c r="P788" s="46"/>
      <c r="Q788" s="46"/>
      <c r="R788" s="46"/>
      <c r="S788" s="46"/>
      <c r="T788" s="46"/>
      <c r="U788" s="46"/>
      <c r="V788" s="46"/>
      <c r="W788" s="46"/>
      <c r="X788" s="46"/>
      <c r="Y788" s="46"/>
    </row>
    <row r="789" spans="1:25" ht="15.75" customHeight="1" x14ac:dyDescent="0.2">
      <c r="A789" s="46"/>
      <c r="B789" s="259" t="s">
        <v>239</v>
      </c>
      <c r="C789" s="267" t="s">
        <v>24</v>
      </c>
      <c r="D789" s="259" t="s">
        <v>25</v>
      </c>
      <c r="E789" s="259" t="s">
        <v>26</v>
      </c>
      <c r="F789" s="387" t="s">
        <v>917</v>
      </c>
      <c r="G789" s="387"/>
      <c r="H789" s="271" t="s">
        <v>27</v>
      </c>
      <c r="I789" s="267" t="s">
        <v>28</v>
      </c>
      <c r="J789" s="267" t="s">
        <v>29</v>
      </c>
      <c r="K789" s="267" t="s">
        <v>30</v>
      </c>
      <c r="O789" s="46"/>
      <c r="P789" s="46"/>
      <c r="Q789" s="46"/>
      <c r="R789" s="46"/>
      <c r="S789" s="46"/>
      <c r="T789" s="46"/>
      <c r="U789" s="46"/>
      <c r="V789" s="46"/>
      <c r="W789" s="46"/>
      <c r="X789" s="46"/>
      <c r="Y789" s="46"/>
    </row>
    <row r="790" spans="1:25" ht="15.75" customHeight="1" x14ac:dyDescent="0.2">
      <c r="A790" s="46"/>
      <c r="B790" s="260" t="s">
        <v>918</v>
      </c>
      <c r="C790" s="275" t="s">
        <v>240</v>
      </c>
      <c r="D790" s="260" t="s">
        <v>47</v>
      </c>
      <c r="E790" s="260" t="s">
        <v>241</v>
      </c>
      <c r="F790" s="388" t="s">
        <v>3971</v>
      </c>
      <c r="G790" s="388"/>
      <c r="H790" s="274" t="s">
        <v>40</v>
      </c>
      <c r="I790" s="277">
        <v>1</v>
      </c>
      <c r="J790" s="276">
        <v>46.66</v>
      </c>
      <c r="K790" s="276">
        <v>46.66</v>
      </c>
      <c r="O790" s="46"/>
      <c r="P790" s="46"/>
      <c r="Q790" s="46"/>
      <c r="R790" s="46"/>
      <c r="S790" s="46"/>
      <c r="T790" s="46"/>
      <c r="U790" s="46"/>
      <c r="V790" s="46"/>
      <c r="W790" s="46"/>
      <c r="X790" s="46"/>
      <c r="Y790" s="46"/>
    </row>
    <row r="791" spans="1:25" ht="15.75" customHeight="1" x14ac:dyDescent="0.2">
      <c r="A791" s="46"/>
      <c r="B791" s="261" t="s">
        <v>953</v>
      </c>
      <c r="C791" s="280" t="s">
        <v>1277</v>
      </c>
      <c r="D791" s="261" t="s">
        <v>47</v>
      </c>
      <c r="E791" s="261" t="s">
        <v>1278</v>
      </c>
      <c r="F791" s="385" t="s">
        <v>3985</v>
      </c>
      <c r="G791" s="385"/>
      <c r="H791" s="279" t="s">
        <v>1041</v>
      </c>
      <c r="I791" s="282">
        <v>6.8999999999999999E-3</v>
      </c>
      <c r="J791" s="281">
        <v>32.159999999999997</v>
      </c>
      <c r="K791" s="281">
        <v>0.22</v>
      </c>
      <c r="O791" s="46"/>
      <c r="P791" s="46"/>
      <c r="Q791" s="46"/>
      <c r="R791" s="46"/>
      <c r="S791" s="46"/>
      <c r="T791" s="46"/>
      <c r="U791" s="46"/>
      <c r="V791" s="46"/>
      <c r="W791" s="46"/>
      <c r="X791" s="46"/>
      <c r="Y791" s="46"/>
    </row>
    <row r="792" spans="1:25" ht="15.75" customHeight="1" x14ac:dyDescent="0.2">
      <c r="A792" s="46"/>
      <c r="B792" s="261" t="s">
        <v>953</v>
      </c>
      <c r="C792" s="280" t="s">
        <v>1019</v>
      </c>
      <c r="D792" s="261" t="s">
        <v>47</v>
      </c>
      <c r="E792" s="261" t="s">
        <v>1020</v>
      </c>
      <c r="F792" s="385" t="s">
        <v>3970</v>
      </c>
      <c r="G792" s="385"/>
      <c r="H792" s="279" t="s">
        <v>950</v>
      </c>
      <c r="I792" s="282">
        <v>0.15</v>
      </c>
      <c r="J792" s="281">
        <v>24.73</v>
      </c>
      <c r="K792" s="281">
        <v>3.7</v>
      </c>
      <c r="O792" s="46"/>
      <c r="P792" s="46"/>
      <c r="Q792" s="46"/>
      <c r="R792" s="46"/>
      <c r="S792" s="46"/>
      <c r="T792" s="46"/>
      <c r="U792" s="46"/>
      <c r="V792" s="46"/>
      <c r="W792" s="46"/>
      <c r="X792" s="46"/>
      <c r="Y792" s="46"/>
    </row>
    <row r="793" spans="1:25" ht="15.75" customHeight="1" x14ac:dyDescent="0.2">
      <c r="A793" s="46"/>
      <c r="B793" s="261" t="s">
        <v>953</v>
      </c>
      <c r="C793" s="280" t="s">
        <v>1281</v>
      </c>
      <c r="D793" s="261" t="s">
        <v>47</v>
      </c>
      <c r="E793" s="261" t="s">
        <v>1282</v>
      </c>
      <c r="F793" s="385" t="s">
        <v>3970</v>
      </c>
      <c r="G793" s="385"/>
      <c r="H793" s="279" t="s">
        <v>950</v>
      </c>
      <c r="I793" s="282">
        <v>0.115</v>
      </c>
      <c r="J793" s="281">
        <v>35.96</v>
      </c>
      <c r="K793" s="281">
        <v>4.13</v>
      </c>
      <c r="O793" s="46"/>
      <c r="P793" s="46"/>
      <c r="Q793" s="46"/>
      <c r="R793" s="46"/>
      <c r="S793" s="46"/>
      <c r="T793" s="46"/>
      <c r="U793" s="46"/>
      <c r="V793" s="46"/>
      <c r="W793" s="46"/>
      <c r="X793" s="46"/>
      <c r="Y793" s="46"/>
    </row>
    <row r="794" spans="1:25" ht="15.75" customHeight="1" x14ac:dyDescent="0.2">
      <c r="A794" s="46"/>
      <c r="B794" s="261" t="s">
        <v>953</v>
      </c>
      <c r="C794" s="280" t="s">
        <v>1275</v>
      </c>
      <c r="D794" s="261" t="s">
        <v>47</v>
      </c>
      <c r="E794" s="261" t="s">
        <v>1276</v>
      </c>
      <c r="F794" s="385" t="s">
        <v>3985</v>
      </c>
      <c r="G794" s="385"/>
      <c r="H794" s="279" t="s">
        <v>1035</v>
      </c>
      <c r="I794" s="282">
        <v>5.0000000000000001E-3</v>
      </c>
      <c r="J794" s="281">
        <v>33.01</v>
      </c>
      <c r="K794" s="281">
        <v>0.16</v>
      </c>
      <c r="O794" s="46"/>
      <c r="P794" s="46"/>
      <c r="Q794" s="46"/>
      <c r="R794" s="46"/>
      <c r="S794" s="46"/>
      <c r="T794" s="46"/>
      <c r="U794" s="46"/>
      <c r="V794" s="46"/>
      <c r="W794" s="46"/>
      <c r="X794" s="46"/>
      <c r="Y794" s="46"/>
    </row>
    <row r="795" spans="1:25" ht="15.75" customHeight="1" x14ac:dyDescent="0.2">
      <c r="A795" s="46"/>
      <c r="B795" s="262" t="s">
        <v>919</v>
      </c>
      <c r="C795" s="284" t="s">
        <v>1287</v>
      </c>
      <c r="D795" s="262" t="s">
        <v>47</v>
      </c>
      <c r="E795" s="262" t="s">
        <v>2655</v>
      </c>
      <c r="F795" s="389" t="s">
        <v>923</v>
      </c>
      <c r="G795" s="389"/>
      <c r="H795" s="283" t="s">
        <v>49</v>
      </c>
      <c r="I795" s="286">
        <v>1.27</v>
      </c>
      <c r="J795" s="285">
        <v>3.71</v>
      </c>
      <c r="K795" s="285">
        <v>4.71</v>
      </c>
      <c r="O795" s="46"/>
      <c r="P795" s="46"/>
      <c r="Q795" s="46"/>
      <c r="R795" s="46"/>
      <c r="S795" s="46"/>
      <c r="T795" s="46"/>
      <c r="U795" s="46"/>
      <c r="V795" s="46"/>
      <c r="W795" s="46"/>
      <c r="X795" s="46"/>
      <c r="Y795" s="46"/>
    </row>
    <row r="796" spans="1:25" ht="15.75" customHeight="1" x14ac:dyDescent="0.2">
      <c r="A796" s="46"/>
      <c r="B796" s="262" t="s">
        <v>919</v>
      </c>
      <c r="C796" s="284" t="s">
        <v>1285</v>
      </c>
      <c r="D796" s="262" t="s">
        <v>47</v>
      </c>
      <c r="E796" s="262" t="s">
        <v>1286</v>
      </c>
      <c r="F796" s="389" t="s">
        <v>923</v>
      </c>
      <c r="G796" s="389"/>
      <c r="H796" s="283" t="s">
        <v>40</v>
      </c>
      <c r="I796" s="286">
        <v>1.2749999999999999</v>
      </c>
      <c r="J796" s="285">
        <v>26.23</v>
      </c>
      <c r="K796" s="285">
        <v>33.44</v>
      </c>
      <c r="O796" s="46"/>
      <c r="P796" s="46"/>
      <c r="Q796" s="46"/>
      <c r="R796" s="46"/>
      <c r="S796" s="46"/>
      <c r="T796" s="46"/>
      <c r="U796" s="46"/>
      <c r="V796" s="46"/>
      <c r="W796" s="46"/>
      <c r="X796" s="46"/>
      <c r="Y796" s="46"/>
    </row>
    <row r="797" spans="1:25" ht="15.75" customHeight="1" x14ac:dyDescent="0.2">
      <c r="A797" s="46"/>
      <c r="B797" s="262" t="s">
        <v>919</v>
      </c>
      <c r="C797" s="284" t="s">
        <v>1283</v>
      </c>
      <c r="D797" s="262" t="s">
        <v>47</v>
      </c>
      <c r="E797" s="262" t="s">
        <v>1284</v>
      </c>
      <c r="F797" s="389" t="s">
        <v>923</v>
      </c>
      <c r="G797" s="389"/>
      <c r="H797" s="283" t="s">
        <v>668</v>
      </c>
      <c r="I797" s="286">
        <v>1.27</v>
      </c>
      <c r="J797" s="285">
        <v>0.24</v>
      </c>
      <c r="K797" s="285">
        <v>0.3</v>
      </c>
      <c r="O797" s="46"/>
      <c r="P797" s="46"/>
      <c r="Q797" s="46"/>
      <c r="R797" s="46"/>
      <c r="S797" s="46"/>
      <c r="T797" s="46"/>
      <c r="U797" s="46"/>
      <c r="V797" s="46"/>
      <c r="W797" s="46"/>
      <c r="X797" s="46"/>
      <c r="Y797" s="46"/>
    </row>
    <row r="798" spans="1:25" ht="15.75" customHeight="1" x14ac:dyDescent="0.2">
      <c r="A798" s="46"/>
      <c r="B798" s="263"/>
      <c r="C798" s="263"/>
      <c r="D798" s="263"/>
      <c r="E798" s="263"/>
      <c r="F798" s="263" t="s">
        <v>924</v>
      </c>
      <c r="G798" s="289">
        <v>7.09</v>
      </c>
      <c r="H798" s="263" t="s">
        <v>925</v>
      </c>
      <c r="I798" s="289">
        <v>0</v>
      </c>
      <c r="J798" s="263" t="s">
        <v>926</v>
      </c>
      <c r="K798" s="289">
        <v>7.09</v>
      </c>
      <c r="O798" s="46"/>
      <c r="P798" s="46"/>
      <c r="Q798" s="46"/>
      <c r="R798" s="46"/>
      <c r="S798" s="46"/>
      <c r="T798" s="46"/>
      <c r="U798" s="46"/>
      <c r="V798" s="46"/>
      <c r="W798" s="46"/>
      <c r="X798" s="46"/>
      <c r="Y798" s="46"/>
    </row>
    <row r="799" spans="1:25" ht="15.75" customHeight="1" thickBot="1" x14ac:dyDescent="0.25">
      <c r="A799" s="46"/>
      <c r="B799" s="263"/>
      <c r="C799" s="263"/>
      <c r="D799" s="263"/>
      <c r="E799" s="263"/>
      <c r="F799" s="263" t="s">
        <v>927</v>
      </c>
      <c r="G799" s="289">
        <v>9.6999999999999993</v>
      </c>
      <c r="H799" s="263"/>
      <c r="I799" s="386" t="s">
        <v>928</v>
      </c>
      <c r="J799" s="386"/>
      <c r="K799" s="289">
        <v>56.36</v>
      </c>
      <c r="O799" s="46"/>
      <c r="P799" s="46"/>
      <c r="Q799" s="46"/>
      <c r="R799" s="46"/>
      <c r="S799" s="46"/>
      <c r="T799" s="46"/>
      <c r="U799" s="46"/>
      <c r="V799" s="46"/>
      <c r="W799" s="46"/>
      <c r="X799" s="46"/>
      <c r="Y799" s="46"/>
    </row>
    <row r="800" spans="1:25" ht="15.75" customHeight="1" thickTop="1" x14ac:dyDescent="0.2">
      <c r="A800" s="46"/>
      <c r="B800" s="278"/>
      <c r="C800" s="278"/>
      <c r="D800" s="278"/>
      <c r="E800" s="278"/>
      <c r="F800" s="278"/>
      <c r="G800" s="278"/>
      <c r="H800" s="278"/>
      <c r="I800" s="278"/>
      <c r="J800" s="278"/>
      <c r="K800" s="278"/>
      <c r="O800" s="46"/>
      <c r="P800" s="46"/>
      <c r="Q800" s="46"/>
      <c r="R800" s="46"/>
      <c r="S800" s="46"/>
      <c r="T800" s="46"/>
      <c r="U800" s="46"/>
      <c r="V800" s="46"/>
      <c r="W800" s="46"/>
      <c r="X800" s="46"/>
      <c r="Y800" s="46"/>
    </row>
    <row r="801" spans="1:25" ht="15.75" customHeight="1" x14ac:dyDescent="0.2">
      <c r="A801" s="46"/>
      <c r="B801" s="259" t="s">
        <v>242</v>
      </c>
      <c r="C801" s="267" t="s">
        <v>24</v>
      </c>
      <c r="D801" s="259" t="s">
        <v>25</v>
      </c>
      <c r="E801" s="259" t="s">
        <v>26</v>
      </c>
      <c r="F801" s="387" t="s">
        <v>917</v>
      </c>
      <c r="G801" s="387"/>
      <c r="H801" s="271" t="s">
        <v>27</v>
      </c>
      <c r="I801" s="267" t="s">
        <v>28</v>
      </c>
      <c r="J801" s="267" t="s">
        <v>29</v>
      </c>
      <c r="K801" s="267" t="s">
        <v>30</v>
      </c>
      <c r="O801" s="46"/>
      <c r="P801" s="46"/>
      <c r="Q801" s="46"/>
      <c r="R801" s="46"/>
      <c r="S801" s="46"/>
      <c r="T801" s="46"/>
      <c r="U801" s="46"/>
      <c r="V801" s="46"/>
      <c r="W801" s="46"/>
      <c r="X801" s="46"/>
      <c r="Y801" s="46"/>
    </row>
    <row r="802" spans="1:25" ht="15.75" customHeight="1" x14ac:dyDescent="0.2">
      <c r="A802" s="46"/>
      <c r="B802" s="260" t="s">
        <v>918</v>
      </c>
      <c r="C802" s="275" t="s">
        <v>2581</v>
      </c>
      <c r="D802" s="260" t="s">
        <v>73</v>
      </c>
      <c r="E802" s="260" t="s">
        <v>2582</v>
      </c>
      <c r="F802" s="388" t="s">
        <v>1262</v>
      </c>
      <c r="G802" s="388"/>
      <c r="H802" s="274" t="s">
        <v>40</v>
      </c>
      <c r="I802" s="277">
        <v>1</v>
      </c>
      <c r="J802" s="276">
        <v>100.32</v>
      </c>
      <c r="K802" s="276">
        <v>100.32</v>
      </c>
      <c r="O802" s="46"/>
      <c r="P802" s="46"/>
      <c r="Q802" s="46"/>
      <c r="R802" s="46"/>
      <c r="S802" s="46"/>
      <c r="T802" s="46"/>
      <c r="U802" s="46"/>
      <c r="V802" s="46"/>
      <c r="W802" s="46"/>
      <c r="X802" s="46"/>
      <c r="Y802" s="46"/>
    </row>
    <row r="803" spans="1:25" ht="15.75" customHeight="1" x14ac:dyDescent="0.2">
      <c r="A803" s="46"/>
      <c r="B803" s="262" t="s">
        <v>919</v>
      </c>
      <c r="C803" s="284" t="s">
        <v>1288</v>
      </c>
      <c r="D803" s="262" t="s">
        <v>43</v>
      </c>
      <c r="E803" s="262" t="s">
        <v>2656</v>
      </c>
      <c r="F803" s="389" t="s">
        <v>923</v>
      </c>
      <c r="G803" s="389"/>
      <c r="H803" s="283" t="s">
        <v>40</v>
      </c>
      <c r="I803" s="286">
        <v>1.05</v>
      </c>
      <c r="J803" s="285">
        <v>95.55</v>
      </c>
      <c r="K803" s="285">
        <v>100.32</v>
      </c>
      <c r="O803" s="46"/>
      <c r="P803" s="46"/>
      <c r="Q803" s="46"/>
      <c r="R803" s="46"/>
      <c r="S803" s="46"/>
      <c r="T803" s="46"/>
      <c r="U803" s="46"/>
      <c r="V803" s="46"/>
      <c r="W803" s="46"/>
      <c r="X803" s="46"/>
      <c r="Y803" s="46"/>
    </row>
    <row r="804" spans="1:25" ht="15.75" customHeight="1" x14ac:dyDescent="0.2">
      <c r="A804" s="46"/>
      <c r="B804" s="263"/>
      <c r="C804" s="263"/>
      <c r="D804" s="263"/>
      <c r="E804" s="263"/>
      <c r="F804" s="263" t="s">
        <v>924</v>
      </c>
      <c r="G804" s="289">
        <v>0</v>
      </c>
      <c r="H804" s="263" t="s">
        <v>925</v>
      </c>
      <c r="I804" s="289">
        <v>0</v>
      </c>
      <c r="J804" s="263" t="s">
        <v>926</v>
      </c>
      <c r="K804" s="289">
        <v>0</v>
      </c>
      <c r="O804" s="46"/>
      <c r="P804" s="46"/>
      <c r="Q804" s="46"/>
      <c r="R804" s="46"/>
      <c r="S804" s="46"/>
      <c r="T804" s="46"/>
      <c r="U804" s="46"/>
      <c r="V804" s="46"/>
      <c r="W804" s="46"/>
      <c r="X804" s="46"/>
      <c r="Y804" s="46"/>
    </row>
    <row r="805" spans="1:25" ht="15.75" customHeight="1" x14ac:dyDescent="0.2">
      <c r="A805" s="46"/>
      <c r="B805" s="263"/>
      <c r="C805" s="263"/>
      <c r="D805" s="263"/>
      <c r="E805" s="263"/>
      <c r="F805" s="263" t="s">
        <v>927</v>
      </c>
      <c r="G805" s="289">
        <v>20.87</v>
      </c>
      <c r="H805" s="263"/>
      <c r="I805" s="386" t="s">
        <v>928</v>
      </c>
      <c r="J805" s="386"/>
      <c r="K805" s="289">
        <v>121.19</v>
      </c>
      <c r="O805" s="46"/>
      <c r="P805" s="46"/>
      <c r="Q805" s="46"/>
      <c r="R805" s="46"/>
      <c r="S805" s="46"/>
      <c r="T805" s="46"/>
      <c r="U805" s="46"/>
      <c r="V805" s="46"/>
      <c r="W805" s="46"/>
      <c r="X805" s="46"/>
      <c r="Y805" s="46"/>
    </row>
    <row r="806" spans="1:25" ht="15.75" customHeight="1" x14ac:dyDescent="0.2">
      <c r="A806" s="46"/>
      <c r="B806" s="401" t="s">
        <v>2776</v>
      </c>
      <c r="C806" s="401"/>
      <c r="D806" s="401"/>
      <c r="E806" s="401"/>
      <c r="F806" s="401"/>
      <c r="G806" s="401"/>
      <c r="H806" s="401"/>
      <c r="I806" s="401"/>
      <c r="J806" s="401"/>
      <c r="K806" s="401"/>
      <c r="O806" s="46"/>
      <c r="P806" s="46"/>
      <c r="Q806" s="46"/>
      <c r="R806" s="46"/>
      <c r="S806" s="46"/>
      <c r="T806" s="46"/>
      <c r="U806" s="46"/>
      <c r="V806" s="46"/>
      <c r="W806" s="46"/>
      <c r="X806" s="46"/>
      <c r="Y806" s="46"/>
    </row>
    <row r="807" spans="1:25" ht="15.75" customHeight="1" thickBot="1" x14ac:dyDescent="0.25">
      <c r="A807" s="46"/>
      <c r="B807" s="425" t="s">
        <v>2792</v>
      </c>
      <c r="C807" s="425"/>
      <c r="D807" s="425"/>
      <c r="E807" s="425"/>
      <c r="F807" s="425"/>
      <c r="G807" s="425"/>
      <c r="H807" s="425"/>
      <c r="I807" s="425"/>
      <c r="J807" s="425"/>
      <c r="K807" s="425"/>
      <c r="O807" s="46"/>
      <c r="P807" s="46"/>
      <c r="Q807" s="46"/>
      <c r="R807" s="46"/>
      <c r="S807" s="46"/>
      <c r="T807" s="46"/>
      <c r="U807" s="46"/>
      <c r="V807" s="46"/>
      <c r="W807" s="46"/>
      <c r="X807" s="46"/>
      <c r="Y807" s="46"/>
    </row>
    <row r="808" spans="1:25" ht="15.75" customHeight="1" thickTop="1" x14ac:dyDescent="0.2">
      <c r="A808" s="46"/>
      <c r="B808" s="278"/>
      <c r="C808" s="278"/>
      <c r="D808" s="278"/>
      <c r="E808" s="278"/>
      <c r="F808" s="278"/>
      <c r="G808" s="278"/>
      <c r="H808" s="278"/>
      <c r="I808" s="278"/>
      <c r="J808" s="278"/>
      <c r="K808" s="278"/>
      <c r="O808" s="46"/>
      <c r="P808" s="46"/>
      <c r="Q808" s="46"/>
      <c r="R808" s="46"/>
      <c r="S808" s="46"/>
      <c r="T808" s="46"/>
      <c r="U808" s="46"/>
      <c r="V808" s="46"/>
      <c r="W808" s="46"/>
      <c r="X808" s="46"/>
      <c r="Y808" s="46"/>
    </row>
    <row r="809" spans="1:25" ht="15.75" customHeight="1" x14ac:dyDescent="0.2">
      <c r="A809" s="46"/>
      <c r="B809" s="259" t="s">
        <v>245</v>
      </c>
      <c r="C809" s="267" t="s">
        <v>24</v>
      </c>
      <c r="D809" s="259" t="s">
        <v>25</v>
      </c>
      <c r="E809" s="259" t="s">
        <v>26</v>
      </c>
      <c r="F809" s="387" t="s">
        <v>917</v>
      </c>
      <c r="G809" s="387"/>
      <c r="H809" s="271" t="s">
        <v>27</v>
      </c>
      <c r="I809" s="267" t="s">
        <v>28</v>
      </c>
      <c r="J809" s="267" t="s">
        <v>29</v>
      </c>
      <c r="K809" s="267" t="s">
        <v>30</v>
      </c>
      <c r="O809" s="46"/>
      <c r="P809" s="46"/>
      <c r="Q809" s="46"/>
      <c r="R809" s="46"/>
      <c r="S809" s="46"/>
      <c r="T809" s="46"/>
      <c r="U809" s="46"/>
      <c r="V809" s="46"/>
      <c r="W809" s="46"/>
      <c r="X809" s="46"/>
      <c r="Y809" s="46"/>
    </row>
    <row r="810" spans="1:25" ht="15.75" customHeight="1" x14ac:dyDescent="0.2">
      <c r="A810" s="46"/>
      <c r="B810" s="260" t="s">
        <v>918</v>
      </c>
      <c r="C810" s="275" t="s">
        <v>246</v>
      </c>
      <c r="D810" s="260" t="s">
        <v>47</v>
      </c>
      <c r="E810" s="260" t="s">
        <v>247</v>
      </c>
      <c r="F810" s="388" t="s">
        <v>3971</v>
      </c>
      <c r="G810" s="388"/>
      <c r="H810" s="274" t="s">
        <v>83</v>
      </c>
      <c r="I810" s="277">
        <v>1</v>
      </c>
      <c r="J810" s="276">
        <v>163.12</v>
      </c>
      <c r="K810" s="276">
        <v>163.12</v>
      </c>
      <c r="O810" s="46"/>
      <c r="P810" s="46"/>
      <c r="Q810" s="46"/>
      <c r="R810" s="46"/>
      <c r="S810" s="46"/>
      <c r="T810" s="46"/>
      <c r="U810" s="46"/>
      <c r="V810" s="46"/>
      <c r="W810" s="46"/>
      <c r="X810" s="46"/>
      <c r="Y810" s="46"/>
    </row>
    <row r="811" spans="1:25" ht="15.75" customHeight="1" x14ac:dyDescent="0.2">
      <c r="A811" s="46"/>
      <c r="B811" s="261" t="s">
        <v>953</v>
      </c>
      <c r="C811" s="280" t="s">
        <v>1019</v>
      </c>
      <c r="D811" s="261" t="s">
        <v>47</v>
      </c>
      <c r="E811" s="261" t="s">
        <v>1020</v>
      </c>
      <c r="F811" s="385" t="s">
        <v>3970</v>
      </c>
      <c r="G811" s="385"/>
      <c r="H811" s="279" t="s">
        <v>950</v>
      </c>
      <c r="I811" s="282">
        <v>0.63300000000000001</v>
      </c>
      <c r="J811" s="281">
        <v>24.73</v>
      </c>
      <c r="K811" s="281">
        <v>15.65</v>
      </c>
      <c r="O811" s="46"/>
      <c r="P811" s="46"/>
      <c r="Q811" s="46"/>
      <c r="R811" s="46"/>
      <c r="S811" s="46"/>
      <c r="T811" s="46"/>
      <c r="U811" s="46"/>
      <c r="V811" s="46"/>
      <c r="W811" s="46"/>
      <c r="X811" s="46"/>
      <c r="Y811" s="46"/>
    </row>
    <row r="812" spans="1:25" ht="15.75" customHeight="1" x14ac:dyDescent="0.2">
      <c r="A812" s="46"/>
      <c r="B812" s="261" t="s">
        <v>953</v>
      </c>
      <c r="C812" s="280" t="s">
        <v>1275</v>
      </c>
      <c r="D812" s="261" t="s">
        <v>47</v>
      </c>
      <c r="E812" s="261" t="s">
        <v>1276</v>
      </c>
      <c r="F812" s="385" t="s">
        <v>3985</v>
      </c>
      <c r="G812" s="385"/>
      <c r="H812" s="279" t="s">
        <v>1035</v>
      </c>
      <c r="I812" s="282">
        <v>1.32E-2</v>
      </c>
      <c r="J812" s="281">
        <v>33.01</v>
      </c>
      <c r="K812" s="281">
        <v>0.43</v>
      </c>
      <c r="O812" s="46"/>
      <c r="P812" s="46"/>
      <c r="Q812" s="46"/>
      <c r="R812" s="46"/>
      <c r="S812" s="46"/>
      <c r="T812" s="46"/>
      <c r="U812" s="46"/>
      <c r="V812" s="46"/>
      <c r="W812" s="46"/>
      <c r="X812" s="46"/>
      <c r="Y812" s="46"/>
    </row>
    <row r="813" spans="1:25" ht="15.75" customHeight="1" x14ac:dyDescent="0.2">
      <c r="A813" s="46"/>
      <c r="B813" s="261" t="s">
        <v>953</v>
      </c>
      <c r="C813" s="280" t="s">
        <v>1281</v>
      </c>
      <c r="D813" s="261" t="s">
        <v>47</v>
      </c>
      <c r="E813" s="261" t="s">
        <v>1282</v>
      </c>
      <c r="F813" s="385" t="s">
        <v>3970</v>
      </c>
      <c r="G813" s="385"/>
      <c r="H813" s="279" t="s">
        <v>950</v>
      </c>
      <c r="I813" s="282">
        <v>0.53900000000000003</v>
      </c>
      <c r="J813" s="281">
        <v>35.96</v>
      </c>
      <c r="K813" s="281">
        <v>19.38</v>
      </c>
      <c r="O813" s="46"/>
      <c r="P813" s="46"/>
      <c r="Q813" s="46"/>
      <c r="R813" s="46"/>
      <c r="S813" s="46"/>
      <c r="T813" s="46"/>
      <c r="U813" s="46"/>
      <c r="V813" s="46"/>
      <c r="W813" s="46"/>
      <c r="X813" s="46"/>
      <c r="Y813" s="46"/>
    </row>
    <row r="814" spans="1:25" ht="15.75" customHeight="1" x14ac:dyDescent="0.2">
      <c r="A814" s="46"/>
      <c r="B814" s="261" t="s">
        <v>953</v>
      </c>
      <c r="C814" s="280" t="s">
        <v>1277</v>
      </c>
      <c r="D814" s="261" t="s">
        <v>47</v>
      </c>
      <c r="E814" s="261" t="s">
        <v>1278</v>
      </c>
      <c r="F814" s="385" t="s">
        <v>3985</v>
      </c>
      <c r="G814" s="385"/>
      <c r="H814" s="279" t="s">
        <v>1041</v>
      </c>
      <c r="I814" s="282">
        <v>1.83E-2</v>
      </c>
      <c r="J814" s="281">
        <v>32.159999999999997</v>
      </c>
      <c r="K814" s="281">
        <v>0.57999999999999996</v>
      </c>
      <c r="O814" s="46"/>
      <c r="P814" s="46"/>
      <c r="Q814" s="46"/>
      <c r="R814" s="46"/>
      <c r="S814" s="46"/>
      <c r="T814" s="46"/>
      <c r="U814" s="46"/>
      <c r="V814" s="46"/>
      <c r="W814" s="46"/>
      <c r="X814" s="46"/>
      <c r="Y814" s="46"/>
    </row>
    <row r="815" spans="1:25" ht="15.75" customHeight="1" x14ac:dyDescent="0.2">
      <c r="A815" s="46"/>
      <c r="B815" s="262" t="s">
        <v>919</v>
      </c>
      <c r="C815" s="284" t="s">
        <v>1292</v>
      </c>
      <c r="D815" s="262" t="s">
        <v>47</v>
      </c>
      <c r="E815" s="262" t="s">
        <v>1293</v>
      </c>
      <c r="F815" s="389" t="s">
        <v>923</v>
      </c>
      <c r="G815" s="389"/>
      <c r="H815" s="283" t="s">
        <v>97</v>
      </c>
      <c r="I815" s="286">
        <v>0.18</v>
      </c>
      <c r="J815" s="285">
        <v>142.34</v>
      </c>
      <c r="K815" s="285">
        <v>25.62</v>
      </c>
      <c r="O815" s="46"/>
      <c r="P815" s="46"/>
      <c r="Q815" s="46"/>
      <c r="R815" s="46"/>
      <c r="S815" s="46"/>
      <c r="T815" s="46"/>
      <c r="U815" s="46"/>
      <c r="V815" s="46"/>
      <c r="W815" s="46"/>
      <c r="X815" s="46"/>
      <c r="Y815" s="46"/>
    </row>
    <row r="816" spans="1:25" ht="15.75" customHeight="1" x14ac:dyDescent="0.2">
      <c r="A816" s="46"/>
      <c r="B816" s="262" t="s">
        <v>919</v>
      </c>
      <c r="C816" s="284" t="s">
        <v>1289</v>
      </c>
      <c r="D816" s="262" t="s">
        <v>47</v>
      </c>
      <c r="E816" s="262" t="s">
        <v>1290</v>
      </c>
      <c r="F816" s="389" t="s">
        <v>923</v>
      </c>
      <c r="G816" s="389"/>
      <c r="H816" s="283" t="s">
        <v>1291</v>
      </c>
      <c r="I816" s="286">
        <v>0.161</v>
      </c>
      <c r="J816" s="285">
        <v>32.229999999999997</v>
      </c>
      <c r="K816" s="285">
        <v>5.18</v>
      </c>
      <c r="O816" s="46"/>
      <c r="P816" s="46"/>
      <c r="Q816" s="46"/>
      <c r="R816" s="46"/>
      <c r="S816" s="46"/>
      <c r="T816" s="46"/>
      <c r="U816" s="46"/>
      <c r="V816" s="46"/>
      <c r="W816" s="46"/>
      <c r="X816" s="46"/>
      <c r="Y816" s="46"/>
    </row>
    <row r="817" spans="1:25" ht="15.75" customHeight="1" x14ac:dyDescent="0.2">
      <c r="A817" s="46"/>
      <c r="B817" s="262" t="s">
        <v>919</v>
      </c>
      <c r="C817" s="284" t="s">
        <v>1296</v>
      </c>
      <c r="D817" s="262" t="s">
        <v>47</v>
      </c>
      <c r="E817" s="262" t="s">
        <v>1297</v>
      </c>
      <c r="F817" s="389" t="s">
        <v>923</v>
      </c>
      <c r="G817" s="389"/>
      <c r="H817" s="283" t="s">
        <v>97</v>
      </c>
      <c r="I817" s="286">
        <v>4.8999999999999998E-3</v>
      </c>
      <c r="J817" s="285">
        <v>87.73</v>
      </c>
      <c r="K817" s="285">
        <v>0.42</v>
      </c>
      <c r="O817" s="46"/>
      <c r="P817" s="46"/>
      <c r="Q817" s="46"/>
      <c r="R817" s="46"/>
      <c r="S817" s="46"/>
      <c r="T817" s="46"/>
      <c r="U817" s="46"/>
      <c r="V817" s="46"/>
      <c r="W817" s="46"/>
      <c r="X817" s="46"/>
      <c r="Y817" s="46"/>
    </row>
    <row r="818" spans="1:25" ht="15.75" customHeight="1" x14ac:dyDescent="0.2">
      <c r="A818" s="46"/>
      <c r="B818" s="262" t="s">
        <v>919</v>
      </c>
      <c r="C818" s="284" t="s">
        <v>1044</v>
      </c>
      <c r="D818" s="262" t="s">
        <v>47</v>
      </c>
      <c r="E818" s="262" t="s">
        <v>1045</v>
      </c>
      <c r="F818" s="389" t="s">
        <v>923</v>
      </c>
      <c r="G818" s="389"/>
      <c r="H818" s="283" t="s">
        <v>97</v>
      </c>
      <c r="I818" s="286">
        <v>2.5000000000000001E-2</v>
      </c>
      <c r="J818" s="285">
        <v>17.2</v>
      </c>
      <c r="K818" s="285">
        <v>0.43</v>
      </c>
      <c r="O818" s="46"/>
      <c r="P818" s="46"/>
      <c r="Q818" s="46"/>
      <c r="R818" s="46"/>
      <c r="S818" s="46"/>
      <c r="T818" s="46"/>
      <c r="U818" s="46"/>
      <c r="V818" s="46"/>
      <c r="W818" s="46"/>
      <c r="X818" s="46"/>
      <c r="Y818" s="46"/>
    </row>
    <row r="819" spans="1:25" ht="15.75" customHeight="1" x14ac:dyDescent="0.2">
      <c r="A819" s="46"/>
      <c r="B819" s="262" t="s">
        <v>919</v>
      </c>
      <c r="C819" s="284" t="s">
        <v>1294</v>
      </c>
      <c r="D819" s="262" t="s">
        <v>47</v>
      </c>
      <c r="E819" s="262" t="s">
        <v>1295</v>
      </c>
      <c r="F819" s="389" t="s">
        <v>923</v>
      </c>
      <c r="G819" s="389"/>
      <c r="H819" s="283" t="s">
        <v>83</v>
      </c>
      <c r="I819" s="286">
        <v>1.05</v>
      </c>
      <c r="J819" s="285">
        <v>90.89</v>
      </c>
      <c r="K819" s="285">
        <v>95.43</v>
      </c>
      <c r="O819" s="46"/>
      <c r="P819" s="46"/>
      <c r="Q819" s="46"/>
      <c r="R819" s="46"/>
      <c r="S819" s="46"/>
      <c r="T819" s="46"/>
      <c r="U819" s="46"/>
      <c r="V819" s="46"/>
      <c r="W819" s="46"/>
      <c r="X819" s="46"/>
      <c r="Y819" s="46"/>
    </row>
    <row r="820" spans="1:25" ht="15.75" customHeight="1" x14ac:dyDescent="0.2">
      <c r="A820" s="46"/>
      <c r="B820" s="263"/>
      <c r="C820" s="263"/>
      <c r="D820" s="263"/>
      <c r="E820" s="263"/>
      <c r="F820" s="263" t="s">
        <v>924</v>
      </c>
      <c r="G820" s="289">
        <v>31.14</v>
      </c>
      <c r="H820" s="263" t="s">
        <v>925</v>
      </c>
      <c r="I820" s="289">
        <v>0</v>
      </c>
      <c r="J820" s="263" t="s">
        <v>926</v>
      </c>
      <c r="K820" s="289">
        <v>31.14</v>
      </c>
      <c r="O820" s="46"/>
      <c r="P820" s="46"/>
      <c r="Q820" s="46"/>
      <c r="R820" s="46"/>
      <c r="S820" s="46"/>
      <c r="T820" s="46"/>
      <c r="U820" s="46"/>
      <c r="V820" s="46"/>
      <c r="W820" s="46"/>
      <c r="X820" s="46"/>
      <c r="Y820" s="46"/>
    </row>
    <row r="821" spans="1:25" ht="15.75" customHeight="1" thickBot="1" x14ac:dyDescent="0.25">
      <c r="A821" s="46"/>
      <c r="B821" s="263"/>
      <c r="C821" s="263"/>
      <c r="D821" s="263"/>
      <c r="E821" s="263"/>
      <c r="F821" s="263" t="s">
        <v>927</v>
      </c>
      <c r="G821" s="289">
        <v>33.94</v>
      </c>
      <c r="H821" s="263"/>
      <c r="I821" s="386" t="s">
        <v>928</v>
      </c>
      <c r="J821" s="386"/>
      <c r="K821" s="289">
        <v>197.06</v>
      </c>
      <c r="O821" s="46"/>
      <c r="P821" s="46"/>
      <c r="Q821" s="46"/>
      <c r="R821" s="46"/>
      <c r="S821" s="46"/>
      <c r="T821" s="46"/>
      <c r="U821" s="46"/>
      <c r="V821" s="46"/>
      <c r="W821" s="46"/>
      <c r="X821" s="46"/>
      <c r="Y821" s="46"/>
    </row>
    <row r="822" spans="1:25" ht="15.75" customHeight="1" thickTop="1" x14ac:dyDescent="0.2">
      <c r="A822" s="46"/>
      <c r="B822" s="278"/>
      <c r="C822" s="278"/>
      <c r="D822" s="278"/>
      <c r="E822" s="278"/>
      <c r="F822" s="278"/>
      <c r="G822" s="278"/>
      <c r="H822" s="278"/>
      <c r="I822" s="278"/>
      <c r="J822" s="278"/>
      <c r="K822" s="278"/>
      <c r="O822" s="46"/>
      <c r="P822" s="46"/>
      <c r="Q822" s="46"/>
      <c r="R822" s="46"/>
      <c r="S822" s="46"/>
      <c r="T822" s="46"/>
      <c r="U822" s="46"/>
      <c r="V822" s="46"/>
      <c r="W822" s="46"/>
      <c r="X822" s="46"/>
      <c r="Y822" s="46"/>
    </row>
    <row r="823" spans="1:25" ht="15.75" customHeight="1" x14ac:dyDescent="0.2">
      <c r="A823" s="46"/>
      <c r="B823" s="259" t="s">
        <v>248</v>
      </c>
      <c r="C823" s="267" t="s">
        <v>24</v>
      </c>
      <c r="D823" s="259" t="s">
        <v>25</v>
      </c>
      <c r="E823" s="259" t="s">
        <v>26</v>
      </c>
      <c r="F823" s="387" t="s">
        <v>917</v>
      </c>
      <c r="G823" s="387"/>
      <c r="H823" s="271" t="s">
        <v>27</v>
      </c>
      <c r="I823" s="267" t="s">
        <v>28</v>
      </c>
      <c r="J823" s="267" t="s">
        <v>29</v>
      </c>
      <c r="K823" s="267" t="s">
        <v>30</v>
      </c>
      <c r="O823" s="46"/>
      <c r="P823" s="46"/>
      <c r="Q823" s="46"/>
      <c r="R823" s="46"/>
      <c r="S823" s="46"/>
      <c r="T823" s="46"/>
      <c r="U823" s="46"/>
      <c r="V823" s="46"/>
      <c r="W823" s="46"/>
      <c r="X823" s="46"/>
      <c r="Y823" s="46"/>
    </row>
    <row r="824" spans="1:25" ht="15.75" customHeight="1" x14ac:dyDescent="0.2">
      <c r="A824" s="46"/>
      <c r="B824" s="260" t="s">
        <v>918</v>
      </c>
      <c r="C824" s="275" t="s">
        <v>249</v>
      </c>
      <c r="D824" s="260" t="s">
        <v>47</v>
      </c>
      <c r="E824" s="260" t="s">
        <v>250</v>
      </c>
      <c r="F824" s="388" t="s">
        <v>3971</v>
      </c>
      <c r="G824" s="388"/>
      <c r="H824" s="274" t="s">
        <v>83</v>
      </c>
      <c r="I824" s="277">
        <v>1</v>
      </c>
      <c r="J824" s="276">
        <v>50.18</v>
      </c>
      <c r="K824" s="276">
        <v>50.18</v>
      </c>
      <c r="O824" s="46"/>
      <c r="P824" s="46"/>
      <c r="Q824" s="46"/>
      <c r="R824" s="46"/>
      <c r="S824" s="46"/>
      <c r="T824" s="46"/>
      <c r="U824" s="46"/>
      <c r="V824" s="46"/>
      <c r="W824" s="46"/>
      <c r="X824" s="46"/>
      <c r="Y824" s="46"/>
    </row>
    <row r="825" spans="1:25" ht="15.75" customHeight="1" x14ac:dyDescent="0.2">
      <c r="A825" s="46"/>
      <c r="B825" s="261" t="s">
        <v>953</v>
      </c>
      <c r="C825" s="280" t="s">
        <v>1275</v>
      </c>
      <c r="D825" s="261" t="s">
        <v>47</v>
      </c>
      <c r="E825" s="261" t="s">
        <v>1276</v>
      </c>
      <c r="F825" s="385" t="s">
        <v>3985</v>
      </c>
      <c r="G825" s="385"/>
      <c r="H825" s="279" t="s">
        <v>1035</v>
      </c>
      <c r="I825" s="282">
        <v>1.32E-2</v>
      </c>
      <c r="J825" s="281">
        <v>33.01</v>
      </c>
      <c r="K825" s="281">
        <v>0.43</v>
      </c>
      <c r="O825" s="46"/>
      <c r="P825" s="46"/>
      <c r="Q825" s="46"/>
      <c r="R825" s="46"/>
      <c r="S825" s="46"/>
      <c r="T825" s="46"/>
      <c r="U825" s="46"/>
      <c r="V825" s="46"/>
      <c r="W825" s="46"/>
      <c r="X825" s="46"/>
      <c r="Y825" s="46"/>
    </row>
    <row r="826" spans="1:25" ht="15.75" customHeight="1" x14ac:dyDescent="0.2">
      <c r="A826" s="46"/>
      <c r="B826" s="261" t="s">
        <v>953</v>
      </c>
      <c r="C826" s="280" t="s">
        <v>1281</v>
      </c>
      <c r="D826" s="261" t="s">
        <v>47</v>
      </c>
      <c r="E826" s="261" t="s">
        <v>1282</v>
      </c>
      <c r="F826" s="385" t="s">
        <v>3970</v>
      </c>
      <c r="G826" s="385"/>
      <c r="H826" s="279" t="s">
        <v>950</v>
      </c>
      <c r="I826" s="282">
        <v>0.112</v>
      </c>
      <c r="J826" s="281">
        <v>35.96</v>
      </c>
      <c r="K826" s="281">
        <v>4.0199999999999996</v>
      </c>
      <c r="O826" s="46"/>
      <c r="P826" s="46"/>
      <c r="Q826" s="46"/>
      <c r="R826" s="46"/>
      <c r="S826" s="46"/>
      <c r="T826" s="46"/>
      <c r="U826" s="46"/>
      <c r="V826" s="46"/>
      <c r="W826" s="46"/>
      <c r="X826" s="46"/>
      <c r="Y826" s="46"/>
    </row>
    <row r="827" spans="1:25" ht="15.75" customHeight="1" x14ac:dyDescent="0.2">
      <c r="A827" s="46"/>
      <c r="B827" s="261" t="s">
        <v>953</v>
      </c>
      <c r="C827" s="280" t="s">
        <v>1019</v>
      </c>
      <c r="D827" s="261" t="s">
        <v>47</v>
      </c>
      <c r="E827" s="261" t="s">
        <v>1020</v>
      </c>
      <c r="F827" s="385" t="s">
        <v>3970</v>
      </c>
      <c r="G827" s="385"/>
      <c r="H827" s="279" t="s">
        <v>950</v>
      </c>
      <c r="I827" s="282">
        <v>0.20699999999999999</v>
      </c>
      <c r="J827" s="281">
        <v>24.73</v>
      </c>
      <c r="K827" s="281">
        <v>5.1100000000000003</v>
      </c>
      <c r="O827" s="46"/>
      <c r="P827" s="46"/>
      <c r="Q827" s="46"/>
      <c r="R827" s="46"/>
      <c r="S827" s="46"/>
      <c r="T827" s="46"/>
      <c r="U827" s="46"/>
      <c r="V827" s="46"/>
      <c r="W827" s="46"/>
      <c r="X827" s="46"/>
      <c r="Y827" s="46"/>
    </row>
    <row r="828" spans="1:25" ht="15.75" customHeight="1" x14ac:dyDescent="0.2">
      <c r="A828" s="46"/>
      <c r="B828" s="261" t="s">
        <v>953</v>
      </c>
      <c r="C828" s="280" t="s">
        <v>1277</v>
      </c>
      <c r="D828" s="261" t="s">
        <v>47</v>
      </c>
      <c r="E828" s="261" t="s">
        <v>1278</v>
      </c>
      <c r="F828" s="385" t="s">
        <v>3985</v>
      </c>
      <c r="G828" s="385"/>
      <c r="H828" s="279" t="s">
        <v>1041</v>
      </c>
      <c r="I828" s="282">
        <v>1.83E-2</v>
      </c>
      <c r="J828" s="281">
        <v>32.159999999999997</v>
      </c>
      <c r="K828" s="281">
        <v>0.57999999999999996</v>
      </c>
      <c r="O828" s="46"/>
      <c r="P828" s="46"/>
      <c r="Q828" s="46"/>
      <c r="R828" s="46"/>
      <c r="S828" s="46"/>
      <c r="T828" s="46"/>
      <c r="U828" s="46"/>
      <c r="V828" s="46"/>
      <c r="W828" s="46"/>
      <c r="X828" s="46"/>
      <c r="Y828" s="46"/>
    </row>
    <row r="829" spans="1:25" ht="15.75" customHeight="1" x14ac:dyDescent="0.2">
      <c r="A829" s="46"/>
      <c r="B829" s="262" t="s">
        <v>919</v>
      </c>
      <c r="C829" s="284" t="s">
        <v>1296</v>
      </c>
      <c r="D829" s="262" t="s">
        <v>47</v>
      </c>
      <c r="E829" s="262" t="s">
        <v>1297</v>
      </c>
      <c r="F829" s="389" t="s">
        <v>923</v>
      </c>
      <c r="G829" s="389"/>
      <c r="H829" s="283" t="s">
        <v>97</v>
      </c>
      <c r="I829" s="286">
        <v>1.1999999999999999E-3</v>
      </c>
      <c r="J829" s="285">
        <v>87.73</v>
      </c>
      <c r="K829" s="285">
        <v>0.1</v>
      </c>
      <c r="O829" s="46"/>
      <c r="P829" s="46"/>
      <c r="Q829" s="46"/>
      <c r="R829" s="46"/>
      <c r="S829" s="46"/>
      <c r="T829" s="46"/>
      <c r="U829" s="46"/>
      <c r="V829" s="46"/>
      <c r="W829" s="46"/>
      <c r="X829" s="46"/>
      <c r="Y829" s="46"/>
    </row>
    <row r="830" spans="1:25" ht="15.75" customHeight="1" x14ac:dyDescent="0.2">
      <c r="A830" s="46"/>
      <c r="B830" s="262" t="s">
        <v>919</v>
      </c>
      <c r="C830" s="284" t="s">
        <v>1044</v>
      </c>
      <c r="D830" s="262" t="s">
        <v>47</v>
      </c>
      <c r="E830" s="262" t="s">
        <v>1045</v>
      </c>
      <c r="F830" s="389" t="s">
        <v>923</v>
      </c>
      <c r="G830" s="389"/>
      <c r="H830" s="283" t="s">
        <v>97</v>
      </c>
      <c r="I830" s="286">
        <v>6.0000000000000001E-3</v>
      </c>
      <c r="J830" s="285">
        <v>17.2</v>
      </c>
      <c r="K830" s="285">
        <v>0.1</v>
      </c>
      <c r="O830" s="46"/>
      <c r="P830" s="46"/>
      <c r="Q830" s="46"/>
      <c r="R830" s="46"/>
      <c r="S830" s="46"/>
      <c r="T830" s="46"/>
      <c r="U830" s="46"/>
      <c r="V830" s="46"/>
      <c r="W830" s="46"/>
      <c r="X830" s="46"/>
      <c r="Y830" s="46"/>
    </row>
    <row r="831" spans="1:25" ht="15.75" customHeight="1" x14ac:dyDescent="0.2">
      <c r="A831" s="46"/>
      <c r="B831" s="262" t="s">
        <v>919</v>
      </c>
      <c r="C831" s="284" t="s">
        <v>1298</v>
      </c>
      <c r="D831" s="262" t="s">
        <v>47</v>
      </c>
      <c r="E831" s="262" t="s">
        <v>1299</v>
      </c>
      <c r="F831" s="389" t="s">
        <v>923</v>
      </c>
      <c r="G831" s="389"/>
      <c r="H831" s="283" t="s">
        <v>83</v>
      </c>
      <c r="I831" s="286">
        <v>1.05</v>
      </c>
      <c r="J831" s="285">
        <v>25.78</v>
      </c>
      <c r="K831" s="285">
        <v>27.06</v>
      </c>
      <c r="O831" s="46"/>
      <c r="P831" s="46"/>
      <c r="Q831" s="46"/>
      <c r="R831" s="46"/>
      <c r="S831" s="46"/>
      <c r="T831" s="46"/>
      <c r="U831" s="46"/>
      <c r="V831" s="46"/>
      <c r="W831" s="46"/>
      <c r="X831" s="46"/>
      <c r="Y831" s="46"/>
    </row>
    <row r="832" spans="1:25" ht="15.75" customHeight="1" x14ac:dyDescent="0.2">
      <c r="A832" s="46"/>
      <c r="B832" s="262" t="s">
        <v>919</v>
      </c>
      <c r="C832" s="284" t="s">
        <v>1292</v>
      </c>
      <c r="D832" s="262" t="s">
        <v>47</v>
      </c>
      <c r="E832" s="262" t="s">
        <v>1293</v>
      </c>
      <c r="F832" s="389" t="s">
        <v>923</v>
      </c>
      <c r="G832" s="389"/>
      <c r="H832" s="283" t="s">
        <v>97</v>
      </c>
      <c r="I832" s="286">
        <v>4.4999999999999998E-2</v>
      </c>
      <c r="J832" s="285">
        <v>142.34</v>
      </c>
      <c r="K832" s="285">
        <v>6.4</v>
      </c>
      <c r="O832" s="46"/>
      <c r="P832" s="46"/>
      <c r="Q832" s="46"/>
      <c r="R832" s="46"/>
      <c r="S832" s="46"/>
      <c r="T832" s="46"/>
      <c r="U832" s="46"/>
      <c r="V832" s="46"/>
      <c r="W832" s="46"/>
      <c r="X832" s="46"/>
      <c r="Y832" s="46"/>
    </row>
    <row r="833" spans="1:25" ht="15.75" customHeight="1" x14ac:dyDescent="0.2">
      <c r="A833" s="46"/>
      <c r="B833" s="262" t="s">
        <v>919</v>
      </c>
      <c r="C833" s="284" t="s">
        <v>1289</v>
      </c>
      <c r="D833" s="262" t="s">
        <v>47</v>
      </c>
      <c r="E833" s="262" t="s">
        <v>1290</v>
      </c>
      <c r="F833" s="389" t="s">
        <v>923</v>
      </c>
      <c r="G833" s="389"/>
      <c r="H833" s="283" t="s">
        <v>1291</v>
      </c>
      <c r="I833" s="286">
        <v>0.19800000000000001</v>
      </c>
      <c r="J833" s="285">
        <v>32.229999999999997</v>
      </c>
      <c r="K833" s="285">
        <v>6.38</v>
      </c>
      <c r="O833" s="46"/>
      <c r="P833" s="46"/>
      <c r="Q833" s="46"/>
      <c r="R833" s="46"/>
      <c r="S833" s="46"/>
      <c r="T833" s="46"/>
      <c r="U833" s="46"/>
      <c r="V833" s="46"/>
      <c r="W833" s="46"/>
      <c r="X833" s="46"/>
      <c r="Y833" s="46"/>
    </row>
    <row r="834" spans="1:25" ht="15.75" customHeight="1" x14ac:dyDescent="0.2">
      <c r="A834" s="46"/>
      <c r="B834" s="263"/>
      <c r="C834" s="263"/>
      <c r="D834" s="263"/>
      <c r="E834" s="263"/>
      <c r="F834" s="263" t="s">
        <v>924</v>
      </c>
      <c r="G834" s="289">
        <v>8.7200000000000006</v>
      </c>
      <c r="H834" s="263" t="s">
        <v>925</v>
      </c>
      <c r="I834" s="289">
        <v>0</v>
      </c>
      <c r="J834" s="263" t="s">
        <v>926</v>
      </c>
      <c r="K834" s="289">
        <v>8.7200000000000006</v>
      </c>
      <c r="O834" s="46"/>
      <c r="P834" s="46"/>
      <c r="Q834" s="46"/>
      <c r="R834" s="46"/>
      <c r="S834" s="46"/>
      <c r="T834" s="46"/>
      <c r="U834" s="46"/>
      <c r="V834" s="46"/>
      <c r="W834" s="46"/>
      <c r="X834" s="46"/>
      <c r="Y834" s="46"/>
    </row>
    <row r="835" spans="1:25" ht="15.75" customHeight="1" thickBot="1" x14ac:dyDescent="0.25">
      <c r="A835" s="46"/>
      <c r="B835" s="263"/>
      <c r="C835" s="263"/>
      <c r="D835" s="263"/>
      <c r="E835" s="263"/>
      <c r="F835" s="263" t="s">
        <v>927</v>
      </c>
      <c r="G835" s="289">
        <v>10.44</v>
      </c>
      <c r="H835" s="263"/>
      <c r="I835" s="386" t="s">
        <v>928</v>
      </c>
      <c r="J835" s="386"/>
      <c r="K835" s="289">
        <v>60.62</v>
      </c>
      <c r="O835" s="46"/>
      <c r="P835" s="46"/>
      <c r="Q835" s="46"/>
      <c r="R835" s="46"/>
      <c r="S835" s="46"/>
      <c r="T835" s="46"/>
      <c r="U835" s="46"/>
      <c r="V835" s="46"/>
      <c r="W835" s="46"/>
      <c r="X835" s="46"/>
      <c r="Y835" s="46"/>
    </row>
    <row r="836" spans="1:25" ht="15.75" customHeight="1" thickTop="1" x14ac:dyDescent="0.2">
      <c r="A836" s="46"/>
      <c r="B836" s="278"/>
      <c r="C836" s="278"/>
      <c r="D836" s="278"/>
      <c r="E836" s="278"/>
      <c r="F836" s="278"/>
      <c r="G836" s="278"/>
      <c r="H836" s="278"/>
      <c r="I836" s="278"/>
      <c r="J836" s="278"/>
      <c r="K836" s="278"/>
      <c r="O836" s="46"/>
      <c r="P836" s="46"/>
      <c r="Q836" s="46"/>
      <c r="R836" s="46"/>
      <c r="S836" s="46"/>
      <c r="T836" s="46"/>
      <c r="U836" s="46"/>
      <c r="V836" s="46"/>
      <c r="W836" s="46"/>
      <c r="X836" s="46"/>
      <c r="Y836" s="46"/>
    </row>
    <row r="837" spans="1:25" ht="15.75" customHeight="1" x14ac:dyDescent="0.2">
      <c r="A837" s="46"/>
      <c r="B837" s="259" t="s">
        <v>251</v>
      </c>
      <c r="C837" s="267" t="s">
        <v>24</v>
      </c>
      <c r="D837" s="259" t="s">
        <v>25</v>
      </c>
      <c r="E837" s="259" t="s">
        <v>26</v>
      </c>
      <c r="F837" s="387" t="s">
        <v>917</v>
      </c>
      <c r="G837" s="387"/>
      <c r="H837" s="271" t="s">
        <v>27</v>
      </c>
      <c r="I837" s="267" t="s">
        <v>28</v>
      </c>
      <c r="J837" s="267" t="s">
        <v>29</v>
      </c>
      <c r="K837" s="267" t="s">
        <v>30</v>
      </c>
      <c r="O837" s="46"/>
      <c r="P837" s="46"/>
      <c r="Q837" s="46"/>
      <c r="R837" s="46"/>
      <c r="S837" s="46"/>
      <c r="T837" s="46"/>
      <c r="U837" s="46"/>
      <c r="V837" s="46"/>
      <c r="W837" s="46"/>
      <c r="X837" s="46"/>
      <c r="Y837" s="46"/>
    </row>
    <row r="838" spans="1:25" ht="15.75" customHeight="1" x14ac:dyDescent="0.2">
      <c r="A838" s="46"/>
      <c r="B838" s="260" t="s">
        <v>918</v>
      </c>
      <c r="C838" s="275" t="s">
        <v>252</v>
      </c>
      <c r="D838" s="260" t="s">
        <v>47</v>
      </c>
      <c r="E838" s="260" t="s">
        <v>253</v>
      </c>
      <c r="F838" s="388" t="s">
        <v>3971</v>
      </c>
      <c r="G838" s="388"/>
      <c r="H838" s="274" t="s">
        <v>83</v>
      </c>
      <c r="I838" s="277">
        <v>1</v>
      </c>
      <c r="J838" s="276">
        <v>86.66</v>
      </c>
      <c r="K838" s="276">
        <v>86.66</v>
      </c>
      <c r="O838" s="46"/>
      <c r="P838" s="46"/>
      <c r="Q838" s="46"/>
      <c r="R838" s="46"/>
      <c r="S838" s="46"/>
      <c r="T838" s="46"/>
      <c r="U838" s="46"/>
      <c r="V838" s="46"/>
      <c r="W838" s="46"/>
      <c r="X838" s="46"/>
      <c r="Y838" s="46"/>
    </row>
    <row r="839" spans="1:25" ht="15.75" customHeight="1" x14ac:dyDescent="0.2">
      <c r="A839" s="46"/>
      <c r="B839" s="261" t="s">
        <v>953</v>
      </c>
      <c r="C839" s="280" t="s">
        <v>1281</v>
      </c>
      <c r="D839" s="261" t="s">
        <v>47</v>
      </c>
      <c r="E839" s="261" t="s">
        <v>1282</v>
      </c>
      <c r="F839" s="385" t="s">
        <v>3970</v>
      </c>
      <c r="G839" s="385"/>
      <c r="H839" s="279" t="s">
        <v>950</v>
      </c>
      <c r="I839" s="282">
        <v>6.0999999999999999E-2</v>
      </c>
      <c r="J839" s="281">
        <v>35.96</v>
      </c>
      <c r="K839" s="281">
        <v>2.19</v>
      </c>
      <c r="O839" s="46"/>
      <c r="P839" s="46"/>
      <c r="Q839" s="46"/>
      <c r="R839" s="46"/>
      <c r="S839" s="46"/>
      <c r="T839" s="46"/>
      <c r="U839" s="46"/>
      <c r="V839" s="46"/>
      <c r="W839" s="46"/>
      <c r="X839" s="46"/>
      <c r="Y839" s="46"/>
    </row>
    <row r="840" spans="1:25" ht="15.75" customHeight="1" x14ac:dyDescent="0.2">
      <c r="A840" s="46"/>
      <c r="B840" s="261" t="s">
        <v>953</v>
      </c>
      <c r="C840" s="280" t="s">
        <v>1019</v>
      </c>
      <c r="D840" s="261" t="s">
        <v>47</v>
      </c>
      <c r="E840" s="261" t="s">
        <v>1020</v>
      </c>
      <c r="F840" s="385" t="s">
        <v>3970</v>
      </c>
      <c r="G840" s="385"/>
      <c r="H840" s="279" t="s">
        <v>950</v>
      </c>
      <c r="I840" s="282">
        <v>7.4999999999999997E-2</v>
      </c>
      <c r="J840" s="281">
        <v>24.73</v>
      </c>
      <c r="K840" s="281">
        <v>1.85</v>
      </c>
      <c r="O840" s="46"/>
      <c r="P840" s="46"/>
      <c r="Q840" s="46"/>
      <c r="R840" s="46"/>
      <c r="S840" s="46"/>
      <c r="T840" s="46"/>
      <c r="U840" s="46"/>
      <c r="V840" s="46"/>
      <c r="W840" s="46"/>
      <c r="X840" s="46"/>
      <c r="Y840" s="46"/>
    </row>
    <row r="841" spans="1:25" ht="15.75" customHeight="1" x14ac:dyDescent="0.2">
      <c r="A841" s="46"/>
      <c r="B841" s="261" t="s">
        <v>953</v>
      </c>
      <c r="C841" s="280" t="s">
        <v>1275</v>
      </c>
      <c r="D841" s="261" t="s">
        <v>47</v>
      </c>
      <c r="E841" s="261" t="s">
        <v>1276</v>
      </c>
      <c r="F841" s="385" t="s">
        <v>3985</v>
      </c>
      <c r="G841" s="385"/>
      <c r="H841" s="279" t="s">
        <v>1035</v>
      </c>
      <c r="I841" s="282">
        <v>1.8E-3</v>
      </c>
      <c r="J841" s="281">
        <v>33.01</v>
      </c>
      <c r="K841" s="281">
        <v>0.05</v>
      </c>
      <c r="O841" s="46"/>
      <c r="P841" s="46"/>
      <c r="Q841" s="46"/>
      <c r="R841" s="46"/>
      <c r="S841" s="46"/>
      <c r="T841" s="46"/>
      <c r="U841" s="46"/>
      <c r="V841" s="46"/>
      <c r="W841" s="46"/>
      <c r="X841" s="46"/>
      <c r="Y841" s="46"/>
    </row>
    <row r="842" spans="1:25" ht="15.75" customHeight="1" x14ac:dyDescent="0.2">
      <c r="A842" s="46"/>
      <c r="B842" s="261" t="s">
        <v>953</v>
      </c>
      <c r="C842" s="280" t="s">
        <v>1277</v>
      </c>
      <c r="D842" s="261" t="s">
        <v>47</v>
      </c>
      <c r="E842" s="261" t="s">
        <v>1278</v>
      </c>
      <c r="F842" s="385" t="s">
        <v>3985</v>
      </c>
      <c r="G842" s="385"/>
      <c r="H842" s="279" t="s">
        <v>1041</v>
      </c>
      <c r="I842" s="282">
        <v>2.5999999999999999E-3</v>
      </c>
      <c r="J842" s="281">
        <v>32.159999999999997</v>
      </c>
      <c r="K842" s="281">
        <v>0.08</v>
      </c>
      <c r="O842" s="46"/>
      <c r="P842" s="46"/>
      <c r="Q842" s="46"/>
      <c r="R842" s="46"/>
      <c r="S842" s="46"/>
      <c r="T842" s="46"/>
      <c r="U842" s="46"/>
      <c r="V842" s="46"/>
      <c r="W842" s="46"/>
      <c r="X842" s="46"/>
      <c r="Y842" s="46"/>
    </row>
    <row r="843" spans="1:25" ht="15.75" customHeight="1" x14ac:dyDescent="0.2">
      <c r="A843" s="46"/>
      <c r="B843" s="262" t="s">
        <v>919</v>
      </c>
      <c r="C843" s="284" t="s">
        <v>1287</v>
      </c>
      <c r="D843" s="262" t="s">
        <v>47</v>
      </c>
      <c r="E843" s="262" t="s">
        <v>2655</v>
      </c>
      <c r="F843" s="389" t="s">
        <v>923</v>
      </c>
      <c r="G843" s="389"/>
      <c r="H843" s="283" t="s">
        <v>49</v>
      </c>
      <c r="I843" s="286">
        <v>4.2</v>
      </c>
      <c r="J843" s="285">
        <v>3.71</v>
      </c>
      <c r="K843" s="285">
        <v>15.58</v>
      </c>
      <c r="O843" s="46"/>
      <c r="P843" s="46"/>
      <c r="Q843" s="46"/>
      <c r="R843" s="46"/>
      <c r="S843" s="46"/>
      <c r="T843" s="46"/>
      <c r="U843" s="46"/>
      <c r="V843" s="46"/>
      <c r="W843" s="46"/>
      <c r="X843" s="46"/>
      <c r="Y843" s="46"/>
    </row>
    <row r="844" spans="1:25" ht="15.75" customHeight="1" x14ac:dyDescent="0.2">
      <c r="A844" s="46"/>
      <c r="B844" s="262" t="s">
        <v>919</v>
      </c>
      <c r="C844" s="284" t="s">
        <v>1300</v>
      </c>
      <c r="D844" s="262" t="s">
        <v>47</v>
      </c>
      <c r="E844" s="262" t="s">
        <v>1301</v>
      </c>
      <c r="F844" s="389" t="s">
        <v>923</v>
      </c>
      <c r="G844" s="389"/>
      <c r="H844" s="283" t="s">
        <v>49</v>
      </c>
      <c r="I844" s="286">
        <v>1.0289999999999999</v>
      </c>
      <c r="J844" s="285">
        <v>64.06</v>
      </c>
      <c r="K844" s="285">
        <v>65.91</v>
      </c>
      <c r="O844" s="46"/>
      <c r="P844" s="46"/>
      <c r="Q844" s="46"/>
      <c r="R844" s="46"/>
      <c r="S844" s="46"/>
      <c r="T844" s="46"/>
      <c r="U844" s="46"/>
      <c r="V844" s="46"/>
      <c r="W844" s="46"/>
      <c r="X844" s="46"/>
      <c r="Y844" s="46"/>
    </row>
    <row r="845" spans="1:25" ht="15.75" customHeight="1" x14ac:dyDescent="0.2">
      <c r="A845" s="46"/>
      <c r="B845" s="262" t="s">
        <v>919</v>
      </c>
      <c r="C845" s="284" t="s">
        <v>1283</v>
      </c>
      <c r="D845" s="262" t="s">
        <v>47</v>
      </c>
      <c r="E845" s="262" t="s">
        <v>1284</v>
      </c>
      <c r="F845" s="389" t="s">
        <v>923</v>
      </c>
      <c r="G845" s="389"/>
      <c r="H845" s="283" t="s">
        <v>668</v>
      </c>
      <c r="I845" s="286">
        <v>4.2</v>
      </c>
      <c r="J845" s="285">
        <v>0.24</v>
      </c>
      <c r="K845" s="285">
        <v>1</v>
      </c>
      <c r="O845" s="46"/>
      <c r="P845" s="46"/>
      <c r="Q845" s="46"/>
      <c r="R845" s="46"/>
      <c r="S845" s="46"/>
      <c r="T845" s="46"/>
      <c r="U845" s="46"/>
      <c r="V845" s="46"/>
      <c r="W845" s="46"/>
      <c r="X845" s="46"/>
      <c r="Y845" s="46"/>
    </row>
    <row r="846" spans="1:25" ht="15.75" customHeight="1" x14ac:dyDescent="0.2">
      <c r="A846" s="46"/>
      <c r="B846" s="263"/>
      <c r="C846" s="263"/>
      <c r="D846" s="263"/>
      <c r="E846" s="263"/>
      <c r="F846" s="263" t="s">
        <v>924</v>
      </c>
      <c r="G846" s="289">
        <v>3.6</v>
      </c>
      <c r="H846" s="263" t="s">
        <v>925</v>
      </c>
      <c r="I846" s="289">
        <v>0</v>
      </c>
      <c r="J846" s="263" t="s">
        <v>926</v>
      </c>
      <c r="K846" s="289">
        <v>3.6</v>
      </c>
      <c r="O846" s="46"/>
      <c r="P846" s="46"/>
      <c r="Q846" s="46"/>
      <c r="R846" s="46"/>
      <c r="S846" s="46"/>
      <c r="T846" s="46"/>
      <c r="U846" s="46"/>
      <c r="V846" s="46"/>
      <c r="W846" s="46"/>
      <c r="X846" s="46"/>
      <c r="Y846" s="46"/>
    </row>
    <row r="847" spans="1:25" ht="15.75" customHeight="1" thickBot="1" x14ac:dyDescent="0.25">
      <c r="A847" s="46"/>
      <c r="B847" s="263"/>
      <c r="C847" s="263"/>
      <c r="D847" s="263"/>
      <c r="E847" s="263"/>
      <c r="F847" s="263" t="s">
        <v>927</v>
      </c>
      <c r="G847" s="289">
        <v>18.03</v>
      </c>
      <c r="H847" s="263"/>
      <c r="I847" s="386" t="s">
        <v>928</v>
      </c>
      <c r="J847" s="386"/>
      <c r="K847" s="289">
        <v>104.69</v>
      </c>
      <c r="O847" s="46"/>
      <c r="P847" s="46"/>
      <c r="Q847" s="46"/>
      <c r="R847" s="46"/>
      <c r="S847" s="46"/>
      <c r="T847" s="46"/>
      <c r="U847" s="46"/>
      <c r="V847" s="46"/>
      <c r="W847" s="46"/>
      <c r="X847" s="46"/>
      <c r="Y847" s="46"/>
    </row>
    <row r="848" spans="1:25" ht="15.75" customHeight="1" thickTop="1" x14ac:dyDescent="0.2">
      <c r="A848" s="46"/>
      <c r="B848" s="278"/>
      <c r="C848" s="278"/>
      <c r="D848" s="278"/>
      <c r="E848" s="278"/>
      <c r="F848" s="278"/>
      <c r="G848" s="278"/>
      <c r="H848" s="278"/>
      <c r="I848" s="278"/>
      <c r="J848" s="278"/>
      <c r="K848" s="278"/>
      <c r="O848" s="46"/>
      <c r="P848" s="46"/>
      <c r="Q848" s="46"/>
      <c r="R848" s="46"/>
      <c r="S848" s="46"/>
      <c r="T848" s="46"/>
      <c r="U848" s="46"/>
      <c r="V848" s="46"/>
      <c r="W848" s="46"/>
      <c r="X848" s="46"/>
      <c r="Y848" s="46"/>
    </row>
    <row r="849" spans="1:25" ht="15.75" customHeight="1" x14ac:dyDescent="0.2">
      <c r="A849" s="46"/>
      <c r="B849" s="259" t="s">
        <v>255</v>
      </c>
      <c r="C849" s="267" t="s">
        <v>24</v>
      </c>
      <c r="D849" s="259" t="s">
        <v>25</v>
      </c>
      <c r="E849" s="259" t="s">
        <v>26</v>
      </c>
      <c r="F849" s="387" t="s">
        <v>917</v>
      </c>
      <c r="G849" s="387"/>
      <c r="H849" s="271" t="s">
        <v>27</v>
      </c>
      <c r="I849" s="267" t="s">
        <v>28</v>
      </c>
      <c r="J849" s="267" t="s">
        <v>29</v>
      </c>
      <c r="K849" s="267" t="s">
        <v>30</v>
      </c>
      <c r="O849" s="46"/>
      <c r="P849" s="46"/>
      <c r="Q849" s="46"/>
      <c r="R849" s="46"/>
      <c r="S849" s="46"/>
      <c r="T849" s="46"/>
      <c r="U849" s="46"/>
      <c r="V849" s="46"/>
      <c r="W849" s="46"/>
      <c r="X849" s="46"/>
      <c r="Y849" s="46"/>
    </row>
    <row r="850" spans="1:25" ht="15.75" customHeight="1" x14ac:dyDescent="0.2">
      <c r="A850" s="46"/>
      <c r="B850" s="260" t="s">
        <v>918</v>
      </c>
      <c r="C850" s="275" t="s">
        <v>256</v>
      </c>
      <c r="D850" s="260" t="s">
        <v>47</v>
      </c>
      <c r="E850" s="260" t="s">
        <v>2438</v>
      </c>
      <c r="F850" s="388" t="s">
        <v>3996</v>
      </c>
      <c r="G850" s="388"/>
      <c r="H850" s="274" t="s">
        <v>40</v>
      </c>
      <c r="I850" s="277">
        <v>1</v>
      </c>
      <c r="J850" s="276">
        <v>65.12</v>
      </c>
      <c r="K850" s="276">
        <v>65.12</v>
      </c>
      <c r="O850" s="46"/>
      <c r="P850" s="46"/>
      <c r="Q850" s="46"/>
      <c r="R850" s="46"/>
      <c r="S850" s="46"/>
      <c r="T850" s="46"/>
      <c r="U850" s="46"/>
      <c r="V850" s="46"/>
      <c r="W850" s="46"/>
      <c r="X850" s="46"/>
      <c r="Y850" s="46"/>
    </row>
    <row r="851" spans="1:25" ht="15.75" customHeight="1" x14ac:dyDescent="0.2">
      <c r="A851" s="46"/>
      <c r="B851" s="261" t="s">
        <v>953</v>
      </c>
      <c r="C851" s="280" t="s">
        <v>1142</v>
      </c>
      <c r="D851" s="261" t="s">
        <v>47</v>
      </c>
      <c r="E851" s="261" t="s">
        <v>1143</v>
      </c>
      <c r="F851" s="385" t="s">
        <v>3970</v>
      </c>
      <c r="G851" s="385"/>
      <c r="H851" s="279" t="s">
        <v>950</v>
      </c>
      <c r="I851" s="282">
        <v>0.98809999999999998</v>
      </c>
      <c r="J851" s="281">
        <v>35.590000000000003</v>
      </c>
      <c r="K851" s="281">
        <v>35.159999999999997</v>
      </c>
      <c r="O851" s="46"/>
      <c r="P851" s="46"/>
      <c r="Q851" s="46"/>
      <c r="R851" s="46"/>
      <c r="S851" s="46"/>
      <c r="T851" s="46"/>
      <c r="U851" s="46"/>
      <c r="V851" s="46"/>
      <c r="W851" s="46"/>
      <c r="X851" s="46"/>
      <c r="Y851" s="46"/>
    </row>
    <row r="852" spans="1:25" ht="15.75" customHeight="1" x14ac:dyDescent="0.2">
      <c r="A852" s="46"/>
      <c r="B852" s="261" t="s">
        <v>953</v>
      </c>
      <c r="C852" s="280" t="s">
        <v>1144</v>
      </c>
      <c r="D852" s="261" t="s">
        <v>47</v>
      </c>
      <c r="E852" s="261" t="s">
        <v>1145</v>
      </c>
      <c r="F852" s="385" t="s">
        <v>3970</v>
      </c>
      <c r="G852" s="385"/>
      <c r="H852" s="279" t="s">
        <v>950</v>
      </c>
      <c r="I852" s="282">
        <v>0.2228</v>
      </c>
      <c r="J852" s="281">
        <v>25.97</v>
      </c>
      <c r="K852" s="281">
        <v>5.78</v>
      </c>
      <c r="O852" s="46"/>
      <c r="P852" s="46"/>
      <c r="Q852" s="46"/>
      <c r="R852" s="46"/>
      <c r="S852" s="46"/>
      <c r="T852" s="46"/>
      <c r="U852" s="46"/>
      <c r="V852" s="46"/>
      <c r="W852" s="46"/>
      <c r="X852" s="46"/>
      <c r="Y852" s="46"/>
    </row>
    <row r="853" spans="1:25" ht="15.75" customHeight="1" x14ac:dyDescent="0.2">
      <c r="A853" s="46"/>
      <c r="B853" s="262" t="s">
        <v>919</v>
      </c>
      <c r="C853" s="284" t="s">
        <v>1305</v>
      </c>
      <c r="D853" s="262" t="s">
        <v>47</v>
      </c>
      <c r="E853" s="262" t="s">
        <v>1306</v>
      </c>
      <c r="F853" s="389" t="s">
        <v>923</v>
      </c>
      <c r="G853" s="389"/>
      <c r="H853" s="283" t="s">
        <v>97</v>
      </c>
      <c r="I853" s="286">
        <v>4.6154000000000002</v>
      </c>
      <c r="J853" s="285">
        <v>3.08</v>
      </c>
      <c r="K853" s="285">
        <v>14.21</v>
      </c>
      <c r="O853" s="46"/>
      <c r="P853" s="46"/>
      <c r="Q853" s="46"/>
      <c r="R853" s="46"/>
      <c r="S853" s="46"/>
      <c r="T853" s="46"/>
      <c r="U853" s="46"/>
      <c r="V853" s="46"/>
      <c r="W853" s="46"/>
      <c r="X853" s="46"/>
      <c r="Y853" s="46"/>
    </row>
    <row r="854" spans="1:25" ht="15.75" customHeight="1" x14ac:dyDescent="0.2">
      <c r="A854" s="46"/>
      <c r="B854" s="262" t="s">
        <v>919</v>
      </c>
      <c r="C854" s="284" t="s">
        <v>1303</v>
      </c>
      <c r="D854" s="262" t="s">
        <v>47</v>
      </c>
      <c r="E854" s="262" t="s">
        <v>1304</v>
      </c>
      <c r="F854" s="389" t="s">
        <v>923</v>
      </c>
      <c r="G854" s="389"/>
      <c r="H854" s="283" t="s">
        <v>40</v>
      </c>
      <c r="I854" s="286">
        <v>1.3512999999999999</v>
      </c>
      <c r="J854" s="285">
        <v>7.38</v>
      </c>
      <c r="K854" s="285">
        <v>9.9700000000000006</v>
      </c>
      <c r="O854" s="46"/>
      <c r="P854" s="46"/>
      <c r="Q854" s="46"/>
      <c r="R854" s="46"/>
      <c r="S854" s="46"/>
      <c r="T854" s="46"/>
      <c r="U854" s="46"/>
      <c r="V854" s="46"/>
      <c r="W854" s="46"/>
      <c r="X854" s="46"/>
      <c r="Y854" s="46"/>
    </row>
    <row r="855" spans="1:25" ht="15.75" customHeight="1" x14ac:dyDescent="0.2">
      <c r="A855" s="46"/>
      <c r="B855" s="263"/>
      <c r="C855" s="263"/>
      <c r="D855" s="263"/>
      <c r="E855" s="263"/>
      <c r="F855" s="263" t="s">
        <v>924</v>
      </c>
      <c r="G855" s="289">
        <v>35.85</v>
      </c>
      <c r="H855" s="263" t="s">
        <v>925</v>
      </c>
      <c r="I855" s="289">
        <v>0</v>
      </c>
      <c r="J855" s="263" t="s">
        <v>926</v>
      </c>
      <c r="K855" s="289">
        <v>35.85</v>
      </c>
      <c r="O855" s="46"/>
      <c r="P855" s="46"/>
      <c r="Q855" s="46"/>
      <c r="R855" s="46"/>
      <c r="S855" s="46"/>
      <c r="T855" s="46"/>
      <c r="U855" s="46"/>
      <c r="V855" s="46"/>
      <c r="W855" s="46"/>
      <c r="X855" s="46"/>
      <c r="Y855" s="46"/>
    </row>
    <row r="856" spans="1:25" ht="45.6" customHeight="1" thickBot="1" x14ac:dyDescent="0.25">
      <c r="A856" s="46"/>
      <c r="B856" s="263"/>
      <c r="C856" s="263"/>
      <c r="D856" s="263"/>
      <c r="E856" s="263"/>
      <c r="F856" s="263" t="s">
        <v>927</v>
      </c>
      <c r="G856" s="289">
        <v>13.55</v>
      </c>
      <c r="H856" s="263"/>
      <c r="I856" s="386" t="s">
        <v>928</v>
      </c>
      <c r="J856" s="386"/>
      <c r="K856" s="289">
        <v>78.67</v>
      </c>
      <c r="O856" s="46"/>
      <c r="P856" s="46"/>
      <c r="Q856" s="46"/>
      <c r="R856" s="46"/>
      <c r="S856" s="46"/>
      <c r="T856" s="46"/>
      <c r="U856" s="46"/>
      <c r="V856" s="46"/>
      <c r="W856" s="46"/>
      <c r="X856" s="46"/>
      <c r="Y856" s="46"/>
    </row>
    <row r="857" spans="1:25" ht="15.75" customHeight="1" thickTop="1" x14ac:dyDescent="0.2">
      <c r="A857" s="46"/>
      <c r="B857" s="278"/>
      <c r="C857" s="278"/>
      <c r="D857" s="278"/>
      <c r="E857" s="278"/>
      <c r="F857" s="278"/>
      <c r="G857" s="278"/>
      <c r="H857" s="278"/>
      <c r="I857" s="278"/>
      <c r="J857" s="278"/>
      <c r="K857" s="278"/>
      <c r="O857" s="46"/>
      <c r="P857" s="46"/>
      <c r="Q857" s="46"/>
      <c r="R857" s="46"/>
      <c r="S857" s="46"/>
      <c r="T857" s="46"/>
      <c r="U857" s="46"/>
      <c r="V857" s="46"/>
      <c r="W857" s="46"/>
      <c r="X857" s="46"/>
      <c r="Y857" s="46"/>
    </row>
    <row r="858" spans="1:25" ht="15.75" customHeight="1" x14ac:dyDescent="0.2">
      <c r="A858" s="46"/>
      <c r="B858" s="259" t="s">
        <v>257</v>
      </c>
      <c r="C858" s="267" t="s">
        <v>24</v>
      </c>
      <c r="D858" s="259" t="s">
        <v>25</v>
      </c>
      <c r="E858" s="259" t="s">
        <v>26</v>
      </c>
      <c r="F858" s="387" t="s">
        <v>917</v>
      </c>
      <c r="G858" s="387"/>
      <c r="H858" s="271" t="s">
        <v>27</v>
      </c>
      <c r="I858" s="267" t="s">
        <v>28</v>
      </c>
      <c r="J858" s="267" t="s">
        <v>29</v>
      </c>
      <c r="K858" s="267" t="s">
        <v>30</v>
      </c>
      <c r="O858" s="46"/>
      <c r="P858" s="46"/>
      <c r="Q858" s="46"/>
      <c r="R858" s="46"/>
      <c r="S858" s="46"/>
      <c r="T858" s="46"/>
      <c r="U858" s="46"/>
      <c r="V858" s="46"/>
      <c r="W858" s="46"/>
      <c r="X858" s="46"/>
      <c r="Y858" s="46"/>
    </row>
    <row r="859" spans="1:25" ht="15.75" customHeight="1" x14ac:dyDescent="0.2">
      <c r="A859" s="46"/>
      <c r="B859" s="260" t="s">
        <v>918</v>
      </c>
      <c r="C859" s="275" t="s">
        <v>258</v>
      </c>
      <c r="D859" s="260" t="s">
        <v>47</v>
      </c>
      <c r="E859" s="260" t="s">
        <v>259</v>
      </c>
      <c r="F859" s="388" t="s">
        <v>3996</v>
      </c>
      <c r="G859" s="388"/>
      <c r="H859" s="274" t="s">
        <v>40</v>
      </c>
      <c r="I859" s="277">
        <v>1</v>
      </c>
      <c r="J859" s="276">
        <v>35.68</v>
      </c>
      <c r="K859" s="276">
        <v>35.68</v>
      </c>
      <c r="O859" s="46"/>
      <c r="P859" s="46"/>
      <c r="Q859" s="46"/>
      <c r="R859" s="46"/>
      <c r="S859" s="46"/>
      <c r="T859" s="46"/>
      <c r="U859" s="46"/>
      <c r="V859" s="46"/>
      <c r="W859" s="46"/>
      <c r="X859" s="46"/>
      <c r="Y859" s="46"/>
    </row>
    <row r="860" spans="1:25" ht="15.75" customHeight="1" x14ac:dyDescent="0.2">
      <c r="A860" s="46"/>
      <c r="B860" s="261" t="s">
        <v>953</v>
      </c>
      <c r="C860" s="280" t="s">
        <v>1142</v>
      </c>
      <c r="D860" s="261" t="s">
        <v>47</v>
      </c>
      <c r="E860" s="261" t="s">
        <v>1143</v>
      </c>
      <c r="F860" s="385" t="s">
        <v>3970</v>
      </c>
      <c r="G860" s="385"/>
      <c r="H860" s="279" t="s">
        <v>950</v>
      </c>
      <c r="I860" s="282">
        <v>0.60389999999999999</v>
      </c>
      <c r="J860" s="281">
        <v>35.590000000000003</v>
      </c>
      <c r="K860" s="281">
        <v>21.49</v>
      </c>
      <c r="O860" s="46"/>
      <c r="P860" s="46"/>
      <c r="Q860" s="46"/>
      <c r="R860" s="46"/>
      <c r="S860" s="46"/>
      <c r="T860" s="46"/>
      <c r="U860" s="46"/>
      <c r="V860" s="46"/>
      <c r="W860" s="46"/>
      <c r="X860" s="46"/>
      <c r="Y860" s="46"/>
    </row>
    <row r="861" spans="1:25" ht="15.75" customHeight="1" x14ac:dyDescent="0.2">
      <c r="A861" s="46"/>
      <c r="B861" s="261" t="s">
        <v>953</v>
      </c>
      <c r="C861" s="280" t="s">
        <v>1144</v>
      </c>
      <c r="D861" s="261" t="s">
        <v>47</v>
      </c>
      <c r="E861" s="261" t="s">
        <v>1145</v>
      </c>
      <c r="F861" s="385" t="s">
        <v>3970</v>
      </c>
      <c r="G861" s="385"/>
      <c r="H861" s="279" t="s">
        <v>950</v>
      </c>
      <c r="I861" s="282">
        <v>0.13619999999999999</v>
      </c>
      <c r="J861" s="281">
        <v>25.97</v>
      </c>
      <c r="K861" s="281">
        <v>3.53</v>
      </c>
      <c r="O861" s="46"/>
      <c r="P861" s="46"/>
      <c r="Q861" s="46"/>
      <c r="R861" s="46"/>
      <c r="S861" s="46"/>
      <c r="T861" s="46"/>
      <c r="U861" s="46"/>
      <c r="V861" s="46"/>
      <c r="W861" s="46"/>
      <c r="X861" s="46"/>
      <c r="Y861" s="46"/>
    </row>
    <row r="862" spans="1:25" ht="15.75" customHeight="1" x14ac:dyDescent="0.2">
      <c r="A862" s="46"/>
      <c r="B862" s="262" t="s">
        <v>919</v>
      </c>
      <c r="C862" s="284" t="s">
        <v>1305</v>
      </c>
      <c r="D862" s="262" t="s">
        <v>47</v>
      </c>
      <c r="E862" s="262" t="s">
        <v>1306</v>
      </c>
      <c r="F862" s="389" t="s">
        <v>923</v>
      </c>
      <c r="G862" s="389"/>
      <c r="H862" s="283" t="s">
        <v>97</v>
      </c>
      <c r="I862" s="286">
        <v>3.4615</v>
      </c>
      <c r="J862" s="285">
        <v>3.08</v>
      </c>
      <c r="K862" s="285">
        <v>10.66</v>
      </c>
      <c r="O862" s="46"/>
      <c r="P862" s="46"/>
      <c r="Q862" s="46"/>
      <c r="R862" s="46"/>
      <c r="S862" s="46"/>
      <c r="T862" s="46"/>
      <c r="U862" s="46"/>
      <c r="V862" s="46"/>
      <c r="W862" s="46"/>
      <c r="X862" s="46"/>
      <c r="Y862" s="46"/>
    </row>
    <row r="863" spans="1:25" ht="15.75" customHeight="1" x14ac:dyDescent="0.2">
      <c r="A863" s="46"/>
      <c r="B863" s="263"/>
      <c r="C863" s="263"/>
      <c r="D863" s="263"/>
      <c r="E863" s="263"/>
      <c r="F863" s="263" t="s">
        <v>924</v>
      </c>
      <c r="G863" s="289">
        <v>21.91</v>
      </c>
      <c r="H863" s="263" t="s">
        <v>925</v>
      </c>
      <c r="I863" s="289">
        <v>0</v>
      </c>
      <c r="J863" s="263" t="s">
        <v>926</v>
      </c>
      <c r="K863" s="289">
        <v>21.91</v>
      </c>
      <c r="O863" s="46"/>
      <c r="P863" s="46"/>
      <c r="Q863" s="46"/>
      <c r="R863" s="46"/>
      <c r="S863" s="46"/>
      <c r="T863" s="46"/>
      <c r="U863" s="46"/>
      <c r="V863" s="46"/>
      <c r="W863" s="46"/>
      <c r="X863" s="46"/>
      <c r="Y863" s="46"/>
    </row>
    <row r="864" spans="1:25" ht="15.75" customHeight="1" thickBot="1" x14ac:dyDescent="0.25">
      <c r="A864" s="46"/>
      <c r="B864" s="263"/>
      <c r="C864" s="263"/>
      <c r="D864" s="263"/>
      <c r="E864" s="263"/>
      <c r="F864" s="263" t="s">
        <v>927</v>
      </c>
      <c r="G864" s="289">
        <v>7.42</v>
      </c>
      <c r="H864" s="263"/>
      <c r="I864" s="386" t="s">
        <v>928</v>
      </c>
      <c r="J864" s="386"/>
      <c r="K864" s="289">
        <v>43.1</v>
      </c>
      <c r="O864" s="46"/>
      <c r="P864" s="46"/>
      <c r="Q864" s="46"/>
      <c r="R864" s="46"/>
      <c r="S864" s="46"/>
      <c r="T864" s="46"/>
      <c r="U864" s="46"/>
      <c r="V864" s="46"/>
      <c r="W864" s="46"/>
      <c r="X864" s="46"/>
      <c r="Y864" s="46"/>
    </row>
    <row r="865" spans="1:25" ht="45.6" customHeight="1" thickTop="1" x14ac:dyDescent="0.2">
      <c r="A865" s="46"/>
      <c r="B865" s="278"/>
      <c r="C865" s="278"/>
      <c r="D865" s="278"/>
      <c r="E865" s="278"/>
      <c r="F865" s="278"/>
      <c r="G865" s="278"/>
      <c r="H865" s="278"/>
      <c r="I865" s="278"/>
      <c r="J865" s="278"/>
      <c r="K865" s="278"/>
      <c r="O865" s="46"/>
      <c r="P865" s="46"/>
      <c r="Q865" s="46"/>
      <c r="R865" s="46"/>
      <c r="S865" s="46"/>
      <c r="T865" s="46"/>
      <c r="U865" s="46"/>
      <c r="V865" s="46"/>
      <c r="W865" s="46"/>
      <c r="X865" s="46"/>
      <c r="Y865" s="46"/>
    </row>
    <row r="866" spans="1:25" ht="15.75" customHeight="1" x14ac:dyDescent="0.2">
      <c r="A866" s="46"/>
      <c r="B866" s="259" t="s">
        <v>3180</v>
      </c>
      <c r="C866" s="267" t="s">
        <v>24</v>
      </c>
      <c r="D866" s="259" t="s">
        <v>25</v>
      </c>
      <c r="E866" s="259" t="s">
        <v>26</v>
      </c>
      <c r="F866" s="387" t="s">
        <v>917</v>
      </c>
      <c r="G866" s="387"/>
      <c r="H866" s="271" t="s">
        <v>27</v>
      </c>
      <c r="I866" s="267" t="s">
        <v>28</v>
      </c>
      <c r="J866" s="267" t="s">
        <v>29</v>
      </c>
      <c r="K866" s="267" t="s">
        <v>30</v>
      </c>
      <c r="O866" s="46"/>
      <c r="P866" s="46"/>
      <c r="Q866" s="46"/>
      <c r="R866" s="46"/>
      <c r="S866" s="46"/>
      <c r="T866" s="46"/>
      <c r="U866" s="46"/>
      <c r="V866" s="46"/>
      <c r="W866" s="46"/>
      <c r="X866" s="46"/>
      <c r="Y866" s="46"/>
    </row>
    <row r="867" spans="1:25" ht="15.75" customHeight="1" x14ac:dyDescent="0.2">
      <c r="A867" s="46"/>
      <c r="B867" s="260" t="s">
        <v>918</v>
      </c>
      <c r="C867" s="275" t="s">
        <v>3181</v>
      </c>
      <c r="D867" s="260" t="s">
        <v>47</v>
      </c>
      <c r="E867" s="260" t="s">
        <v>3182</v>
      </c>
      <c r="F867" s="388" t="s">
        <v>3996</v>
      </c>
      <c r="G867" s="388"/>
      <c r="H867" s="274" t="s">
        <v>40</v>
      </c>
      <c r="I867" s="277">
        <v>1</v>
      </c>
      <c r="J867" s="276">
        <v>63.76</v>
      </c>
      <c r="K867" s="276">
        <v>63.76</v>
      </c>
      <c r="O867" s="46"/>
      <c r="P867" s="46"/>
      <c r="Q867" s="46"/>
      <c r="R867" s="46"/>
      <c r="S867" s="46"/>
      <c r="T867" s="46"/>
      <c r="U867" s="46"/>
      <c r="V867" s="46"/>
      <c r="W867" s="46"/>
      <c r="X867" s="46"/>
      <c r="Y867" s="46"/>
    </row>
    <row r="868" spans="1:25" ht="15.75" customHeight="1" x14ac:dyDescent="0.2">
      <c r="A868" s="46"/>
      <c r="B868" s="261" t="s">
        <v>953</v>
      </c>
      <c r="C868" s="280" t="s">
        <v>1086</v>
      </c>
      <c r="D868" s="261" t="s">
        <v>47</v>
      </c>
      <c r="E868" s="261" t="s">
        <v>1087</v>
      </c>
      <c r="F868" s="385" t="s">
        <v>3970</v>
      </c>
      <c r="G868" s="385"/>
      <c r="H868" s="279" t="s">
        <v>950</v>
      </c>
      <c r="I868" s="282">
        <v>0.69120000000000004</v>
      </c>
      <c r="J868" s="281">
        <v>35.590000000000003</v>
      </c>
      <c r="K868" s="281">
        <v>24.59</v>
      </c>
      <c r="O868" s="46"/>
      <c r="P868" s="46"/>
      <c r="Q868" s="46"/>
      <c r="R868" s="46"/>
      <c r="S868" s="46"/>
      <c r="T868" s="46"/>
      <c r="U868" s="46"/>
      <c r="V868" s="46"/>
      <c r="W868" s="46"/>
      <c r="X868" s="46"/>
      <c r="Y868" s="46"/>
    </row>
    <row r="869" spans="1:25" ht="15.75" customHeight="1" x14ac:dyDescent="0.2">
      <c r="A869" s="46"/>
      <c r="B869" s="261" t="s">
        <v>953</v>
      </c>
      <c r="C869" s="280" t="s">
        <v>1019</v>
      </c>
      <c r="D869" s="261" t="s">
        <v>47</v>
      </c>
      <c r="E869" s="261" t="s">
        <v>1020</v>
      </c>
      <c r="F869" s="385" t="s">
        <v>3970</v>
      </c>
      <c r="G869" s="385"/>
      <c r="H869" s="279" t="s">
        <v>950</v>
      </c>
      <c r="I869" s="282">
        <v>0.15579999999999999</v>
      </c>
      <c r="J869" s="281">
        <v>24.73</v>
      </c>
      <c r="K869" s="281">
        <v>3.85</v>
      </c>
      <c r="O869" s="46"/>
      <c r="P869" s="46"/>
      <c r="Q869" s="46"/>
      <c r="R869" s="46"/>
      <c r="S869" s="46"/>
      <c r="T869" s="46"/>
      <c r="U869" s="46"/>
      <c r="V869" s="46"/>
      <c r="W869" s="46"/>
      <c r="X869" s="46"/>
      <c r="Y869" s="46"/>
    </row>
    <row r="870" spans="1:25" ht="15.75" customHeight="1" x14ac:dyDescent="0.2">
      <c r="A870" s="46"/>
      <c r="B870" s="261" t="s">
        <v>953</v>
      </c>
      <c r="C870" s="280" t="s">
        <v>3276</v>
      </c>
      <c r="D870" s="261" t="s">
        <v>47</v>
      </c>
      <c r="E870" s="261" t="s">
        <v>3277</v>
      </c>
      <c r="F870" s="385" t="s">
        <v>3981</v>
      </c>
      <c r="G870" s="385"/>
      <c r="H870" s="279" t="s">
        <v>60</v>
      </c>
      <c r="I870" s="282">
        <v>3.5000000000000003E-2</v>
      </c>
      <c r="J870" s="281">
        <v>944.6</v>
      </c>
      <c r="K870" s="281">
        <v>33.06</v>
      </c>
      <c r="O870" s="46"/>
      <c r="P870" s="46"/>
      <c r="Q870" s="46"/>
      <c r="R870" s="46"/>
      <c r="S870" s="46"/>
      <c r="T870" s="46"/>
      <c r="U870" s="46"/>
      <c r="V870" s="46"/>
      <c r="W870" s="46"/>
      <c r="X870" s="46"/>
      <c r="Y870" s="46"/>
    </row>
    <row r="871" spans="1:25" ht="15.75" customHeight="1" x14ac:dyDescent="0.2">
      <c r="A871" s="46"/>
      <c r="B871" s="262" t="s">
        <v>919</v>
      </c>
      <c r="C871" s="284" t="s">
        <v>3278</v>
      </c>
      <c r="D871" s="262" t="s">
        <v>47</v>
      </c>
      <c r="E871" s="262" t="s">
        <v>3279</v>
      </c>
      <c r="F871" s="389" t="s">
        <v>923</v>
      </c>
      <c r="G871" s="389"/>
      <c r="H871" s="283" t="s">
        <v>40</v>
      </c>
      <c r="I871" s="286">
        <v>1.04</v>
      </c>
      <c r="J871" s="285">
        <v>2.1800000000000002</v>
      </c>
      <c r="K871" s="285">
        <v>2.2599999999999998</v>
      </c>
      <c r="O871" s="46"/>
      <c r="P871" s="46"/>
      <c r="Q871" s="46"/>
      <c r="R871" s="46"/>
      <c r="S871" s="46"/>
      <c r="T871" s="46"/>
      <c r="U871" s="46"/>
      <c r="V871" s="46"/>
      <c r="W871" s="46"/>
      <c r="X871" s="46"/>
      <c r="Y871" s="46"/>
    </row>
    <row r="872" spans="1:25" ht="15.75" customHeight="1" x14ac:dyDescent="0.2">
      <c r="A872" s="46"/>
      <c r="B872" s="263"/>
      <c r="C872" s="263"/>
      <c r="D872" s="263"/>
      <c r="E872" s="263"/>
      <c r="F872" s="263" t="s">
        <v>924</v>
      </c>
      <c r="G872" s="289">
        <v>33.270000000000003</v>
      </c>
      <c r="H872" s="263" t="s">
        <v>925</v>
      </c>
      <c r="I872" s="289">
        <v>0</v>
      </c>
      <c r="J872" s="263" t="s">
        <v>926</v>
      </c>
      <c r="K872" s="289">
        <v>33.270000000000003</v>
      </c>
      <c r="O872" s="46"/>
      <c r="P872" s="46"/>
      <c r="Q872" s="46"/>
      <c r="R872" s="46"/>
      <c r="S872" s="46"/>
      <c r="T872" s="46"/>
      <c r="U872" s="46"/>
      <c r="V872" s="46"/>
      <c r="W872" s="46"/>
      <c r="X872" s="46"/>
      <c r="Y872" s="46"/>
    </row>
    <row r="873" spans="1:25" ht="15.75" customHeight="1" thickBot="1" x14ac:dyDescent="0.25">
      <c r="A873" s="46"/>
      <c r="B873" s="263"/>
      <c r="C873" s="263"/>
      <c r="D873" s="263"/>
      <c r="E873" s="263"/>
      <c r="F873" s="263" t="s">
        <v>927</v>
      </c>
      <c r="G873" s="289">
        <v>13.26</v>
      </c>
      <c r="H873" s="263"/>
      <c r="I873" s="386" t="s">
        <v>928</v>
      </c>
      <c r="J873" s="386"/>
      <c r="K873" s="289">
        <v>77.02</v>
      </c>
      <c r="O873" s="46"/>
      <c r="P873" s="46"/>
      <c r="Q873" s="46"/>
      <c r="R873" s="46"/>
      <c r="S873" s="46"/>
      <c r="T873" s="46"/>
      <c r="U873" s="46"/>
      <c r="V873" s="46"/>
      <c r="W873" s="46"/>
      <c r="X873" s="46"/>
      <c r="Y873" s="46"/>
    </row>
    <row r="874" spans="1:25" ht="15.75" customHeight="1" thickTop="1" x14ac:dyDescent="0.2">
      <c r="A874" s="46"/>
      <c r="B874" s="278"/>
      <c r="C874" s="278"/>
      <c r="D874" s="278"/>
      <c r="E874" s="278"/>
      <c r="F874" s="278"/>
      <c r="G874" s="278"/>
      <c r="H874" s="278"/>
      <c r="I874" s="278"/>
      <c r="J874" s="278"/>
      <c r="K874" s="278"/>
      <c r="O874" s="46"/>
      <c r="P874" s="46"/>
      <c r="Q874" s="46"/>
      <c r="R874" s="46"/>
      <c r="S874" s="46"/>
      <c r="T874" s="46"/>
      <c r="U874" s="46"/>
      <c r="V874" s="46"/>
      <c r="W874" s="46"/>
      <c r="X874" s="46"/>
      <c r="Y874" s="46"/>
    </row>
    <row r="875" spans="1:25" ht="15.75" customHeight="1" x14ac:dyDescent="0.2">
      <c r="A875" s="46"/>
      <c r="B875" s="259" t="s">
        <v>265</v>
      </c>
      <c r="C875" s="267" t="s">
        <v>24</v>
      </c>
      <c r="D875" s="259" t="s">
        <v>25</v>
      </c>
      <c r="E875" s="259" t="s">
        <v>26</v>
      </c>
      <c r="F875" s="387" t="s">
        <v>917</v>
      </c>
      <c r="G875" s="387"/>
      <c r="H875" s="271" t="s">
        <v>27</v>
      </c>
      <c r="I875" s="267" t="s">
        <v>28</v>
      </c>
      <c r="J875" s="267" t="s">
        <v>29</v>
      </c>
      <c r="K875" s="267" t="s">
        <v>30</v>
      </c>
      <c r="O875" s="46"/>
      <c r="P875" s="46"/>
      <c r="Q875" s="46"/>
      <c r="R875" s="46"/>
      <c r="S875" s="46"/>
      <c r="T875" s="46"/>
      <c r="U875" s="46"/>
      <c r="V875" s="46"/>
      <c r="W875" s="46"/>
      <c r="X875" s="46"/>
      <c r="Y875" s="46"/>
    </row>
    <row r="876" spans="1:25" ht="15.75" customHeight="1" x14ac:dyDescent="0.2">
      <c r="A876" s="46"/>
      <c r="B876" s="260" t="s">
        <v>918</v>
      </c>
      <c r="C876" s="275" t="s">
        <v>266</v>
      </c>
      <c r="D876" s="260" t="s">
        <v>47</v>
      </c>
      <c r="E876" s="260" t="s">
        <v>267</v>
      </c>
      <c r="F876" s="388" t="s">
        <v>4005</v>
      </c>
      <c r="G876" s="388"/>
      <c r="H876" s="274" t="s">
        <v>49</v>
      </c>
      <c r="I876" s="277">
        <v>1</v>
      </c>
      <c r="J876" s="276">
        <v>1272.94</v>
      </c>
      <c r="K876" s="276">
        <v>1272.94</v>
      </c>
      <c r="O876" s="46"/>
      <c r="P876" s="46"/>
      <c r="Q876" s="46"/>
      <c r="R876" s="46"/>
      <c r="S876" s="46"/>
      <c r="T876" s="46"/>
      <c r="U876" s="46"/>
      <c r="V876" s="46"/>
      <c r="W876" s="46"/>
      <c r="X876" s="46"/>
      <c r="Y876" s="46"/>
    </row>
    <row r="877" spans="1:25" ht="15.75" customHeight="1" x14ac:dyDescent="0.2">
      <c r="A877" s="46"/>
      <c r="B877" s="261" t="s">
        <v>953</v>
      </c>
      <c r="C877" s="280" t="s">
        <v>1309</v>
      </c>
      <c r="D877" s="261" t="s">
        <v>47</v>
      </c>
      <c r="E877" s="261" t="s">
        <v>1310</v>
      </c>
      <c r="F877" s="385" t="s">
        <v>4005</v>
      </c>
      <c r="G877" s="385"/>
      <c r="H877" s="279" t="s">
        <v>83</v>
      </c>
      <c r="I877" s="282">
        <v>10.199999999999999</v>
      </c>
      <c r="J877" s="281">
        <v>12.98</v>
      </c>
      <c r="K877" s="281">
        <v>132.38999999999999</v>
      </c>
      <c r="O877" s="46"/>
      <c r="P877" s="46"/>
      <c r="Q877" s="46"/>
      <c r="R877" s="46"/>
      <c r="S877" s="46"/>
      <c r="T877" s="46"/>
      <c r="U877" s="46"/>
      <c r="V877" s="46"/>
      <c r="W877" s="46"/>
      <c r="X877" s="46"/>
      <c r="Y877" s="46"/>
    </row>
    <row r="878" spans="1:25" ht="15.75" customHeight="1" x14ac:dyDescent="0.2">
      <c r="A878" s="46"/>
      <c r="B878" s="261" t="s">
        <v>953</v>
      </c>
      <c r="C878" s="280" t="s">
        <v>1311</v>
      </c>
      <c r="D878" s="261" t="s">
        <v>47</v>
      </c>
      <c r="E878" s="261" t="s">
        <v>1312</v>
      </c>
      <c r="F878" s="385" t="s">
        <v>4005</v>
      </c>
      <c r="G878" s="385"/>
      <c r="H878" s="279" t="s">
        <v>49</v>
      </c>
      <c r="I878" s="282">
        <v>1</v>
      </c>
      <c r="J878" s="281">
        <v>472.96</v>
      </c>
      <c r="K878" s="281">
        <v>472.96</v>
      </c>
      <c r="O878" s="46"/>
      <c r="P878" s="46"/>
      <c r="Q878" s="46"/>
      <c r="R878" s="46"/>
      <c r="S878" s="46"/>
      <c r="T878" s="46"/>
      <c r="U878" s="46"/>
      <c r="V878" s="46"/>
      <c r="W878" s="46"/>
      <c r="X878" s="46"/>
      <c r="Y878" s="46"/>
    </row>
    <row r="879" spans="1:25" ht="15.75" customHeight="1" x14ac:dyDescent="0.2">
      <c r="A879" s="46"/>
      <c r="B879" s="261" t="s">
        <v>953</v>
      </c>
      <c r="C879" s="280" t="s">
        <v>1313</v>
      </c>
      <c r="D879" s="261" t="s">
        <v>47</v>
      </c>
      <c r="E879" s="261" t="s">
        <v>1314</v>
      </c>
      <c r="F879" s="385" t="s">
        <v>4005</v>
      </c>
      <c r="G879" s="385"/>
      <c r="H879" s="279" t="s">
        <v>49</v>
      </c>
      <c r="I879" s="282">
        <v>1</v>
      </c>
      <c r="J879" s="281">
        <v>201.76</v>
      </c>
      <c r="K879" s="281">
        <v>201.76</v>
      </c>
      <c r="O879" s="46"/>
      <c r="P879" s="46"/>
      <c r="Q879" s="46"/>
      <c r="R879" s="46"/>
      <c r="S879" s="46"/>
      <c r="T879" s="46"/>
      <c r="U879" s="46"/>
      <c r="V879" s="46"/>
      <c r="W879" s="46"/>
      <c r="X879" s="46"/>
      <c r="Y879" s="46"/>
    </row>
    <row r="880" spans="1:25" ht="45.6" customHeight="1" x14ac:dyDescent="0.2">
      <c r="A880" s="46"/>
      <c r="B880" s="261" t="s">
        <v>953</v>
      </c>
      <c r="C880" s="280" t="s">
        <v>1315</v>
      </c>
      <c r="D880" s="261" t="s">
        <v>47</v>
      </c>
      <c r="E880" s="261" t="s">
        <v>1316</v>
      </c>
      <c r="F880" s="385" t="s">
        <v>4005</v>
      </c>
      <c r="G880" s="385"/>
      <c r="H880" s="279" t="s">
        <v>49</v>
      </c>
      <c r="I880" s="282">
        <v>1</v>
      </c>
      <c r="J880" s="281">
        <v>465.83</v>
      </c>
      <c r="K880" s="281">
        <v>465.83</v>
      </c>
      <c r="O880" s="46"/>
      <c r="P880" s="46"/>
      <c r="Q880" s="46"/>
      <c r="R880" s="46"/>
      <c r="S880" s="46"/>
      <c r="T880" s="46"/>
      <c r="U880" s="46"/>
      <c r="V880" s="46"/>
      <c r="W880" s="46"/>
      <c r="X880" s="46"/>
      <c r="Y880" s="46"/>
    </row>
    <row r="881" spans="1:25" ht="15.75" customHeight="1" x14ac:dyDescent="0.2">
      <c r="A881" s="46"/>
      <c r="B881" s="263"/>
      <c r="C881" s="263"/>
      <c r="D881" s="263"/>
      <c r="E881" s="263"/>
      <c r="F881" s="263" t="s">
        <v>924</v>
      </c>
      <c r="G881" s="289">
        <v>332.62</v>
      </c>
      <c r="H881" s="263" t="s">
        <v>925</v>
      </c>
      <c r="I881" s="289">
        <v>0</v>
      </c>
      <c r="J881" s="263" t="s">
        <v>926</v>
      </c>
      <c r="K881" s="289">
        <v>332.62</v>
      </c>
      <c r="O881" s="46"/>
      <c r="P881" s="46"/>
      <c r="Q881" s="46"/>
      <c r="R881" s="46"/>
      <c r="S881" s="46"/>
      <c r="T881" s="46"/>
      <c r="U881" s="46"/>
      <c r="V881" s="46"/>
      <c r="W881" s="46"/>
      <c r="X881" s="46"/>
      <c r="Y881" s="46"/>
    </row>
    <row r="882" spans="1:25" ht="15.75" customHeight="1" thickBot="1" x14ac:dyDescent="0.25">
      <c r="A882" s="46"/>
      <c r="B882" s="263"/>
      <c r="C882" s="263"/>
      <c r="D882" s="263"/>
      <c r="E882" s="263"/>
      <c r="F882" s="263" t="s">
        <v>927</v>
      </c>
      <c r="G882" s="289">
        <v>264.89</v>
      </c>
      <c r="H882" s="263"/>
      <c r="I882" s="386" t="s">
        <v>928</v>
      </c>
      <c r="J882" s="386"/>
      <c r="K882" s="289">
        <v>1537.83</v>
      </c>
      <c r="O882" s="46"/>
      <c r="P882" s="46"/>
      <c r="Q882" s="46"/>
      <c r="R882" s="46"/>
      <c r="S882" s="46"/>
      <c r="T882" s="46"/>
      <c r="U882" s="46"/>
      <c r="V882" s="46"/>
      <c r="W882" s="46"/>
      <c r="X882" s="46"/>
      <c r="Y882" s="46"/>
    </row>
    <row r="883" spans="1:25" ht="15.75" customHeight="1" thickTop="1" x14ac:dyDescent="0.2">
      <c r="A883" s="46"/>
      <c r="B883" s="278"/>
      <c r="C883" s="278"/>
      <c r="D883" s="278"/>
      <c r="E883" s="278"/>
      <c r="F883" s="278"/>
      <c r="G883" s="278"/>
      <c r="H883" s="278"/>
      <c r="I883" s="278"/>
      <c r="J883" s="278"/>
      <c r="K883" s="278"/>
      <c r="O883" s="46"/>
      <c r="P883" s="46"/>
      <c r="Q883" s="46"/>
      <c r="R883" s="46"/>
      <c r="S883" s="46"/>
      <c r="T883" s="46"/>
      <c r="U883" s="46"/>
      <c r="V883" s="46"/>
      <c r="W883" s="46"/>
      <c r="X883" s="46"/>
      <c r="Y883" s="46"/>
    </row>
    <row r="884" spans="1:25" ht="15.75" customHeight="1" x14ac:dyDescent="0.2">
      <c r="A884" s="46"/>
      <c r="B884" s="259" t="s">
        <v>268</v>
      </c>
      <c r="C884" s="267" t="s">
        <v>24</v>
      </c>
      <c r="D884" s="259" t="s">
        <v>25</v>
      </c>
      <c r="E884" s="259" t="s">
        <v>26</v>
      </c>
      <c r="F884" s="387" t="s">
        <v>917</v>
      </c>
      <c r="G884" s="387"/>
      <c r="H884" s="271" t="s">
        <v>27</v>
      </c>
      <c r="I884" s="267" t="s">
        <v>28</v>
      </c>
      <c r="J884" s="267" t="s">
        <v>29</v>
      </c>
      <c r="K884" s="267" t="s">
        <v>30</v>
      </c>
      <c r="O884" s="46"/>
      <c r="P884" s="46"/>
      <c r="Q884" s="46"/>
      <c r="R884" s="46"/>
      <c r="S884" s="46"/>
      <c r="T884" s="46"/>
      <c r="U884" s="46"/>
      <c r="V884" s="46"/>
      <c r="W884" s="46"/>
      <c r="X884" s="46"/>
      <c r="Y884" s="46"/>
    </row>
    <row r="885" spans="1:25" ht="15.75" customHeight="1" x14ac:dyDescent="0.2">
      <c r="A885" s="46"/>
      <c r="B885" s="260" t="s">
        <v>918</v>
      </c>
      <c r="C885" s="275" t="s">
        <v>269</v>
      </c>
      <c r="D885" s="260" t="s">
        <v>47</v>
      </c>
      <c r="E885" s="260" t="s">
        <v>270</v>
      </c>
      <c r="F885" s="388" t="s">
        <v>4005</v>
      </c>
      <c r="G885" s="388"/>
      <c r="H885" s="274" t="s">
        <v>49</v>
      </c>
      <c r="I885" s="277">
        <v>1</v>
      </c>
      <c r="J885" s="276">
        <v>1194.19</v>
      </c>
      <c r="K885" s="276">
        <v>1194.19</v>
      </c>
      <c r="O885" s="46"/>
      <c r="P885" s="46"/>
      <c r="Q885" s="46"/>
      <c r="R885" s="46"/>
      <c r="S885" s="46"/>
      <c r="T885" s="46"/>
      <c r="U885" s="46"/>
      <c r="V885" s="46"/>
      <c r="W885" s="46"/>
      <c r="X885" s="46"/>
      <c r="Y885" s="46"/>
    </row>
    <row r="886" spans="1:25" ht="15.75" customHeight="1" x14ac:dyDescent="0.2">
      <c r="A886" s="46"/>
      <c r="B886" s="261" t="s">
        <v>953</v>
      </c>
      <c r="C886" s="280" t="s">
        <v>1311</v>
      </c>
      <c r="D886" s="261" t="s">
        <v>47</v>
      </c>
      <c r="E886" s="261" t="s">
        <v>1312</v>
      </c>
      <c r="F886" s="385" t="s">
        <v>4005</v>
      </c>
      <c r="G886" s="385"/>
      <c r="H886" s="279" t="s">
        <v>49</v>
      </c>
      <c r="I886" s="282">
        <v>1</v>
      </c>
      <c r="J886" s="281">
        <v>472.96</v>
      </c>
      <c r="K886" s="281">
        <v>472.96</v>
      </c>
      <c r="O886" s="46"/>
      <c r="P886" s="46"/>
      <c r="Q886" s="46"/>
      <c r="R886" s="46"/>
      <c r="S886" s="46"/>
      <c r="T886" s="46"/>
      <c r="U886" s="46"/>
      <c r="V886" s="46"/>
      <c r="W886" s="46"/>
      <c r="X886" s="46"/>
      <c r="Y886" s="46"/>
    </row>
    <row r="887" spans="1:25" ht="15.75" customHeight="1" x14ac:dyDescent="0.2">
      <c r="A887" s="46"/>
      <c r="B887" s="261" t="s">
        <v>953</v>
      </c>
      <c r="C887" s="280" t="s">
        <v>1309</v>
      </c>
      <c r="D887" s="261" t="s">
        <v>47</v>
      </c>
      <c r="E887" s="261" t="s">
        <v>1310</v>
      </c>
      <c r="F887" s="385" t="s">
        <v>4005</v>
      </c>
      <c r="G887" s="385"/>
      <c r="H887" s="279" t="s">
        <v>83</v>
      </c>
      <c r="I887" s="282">
        <v>10</v>
      </c>
      <c r="J887" s="281">
        <v>12.98</v>
      </c>
      <c r="K887" s="281">
        <v>129.80000000000001</v>
      </c>
      <c r="O887" s="46"/>
      <c r="P887" s="46"/>
      <c r="Q887" s="46"/>
      <c r="R887" s="46"/>
      <c r="S887" s="46"/>
      <c r="T887" s="46"/>
      <c r="U887" s="46"/>
      <c r="V887" s="46"/>
      <c r="W887" s="46"/>
      <c r="X887" s="46"/>
      <c r="Y887" s="46"/>
    </row>
    <row r="888" spans="1:25" ht="15.75" customHeight="1" x14ac:dyDescent="0.2">
      <c r="A888" s="46"/>
      <c r="B888" s="261" t="s">
        <v>953</v>
      </c>
      <c r="C888" s="280" t="s">
        <v>1313</v>
      </c>
      <c r="D888" s="261" t="s">
        <v>47</v>
      </c>
      <c r="E888" s="261" t="s">
        <v>1314</v>
      </c>
      <c r="F888" s="385" t="s">
        <v>4005</v>
      </c>
      <c r="G888" s="385"/>
      <c r="H888" s="279" t="s">
        <v>49</v>
      </c>
      <c r="I888" s="282">
        <v>1</v>
      </c>
      <c r="J888" s="281">
        <v>201.76</v>
      </c>
      <c r="K888" s="281">
        <v>201.76</v>
      </c>
      <c r="O888" s="46"/>
      <c r="P888" s="46"/>
      <c r="Q888" s="46"/>
      <c r="R888" s="46"/>
      <c r="S888" s="46"/>
      <c r="T888" s="46"/>
      <c r="U888" s="46"/>
      <c r="V888" s="46"/>
      <c r="W888" s="46"/>
      <c r="X888" s="46"/>
      <c r="Y888" s="46"/>
    </row>
    <row r="889" spans="1:25" ht="15.75" customHeight="1" x14ac:dyDescent="0.2">
      <c r="A889" s="46"/>
      <c r="B889" s="261" t="s">
        <v>953</v>
      </c>
      <c r="C889" s="280" t="s">
        <v>1317</v>
      </c>
      <c r="D889" s="261" t="s">
        <v>47</v>
      </c>
      <c r="E889" s="261" t="s">
        <v>1318</v>
      </c>
      <c r="F889" s="385" t="s">
        <v>4005</v>
      </c>
      <c r="G889" s="385"/>
      <c r="H889" s="279" t="s">
        <v>49</v>
      </c>
      <c r="I889" s="282">
        <v>1</v>
      </c>
      <c r="J889" s="281">
        <v>389.67</v>
      </c>
      <c r="K889" s="281">
        <v>389.67</v>
      </c>
      <c r="O889" s="46"/>
      <c r="P889" s="46"/>
      <c r="Q889" s="46"/>
      <c r="R889" s="46"/>
      <c r="S889" s="46"/>
      <c r="T889" s="46"/>
      <c r="U889" s="46"/>
      <c r="V889" s="46"/>
      <c r="W889" s="46"/>
      <c r="X889" s="46"/>
      <c r="Y889" s="46"/>
    </row>
    <row r="890" spans="1:25" ht="15.75" customHeight="1" x14ac:dyDescent="0.2">
      <c r="A890" s="46"/>
      <c r="B890" s="263"/>
      <c r="C890" s="263"/>
      <c r="D890" s="263"/>
      <c r="E890" s="263"/>
      <c r="F890" s="263" t="s">
        <v>924</v>
      </c>
      <c r="G890" s="289">
        <v>326.68</v>
      </c>
      <c r="H890" s="263" t="s">
        <v>925</v>
      </c>
      <c r="I890" s="289">
        <v>0</v>
      </c>
      <c r="J890" s="263" t="s">
        <v>926</v>
      </c>
      <c r="K890" s="289">
        <v>326.68</v>
      </c>
      <c r="O890" s="46"/>
      <c r="P890" s="46"/>
      <c r="Q890" s="46"/>
      <c r="R890" s="46"/>
      <c r="S890" s="46"/>
      <c r="T890" s="46"/>
      <c r="U890" s="46"/>
      <c r="V890" s="46"/>
      <c r="W890" s="46"/>
      <c r="X890" s="46"/>
      <c r="Y890" s="46"/>
    </row>
    <row r="891" spans="1:25" ht="15.75" customHeight="1" thickBot="1" x14ac:dyDescent="0.25">
      <c r="A891" s="46"/>
      <c r="B891" s="263"/>
      <c r="C891" s="263"/>
      <c r="D891" s="263"/>
      <c r="E891" s="263"/>
      <c r="F891" s="263" t="s">
        <v>927</v>
      </c>
      <c r="G891" s="289">
        <v>248.51</v>
      </c>
      <c r="H891" s="263"/>
      <c r="I891" s="386" t="s">
        <v>928</v>
      </c>
      <c r="J891" s="386"/>
      <c r="K891" s="289">
        <v>1442.7</v>
      </c>
      <c r="O891" s="46"/>
      <c r="P891" s="46"/>
      <c r="Q891" s="46"/>
      <c r="R891" s="46"/>
      <c r="S891" s="46"/>
      <c r="T891" s="46"/>
      <c r="U891" s="46"/>
      <c r="V891" s="46"/>
      <c r="W891" s="46"/>
      <c r="X891" s="46"/>
      <c r="Y891" s="46"/>
    </row>
    <row r="892" spans="1:25" ht="15.75" customHeight="1" thickTop="1" x14ac:dyDescent="0.2">
      <c r="A892" s="46"/>
      <c r="B892" s="278"/>
      <c r="C892" s="278"/>
      <c r="D892" s="278"/>
      <c r="E892" s="278"/>
      <c r="F892" s="278"/>
      <c r="G892" s="278"/>
      <c r="H892" s="278"/>
      <c r="I892" s="278"/>
      <c r="J892" s="278"/>
      <c r="K892" s="278"/>
      <c r="O892" s="46"/>
      <c r="P892" s="46"/>
      <c r="Q892" s="46"/>
      <c r="R892" s="46"/>
      <c r="S892" s="46"/>
      <c r="T892" s="46"/>
      <c r="U892" s="46"/>
      <c r="V892" s="46"/>
      <c r="W892" s="46"/>
      <c r="X892" s="46"/>
      <c r="Y892" s="46"/>
    </row>
    <row r="893" spans="1:25" ht="15.75" customHeight="1" x14ac:dyDescent="0.2">
      <c r="A893" s="46"/>
      <c r="B893" s="259" t="s">
        <v>271</v>
      </c>
      <c r="C893" s="267" t="s">
        <v>24</v>
      </c>
      <c r="D893" s="259" t="s">
        <v>25</v>
      </c>
      <c r="E893" s="259" t="s">
        <v>26</v>
      </c>
      <c r="F893" s="387" t="s">
        <v>917</v>
      </c>
      <c r="G893" s="387"/>
      <c r="H893" s="271" t="s">
        <v>27</v>
      </c>
      <c r="I893" s="267" t="s">
        <v>28</v>
      </c>
      <c r="J893" s="267" t="s">
        <v>29</v>
      </c>
      <c r="K893" s="267" t="s">
        <v>30</v>
      </c>
      <c r="O893" s="46"/>
      <c r="P893" s="46"/>
      <c r="Q893" s="46"/>
      <c r="R893" s="46"/>
      <c r="S893" s="46"/>
      <c r="T893" s="46"/>
      <c r="U893" s="46"/>
      <c r="V893" s="46"/>
      <c r="W893" s="46"/>
      <c r="X893" s="46"/>
      <c r="Y893" s="46"/>
    </row>
    <row r="894" spans="1:25" ht="15.75" customHeight="1" x14ac:dyDescent="0.2">
      <c r="A894" s="46"/>
      <c r="B894" s="260" t="s">
        <v>918</v>
      </c>
      <c r="C894" s="275" t="s">
        <v>2583</v>
      </c>
      <c r="D894" s="260" t="s">
        <v>73</v>
      </c>
      <c r="E894" s="260" t="s">
        <v>273</v>
      </c>
      <c r="F894" s="388" t="s">
        <v>1308</v>
      </c>
      <c r="G894" s="388"/>
      <c r="H894" s="274" t="s">
        <v>40</v>
      </c>
      <c r="I894" s="277">
        <v>1</v>
      </c>
      <c r="J894" s="276">
        <v>564.79999999999995</v>
      </c>
      <c r="K894" s="276">
        <v>564.79999999999995</v>
      </c>
      <c r="O894" s="46"/>
      <c r="P894" s="46"/>
      <c r="Q894" s="46"/>
      <c r="R894" s="46"/>
      <c r="S894" s="46"/>
      <c r="T894" s="46"/>
      <c r="U894" s="46"/>
      <c r="V894" s="46"/>
      <c r="W894" s="46"/>
      <c r="X894" s="46"/>
      <c r="Y894" s="46"/>
    </row>
    <row r="895" spans="1:25" ht="15.75" customHeight="1" x14ac:dyDescent="0.2">
      <c r="A895" s="46"/>
      <c r="B895" s="261" t="s">
        <v>953</v>
      </c>
      <c r="C895" s="280" t="s">
        <v>1359</v>
      </c>
      <c r="D895" s="261" t="s">
        <v>47</v>
      </c>
      <c r="E895" s="261" t="s">
        <v>2642</v>
      </c>
      <c r="F895" s="385" t="s">
        <v>3970</v>
      </c>
      <c r="G895" s="385"/>
      <c r="H895" s="279" t="s">
        <v>950</v>
      </c>
      <c r="I895" s="282">
        <v>1.5</v>
      </c>
      <c r="J895" s="281">
        <v>34.549999999999997</v>
      </c>
      <c r="K895" s="281">
        <v>51.82</v>
      </c>
      <c r="O895" s="46"/>
      <c r="P895" s="46"/>
      <c r="Q895" s="46"/>
      <c r="R895" s="46"/>
      <c r="S895" s="46"/>
      <c r="T895" s="46"/>
      <c r="U895" s="46"/>
      <c r="V895" s="46"/>
      <c r="W895" s="46"/>
      <c r="X895" s="46"/>
      <c r="Y895" s="46"/>
    </row>
    <row r="896" spans="1:25" ht="15.75" customHeight="1" x14ac:dyDescent="0.2">
      <c r="A896" s="46"/>
      <c r="B896" s="262" t="s">
        <v>919</v>
      </c>
      <c r="C896" s="284" t="s">
        <v>1325</v>
      </c>
      <c r="D896" s="262" t="s">
        <v>36</v>
      </c>
      <c r="E896" s="262" t="s">
        <v>1326</v>
      </c>
      <c r="F896" s="389" t="s">
        <v>923</v>
      </c>
      <c r="G896" s="389"/>
      <c r="H896" s="283" t="s">
        <v>40</v>
      </c>
      <c r="I896" s="286">
        <v>1</v>
      </c>
      <c r="J896" s="285">
        <v>512.98</v>
      </c>
      <c r="K896" s="285">
        <v>512.98</v>
      </c>
      <c r="O896" s="46"/>
      <c r="P896" s="46"/>
      <c r="Q896" s="46"/>
      <c r="R896" s="46"/>
      <c r="S896" s="46"/>
      <c r="T896" s="46"/>
      <c r="U896" s="46"/>
      <c r="V896" s="46"/>
      <c r="W896" s="46"/>
      <c r="X896" s="46"/>
      <c r="Y896" s="46"/>
    </row>
    <row r="897" spans="1:25" ht="15.75" customHeight="1" x14ac:dyDescent="0.2">
      <c r="A897" s="46"/>
      <c r="B897" s="263"/>
      <c r="C897" s="263"/>
      <c r="D897" s="263"/>
      <c r="E897" s="263"/>
      <c r="F897" s="263" t="s">
        <v>924</v>
      </c>
      <c r="G897" s="289">
        <v>45.82</v>
      </c>
      <c r="H897" s="263" t="s">
        <v>925</v>
      </c>
      <c r="I897" s="289">
        <v>0</v>
      </c>
      <c r="J897" s="263" t="s">
        <v>926</v>
      </c>
      <c r="K897" s="289">
        <v>45.82</v>
      </c>
      <c r="O897" s="46"/>
      <c r="P897" s="46"/>
      <c r="Q897" s="46"/>
      <c r="R897" s="46"/>
      <c r="S897" s="46"/>
      <c r="T897" s="46"/>
      <c r="U897" s="46"/>
      <c r="V897" s="46"/>
      <c r="W897" s="46"/>
      <c r="X897" s="46"/>
      <c r="Y897" s="46"/>
    </row>
    <row r="898" spans="1:25" ht="45.6" customHeight="1" x14ac:dyDescent="0.2">
      <c r="A898" s="46"/>
      <c r="B898" s="263"/>
      <c r="C898" s="263"/>
      <c r="D898" s="263"/>
      <c r="E898" s="263"/>
      <c r="F898" s="263" t="s">
        <v>927</v>
      </c>
      <c r="G898" s="289">
        <v>117.53</v>
      </c>
      <c r="H898" s="263"/>
      <c r="I898" s="386" t="s">
        <v>928</v>
      </c>
      <c r="J898" s="386"/>
      <c r="K898" s="289">
        <v>682.33</v>
      </c>
      <c r="O898" s="46"/>
      <c r="P898" s="46"/>
      <c r="Q898" s="46"/>
      <c r="R898" s="46"/>
      <c r="S898" s="46"/>
      <c r="T898" s="46"/>
      <c r="U898" s="46"/>
      <c r="V898" s="46"/>
      <c r="W898" s="46"/>
      <c r="X898" s="46"/>
      <c r="Y898" s="46"/>
    </row>
    <row r="899" spans="1:25" ht="15.75" customHeight="1" x14ac:dyDescent="0.2">
      <c r="A899" s="46"/>
      <c r="B899" s="401" t="s">
        <v>2776</v>
      </c>
      <c r="C899" s="401"/>
      <c r="D899" s="401"/>
      <c r="E899" s="401"/>
      <c r="F899" s="401"/>
      <c r="G899" s="401"/>
      <c r="H899" s="401"/>
      <c r="I899" s="401"/>
      <c r="J899" s="401"/>
      <c r="K899" s="401"/>
      <c r="O899" s="46"/>
      <c r="P899" s="46"/>
      <c r="Q899" s="46"/>
      <c r="R899" s="46"/>
      <c r="S899" s="46"/>
      <c r="T899" s="46"/>
      <c r="U899" s="46"/>
      <c r="V899" s="46"/>
      <c r="W899" s="46"/>
      <c r="X899" s="46"/>
      <c r="Y899" s="46"/>
    </row>
    <row r="900" spans="1:25" ht="15.75" customHeight="1" thickBot="1" x14ac:dyDescent="0.25">
      <c r="A900" s="46"/>
      <c r="B900" s="425" t="s">
        <v>2793</v>
      </c>
      <c r="C900" s="425"/>
      <c r="D900" s="425"/>
      <c r="E900" s="425"/>
      <c r="F900" s="425"/>
      <c r="G900" s="425"/>
      <c r="H900" s="425"/>
      <c r="I900" s="425"/>
      <c r="J900" s="425"/>
      <c r="K900" s="425"/>
      <c r="O900" s="46"/>
      <c r="P900" s="46"/>
      <c r="Q900" s="46"/>
      <c r="R900" s="46"/>
      <c r="S900" s="46"/>
      <c r="T900" s="46"/>
      <c r="U900" s="46"/>
      <c r="V900" s="46"/>
      <c r="W900" s="46"/>
      <c r="X900" s="46"/>
      <c r="Y900" s="46"/>
    </row>
    <row r="901" spans="1:25" ht="15.75" customHeight="1" thickTop="1" x14ac:dyDescent="0.2">
      <c r="A901" s="46"/>
      <c r="B901" s="278"/>
      <c r="C901" s="278"/>
      <c r="D901" s="278"/>
      <c r="E901" s="278"/>
      <c r="F901" s="278"/>
      <c r="G901" s="278"/>
      <c r="H901" s="278"/>
      <c r="I901" s="278"/>
      <c r="J901" s="278"/>
      <c r="K901" s="278"/>
      <c r="O901" s="46"/>
      <c r="P901" s="46"/>
      <c r="Q901" s="46"/>
      <c r="R901" s="46"/>
      <c r="S901" s="46"/>
      <c r="T901" s="46"/>
      <c r="U901" s="46"/>
      <c r="V901" s="46"/>
      <c r="W901" s="46"/>
      <c r="X901" s="46"/>
      <c r="Y901" s="46"/>
    </row>
    <row r="902" spans="1:25" ht="15.75" customHeight="1" x14ac:dyDescent="0.2">
      <c r="A902" s="46"/>
      <c r="B902" s="259" t="s">
        <v>272</v>
      </c>
      <c r="C902" s="267" t="s">
        <v>24</v>
      </c>
      <c r="D902" s="259" t="s">
        <v>25</v>
      </c>
      <c r="E902" s="259" t="s">
        <v>26</v>
      </c>
      <c r="F902" s="387" t="s">
        <v>917</v>
      </c>
      <c r="G902" s="387"/>
      <c r="H902" s="271" t="s">
        <v>27</v>
      </c>
      <c r="I902" s="267" t="s">
        <v>28</v>
      </c>
      <c r="J902" s="267" t="s">
        <v>29</v>
      </c>
      <c r="K902" s="267" t="s">
        <v>30</v>
      </c>
      <c r="O902" s="46"/>
      <c r="P902" s="46"/>
      <c r="Q902" s="46"/>
      <c r="R902" s="46"/>
      <c r="S902" s="46"/>
      <c r="T902" s="46"/>
      <c r="U902" s="46"/>
      <c r="V902" s="46"/>
      <c r="W902" s="46"/>
      <c r="X902" s="46"/>
      <c r="Y902" s="46"/>
    </row>
    <row r="903" spans="1:25" ht="15.75" customHeight="1" x14ac:dyDescent="0.2">
      <c r="A903" s="46"/>
      <c r="B903" s="260" t="s">
        <v>918</v>
      </c>
      <c r="C903" s="275" t="s">
        <v>3404</v>
      </c>
      <c r="D903" s="260" t="s">
        <v>73</v>
      </c>
      <c r="E903" s="260" t="s">
        <v>3405</v>
      </c>
      <c r="F903" s="388" t="s">
        <v>1308</v>
      </c>
      <c r="G903" s="388"/>
      <c r="H903" s="274" t="s">
        <v>49</v>
      </c>
      <c r="I903" s="277">
        <v>1</v>
      </c>
      <c r="J903" s="276">
        <v>1716.44</v>
      </c>
      <c r="K903" s="276">
        <v>1716.44</v>
      </c>
      <c r="O903" s="46"/>
      <c r="P903" s="46"/>
      <c r="Q903" s="46"/>
      <c r="R903" s="46"/>
      <c r="S903" s="46"/>
      <c r="T903" s="46"/>
      <c r="U903" s="46"/>
      <c r="V903" s="46"/>
      <c r="W903" s="46"/>
      <c r="X903" s="46"/>
      <c r="Y903" s="46"/>
    </row>
    <row r="904" spans="1:25" ht="15.75" customHeight="1" x14ac:dyDescent="0.2">
      <c r="A904" s="46"/>
      <c r="B904" s="261" t="s">
        <v>953</v>
      </c>
      <c r="C904" s="280" t="s">
        <v>1359</v>
      </c>
      <c r="D904" s="261" t="s">
        <v>47</v>
      </c>
      <c r="E904" s="261" t="s">
        <v>2642</v>
      </c>
      <c r="F904" s="385" t="s">
        <v>3970</v>
      </c>
      <c r="G904" s="385"/>
      <c r="H904" s="279" t="s">
        <v>950</v>
      </c>
      <c r="I904" s="282">
        <v>4.8029999999999999</v>
      </c>
      <c r="J904" s="281">
        <v>34.549999999999997</v>
      </c>
      <c r="K904" s="281">
        <v>165.94</v>
      </c>
      <c r="O904" s="46"/>
      <c r="P904" s="46"/>
      <c r="Q904" s="46"/>
      <c r="R904" s="46"/>
      <c r="S904" s="46"/>
      <c r="T904" s="46"/>
      <c r="U904" s="46"/>
      <c r="V904" s="46"/>
      <c r="W904" s="46"/>
      <c r="X904" s="46"/>
      <c r="Y904" s="46"/>
    </row>
    <row r="905" spans="1:25" ht="15.75" customHeight="1" x14ac:dyDescent="0.2">
      <c r="A905" s="46"/>
      <c r="B905" s="261" t="s">
        <v>953</v>
      </c>
      <c r="C905" s="280" t="s">
        <v>1042</v>
      </c>
      <c r="D905" s="261" t="s">
        <v>47</v>
      </c>
      <c r="E905" s="261" t="s">
        <v>1043</v>
      </c>
      <c r="F905" s="385" t="s">
        <v>3970</v>
      </c>
      <c r="G905" s="385"/>
      <c r="H905" s="279" t="s">
        <v>950</v>
      </c>
      <c r="I905" s="282">
        <v>3.6789999999999998</v>
      </c>
      <c r="J905" s="281">
        <v>26.44</v>
      </c>
      <c r="K905" s="281">
        <v>97.27</v>
      </c>
      <c r="O905" s="46"/>
      <c r="P905" s="46"/>
      <c r="Q905" s="46"/>
      <c r="R905" s="46"/>
      <c r="S905" s="46"/>
      <c r="T905" s="46"/>
      <c r="U905" s="46"/>
      <c r="V905" s="46"/>
      <c r="W905" s="46"/>
      <c r="X905" s="46"/>
      <c r="Y905" s="46"/>
    </row>
    <row r="906" spans="1:25" ht="15.75" customHeight="1" x14ac:dyDescent="0.2">
      <c r="A906" s="46"/>
      <c r="B906" s="262" t="s">
        <v>919</v>
      </c>
      <c r="C906" s="284" t="s">
        <v>1901</v>
      </c>
      <c r="D906" s="262" t="s">
        <v>47</v>
      </c>
      <c r="E906" s="262" t="s">
        <v>1902</v>
      </c>
      <c r="F906" s="389" t="s">
        <v>923</v>
      </c>
      <c r="G906" s="389"/>
      <c r="H906" s="283" t="s">
        <v>60</v>
      </c>
      <c r="I906" s="286">
        <v>1.6E-2</v>
      </c>
      <c r="J906" s="285">
        <v>162.09</v>
      </c>
      <c r="K906" s="285">
        <v>2.59</v>
      </c>
      <c r="O906" s="46"/>
      <c r="P906" s="46"/>
      <c r="Q906" s="46"/>
      <c r="R906" s="46"/>
      <c r="S906" s="46"/>
      <c r="T906" s="46"/>
      <c r="U906" s="46"/>
      <c r="V906" s="46"/>
      <c r="W906" s="46"/>
      <c r="X906" s="46"/>
      <c r="Y906" s="46"/>
    </row>
    <row r="907" spans="1:25" ht="15.75" customHeight="1" x14ac:dyDescent="0.2">
      <c r="A907" s="46"/>
      <c r="B907" s="262" t="s">
        <v>919</v>
      </c>
      <c r="C907" s="284" t="s">
        <v>3599</v>
      </c>
      <c r="D907" s="262" t="s">
        <v>47</v>
      </c>
      <c r="E907" s="262" t="s">
        <v>3600</v>
      </c>
      <c r="F907" s="389" t="s">
        <v>923</v>
      </c>
      <c r="G907" s="389"/>
      <c r="H907" s="283" t="s">
        <v>49</v>
      </c>
      <c r="I907" s="286">
        <v>2</v>
      </c>
      <c r="J907" s="285">
        <v>106.32</v>
      </c>
      <c r="K907" s="285">
        <v>212.64</v>
      </c>
      <c r="O907" s="46"/>
      <c r="P907" s="46"/>
      <c r="Q907" s="46"/>
      <c r="R907" s="46"/>
      <c r="S907" s="46"/>
      <c r="T907" s="46"/>
      <c r="U907" s="46"/>
      <c r="V907" s="46"/>
      <c r="W907" s="46"/>
      <c r="X907" s="46"/>
      <c r="Y907" s="46"/>
    </row>
    <row r="908" spans="1:25" ht="15.75" customHeight="1" x14ac:dyDescent="0.2">
      <c r="A908" s="46"/>
      <c r="B908" s="262" t="s">
        <v>919</v>
      </c>
      <c r="C908" s="284" t="s">
        <v>1319</v>
      </c>
      <c r="D908" s="262" t="s">
        <v>43</v>
      </c>
      <c r="E908" s="262" t="s">
        <v>1320</v>
      </c>
      <c r="F908" s="389" t="s">
        <v>923</v>
      </c>
      <c r="G908" s="389"/>
      <c r="H908" s="283" t="s">
        <v>49</v>
      </c>
      <c r="I908" s="286">
        <v>10</v>
      </c>
      <c r="J908" s="285">
        <v>0.85</v>
      </c>
      <c r="K908" s="285">
        <v>8.5</v>
      </c>
      <c r="O908" s="46"/>
      <c r="P908" s="46"/>
      <c r="Q908" s="46"/>
      <c r="R908" s="46"/>
      <c r="S908" s="46"/>
      <c r="T908" s="46"/>
      <c r="U908" s="46"/>
      <c r="V908" s="46"/>
      <c r="W908" s="46"/>
      <c r="X908" s="46"/>
      <c r="Y908" s="46"/>
    </row>
    <row r="909" spans="1:25" ht="15.75" customHeight="1" x14ac:dyDescent="0.2">
      <c r="A909" s="46"/>
      <c r="B909" s="262" t="s">
        <v>919</v>
      </c>
      <c r="C909" s="284" t="s">
        <v>1321</v>
      </c>
      <c r="D909" s="262" t="s">
        <v>43</v>
      </c>
      <c r="E909" s="262" t="s">
        <v>1322</v>
      </c>
      <c r="F909" s="389" t="s">
        <v>923</v>
      </c>
      <c r="G909" s="389"/>
      <c r="H909" s="283" t="s">
        <v>83</v>
      </c>
      <c r="I909" s="286">
        <v>12.54</v>
      </c>
      <c r="J909" s="285">
        <v>46.64</v>
      </c>
      <c r="K909" s="285">
        <v>584.86</v>
      </c>
      <c r="O909" s="46"/>
      <c r="P909" s="46"/>
      <c r="Q909" s="46"/>
      <c r="R909" s="46"/>
      <c r="S909" s="46"/>
      <c r="T909" s="46"/>
      <c r="U909" s="46"/>
      <c r="V909" s="46"/>
      <c r="W909" s="46"/>
      <c r="X909" s="46"/>
      <c r="Y909" s="46"/>
    </row>
    <row r="910" spans="1:25" ht="15.75" customHeight="1" x14ac:dyDescent="0.2">
      <c r="A910" s="46"/>
      <c r="B910" s="262" t="s">
        <v>919</v>
      </c>
      <c r="C910" s="284" t="s">
        <v>2213</v>
      </c>
      <c r="D910" s="262" t="s">
        <v>47</v>
      </c>
      <c r="E910" s="262" t="s">
        <v>2214</v>
      </c>
      <c r="F910" s="389" t="s">
        <v>923</v>
      </c>
      <c r="G910" s="389"/>
      <c r="H910" s="283" t="s">
        <v>97</v>
      </c>
      <c r="I910" s="286">
        <v>0.03</v>
      </c>
      <c r="J910" s="285">
        <v>19.37</v>
      </c>
      <c r="K910" s="285">
        <v>0.57999999999999996</v>
      </c>
      <c r="O910" s="46"/>
      <c r="P910" s="46"/>
      <c r="Q910" s="46"/>
      <c r="R910" s="46"/>
      <c r="S910" s="46"/>
      <c r="T910" s="46"/>
      <c r="U910" s="46"/>
      <c r="V910" s="46"/>
      <c r="W910" s="46"/>
      <c r="X910" s="46"/>
      <c r="Y910" s="46"/>
    </row>
    <row r="911" spans="1:25" ht="15.75" customHeight="1" x14ac:dyDescent="0.2">
      <c r="A911" s="46"/>
      <c r="B911" s="262" t="s">
        <v>919</v>
      </c>
      <c r="C911" s="284" t="s">
        <v>3601</v>
      </c>
      <c r="D911" s="262" t="s">
        <v>43</v>
      </c>
      <c r="E911" s="262" t="s">
        <v>3602</v>
      </c>
      <c r="F911" s="389" t="s">
        <v>923</v>
      </c>
      <c r="G911" s="389"/>
      <c r="H911" s="283" t="s">
        <v>49</v>
      </c>
      <c r="I911" s="286">
        <v>2</v>
      </c>
      <c r="J911" s="285">
        <v>170.8</v>
      </c>
      <c r="K911" s="285">
        <v>341.6</v>
      </c>
      <c r="O911" s="46"/>
      <c r="P911" s="46"/>
      <c r="Q911" s="46"/>
      <c r="R911" s="46"/>
      <c r="S911" s="46"/>
      <c r="T911" s="46"/>
      <c r="U911" s="46"/>
      <c r="V911" s="46"/>
      <c r="W911" s="46"/>
      <c r="X911" s="46"/>
      <c r="Y911" s="46"/>
    </row>
    <row r="912" spans="1:25" ht="15.75" customHeight="1" x14ac:dyDescent="0.2">
      <c r="A912" s="46"/>
      <c r="B912" s="262" t="s">
        <v>919</v>
      </c>
      <c r="C912" s="284" t="s">
        <v>1323</v>
      </c>
      <c r="D912" s="262" t="s">
        <v>43</v>
      </c>
      <c r="E912" s="262" t="s">
        <v>1324</v>
      </c>
      <c r="F912" s="389" t="s">
        <v>923</v>
      </c>
      <c r="G912" s="389"/>
      <c r="H912" s="283" t="s">
        <v>83</v>
      </c>
      <c r="I912" s="286">
        <v>6.27</v>
      </c>
      <c r="J912" s="285">
        <v>47.13</v>
      </c>
      <c r="K912" s="285">
        <v>295.5</v>
      </c>
      <c r="O912" s="46"/>
      <c r="P912" s="46"/>
      <c r="Q912" s="46"/>
      <c r="R912" s="46"/>
      <c r="S912" s="46"/>
      <c r="T912" s="46"/>
      <c r="U912" s="46"/>
      <c r="V912" s="46"/>
      <c r="W912" s="46"/>
      <c r="X912" s="46"/>
      <c r="Y912" s="46"/>
    </row>
    <row r="913" spans="1:25" ht="15.75" customHeight="1" x14ac:dyDescent="0.2">
      <c r="A913" s="46"/>
      <c r="B913" s="262" t="s">
        <v>919</v>
      </c>
      <c r="C913" s="284" t="s">
        <v>2657</v>
      </c>
      <c r="D913" s="262" t="s">
        <v>47</v>
      </c>
      <c r="E913" s="262" t="s">
        <v>2658</v>
      </c>
      <c r="F913" s="389" t="s">
        <v>923</v>
      </c>
      <c r="G913" s="389"/>
      <c r="H913" s="283" t="s">
        <v>97</v>
      </c>
      <c r="I913" s="286">
        <v>6.9119999999999999</v>
      </c>
      <c r="J913" s="285">
        <v>0.73</v>
      </c>
      <c r="K913" s="285">
        <v>5.04</v>
      </c>
      <c r="O913" s="46"/>
      <c r="P913" s="46"/>
      <c r="Q913" s="46"/>
      <c r="R913" s="46"/>
      <c r="S913" s="46"/>
      <c r="T913" s="46"/>
      <c r="U913" s="46"/>
      <c r="V913" s="46"/>
      <c r="W913" s="46"/>
      <c r="X913" s="46"/>
      <c r="Y913" s="46"/>
    </row>
    <row r="914" spans="1:25" ht="15.75" customHeight="1" x14ac:dyDescent="0.2">
      <c r="A914" s="46"/>
      <c r="B914" s="262" t="s">
        <v>919</v>
      </c>
      <c r="C914" s="284" t="s">
        <v>1947</v>
      </c>
      <c r="D914" s="262" t="s">
        <v>47</v>
      </c>
      <c r="E914" s="262" t="s">
        <v>2631</v>
      </c>
      <c r="F914" s="389" t="s">
        <v>923</v>
      </c>
      <c r="G914" s="389"/>
      <c r="H914" s="283" t="s">
        <v>97</v>
      </c>
      <c r="I914" s="286">
        <v>0.11</v>
      </c>
      <c r="J914" s="285">
        <v>17.48</v>
      </c>
      <c r="K914" s="285">
        <v>1.92</v>
      </c>
      <c r="O914" s="46"/>
      <c r="P914" s="46"/>
      <c r="Q914" s="46"/>
      <c r="R914" s="46"/>
      <c r="S914" s="46"/>
      <c r="T914" s="46"/>
      <c r="U914" s="46"/>
      <c r="V914" s="46"/>
      <c r="W914" s="46"/>
      <c r="X914" s="46"/>
      <c r="Y914" s="46"/>
    </row>
    <row r="915" spans="1:25" ht="15.75" customHeight="1" x14ac:dyDescent="0.2">
      <c r="A915" s="46"/>
      <c r="B915" s="263"/>
      <c r="C915" s="263"/>
      <c r="D915" s="263"/>
      <c r="E915" s="263"/>
      <c r="F915" s="263" t="s">
        <v>924</v>
      </c>
      <c r="G915" s="289">
        <v>229.28</v>
      </c>
      <c r="H915" s="263" t="s">
        <v>925</v>
      </c>
      <c r="I915" s="289">
        <v>0</v>
      </c>
      <c r="J915" s="263" t="s">
        <v>926</v>
      </c>
      <c r="K915" s="289">
        <v>229.28</v>
      </c>
      <c r="O915" s="46"/>
      <c r="P915" s="46"/>
      <c r="Q915" s="46"/>
      <c r="R915" s="46"/>
      <c r="S915" s="46"/>
      <c r="T915" s="46"/>
      <c r="U915" s="46"/>
      <c r="V915" s="46"/>
      <c r="W915" s="46"/>
      <c r="X915" s="46"/>
      <c r="Y915" s="46"/>
    </row>
    <row r="916" spans="1:25" ht="15.75" customHeight="1" x14ac:dyDescent="0.2">
      <c r="A916" s="46"/>
      <c r="B916" s="263"/>
      <c r="C916" s="263"/>
      <c r="D916" s="263"/>
      <c r="E916" s="263"/>
      <c r="F916" s="263" t="s">
        <v>927</v>
      </c>
      <c r="G916" s="289">
        <v>357.19</v>
      </c>
      <c r="H916" s="263"/>
      <c r="I916" s="386" t="s">
        <v>928</v>
      </c>
      <c r="J916" s="386"/>
      <c r="K916" s="289">
        <v>2073.63</v>
      </c>
      <c r="O916" s="46"/>
      <c r="P916" s="46"/>
      <c r="Q916" s="46"/>
      <c r="R916" s="46"/>
      <c r="S916" s="46"/>
      <c r="T916" s="46"/>
      <c r="U916" s="46"/>
      <c r="V916" s="46"/>
      <c r="W916" s="46"/>
      <c r="X916" s="46"/>
      <c r="Y916" s="46"/>
    </row>
    <row r="917" spans="1:25" ht="15.75" customHeight="1" x14ac:dyDescent="0.2">
      <c r="A917" s="46"/>
      <c r="B917" s="401" t="s">
        <v>2776</v>
      </c>
      <c r="C917" s="401"/>
      <c r="D917" s="401"/>
      <c r="E917" s="401"/>
      <c r="F917" s="401"/>
      <c r="G917" s="401"/>
      <c r="H917" s="401"/>
      <c r="I917" s="401"/>
      <c r="J917" s="401"/>
      <c r="K917" s="401"/>
      <c r="O917" s="46"/>
      <c r="P917" s="46"/>
      <c r="Q917" s="46"/>
      <c r="R917" s="46"/>
      <c r="S917" s="46"/>
      <c r="T917" s="46"/>
      <c r="U917" s="46"/>
      <c r="V917" s="46"/>
      <c r="W917" s="46"/>
      <c r="X917" s="46"/>
      <c r="Y917" s="46"/>
    </row>
    <row r="918" spans="1:25" ht="15.75" customHeight="1" thickBot="1" x14ac:dyDescent="0.25">
      <c r="A918" s="46"/>
      <c r="B918" s="425" t="s">
        <v>3803</v>
      </c>
      <c r="C918" s="425"/>
      <c r="D918" s="425"/>
      <c r="E918" s="425"/>
      <c r="F918" s="425"/>
      <c r="G918" s="425"/>
      <c r="H918" s="425"/>
      <c r="I918" s="425"/>
      <c r="J918" s="425"/>
      <c r="K918" s="425"/>
      <c r="O918" s="46"/>
      <c r="P918" s="46"/>
      <c r="Q918" s="46"/>
      <c r="R918" s="46"/>
      <c r="S918" s="46"/>
      <c r="T918" s="46"/>
      <c r="U918" s="46"/>
      <c r="V918" s="46"/>
      <c r="W918" s="46"/>
      <c r="X918" s="46"/>
      <c r="Y918" s="46"/>
    </row>
    <row r="919" spans="1:25" ht="15.75" customHeight="1" thickTop="1" x14ac:dyDescent="0.2">
      <c r="A919" s="46"/>
      <c r="B919" s="278"/>
      <c r="C919" s="278"/>
      <c r="D919" s="278"/>
      <c r="E919" s="278"/>
      <c r="F919" s="278"/>
      <c r="G919" s="278"/>
      <c r="H919" s="278"/>
      <c r="I919" s="278"/>
      <c r="J919" s="278"/>
      <c r="K919" s="278"/>
      <c r="O919" s="46"/>
      <c r="P919" s="46"/>
      <c r="Q919" s="46"/>
      <c r="R919" s="46"/>
      <c r="S919" s="46"/>
      <c r="T919" s="46"/>
      <c r="U919" s="46"/>
      <c r="V919" s="46"/>
      <c r="W919" s="46"/>
      <c r="X919" s="46"/>
      <c r="Y919" s="46"/>
    </row>
    <row r="920" spans="1:25" ht="15.75" customHeight="1" x14ac:dyDescent="0.2">
      <c r="A920" s="46"/>
      <c r="B920" s="259" t="s">
        <v>3406</v>
      </c>
      <c r="C920" s="267" t="s">
        <v>24</v>
      </c>
      <c r="D920" s="259" t="s">
        <v>25</v>
      </c>
      <c r="E920" s="259" t="s">
        <v>26</v>
      </c>
      <c r="F920" s="387" t="s">
        <v>917</v>
      </c>
      <c r="G920" s="387"/>
      <c r="H920" s="271" t="s">
        <v>27</v>
      </c>
      <c r="I920" s="267" t="s">
        <v>28</v>
      </c>
      <c r="J920" s="267" t="s">
        <v>29</v>
      </c>
      <c r="K920" s="267" t="s">
        <v>30</v>
      </c>
      <c r="O920" s="46"/>
      <c r="P920" s="46"/>
      <c r="Q920" s="46"/>
      <c r="R920" s="46"/>
      <c r="S920" s="46"/>
      <c r="T920" s="46"/>
      <c r="U920" s="46"/>
      <c r="V920" s="46"/>
      <c r="W920" s="46"/>
      <c r="X920" s="46"/>
      <c r="Y920" s="46"/>
    </row>
    <row r="921" spans="1:25" ht="45.6" customHeight="1" x14ac:dyDescent="0.2">
      <c r="A921" s="46"/>
      <c r="B921" s="260" t="s">
        <v>918</v>
      </c>
      <c r="C921" s="275" t="s">
        <v>3407</v>
      </c>
      <c r="D921" s="260" t="s">
        <v>73</v>
      </c>
      <c r="E921" s="260" t="s">
        <v>3408</v>
      </c>
      <c r="F921" s="388" t="s">
        <v>1308</v>
      </c>
      <c r="G921" s="388"/>
      <c r="H921" s="274" t="s">
        <v>49</v>
      </c>
      <c r="I921" s="277">
        <v>1</v>
      </c>
      <c r="J921" s="276">
        <v>4520.24</v>
      </c>
      <c r="K921" s="276">
        <v>4520.24</v>
      </c>
      <c r="O921" s="46"/>
      <c r="P921" s="46"/>
      <c r="Q921" s="46"/>
      <c r="R921" s="46"/>
      <c r="S921" s="46"/>
      <c r="T921" s="46"/>
      <c r="U921" s="46"/>
      <c r="V921" s="46"/>
      <c r="W921" s="46"/>
      <c r="X921" s="46"/>
      <c r="Y921" s="46"/>
    </row>
    <row r="922" spans="1:25" ht="15.75" customHeight="1" x14ac:dyDescent="0.2">
      <c r="A922" s="46"/>
      <c r="B922" s="261" t="s">
        <v>953</v>
      </c>
      <c r="C922" s="280" t="s">
        <v>2185</v>
      </c>
      <c r="D922" s="261" t="s">
        <v>47</v>
      </c>
      <c r="E922" s="261" t="s">
        <v>2186</v>
      </c>
      <c r="F922" s="385" t="s">
        <v>3970</v>
      </c>
      <c r="G922" s="385"/>
      <c r="H922" s="279" t="s">
        <v>950</v>
      </c>
      <c r="I922" s="282">
        <v>1.635</v>
      </c>
      <c r="J922" s="281">
        <v>27.84</v>
      </c>
      <c r="K922" s="281">
        <v>45.51</v>
      </c>
      <c r="O922" s="46"/>
      <c r="P922" s="46"/>
      <c r="Q922" s="46"/>
      <c r="R922" s="46"/>
      <c r="S922" s="46"/>
      <c r="T922" s="46"/>
      <c r="U922" s="46"/>
      <c r="V922" s="46"/>
      <c r="W922" s="46"/>
      <c r="X922" s="46"/>
      <c r="Y922" s="46"/>
    </row>
    <row r="923" spans="1:25" ht="15.75" customHeight="1" x14ac:dyDescent="0.2">
      <c r="A923" s="46"/>
      <c r="B923" s="261" t="s">
        <v>953</v>
      </c>
      <c r="C923" s="280" t="s">
        <v>1359</v>
      </c>
      <c r="D923" s="261" t="s">
        <v>47</v>
      </c>
      <c r="E923" s="261" t="s">
        <v>2642</v>
      </c>
      <c r="F923" s="385" t="s">
        <v>3970</v>
      </c>
      <c r="G923" s="385"/>
      <c r="H923" s="279" t="s">
        <v>950</v>
      </c>
      <c r="I923" s="282">
        <v>18.396000000000001</v>
      </c>
      <c r="J923" s="281">
        <v>34.549999999999997</v>
      </c>
      <c r="K923" s="281">
        <v>635.58000000000004</v>
      </c>
      <c r="O923" s="46"/>
      <c r="P923" s="46"/>
      <c r="Q923" s="46"/>
      <c r="R923" s="46"/>
      <c r="S923" s="46"/>
      <c r="T923" s="46"/>
      <c r="U923" s="46"/>
      <c r="V923" s="46"/>
      <c r="W923" s="46"/>
      <c r="X923" s="46"/>
      <c r="Y923" s="46"/>
    </row>
    <row r="924" spans="1:25" ht="15.75" customHeight="1" x14ac:dyDescent="0.2">
      <c r="A924" s="46"/>
      <c r="B924" s="261" t="s">
        <v>953</v>
      </c>
      <c r="C924" s="280" t="s">
        <v>1042</v>
      </c>
      <c r="D924" s="261" t="s">
        <v>47</v>
      </c>
      <c r="E924" s="261" t="s">
        <v>1043</v>
      </c>
      <c r="F924" s="385" t="s">
        <v>3970</v>
      </c>
      <c r="G924" s="385"/>
      <c r="H924" s="279" t="s">
        <v>950</v>
      </c>
      <c r="I924" s="282">
        <v>12.978999999999999</v>
      </c>
      <c r="J924" s="281">
        <v>26.44</v>
      </c>
      <c r="K924" s="281">
        <v>343.16</v>
      </c>
      <c r="O924" s="46"/>
      <c r="P924" s="46"/>
      <c r="Q924" s="46"/>
      <c r="R924" s="46"/>
      <c r="S924" s="46"/>
      <c r="T924" s="46"/>
      <c r="U924" s="46"/>
      <c r="V924" s="46"/>
      <c r="W924" s="46"/>
      <c r="X924" s="46"/>
      <c r="Y924" s="46"/>
    </row>
    <row r="925" spans="1:25" ht="15.75" customHeight="1" x14ac:dyDescent="0.2">
      <c r="A925" s="46"/>
      <c r="B925" s="261" t="s">
        <v>953</v>
      </c>
      <c r="C925" s="280" t="s">
        <v>1144</v>
      </c>
      <c r="D925" s="261" t="s">
        <v>47</v>
      </c>
      <c r="E925" s="261" t="s">
        <v>1145</v>
      </c>
      <c r="F925" s="385" t="s">
        <v>3970</v>
      </c>
      <c r="G925" s="385"/>
      <c r="H925" s="279" t="s">
        <v>950</v>
      </c>
      <c r="I925" s="282">
        <v>1.635</v>
      </c>
      <c r="J925" s="281">
        <v>25.97</v>
      </c>
      <c r="K925" s="281">
        <v>42.46</v>
      </c>
      <c r="O925" s="46"/>
      <c r="P925" s="46"/>
      <c r="Q925" s="46"/>
      <c r="R925" s="46"/>
      <c r="S925" s="46"/>
      <c r="T925" s="46"/>
      <c r="U925" s="46"/>
      <c r="V925" s="46"/>
      <c r="W925" s="46"/>
      <c r="X925" s="46"/>
      <c r="Y925" s="46"/>
    </row>
    <row r="926" spans="1:25" ht="15.75" customHeight="1" x14ac:dyDescent="0.2">
      <c r="A926" s="46"/>
      <c r="B926" s="262" t="s">
        <v>919</v>
      </c>
      <c r="C926" s="284" t="s">
        <v>1947</v>
      </c>
      <c r="D926" s="262" t="s">
        <v>47</v>
      </c>
      <c r="E926" s="262" t="s">
        <v>2631</v>
      </c>
      <c r="F926" s="389" t="s">
        <v>923</v>
      </c>
      <c r="G926" s="389"/>
      <c r="H926" s="283" t="s">
        <v>97</v>
      </c>
      <c r="I926" s="286">
        <v>0.11</v>
      </c>
      <c r="J926" s="285">
        <v>17.48</v>
      </c>
      <c r="K926" s="285">
        <v>1.92</v>
      </c>
      <c r="O926" s="46"/>
      <c r="P926" s="46"/>
      <c r="Q926" s="46"/>
      <c r="R926" s="46"/>
      <c r="S926" s="46"/>
      <c r="T926" s="46"/>
      <c r="U926" s="46"/>
      <c r="V926" s="46"/>
      <c r="W926" s="46"/>
      <c r="X926" s="46"/>
      <c r="Y926" s="46"/>
    </row>
    <row r="927" spans="1:25" ht="15.75" customHeight="1" x14ac:dyDescent="0.2">
      <c r="A927" s="46"/>
      <c r="B927" s="262" t="s">
        <v>919</v>
      </c>
      <c r="C927" s="284" t="s">
        <v>1321</v>
      </c>
      <c r="D927" s="262" t="s">
        <v>43</v>
      </c>
      <c r="E927" s="262" t="s">
        <v>1322</v>
      </c>
      <c r="F927" s="389" t="s">
        <v>923</v>
      </c>
      <c r="G927" s="389"/>
      <c r="H927" s="283" t="s">
        <v>83</v>
      </c>
      <c r="I927" s="286">
        <v>11</v>
      </c>
      <c r="J927" s="285">
        <v>46.64</v>
      </c>
      <c r="K927" s="285">
        <v>513.04</v>
      </c>
      <c r="O927" s="46"/>
      <c r="P927" s="46"/>
      <c r="Q927" s="46"/>
      <c r="R927" s="46"/>
      <c r="S927" s="46"/>
      <c r="T927" s="46"/>
      <c r="U927" s="46"/>
      <c r="V927" s="46"/>
      <c r="W927" s="46"/>
      <c r="X927" s="46"/>
      <c r="Y927" s="46"/>
    </row>
    <row r="928" spans="1:25" ht="15.75" customHeight="1" x14ac:dyDescent="0.2">
      <c r="A928" s="46"/>
      <c r="B928" s="262" t="s">
        <v>919</v>
      </c>
      <c r="C928" s="284" t="s">
        <v>3603</v>
      </c>
      <c r="D928" s="262" t="s">
        <v>43</v>
      </c>
      <c r="E928" s="262" t="s">
        <v>3604</v>
      </c>
      <c r="F928" s="389" t="s">
        <v>923</v>
      </c>
      <c r="G928" s="389"/>
      <c r="H928" s="283" t="s">
        <v>49</v>
      </c>
      <c r="I928" s="286">
        <v>1</v>
      </c>
      <c r="J928" s="285">
        <v>460</v>
      </c>
      <c r="K928" s="285">
        <v>460</v>
      </c>
      <c r="O928" s="46"/>
      <c r="P928" s="46"/>
      <c r="Q928" s="46"/>
      <c r="R928" s="46"/>
      <c r="S928" s="46"/>
      <c r="T928" s="46"/>
      <c r="U928" s="46"/>
      <c r="V928" s="46"/>
      <c r="W928" s="46"/>
      <c r="X928" s="46"/>
      <c r="Y928" s="46"/>
    </row>
    <row r="929" spans="1:25" ht="15.75" customHeight="1" x14ac:dyDescent="0.2">
      <c r="A929" s="46"/>
      <c r="B929" s="262" t="s">
        <v>919</v>
      </c>
      <c r="C929" s="284" t="s">
        <v>3605</v>
      </c>
      <c r="D929" s="262" t="s">
        <v>43</v>
      </c>
      <c r="E929" s="262" t="s">
        <v>3606</v>
      </c>
      <c r="F929" s="389" t="s">
        <v>923</v>
      </c>
      <c r="G929" s="389"/>
      <c r="H929" s="283" t="s">
        <v>40</v>
      </c>
      <c r="I929" s="286">
        <v>2.52</v>
      </c>
      <c r="J929" s="285">
        <v>600.59</v>
      </c>
      <c r="K929" s="285">
        <v>1513.48</v>
      </c>
      <c r="O929" s="46"/>
      <c r="P929" s="46"/>
      <c r="Q929" s="46"/>
      <c r="R929" s="46"/>
      <c r="S929" s="46"/>
      <c r="T929" s="46"/>
      <c r="U929" s="46"/>
      <c r="V929" s="46"/>
      <c r="W929" s="46"/>
      <c r="X929" s="46"/>
      <c r="Y929" s="46"/>
    </row>
    <row r="930" spans="1:25" ht="15.75" customHeight="1" x14ac:dyDescent="0.2">
      <c r="A930" s="46"/>
      <c r="B930" s="262" t="s">
        <v>919</v>
      </c>
      <c r="C930" s="284" t="s">
        <v>3607</v>
      </c>
      <c r="D930" s="262" t="s">
        <v>43</v>
      </c>
      <c r="E930" s="262" t="s">
        <v>3608</v>
      </c>
      <c r="F930" s="389" t="s">
        <v>923</v>
      </c>
      <c r="G930" s="389"/>
      <c r="H930" s="283" t="s">
        <v>49</v>
      </c>
      <c r="I930" s="286">
        <v>2</v>
      </c>
      <c r="J930" s="285">
        <v>22.81</v>
      </c>
      <c r="K930" s="285">
        <v>45.62</v>
      </c>
      <c r="O930" s="46"/>
      <c r="P930" s="46"/>
      <c r="Q930" s="46"/>
      <c r="R930" s="46"/>
      <c r="S930" s="46"/>
      <c r="T930" s="46"/>
      <c r="U930" s="46"/>
      <c r="V930" s="46"/>
      <c r="W930" s="46"/>
      <c r="X930" s="46"/>
      <c r="Y930" s="46"/>
    </row>
    <row r="931" spans="1:25" ht="45.6" customHeight="1" x14ac:dyDescent="0.2">
      <c r="A931" s="46"/>
      <c r="B931" s="262" t="s">
        <v>919</v>
      </c>
      <c r="C931" s="284" t="s">
        <v>3609</v>
      </c>
      <c r="D931" s="262" t="s">
        <v>47</v>
      </c>
      <c r="E931" s="262" t="s">
        <v>3610</v>
      </c>
      <c r="F931" s="389" t="s">
        <v>923</v>
      </c>
      <c r="G931" s="389"/>
      <c r="H931" s="283" t="s">
        <v>40</v>
      </c>
      <c r="I931" s="286">
        <v>1.6</v>
      </c>
      <c r="J931" s="285">
        <v>120</v>
      </c>
      <c r="K931" s="285">
        <v>192</v>
      </c>
      <c r="O931" s="46"/>
      <c r="P931" s="46"/>
      <c r="Q931" s="46"/>
      <c r="R931" s="46"/>
      <c r="S931" s="46"/>
      <c r="T931" s="46"/>
      <c r="U931" s="46"/>
      <c r="V931" s="46"/>
      <c r="W931" s="46"/>
      <c r="X931" s="46"/>
      <c r="Y931" s="46"/>
    </row>
    <row r="932" spans="1:25" ht="15.75" customHeight="1" x14ac:dyDescent="0.2">
      <c r="A932" s="46"/>
      <c r="B932" s="262" t="s">
        <v>919</v>
      </c>
      <c r="C932" s="284" t="s">
        <v>1901</v>
      </c>
      <c r="D932" s="262" t="s">
        <v>47</v>
      </c>
      <c r="E932" s="262" t="s">
        <v>1902</v>
      </c>
      <c r="F932" s="389" t="s">
        <v>923</v>
      </c>
      <c r="G932" s="389"/>
      <c r="H932" s="283" t="s">
        <v>60</v>
      </c>
      <c r="I932" s="286">
        <v>1.6E-2</v>
      </c>
      <c r="J932" s="285">
        <v>162.09</v>
      </c>
      <c r="K932" s="285">
        <v>2.59</v>
      </c>
      <c r="O932" s="46"/>
      <c r="P932" s="46"/>
      <c r="Q932" s="46"/>
      <c r="R932" s="46"/>
      <c r="S932" s="46"/>
      <c r="T932" s="46"/>
      <c r="U932" s="46"/>
      <c r="V932" s="46"/>
      <c r="W932" s="46"/>
      <c r="X932" s="46"/>
      <c r="Y932" s="46"/>
    </row>
    <row r="933" spans="1:25" ht="15.75" customHeight="1" x14ac:dyDescent="0.2">
      <c r="A933" s="46"/>
      <c r="B933" s="262" t="s">
        <v>919</v>
      </c>
      <c r="C933" s="284" t="s">
        <v>3280</v>
      </c>
      <c r="D933" s="262" t="s">
        <v>43</v>
      </c>
      <c r="E933" s="262" t="s">
        <v>3281</v>
      </c>
      <c r="F933" s="389" t="s">
        <v>923</v>
      </c>
      <c r="G933" s="389"/>
      <c r="H933" s="283" t="s">
        <v>83</v>
      </c>
      <c r="I933" s="286">
        <v>5.2</v>
      </c>
      <c r="J933" s="285">
        <v>83.3</v>
      </c>
      <c r="K933" s="285">
        <v>433.16</v>
      </c>
      <c r="O933" s="46"/>
      <c r="P933" s="46"/>
      <c r="Q933" s="46"/>
      <c r="R933" s="46"/>
      <c r="S933" s="46"/>
      <c r="T933" s="46"/>
      <c r="U933" s="46"/>
      <c r="V933" s="46"/>
      <c r="W933" s="46"/>
      <c r="X933" s="46"/>
      <c r="Y933" s="46"/>
    </row>
    <row r="934" spans="1:25" ht="15.75" customHeight="1" x14ac:dyDescent="0.2">
      <c r="A934" s="46"/>
      <c r="B934" s="262" t="s">
        <v>919</v>
      </c>
      <c r="C934" s="284" t="s">
        <v>3611</v>
      </c>
      <c r="D934" s="262" t="s">
        <v>43</v>
      </c>
      <c r="E934" s="262" t="s">
        <v>3612</v>
      </c>
      <c r="F934" s="389" t="s">
        <v>923</v>
      </c>
      <c r="G934" s="389"/>
      <c r="H934" s="283" t="s">
        <v>83</v>
      </c>
      <c r="I934" s="286">
        <v>2.6</v>
      </c>
      <c r="J934" s="285">
        <v>8.3800000000000008</v>
      </c>
      <c r="K934" s="285">
        <v>21.78</v>
      </c>
      <c r="O934" s="46"/>
      <c r="P934" s="46"/>
      <c r="Q934" s="46"/>
      <c r="R934" s="46"/>
      <c r="S934" s="46"/>
      <c r="T934" s="46"/>
      <c r="U934" s="46"/>
      <c r="V934" s="46"/>
      <c r="W934" s="46"/>
      <c r="X934" s="46"/>
      <c r="Y934" s="46"/>
    </row>
    <row r="935" spans="1:25" ht="15.75" customHeight="1" x14ac:dyDescent="0.2">
      <c r="A935" s="46"/>
      <c r="B935" s="262" t="s">
        <v>919</v>
      </c>
      <c r="C935" s="284" t="s">
        <v>1319</v>
      </c>
      <c r="D935" s="262" t="s">
        <v>43</v>
      </c>
      <c r="E935" s="262" t="s">
        <v>1320</v>
      </c>
      <c r="F935" s="389" t="s">
        <v>923</v>
      </c>
      <c r="G935" s="389"/>
      <c r="H935" s="283" t="s">
        <v>49</v>
      </c>
      <c r="I935" s="286">
        <v>6</v>
      </c>
      <c r="J935" s="285">
        <v>0.85</v>
      </c>
      <c r="K935" s="285">
        <v>5.0999999999999996</v>
      </c>
      <c r="O935" s="46"/>
      <c r="P935" s="46"/>
      <c r="Q935" s="46"/>
      <c r="R935" s="46"/>
      <c r="S935" s="46"/>
      <c r="T935" s="46"/>
      <c r="U935" s="46"/>
      <c r="V935" s="46"/>
      <c r="W935" s="46"/>
      <c r="X935" s="46"/>
      <c r="Y935" s="46"/>
    </row>
    <row r="936" spans="1:25" ht="15.75" customHeight="1" x14ac:dyDescent="0.2">
      <c r="A936" s="46"/>
      <c r="B936" s="262" t="s">
        <v>919</v>
      </c>
      <c r="C936" s="284" t="s">
        <v>2657</v>
      </c>
      <c r="D936" s="262" t="s">
        <v>47</v>
      </c>
      <c r="E936" s="262" t="s">
        <v>2658</v>
      </c>
      <c r="F936" s="389" t="s">
        <v>923</v>
      </c>
      <c r="G936" s="389"/>
      <c r="H936" s="283" t="s">
        <v>97</v>
      </c>
      <c r="I936" s="286">
        <v>6.9119999999999999</v>
      </c>
      <c r="J936" s="285">
        <v>0.73</v>
      </c>
      <c r="K936" s="285">
        <v>5.04</v>
      </c>
      <c r="O936" s="46"/>
      <c r="P936" s="46"/>
      <c r="Q936" s="46"/>
      <c r="R936" s="46"/>
      <c r="S936" s="46"/>
      <c r="T936" s="46"/>
      <c r="U936" s="46"/>
      <c r="V936" s="46"/>
      <c r="W936" s="46"/>
      <c r="X936" s="46"/>
      <c r="Y936" s="46"/>
    </row>
    <row r="937" spans="1:25" ht="15.75" customHeight="1" x14ac:dyDescent="0.2">
      <c r="A937" s="46"/>
      <c r="B937" s="262" t="s">
        <v>919</v>
      </c>
      <c r="C937" s="284" t="s">
        <v>1893</v>
      </c>
      <c r="D937" s="262" t="s">
        <v>47</v>
      </c>
      <c r="E937" s="262" t="s">
        <v>1894</v>
      </c>
      <c r="F937" s="389" t="s">
        <v>923</v>
      </c>
      <c r="G937" s="389"/>
      <c r="H937" s="283" t="s">
        <v>97</v>
      </c>
      <c r="I937" s="286">
        <v>0.03</v>
      </c>
      <c r="J937" s="285">
        <v>19.670000000000002</v>
      </c>
      <c r="K937" s="285">
        <v>0.59</v>
      </c>
      <c r="O937" s="46"/>
      <c r="P937" s="46"/>
      <c r="Q937" s="46"/>
      <c r="R937" s="46"/>
      <c r="S937" s="46"/>
      <c r="T937" s="46"/>
      <c r="U937" s="46"/>
      <c r="V937" s="46"/>
      <c r="W937" s="46"/>
      <c r="X937" s="46"/>
      <c r="Y937" s="46"/>
    </row>
    <row r="938" spans="1:25" ht="15.75" customHeight="1" x14ac:dyDescent="0.2">
      <c r="A938" s="46"/>
      <c r="B938" s="262" t="s">
        <v>919</v>
      </c>
      <c r="C938" s="284" t="s">
        <v>1323</v>
      </c>
      <c r="D938" s="262" t="s">
        <v>43</v>
      </c>
      <c r="E938" s="262" t="s">
        <v>1324</v>
      </c>
      <c r="F938" s="389" t="s">
        <v>923</v>
      </c>
      <c r="G938" s="389"/>
      <c r="H938" s="283" t="s">
        <v>83</v>
      </c>
      <c r="I938" s="286">
        <v>5.5</v>
      </c>
      <c r="J938" s="285">
        <v>47.13</v>
      </c>
      <c r="K938" s="285">
        <v>259.20999999999998</v>
      </c>
      <c r="O938" s="46"/>
      <c r="P938" s="46"/>
      <c r="Q938" s="46"/>
      <c r="R938" s="46"/>
      <c r="S938" s="46"/>
      <c r="T938" s="46"/>
      <c r="U938" s="46"/>
      <c r="V938" s="46"/>
      <c r="W938" s="46"/>
      <c r="X938" s="46"/>
      <c r="Y938" s="46"/>
    </row>
    <row r="939" spans="1:25" ht="15.75" customHeight="1" x14ac:dyDescent="0.2">
      <c r="A939" s="46"/>
      <c r="B939" s="263"/>
      <c r="C939" s="263"/>
      <c r="D939" s="263"/>
      <c r="E939" s="263"/>
      <c r="F939" s="263" t="s">
        <v>924</v>
      </c>
      <c r="G939" s="289">
        <v>927.54</v>
      </c>
      <c r="H939" s="263" t="s">
        <v>925</v>
      </c>
      <c r="I939" s="289">
        <v>0</v>
      </c>
      <c r="J939" s="263" t="s">
        <v>926</v>
      </c>
      <c r="K939" s="289">
        <v>927.54</v>
      </c>
      <c r="O939" s="46"/>
      <c r="P939" s="46"/>
      <c r="Q939" s="46"/>
      <c r="R939" s="46"/>
      <c r="S939" s="46"/>
      <c r="T939" s="46"/>
      <c r="U939" s="46"/>
      <c r="V939" s="46"/>
      <c r="W939" s="46"/>
      <c r="X939" s="46"/>
      <c r="Y939" s="46"/>
    </row>
    <row r="940" spans="1:25" ht="15.75" customHeight="1" x14ac:dyDescent="0.2">
      <c r="A940" s="46"/>
      <c r="B940" s="263"/>
      <c r="C940" s="263"/>
      <c r="D940" s="263"/>
      <c r="E940" s="263"/>
      <c r="F940" s="263" t="s">
        <v>927</v>
      </c>
      <c r="G940" s="289">
        <v>940.66</v>
      </c>
      <c r="H940" s="263"/>
      <c r="I940" s="386" t="s">
        <v>928</v>
      </c>
      <c r="J940" s="386"/>
      <c r="K940" s="289">
        <v>5460.9</v>
      </c>
      <c r="O940" s="46"/>
      <c r="P940" s="46"/>
      <c r="Q940" s="46"/>
      <c r="R940" s="46"/>
      <c r="S940" s="46"/>
      <c r="T940" s="46"/>
      <c r="U940" s="46"/>
      <c r="V940" s="46"/>
      <c r="W940" s="46"/>
      <c r="X940" s="46"/>
      <c r="Y940" s="46"/>
    </row>
    <row r="941" spans="1:25" ht="15.75" customHeight="1" x14ac:dyDescent="0.2">
      <c r="A941" s="46"/>
      <c r="B941" s="401" t="s">
        <v>2776</v>
      </c>
      <c r="C941" s="401"/>
      <c r="D941" s="401"/>
      <c r="E941" s="401"/>
      <c r="F941" s="401"/>
      <c r="G941" s="401"/>
      <c r="H941" s="401"/>
      <c r="I941" s="401"/>
      <c r="J941" s="401"/>
      <c r="K941" s="401"/>
      <c r="O941" s="46"/>
      <c r="P941" s="46"/>
      <c r="Q941" s="46"/>
      <c r="R941" s="46"/>
      <c r="S941" s="46"/>
      <c r="T941" s="46"/>
      <c r="U941" s="46"/>
      <c r="V941" s="46"/>
      <c r="W941" s="46"/>
      <c r="X941" s="46"/>
      <c r="Y941" s="46"/>
    </row>
    <row r="942" spans="1:25" ht="15.75" customHeight="1" thickBot="1" x14ac:dyDescent="0.25">
      <c r="A942" s="46"/>
      <c r="B942" s="425" t="s">
        <v>3804</v>
      </c>
      <c r="C942" s="425"/>
      <c r="D942" s="425"/>
      <c r="E942" s="425"/>
      <c r="F942" s="425"/>
      <c r="G942" s="425"/>
      <c r="H942" s="425"/>
      <c r="I942" s="425"/>
      <c r="J942" s="425"/>
      <c r="K942" s="425"/>
      <c r="O942" s="46"/>
      <c r="P942" s="46"/>
      <c r="Q942" s="46"/>
      <c r="R942" s="46"/>
      <c r="S942" s="46"/>
      <c r="T942" s="46"/>
      <c r="U942" s="46"/>
      <c r="V942" s="46"/>
      <c r="W942" s="46"/>
      <c r="X942" s="46"/>
      <c r="Y942" s="46"/>
    </row>
    <row r="943" spans="1:25" ht="15.75" customHeight="1" thickTop="1" x14ac:dyDescent="0.2">
      <c r="A943" s="46"/>
      <c r="B943" s="278"/>
      <c r="C943" s="278"/>
      <c r="D943" s="278"/>
      <c r="E943" s="278"/>
      <c r="F943" s="278"/>
      <c r="G943" s="278"/>
      <c r="H943" s="278"/>
      <c r="I943" s="278"/>
      <c r="J943" s="278"/>
      <c r="K943" s="278"/>
      <c r="O943" s="46"/>
      <c r="P943" s="46"/>
      <c r="Q943" s="46"/>
      <c r="R943" s="46"/>
      <c r="S943" s="46"/>
      <c r="T943" s="46"/>
      <c r="U943" s="46"/>
      <c r="V943" s="46"/>
      <c r="W943" s="46"/>
      <c r="X943" s="46"/>
      <c r="Y943" s="46"/>
    </row>
    <row r="944" spans="1:25" ht="45.6" customHeight="1" x14ac:dyDescent="0.2">
      <c r="A944" s="46"/>
      <c r="B944" s="259" t="s">
        <v>278</v>
      </c>
      <c r="C944" s="267" t="s">
        <v>24</v>
      </c>
      <c r="D944" s="259" t="s">
        <v>25</v>
      </c>
      <c r="E944" s="259" t="s">
        <v>26</v>
      </c>
      <c r="F944" s="387" t="s">
        <v>917</v>
      </c>
      <c r="G944" s="387"/>
      <c r="H944" s="271" t="s">
        <v>27</v>
      </c>
      <c r="I944" s="267" t="s">
        <v>28</v>
      </c>
      <c r="J944" s="267" t="s">
        <v>29</v>
      </c>
      <c r="K944" s="267" t="s">
        <v>30</v>
      </c>
      <c r="O944" s="46"/>
      <c r="P944" s="46"/>
      <c r="Q944" s="46"/>
      <c r="R944" s="46"/>
      <c r="S944" s="46"/>
      <c r="T944" s="46"/>
      <c r="U944" s="46"/>
      <c r="V944" s="46"/>
      <c r="W944" s="46"/>
      <c r="X944" s="46"/>
      <c r="Y944" s="46"/>
    </row>
    <row r="945" spans="1:25" ht="15.75" customHeight="1" x14ac:dyDescent="0.2">
      <c r="A945" s="46"/>
      <c r="B945" s="260" t="s">
        <v>918</v>
      </c>
      <c r="C945" s="275" t="s">
        <v>279</v>
      </c>
      <c r="D945" s="260" t="s">
        <v>47</v>
      </c>
      <c r="E945" s="260" t="s">
        <v>280</v>
      </c>
      <c r="F945" s="388" t="s">
        <v>4005</v>
      </c>
      <c r="G945" s="388"/>
      <c r="H945" s="274" t="s">
        <v>40</v>
      </c>
      <c r="I945" s="277">
        <v>1</v>
      </c>
      <c r="J945" s="276">
        <v>1314.39</v>
      </c>
      <c r="K945" s="276">
        <v>1314.39</v>
      </c>
      <c r="O945" s="46"/>
      <c r="P945" s="46"/>
      <c r="Q945" s="46"/>
      <c r="R945" s="46"/>
      <c r="S945" s="46"/>
      <c r="T945" s="46"/>
      <c r="U945" s="46"/>
      <c r="V945" s="46"/>
      <c r="W945" s="46"/>
      <c r="X945" s="46"/>
      <c r="Y945" s="46"/>
    </row>
    <row r="946" spans="1:25" ht="15.75" customHeight="1" x14ac:dyDescent="0.2">
      <c r="A946" s="46"/>
      <c r="B946" s="261" t="s">
        <v>953</v>
      </c>
      <c r="C946" s="280" t="s">
        <v>1086</v>
      </c>
      <c r="D946" s="261" t="s">
        <v>47</v>
      </c>
      <c r="E946" s="261" t="s">
        <v>1087</v>
      </c>
      <c r="F946" s="385" t="s">
        <v>3970</v>
      </c>
      <c r="G946" s="385"/>
      <c r="H946" s="279" t="s">
        <v>950</v>
      </c>
      <c r="I946" s="282">
        <v>0.35630000000000001</v>
      </c>
      <c r="J946" s="281">
        <v>35.590000000000003</v>
      </c>
      <c r="K946" s="281">
        <v>12.68</v>
      </c>
      <c r="O946" s="46"/>
      <c r="P946" s="46"/>
      <c r="Q946" s="46"/>
      <c r="R946" s="46"/>
      <c r="S946" s="46"/>
      <c r="T946" s="46"/>
      <c r="U946" s="46"/>
      <c r="V946" s="46"/>
      <c r="W946" s="46"/>
      <c r="X946" s="46"/>
      <c r="Y946" s="46"/>
    </row>
    <row r="947" spans="1:25" ht="15.75" customHeight="1" x14ac:dyDescent="0.2">
      <c r="A947" s="46"/>
      <c r="B947" s="261" t="s">
        <v>953</v>
      </c>
      <c r="C947" s="280" t="s">
        <v>1019</v>
      </c>
      <c r="D947" s="261" t="s">
        <v>47</v>
      </c>
      <c r="E947" s="261" t="s">
        <v>1020</v>
      </c>
      <c r="F947" s="385" t="s">
        <v>3970</v>
      </c>
      <c r="G947" s="385"/>
      <c r="H947" s="279" t="s">
        <v>950</v>
      </c>
      <c r="I947" s="282">
        <v>0.1779</v>
      </c>
      <c r="J947" s="281">
        <v>24.73</v>
      </c>
      <c r="K947" s="281">
        <v>4.3899999999999997</v>
      </c>
      <c r="O947" s="46"/>
      <c r="P947" s="46"/>
      <c r="Q947" s="46"/>
      <c r="R947" s="46"/>
      <c r="S947" s="46"/>
      <c r="T947" s="46"/>
      <c r="U947" s="46"/>
      <c r="V947" s="46"/>
      <c r="W947" s="46"/>
      <c r="X947" s="46"/>
      <c r="Y947" s="46"/>
    </row>
    <row r="948" spans="1:25" ht="15.75" customHeight="1" x14ac:dyDescent="0.2">
      <c r="A948" s="46"/>
      <c r="B948" s="262" t="s">
        <v>919</v>
      </c>
      <c r="C948" s="284" t="s">
        <v>1327</v>
      </c>
      <c r="D948" s="262" t="s">
        <v>47</v>
      </c>
      <c r="E948" s="262" t="s">
        <v>1328</v>
      </c>
      <c r="F948" s="389" t="s">
        <v>923</v>
      </c>
      <c r="G948" s="389"/>
      <c r="H948" s="283" t="s">
        <v>83</v>
      </c>
      <c r="I948" s="286">
        <v>6.8503999999999996</v>
      </c>
      <c r="J948" s="285">
        <v>27.64</v>
      </c>
      <c r="K948" s="285">
        <v>189.34</v>
      </c>
      <c r="O948" s="46"/>
      <c r="P948" s="46"/>
      <c r="Q948" s="46"/>
      <c r="R948" s="46"/>
      <c r="S948" s="46"/>
      <c r="T948" s="46"/>
      <c r="U948" s="46"/>
      <c r="V948" s="46"/>
      <c r="W948" s="46"/>
      <c r="X948" s="46"/>
      <c r="Y948" s="46"/>
    </row>
    <row r="949" spans="1:25" ht="15.75" customHeight="1" x14ac:dyDescent="0.2">
      <c r="A949" s="46"/>
      <c r="B949" s="262" t="s">
        <v>919</v>
      </c>
      <c r="C949" s="284" t="s">
        <v>1329</v>
      </c>
      <c r="D949" s="262" t="s">
        <v>47</v>
      </c>
      <c r="E949" s="262" t="s">
        <v>1330</v>
      </c>
      <c r="F949" s="389" t="s">
        <v>923</v>
      </c>
      <c r="G949" s="389"/>
      <c r="H949" s="283" t="s">
        <v>40</v>
      </c>
      <c r="I949" s="286">
        <v>1</v>
      </c>
      <c r="J949" s="285">
        <v>1076.5999999999999</v>
      </c>
      <c r="K949" s="285">
        <v>1076.5999999999999</v>
      </c>
      <c r="O949" s="46"/>
      <c r="P949" s="46"/>
      <c r="Q949" s="46"/>
      <c r="R949" s="46"/>
      <c r="S949" s="46"/>
      <c r="T949" s="46"/>
      <c r="U949" s="46"/>
      <c r="V949" s="46"/>
      <c r="W949" s="46"/>
      <c r="X949" s="46"/>
      <c r="Y949" s="46"/>
    </row>
    <row r="950" spans="1:25" ht="15.75" customHeight="1" x14ac:dyDescent="0.2">
      <c r="A950" s="46"/>
      <c r="B950" s="262" t="s">
        <v>919</v>
      </c>
      <c r="C950" s="284" t="s">
        <v>1331</v>
      </c>
      <c r="D950" s="262" t="s">
        <v>47</v>
      </c>
      <c r="E950" s="262" t="s">
        <v>1332</v>
      </c>
      <c r="F950" s="389" t="s">
        <v>923</v>
      </c>
      <c r="G950" s="389"/>
      <c r="H950" s="283" t="s">
        <v>49</v>
      </c>
      <c r="I950" s="286">
        <v>4.8166000000000002</v>
      </c>
      <c r="J950" s="285">
        <v>0.61</v>
      </c>
      <c r="K950" s="285">
        <v>2.93</v>
      </c>
      <c r="O950" s="46"/>
      <c r="P950" s="46"/>
      <c r="Q950" s="46"/>
      <c r="R950" s="46"/>
      <c r="S950" s="46"/>
      <c r="T950" s="46"/>
      <c r="U950" s="46"/>
      <c r="V950" s="46"/>
      <c r="W950" s="46"/>
      <c r="X950" s="46"/>
      <c r="Y950" s="46"/>
    </row>
    <row r="951" spans="1:25" ht="15.75" customHeight="1" x14ac:dyDescent="0.2">
      <c r="A951" s="46"/>
      <c r="B951" s="262" t="s">
        <v>919</v>
      </c>
      <c r="C951" s="284" t="s">
        <v>1289</v>
      </c>
      <c r="D951" s="262" t="s">
        <v>47</v>
      </c>
      <c r="E951" s="262" t="s">
        <v>1290</v>
      </c>
      <c r="F951" s="389" t="s">
        <v>923</v>
      </c>
      <c r="G951" s="389"/>
      <c r="H951" s="283" t="s">
        <v>1291</v>
      </c>
      <c r="I951" s="286">
        <v>0.88290000000000002</v>
      </c>
      <c r="J951" s="285">
        <v>32.229999999999997</v>
      </c>
      <c r="K951" s="285">
        <v>28.45</v>
      </c>
      <c r="O951" s="46"/>
      <c r="P951" s="46"/>
      <c r="Q951" s="46"/>
      <c r="R951" s="46"/>
      <c r="S951" s="46"/>
      <c r="T951" s="46"/>
      <c r="U951" s="46"/>
      <c r="V951" s="46"/>
      <c r="W951" s="46"/>
      <c r="X951" s="46"/>
      <c r="Y951" s="46"/>
    </row>
    <row r="952" spans="1:25" ht="15.75" customHeight="1" x14ac:dyDescent="0.2">
      <c r="A952" s="46"/>
      <c r="B952" s="263"/>
      <c r="C952" s="263"/>
      <c r="D952" s="263"/>
      <c r="E952" s="263"/>
      <c r="F952" s="263" t="s">
        <v>924</v>
      </c>
      <c r="G952" s="289">
        <v>14.83</v>
      </c>
      <c r="H952" s="263" t="s">
        <v>925</v>
      </c>
      <c r="I952" s="289">
        <v>0</v>
      </c>
      <c r="J952" s="263" t="s">
        <v>926</v>
      </c>
      <c r="K952" s="289">
        <v>14.83</v>
      </c>
      <c r="O952" s="46"/>
      <c r="P952" s="46"/>
      <c r="Q952" s="46"/>
      <c r="R952" s="46"/>
      <c r="S952" s="46"/>
      <c r="T952" s="46"/>
      <c r="U952" s="46"/>
      <c r="V952" s="46"/>
      <c r="W952" s="46"/>
      <c r="X952" s="46"/>
      <c r="Y952" s="46"/>
    </row>
    <row r="953" spans="1:25" ht="15.75" customHeight="1" thickBot="1" x14ac:dyDescent="0.25">
      <c r="A953" s="46"/>
      <c r="B953" s="263"/>
      <c r="C953" s="263"/>
      <c r="D953" s="263"/>
      <c r="E953" s="263"/>
      <c r="F953" s="263" t="s">
        <v>927</v>
      </c>
      <c r="G953" s="289">
        <v>273.52</v>
      </c>
      <c r="H953" s="263"/>
      <c r="I953" s="386" t="s">
        <v>928</v>
      </c>
      <c r="J953" s="386"/>
      <c r="K953" s="289">
        <v>1587.91</v>
      </c>
      <c r="O953" s="46"/>
      <c r="P953" s="46"/>
      <c r="Q953" s="46"/>
      <c r="R953" s="46"/>
      <c r="S953" s="46"/>
      <c r="T953" s="46"/>
      <c r="U953" s="46"/>
      <c r="V953" s="46"/>
      <c r="W953" s="46"/>
      <c r="X953" s="46"/>
      <c r="Y953" s="46"/>
    </row>
    <row r="954" spans="1:25" ht="15.75" customHeight="1" thickTop="1" x14ac:dyDescent="0.2">
      <c r="A954" s="46"/>
      <c r="B954" s="278"/>
      <c r="C954" s="278"/>
      <c r="D954" s="278"/>
      <c r="E954" s="278"/>
      <c r="F954" s="278"/>
      <c r="G954" s="278"/>
      <c r="H954" s="278"/>
      <c r="I954" s="278"/>
      <c r="J954" s="278"/>
      <c r="K954" s="278"/>
      <c r="O954" s="46"/>
      <c r="P954" s="46"/>
      <c r="Q954" s="46"/>
      <c r="R954" s="46"/>
      <c r="S954" s="46"/>
      <c r="T954" s="46"/>
      <c r="U954" s="46"/>
      <c r="V954" s="46"/>
      <c r="W954" s="46"/>
      <c r="X954" s="46"/>
      <c r="Y954" s="46"/>
    </row>
    <row r="955" spans="1:25" ht="15.75" customHeight="1" x14ac:dyDescent="0.2">
      <c r="A955" s="46"/>
      <c r="B955" s="259" t="s">
        <v>281</v>
      </c>
      <c r="C955" s="267" t="s">
        <v>24</v>
      </c>
      <c r="D955" s="259" t="s">
        <v>25</v>
      </c>
      <c r="E955" s="259" t="s">
        <v>26</v>
      </c>
      <c r="F955" s="387" t="s">
        <v>917</v>
      </c>
      <c r="G955" s="387"/>
      <c r="H955" s="271" t="s">
        <v>27</v>
      </c>
      <c r="I955" s="267" t="s">
        <v>28</v>
      </c>
      <c r="J955" s="267" t="s">
        <v>29</v>
      </c>
      <c r="K955" s="267" t="s">
        <v>30</v>
      </c>
      <c r="O955" s="46"/>
      <c r="P955" s="46"/>
      <c r="Q955" s="46"/>
      <c r="R955" s="46"/>
      <c r="S955" s="46"/>
      <c r="T955" s="46"/>
      <c r="U955" s="46"/>
      <c r="V955" s="46"/>
      <c r="W955" s="46"/>
      <c r="X955" s="46"/>
      <c r="Y955" s="46"/>
    </row>
    <row r="956" spans="1:25" ht="45.6" customHeight="1" x14ac:dyDescent="0.2">
      <c r="A956" s="46"/>
      <c r="B956" s="260" t="s">
        <v>918</v>
      </c>
      <c r="C956" s="275" t="s">
        <v>2413</v>
      </c>
      <c r="D956" s="260" t="s">
        <v>73</v>
      </c>
      <c r="E956" s="260" t="s">
        <v>282</v>
      </c>
      <c r="F956" s="388" t="s">
        <v>1308</v>
      </c>
      <c r="G956" s="388"/>
      <c r="H956" s="274" t="s">
        <v>40</v>
      </c>
      <c r="I956" s="277">
        <v>1</v>
      </c>
      <c r="J956" s="276">
        <v>1223.99</v>
      </c>
      <c r="K956" s="276">
        <v>1223.99</v>
      </c>
      <c r="O956" s="46"/>
      <c r="P956" s="46"/>
      <c r="Q956" s="46"/>
      <c r="R956" s="46"/>
      <c r="S956" s="46"/>
      <c r="T956" s="46"/>
      <c r="U956" s="46"/>
      <c r="V956" s="46"/>
      <c r="W956" s="46"/>
      <c r="X956" s="46"/>
      <c r="Y956" s="46"/>
    </row>
    <row r="957" spans="1:25" ht="15.75" customHeight="1" x14ac:dyDescent="0.2">
      <c r="A957" s="46"/>
      <c r="B957" s="261" t="s">
        <v>953</v>
      </c>
      <c r="C957" s="280" t="s">
        <v>1019</v>
      </c>
      <c r="D957" s="261" t="s">
        <v>47</v>
      </c>
      <c r="E957" s="261" t="s">
        <v>1020</v>
      </c>
      <c r="F957" s="385" t="s">
        <v>3970</v>
      </c>
      <c r="G957" s="385"/>
      <c r="H957" s="279" t="s">
        <v>950</v>
      </c>
      <c r="I957" s="282">
        <v>3</v>
      </c>
      <c r="J957" s="281">
        <v>24.73</v>
      </c>
      <c r="K957" s="281">
        <v>74.19</v>
      </c>
      <c r="O957" s="46"/>
      <c r="P957" s="46"/>
      <c r="Q957" s="46"/>
      <c r="R957" s="46"/>
      <c r="S957" s="46"/>
      <c r="T957" s="46"/>
      <c r="U957" s="46"/>
      <c r="V957" s="46"/>
      <c r="W957" s="46"/>
      <c r="X957" s="46"/>
      <c r="Y957" s="46"/>
    </row>
    <row r="958" spans="1:25" ht="15.75" customHeight="1" x14ac:dyDescent="0.2">
      <c r="A958" s="46"/>
      <c r="B958" s="261" t="s">
        <v>953</v>
      </c>
      <c r="C958" s="280" t="s">
        <v>1086</v>
      </c>
      <c r="D958" s="261" t="s">
        <v>47</v>
      </c>
      <c r="E958" s="261" t="s">
        <v>1087</v>
      </c>
      <c r="F958" s="385" t="s">
        <v>3970</v>
      </c>
      <c r="G958" s="385"/>
      <c r="H958" s="279" t="s">
        <v>950</v>
      </c>
      <c r="I958" s="282">
        <v>3</v>
      </c>
      <c r="J958" s="281">
        <v>35.590000000000003</v>
      </c>
      <c r="K958" s="281">
        <v>106.77</v>
      </c>
      <c r="O958" s="46"/>
      <c r="P958" s="46"/>
      <c r="Q958" s="46"/>
      <c r="R958" s="46"/>
      <c r="S958" s="46"/>
      <c r="T958" s="46"/>
      <c r="U958" s="46"/>
      <c r="V958" s="46"/>
      <c r="W958" s="46"/>
      <c r="X958" s="46"/>
      <c r="Y958" s="46"/>
    </row>
    <row r="959" spans="1:25" ht="15.75" customHeight="1" x14ac:dyDescent="0.2">
      <c r="A959" s="46"/>
      <c r="B959" s="262" t="s">
        <v>919</v>
      </c>
      <c r="C959" s="284" t="s">
        <v>1633</v>
      </c>
      <c r="D959" s="262" t="s">
        <v>47</v>
      </c>
      <c r="E959" s="262" t="s">
        <v>1634</v>
      </c>
      <c r="F959" s="389" t="s">
        <v>923</v>
      </c>
      <c r="G959" s="389"/>
      <c r="H959" s="283" t="s">
        <v>60</v>
      </c>
      <c r="I959" s="286">
        <v>7.1999999999999998E-3</v>
      </c>
      <c r="J959" s="285">
        <v>160</v>
      </c>
      <c r="K959" s="285">
        <v>1.1499999999999999</v>
      </c>
      <c r="O959" s="46"/>
      <c r="P959" s="46"/>
      <c r="Q959" s="46"/>
      <c r="R959" s="46"/>
      <c r="S959" s="46"/>
      <c r="T959" s="46"/>
      <c r="U959" s="46"/>
      <c r="V959" s="46"/>
      <c r="W959" s="46"/>
      <c r="X959" s="46"/>
      <c r="Y959" s="46"/>
    </row>
    <row r="960" spans="1:25" ht="15.75" customHeight="1" x14ac:dyDescent="0.2">
      <c r="A960" s="46"/>
      <c r="B960" s="262" t="s">
        <v>919</v>
      </c>
      <c r="C960" s="284" t="s">
        <v>1333</v>
      </c>
      <c r="D960" s="262" t="s">
        <v>36</v>
      </c>
      <c r="E960" s="262" t="s">
        <v>1334</v>
      </c>
      <c r="F960" s="389" t="s">
        <v>923</v>
      </c>
      <c r="G960" s="389"/>
      <c r="H960" s="283" t="s">
        <v>40</v>
      </c>
      <c r="I960" s="286">
        <v>1</v>
      </c>
      <c r="J960" s="285">
        <v>1040.24</v>
      </c>
      <c r="K960" s="285">
        <v>1040.24</v>
      </c>
      <c r="O960" s="46"/>
      <c r="P960" s="46"/>
      <c r="Q960" s="46"/>
      <c r="R960" s="46"/>
      <c r="S960" s="46"/>
      <c r="T960" s="46"/>
      <c r="U960" s="46"/>
      <c r="V960" s="46"/>
      <c r="W960" s="46"/>
      <c r="X960" s="46"/>
      <c r="Y960" s="46"/>
    </row>
    <row r="961" spans="1:25" ht="15.75" customHeight="1" x14ac:dyDescent="0.2">
      <c r="A961" s="46"/>
      <c r="B961" s="262" t="s">
        <v>919</v>
      </c>
      <c r="C961" s="284" t="s">
        <v>1631</v>
      </c>
      <c r="D961" s="262" t="s">
        <v>47</v>
      </c>
      <c r="E961" s="262" t="s">
        <v>1632</v>
      </c>
      <c r="F961" s="389" t="s">
        <v>923</v>
      </c>
      <c r="G961" s="389"/>
      <c r="H961" s="283" t="s">
        <v>97</v>
      </c>
      <c r="I961" s="286">
        <v>2.0299999999999998</v>
      </c>
      <c r="J961" s="285">
        <v>0.81</v>
      </c>
      <c r="K961" s="285">
        <v>1.64</v>
      </c>
      <c r="O961" s="46"/>
      <c r="P961" s="46"/>
      <c r="Q961" s="46"/>
      <c r="R961" s="46"/>
      <c r="S961" s="46"/>
      <c r="T961" s="46"/>
      <c r="U961" s="46"/>
      <c r="V961" s="46"/>
      <c r="W961" s="46"/>
      <c r="X961" s="46"/>
      <c r="Y961" s="46"/>
    </row>
    <row r="962" spans="1:25" ht="15.75" customHeight="1" x14ac:dyDescent="0.2">
      <c r="A962" s="46"/>
      <c r="B962" s="263"/>
      <c r="C962" s="263"/>
      <c r="D962" s="263"/>
      <c r="E962" s="263"/>
      <c r="F962" s="263" t="s">
        <v>924</v>
      </c>
      <c r="G962" s="289">
        <v>155.91</v>
      </c>
      <c r="H962" s="263" t="s">
        <v>925</v>
      </c>
      <c r="I962" s="289">
        <v>0</v>
      </c>
      <c r="J962" s="263" t="s">
        <v>926</v>
      </c>
      <c r="K962" s="289">
        <v>155.91</v>
      </c>
      <c r="O962" s="46"/>
      <c r="P962" s="46"/>
      <c r="Q962" s="46"/>
      <c r="R962" s="46"/>
      <c r="S962" s="46"/>
      <c r="T962" s="46"/>
      <c r="U962" s="46"/>
      <c r="V962" s="46"/>
      <c r="W962" s="46"/>
      <c r="X962" s="46"/>
      <c r="Y962" s="46"/>
    </row>
    <row r="963" spans="1:25" ht="15.75" customHeight="1" x14ac:dyDescent="0.2">
      <c r="A963" s="46"/>
      <c r="B963" s="263"/>
      <c r="C963" s="263"/>
      <c r="D963" s="263"/>
      <c r="E963" s="263"/>
      <c r="F963" s="263" t="s">
        <v>927</v>
      </c>
      <c r="G963" s="289">
        <v>254.71</v>
      </c>
      <c r="H963" s="263"/>
      <c r="I963" s="386" t="s">
        <v>928</v>
      </c>
      <c r="J963" s="386"/>
      <c r="K963" s="289">
        <v>1478.7</v>
      </c>
      <c r="O963" s="46"/>
      <c r="P963" s="46"/>
      <c r="Q963" s="46"/>
      <c r="R963" s="46"/>
      <c r="S963" s="46"/>
      <c r="T963" s="46"/>
      <c r="U963" s="46"/>
      <c r="V963" s="46"/>
      <c r="W963" s="46"/>
      <c r="X963" s="46"/>
      <c r="Y963" s="46"/>
    </row>
    <row r="964" spans="1:25" ht="15.75" customHeight="1" x14ac:dyDescent="0.2">
      <c r="A964" s="46"/>
      <c r="B964" s="401" t="s">
        <v>2776</v>
      </c>
      <c r="C964" s="401"/>
      <c r="D964" s="401"/>
      <c r="E964" s="401"/>
      <c r="F964" s="401"/>
      <c r="G964" s="401"/>
      <c r="H964" s="401"/>
      <c r="I964" s="401"/>
      <c r="J964" s="401"/>
      <c r="K964" s="401"/>
      <c r="O964" s="46"/>
      <c r="P964" s="46"/>
      <c r="Q964" s="46"/>
      <c r="R964" s="46"/>
      <c r="S964" s="46"/>
      <c r="T964" s="46"/>
      <c r="U964" s="46"/>
      <c r="V964" s="46"/>
      <c r="W964" s="46"/>
      <c r="X964" s="46"/>
      <c r="Y964" s="46"/>
    </row>
    <row r="965" spans="1:25" ht="15.75" customHeight="1" thickBot="1" x14ac:dyDescent="0.25">
      <c r="A965" s="46"/>
      <c r="B965" s="425" t="s">
        <v>2794</v>
      </c>
      <c r="C965" s="425"/>
      <c r="D965" s="425"/>
      <c r="E965" s="425"/>
      <c r="F965" s="425"/>
      <c r="G965" s="425"/>
      <c r="H965" s="425"/>
      <c r="I965" s="425"/>
      <c r="J965" s="425"/>
      <c r="K965" s="425"/>
      <c r="O965" s="46"/>
      <c r="P965" s="46"/>
      <c r="Q965" s="46"/>
      <c r="R965" s="46"/>
      <c r="S965" s="46"/>
      <c r="T965" s="46"/>
      <c r="U965" s="46"/>
      <c r="V965" s="46"/>
      <c r="W965" s="46"/>
      <c r="X965" s="46"/>
      <c r="Y965" s="46"/>
    </row>
    <row r="966" spans="1:25" ht="15.75" customHeight="1" thickTop="1" x14ac:dyDescent="0.2">
      <c r="A966" s="46"/>
      <c r="B966" s="278"/>
      <c r="C966" s="278"/>
      <c r="D966" s="278"/>
      <c r="E966" s="278"/>
      <c r="F966" s="278"/>
      <c r="G966" s="278"/>
      <c r="H966" s="278"/>
      <c r="I966" s="278"/>
      <c r="J966" s="278"/>
      <c r="K966" s="278"/>
      <c r="O966" s="46"/>
      <c r="P966" s="46"/>
      <c r="Q966" s="46"/>
      <c r="R966" s="46"/>
      <c r="S966" s="46"/>
      <c r="T966" s="46"/>
      <c r="U966" s="46"/>
      <c r="V966" s="46"/>
      <c r="W966" s="46"/>
      <c r="X966" s="46"/>
      <c r="Y966" s="46"/>
    </row>
    <row r="967" spans="1:25" ht="15.75" customHeight="1" x14ac:dyDescent="0.2">
      <c r="A967" s="46"/>
      <c r="B967" s="259" t="s">
        <v>283</v>
      </c>
      <c r="C967" s="267" t="s">
        <v>24</v>
      </c>
      <c r="D967" s="259" t="s">
        <v>25</v>
      </c>
      <c r="E967" s="259" t="s">
        <v>26</v>
      </c>
      <c r="F967" s="387" t="s">
        <v>917</v>
      </c>
      <c r="G967" s="387"/>
      <c r="H967" s="271" t="s">
        <v>27</v>
      </c>
      <c r="I967" s="267" t="s">
        <v>28</v>
      </c>
      <c r="J967" s="267" t="s">
        <v>29</v>
      </c>
      <c r="K967" s="267" t="s">
        <v>30</v>
      </c>
      <c r="O967" s="46"/>
      <c r="P967" s="46"/>
      <c r="Q967" s="46"/>
      <c r="R967" s="46"/>
      <c r="S967" s="46"/>
      <c r="T967" s="46"/>
      <c r="U967" s="46"/>
      <c r="V967" s="46"/>
      <c r="W967" s="46"/>
      <c r="X967" s="46"/>
      <c r="Y967" s="46"/>
    </row>
    <row r="968" spans="1:25" ht="15.75" customHeight="1" x14ac:dyDescent="0.2">
      <c r="A968" s="46"/>
      <c r="B968" s="260" t="s">
        <v>918</v>
      </c>
      <c r="C968" s="275" t="s">
        <v>2440</v>
      </c>
      <c r="D968" s="260" t="s">
        <v>73</v>
      </c>
      <c r="E968" s="260" t="s">
        <v>2441</v>
      </c>
      <c r="F968" s="388" t="s">
        <v>1308</v>
      </c>
      <c r="G968" s="388"/>
      <c r="H968" s="274" t="s">
        <v>40</v>
      </c>
      <c r="I968" s="277">
        <v>1</v>
      </c>
      <c r="J968" s="276">
        <v>983.22</v>
      </c>
      <c r="K968" s="276">
        <v>983.22</v>
      </c>
      <c r="O968" s="46"/>
      <c r="P968" s="46"/>
      <c r="Q968" s="46"/>
      <c r="R968" s="46"/>
      <c r="S968" s="46"/>
      <c r="T968" s="46"/>
      <c r="U968" s="46"/>
      <c r="V968" s="46"/>
      <c r="W968" s="46"/>
      <c r="X968" s="46"/>
      <c r="Y968" s="46"/>
    </row>
    <row r="969" spans="1:25" ht="15.75" customHeight="1" x14ac:dyDescent="0.2">
      <c r="A969" s="46"/>
      <c r="B969" s="261" t="s">
        <v>953</v>
      </c>
      <c r="C969" s="280" t="s">
        <v>1019</v>
      </c>
      <c r="D969" s="261" t="s">
        <v>47</v>
      </c>
      <c r="E969" s="261" t="s">
        <v>1020</v>
      </c>
      <c r="F969" s="385" t="s">
        <v>3970</v>
      </c>
      <c r="G969" s="385"/>
      <c r="H969" s="279" t="s">
        <v>950</v>
      </c>
      <c r="I969" s="282">
        <v>3</v>
      </c>
      <c r="J969" s="281">
        <v>24.73</v>
      </c>
      <c r="K969" s="281">
        <v>74.19</v>
      </c>
      <c r="O969" s="46"/>
      <c r="P969" s="46"/>
      <c r="Q969" s="46"/>
      <c r="R969" s="46"/>
      <c r="S969" s="46"/>
      <c r="T969" s="46"/>
      <c r="U969" s="46"/>
      <c r="V969" s="46"/>
      <c r="W969" s="46"/>
      <c r="X969" s="46"/>
      <c r="Y969" s="46"/>
    </row>
    <row r="970" spans="1:25" ht="15.75" customHeight="1" x14ac:dyDescent="0.2">
      <c r="A970" s="46"/>
      <c r="B970" s="261" t="s">
        <v>953</v>
      </c>
      <c r="C970" s="280" t="s">
        <v>2659</v>
      </c>
      <c r="D970" s="261" t="s">
        <v>47</v>
      </c>
      <c r="E970" s="261" t="s">
        <v>2660</v>
      </c>
      <c r="F970" s="385" t="s">
        <v>3970</v>
      </c>
      <c r="G970" s="385"/>
      <c r="H970" s="279" t="s">
        <v>950</v>
      </c>
      <c r="I970" s="282">
        <v>3</v>
      </c>
      <c r="J970" s="281">
        <v>35.29</v>
      </c>
      <c r="K970" s="281">
        <v>105.87</v>
      </c>
      <c r="O970" s="46"/>
      <c r="P970" s="46"/>
      <c r="Q970" s="46"/>
      <c r="R970" s="46"/>
      <c r="S970" s="46"/>
      <c r="T970" s="46"/>
      <c r="U970" s="46"/>
      <c r="V970" s="46"/>
      <c r="W970" s="46"/>
      <c r="X970" s="46"/>
      <c r="Y970" s="46"/>
    </row>
    <row r="971" spans="1:25" ht="15.75" customHeight="1" x14ac:dyDescent="0.2">
      <c r="A971" s="46"/>
      <c r="B971" s="262" t="s">
        <v>919</v>
      </c>
      <c r="C971" s="284" t="s">
        <v>1335</v>
      </c>
      <c r="D971" s="262" t="s">
        <v>284</v>
      </c>
      <c r="E971" s="262" t="s">
        <v>1336</v>
      </c>
      <c r="F971" s="389" t="s">
        <v>923</v>
      </c>
      <c r="G971" s="389"/>
      <c r="H971" s="283" t="s">
        <v>97</v>
      </c>
      <c r="I971" s="286">
        <v>23</v>
      </c>
      <c r="J971" s="285">
        <v>34.92</v>
      </c>
      <c r="K971" s="285">
        <v>803.16</v>
      </c>
      <c r="O971" s="46"/>
      <c r="P971" s="46"/>
      <c r="Q971" s="46"/>
      <c r="R971" s="46"/>
      <c r="S971" s="46"/>
      <c r="T971" s="46"/>
      <c r="U971" s="46"/>
      <c r="V971" s="46"/>
      <c r="W971" s="46"/>
      <c r="X971" s="46"/>
      <c r="Y971" s="46"/>
    </row>
    <row r="972" spans="1:25" ht="15.75" customHeight="1" x14ac:dyDescent="0.2">
      <c r="A972" s="46"/>
      <c r="B972" s="263"/>
      <c r="C972" s="263"/>
      <c r="D972" s="263"/>
      <c r="E972" s="263"/>
      <c r="F972" s="263" t="s">
        <v>924</v>
      </c>
      <c r="G972" s="289">
        <v>155.01</v>
      </c>
      <c r="H972" s="263" t="s">
        <v>925</v>
      </c>
      <c r="I972" s="289">
        <v>0</v>
      </c>
      <c r="J972" s="263" t="s">
        <v>926</v>
      </c>
      <c r="K972" s="289">
        <v>155.01</v>
      </c>
      <c r="O972" s="46"/>
      <c r="P972" s="46"/>
      <c r="Q972" s="46"/>
      <c r="R972" s="46"/>
      <c r="S972" s="46"/>
      <c r="T972" s="46"/>
      <c r="U972" s="46"/>
      <c r="V972" s="46"/>
      <c r="W972" s="46"/>
      <c r="X972" s="46"/>
      <c r="Y972" s="46"/>
    </row>
    <row r="973" spans="1:25" ht="15.75" customHeight="1" x14ac:dyDescent="0.2">
      <c r="A973" s="46"/>
      <c r="B973" s="263"/>
      <c r="C973" s="263"/>
      <c r="D973" s="263"/>
      <c r="E973" s="263"/>
      <c r="F973" s="263" t="s">
        <v>927</v>
      </c>
      <c r="G973" s="289">
        <v>204.6</v>
      </c>
      <c r="H973" s="263"/>
      <c r="I973" s="386" t="s">
        <v>928</v>
      </c>
      <c r="J973" s="386"/>
      <c r="K973" s="289">
        <v>1187.82</v>
      </c>
      <c r="O973" s="46"/>
      <c r="P973" s="46"/>
      <c r="Q973" s="46"/>
      <c r="R973" s="46"/>
      <c r="S973" s="46"/>
      <c r="T973" s="46"/>
      <c r="U973" s="46"/>
      <c r="V973" s="46"/>
      <c r="W973" s="46"/>
      <c r="X973" s="46"/>
      <c r="Y973" s="46"/>
    </row>
    <row r="974" spans="1:25" ht="15.75" customHeight="1" x14ac:dyDescent="0.2">
      <c r="A974" s="46"/>
      <c r="B974" s="401" t="s">
        <v>2776</v>
      </c>
      <c r="C974" s="401"/>
      <c r="D974" s="401"/>
      <c r="E974" s="401"/>
      <c r="F974" s="401"/>
      <c r="G974" s="401"/>
      <c r="H974" s="401"/>
      <c r="I974" s="401"/>
      <c r="J974" s="401"/>
      <c r="K974" s="401"/>
      <c r="O974" s="46"/>
      <c r="P974" s="46"/>
      <c r="Q974" s="46"/>
      <c r="R974" s="46"/>
      <c r="S974" s="46"/>
      <c r="T974" s="46"/>
      <c r="U974" s="46"/>
      <c r="V974" s="46"/>
      <c r="W974" s="46"/>
      <c r="X974" s="46"/>
      <c r="Y974" s="46"/>
    </row>
    <row r="975" spans="1:25" ht="15.75" customHeight="1" thickBot="1" x14ac:dyDescent="0.25">
      <c r="A975" s="46"/>
      <c r="B975" s="425" t="s">
        <v>2795</v>
      </c>
      <c r="C975" s="425"/>
      <c r="D975" s="425"/>
      <c r="E975" s="425"/>
      <c r="F975" s="425"/>
      <c r="G975" s="425"/>
      <c r="H975" s="425"/>
      <c r="I975" s="425"/>
      <c r="J975" s="425"/>
      <c r="K975" s="425"/>
      <c r="O975" s="46"/>
      <c r="P975" s="46"/>
      <c r="Q975" s="46"/>
      <c r="R975" s="46"/>
      <c r="S975" s="46"/>
      <c r="T975" s="46"/>
      <c r="U975" s="46"/>
      <c r="V975" s="46"/>
      <c r="W975" s="46"/>
      <c r="X975" s="46"/>
      <c r="Y975" s="46"/>
    </row>
    <row r="976" spans="1:25" ht="15.75" customHeight="1" thickTop="1" x14ac:dyDescent="0.2">
      <c r="A976" s="46"/>
      <c r="B976" s="278"/>
      <c r="C976" s="278"/>
      <c r="D976" s="278"/>
      <c r="E976" s="278"/>
      <c r="F976" s="278"/>
      <c r="G976" s="278"/>
      <c r="H976" s="278"/>
      <c r="I976" s="278"/>
      <c r="J976" s="278"/>
      <c r="K976" s="278"/>
      <c r="O976" s="46"/>
      <c r="P976" s="46"/>
      <c r="Q976" s="46"/>
      <c r="R976" s="46"/>
      <c r="S976" s="46"/>
      <c r="T976" s="46"/>
      <c r="U976" s="46"/>
      <c r="V976" s="46"/>
      <c r="W976" s="46"/>
      <c r="X976" s="46"/>
      <c r="Y976" s="46"/>
    </row>
    <row r="977" spans="1:25" ht="15.75" customHeight="1" x14ac:dyDescent="0.2">
      <c r="A977" s="46"/>
      <c r="B977" s="259" t="s">
        <v>285</v>
      </c>
      <c r="C977" s="267" t="s">
        <v>24</v>
      </c>
      <c r="D977" s="259" t="s">
        <v>25</v>
      </c>
      <c r="E977" s="259" t="s">
        <v>26</v>
      </c>
      <c r="F977" s="387" t="s">
        <v>917</v>
      </c>
      <c r="G977" s="387"/>
      <c r="H977" s="271" t="s">
        <v>27</v>
      </c>
      <c r="I977" s="267" t="s">
        <v>28</v>
      </c>
      <c r="J977" s="267" t="s">
        <v>29</v>
      </c>
      <c r="K977" s="267" t="s">
        <v>30</v>
      </c>
      <c r="O977" s="46"/>
      <c r="P977" s="46"/>
      <c r="Q977" s="46"/>
      <c r="R977" s="46"/>
      <c r="S977" s="46"/>
      <c r="T977" s="46"/>
      <c r="U977" s="46"/>
      <c r="V977" s="46"/>
      <c r="W977" s="46"/>
      <c r="X977" s="46"/>
      <c r="Y977" s="46"/>
    </row>
    <row r="978" spans="1:25" ht="15.75" customHeight="1" x14ac:dyDescent="0.2">
      <c r="A978" s="46"/>
      <c r="B978" s="260" t="s">
        <v>918</v>
      </c>
      <c r="C978" s="275" t="s">
        <v>2984</v>
      </c>
      <c r="D978" s="260" t="s">
        <v>73</v>
      </c>
      <c r="E978" s="260" t="s">
        <v>2985</v>
      </c>
      <c r="F978" s="388" t="s">
        <v>1308</v>
      </c>
      <c r="G978" s="388"/>
      <c r="H978" s="274" t="s">
        <v>40</v>
      </c>
      <c r="I978" s="277">
        <v>1</v>
      </c>
      <c r="J978" s="276">
        <v>1324.64</v>
      </c>
      <c r="K978" s="276">
        <v>1324.64</v>
      </c>
      <c r="O978" s="46"/>
      <c r="P978" s="46"/>
      <c r="Q978" s="46"/>
      <c r="R978" s="46"/>
      <c r="S978" s="46"/>
      <c r="T978" s="46"/>
      <c r="U978" s="46"/>
      <c r="V978" s="46"/>
      <c r="W978" s="46"/>
      <c r="X978" s="46"/>
      <c r="Y978" s="46"/>
    </row>
    <row r="979" spans="1:25" ht="15.75" customHeight="1" x14ac:dyDescent="0.2">
      <c r="A979" s="46"/>
      <c r="B979" s="261" t="s">
        <v>953</v>
      </c>
      <c r="C979" s="280" t="s">
        <v>1086</v>
      </c>
      <c r="D979" s="261" t="s">
        <v>47</v>
      </c>
      <c r="E979" s="261" t="s">
        <v>1087</v>
      </c>
      <c r="F979" s="385" t="s">
        <v>3970</v>
      </c>
      <c r="G979" s="385"/>
      <c r="H979" s="279" t="s">
        <v>950</v>
      </c>
      <c r="I979" s="282">
        <v>1</v>
      </c>
      <c r="J979" s="281">
        <v>35.590000000000003</v>
      </c>
      <c r="K979" s="281">
        <v>35.590000000000003</v>
      </c>
      <c r="O979" s="46"/>
      <c r="P979" s="46"/>
      <c r="Q979" s="46"/>
      <c r="R979" s="46"/>
      <c r="S979" s="46"/>
      <c r="T979" s="46"/>
      <c r="U979" s="46"/>
      <c r="V979" s="46"/>
      <c r="W979" s="46"/>
      <c r="X979" s="46"/>
      <c r="Y979" s="46"/>
    </row>
    <row r="980" spans="1:25" ht="15.75" customHeight="1" x14ac:dyDescent="0.2">
      <c r="A980" s="46"/>
      <c r="B980" s="261" t="s">
        <v>953</v>
      </c>
      <c r="C980" s="280" t="s">
        <v>1019</v>
      </c>
      <c r="D980" s="261" t="s">
        <v>47</v>
      </c>
      <c r="E980" s="261" t="s">
        <v>1020</v>
      </c>
      <c r="F980" s="385" t="s">
        <v>3970</v>
      </c>
      <c r="G980" s="385"/>
      <c r="H980" s="279" t="s">
        <v>950</v>
      </c>
      <c r="I980" s="282">
        <v>2</v>
      </c>
      <c r="J980" s="281">
        <v>24.73</v>
      </c>
      <c r="K980" s="281">
        <v>49.46</v>
      </c>
      <c r="O980" s="46"/>
      <c r="P980" s="46"/>
      <c r="Q980" s="46"/>
      <c r="R980" s="46"/>
      <c r="S980" s="46"/>
      <c r="T980" s="46"/>
      <c r="U980" s="46"/>
      <c r="V980" s="46"/>
      <c r="W980" s="46"/>
      <c r="X980" s="46"/>
      <c r="Y980" s="46"/>
    </row>
    <row r="981" spans="1:25" ht="15.75" customHeight="1" x14ac:dyDescent="0.2">
      <c r="A981" s="46"/>
      <c r="B981" s="262" t="s">
        <v>919</v>
      </c>
      <c r="C981" s="284" t="s">
        <v>1633</v>
      </c>
      <c r="D981" s="262" t="s">
        <v>47</v>
      </c>
      <c r="E981" s="262" t="s">
        <v>1634</v>
      </c>
      <c r="F981" s="389" t="s">
        <v>923</v>
      </c>
      <c r="G981" s="389"/>
      <c r="H981" s="283" t="s">
        <v>60</v>
      </c>
      <c r="I981" s="286">
        <v>0.01</v>
      </c>
      <c r="J981" s="285">
        <v>160</v>
      </c>
      <c r="K981" s="285">
        <v>1.6</v>
      </c>
      <c r="O981" s="46"/>
      <c r="P981" s="46"/>
      <c r="Q981" s="46"/>
      <c r="R981" s="46"/>
      <c r="S981" s="46"/>
      <c r="T981" s="46"/>
      <c r="U981" s="46"/>
      <c r="V981" s="46"/>
      <c r="W981" s="46"/>
      <c r="X981" s="46"/>
      <c r="Y981" s="46"/>
    </row>
    <row r="982" spans="1:25" ht="15.75" customHeight="1" x14ac:dyDescent="0.2">
      <c r="A982" s="46"/>
      <c r="B982" s="262" t="s">
        <v>919</v>
      </c>
      <c r="C982" s="284" t="s">
        <v>3066</v>
      </c>
      <c r="D982" s="262" t="s">
        <v>36</v>
      </c>
      <c r="E982" s="262" t="s">
        <v>3067</v>
      </c>
      <c r="F982" s="389" t="s">
        <v>923</v>
      </c>
      <c r="G982" s="389"/>
      <c r="H982" s="283" t="s">
        <v>40</v>
      </c>
      <c r="I982" s="286">
        <v>1</v>
      </c>
      <c r="J982" s="285">
        <v>1236.3499999999999</v>
      </c>
      <c r="K982" s="285">
        <v>1236.3499999999999</v>
      </c>
      <c r="O982" s="46"/>
      <c r="P982" s="46"/>
      <c r="Q982" s="46"/>
      <c r="R982" s="46"/>
      <c r="S982" s="46"/>
      <c r="T982" s="46"/>
      <c r="U982" s="46"/>
      <c r="V982" s="46"/>
      <c r="W982" s="46"/>
      <c r="X982" s="46"/>
      <c r="Y982" s="46"/>
    </row>
    <row r="983" spans="1:25" ht="15.75" customHeight="1" x14ac:dyDescent="0.2">
      <c r="A983" s="46"/>
      <c r="B983" s="262" t="s">
        <v>919</v>
      </c>
      <c r="C983" s="284" t="s">
        <v>1631</v>
      </c>
      <c r="D983" s="262" t="s">
        <v>47</v>
      </c>
      <c r="E983" s="262" t="s">
        <v>1632</v>
      </c>
      <c r="F983" s="389" t="s">
        <v>923</v>
      </c>
      <c r="G983" s="389"/>
      <c r="H983" s="283" t="s">
        <v>97</v>
      </c>
      <c r="I983" s="286">
        <v>2.0299999999999998</v>
      </c>
      <c r="J983" s="285">
        <v>0.81</v>
      </c>
      <c r="K983" s="285">
        <v>1.64</v>
      </c>
      <c r="O983" s="46"/>
      <c r="P983" s="46"/>
      <c r="Q983" s="46"/>
      <c r="R983" s="46"/>
      <c r="S983" s="46"/>
      <c r="T983" s="46"/>
      <c r="U983" s="46"/>
      <c r="V983" s="46"/>
      <c r="W983" s="46"/>
      <c r="X983" s="46"/>
      <c r="Y983" s="46"/>
    </row>
    <row r="984" spans="1:25" ht="15.75" customHeight="1" x14ac:dyDescent="0.2">
      <c r="A984" s="46"/>
      <c r="B984" s="263"/>
      <c r="C984" s="263"/>
      <c r="D984" s="263"/>
      <c r="E984" s="263"/>
      <c r="F984" s="263" t="s">
        <v>924</v>
      </c>
      <c r="G984" s="289">
        <v>72.569999999999993</v>
      </c>
      <c r="H984" s="263" t="s">
        <v>925</v>
      </c>
      <c r="I984" s="289">
        <v>0</v>
      </c>
      <c r="J984" s="263" t="s">
        <v>926</v>
      </c>
      <c r="K984" s="289">
        <v>72.569999999999993</v>
      </c>
      <c r="O984" s="46"/>
      <c r="P984" s="46"/>
      <c r="Q984" s="46"/>
      <c r="R984" s="46"/>
      <c r="S984" s="46"/>
      <c r="T984" s="46"/>
      <c r="U984" s="46"/>
      <c r="V984" s="46"/>
      <c r="W984" s="46"/>
      <c r="X984" s="46"/>
      <c r="Y984" s="46"/>
    </row>
    <row r="985" spans="1:25" ht="15.75" customHeight="1" x14ac:dyDescent="0.2">
      <c r="A985" s="46"/>
      <c r="B985" s="263"/>
      <c r="C985" s="263"/>
      <c r="D985" s="263"/>
      <c r="E985" s="263"/>
      <c r="F985" s="263" t="s">
        <v>927</v>
      </c>
      <c r="G985" s="289">
        <v>275.64999999999998</v>
      </c>
      <c r="H985" s="263"/>
      <c r="I985" s="386" t="s">
        <v>928</v>
      </c>
      <c r="J985" s="386"/>
      <c r="K985" s="289">
        <v>1600.29</v>
      </c>
      <c r="O985" s="46"/>
      <c r="P985" s="46"/>
      <c r="Q985" s="46"/>
      <c r="R985" s="46"/>
      <c r="S985" s="46"/>
      <c r="T985" s="46"/>
      <c r="U985" s="46"/>
      <c r="V985" s="46"/>
      <c r="W985" s="46"/>
      <c r="X985" s="46"/>
      <c r="Y985" s="46"/>
    </row>
    <row r="986" spans="1:25" ht="15.75" customHeight="1" x14ac:dyDescent="0.2">
      <c r="A986" s="46"/>
      <c r="B986" s="401" t="s">
        <v>2776</v>
      </c>
      <c r="C986" s="401"/>
      <c r="D986" s="401"/>
      <c r="E986" s="401"/>
      <c r="F986" s="401"/>
      <c r="G986" s="401"/>
      <c r="H986" s="401"/>
      <c r="I986" s="401"/>
      <c r="J986" s="401"/>
      <c r="K986" s="401"/>
      <c r="O986" s="46"/>
      <c r="P986" s="46"/>
      <c r="Q986" s="46"/>
      <c r="R986" s="46"/>
      <c r="S986" s="46"/>
      <c r="T986" s="46"/>
      <c r="U986" s="46"/>
      <c r="V986" s="46"/>
      <c r="W986" s="46"/>
      <c r="X986" s="46"/>
      <c r="Y986" s="46"/>
    </row>
    <row r="987" spans="1:25" ht="15.75" customHeight="1" thickBot="1" x14ac:dyDescent="0.25">
      <c r="A987" s="46"/>
      <c r="B987" s="425" t="s">
        <v>3149</v>
      </c>
      <c r="C987" s="425"/>
      <c r="D987" s="425"/>
      <c r="E987" s="425"/>
      <c r="F987" s="425"/>
      <c r="G987" s="425"/>
      <c r="H987" s="425"/>
      <c r="I987" s="425"/>
      <c r="J987" s="425"/>
      <c r="K987" s="425"/>
      <c r="O987" s="46"/>
      <c r="P987" s="46"/>
      <c r="Q987" s="46"/>
      <c r="R987" s="46"/>
      <c r="S987" s="46"/>
      <c r="T987" s="46"/>
      <c r="U987" s="46"/>
      <c r="V987" s="46"/>
      <c r="W987" s="46"/>
      <c r="X987" s="46"/>
      <c r="Y987" s="46"/>
    </row>
    <row r="988" spans="1:25" ht="15.75" customHeight="1" thickTop="1" x14ac:dyDescent="0.2">
      <c r="A988" s="46"/>
      <c r="B988" s="278"/>
      <c r="C988" s="278"/>
      <c r="D988" s="278"/>
      <c r="E988" s="278"/>
      <c r="F988" s="278"/>
      <c r="G988" s="278"/>
      <c r="H988" s="278"/>
      <c r="I988" s="278"/>
      <c r="J988" s="278"/>
      <c r="K988" s="278"/>
      <c r="O988" s="46"/>
      <c r="P988" s="46"/>
      <c r="Q988" s="46"/>
      <c r="R988" s="46"/>
      <c r="S988" s="46"/>
      <c r="T988" s="46"/>
      <c r="U988" s="46"/>
      <c r="V988" s="46"/>
      <c r="W988" s="46"/>
      <c r="X988" s="46"/>
      <c r="Y988" s="46"/>
    </row>
    <row r="989" spans="1:25" ht="15.75" customHeight="1" x14ac:dyDescent="0.2">
      <c r="A989" s="46"/>
      <c r="B989" s="259" t="s">
        <v>286</v>
      </c>
      <c r="C989" s="267" t="s">
        <v>24</v>
      </c>
      <c r="D989" s="259" t="s">
        <v>25</v>
      </c>
      <c r="E989" s="259" t="s">
        <v>26</v>
      </c>
      <c r="F989" s="387" t="s">
        <v>917</v>
      </c>
      <c r="G989" s="387"/>
      <c r="H989" s="271" t="s">
        <v>27</v>
      </c>
      <c r="I989" s="267" t="s">
        <v>28</v>
      </c>
      <c r="J989" s="267" t="s">
        <v>29</v>
      </c>
      <c r="K989" s="267" t="s">
        <v>30</v>
      </c>
      <c r="O989" s="46"/>
      <c r="P989" s="46"/>
      <c r="Q989" s="46"/>
      <c r="R989" s="46"/>
      <c r="S989" s="46"/>
      <c r="T989" s="46"/>
      <c r="U989" s="46"/>
      <c r="V989" s="46"/>
      <c r="W989" s="46"/>
      <c r="X989" s="46"/>
      <c r="Y989" s="46"/>
    </row>
    <row r="990" spans="1:25" ht="15.75" customHeight="1" x14ac:dyDescent="0.2">
      <c r="A990" s="46"/>
      <c r="B990" s="260" t="s">
        <v>918</v>
      </c>
      <c r="C990" s="275" t="s">
        <v>2455</v>
      </c>
      <c r="D990" s="260" t="s">
        <v>73</v>
      </c>
      <c r="E990" s="260" t="s">
        <v>287</v>
      </c>
      <c r="F990" s="388" t="s">
        <v>1308</v>
      </c>
      <c r="G990" s="388"/>
      <c r="H990" s="274" t="s">
        <v>40</v>
      </c>
      <c r="I990" s="277">
        <v>1</v>
      </c>
      <c r="J990" s="276">
        <v>1596.6</v>
      </c>
      <c r="K990" s="276">
        <v>1596.6</v>
      </c>
      <c r="O990" s="46"/>
      <c r="P990" s="46"/>
      <c r="Q990" s="46"/>
      <c r="R990" s="46"/>
      <c r="S990" s="46"/>
      <c r="T990" s="46"/>
      <c r="U990" s="46"/>
      <c r="V990" s="46"/>
      <c r="W990" s="46"/>
      <c r="X990" s="46"/>
      <c r="Y990" s="46"/>
    </row>
    <row r="991" spans="1:25" ht="15.75" customHeight="1" x14ac:dyDescent="0.2">
      <c r="A991" s="46"/>
      <c r="B991" s="261" t="s">
        <v>953</v>
      </c>
      <c r="C991" s="280" t="s">
        <v>2661</v>
      </c>
      <c r="D991" s="261" t="s">
        <v>47</v>
      </c>
      <c r="E991" s="261" t="s">
        <v>2662</v>
      </c>
      <c r="F991" s="385" t="s">
        <v>3970</v>
      </c>
      <c r="G991" s="385"/>
      <c r="H991" s="279" t="s">
        <v>950</v>
      </c>
      <c r="I991" s="282">
        <v>17.431999999999999</v>
      </c>
      <c r="J991" s="281">
        <v>26.59</v>
      </c>
      <c r="K991" s="281">
        <v>463.51</v>
      </c>
      <c r="O991" s="46"/>
      <c r="P991" s="46"/>
      <c r="Q991" s="46"/>
      <c r="R991" s="46"/>
      <c r="S991" s="46"/>
      <c r="T991" s="46"/>
      <c r="U991" s="46"/>
      <c r="V991" s="46"/>
      <c r="W991" s="46"/>
      <c r="X991" s="46"/>
      <c r="Y991" s="46"/>
    </row>
    <row r="992" spans="1:25" ht="15.75" customHeight="1" x14ac:dyDescent="0.2">
      <c r="A992" s="46"/>
      <c r="B992" s="261" t="s">
        <v>953</v>
      </c>
      <c r="C992" s="280" t="s">
        <v>2659</v>
      </c>
      <c r="D992" s="261" t="s">
        <v>47</v>
      </c>
      <c r="E992" s="261" t="s">
        <v>2660</v>
      </c>
      <c r="F992" s="385" t="s">
        <v>3970</v>
      </c>
      <c r="G992" s="385"/>
      <c r="H992" s="279" t="s">
        <v>950</v>
      </c>
      <c r="I992" s="282">
        <v>15.305999999999999</v>
      </c>
      <c r="J992" s="281">
        <v>35.29</v>
      </c>
      <c r="K992" s="281">
        <v>540.14</v>
      </c>
      <c r="O992" s="46"/>
      <c r="P992" s="46"/>
      <c r="Q992" s="46"/>
      <c r="R992" s="46"/>
      <c r="S992" s="46"/>
      <c r="T992" s="46"/>
      <c r="U992" s="46"/>
      <c r="V992" s="46"/>
      <c r="W992" s="46"/>
      <c r="X992" s="46"/>
      <c r="Y992" s="46"/>
    </row>
    <row r="993" spans="1:25" ht="15.75" customHeight="1" x14ac:dyDescent="0.2">
      <c r="A993" s="46"/>
      <c r="B993" s="262" t="s">
        <v>919</v>
      </c>
      <c r="C993" s="284" t="s">
        <v>1901</v>
      </c>
      <c r="D993" s="262" t="s">
        <v>47</v>
      </c>
      <c r="E993" s="262" t="s">
        <v>1902</v>
      </c>
      <c r="F993" s="389" t="s">
        <v>923</v>
      </c>
      <c r="G993" s="389"/>
      <c r="H993" s="283" t="s">
        <v>60</v>
      </c>
      <c r="I993" s="286">
        <v>2E-3</v>
      </c>
      <c r="J993" s="285">
        <v>162.09</v>
      </c>
      <c r="K993" s="285">
        <v>0.32</v>
      </c>
      <c r="O993" s="46"/>
      <c r="P993" s="46"/>
      <c r="Q993" s="46"/>
      <c r="R993" s="46"/>
      <c r="S993" s="46"/>
      <c r="T993" s="46"/>
      <c r="U993" s="46"/>
      <c r="V993" s="46"/>
      <c r="W993" s="46"/>
      <c r="X993" s="46"/>
      <c r="Y993" s="46"/>
    </row>
    <row r="994" spans="1:25" ht="15.75" customHeight="1" x14ac:dyDescent="0.2">
      <c r="A994" s="46"/>
      <c r="B994" s="262" t="s">
        <v>919</v>
      </c>
      <c r="C994" s="284" t="s">
        <v>2657</v>
      </c>
      <c r="D994" s="262" t="s">
        <v>47</v>
      </c>
      <c r="E994" s="262" t="s">
        <v>2658</v>
      </c>
      <c r="F994" s="389" t="s">
        <v>923</v>
      </c>
      <c r="G994" s="389"/>
      <c r="H994" s="283" t="s">
        <v>97</v>
      </c>
      <c r="I994" s="286">
        <v>1.2</v>
      </c>
      <c r="J994" s="285">
        <v>0.73</v>
      </c>
      <c r="K994" s="285">
        <v>0.87</v>
      </c>
      <c r="O994" s="46"/>
      <c r="P994" s="46"/>
      <c r="Q994" s="46"/>
      <c r="R994" s="46"/>
      <c r="S994" s="46"/>
      <c r="T994" s="46"/>
      <c r="U994" s="46"/>
      <c r="V994" s="46"/>
      <c r="W994" s="46"/>
      <c r="X994" s="46"/>
      <c r="Y994" s="46"/>
    </row>
    <row r="995" spans="1:25" ht="15.75" customHeight="1" x14ac:dyDescent="0.2">
      <c r="A995" s="46"/>
      <c r="B995" s="262" t="s">
        <v>919</v>
      </c>
      <c r="C995" s="284" t="s">
        <v>1337</v>
      </c>
      <c r="D995" s="262" t="s">
        <v>43</v>
      </c>
      <c r="E995" s="262" t="s">
        <v>1338</v>
      </c>
      <c r="F995" s="389" t="s">
        <v>923</v>
      </c>
      <c r="G995" s="389"/>
      <c r="H995" s="283" t="s">
        <v>40</v>
      </c>
      <c r="I995" s="286">
        <v>1</v>
      </c>
      <c r="J995" s="285">
        <v>591.76</v>
      </c>
      <c r="K995" s="285">
        <v>591.76</v>
      </c>
      <c r="O995" s="46"/>
      <c r="P995" s="46"/>
      <c r="Q995" s="46"/>
      <c r="R995" s="46"/>
      <c r="S995" s="46"/>
      <c r="T995" s="46"/>
      <c r="U995" s="46"/>
      <c r="V995" s="46"/>
      <c r="W995" s="46"/>
      <c r="X995" s="46"/>
      <c r="Y995" s="46"/>
    </row>
    <row r="996" spans="1:25" ht="15.75" customHeight="1" x14ac:dyDescent="0.2">
      <c r="A996" s="46"/>
      <c r="B996" s="263"/>
      <c r="C996" s="263"/>
      <c r="D996" s="263"/>
      <c r="E996" s="263"/>
      <c r="F996" s="263" t="s">
        <v>924</v>
      </c>
      <c r="G996" s="289">
        <v>865.5</v>
      </c>
      <c r="H996" s="263" t="s">
        <v>925</v>
      </c>
      <c r="I996" s="289">
        <v>0</v>
      </c>
      <c r="J996" s="263" t="s">
        <v>926</v>
      </c>
      <c r="K996" s="289">
        <v>865.5</v>
      </c>
      <c r="O996" s="46"/>
      <c r="P996" s="46"/>
      <c r="Q996" s="46"/>
      <c r="R996" s="46"/>
      <c r="S996" s="46"/>
      <c r="T996" s="46"/>
      <c r="U996" s="46"/>
      <c r="V996" s="46"/>
      <c r="W996" s="46"/>
      <c r="X996" s="46"/>
      <c r="Y996" s="46"/>
    </row>
    <row r="997" spans="1:25" ht="15.75" customHeight="1" x14ac:dyDescent="0.2">
      <c r="A997" s="46"/>
      <c r="B997" s="263"/>
      <c r="C997" s="263"/>
      <c r="D997" s="263"/>
      <c r="E997" s="263"/>
      <c r="F997" s="263" t="s">
        <v>927</v>
      </c>
      <c r="G997" s="289">
        <v>332.25</v>
      </c>
      <c r="H997" s="263"/>
      <c r="I997" s="386" t="s">
        <v>928</v>
      </c>
      <c r="J997" s="386"/>
      <c r="K997" s="289">
        <v>1928.85</v>
      </c>
      <c r="O997" s="46"/>
      <c r="P997" s="46"/>
      <c r="Q997" s="46"/>
      <c r="R997" s="46"/>
      <c r="S997" s="46"/>
      <c r="T997" s="46"/>
      <c r="U997" s="46"/>
      <c r="V997" s="46"/>
      <c r="W997" s="46"/>
      <c r="X997" s="46"/>
      <c r="Y997" s="46"/>
    </row>
    <row r="998" spans="1:25" ht="15.75" customHeight="1" x14ac:dyDescent="0.2">
      <c r="A998" s="46"/>
      <c r="B998" s="401" t="s">
        <v>2776</v>
      </c>
      <c r="C998" s="401"/>
      <c r="D998" s="401"/>
      <c r="E998" s="401"/>
      <c r="F998" s="401"/>
      <c r="G998" s="401"/>
      <c r="H998" s="401"/>
      <c r="I998" s="401"/>
      <c r="J998" s="401"/>
      <c r="K998" s="401"/>
      <c r="O998" s="46"/>
      <c r="P998" s="46"/>
      <c r="Q998" s="46"/>
      <c r="R998" s="46"/>
      <c r="S998" s="46"/>
      <c r="T998" s="46"/>
      <c r="U998" s="46"/>
      <c r="V998" s="46"/>
      <c r="W998" s="46"/>
      <c r="X998" s="46"/>
      <c r="Y998" s="46"/>
    </row>
    <row r="999" spans="1:25" ht="45.6" customHeight="1" thickBot="1" x14ac:dyDescent="0.25">
      <c r="A999" s="46"/>
      <c r="B999" s="425" t="s">
        <v>2796</v>
      </c>
      <c r="C999" s="425"/>
      <c r="D999" s="425"/>
      <c r="E999" s="425"/>
      <c r="F999" s="425"/>
      <c r="G999" s="425"/>
      <c r="H999" s="425"/>
      <c r="I999" s="425"/>
      <c r="J999" s="425"/>
      <c r="K999" s="425"/>
      <c r="O999" s="46"/>
      <c r="P999" s="46"/>
      <c r="Q999" s="46"/>
      <c r="R999" s="46"/>
      <c r="S999" s="46"/>
      <c r="T999" s="46"/>
      <c r="U999" s="46"/>
      <c r="V999" s="46"/>
      <c r="W999" s="46"/>
      <c r="X999" s="46"/>
      <c r="Y999" s="46"/>
    </row>
    <row r="1000" spans="1:25" ht="15" customHeight="1" thickTop="1" x14ac:dyDescent="0.2">
      <c r="A1000" s="46"/>
      <c r="B1000" s="278"/>
      <c r="C1000" s="278"/>
      <c r="D1000" s="278"/>
      <c r="E1000" s="278"/>
      <c r="F1000" s="278"/>
      <c r="G1000" s="278"/>
      <c r="H1000" s="278"/>
      <c r="I1000" s="278"/>
      <c r="J1000" s="278"/>
      <c r="K1000" s="278"/>
      <c r="O1000" s="46"/>
      <c r="P1000" s="46"/>
      <c r="Q1000" s="46"/>
      <c r="R1000" s="46"/>
      <c r="S1000" s="46"/>
      <c r="T1000" s="46"/>
      <c r="U1000" s="46"/>
      <c r="V1000" s="46"/>
      <c r="W1000" s="46"/>
      <c r="X1000" s="46"/>
      <c r="Y1000" s="46"/>
    </row>
    <row r="1001" spans="1:25" ht="15" customHeight="1" x14ac:dyDescent="0.2">
      <c r="A1001" s="46"/>
      <c r="B1001" s="259" t="s">
        <v>2986</v>
      </c>
      <c r="C1001" s="267" t="s">
        <v>24</v>
      </c>
      <c r="D1001" s="259" t="s">
        <v>25</v>
      </c>
      <c r="E1001" s="259" t="s">
        <v>26</v>
      </c>
      <c r="F1001" s="387" t="s">
        <v>917</v>
      </c>
      <c r="G1001" s="387"/>
      <c r="H1001" s="271" t="s">
        <v>27</v>
      </c>
      <c r="I1001" s="267" t="s">
        <v>28</v>
      </c>
      <c r="J1001" s="267" t="s">
        <v>29</v>
      </c>
      <c r="K1001" s="267" t="s">
        <v>30</v>
      </c>
      <c r="O1001" s="46"/>
      <c r="P1001" s="46"/>
      <c r="Q1001" s="46"/>
      <c r="R1001" s="46"/>
      <c r="S1001" s="46"/>
      <c r="T1001" s="46"/>
      <c r="U1001" s="46"/>
      <c r="V1001" s="46"/>
      <c r="W1001" s="46"/>
      <c r="X1001" s="46"/>
      <c r="Y1001" s="46"/>
    </row>
    <row r="1002" spans="1:25" ht="15" customHeight="1" x14ac:dyDescent="0.2">
      <c r="A1002" s="46"/>
      <c r="B1002" s="260" t="s">
        <v>918</v>
      </c>
      <c r="C1002" s="275" t="s">
        <v>2987</v>
      </c>
      <c r="D1002" s="260" t="s">
        <v>73</v>
      </c>
      <c r="E1002" s="260" t="s">
        <v>2988</v>
      </c>
      <c r="F1002" s="388" t="s">
        <v>1308</v>
      </c>
      <c r="G1002" s="388"/>
      <c r="H1002" s="274" t="s">
        <v>40</v>
      </c>
      <c r="I1002" s="277">
        <v>1</v>
      </c>
      <c r="J1002" s="276">
        <v>425</v>
      </c>
      <c r="K1002" s="276">
        <v>425</v>
      </c>
      <c r="O1002" s="46"/>
      <c r="P1002" s="46"/>
      <c r="Q1002" s="46"/>
      <c r="R1002" s="46"/>
      <c r="S1002" s="46"/>
      <c r="T1002" s="46"/>
      <c r="U1002" s="46"/>
      <c r="V1002" s="46"/>
      <c r="W1002" s="46"/>
      <c r="X1002" s="46"/>
      <c r="Y1002" s="46"/>
    </row>
    <row r="1003" spans="1:25" ht="15" customHeight="1" x14ac:dyDescent="0.2">
      <c r="A1003" s="46"/>
      <c r="B1003" s="261" t="s">
        <v>953</v>
      </c>
      <c r="C1003" s="280" t="s">
        <v>1019</v>
      </c>
      <c r="D1003" s="261" t="s">
        <v>47</v>
      </c>
      <c r="E1003" s="261" t="s">
        <v>1020</v>
      </c>
      <c r="F1003" s="385" t="s">
        <v>3970</v>
      </c>
      <c r="G1003" s="385"/>
      <c r="H1003" s="279" t="s">
        <v>950</v>
      </c>
      <c r="I1003" s="282">
        <v>1.5</v>
      </c>
      <c r="J1003" s="281">
        <v>24.73</v>
      </c>
      <c r="K1003" s="281">
        <v>37.090000000000003</v>
      </c>
      <c r="O1003" s="46"/>
      <c r="P1003" s="46"/>
      <c r="Q1003" s="46"/>
      <c r="R1003" s="46"/>
      <c r="S1003" s="46"/>
      <c r="T1003" s="46"/>
      <c r="U1003" s="46"/>
      <c r="V1003" s="46"/>
      <c r="W1003" s="46"/>
      <c r="X1003" s="46"/>
      <c r="Y1003" s="46"/>
    </row>
    <row r="1004" spans="1:25" ht="15" customHeight="1" x14ac:dyDescent="0.2">
      <c r="A1004" s="46"/>
      <c r="B1004" s="261" t="s">
        <v>953</v>
      </c>
      <c r="C1004" s="280" t="s">
        <v>1086</v>
      </c>
      <c r="D1004" s="261" t="s">
        <v>47</v>
      </c>
      <c r="E1004" s="261" t="s">
        <v>1087</v>
      </c>
      <c r="F1004" s="385" t="s">
        <v>3970</v>
      </c>
      <c r="G1004" s="385"/>
      <c r="H1004" s="279" t="s">
        <v>950</v>
      </c>
      <c r="I1004" s="282">
        <v>1</v>
      </c>
      <c r="J1004" s="281">
        <v>35.590000000000003</v>
      </c>
      <c r="K1004" s="281">
        <v>35.590000000000003</v>
      </c>
      <c r="O1004" s="46"/>
      <c r="P1004" s="46"/>
      <c r="Q1004" s="46"/>
      <c r="R1004" s="46"/>
      <c r="S1004" s="46"/>
      <c r="T1004" s="46"/>
      <c r="U1004" s="46"/>
      <c r="V1004" s="46"/>
      <c r="W1004" s="46"/>
      <c r="X1004" s="46"/>
      <c r="Y1004" s="46"/>
    </row>
    <row r="1005" spans="1:25" ht="15" customHeight="1" x14ac:dyDescent="0.2">
      <c r="A1005" s="46"/>
      <c r="B1005" s="261" t="s">
        <v>953</v>
      </c>
      <c r="C1005" s="280" t="s">
        <v>1668</v>
      </c>
      <c r="D1005" s="261" t="s">
        <v>47</v>
      </c>
      <c r="E1005" s="261" t="s">
        <v>1669</v>
      </c>
      <c r="F1005" s="385" t="s">
        <v>3981</v>
      </c>
      <c r="G1005" s="385"/>
      <c r="H1005" s="279" t="s">
        <v>60</v>
      </c>
      <c r="I1005" s="282">
        <v>3.0000000000000001E-3</v>
      </c>
      <c r="J1005" s="281">
        <v>774.32</v>
      </c>
      <c r="K1005" s="281">
        <v>2.3199999999999998</v>
      </c>
      <c r="O1005" s="46"/>
      <c r="P1005" s="46"/>
      <c r="Q1005" s="46"/>
      <c r="R1005" s="46"/>
      <c r="S1005" s="46"/>
      <c r="T1005" s="46"/>
      <c r="U1005" s="46"/>
      <c r="V1005" s="46"/>
      <c r="W1005" s="46"/>
      <c r="X1005" s="46"/>
      <c r="Y1005" s="46"/>
    </row>
    <row r="1006" spans="1:25" ht="15" customHeight="1" x14ac:dyDescent="0.2">
      <c r="A1006" s="46"/>
      <c r="B1006" s="262" t="s">
        <v>919</v>
      </c>
      <c r="C1006" s="284" t="s">
        <v>3068</v>
      </c>
      <c r="D1006" s="262" t="s">
        <v>39</v>
      </c>
      <c r="E1006" s="262" t="s">
        <v>3069</v>
      </c>
      <c r="F1006" s="389" t="s">
        <v>923</v>
      </c>
      <c r="G1006" s="389"/>
      <c r="H1006" s="283" t="s">
        <v>40</v>
      </c>
      <c r="I1006" s="286">
        <v>1</v>
      </c>
      <c r="J1006" s="285">
        <v>350</v>
      </c>
      <c r="K1006" s="285">
        <v>350</v>
      </c>
      <c r="O1006" s="46"/>
      <c r="P1006" s="46"/>
      <c r="Q1006" s="46"/>
      <c r="R1006" s="46"/>
      <c r="S1006" s="46"/>
      <c r="T1006" s="46"/>
      <c r="U1006" s="46"/>
      <c r="V1006" s="46"/>
      <c r="W1006" s="46"/>
      <c r="X1006" s="46"/>
      <c r="Y1006" s="46"/>
    </row>
    <row r="1007" spans="1:25" ht="15" customHeight="1" x14ac:dyDescent="0.2">
      <c r="A1007" s="46"/>
      <c r="B1007" s="263"/>
      <c r="C1007" s="263"/>
      <c r="D1007" s="263"/>
      <c r="E1007" s="263"/>
      <c r="F1007" s="263" t="s">
        <v>924</v>
      </c>
      <c r="G1007" s="289">
        <v>62.79</v>
      </c>
      <c r="H1007" s="263" t="s">
        <v>925</v>
      </c>
      <c r="I1007" s="289">
        <v>0</v>
      </c>
      <c r="J1007" s="263" t="s">
        <v>926</v>
      </c>
      <c r="K1007" s="289">
        <v>62.79</v>
      </c>
      <c r="O1007" s="46"/>
      <c r="P1007" s="46"/>
      <c r="Q1007" s="46"/>
      <c r="R1007" s="46"/>
      <c r="S1007" s="46"/>
      <c r="T1007" s="46"/>
      <c r="U1007" s="46"/>
      <c r="V1007" s="46"/>
      <c r="W1007" s="46"/>
      <c r="X1007" s="46"/>
      <c r="Y1007" s="46"/>
    </row>
    <row r="1008" spans="1:25" ht="15" customHeight="1" x14ac:dyDescent="0.2">
      <c r="A1008" s="46"/>
      <c r="B1008" s="263"/>
      <c r="C1008" s="263"/>
      <c r="D1008" s="263"/>
      <c r="E1008" s="263"/>
      <c r="F1008" s="263" t="s">
        <v>927</v>
      </c>
      <c r="G1008" s="289">
        <v>88.44</v>
      </c>
      <c r="H1008" s="263"/>
      <c r="I1008" s="386" t="s">
        <v>928</v>
      </c>
      <c r="J1008" s="386"/>
      <c r="K1008" s="289">
        <v>513.44000000000005</v>
      </c>
      <c r="O1008" s="46"/>
      <c r="P1008" s="46"/>
      <c r="Q1008" s="46"/>
      <c r="R1008" s="46"/>
      <c r="S1008" s="46"/>
      <c r="T1008" s="46"/>
      <c r="U1008" s="46"/>
      <c r="V1008" s="46"/>
      <c r="W1008" s="46"/>
      <c r="X1008" s="46"/>
      <c r="Y1008" s="46"/>
    </row>
    <row r="1009" spans="1:25" ht="45.6" customHeight="1" x14ac:dyDescent="0.2">
      <c r="A1009" s="46"/>
      <c r="B1009" s="401" t="s">
        <v>2776</v>
      </c>
      <c r="C1009" s="401"/>
      <c r="D1009" s="401"/>
      <c r="E1009" s="401"/>
      <c r="F1009" s="401"/>
      <c r="G1009" s="401"/>
      <c r="H1009" s="401"/>
      <c r="I1009" s="401"/>
      <c r="J1009" s="401"/>
      <c r="K1009" s="401"/>
      <c r="O1009" s="46"/>
      <c r="P1009" s="46"/>
      <c r="Q1009" s="46"/>
      <c r="R1009" s="46"/>
      <c r="S1009" s="46"/>
      <c r="T1009" s="46"/>
      <c r="U1009" s="46"/>
      <c r="V1009" s="46"/>
      <c r="W1009" s="46"/>
      <c r="X1009" s="46"/>
      <c r="Y1009" s="46"/>
    </row>
    <row r="1010" spans="1:25" ht="15" customHeight="1" thickBot="1" x14ac:dyDescent="0.25">
      <c r="A1010" s="46"/>
      <c r="B1010" s="425" t="s">
        <v>3150</v>
      </c>
      <c r="C1010" s="425"/>
      <c r="D1010" s="425"/>
      <c r="E1010" s="425"/>
      <c r="F1010" s="425"/>
      <c r="G1010" s="425"/>
      <c r="H1010" s="425"/>
      <c r="I1010" s="425"/>
      <c r="J1010" s="425"/>
      <c r="K1010" s="425"/>
      <c r="O1010" s="46"/>
      <c r="P1010" s="46"/>
      <c r="Q1010" s="46"/>
      <c r="R1010" s="46"/>
      <c r="S1010" s="46"/>
      <c r="T1010" s="46"/>
      <c r="U1010" s="46"/>
      <c r="V1010" s="46"/>
      <c r="W1010" s="46"/>
      <c r="X1010" s="46"/>
      <c r="Y1010" s="46"/>
    </row>
    <row r="1011" spans="1:25" ht="15" customHeight="1" thickTop="1" x14ac:dyDescent="0.2">
      <c r="A1011" s="46"/>
      <c r="B1011" s="278"/>
      <c r="C1011" s="278"/>
      <c r="D1011" s="278"/>
      <c r="E1011" s="278"/>
      <c r="F1011" s="278"/>
      <c r="G1011" s="278"/>
      <c r="H1011" s="278"/>
      <c r="I1011" s="278"/>
      <c r="J1011" s="278"/>
      <c r="K1011" s="278"/>
      <c r="O1011" s="46"/>
      <c r="P1011" s="46"/>
      <c r="Q1011" s="46"/>
      <c r="R1011" s="46"/>
      <c r="S1011" s="46"/>
      <c r="T1011" s="46"/>
      <c r="U1011" s="46"/>
      <c r="V1011" s="46"/>
      <c r="W1011" s="46"/>
      <c r="X1011" s="46"/>
      <c r="Y1011" s="46"/>
    </row>
    <row r="1012" spans="1:25" ht="15" customHeight="1" x14ac:dyDescent="0.2">
      <c r="A1012" s="46"/>
      <c r="B1012" s="259" t="s">
        <v>290</v>
      </c>
      <c r="C1012" s="267" t="s">
        <v>24</v>
      </c>
      <c r="D1012" s="259" t="s">
        <v>25</v>
      </c>
      <c r="E1012" s="259" t="s">
        <v>26</v>
      </c>
      <c r="F1012" s="387" t="s">
        <v>917</v>
      </c>
      <c r="G1012" s="387"/>
      <c r="H1012" s="271" t="s">
        <v>27</v>
      </c>
      <c r="I1012" s="267" t="s">
        <v>28</v>
      </c>
      <c r="J1012" s="267" t="s">
        <v>29</v>
      </c>
      <c r="K1012" s="267" t="s">
        <v>30</v>
      </c>
      <c r="O1012" s="46"/>
      <c r="P1012" s="46"/>
      <c r="Q1012" s="46"/>
      <c r="R1012" s="46"/>
      <c r="S1012" s="46"/>
      <c r="T1012" s="46"/>
      <c r="U1012" s="46"/>
      <c r="V1012" s="46"/>
      <c r="W1012" s="46"/>
      <c r="X1012" s="46"/>
      <c r="Y1012" s="46"/>
    </row>
    <row r="1013" spans="1:25" ht="15" customHeight="1" x14ac:dyDescent="0.2">
      <c r="A1013" s="46"/>
      <c r="B1013" s="260" t="s">
        <v>918</v>
      </c>
      <c r="C1013" s="275" t="s">
        <v>291</v>
      </c>
      <c r="D1013" s="260" t="s">
        <v>47</v>
      </c>
      <c r="E1013" s="260" t="s">
        <v>2474</v>
      </c>
      <c r="F1013" s="388" t="s">
        <v>4006</v>
      </c>
      <c r="G1013" s="388"/>
      <c r="H1013" s="274" t="s">
        <v>40</v>
      </c>
      <c r="I1013" s="277">
        <v>1</v>
      </c>
      <c r="J1013" s="276">
        <v>657.28</v>
      </c>
      <c r="K1013" s="276">
        <v>657.28</v>
      </c>
      <c r="O1013" s="46"/>
      <c r="P1013" s="46"/>
      <c r="Q1013" s="46"/>
      <c r="R1013" s="46"/>
      <c r="S1013" s="46"/>
      <c r="T1013" s="46"/>
      <c r="U1013" s="46"/>
      <c r="V1013" s="46"/>
      <c r="W1013" s="46"/>
      <c r="X1013" s="46"/>
      <c r="Y1013" s="46"/>
    </row>
    <row r="1014" spans="1:25" ht="15" customHeight="1" x14ac:dyDescent="0.2">
      <c r="A1014" s="46"/>
      <c r="B1014" s="261" t="s">
        <v>953</v>
      </c>
      <c r="C1014" s="280" t="s">
        <v>1086</v>
      </c>
      <c r="D1014" s="261" t="s">
        <v>47</v>
      </c>
      <c r="E1014" s="261" t="s">
        <v>1087</v>
      </c>
      <c r="F1014" s="385" t="s">
        <v>3970</v>
      </c>
      <c r="G1014" s="385"/>
      <c r="H1014" s="279" t="s">
        <v>950</v>
      </c>
      <c r="I1014" s="282">
        <v>1.0104139000000001</v>
      </c>
      <c r="J1014" s="281">
        <v>35.590000000000003</v>
      </c>
      <c r="K1014" s="281">
        <v>35.96</v>
      </c>
      <c r="O1014" s="46"/>
      <c r="P1014" s="46"/>
      <c r="Q1014" s="46"/>
      <c r="R1014" s="46"/>
      <c r="S1014" s="46"/>
      <c r="T1014" s="46"/>
      <c r="U1014" s="46"/>
      <c r="V1014" s="46"/>
      <c r="W1014" s="46"/>
      <c r="X1014" s="46"/>
      <c r="Y1014" s="46"/>
    </row>
    <row r="1015" spans="1:25" ht="15" customHeight="1" x14ac:dyDescent="0.2">
      <c r="A1015" s="46"/>
      <c r="B1015" s="261" t="s">
        <v>953</v>
      </c>
      <c r="C1015" s="280" t="s">
        <v>1019</v>
      </c>
      <c r="D1015" s="261" t="s">
        <v>47</v>
      </c>
      <c r="E1015" s="261" t="s">
        <v>1020</v>
      </c>
      <c r="F1015" s="385" t="s">
        <v>3970</v>
      </c>
      <c r="G1015" s="385"/>
      <c r="H1015" s="279" t="s">
        <v>950</v>
      </c>
      <c r="I1015" s="282">
        <v>0.50520690000000001</v>
      </c>
      <c r="J1015" s="281">
        <v>24.73</v>
      </c>
      <c r="K1015" s="281">
        <v>12.49</v>
      </c>
      <c r="O1015" s="46"/>
      <c r="P1015" s="46"/>
      <c r="Q1015" s="46"/>
      <c r="R1015" s="46"/>
      <c r="S1015" s="46"/>
      <c r="T1015" s="46"/>
      <c r="U1015" s="46"/>
      <c r="V1015" s="46"/>
      <c r="W1015" s="46"/>
      <c r="X1015" s="46"/>
      <c r="Y1015" s="46"/>
    </row>
    <row r="1016" spans="1:25" ht="15" customHeight="1" x14ac:dyDescent="0.2">
      <c r="A1016" s="46"/>
      <c r="B1016" s="262" t="s">
        <v>919</v>
      </c>
      <c r="C1016" s="284" t="s">
        <v>1341</v>
      </c>
      <c r="D1016" s="262" t="s">
        <v>47</v>
      </c>
      <c r="E1016" s="262" t="s">
        <v>1342</v>
      </c>
      <c r="F1016" s="389" t="s">
        <v>923</v>
      </c>
      <c r="G1016" s="389"/>
      <c r="H1016" s="283" t="s">
        <v>49</v>
      </c>
      <c r="I1016" s="286">
        <v>24.4</v>
      </c>
      <c r="J1016" s="285">
        <v>0.23</v>
      </c>
      <c r="K1016" s="285">
        <v>5.61</v>
      </c>
      <c r="O1016" s="46"/>
      <c r="P1016" s="46"/>
      <c r="Q1016" s="46"/>
      <c r="R1016" s="46"/>
      <c r="S1016" s="46"/>
      <c r="T1016" s="46"/>
      <c r="U1016" s="46"/>
      <c r="V1016" s="46"/>
      <c r="W1016" s="46"/>
      <c r="X1016" s="46"/>
      <c r="Y1016" s="46"/>
    </row>
    <row r="1017" spans="1:25" ht="15" customHeight="1" x14ac:dyDescent="0.2">
      <c r="A1017" s="46"/>
      <c r="B1017" s="262" t="s">
        <v>919</v>
      </c>
      <c r="C1017" s="284" t="s">
        <v>1343</v>
      </c>
      <c r="D1017" s="262" t="s">
        <v>47</v>
      </c>
      <c r="E1017" s="262" t="s">
        <v>1344</v>
      </c>
      <c r="F1017" s="389" t="s">
        <v>923</v>
      </c>
      <c r="G1017" s="389"/>
      <c r="H1017" s="283" t="s">
        <v>49</v>
      </c>
      <c r="I1017" s="286">
        <v>1.16875</v>
      </c>
      <c r="J1017" s="285">
        <v>21.29</v>
      </c>
      <c r="K1017" s="285">
        <v>24.88</v>
      </c>
      <c r="O1017" s="46"/>
      <c r="P1017" s="46"/>
      <c r="Q1017" s="46"/>
      <c r="R1017" s="46"/>
      <c r="S1017" s="46"/>
      <c r="T1017" s="46"/>
      <c r="U1017" s="46"/>
      <c r="V1017" s="46"/>
      <c r="W1017" s="46"/>
      <c r="X1017" s="46"/>
      <c r="Y1017" s="46"/>
    </row>
    <row r="1018" spans="1:25" ht="45.6" customHeight="1" x14ac:dyDescent="0.2">
      <c r="A1018" s="46"/>
      <c r="B1018" s="262" t="s">
        <v>919</v>
      </c>
      <c r="C1018" s="284" t="s">
        <v>1340</v>
      </c>
      <c r="D1018" s="262" t="s">
        <v>47</v>
      </c>
      <c r="E1018" s="262" t="s">
        <v>2663</v>
      </c>
      <c r="F1018" s="389" t="s">
        <v>923</v>
      </c>
      <c r="G1018" s="389"/>
      <c r="H1018" s="283" t="s">
        <v>49</v>
      </c>
      <c r="I1018" s="286">
        <v>2.0832999999999999</v>
      </c>
      <c r="J1018" s="285">
        <v>277.61</v>
      </c>
      <c r="K1018" s="285">
        <v>578.34</v>
      </c>
      <c r="O1018" s="46"/>
      <c r="P1018" s="46"/>
      <c r="Q1018" s="46"/>
      <c r="R1018" s="46"/>
      <c r="S1018" s="46"/>
      <c r="T1018" s="46"/>
      <c r="U1018" s="46"/>
      <c r="V1018" s="46"/>
      <c r="W1018" s="46"/>
      <c r="X1018" s="46"/>
      <c r="Y1018" s="46"/>
    </row>
    <row r="1019" spans="1:25" ht="15" customHeight="1" x14ac:dyDescent="0.2">
      <c r="A1019" s="46"/>
      <c r="B1019" s="263"/>
      <c r="C1019" s="263"/>
      <c r="D1019" s="263"/>
      <c r="E1019" s="263"/>
      <c r="F1019" s="263" t="s">
        <v>924</v>
      </c>
      <c r="G1019" s="289">
        <v>42.09</v>
      </c>
      <c r="H1019" s="263" t="s">
        <v>925</v>
      </c>
      <c r="I1019" s="289">
        <v>0</v>
      </c>
      <c r="J1019" s="263" t="s">
        <v>926</v>
      </c>
      <c r="K1019" s="289">
        <v>42.09</v>
      </c>
      <c r="O1019" s="46"/>
      <c r="P1019" s="46"/>
      <c r="Q1019" s="46"/>
      <c r="R1019" s="46"/>
      <c r="S1019" s="46"/>
      <c r="T1019" s="46"/>
      <c r="U1019" s="46"/>
      <c r="V1019" s="46"/>
      <c r="W1019" s="46"/>
      <c r="X1019" s="46"/>
      <c r="Y1019" s="46"/>
    </row>
    <row r="1020" spans="1:25" ht="15" customHeight="1" thickBot="1" x14ac:dyDescent="0.25">
      <c r="A1020" s="46"/>
      <c r="B1020" s="263"/>
      <c r="C1020" s="263"/>
      <c r="D1020" s="263"/>
      <c r="E1020" s="263"/>
      <c r="F1020" s="263" t="s">
        <v>927</v>
      </c>
      <c r="G1020" s="289">
        <v>136.77000000000001</v>
      </c>
      <c r="H1020" s="263"/>
      <c r="I1020" s="386" t="s">
        <v>928</v>
      </c>
      <c r="J1020" s="386"/>
      <c r="K1020" s="289">
        <v>794.05</v>
      </c>
      <c r="O1020" s="46"/>
      <c r="P1020" s="46"/>
      <c r="Q1020" s="46"/>
      <c r="R1020" s="46"/>
      <c r="S1020" s="46"/>
      <c r="T1020" s="46"/>
      <c r="U1020" s="46"/>
      <c r="V1020" s="46"/>
      <c r="W1020" s="46"/>
      <c r="X1020" s="46"/>
      <c r="Y1020" s="46"/>
    </row>
    <row r="1021" spans="1:25" ht="15" customHeight="1" thickTop="1" x14ac:dyDescent="0.2">
      <c r="A1021" s="46"/>
      <c r="B1021" s="278"/>
      <c r="C1021" s="278"/>
      <c r="D1021" s="278"/>
      <c r="E1021" s="278"/>
      <c r="F1021" s="278"/>
      <c r="G1021" s="278"/>
      <c r="H1021" s="278"/>
      <c r="I1021" s="278"/>
      <c r="J1021" s="278"/>
      <c r="K1021" s="278"/>
      <c r="O1021" s="46"/>
      <c r="P1021" s="46"/>
      <c r="Q1021" s="46"/>
      <c r="R1021" s="46"/>
      <c r="S1021" s="46"/>
      <c r="T1021" s="46"/>
      <c r="U1021" s="46"/>
      <c r="V1021" s="46"/>
      <c r="W1021" s="46"/>
      <c r="X1021" s="46"/>
      <c r="Y1021" s="46"/>
    </row>
    <row r="1022" spans="1:25" ht="15" customHeight="1" x14ac:dyDescent="0.2">
      <c r="A1022" s="46"/>
      <c r="B1022" s="259" t="s">
        <v>292</v>
      </c>
      <c r="C1022" s="267" t="s">
        <v>24</v>
      </c>
      <c r="D1022" s="259" t="s">
        <v>25</v>
      </c>
      <c r="E1022" s="259" t="s">
        <v>26</v>
      </c>
      <c r="F1022" s="387" t="s">
        <v>917</v>
      </c>
      <c r="G1022" s="387"/>
      <c r="H1022" s="271" t="s">
        <v>27</v>
      </c>
      <c r="I1022" s="267" t="s">
        <v>28</v>
      </c>
      <c r="J1022" s="267" t="s">
        <v>29</v>
      </c>
      <c r="K1022" s="267" t="s">
        <v>30</v>
      </c>
      <c r="O1022" s="46"/>
      <c r="P1022" s="46"/>
      <c r="Q1022" s="46"/>
      <c r="R1022" s="46"/>
      <c r="S1022" s="46"/>
      <c r="T1022" s="46"/>
      <c r="U1022" s="46"/>
      <c r="V1022" s="46"/>
      <c r="W1022" s="46"/>
      <c r="X1022" s="46"/>
      <c r="Y1022" s="46"/>
    </row>
    <row r="1023" spans="1:25" ht="15" customHeight="1" x14ac:dyDescent="0.2">
      <c r="A1023" s="46"/>
      <c r="B1023" s="260" t="s">
        <v>918</v>
      </c>
      <c r="C1023" s="275" t="s">
        <v>294</v>
      </c>
      <c r="D1023" s="260" t="s">
        <v>47</v>
      </c>
      <c r="E1023" s="260" t="s">
        <v>2584</v>
      </c>
      <c r="F1023" s="388" t="s">
        <v>4006</v>
      </c>
      <c r="G1023" s="388"/>
      <c r="H1023" s="274" t="s">
        <v>40</v>
      </c>
      <c r="I1023" s="277">
        <v>1</v>
      </c>
      <c r="J1023" s="276">
        <v>384.49</v>
      </c>
      <c r="K1023" s="276">
        <v>384.49</v>
      </c>
      <c r="O1023" s="46"/>
      <c r="P1023" s="46"/>
      <c r="Q1023" s="46"/>
      <c r="R1023" s="46"/>
      <c r="S1023" s="46"/>
      <c r="T1023" s="46"/>
      <c r="U1023" s="46"/>
      <c r="V1023" s="46"/>
      <c r="W1023" s="46"/>
      <c r="X1023" s="46"/>
      <c r="Y1023" s="46"/>
    </row>
    <row r="1024" spans="1:25" ht="15" customHeight="1" x14ac:dyDescent="0.2">
      <c r="A1024" s="46"/>
      <c r="B1024" s="261" t="s">
        <v>953</v>
      </c>
      <c r="C1024" s="280" t="s">
        <v>1086</v>
      </c>
      <c r="D1024" s="261" t="s">
        <v>47</v>
      </c>
      <c r="E1024" s="261" t="s">
        <v>1087</v>
      </c>
      <c r="F1024" s="385" t="s">
        <v>3970</v>
      </c>
      <c r="G1024" s="385"/>
      <c r="H1024" s="279" t="s">
        <v>950</v>
      </c>
      <c r="I1024" s="282">
        <v>0.31187730000000002</v>
      </c>
      <c r="J1024" s="281">
        <v>35.590000000000003</v>
      </c>
      <c r="K1024" s="281">
        <v>11.09</v>
      </c>
      <c r="O1024" s="46"/>
      <c r="P1024" s="46"/>
      <c r="Q1024" s="46"/>
      <c r="R1024" s="46"/>
      <c r="S1024" s="46"/>
      <c r="T1024" s="46"/>
      <c r="U1024" s="46"/>
      <c r="V1024" s="46"/>
      <c r="W1024" s="46"/>
      <c r="X1024" s="46"/>
      <c r="Y1024" s="46"/>
    </row>
    <row r="1025" spans="1:25" ht="15" customHeight="1" x14ac:dyDescent="0.2">
      <c r="A1025" s="46"/>
      <c r="B1025" s="261" t="s">
        <v>953</v>
      </c>
      <c r="C1025" s="280" t="s">
        <v>1019</v>
      </c>
      <c r="D1025" s="261" t="s">
        <v>47</v>
      </c>
      <c r="E1025" s="261" t="s">
        <v>1020</v>
      </c>
      <c r="F1025" s="385" t="s">
        <v>3970</v>
      </c>
      <c r="G1025" s="385"/>
      <c r="H1025" s="279" t="s">
        <v>950</v>
      </c>
      <c r="I1025" s="282">
        <v>0.15593860000000001</v>
      </c>
      <c r="J1025" s="281">
        <v>24.73</v>
      </c>
      <c r="K1025" s="281">
        <v>3.85</v>
      </c>
      <c r="O1025" s="46"/>
      <c r="P1025" s="46"/>
      <c r="Q1025" s="46"/>
      <c r="R1025" s="46"/>
      <c r="S1025" s="46"/>
      <c r="T1025" s="46"/>
      <c r="U1025" s="46"/>
      <c r="V1025" s="46"/>
      <c r="W1025" s="46"/>
      <c r="X1025" s="46"/>
      <c r="Y1025" s="46"/>
    </row>
    <row r="1026" spans="1:25" ht="15" customHeight="1" x14ac:dyDescent="0.2">
      <c r="A1026" s="46"/>
      <c r="B1026" s="262" t="s">
        <v>919</v>
      </c>
      <c r="C1026" s="284" t="s">
        <v>1343</v>
      </c>
      <c r="D1026" s="262" t="s">
        <v>47</v>
      </c>
      <c r="E1026" s="262" t="s">
        <v>1344</v>
      </c>
      <c r="F1026" s="389" t="s">
        <v>923</v>
      </c>
      <c r="G1026" s="389"/>
      <c r="H1026" s="283" t="s">
        <v>49</v>
      </c>
      <c r="I1026" s="286">
        <v>0.60107140000000003</v>
      </c>
      <c r="J1026" s="285">
        <v>21.29</v>
      </c>
      <c r="K1026" s="285">
        <v>12.79</v>
      </c>
      <c r="O1026" s="46"/>
      <c r="P1026" s="46"/>
      <c r="Q1026" s="46"/>
      <c r="R1026" s="46"/>
      <c r="S1026" s="46"/>
      <c r="T1026" s="46"/>
      <c r="U1026" s="46"/>
      <c r="V1026" s="46"/>
      <c r="W1026" s="46"/>
      <c r="X1026" s="46"/>
      <c r="Y1026" s="46"/>
    </row>
    <row r="1027" spans="1:25" ht="15" customHeight="1" x14ac:dyDescent="0.2">
      <c r="A1027" s="46"/>
      <c r="B1027" s="262" t="s">
        <v>919</v>
      </c>
      <c r="C1027" s="284" t="s">
        <v>1345</v>
      </c>
      <c r="D1027" s="262" t="s">
        <v>47</v>
      </c>
      <c r="E1027" s="262" t="s">
        <v>1346</v>
      </c>
      <c r="F1027" s="389" t="s">
        <v>923</v>
      </c>
      <c r="G1027" s="389"/>
      <c r="H1027" s="283" t="s">
        <v>49</v>
      </c>
      <c r="I1027" s="286">
        <v>0.55600000000000005</v>
      </c>
      <c r="J1027" s="285">
        <v>638.66</v>
      </c>
      <c r="K1027" s="285">
        <v>355.09</v>
      </c>
      <c r="O1027" s="46"/>
      <c r="P1027" s="46"/>
      <c r="Q1027" s="46"/>
      <c r="R1027" s="46"/>
      <c r="S1027" s="46"/>
      <c r="T1027" s="46"/>
      <c r="U1027" s="46"/>
      <c r="V1027" s="46"/>
      <c r="W1027" s="46"/>
      <c r="X1027" s="46"/>
      <c r="Y1027" s="46"/>
    </row>
    <row r="1028" spans="1:25" ht="45.6" customHeight="1" x14ac:dyDescent="0.2">
      <c r="A1028" s="46"/>
      <c r="B1028" s="262" t="s">
        <v>919</v>
      </c>
      <c r="C1028" s="284" t="s">
        <v>1341</v>
      </c>
      <c r="D1028" s="262" t="s">
        <v>47</v>
      </c>
      <c r="E1028" s="262" t="s">
        <v>1342</v>
      </c>
      <c r="F1028" s="389" t="s">
        <v>923</v>
      </c>
      <c r="G1028" s="389"/>
      <c r="H1028" s="283" t="s">
        <v>49</v>
      </c>
      <c r="I1028" s="286">
        <v>7.3</v>
      </c>
      <c r="J1028" s="285">
        <v>0.23</v>
      </c>
      <c r="K1028" s="285">
        <v>1.67</v>
      </c>
      <c r="O1028" s="46"/>
      <c r="P1028" s="46"/>
      <c r="Q1028" s="46"/>
      <c r="R1028" s="46"/>
      <c r="S1028" s="46"/>
      <c r="T1028" s="46"/>
      <c r="U1028" s="46"/>
      <c r="V1028" s="46"/>
      <c r="W1028" s="46"/>
      <c r="X1028" s="46"/>
      <c r="Y1028" s="46"/>
    </row>
    <row r="1029" spans="1:25" ht="15" customHeight="1" x14ac:dyDescent="0.2">
      <c r="A1029" s="46"/>
      <c r="B1029" s="263"/>
      <c r="C1029" s="263"/>
      <c r="D1029" s="263"/>
      <c r="E1029" s="263"/>
      <c r="F1029" s="263" t="s">
        <v>924</v>
      </c>
      <c r="G1029" s="289">
        <v>12.99</v>
      </c>
      <c r="H1029" s="263" t="s">
        <v>925</v>
      </c>
      <c r="I1029" s="289">
        <v>0</v>
      </c>
      <c r="J1029" s="263" t="s">
        <v>926</v>
      </c>
      <c r="K1029" s="289">
        <v>12.99</v>
      </c>
      <c r="O1029" s="46"/>
      <c r="P1029" s="46"/>
      <c r="Q1029" s="46"/>
      <c r="R1029" s="46"/>
      <c r="S1029" s="46"/>
      <c r="T1029" s="46"/>
      <c r="U1029" s="46"/>
      <c r="V1029" s="46"/>
      <c r="W1029" s="46"/>
      <c r="X1029" s="46"/>
      <c r="Y1029" s="46"/>
    </row>
    <row r="1030" spans="1:25" ht="15" customHeight="1" thickBot="1" x14ac:dyDescent="0.25">
      <c r="A1030" s="46"/>
      <c r="B1030" s="263"/>
      <c r="C1030" s="263"/>
      <c r="D1030" s="263"/>
      <c r="E1030" s="263"/>
      <c r="F1030" s="263" t="s">
        <v>927</v>
      </c>
      <c r="G1030" s="289">
        <v>80.010000000000005</v>
      </c>
      <c r="H1030" s="263"/>
      <c r="I1030" s="386" t="s">
        <v>928</v>
      </c>
      <c r="J1030" s="386"/>
      <c r="K1030" s="289">
        <v>464.5</v>
      </c>
      <c r="O1030" s="46"/>
      <c r="P1030" s="46"/>
      <c r="Q1030" s="46"/>
      <c r="R1030" s="46"/>
      <c r="S1030" s="46"/>
      <c r="T1030" s="46"/>
      <c r="U1030" s="46"/>
      <c r="V1030" s="46"/>
      <c r="W1030" s="46"/>
      <c r="X1030" s="46"/>
      <c r="Y1030" s="46"/>
    </row>
    <row r="1031" spans="1:25" ht="15" customHeight="1" thickTop="1" x14ac:dyDescent="0.2">
      <c r="A1031" s="46"/>
      <c r="B1031" s="278"/>
      <c r="C1031" s="278"/>
      <c r="D1031" s="278"/>
      <c r="E1031" s="278"/>
      <c r="F1031" s="278"/>
      <c r="G1031" s="278"/>
      <c r="H1031" s="278"/>
      <c r="I1031" s="278"/>
      <c r="J1031" s="278"/>
      <c r="K1031" s="278"/>
      <c r="O1031" s="46"/>
      <c r="P1031" s="46"/>
      <c r="Q1031" s="46"/>
      <c r="R1031" s="46"/>
      <c r="S1031" s="46"/>
      <c r="T1031" s="46"/>
      <c r="U1031" s="46"/>
      <c r="V1031" s="46"/>
      <c r="W1031" s="46"/>
      <c r="X1031" s="46"/>
      <c r="Y1031" s="46"/>
    </row>
    <row r="1032" spans="1:25" ht="15" customHeight="1" x14ac:dyDescent="0.2">
      <c r="A1032" s="46"/>
      <c r="B1032" s="259" t="s">
        <v>293</v>
      </c>
      <c r="C1032" s="267" t="s">
        <v>24</v>
      </c>
      <c r="D1032" s="259" t="s">
        <v>25</v>
      </c>
      <c r="E1032" s="259" t="s">
        <v>26</v>
      </c>
      <c r="F1032" s="387" t="s">
        <v>917</v>
      </c>
      <c r="G1032" s="387"/>
      <c r="H1032" s="271" t="s">
        <v>27</v>
      </c>
      <c r="I1032" s="267" t="s">
        <v>28</v>
      </c>
      <c r="J1032" s="267" t="s">
        <v>29</v>
      </c>
      <c r="K1032" s="267" t="s">
        <v>30</v>
      </c>
      <c r="O1032" s="46"/>
      <c r="P1032" s="46"/>
      <c r="Q1032" s="46"/>
      <c r="R1032" s="46"/>
      <c r="S1032" s="46"/>
      <c r="T1032" s="46"/>
      <c r="U1032" s="46"/>
      <c r="V1032" s="46"/>
      <c r="W1032" s="46"/>
      <c r="X1032" s="46"/>
      <c r="Y1032" s="46"/>
    </row>
    <row r="1033" spans="1:25" ht="15" customHeight="1" x14ac:dyDescent="0.2">
      <c r="A1033" s="46"/>
      <c r="B1033" s="260" t="s">
        <v>918</v>
      </c>
      <c r="C1033" s="275" t="s">
        <v>2989</v>
      </c>
      <c r="D1033" s="260" t="s">
        <v>47</v>
      </c>
      <c r="E1033" s="260" t="s">
        <v>2990</v>
      </c>
      <c r="F1033" s="388" t="s">
        <v>4006</v>
      </c>
      <c r="G1033" s="388"/>
      <c r="H1033" s="274" t="s">
        <v>40</v>
      </c>
      <c r="I1033" s="277">
        <v>1</v>
      </c>
      <c r="J1033" s="276">
        <v>345.46</v>
      </c>
      <c r="K1033" s="276">
        <v>345.46</v>
      </c>
      <c r="O1033" s="46"/>
      <c r="P1033" s="46"/>
      <c r="Q1033" s="46"/>
      <c r="R1033" s="46"/>
      <c r="S1033" s="46"/>
      <c r="T1033" s="46"/>
      <c r="U1033" s="46"/>
      <c r="V1033" s="46"/>
      <c r="W1033" s="46"/>
      <c r="X1033" s="46"/>
      <c r="Y1033" s="46"/>
    </row>
    <row r="1034" spans="1:25" ht="15" customHeight="1" x14ac:dyDescent="0.2">
      <c r="A1034" s="46"/>
      <c r="B1034" s="261" t="s">
        <v>953</v>
      </c>
      <c r="C1034" s="280" t="s">
        <v>1019</v>
      </c>
      <c r="D1034" s="261" t="s">
        <v>47</v>
      </c>
      <c r="E1034" s="261" t="s">
        <v>1020</v>
      </c>
      <c r="F1034" s="385" t="s">
        <v>3970</v>
      </c>
      <c r="G1034" s="385"/>
      <c r="H1034" s="279" t="s">
        <v>950</v>
      </c>
      <c r="I1034" s="282">
        <v>0.15650900000000001</v>
      </c>
      <c r="J1034" s="281">
        <v>24.73</v>
      </c>
      <c r="K1034" s="281">
        <v>3.87</v>
      </c>
      <c r="O1034" s="46"/>
      <c r="P1034" s="46"/>
      <c r="Q1034" s="46"/>
      <c r="R1034" s="46"/>
      <c r="S1034" s="46"/>
      <c r="T1034" s="46"/>
      <c r="U1034" s="46"/>
      <c r="V1034" s="46"/>
      <c r="W1034" s="46"/>
      <c r="X1034" s="46"/>
      <c r="Y1034" s="46"/>
    </row>
    <row r="1035" spans="1:25" ht="15" customHeight="1" x14ac:dyDescent="0.2">
      <c r="A1035" s="46"/>
      <c r="B1035" s="261" t="s">
        <v>953</v>
      </c>
      <c r="C1035" s="280" t="s">
        <v>1086</v>
      </c>
      <c r="D1035" s="261" t="s">
        <v>47</v>
      </c>
      <c r="E1035" s="261" t="s">
        <v>1087</v>
      </c>
      <c r="F1035" s="385" t="s">
        <v>3970</v>
      </c>
      <c r="G1035" s="385"/>
      <c r="H1035" s="279" t="s">
        <v>950</v>
      </c>
      <c r="I1035" s="282">
        <v>0.31301800000000002</v>
      </c>
      <c r="J1035" s="281">
        <v>35.590000000000003</v>
      </c>
      <c r="K1035" s="281">
        <v>11.14</v>
      </c>
      <c r="O1035" s="46"/>
      <c r="P1035" s="46"/>
      <c r="Q1035" s="46"/>
      <c r="R1035" s="46"/>
      <c r="S1035" s="46"/>
      <c r="T1035" s="46"/>
      <c r="U1035" s="46"/>
      <c r="V1035" s="46"/>
      <c r="W1035" s="46"/>
      <c r="X1035" s="46"/>
      <c r="Y1035" s="46"/>
    </row>
    <row r="1036" spans="1:25" ht="15" customHeight="1" x14ac:dyDescent="0.2">
      <c r="A1036" s="46"/>
      <c r="B1036" s="262" t="s">
        <v>919</v>
      </c>
      <c r="C1036" s="284" t="s">
        <v>1341</v>
      </c>
      <c r="D1036" s="262" t="s">
        <v>47</v>
      </c>
      <c r="E1036" s="262" t="s">
        <v>1342</v>
      </c>
      <c r="F1036" s="389" t="s">
        <v>923</v>
      </c>
      <c r="G1036" s="389"/>
      <c r="H1036" s="283" t="s">
        <v>49</v>
      </c>
      <c r="I1036" s="286">
        <v>9.1999999999999993</v>
      </c>
      <c r="J1036" s="285">
        <v>0.23</v>
      </c>
      <c r="K1036" s="285">
        <v>2.11</v>
      </c>
      <c r="O1036" s="46"/>
      <c r="P1036" s="46"/>
      <c r="Q1036" s="46"/>
      <c r="R1036" s="46"/>
      <c r="S1036" s="46"/>
      <c r="T1036" s="46"/>
      <c r="U1036" s="46"/>
      <c r="V1036" s="46"/>
      <c r="W1036" s="46"/>
      <c r="X1036" s="46"/>
      <c r="Y1036" s="46"/>
    </row>
    <row r="1037" spans="1:25" ht="15" customHeight="1" x14ac:dyDescent="0.2">
      <c r="A1037" s="46"/>
      <c r="B1037" s="262" t="s">
        <v>919</v>
      </c>
      <c r="C1037" s="284" t="s">
        <v>1343</v>
      </c>
      <c r="D1037" s="262" t="s">
        <v>47</v>
      </c>
      <c r="E1037" s="262" t="s">
        <v>1344</v>
      </c>
      <c r="F1037" s="389" t="s">
        <v>923</v>
      </c>
      <c r="G1037" s="389"/>
      <c r="H1037" s="283" t="s">
        <v>49</v>
      </c>
      <c r="I1037" s="286">
        <v>0.66785709999999998</v>
      </c>
      <c r="J1037" s="285">
        <v>21.29</v>
      </c>
      <c r="K1037" s="285">
        <v>14.21</v>
      </c>
      <c r="O1037" s="46"/>
      <c r="P1037" s="46"/>
      <c r="Q1037" s="46"/>
      <c r="R1037" s="46"/>
      <c r="S1037" s="46"/>
      <c r="T1037" s="46"/>
      <c r="U1037" s="46"/>
      <c r="V1037" s="46"/>
      <c r="W1037" s="46"/>
      <c r="X1037" s="46"/>
      <c r="Y1037" s="46"/>
    </row>
    <row r="1038" spans="1:25" ht="45.6" customHeight="1" x14ac:dyDescent="0.2">
      <c r="A1038" s="46"/>
      <c r="B1038" s="262" t="s">
        <v>919</v>
      </c>
      <c r="C1038" s="284" t="s">
        <v>3070</v>
      </c>
      <c r="D1038" s="262" t="s">
        <v>47</v>
      </c>
      <c r="E1038" s="262" t="s">
        <v>3071</v>
      </c>
      <c r="F1038" s="389" t="s">
        <v>923</v>
      </c>
      <c r="G1038" s="389"/>
      <c r="H1038" s="283" t="s">
        <v>49</v>
      </c>
      <c r="I1038" s="286">
        <v>0.83330000000000004</v>
      </c>
      <c r="J1038" s="285">
        <v>376.98</v>
      </c>
      <c r="K1038" s="285">
        <v>314.13</v>
      </c>
      <c r="O1038" s="46"/>
      <c r="P1038" s="46"/>
      <c r="Q1038" s="46"/>
      <c r="R1038" s="46"/>
      <c r="S1038" s="46"/>
      <c r="T1038" s="46"/>
      <c r="U1038" s="46"/>
      <c r="V1038" s="46"/>
      <c r="W1038" s="46"/>
      <c r="X1038" s="46"/>
      <c r="Y1038" s="46"/>
    </row>
    <row r="1039" spans="1:25" ht="15" customHeight="1" x14ac:dyDescent="0.2">
      <c r="A1039" s="46"/>
      <c r="B1039" s="263"/>
      <c r="C1039" s="263"/>
      <c r="D1039" s="263"/>
      <c r="E1039" s="263"/>
      <c r="F1039" s="263" t="s">
        <v>924</v>
      </c>
      <c r="G1039" s="289">
        <v>13.03</v>
      </c>
      <c r="H1039" s="263" t="s">
        <v>925</v>
      </c>
      <c r="I1039" s="289">
        <v>0</v>
      </c>
      <c r="J1039" s="263" t="s">
        <v>926</v>
      </c>
      <c r="K1039" s="289">
        <v>13.03</v>
      </c>
      <c r="O1039" s="46"/>
      <c r="P1039" s="46"/>
      <c r="Q1039" s="46"/>
      <c r="R1039" s="46"/>
      <c r="S1039" s="46"/>
      <c r="T1039" s="46"/>
      <c r="U1039" s="46"/>
      <c r="V1039" s="46"/>
      <c r="W1039" s="46"/>
      <c r="X1039" s="46"/>
      <c r="Y1039" s="46"/>
    </row>
    <row r="1040" spans="1:25" ht="15" customHeight="1" thickBot="1" x14ac:dyDescent="0.25">
      <c r="A1040" s="46"/>
      <c r="B1040" s="263"/>
      <c r="C1040" s="263"/>
      <c r="D1040" s="263"/>
      <c r="E1040" s="263"/>
      <c r="F1040" s="263" t="s">
        <v>927</v>
      </c>
      <c r="G1040" s="289">
        <v>71.89</v>
      </c>
      <c r="H1040" s="263"/>
      <c r="I1040" s="386" t="s">
        <v>928</v>
      </c>
      <c r="J1040" s="386"/>
      <c r="K1040" s="289">
        <v>417.35</v>
      </c>
      <c r="O1040" s="46"/>
      <c r="P1040" s="46"/>
      <c r="Q1040" s="46"/>
      <c r="R1040" s="46"/>
      <c r="S1040" s="46"/>
      <c r="T1040" s="46"/>
      <c r="U1040" s="46"/>
      <c r="V1040" s="46"/>
      <c r="W1040" s="46"/>
      <c r="X1040" s="46"/>
      <c r="Y1040" s="46"/>
    </row>
    <row r="1041" spans="1:25" ht="15" customHeight="1" thickTop="1" x14ac:dyDescent="0.2">
      <c r="A1041" s="46"/>
      <c r="B1041" s="278"/>
      <c r="C1041" s="278"/>
      <c r="D1041" s="278"/>
      <c r="E1041" s="278"/>
      <c r="F1041" s="278"/>
      <c r="G1041" s="278"/>
      <c r="H1041" s="278"/>
      <c r="I1041" s="278"/>
      <c r="J1041" s="278"/>
      <c r="K1041" s="278"/>
      <c r="O1041" s="46"/>
      <c r="P1041" s="46"/>
      <c r="Q1041" s="46"/>
      <c r="R1041" s="46"/>
      <c r="S1041" s="46"/>
      <c r="T1041" s="46"/>
      <c r="U1041" s="46"/>
      <c r="V1041" s="46"/>
      <c r="W1041" s="46"/>
      <c r="X1041" s="46"/>
      <c r="Y1041" s="46"/>
    </row>
    <row r="1042" spans="1:25" ht="15" customHeight="1" x14ac:dyDescent="0.2">
      <c r="A1042" s="46"/>
      <c r="B1042" s="259" t="s">
        <v>299</v>
      </c>
      <c r="C1042" s="267" t="s">
        <v>24</v>
      </c>
      <c r="D1042" s="259" t="s">
        <v>25</v>
      </c>
      <c r="E1042" s="259" t="s">
        <v>26</v>
      </c>
      <c r="F1042" s="387" t="s">
        <v>917</v>
      </c>
      <c r="G1042" s="387"/>
      <c r="H1042" s="271" t="s">
        <v>27</v>
      </c>
      <c r="I1042" s="267" t="s">
        <v>28</v>
      </c>
      <c r="J1042" s="267" t="s">
        <v>29</v>
      </c>
      <c r="K1042" s="267" t="s">
        <v>30</v>
      </c>
      <c r="O1042" s="46"/>
      <c r="P1042" s="46"/>
      <c r="Q1042" s="46"/>
      <c r="R1042" s="46"/>
      <c r="S1042" s="46"/>
      <c r="T1042" s="46"/>
      <c r="U1042" s="46"/>
      <c r="V1042" s="46"/>
      <c r="W1042" s="46"/>
      <c r="X1042" s="46"/>
      <c r="Y1042" s="46"/>
    </row>
    <row r="1043" spans="1:25" ht="15" customHeight="1" x14ac:dyDescent="0.2">
      <c r="A1043" s="46"/>
      <c r="B1043" s="260" t="s">
        <v>918</v>
      </c>
      <c r="C1043" s="275" t="s">
        <v>2509</v>
      </c>
      <c r="D1043" s="260" t="s">
        <v>73</v>
      </c>
      <c r="E1043" s="260" t="s">
        <v>2510</v>
      </c>
      <c r="F1043" s="388" t="s">
        <v>1308</v>
      </c>
      <c r="G1043" s="388"/>
      <c r="H1043" s="274" t="s">
        <v>40</v>
      </c>
      <c r="I1043" s="277">
        <v>1</v>
      </c>
      <c r="J1043" s="276">
        <v>694.49</v>
      </c>
      <c r="K1043" s="276">
        <v>694.49</v>
      </c>
      <c r="O1043" s="46"/>
      <c r="P1043" s="46"/>
      <c r="Q1043" s="46"/>
      <c r="R1043" s="46"/>
      <c r="S1043" s="46"/>
      <c r="T1043" s="46"/>
      <c r="U1043" s="46"/>
      <c r="V1043" s="46"/>
      <c r="W1043" s="46"/>
      <c r="X1043" s="46"/>
      <c r="Y1043" s="46"/>
    </row>
    <row r="1044" spans="1:25" ht="15" customHeight="1" x14ac:dyDescent="0.2">
      <c r="A1044" s="46"/>
      <c r="B1044" s="261" t="s">
        <v>953</v>
      </c>
      <c r="C1044" s="280" t="s">
        <v>1086</v>
      </c>
      <c r="D1044" s="261" t="s">
        <v>47</v>
      </c>
      <c r="E1044" s="261" t="s">
        <v>1087</v>
      </c>
      <c r="F1044" s="385" t="s">
        <v>3970</v>
      </c>
      <c r="G1044" s="385"/>
      <c r="H1044" s="279" t="s">
        <v>950</v>
      </c>
      <c r="I1044" s="282">
        <v>2.38</v>
      </c>
      <c r="J1044" s="281">
        <v>35.590000000000003</v>
      </c>
      <c r="K1044" s="281">
        <v>84.7</v>
      </c>
      <c r="O1044" s="46"/>
      <c r="P1044" s="46"/>
      <c r="Q1044" s="46"/>
      <c r="R1044" s="46"/>
      <c r="S1044" s="46"/>
      <c r="T1044" s="46"/>
      <c r="U1044" s="46"/>
      <c r="V1044" s="46"/>
      <c r="W1044" s="46"/>
      <c r="X1044" s="46"/>
      <c r="Y1044" s="46"/>
    </row>
    <row r="1045" spans="1:25" ht="15" customHeight="1" x14ac:dyDescent="0.2">
      <c r="A1045" s="46"/>
      <c r="B1045" s="261" t="s">
        <v>953</v>
      </c>
      <c r="C1045" s="280" t="s">
        <v>1019</v>
      </c>
      <c r="D1045" s="261" t="s">
        <v>47</v>
      </c>
      <c r="E1045" s="261" t="s">
        <v>1020</v>
      </c>
      <c r="F1045" s="385" t="s">
        <v>3970</v>
      </c>
      <c r="G1045" s="385"/>
      <c r="H1045" s="279" t="s">
        <v>950</v>
      </c>
      <c r="I1045" s="282">
        <v>1.9</v>
      </c>
      <c r="J1045" s="281">
        <v>24.73</v>
      </c>
      <c r="K1045" s="281">
        <v>46.98</v>
      </c>
      <c r="O1045" s="46"/>
      <c r="P1045" s="46"/>
      <c r="Q1045" s="46"/>
      <c r="R1045" s="46"/>
      <c r="S1045" s="46"/>
      <c r="T1045" s="46"/>
      <c r="U1045" s="46"/>
      <c r="V1045" s="46"/>
      <c r="W1045" s="46"/>
      <c r="X1045" s="46"/>
      <c r="Y1045" s="46"/>
    </row>
    <row r="1046" spans="1:25" ht="15" customHeight="1" x14ac:dyDescent="0.2">
      <c r="A1046" s="46"/>
      <c r="B1046" s="262" t="s">
        <v>919</v>
      </c>
      <c r="C1046" s="284" t="s">
        <v>1094</v>
      </c>
      <c r="D1046" s="262" t="s">
        <v>47</v>
      </c>
      <c r="E1046" s="262" t="s">
        <v>1095</v>
      </c>
      <c r="F1046" s="389" t="s">
        <v>923</v>
      </c>
      <c r="G1046" s="389"/>
      <c r="H1046" s="283" t="s">
        <v>60</v>
      </c>
      <c r="I1046" s="286">
        <v>0.01</v>
      </c>
      <c r="J1046" s="285">
        <v>111.91</v>
      </c>
      <c r="K1046" s="285">
        <v>1.1100000000000001</v>
      </c>
      <c r="O1046" s="46"/>
      <c r="P1046" s="46"/>
      <c r="Q1046" s="46"/>
      <c r="R1046" s="46"/>
      <c r="S1046" s="46"/>
      <c r="T1046" s="46"/>
      <c r="U1046" s="46"/>
      <c r="V1046" s="46"/>
      <c r="W1046" s="46"/>
      <c r="X1046" s="46"/>
      <c r="Y1046" s="46"/>
    </row>
    <row r="1047" spans="1:25" ht="15" customHeight="1" x14ac:dyDescent="0.2">
      <c r="A1047" s="46"/>
      <c r="B1047" s="262" t="s">
        <v>919</v>
      </c>
      <c r="C1047" s="284" t="s">
        <v>1631</v>
      </c>
      <c r="D1047" s="262" t="s">
        <v>47</v>
      </c>
      <c r="E1047" s="262" t="s">
        <v>1632</v>
      </c>
      <c r="F1047" s="389" t="s">
        <v>923</v>
      </c>
      <c r="G1047" s="389"/>
      <c r="H1047" s="283" t="s">
        <v>97</v>
      </c>
      <c r="I1047" s="286">
        <v>4.5999999999999996</v>
      </c>
      <c r="J1047" s="285">
        <v>0.81</v>
      </c>
      <c r="K1047" s="285">
        <v>3.72</v>
      </c>
      <c r="O1047" s="46"/>
      <c r="P1047" s="46"/>
      <c r="Q1047" s="46"/>
      <c r="R1047" s="46"/>
      <c r="S1047" s="46"/>
      <c r="T1047" s="46"/>
      <c r="U1047" s="46"/>
      <c r="V1047" s="46"/>
      <c r="W1047" s="46"/>
      <c r="X1047" s="46"/>
      <c r="Y1047" s="46"/>
    </row>
    <row r="1048" spans="1:25" ht="45.6" customHeight="1" x14ac:dyDescent="0.2">
      <c r="A1048" s="46"/>
      <c r="B1048" s="262" t="s">
        <v>919</v>
      </c>
      <c r="C1048" s="284" t="s">
        <v>1633</v>
      </c>
      <c r="D1048" s="262" t="s">
        <v>47</v>
      </c>
      <c r="E1048" s="262" t="s">
        <v>1634</v>
      </c>
      <c r="F1048" s="389" t="s">
        <v>923</v>
      </c>
      <c r="G1048" s="389"/>
      <c r="H1048" s="283" t="s">
        <v>60</v>
      </c>
      <c r="I1048" s="286">
        <v>0.01</v>
      </c>
      <c r="J1048" s="285">
        <v>160</v>
      </c>
      <c r="K1048" s="285">
        <v>1.6</v>
      </c>
      <c r="O1048" s="46"/>
      <c r="P1048" s="46"/>
      <c r="Q1048" s="46"/>
      <c r="R1048" s="46"/>
      <c r="S1048" s="46"/>
      <c r="T1048" s="46"/>
      <c r="U1048" s="46"/>
      <c r="V1048" s="46"/>
      <c r="W1048" s="46"/>
      <c r="X1048" s="46"/>
      <c r="Y1048" s="46"/>
    </row>
    <row r="1049" spans="1:25" ht="15" customHeight="1" x14ac:dyDescent="0.2">
      <c r="A1049" s="46"/>
      <c r="B1049" s="262" t="s">
        <v>919</v>
      </c>
      <c r="C1049" s="284" t="s">
        <v>2664</v>
      </c>
      <c r="D1049" s="262" t="s">
        <v>39</v>
      </c>
      <c r="E1049" s="262" t="s">
        <v>1347</v>
      </c>
      <c r="F1049" s="389" t="s">
        <v>923</v>
      </c>
      <c r="G1049" s="389"/>
      <c r="H1049" s="283" t="s">
        <v>40</v>
      </c>
      <c r="I1049" s="286">
        <v>1</v>
      </c>
      <c r="J1049" s="285">
        <v>556.38</v>
      </c>
      <c r="K1049" s="285">
        <v>556.38</v>
      </c>
      <c r="O1049" s="46"/>
      <c r="P1049" s="46"/>
      <c r="Q1049" s="46"/>
      <c r="R1049" s="46"/>
      <c r="S1049" s="46"/>
      <c r="T1049" s="46"/>
      <c r="U1049" s="46"/>
      <c r="V1049" s="46"/>
      <c r="W1049" s="46"/>
      <c r="X1049" s="46"/>
      <c r="Y1049" s="46"/>
    </row>
    <row r="1050" spans="1:25" ht="15" customHeight="1" x14ac:dyDescent="0.2">
      <c r="A1050" s="46"/>
      <c r="B1050" s="263"/>
      <c r="C1050" s="263"/>
      <c r="D1050" s="263"/>
      <c r="E1050" s="263"/>
      <c r="F1050" s="263" t="s">
        <v>924</v>
      </c>
      <c r="G1050" s="289">
        <v>113.8</v>
      </c>
      <c r="H1050" s="263" t="s">
        <v>925</v>
      </c>
      <c r="I1050" s="289">
        <v>0</v>
      </c>
      <c r="J1050" s="263" t="s">
        <v>926</v>
      </c>
      <c r="K1050" s="289">
        <v>113.8</v>
      </c>
      <c r="O1050" s="46"/>
      <c r="P1050" s="46"/>
      <c r="Q1050" s="46"/>
      <c r="R1050" s="46"/>
      <c r="S1050" s="46"/>
      <c r="T1050" s="46"/>
      <c r="U1050" s="46"/>
      <c r="V1050" s="46"/>
      <c r="W1050" s="46"/>
      <c r="X1050" s="46"/>
      <c r="Y1050" s="46"/>
    </row>
    <row r="1051" spans="1:25" ht="15" customHeight="1" x14ac:dyDescent="0.2">
      <c r="A1051" s="46"/>
      <c r="B1051" s="263"/>
      <c r="C1051" s="263"/>
      <c r="D1051" s="263"/>
      <c r="E1051" s="263"/>
      <c r="F1051" s="263" t="s">
        <v>927</v>
      </c>
      <c r="G1051" s="289">
        <v>144.52000000000001</v>
      </c>
      <c r="H1051" s="263"/>
      <c r="I1051" s="386" t="s">
        <v>928</v>
      </c>
      <c r="J1051" s="386"/>
      <c r="K1051" s="289">
        <v>839.01</v>
      </c>
      <c r="O1051" s="46"/>
      <c r="P1051" s="46"/>
      <c r="Q1051" s="46"/>
      <c r="R1051" s="46"/>
      <c r="S1051" s="46"/>
      <c r="T1051" s="46"/>
      <c r="U1051" s="46"/>
      <c r="V1051" s="46"/>
      <c r="W1051" s="46"/>
      <c r="X1051" s="46"/>
      <c r="Y1051" s="46"/>
    </row>
    <row r="1052" spans="1:25" ht="15" customHeight="1" x14ac:dyDescent="0.2">
      <c r="A1052" s="46"/>
      <c r="B1052" s="401" t="s">
        <v>2776</v>
      </c>
      <c r="C1052" s="401"/>
      <c r="D1052" s="401"/>
      <c r="E1052" s="401"/>
      <c r="F1052" s="401"/>
      <c r="G1052" s="401"/>
      <c r="H1052" s="401"/>
      <c r="I1052" s="401"/>
      <c r="J1052" s="401"/>
      <c r="K1052" s="401"/>
      <c r="O1052" s="46"/>
      <c r="P1052" s="46"/>
      <c r="Q1052" s="46"/>
      <c r="R1052" s="46"/>
      <c r="S1052" s="46"/>
      <c r="T1052" s="46"/>
      <c r="U1052" s="46"/>
      <c r="V1052" s="46"/>
      <c r="W1052" s="46"/>
      <c r="X1052" s="46"/>
      <c r="Y1052" s="46"/>
    </row>
    <row r="1053" spans="1:25" ht="15" customHeight="1" thickBot="1" x14ac:dyDescent="0.25">
      <c r="A1053" s="46"/>
      <c r="B1053" s="425" t="s">
        <v>2797</v>
      </c>
      <c r="C1053" s="425"/>
      <c r="D1053" s="425"/>
      <c r="E1053" s="425"/>
      <c r="F1053" s="425"/>
      <c r="G1053" s="425"/>
      <c r="H1053" s="425"/>
      <c r="I1053" s="425"/>
      <c r="J1053" s="425"/>
      <c r="K1053" s="425"/>
      <c r="O1053" s="46"/>
      <c r="P1053" s="46"/>
      <c r="Q1053" s="46"/>
      <c r="R1053" s="46"/>
      <c r="S1053" s="46"/>
      <c r="T1053" s="46"/>
      <c r="U1053" s="46"/>
      <c r="V1053" s="46"/>
      <c r="W1053" s="46"/>
      <c r="X1053" s="46"/>
      <c r="Y1053" s="46"/>
    </row>
    <row r="1054" spans="1:25" ht="15" customHeight="1" thickTop="1" x14ac:dyDescent="0.2">
      <c r="A1054" s="46"/>
      <c r="B1054" s="278"/>
      <c r="C1054" s="278"/>
      <c r="D1054" s="278"/>
      <c r="E1054" s="278"/>
      <c r="F1054" s="278"/>
      <c r="G1054" s="278"/>
      <c r="H1054" s="278"/>
      <c r="I1054" s="278"/>
      <c r="J1054" s="278"/>
      <c r="K1054" s="278"/>
      <c r="O1054" s="46"/>
      <c r="P1054" s="46"/>
      <c r="Q1054" s="46"/>
      <c r="R1054" s="46"/>
      <c r="S1054" s="46"/>
      <c r="T1054" s="46"/>
      <c r="U1054" s="46"/>
      <c r="V1054" s="46"/>
      <c r="W1054" s="46"/>
      <c r="X1054" s="46"/>
      <c r="Y1054" s="46"/>
    </row>
    <row r="1055" spans="1:25" ht="15" customHeight="1" x14ac:dyDescent="0.2">
      <c r="A1055" s="46"/>
      <c r="B1055" s="259" t="s">
        <v>302</v>
      </c>
      <c r="C1055" s="267" t="s">
        <v>24</v>
      </c>
      <c r="D1055" s="259" t="s">
        <v>25</v>
      </c>
      <c r="E1055" s="259" t="s">
        <v>26</v>
      </c>
      <c r="F1055" s="387" t="s">
        <v>917</v>
      </c>
      <c r="G1055" s="387"/>
      <c r="H1055" s="271" t="s">
        <v>27</v>
      </c>
      <c r="I1055" s="267" t="s">
        <v>28</v>
      </c>
      <c r="J1055" s="267" t="s">
        <v>29</v>
      </c>
      <c r="K1055" s="267" t="s">
        <v>30</v>
      </c>
      <c r="O1055" s="46"/>
      <c r="P1055" s="46"/>
      <c r="Q1055" s="46"/>
      <c r="R1055" s="46"/>
      <c r="S1055" s="46"/>
      <c r="T1055" s="46"/>
      <c r="U1055" s="46"/>
      <c r="V1055" s="46"/>
      <c r="W1055" s="46"/>
      <c r="X1055" s="46"/>
      <c r="Y1055" s="46"/>
    </row>
    <row r="1056" spans="1:25" ht="15" customHeight="1" x14ac:dyDescent="0.2">
      <c r="A1056" s="46"/>
      <c r="B1056" s="260" t="s">
        <v>918</v>
      </c>
      <c r="C1056" s="275" t="s">
        <v>2513</v>
      </c>
      <c r="D1056" s="260" t="s">
        <v>73</v>
      </c>
      <c r="E1056" s="260" t="s">
        <v>303</v>
      </c>
      <c r="F1056" s="388" t="s">
        <v>1308</v>
      </c>
      <c r="G1056" s="388"/>
      <c r="H1056" s="274" t="s">
        <v>49</v>
      </c>
      <c r="I1056" s="277">
        <v>1</v>
      </c>
      <c r="J1056" s="276">
        <v>496.72</v>
      </c>
      <c r="K1056" s="276">
        <v>496.72</v>
      </c>
      <c r="O1056" s="46"/>
      <c r="P1056" s="46"/>
      <c r="Q1056" s="46"/>
      <c r="R1056" s="46"/>
      <c r="S1056" s="46"/>
      <c r="T1056" s="46"/>
      <c r="U1056" s="46"/>
      <c r="V1056" s="46"/>
      <c r="W1056" s="46"/>
      <c r="X1056" s="46"/>
      <c r="Y1056" s="46"/>
    </row>
    <row r="1057" spans="1:25" ht="15" customHeight="1" x14ac:dyDescent="0.2">
      <c r="A1057" s="46"/>
      <c r="B1057" s="261" t="s">
        <v>953</v>
      </c>
      <c r="C1057" s="280" t="s">
        <v>2659</v>
      </c>
      <c r="D1057" s="261" t="s">
        <v>47</v>
      </c>
      <c r="E1057" s="261" t="s">
        <v>2660</v>
      </c>
      <c r="F1057" s="385" t="s">
        <v>3970</v>
      </c>
      <c r="G1057" s="385"/>
      <c r="H1057" s="279" t="s">
        <v>950</v>
      </c>
      <c r="I1057" s="282">
        <v>1.5</v>
      </c>
      <c r="J1057" s="281">
        <v>35.29</v>
      </c>
      <c r="K1057" s="281">
        <v>52.93</v>
      </c>
      <c r="O1057" s="46"/>
      <c r="P1057" s="46"/>
      <c r="Q1057" s="46"/>
      <c r="R1057" s="46"/>
      <c r="S1057" s="46"/>
      <c r="T1057" s="46"/>
      <c r="U1057" s="46"/>
      <c r="V1057" s="46"/>
      <c r="W1057" s="46"/>
      <c r="X1057" s="46"/>
      <c r="Y1057" s="46"/>
    </row>
    <row r="1058" spans="1:25" ht="15" customHeight="1" x14ac:dyDescent="0.2">
      <c r="A1058" s="46"/>
      <c r="B1058" s="261" t="s">
        <v>953</v>
      </c>
      <c r="C1058" s="280" t="s">
        <v>2661</v>
      </c>
      <c r="D1058" s="261" t="s">
        <v>47</v>
      </c>
      <c r="E1058" s="261" t="s">
        <v>2662</v>
      </c>
      <c r="F1058" s="385" t="s">
        <v>3970</v>
      </c>
      <c r="G1058" s="385"/>
      <c r="H1058" s="279" t="s">
        <v>950</v>
      </c>
      <c r="I1058" s="282">
        <v>1.5</v>
      </c>
      <c r="J1058" s="281">
        <v>26.59</v>
      </c>
      <c r="K1058" s="281">
        <v>39.880000000000003</v>
      </c>
      <c r="O1058" s="46"/>
      <c r="P1058" s="46"/>
      <c r="Q1058" s="46"/>
      <c r="R1058" s="46"/>
      <c r="S1058" s="46"/>
      <c r="T1058" s="46"/>
      <c r="U1058" s="46"/>
      <c r="V1058" s="46"/>
      <c r="W1058" s="46"/>
      <c r="X1058" s="46"/>
      <c r="Y1058" s="46"/>
    </row>
    <row r="1059" spans="1:25" ht="15" customHeight="1" x14ac:dyDescent="0.2">
      <c r="A1059" s="46"/>
      <c r="B1059" s="262" t="s">
        <v>919</v>
      </c>
      <c r="C1059" s="284" t="s">
        <v>1349</v>
      </c>
      <c r="D1059" s="262" t="s">
        <v>36</v>
      </c>
      <c r="E1059" s="262" t="s">
        <v>1350</v>
      </c>
      <c r="F1059" s="389" t="s">
        <v>923</v>
      </c>
      <c r="G1059" s="389"/>
      <c r="H1059" s="283" t="s">
        <v>304</v>
      </c>
      <c r="I1059" s="286">
        <v>1</v>
      </c>
      <c r="J1059" s="285">
        <v>403.91</v>
      </c>
      <c r="K1059" s="285">
        <v>403.91</v>
      </c>
      <c r="O1059" s="46"/>
      <c r="P1059" s="46"/>
      <c r="Q1059" s="46"/>
      <c r="R1059" s="46"/>
      <c r="S1059" s="46"/>
      <c r="T1059" s="46"/>
      <c r="U1059" s="46"/>
      <c r="V1059" s="46"/>
      <c r="W1059" s="46"/>
      <c r="X1059" s="46"/>
      <c r="Y1059" s="46"/>
    </row>
    <row r="1060" spans="1:25" ht="15" customHeight="1" x14ac:dyDescent="0.2">
      <c r="A1060" s="46"/>
      <c r="B1060" s="263"/>
      <c r="C1060" s="263"/>
      <c r="D1060" s="263"/>
      <c r="E1060" s="263"/>
      <c r="F1060" s="263" t="s">
        <v>924</v>
      </c>
      <c r="G1060" s="289">
        <v>80.150000000000006</v>
      </c>
      <c r="H1060" s="263" t="s">
        <v>925</v>
      </c>
      <c r="I1060" s="289">
        <v>0</v>
      </c>
      <c r="J1060" s="263" t="s">
        <v>926</v>
      </c>
      <c r="K1060" s="289">
        <v>80.150000000000006</v>
      </c>
      <c r="O1060" s="46"/>
      <c r="P1060" s="46"/>
      <c r="Q1060" s="46"/>
      <c r="R1060" s="46"/>
      <c r="S1060" s="46"/>
      <c r="T1060" s="46"/>
      <c r="U1060" s="46"/>
      <c r="V1060" s="46"/>
      <c r="W1060" s="46"/>
      <c r="X1060" s="46"/>
      <c r="Y1060" s="46"/>
    </row>
    <row r="1061" spans="1:25" ht="15" customHeight="1" x14ac:dyDescent="0.2">
      <c r="A1061" s="46"/>
      <c r="B1061" s="263"/>
      <c r="C1061" s="263"/>
      <c r="D1061" s="263"/>
      <c r="E1061" s="263"/>
      <c r="F1061" s="263" t="s">
        <v>927</v>
      </c>
      <c r="G1061" s="289">
        <v>103.36</v>
      </c>
      <c r="H1061" s="263"/>
      <c r="I1061" s="386" t="s">
        <v>928</v>
      </c>
      <c r="J1061" s="386"/>
      <c r="K1061" s="289">
        <v>600.08000000000004</v>
      </c>
      <c r="O1061" s="46"/>
      <c r="P1061" s="46"/>
      <c r="Q1061" s="46"/>
      <c r="R1061" s="46"/>
      <c r="S1061" s="46"/>
      <c r="T1061" s="46"/>
      <c r="U1061" s="46"/>
      <c r="V1061" s="46"/>
      <c r="W1061" s="46"/>
      <c r="X1061" s="46"/>
      <c r="Y1061" s="46"/>
    </row>
    <row r="1062" spans="1:25" ht="15" customHeight="1" x14ac:dyDescent="0.2">
      <c r="A1062" s="46"/>
      <c r="B1062" s="401" t="s">
        <v>2776</v>
      </c>
      <c r="C1062" s="401"/>
      <c r="D1062" s="401"/>
      <c r="E1062" s="401"/>
      <c r="F1062" s="401"/>
      <c r="G1062" s="401"/>
      <c r="H1062" s="401"/>
      <c r="I1062" s="401"/>
      <c r="J1062" s="401"/>
      <c r="K1062" s="401"/>
      <c r="O1062" s="46"/>
      <c r="P1062" s="46"/>
      <c r="Q1062" s="46"/>
      <c r="R1062" s="46"/>
      <c r="S1062" s="46"/>
      <c r="T1062" s="46"/>
      <c r="U1062" s="46"/>
      <c r="V1062" s="46"/>
      <c r="W1062" s="46"/>
      <c r="X1062" s="46"/>
      <c r="Y1062" s="46"/>
    </row>
    <row r="1063" spans="1:25" ht="15" customHeight="1" thickBot="1" x14ac:dyDescent="0.25">
      <c r="A1063" s="46"/>
      <c r="B1063" s="425" t="s">
        <v>2798</v>
      </c>
      <c r="C1063" s="425"/>
      <c r="D1063" s="425"/>
      <c r="E1063" s="425"/>
      <c r="F1063" s="425"/>
      <c r="G1063" s="425"/>
      <c r="H1063" s="425"/>
      <c r="I1063" s="425"/>
      <c r="J1063" s="425"/>
      <c r="K1063" s="425"/>
      <c r="O1063" s="46"/>
      <c r="P1063" s="46"/>
      <c r="Q1063" s="46"/>
      <c r="R1063" s="46"/>
      <c r="S1063" s="46"/>
      <c r="T1063" s="46"/>
      <c r="U1063" s="46"/>
      <c r="V1063" s="46"/>
      <c r="W1063" s="46"/>
      <c r="X1063" s="46"/>
      <c r="Y1063" s="46"/>
    </row>
    <row r="1064" spans="1:25" ht="15" customHeight="1" thickTop="1" x14ac:dyDescent="0.2">
      <c r="A1064" s="46"/>
      <c r="B1064" s="278"/>
      <c r="C1064" s="278"/>
      <c r="D1064" s="278"/>
      <c r="E1064" s="278"/>
      <c r="F1064" s="278"/>
      <c r="G1064" s="278"/>
      <c r="H1064" s="278"/>
      <c r="I1064" s="278"/>
      <c r="J1064" s="278"/>
      <c r="K1064" s="278"/>
      <c r="O1064" s="46"/>
      <c r="P1064" s="46"/>
      <c r="Q1064" s="46"/>
      <c r="R1064" s="46"/>
      <c r="S1064" s="46"/>
      <c r="T1064" s="46"/>
      <c r="U1064" s="46"/>
      <c r="V1064" s="46"/>
      <c r="W1064" s="46"/>
      <c r="X1064" s="46"/>
      <c r="Y1064" s="46"/>
    </row>
    <row r="1065" spans="1:25" ht="15" customHeight="1" x14ac:dyDescent="0.2">
      <c r="A1065" s="46"/>
      <c r="B1065" s="259" t="s">
        <v>305</v>
      </c>
      <c r="C1065" s="267" t="s">
        <v>24</v>
      </c>
      <c r="D1065" s="259" t="s">
        <v>25</v>
      </c>
      <c r="E1065" s="259" t="s">
        <v>26</v>
      </c>
      <c r="F1065" s="387" t="s">
        <v>917</v>
      </c>
      <c r="G1065" s="387"/>
      <c r="H1065" s="271" t="s">
        <v>27</v>
      </c>
      <c r="I1065" s="267" t="s">
        <v>28</v>
      </c>
      <c r="J1065" s="267" t="s">
        <v>29</v>
      </c>
      <c r="K1065" s="267" t="s">
        <v>30</v>
      </c>
      <c r="O1065" s="46"/>
      <c r="P1065" s="46"/>
      <c r="Q1065" s="46"/>
      <c r="R1065" s="46"/>
      <c r="S1065" s="46"/>
      <c r="T1065" s="46"/>
      <c r="U1065" s="46"/>
      <c r="V1065" s="46"/>
      <c r="W1065" s="46"/>
      <c r="X1065" s="46"/>
      <c r="Y1065" s="46"/>
    </row>
    <row r="1066" spans="1:25" ht="15" customHeight="1" x14ac:dyDescent="0.2">
      <c r="A1066" s="46"/>
      <c r="B1066" s="260" t="s">
        <v>918</v>
      </c>
      <c r="C1066" s="275" t="s">
        <v>2493</v>
      </c>
      <c r="D1066" s="260" t="s">
        <v>73</v>
      </c>
      <c r="E1066" s="260" t="s">
        <v>2494</v>
      </c>
      <c r="F1066" s="388" t="s">
        <v>1646</v>
      </c>
      <c r="G1066" s="388"/>
      <c r="H1066" s="274" t="s">
        <v>49</v>
      </c>
      <c r="I1066" s="277">
        <v>1</v>
      </c>
      <c r="J1066" s="276">
        <v>114.75</v>
      </c>
      <c r="K1066" s="276">
        <v>114.75</v>
      </c>
      <c r="O1066" s="46"/>
      <c r="P1066" s="46"/>
      <c r="Q1066" s="46"/>
      <c r="R1066" s="46"/>
      <c r="S1066" s="46"/>
      <c r="T1066" s="46"/>
      <c r="U1066" s="46"/>
      <c r="V1066" s="46"/>
      <c r="W1066" s="46"/>
      <c r="X1066" s="46"/>
      <c r="Y1066" s="46"/>
    </row>
    <row r="1067" spans="1:25" ht="15" customHeight="1" x14ac:dyDescent="0.2">
      <c r="A1067" s="46"/>
      <c r="B1067" s="261" t="s">
        <v>953</v>
      </c>
      <c r="C1067" s="280" t="s">
        <v>1086</v>
      </c>
      <c r="D1067" s="261" t="s">
        <v>47</v>
      </c>
      <c r="E1067" s="261" t="s">
        <v>1087</v>
      </c>
      <c r="F1067" s="385" t="s">
        <v>3970</v>
      </c>
      <c r="G1067" s="385"/>
      <c r="H1067" s="279" t="s">
        <v>950</v>
      </c>
      <c r="I1067" s="282">
        <v>0.3</v>
      </c>
      <c r="J1067" s="281">
        <v>35.590000000000003</v>
      </c>
      <c r="K1067" s="281">
        <v>10.67</v>
      </c>
      <c r="O1067" s="46"/>
      <c r="P1067" s="46"/>
      <c r="Q1067" s="46"/>
      <c r="R1067" s="46"/>
      <c r="S1067" s="46"/>
      <c r="T1067" s="46"/>
      <c r="U1067" s="46"/>
      <c r="V1067" s="46"/>
      <c r="W1067" s="46"/>
      <c r="X1067" s="46"/>
      <c r="Y1067" s="46"/>
    </row>
    <row r="1068" spans="1:25" ht="15" customHeight="1" x14ac:dyDescent="0.2">
      <c r="A1068" s="46"/>
      <c r="B1068" s="262" t="s">
        <v>919</v>
      </c>
      <c r="C1068" s="284" t="s">
        <v>2665</v>
      </c>
      <c r="D1068" s="262" t="s">
        <v>39</v>
      </c>
      <c r="E1068" s="262" t="s">
        <v>1352</v>
      </c>
      <c r="F1068" s="389" t="s">
        <v>923</v>
      </c>
      <c r="G1068" s="389"/>
      <c r="H1068" s="283" t="s">
        <v>304</v>
      </c>
      <c r="I1068" s="286">
        <v>1</v>
      </c>
      <c r="J1068" s="285">
        <v>104.08</v>
      </c>
      <c r="K1068" s="285">
        <v>104.08</v>
      </c>
      <c r="O1068" s="46"/>
      <c r="P1068" s="46"/>
      <c r="Q1068" s="46"/>
      <c r="R1068" s="46"/>
      <c r="S1068" s="46"/>
      <c r="T1068" s="46"/>
      <c r="U1068" s="46"/>
      <c r="V1068" s="46"/>
      <c r="W1068" s="46"/>
      <c r="X1068" s="46"/>
      <c r="Y1068" s="46"/>
    </row>
    <row r="1069" spans="1:25" ht="15" customHeight="1" x14ac:dyDescent="0.2">
      <c r="A1069" s="46"/>
      <c r="B1069" s="263"/>
      <c r="C1069" s="263"/>
      <c r="D1069" s="263"/>
      <c r="E1069" s="263"/>
      <c r="F1069" s="263" t="s">
        <v>924</v>
      </c>
      <c r="G1069" s="289">
        <v>9.41</v>
      </c>
      <c r="H1069" s="263" t="s">
        <v>925</v>
      </c>
      <c r="I1069" s="289">
        <v>0</v>
      </c>
      <c r="J1069" s="263" t="s">
        <v>926</v>
      </c>
      <c r="K1069" s="289">
        <v>9.41</v>
      </c>
      <c r="O1069" s="46"/>
      <c r="P1069" s="46"/>
      <c r="Q1069" s="46"/>
      <c r="R1069" s="46"/>
      <c r="S1069" s="46"/>
      <c r="T1069" s="46"/>
      <c r="U1069" s="46"/>
      <c r="V1069" s="46"/>
      <c r="W1069" s="46"/>
      <c r="X1069" s="46"/>
      <c r="Y1069" s="46"/>
    </row>
    <row r="1070" spans="1:25" ht="15" customHeight="1" x14ac:dyDescent="0.2">
      <c r="A1070" s="46"/>
      <c r="B1070" s="263"/>
      <c r="C1070" s="263"/>
      <c r="D1070" s="263"/>
      <c r="E1070" s="263"/>
      <c r="F1070" s="263" t="s">
        <v>927</v>
      </c>
      <c r="G1070" s="289">
        <v>23.87</v>
      </c>
      <c r="H1070" s="263"/>
      <c r="I1070" s="386" t="s">
        <v>928</v>
      </c>
      <c r="J1070" s="386"/>
      <c r="K1070" s="289">
        <v>138.62</v>
      </c>
      <c r="O1070" s="46"/>
      <c r="P1070" s="46"/>
      <c r="Q1070" s="46"/>
      <c r="R1070" s="46"/>
      <c r="S1070" s="46"/>
      <c r="T1070" s="46"/>
      <c r="U1070" s="46"/>
      <c r="V1070" s="46"/>
      <c r="W1070" s="46"/>
      <c r="X1070" s="46"/>
      <c r="Y1070" s="46"/>
    </row>
    <row r="1071" spans="1:25" ht="15" customHeight="1" x14ac:dyDescent="0.2">
      <c r="A1071" s="46"/>
      <c r="B1071" s="401" t="s">
        <v>2776</v>
      </c>
      <c r="C1071" s="401"/>
      <c r="D1071" s="401"/>
      <c r="E1071" s="401"/>
      <c r="F1071" s="401"/>
      <c r="G1071" s="401"/>
      <c r="H1071" s="401"/>
      <c r="I1071" s="401"/>
      <c r="J1071" s="401"/>
      <c r="K1071" s="401"/>
      <c r="O1071" s="46"/>
      <c r="P1071" s="46"/>
      <c r="Q1071" s="46"/>
      <c r="R1071" s="46"/>
      <c r="S1071" s="46"/>
      <c r="T1071" s="46"/>
      <c r="U1071" s="46"/>
      <c r="V1071" s="46"/>
      <c r="W1071" s="46"/>
      <c r="X1071" s="46"/>
      <c r="Y1071" s="46"/>
    </row>
    <row r="1072" spans="1:25" ht="15" customHeight="1" thickBot="1" x14ac:dyDescent="0.25">
      <c r="A1072" s="46"/>
      <c r="B1072" s="425" t="s">
        <v>2799</v>
      </c>
      <c r="C1072" s="425"/>
      <c r="D1072" s="425"/>
      <c r="E1072" s="425"/>
      <c r="F1072" s="425"/>
      <c r="G1072" s="425"/>
      <c r="H1072" s="425"/>
      <c r="I1072" s="425"/>
      <c r="J1072" s="425"/>
      <c r="K1072" s="425"/>
      <c r="O1072" s="46"/>
      <c r="P1072" s="46"/>
      <c r="Q1072" s="46"/>
      <c r="R1072" s="46"/>
      <c r="S1072" s="46"/>
      <c r="T1072" s="46"/>
      <c r="U1072" s="46"/>
      <c r="V1072" s="46"/>
      <c r="W1072" s="46"/>
      <c r="X1072" s="46"/>
      <c r="Y1072" s="46"/>
    </row>
    <row r="1073" spans="1:25" ht="45.6" customHeight="1" thickTop="1" x14ac:dyDescent="0.2">
      <c r="A1073" s="46"/>
      <c r="B1073" s="278"/>
      <c r="C1073" s="278"/>
      <c r="D1073" s="278"/>
      <c r="E1073" s="278"/>
      <c r="F1073" s="278"/>
      <c r="G1073" s="278"/>
      <c r="H1073" s="278"/>
      <c r="I1073" s="278"/>
      <c r="J1073" s="278"/>
      <c r="K1073" s="278"/>
      <c r="O1073" s="46"/>
      <c r="P1073" s="46"/>
      <c r="Q1073" s="46"/>
      <c r="R1073" s="46"/>
      <c r="S1073" s="46"/>
      <c r="T1073" s="46"/>
      <c r="U1073" s="46"/>
      <c r="V1073" s="46"/>
      <c r="W1073" s="46"/>
      <c r="X1073" s="46"/>
      <c r="Y1073" s="46"/>
    </row>
    <row r="1074" spans="1:25" ht="15" customHeight="1" x14ac:dyDescent="0.2">
      <c r="A1074" s="46"/>
      <c r="B1074" s="259" t="s">
        <v>306</v>
      </c>
      <c r="C1074" s="267" t="s">
        <v>24</v>
      </c>
      <c r="D1074" s="259" t="s">
        <v>25</v>
      </c>
      <c r="E1074" s="259" t="s">
        <v>26</v>
      </c>
      <c r="F1074" s="387" t="s">
        <v>917</v>
      </c>
      <c r="G1074" s="387"/>
      <c r="H1074" s="271" t="s">
        <v>27</v>
      </c>
      <c r="I1074" s="267" t="s">
        <v>28</v>
      </c>
      <c r="J1074" s="267" t="s">
        <v>29</v>
      </c>
      <c r="K1074" s="267" t="s">
        <v>30</v>
      </c>
      <c r="O1074" s="46"/>
      <c r="P1074" s="46"/>
      <c r="Q1074" s="46"/>
      <c r="R1074" s="46"/>
      <c r="S1074" s="46"/>
      <c r="T1074" s="46"/>
      <c r="U1074" s="46"/>
      <c r="V1074" s="46"/>
      <c r="W1074" s="46"/>
      <c r="X1074" s="46"/>
      <c r="Y1074" s="46"/>
    </row>
    <row r="1075" spans="1:25" ht="15" customHeight="1" x14ac:dyDescent="0.2">
      <c r="A1075" s="46"/>
      <c r="B1075" s="260" t="s">
        <v>918</v>
      </c>
      <c r="C1075" s="275" t="s">
        <v>2405</v>
      </c>
      <c r="D1075" s="260" t="s">
        <v>73</v>
      </c>
      <c r="E1075" s="260" t="s">
        <v>307</v>
      </c>
      <c r="F1075" s="388" t="s">
        <v>1308</v>
      </c>
      <c r="G1075" s="388"/>
      <c r="H1075" s="274" t="s">
        <v>83</v>
      </c>
      <c r="I1075" s="277">
        <v>1</v>
      </c>
      <c r="J1075" s="276">
        <v>128.44999999999999</v>
      </c>
      <c r="K1075" s="276">
        <v>128.44999999999999</v>
      </c>
      <c r="O1075" s="46"/>
      <c r="P1075" s="46"/>
      <c r="Q1075" s="46"/>
      <c r="R1075" s="46"/>
      <c r="S1075" s="46"/>
      <c r="T1075" s="46"/>
      <c r="U1075" s="46"/>
      <c r="V1075" s="46"/>
      <c r="W1075" s="46"/>
      <c r="X1075" s="46"/>
      <c r="Y1075" s="46"/>
    </row>
    <row r="1076" spans="1:25" ht="15" customHeight="1" x14ac:dyDescent="0.2">
      <c r="A1076" s="46"/>
      <c r="B1076" s="261" t="s">
        <v>953</v>
      </c>
      <c r="C1076" s="280" t="s">
        <v>2659</v>
      </c>
      <c r="D1076" s="261" t="s">
        <v>47</v>
      </c>
      <c r="E1076" s="261" t="s">
        <v>2660</v>
      </c>
      <c r="F1076" s="385" t="s">
        <v>3970</v>
      </c>
      <c r="G1076" s="385"/>
      <c r="H1076" s="279" t="s">
        <v>950</v>
      </c>
      <c r="I1076" s="282">
        <v>1.754</v>
      </c>
      <c r="J1076" s="281">
        <v>35.29</v>
      </c>
      <c r="K1076" s="281">
        <v>61.89</v>
      </c>
      <c r="O1076" s="46"/>
      <c r="P1076" s="46"/>
      <c r="Q1076" s="46"/>
      <c r="R1076" s="46"/>
      <c r="S1076" s="46"/>
      <c r="T1076" s="46"/>
      <c r="U1076" s="46"/>
      <c r="V1076" s="46"/>
      <c r="W1076" s="46"/>
      <c r="X1076" s="46"/>
      <c r="Y1076" s="46"/>
    </row>
    <row r="1077" spans="1:25" ht="15" customHeight="1" x14ac:dyDescent="0.2">
      <c r="A1077" s="46"/>
      <c r="B1077" s="261" t="s">
        <v>953</v>
      </c>
      <c r="C1077" s="280" t="s">
        <v>2661</v>
      </c>
      <c r="D1077" s="261" t="s">
        <v>47</v>
      </c>
      <c r="E1077" s="261" t="s">
        <v>2662</v>
      </c>
      <c r="F1077" s="385" t="s">
        <v>3970</v>
      </c>
      <c r="G1077" s="385"/>
      <c r="H1077" s="279" t="s">
        <v>950</v>
      </c>
      <c r="I1077" s="282">
        <v>1.754</v>
      </c>
      <c r="J1077" s="281">
        <v>26.59</v>
      </c>
      <c r="K1077" s="281">
        <v>46.63</v>
      </c>
      <c r="O1077" s="46"/>
      <c r="P1077" s="46"/>
      <c r="Q1077" s="46"/>
      <c r="R1077" s="46"/>
      <c r="S1077" s="46"/>
      <c r="T1077" s="46"/>
      <c r="U1077" s="46"/>
      <c r="V1077" s="46"/>
      <c r="W1077" s="46"/>
      <c r="X1077" s="46"/>
      <c r="Y1077" s="46"/>
    </row>
    <row r="1078" spans="1:25" ht="15" customHeight="1" x14ac:dyDescent="0.2">
      <c r="A1078" s="46"/>
      <c r="B1078" s="262" t="s">
        <v>919</v>
      </c>
      <c r="C1078" s="284" t="s">
        <v>1353</v>
      </c>
      <c r="D1078" s="262" t="s">
        <v>43</v>
      </c>
      <c r="E1078" s="262" t="s">
        <v>2666</v>
      </c>
      <c r="F1078" s="389" t="s">
        <v>923</v>
      </c>
      <c r="G1078" s="389"/>
      <c r="H1078" s="283" t="s">
        <v>83</v>
      </c>
      <c r="I1078" s="286">
        <v>1.1000000000000001</v>
      </c>
      <c r="J1078" s="285">
        <v>18.12</v>
      </c>
      <c r="K1078" s="285">
        <v>19.93</v>
      </c>
      <c r="O1078" s="46"/>
      <c r="P1078" s="46"/>
      <c r="Q1078" s="46"/>
      <c r="R1078" s="46"/>
      <c r="S1078" s="46"/>
      <c r="T1078" s="46"/>
      <c r="U1078" s="46"/>
      <c r="V1078" s="46"/>
      <c r="W1078" s="46"/>
      <c r="X1078" s="46"/>
      <c r="Y1078" s="46"/>
    </row>
    <row r="1079" spans="1:25" ht="15" customHeight="1" x14ac:dyDescent="0.2">
      <c r="A1079" s="46"/>
      <c r="B1079" s="263"/>
      <c r="C1079" s="263"/>
      <c r="D1079" s="263"/>
      <c r="E1079" s="263"/>
      <c r="F1079" s="263" t="s">
        <v>924</v>
      </c>
      <c r="G1079" s="289">
        <v>93.72</v>
      </c>
      <c r="H1079" s="263" t="s">
        <v>925</v>
      </c>
      <c r="I1079" s="289">
        <v>0</v>
      </c>
      <c r="J1079" s="263" t="s">
        <v>926</v>
      </c>
      <c r="K1079" s="289">
        <v>93.72</v>
      </c>
      <c r="O1079" s="46"/>
      <c r="P1079" s="46"/>
      <c r="Q1079" s="46"/>
      <c r="R1079" s="46"/>
      <c r="S1079" s="46"/>
      <c r="T1079" s="46"/>
      <c r="U1079" s="46"/>
      <c r="V1079" s="46"/>
      <c r="W1079" s="46"/>
      <c r="X1079" s="46"/>
      <c r="Y1079" s="46"/>
    </row>
    <row r="1080" spans="1:25" ht="15" customHeight="1" x14ac:dyDescent="0.2">
      <c r="A1080" s="46"/>
      <c r="B1080" s="263"/>
      <c r="C1080" s="263"/>
      <c r="D1080" s="263"/>
      <c r="E1080" s="263"/>
      <c r="F1080" s="263" t="s">
        <v>927</v>
      </c>
      <c r="G1080" s="289">
        <v>26.73</v>
      </c>
      <c r="H1080" s="263"/>
      <c r="I1080" s="386" t="s">
        <v>928</v>
      </c>
      <c r="J1080" s="386"/>
      <c r="K1080" s="289">
        <v>155.18</v>
      </c>
      <c r="O1080" s="46"/>
      <c r="P1080" s="46"/>
      <c r="Q1080" s="46"/>
      <c r="R1080" s="46"/>
      <c r="S1080" s="46"/>
      <c r="T1080" s="46"/>
      <c r="U1080" s="46"/>
      <c r="V1080" s="46"/>
      <c r="W1080" s="46"/>
      <c r="X1080" s="46"/>
      <c r="Y1080" s="46"/>
    </row>
    <row r="1081" spans="1:25" ht="15" customHeight="1" x14ac:dyDescent="0.2">
      <c r="A1081" s="46"/>
      <c r="B1081" s="401" t="s">
        <v>2776</v>
      </c>
      <c r="C1081" s="401"/>
      <c r="D1081" s="401"/>
      <c r="E1081" s="401"/>
      <c r="F1081" s="401"/>
      <c r="G1081" s="401"/>
      <c r="H1081" s="401"/>
      <c r="I1081" s="401"/>
      <c r="J1081" s="401"/>
      <c r="K1081" s="401"/>
      <c r="O1081" s="46"/>
      <c r="P1081" s="46"/>
      <c r="Q1081" s="46"/>
      <c r="R1081" s="46"/>
      <c r="S1081" s="46"/>
      <c r="T1081" s="46"/>
      <c r="U1081" s="46"/>
      <c r="V1081" s="46"/>
      <c r="W1081" s="46"/>
      <c r="X1081" s="46"/>
      <c r="Y1081" s="46"/>
    </row>
    <row r="1082" spans="1:25" ht="15" customHeight="1" thickBot="1" x14ac:dyDescent="0.25">
      <c r="A1082" s="46"/>
      <c r="B1082" s="425" t="s">
        <v>2800</v>
      </c>
      <c r="C1082" s="425"/>
      <c r="D1082" s="425"/>
      <c r="E1082" s="425"/>
      <c r="F1082" s="425"/>
      <c r="G1082" s="425"/>
      <c r="H1082" s="425"/>
      <c r="I1082" s="425"/>
      <c r="J1082" s="425"/>
      <c r="K1082" s="425"/>
      <c r="O1082" s="46"/>
      <c r="P1082" s="46"/>
      <c r="Q1082" s="46"/>
      <c r="R1082" s="46"/>
      <c r="S1082" s="46"/>
      <c r="T1082" s="46"/>
      <c r="U1082" s="46"/>
      <c r="V1082" s="46"/>
      <c r="W1082" s="46"/>
      <c r="X1082" s="46"/>
      <c r="Y1082" s="46"/>
    </row>
    <row r="1083" spans="1:25" ht="15" customHeight="1" thickTop="1" x14ac:dyDescent="0.2">
      <c r="A1083" s="46"/>
      <c r="B1083" s="278"/>
      <c r="C1083" s="278"/>
      <c r="D1083" s="278"/>
      <c r="E1083" s="278"/>
      <c r="F1083" s="278"/>
      <c r="G1083" s="278"/>
      <c r="H1083" s="278"/>
      <c r="I1083" s="278"/>
      <c r="J1083" s="278"/>
      <c r="K1083" s="278"/>
      <c r="O1083" s="46"/>
      <c r="P1083" s="46"/>
      <c r="Q1083" s="46"/>
      <c r="R1083" s="46"/>
      <c r="S1083" s="46"/>
      <c r="T1083" s="46"/>
      <c r="U1083" s="46"/>
      <c r="V1083" s="46"/>
      <c r="W1083" s="46"/>
      <c r="X1083" s="46"/>
      <c r="Y1083" s="46"/>
    </row>
    <row r="1084" spans="1:25" ht="15" customHeight="1" x14ac:dyDescent="0.2">
      <c r="A1084" s="46"/>
      <c r="B1084" s="259" t="s">
        <v>308</v>
      </c>
      <c r="C1084" s="267" t="s">
        <v>24</v>
      </c>
      <c r="D1084" s="259" t="s">
        <v>25</v>
      </c>
      <c r="E1084" s="259" t="s">
        <v>26</v>
      </c>
      <c r="F1084" s="387" t="s">
        <v>917</v>
      </c>
      <c r="G1084" s="387"/>
      <c r="H1084" s="271" t="s">
        <v>27</v>
      </c>
      <c r="I1084" s="267" t="s">
        <v>28</v>
      </c>
      <c r="J1084" s="267" t="s">
        <v>29</v>
      </c>
      <c r="K1084" s="267" t="s">
        <v>30</v>
      </c>
      <c r="O1084" s="46"/>
      <c r="P1084" s="46"/>
      <c r="Q1084" s="46"/>
      <c r="R1084" s="46"/>
      <c r="S1084" s="46"/>
      <c r="T1084" s="46"/>
      <c r="U1084" s="46"/>
      <c r="V1084" s="46"/>
      <c r="W1084" s="46"/>
      <c r="X1084" s="46"/>
      <c r="Y1084" s="46"/>
    </row>
    <row r="1085" spans="1:25" ht="15" customHeight="1" x14ac:dyDescent="0.2">
      <c r="A1085" s="46"/>
      <c r="B1085" s="260" t="s">
        <v>918</v>
      </c>
      <c r="C1085" s="275" t="s">
        <v>2585</v>
      </c>
      <c r="D1085" s="260" t="s">
        <v>73</v>
      </c>
      <c r="E1085" s="260" t="s">
        <v>309</v>
      </c>
      <c r="F1085" s="388" t="s">
        <v>1308</v>
      </c>
      <c r="G1085" s="388"/>
      <c r="H1085" s="274" t="s">
        <v>49</v>
      </c>
      <c r="I1085" s="277">
        <v>1</v>
      </c>
      <c r="J1085" s="276">
        <v>1833.31</v>
      </c>
      <c r="K1085" s="276">
        <v>1833.31</v>
      </c>
      <c r="O1085" s="46"/>
      <c r="P1085" s="46"/>
      <c r="Q1085" s="46"/>
      <c r="R1085" s="46"/>
      <c r="S1085" s="46"/>
      <c r="T1085" s="46"/>
      <c r="U1085" s="46"/>
      <c r="V1085" s="46"/>
      <c r="W1085" s="46"/>
      <c r="X1085" s="46"/>
      <c r="Y1085" s="46"/>
    </row>
    <row r="1086" spans="1:25" ht="15" customHeight="1" x14ac:dyDescent="0.2">
      <c r="A1086" s="46"/>
      <c r="B1086" s="261" t="s">
        <v>953</v>
      </c>
      <c r="C1086" s="280" t="s">
        <v>1042</v>
      </c>
      <c r="D1086" s="261" t="s">
        <v>47</v>
      </c>
      <c r="E1086" s="261" t="s">
        <v>1043</v>
      </c>
      <c r="F1086" s="385" t="s">
        <v>3970</v>
      </c>
      <c r="G1086" s="385"/>
      <c r="H1086" s="279" t="s">
        <v>950</v>
      </c>
      <c r="I1086" s="282">
        <v>0.82499999999999996</v>
      </c>
      <c r="J1086" s="281">
        <v>26.44</v>
      </c>
      <c r="K1086" s="281">
        <v>21.81</v>
      </c>
      <c r="O1086" s="46"/>
      <c r="P1086" s="46"/>
      <c r="Q1086" s="46"/>
      <c r="R1086" s="46"/>
      <c r="S1086" s="46"/>
      <c r="T1086" s="46"/>
      <c r="U1086" s="46"/>
      <c r="V1086" s="46"/>
      <c r="W1086" s="46"/>
      <c r="X1086" s="46"/>
      <c r="Y1086" s="46"/>
    </row>
    <row r="1087" spans="1:25" ht="15" customHeight="1" x14ac:dyDescent="0.2">
      <c r="A1087" s="46"/>
      <c r="B1087" s="261" t="s">
        <v>953</v>
      </c>
      <c r="C1087" s="280" t="s">
        <v>1359</v>
      </c>
      <c r="D1087" s="261" t="s">
        <v>47</v>
      </c>
      <c r="E1087" s="261" t="s">
        <v>2642</v>
      </c>
      <c r="F1087" s="385" t="s">
        <v>3970</v>
      </c>
      <c r="G1087" s="385"/>
      <c r="H1087" s="279" t="s">
        <v>950</v>
      </c>
      <c r="I1087" s="282">
        <v>0.82499999999999996</v>
      </c>
      <c r="J1087" s="281">
        <v>34.549999999999997</v>
      </c>
      <c r="K1087" s="281">
        <v>28.5</v>
      </c>
      <c r="O1087" s="46"/>
      <c r="P1087" s="46"/>
      <c r="Q1087" s="46"/>
      <c r="R1087" s="46"/>
      <c r="S1087" s="46"/>
      <c r="T1087" s="46"/>
      <c r="U1087" s="46"/>
      <c r="V1087" s="46"/>
      <c r="W1087" s="46"/>
      <c r="X1087" s="46"/>
      <c r="Y1087" s="46"/>
    </row>
    <row r="1088" spans="1:25" ht="15" customHeight="1" x14ac:dyDescent="0.2">
      <c r="A1088" s="46"/>
      <c r="B1088" s="262" t="s">
        <v>919</v>
      </c>
      <c r="C1088" s="284" t="s">
        <v>1354</v>
      </c>
      <c r="D1088" s="262" t="s">
        <v>43</v>
      </c>
      <c r="E1088" s="262" t="s">
        <v>1355</v>
      </c>
      <c r="F1088" s="389" t="s">
        <v>923</v>
      </c>
      <c r="G1088" s="389"/>
      <c r="H1088" s="283" t="s">
        <v>49</v>
      </c>
      <c r="I1088" s="286">
        <v>1</v>
      </c>
      <c r="J1088" s="285">
        <v>1783</v>
      </c>
      <c r="K1088" s="285">
        <v>1783</v>
      </c>
      <c r="O1088" s="46"/>
      <c r="P1088" s="46"/>
      <c r="Q1088" s="46"/>
      <c r="R1088" s="46"/>
      <c r="S1088" s="46"/>
      <c r="T1088" s="46"/>
      <c r="U1088" s="46"/>
      <c r="V1088" s="46"/>
      <c r="W1088" s="46"/>
      <c r="X1088" s="46"/>
      <c r="Y1088" s="46"/>
    </row>
    <row r="1089" spans="1:25" ht="15" customHeight="1" x14ac:dyDescent="0.2">
      <c r="A1089" s="46"/>
      <c r="B1089" s="263"/>
      <c r="C1089" s="263"/>
      <c r="D1089" s="263"/>
      <c r="E1089" s="263"/>
      <c r="F1089" s="263" t="s">
        <v>924</v>
      </c>
      <c r="G1089" s="289">
        <v>43.71</v>
      </c>
      <c r="H1089" s="263" t="s">
        <v>925</v>
      </c>
      <c r="I1089" s="289">
        <v>0</v>
      </c>
      <c r="J1089" s="263" t="s">
        <v>926</v>
      </c>
      <c r="K1089" s="289">
        <v>43.71</v>
      </c>
      <c r="O1089" s="46"/>
      <c r="P1089" s="46"/>
      <c r="Q1089" s="46"/>
      <c r="R1089" s="46"/>
      <c r="S1089" s="46"/>
      <c r="T1089" s="46"/>
      <c r="U1089" s="46"/>
      <c r="V1089" s="46"/>
      <c r="W1089" s="46"/>
      <c r="X1089" s="46"/>
      <c r="Y1089" s="46"/>
    </row>
    <row r="1090" spans="1:25" ht="15" customHeight="1" x14ac:dyDescent="0.2">
      <c r="A1090" s="46"/>
      <c r="B1090" s="263"/>
      <c r="C1090" s="263"/>
      <c r="D1090" s="263"/>
      <c r="E1090" s="263"/>
      <c r="F1090" s="263" t="s">
        <v>927</v>
      </c>
      <c r="G1090" s="289">
        <v>381.51</v>
      </c>
      <c r="H1090" s="263"/>
      <c r="I1090" s="386" t="s">
        <v>928</v>
      </c>
      <c r="J1090" s="386"/>
      <c r="K1090" s="289">
        <v>2214.8200000000002</v>
      </c>
      <c r="O1090" s="46"/>
      <c r="P1090" s="46"/>
      <c r="Q1090" s="46"/>
      <c r="R1090" s="46"/>
      <c r="S1090" s="46"/>
      <c r="T1090" s="46"/>
      <c r="U1090" s="46"/>
      <c r="V1090" s="46"/>
      <c r="W1090" s="46"/>
      <c r="X1090" s="46"/>
      <c r="Y1090" s="46"/>
    </row>
    <row r="1091" spans="1:25" ht="15" customHeight="1" x14ac:dyDescent="0.2">
      <c r="A1091" s="46"/>
      <c r="B1091" s="401" t="s">
        <v>2776</v>
      </c>
      <c r="C1091" s="401"/>
      <c r="D1091" s="401"/>
      <c r="E1091" s="401"/>
      <c r="F1091" s="401"/>
      <c r="G1091" s="401"/>
      <c r="H1091" s="401"/>
      <c r="I1091" s="401"/>
      <c r="J1091" s="401"/>
      <c r="K1091" s="401"/>
      <c r="O1091" s="46"/>
      <c r="P1091" s="46"/>
      <c r="Q1091" s="46"/>
      <c r="R1091" s="46"/>
      <c r="S1091" s="46"/>
      <c r="T1091" s="46"/>
      <c r="U1091" s="46"/>
      <c r="V1091" s="46"/>
      <c r="W1091" s="46"/>
      <c r="X1091" s="46"/>
      <c r="Y1091" s="46"/>
    </row>
    <row r="1092" spans="1:25" ht="15" customHeight="1" thickBot="1" x14ac:dyDescent="0.25">
      <c r="A1092" s="46"/>
      <c r="B1092" s="425" t="s">
        <v>2801</v>
      </c>
      <c r="C1092" s="425"/>
      <c r="D1092" s="425"/>
      <c r="E1092" s="425"/>
      <c r="F1092" s="425"/>
      <c r="G1092" s="425"/>
      <c r="H1092" s="425"/>
      <c r="I1092" s="425"/>
      <c r="J1092" s="425"/>
      <c r="K1092" s="425"/>
      <c r="O1092" s="46"/>
      <c r="P1092" s="46"/>
      <c r="Q1092" s="46"/>
      <c r="R1092" s="46"/>
      <c r="S1092" s="46"/>
      <c r="T1092" s="46"/>
      <c r="U1092" s="46"/>
      <c r="V1092" s="46"/>
      <c r="W1092" s="46"/>
      <c r="X1092" s="46"/>
      <c r="Y1092" s="46"/>
    </row>
    <row r="1093" spans="1:25" ht="15" customHeight="1" thickTop="1" x14ac:dyDescent="0.2">
      <c r="A1093" s="46"/>
      <c r="B1093" s="278"/>
      <c r="C1093" s="278"/>
      <c r="D1093" s="278"/>
      <c r="E1093" s="278"/>
      <c r="F1093" s="278"/>
      <c r="G1093" s="278"/>
      <c r="H1093" s="278"/>
      <c r="I1093" s="278"/>
      <c r="J1093" s="278"/>
      <c r="K1093" s="278"/>
      <c r="O1093" s="46"/>
      <c r="P1093" s="46"/>
      <c r="Q1093" s="46"/>
      <c r="R1093" s="46"/>
      <c r="S1093" s="46"/>
      <c r="T1093" s="46"/>
      <c r="U1093" s="46"/>
      <c r="V1093" s="46"/>
      <c r="W1093" s="46"/>
      <c r="X1093" s="46"/>
      <c r="Y1093" s="46"/>
    </row>
    <row r="1094" spans="1:25" ht="15" customHeight="1" x14ac:dyDescent="0.2">
      <c r="A1094" s="46"/>
      <c r="B1094" s="259" t="s">
        <v>310</v>
      </c>
      <c r="C1094" s="267" t="s">
        <v>24</v>
      </c>
      <c r="D1094" s="259" t="s">
        <v>25</v>
      </c>
      <c r="E1094" s="259" t="s">
        <v>26</v>
      </c>
      <c r="F1094" s="387" t="s">
        <v>917</v>
      </c>
      <c r="G1094" s="387"/>
      <c r="H1094" s="271" t="s">
        <v>27</v>
      </c>
      <c r="I1094" s="267" t="s">
        <v>28</v>
      </c>
      <c r="J1094" s="267" t="s">
        <v>29</v>
      </c>
      <c r="K1094" s="267" t="s">
        <v>30</v>
      </c>
      <c r="O1094" s="46"/>
      <c r="P1094" s="46"/>
      <c r="Q1094" s="46"/>
      <c r="R1094" s="46"/>
      <c r="S1094" s="46"/>
      <c r="T1094" s="46"/>
      <c r="U1094" s="46"/>
      <c r="V1094" s="46"/>
      <c r="W1094" s="46"/>
      <c r="X1094" s="46"/>
      <c r="Y1094" s="46"/>
    </row>
    <row r="1095" spans="1:25" ht="15" customHeight="1" x14ac:dyDescent="0.2">
      <c r="A1095" s="46"/>
      <c r="B1095" s="260" t="s">
        <v>918</v>
      </c>
      <c r="C1095" s="275" t="s">
        <v>2434</v>
      </c>
      <c r="D1095" s="260" t="s">
        <v>73</v>
      </c>
      <c r="E1095" s="260" t="s">
        <v>311</v>
      </c>
      <c r="F1095" s="388" t="s">
        <v>1308</v>
      </c>
      <c r="G1095" s="388"/>
      <c r="H1095" s="274" t="s">
        <v>49</v>
      </c>
      <c r="I1095" s="277">
        <v>1</v>
      </c>
      <c r="J1095" s="276">
        <v>338.11</v>
      </c>
      <c r="K1095" s="276">
        <v>338.11</v>
      </c>
      <c r="O1095" s="46"/>
      <c r="P1095" s="46"/>
      <c r="Q1095" s="46"/>
      <c r="R1095" s="46"/>
      <c r="S1095" s="46"/>
      <c r="T1095" s="46"/>
      <c r="U1095" s="46"/>
      <c r="V1095" s="46"/>
      <c r="W1095" s="46"/>
      <c r="X1095" s="46"/>
      <c r="Y1095" s="46"/>
    </row>
    <row r="1096" spans="1:25" ht="15" customHeight="1" x14ac:dyDescent="0.2">
      <c r="A1096" s="46"/>
      <c r="B1096" s="261" t="s">
        <v>953</v>
      </c>
      <c r="C1096" s="280" t="s">
        <v>1359</v>
      </c>
      <c r="D1096" s="261" t="s">
        <v>47</v>
      </c>
      <c r="E1096" s="261" t="s">
        <v>2642</v>
      </c>
      <c r="F1096" s="385" t="s">
        <v>3970</v>
      </c>
      <c r="G1096" s="385"/>
      <c r="H1096" s="279" t="s">
        <v>950</v>
      </c>
      <c r="I1096" s="282">
        <v>1.5</v>
      </c>
      <c r="J1096" s="281">
        <v>34.549999999999997</v>
      </c>
      <c r="K1096" s="281">
        <v>51.82</v>
      </c>
      <c r="O1096" s="46"/>
      <c r="P1096" s="46"/>
      <c r="Q1096" s="46"/>
      <c r="R1096" s="46"/>
      <c r="S1096" s="46"/>
      <c r="T1096" s="46"/>
      <c r="U1096" s="46"/>
      <c r="V1096" s="46"/>
      <c r="W1096" s="46"/>
      <c r="X1096" s="46"/>
      <c r="Y1096" s="46"/>
    </row>
    <row r="1097" spans="1:25" ht="15" customHeight="1" x14ac:dyDescent="0.2">
      <c r="A1097" s="46"/>
      <c r="B1097" s="261" t="s">
        <v>953</v>
      </c>
      <c r="C1097" s="280" t="s">
        <v>1042</v>
      </c>
      <c r="D1097" s="261" t="s">
        <v>47</v>
      </c>
      <c r="E1097" s="261" t="s">
        <v>1043</v>
      </c>
      <c r="F1097" s="385" t="s">
        <v>3970</v>
      </c>
      <c r="G1097" s="385"/>
      <c r="H1097" s="279" t="s">
        <v>950</v>
      </c>
      <c r="I1097" s="282">
        <v>1.5</v>
      </c>
      <c r="J1097" s="281">
        <v>26.44</v>
      </c>
      <c r="K1097" s="281">
        <v>39.659999999999997</v>
      </c>
      <c r="O1097" s="46"/>
      <c r="P1097" s="46"/>
      <c r="Q1097" s="46"/>
      <c r="R1097" s="46"/>
      <c r="S1097" s="46"/>
      <c r="T1097" s="46"/>
      <c r="U1097" s="46"/>
      <c r="V1097" s="46"/>
      <c r="W1097" s="46"/>
      <c r="X1097" s="46"/>
      <c r="Y1097" s="46"/>
    </row>
    <row r="1098" spans="1:25" ht="15" customHeight="1" x14ac:dyDescent="0.2">
      <c r="A1098" s="46"/>
      <c r="B1098" s="262" t="s">
        <v>919</v>
      </c>
      <c r="C1098" s="284" t="s">
        <v>1357</v>
      </c>
      <c r="D1098" s="262" t="s">
        <v>36</v>
      </c>
      <c r="E1098" s="262" t="s">
        <v>1358</v>
      </c>
      <c r="F1098" s="389" t="s">
        <v>923</v>
      </c>
      <c r="G1098" s="389"/>
      <c r="H1098" s="283" t="s">
        <v>304</v>
      </c>
      <c r="I1098" s="286">
        <v>1</v>
      </c>
      <c r="J1098" s="285">
        <v>246.63</v>
      </c>
      <c r="K1098" s="285">
        <v>246.63</v>
      </c>
      <c r="O1098" s="46"/>
      <c r="P1098" s="46"/>
      <c r="Q1098" s="46"/>
      <c r="R1098" s="46"/>
      <c r="S1098" s="46"/>
      <c r="T1098" s="46"/>
      <c r="U1098" s="46"/>
      <c r="V1098" s="46"/>
      <c r="W1098" s="46"/>
      <c r="X1098" s="46"/>
      <c r="Y1098" s="46"/>
    </row>
    <row r="1099" spans="1:25" ht="15" customHeight="1" x14ac:dyDescent="0.2">
      <c r="A1099" s="46"/>
      <c r="B1099" s="263"/>
      <c r="C1099" s="263"/>
      <c r="D1099" s="263"/>
      <c r="E1099" s="263"/>
      <c r="F1099" s="263" t="s">
        <v>924</v>
      </c>
      <c r="G1099" s="289">
        <v>79.48</v>
      </c>
      <c r="H1099" s="263" t="s">
        <v>925</v>
      </c>
      <c r="I1099" s="289">
        <v>0</v>
      </c>
      <c r="J1099" s="263" t="s">
        <v>926</v>
      </c>
      <c r="K1099" s="289">
        <v>79.48</v>
      </c>
      <c r="O1099" s="46"/>
      <c r="P1099" s="46"/>
      <c r="Q1099" s="46"/>
      <c r="R1099" s="46"/>
      <c r="S1099" s="46"/>
      <c r="T1099" s="46"/>
      <c r="U1099" s="46"/>
      <c r="V1099" s="46"/>
      <c r="W1099" s="46"/>
      <c r="X1099" s="46"/>
      <c r="Y1099" s="46"/>
    </row>
    <row r="1100" spans="1:25" ht="15" customHeight="1" x14ac:dyDescent="0.2">
      <c r="A1100" s="46"/>
      <c r="B1100" s="263"/>
      <c r="C1100" s="263"/>
      <c r="D1100" s="263"/>
      <c r="E1100" s="263"/>
      <c r="F1100" s="263" t="s">
        <v>927</v>
      </c>
      <c r="G1100" s="289">
        <v>70.36</v>
      </c>
      <c r="H1100" s="263"/>
      <c r="I1100" s="386" t="s">
        <v>928</v>
      </c>
      <c r="J1100" s="386"/>
      <c r="K1100" s="289">
        <v>408.47</v>
      </c>
      <c r="O1100" s="46"/>
      <c r="P1100" s="46"/>
      <c r="Q1100" s="46"/>
      <c r="R1100" s="46"/>
      <c r="S1100" s="46"/>
      <c r="T1100" s="46"/>
      <c r="U1100" s="46"/>
      <c r="V1100" s="46"/>
      <c r="W1100" s="46"/>
      <c r="X1100" s="46"/>
      <c r="Y1100" s="46"/>
    </row>
    <row r="1101" spans="1:25" ht="15" customHeight="1" x14ac:dyDescent="0.2">
      <c r="A1101" s="46"/>
      <c r="B1101" s="401" t="s">
        <v>2776</v>
      </c>
      <c r="C1101" s="401"/>
      <c r="D1101" s="401"/>
      <c r="E1101" s="401"/>
      <c r="F1101" s="401"/>
      <c r="G1101" s="401"/>
      <c r="H1101" s="401"/>
      <c r="I1101" s="401"/>
      <c r="J1101" s="401"/>
      <c r="K1101" s="401"/>
      <c r="O1101" s="46"/>
      <c r="P1101" s="46"/>
      <c r="Q1101" s="46"/>
      <c r="R1101" s="46"/>
      <c r="S1101" s="46"/>
      <c r="T1101" s="46"/>
      <c r="U1101" s="46"/>
      <c r="V1101" s="46"/>
      <c r="W1101" s="46"/>
      <c r="X1101" s="46"/>
      <c r="Y1101" s="46"/>
    </row>
    <row r="1102" spans="1:25" ht="15" customHeight="1" thickBot="1" x14ac:dyDescent="0.25">
      <c r="A1102" s="46"/>
      <c r="B1102" s="425" t="s">
        <v>2802</v>
      </c>
      <c r="C1102" s="425"/>
      <c r="D1102" s="425"/>
      <c r="E1102" s="425"/>
      <c r="F1102" s="425"/>
      <c r="G1102" s="425"/>
      <c r="H1102" s="425"/>
      <c r="I1102" s="425"/>
      <c r="J1102" s="425"/>
      <c r="K1102" s="425"/>
      <c r="O1102" s="46"/>
      <c r="P1102" s="46"/>
      <c r="Q1102" s="46"/>
      <c r="R1102" s="46"/>
      <c r="S1102" s="46"/>
      <c r="T1102" s="46"/>
      <c r="U1102" s="46"/>
      <c r="V1102" s="46"/>
      <c r="W1102" s="46"/>
      <c r="X1102" s="46"/>
      <c r="Y1102" s="46"/>
    </row>
    <row r="1103" spans="1:25" ht="15" customHeight="1" thickTop="1" x14ac:dyDescent="0.2">
      <c r="A1103" s="46"/>
      <c r="B1103" s="278"/>
      <c r="C1103" s="278"/>
      <c r="D1103" s="278"/>
      <c r="E1103" s="278"/>
      <c r="F1103" s="278"/>
      <c r="G1103" s="278"/>
      <c r="H1103" s="278"/>
      <c r="I1103" s="278"/>
      <c r="J1103" s="278"/>
      <c r="K1103" s="278"/>
      <c r="O1103" s="46"/>
      <c r="P1103" s="46"/>
      <c r="Q1103" s="46"/>
      <c r="R1103" s="46"/>
      <c r="S1103" s="46"/>
      <c r="T1103" s="46"/>
      <c r="U1103" s="46"/>
      <c r="V1103" s="46"/>
      <c r="W1103" s="46"/>
      <c r="X1103" s="46"/>
      <c r="Y1103" s="46"/>
    </row>
    <row r="1104" spans="1:25" ht="15" customHeight="1" x14ac:dyDescent="0.2">
      <c r="A1104" s="46"/>
      <c r="B1104" s="259" t="s">
        <v>312</v>
      </c>
      <c r="C1104" s="267" t="s">
        <v>24</v>
      </c>
      <c r="D1104" s="259" t="s">
        <v>25</v>
      </c>
      <c r="E1104" s="259" t="s">
        <v>26</v>
      </c>
      <c r="F1104" s="387" t="s">
        <v>917</v>
      </c>
      <c r="G1104" s="387"/>
      <c r="H1104" s="271" t="s">
        <v>27</v>
      </c>
      <c r="I1104" s="267" t="s">
        <v>28</v>
      </c>
      <c r="J1104" s="267" t="s">
        <v>29</v>
      </c>
      <c r="K1104" s="267" t="s">
        <v>30</v>
      </c>
      <c r="O1104" s="46"/>
      <c r="P1104" s="46"/>
      <c r="Q1104" s="46"/>
      <c r="R1104" s="46"/>
      <c r="S1104" s="46"/>
      <c r="T1104" s="46"/>
      <c r="U1104" s="46"/>
      <c r="V1104" s="46"/>
      <c r="W1104" s="46"/>
      <c r="X1104" s="46"/>
      <c r="Y1104" s="46"/>
    </row>
    <row r="1105" spans="1:25" ht="15" customHeight="1" x14ac:dyDescent="0.2">
      <c r="A1105" s="46"/>
      <c r="B1105" s="260" t="s">
        <v>918</v>
      </c>
      <c r="C1105" s="275" t="s">
        <v>313</v>
      </c>
      <c r="D1105" s="260" t="s">
        <v>47</v>
      </c>
      <c r="E1105" s="260" t="s">
        <v>314</v>
      </c>
      <c r="F1105" s="388" t="s">
        <v>4005</v>
      </c>
      <c r="G1105" s="388"/>
      <c r="H1105" s="274" t="s">
        <v>49</v>
      </c>
      <c r="I1105" s="277">
        <v>1</v>
      </c>
      <c r="J1105" s="276">
        <v>63.03</v>
      </c>
      <c r="K1105" s="276">
        <v>63.03</v>
      </c>
      <c r="O1105" s="46"/>
      <c r="P1105" s="46"/>
      <c r="Q1105" s="46"/>
      <c r="R1105" s="46"/>
      <c r="S1105" s="46"/>
      <c r="T1105" s="46"/>
      <c r="U1105" s="46"/>
      <c r="V1105" s="46"/>
      <c r="W1105" s="46"/>
      <c r="X1105" s="46"/>
      <c r="Y1105" s="46"/>
    </row>
    <row r="1106" spans="1:25" ht="15" customHeight="1" x14ac:dyDescent="0.2">
      <c r="A1106" s="46"/>
      <c r="B1106" s="261" t="s">
        <v>953</v>
      </c>
      <c r="C1106" s="280" t="s">
        <v>1019</v>
      </c>
      <c r="D1106" s="261" t="s">
        <v>47</v>
      </c>
      <c r="E1106" s="261" t="s">
        <v>1020</v>
      </c>
      <c r="F1106" s="385" t="s">
        <v>3970</v>
      </c>
      <c r="G1106" s="385"/>
      <c r="H1106" s="279" t="s">
        <v>950</v>
      </c>
      <c r="I1106" s="282">
        <v>0.45800000000000002</v>
      </c>
      <c r="J1106" s="281">
        <v>24.73</v>
      </c>
      <c r="K1106" s="281">
        <v>11.32</v>
      </c>
      <c r="O1106" s="46"/>
      <c r="P1106" s="46"/>
      <c r="Q1106" s="46"/>
      <c r="R1106" s="46"/>
      <c r="S1106" s="46"/>
      <c r="T1106" s="46"/>
      <c r="U1106" s="46"/>
      <c r="V1106" s="46"/>
      <c r="W1106" s="46"/>
      <c r="X1106" s="46"/>
      <c r="Y1106" s="46"/>
    </row>
    <row r="1107" spans="1:25" ht="15" customHeight="1" x14ac:dyDescent="0.2">
      <c r="A1107" s="46"/>
      <c r="B1107" s="261" t="s">
        <v>953</v>
      </c>
      <c r="C1107" s="280" t="s">
        <v>1359</v>
      </c>
      <c r="D1107" s="261" t="s">
        <v>47</v>
      </c>
      <c r="E1107" s="261" t="s">
        <v>2642</v>
      </c>
      <c r="F1107" s="385" t="s">
        <v>3970</v>
      </c>
      <c r="G1107" s="385"/>
      <c r="H1107" s="279" t="s">
        <v>950</v>
      </c>
      <c r="I1107" s="282">
        <v>0.91600000000000004</v>
      </c>
      <c r="J1107" s="281">
        <v>34.549999999999997</v>
      </c>
      <c r="K1107" s="281">
        <v>31.64</v>
      </c>
      <c r="O1107" s="46"/>
      <c r="P1107" s="46"/>
      <c r="Q1107" s="46"/>
      <c r="R1107" s="46"/>
      <c r="S1107" s="46"/>
      <c r="T1107" s="46"/>
      <c r="U1107" s="46"/>
      <c r="V1107" s="46"/>
      <c r="W1107" s="46"/>
      <c r="X1107" s="46"/>
      <c r="Y1107" s="46"/>
    </row>
    <row r="1108" spans="1:25" ht="15" customHeight="1" x14ac:dyDescent="0.2">
      <c r="A1108" s="46"/>
      <c r="B1108" s="262" t="s">
        <v>919</v>
      </c>
      <c r="C1108" s="284" t="s">
        <v>1360</v>
      </c>
      <c r="D1108" s="262" t="s">
        <v>47</v>
      </c>
      <c r="E1108" s="262" t="s">
        <v>2630</v>
      </c>
      <c r="F1108" s="389" t="s">
        <v>923</v>
      </c>
      <c r="G1108" s="389"/>
      <c r="H1108" s="283" t="s">
        <v>49</v>
      </c>
      <c r="I1108" s="286">
        <v>1</v>
      </c>
      <c r="J1108" s="285">
        <v>20.07</v>
      </c>
      <c r="K1108" s="285">
        <v>20.07</v>
      </c>
      <c r="O1108" s="46"/>
      <c r="P1108" s="46"/>
      <c r="Q1108" s="46"/>
      <c r="R1108" s="46"/>
      <c r="S1108" s="46"/>
      <c r="T1108" s="46"/>
      <c r="U1108" s="46"/>
      <c r="V1108" s="46"/>
      <c r="W1108" s="46"/>
      <c r="X1108" s="46"/>
      <c r="Y1108" s="46"/>
    </row>
    <row r="1109" spans="1:25" ht="15" customHeight="1" x14ac:dyDescent="0.2">
      <c r="A1109" s="46"/>
      <c r="B1109" s="263"/>
      <c r="C1109" s="263"/>
      <c r="D1109" s="263"/>
      <c r="E1109" s="263"/>
      <c r="F1109" s="263" t="s">
        <v>924</v>
      </c>
      <c r="G1109" s="289">
        <v>37.409999999999997</v>
      </c>
      <c r="H1109" s="263" t="s">
        <v>925</v>
      </c>
      <c r="I1109" s="289">
        <v>0</v>
      </c>
      <c r="J1109" s="263" t="s">
        <v>926</v>
      </c>
      <c r="K1109" s="289">
        <v>37.409999999999997</v>
      </c>
      <c r="O1109" s="46"/>
      <c r="P1109" s="46"/>
      <c r="Q1109" s="46"/>
      <c r="R1109" s="46"/>
      <c r="S1109" s="46"/>
      <c r="T1109" s="46"/>
      <c r="U1109" s="46"/>
      <c r="V1109" s="46"/>
      <c r="W1109" s="46"/>
      <c r="X1109" s="46"/>
      <c r="Y1109" s="46"/>
    </row>
    <row r="1110" spans="1:25" ht="15" customHeight="1" thickBot="1" x14ac:dyDescent="0.25">
      <c r="A1110" s="46"/>
      <c r="B1110" s="263"/>
      <c r="C1110" s="263"/>
      <c r="D1110" s="263"/>
      <c r="E1110" s="263"/>
      <c r="F1110" s="263" t="s">
        <v>927</v>
      </c>
      <c r="G1110" s="289">
        <v>13.11</v>
      </c>
      <c r="H1110" s="263"/>
      <c r="I1110" s="386" t="s">
        <v>928</v>
      </c>
      <c r="J1110" s="386"/>
      <c r="K1110" s="289">
        <v>76.14</v>
      </c>
      <c r="O1110" s="46"/>
      <c r="P1110" s="46"/>
      <c r="Q1110" s="46"/>
      <c r="R1110" s="46"/>
      <c r="S1110" s="46"/>
      <c r="T1110" s="46"/>
      <c r="U1110" s="46"/>
      <c r="V1110" s="46"/>
      <c r="W1110" s="46"/>
      <c r="X1110" s="46"/>
      <c r="Y1110" s="46"/>
    </row>
    <row r="1111" spans="1:25" ht="15" customHeight="1" thickTop="1" x14ac:dyDescent="0.2">
      <c r="A1111" s="46"/>
      <c r="B1111" s="278"/>
      <c r="C1111" s="278"/>
      <c r="D1111" s="278"/>
      <c r="E1111" s="278"/>
      <c r="F1111" s="278"/>
      <c r="G1111" s="278"/>
      <c r="H1111" s="278"/>
      <c r="I1111" s="278"/>
      <c r="J1111" s="278"/>
      <c r="K1111" s="278"/>
      <c r="O1111" s="46"/>
      <c r="P1111" s="46"/>
      <c r="Q1111" s="46"/>
      <c r="R1111" s="46"/>
      <c r="S1111" s="46"/>
      <c r="T1111" s="46"/>
      <c r="U1111" s="46"/>
      <c r="V1111" s="46"/>
      <c r="W1111" s="46"/>
      <c r="X1111" s="46"/>
      <c r="Y1111" s="46"/>
    </row>
    <row r="1112" spans="1:25" ht="15" customHeight="1" x14ac:dyDescent="0.2">
      <c r="A1112" s="46"/>
      <c r="B1112" s="259" t="s">
        <v>315</v>
      </c>
      <c r="C1112" s="267" t="s">
        <v>24</v>
      </c>
      <c r="D1112" s="259" t="s">
        <v>25</v>
      </c>
      <c r="E1112" s="259" t="s">
        <v>26</v>
      </c>
      <c r="F1112" s="387" t="s">
        <v>917</v>
      </c>
      <c r="G1112" s="387"/>
      <c r="H1112" s="271" t="s">
        <v>27</v>
      </c>
      <c r="I1112" s="267" t="s">
        <v>28</v>
      </c>
      <c r="J1112" s="267" t="s">
        <v>29</v>
      </c>
      <c r="K1112" s="267" t="s">
        <v>30</v>
      </c>
      <c r="O1112" s="46"/>
      <c r="P1112" s="46"/>
      <c r="Q1112" s="46"/>
      <c r="R1112" s="46"/>
      <c r="S1112" s="46"/>
      <c r="T1112" s="46"/>
      <c r="U1112" s="46"/>
      <c r="V1112" s="46"/>
      <c r="W1112" s="46"/>
      <c r="X1112" s="46"/>
      <c r="Y1112" s="46"/>
    </row>
    <row r="1113" spans="1:25" ht="15" customHeight="1" x14ac:dyDescent="0.2">
      <c r="A1113" s="46"/>
      <c r="B1113" s="260" t="s">
        <v>918</v>
      </c>
      <c r="C1113" s="275" t="s">
        <v>2586</v>
      </c>
      <c r="D1113" s="260" t="s">
        <v>73</v>
      </c>
      <c r="E1113" s="260" t="s">
        <v>316</v>
      </c>
      <c r="F1113" s="388" t="s">
        <v>1308</v>
      </c>
      <c r="G1113" s="388"/>
      <c r="H1113" s="274" t="s">
        <v>40</v>
      </c>
      <c r="I1113" s="277">
        <v>1</v>
      </c>
      <c r="J1113" s="276">
        <v>775.44</v>
      </c>
      <c r="K1113" s="276">
        <v>775.44</v>
      </c>
      <c r="O1113" s="46"/>
      <c r="P1113" s="46"/>
      <c r="Q1113" s="46"/>
      <c r="R1113" s="46"/>
      <c r="S1113" s="46"/>
      <c r="T1113" s="46"/>
      <c r="U1113" s="46"/>
      <c r="V1113" s="46"/>
      <c r="W1113" s="46"/>
      <c r="X1113" s="46"/>
      <c r="Y1113" s="46"/>
    </row>
    <row r="1114" spans="1:25" ht="15" customHeight="1" x14ac:dyDescent="0.2">
      <c r="A1114" s="46"/>
      <c r="B1114" s="261" t="s">
        <v>953</v>
      </c>
      <c r="C1114" s="280" t="s">
        <v>1019</v>
      </c>
      <c r="D1114" s="261" t="s">
        <v>47</v>
      </c>
      <c r="E1114" s="261" t="s">
        <v>1020</v>
      </c>
      <c r="F1114" s="385" t="s">
        <v>3970</v>
      </c>
      <c r="G1114" s="385"/>
      <c r="H1114" s="279" t="s">
        <v>950</v>
      </c>
      <c r="I1114" s="282">
        <v>2.165</v>
      </c>
      <c r="J1114" s="281">
        <v>24.73</v>
      </c>
      <c r="K1114" s="281">
        <v>53.54</v>
      </c>
      <c r="O1114" s="46"/>
      <c r="P1114" s="46"/>
      <c r="Q1114" s="46"/>
      <c r="R1114" s="46"/>
      <c r="S1114" s="46"/>
      <c r="T1114" s="46"/>
      <c r="U1114" s="46"/>
      <c r="V1114" s="46"/>
      <c r="W1114" s="46"/>
      <c r="X1114" s="46"/>
      <c r="Y1114" s="46"/>
    </row>
    <row r="1115" spans="1:25" ht="15" customHeight="1" x14ac:dyDescent="0.2">
      <c r="A1115" s="46"/>
      <c r="B1115" s="261" t="s">
        <v>953</v>
      </c>
      <c r="C1115" s="280" t="s">
        <v>1086</v>
      </c>
      <c r="D1115" s="261" t="s">
        <v>47</v>
      </c>
      <c r="E1115" s="261" t="s">
        <v>1087</v>
      </c>
      <c r="F1115" s="385" t="s">
        <v>3970</v>
      </c>
      <c r="G1115" s="385"/>
      <c r="H1115" s="279" t="s">
        <v>950</v>
      </c>
      <c r="I1115" s="282">
        <v>2.165</v>
      </c>
      <c r="J1115" s="281">
        <v>35.590000000000003</v>
      </c>
      <c r="K1115" s="281">
        <v>77.05</v>
      </c>
      <c r="O1115" s="46"/>
      <c r="P1115" s="46"/>
      <c r="Q1115" s="46"/>
      <c r="R1115" s="46"/>
      <c r="S1115" s="46"/>
      <c r="T1115" s="46"/>
      <c r="U1115" s="46"/>
      <c r="V1115" s="46"/>
      <c r="W1115" s="46"/>
      <c r="X1115" s="46"/>
      <c r="Y1115" s="46"/>
    </row>
    <row r="1116" spans="1:25" ht="15" customHeight="1" x14ac:dyDescent="0.2">
      <c r="A1116" s="46"/>
      <c r="B1116" s="261" t="s">
        <v>953</v>
      </c>
      <c r="C1116" s="280" t="s">
        <v>1359</v>
      </c>
      <c r="D1116" s="261" t="s">
        <v>47</v>
      </c>
      <c r="E1116" s="261" t="s">
        <v>2642</v>
      </c>
      <c r="F1116" s="385" t="s">
        <v>3970</v>
      </c>
      <c r="G1116" s="385"/>
      <c r="H1116" s="279" t="s">
        <v>950</v>
      </c>
      <c r="I1116" s="282">
        <v>3.9180000000000001</v>
      </c>
      <c r="J1116" s="281">
        <v>34.549999999999997</v>
      </c>
      <c r="K1116" s="281">
        <v>135.36000000000001</v>
      </c>
      <c r="O1116" s="46"/>
      <c r="P1116" s="46"/>
      <c r="Q1116" s="46"/>
      <c r="R1116" s="46"/>
      <c r="S1116" s="46"/>
      <c r="T1116" s="46"/>
      <c r="U1116" s="46"/>
      <c r="V1116" s="46"/>
      <c r="W1116" s="46"/>
      <c r="X1116" s="46"/>
      <c r="Y1116" s="46"/>
    </row>
    <row r="1117" spans="1:25" ht="15" customHeight="1" x14ac:dyDescent="0.2">
      <c r="A1117" s="46"/>
      <c r="B1117" s="261" t="s">
        <v>953</v>
      </c>
      <c r="C1117" s="280" t="s">
        <v>1042</v>
      </c>
      <c r="D1117" s="261" t="s">
        <v>47</v>
      </c>
      <c r="E1117" s="261" t="s">
        <v>1043</v>
      </c>
      <c r="F1117" s="385" t="s">
        <v>3970</v>
      </c>
      <c r="G1117" s="385"/>
      <c r="H1117" s="279" t="s">
        <v>950</v>
      </c>
      <c r="I1117" s="282">
        <v>3.2989999999999999</v>
      </c>
      <c r="J1117" s="281">
        <v>26.44</v>
      </c>
      <c r="K1117" s="281">
        <v>87.22</v>
      </c>
      <c r="O1117" s="46"/>
      <c r="P1117" s="46"/>
      <c r="Q1117" s="46"/>
      <c r="R1117" s="46"/>
      <c r="S1117" s="46"/>
      <c r="T1117" s="46"/>
      <c r="U1117" s="46"/>
      <c r="V1117" s="46"/>
      <c r="W1117" s="46"/>
      <c r="X1117" s="46"/>
      <c r="Y1117" s="46"/>
    </row>
    <row r="1118" spans="1:25" ht="15" customHeight="1" x14ac:dyDescent="0.2">
      <c r="A1118" s="46"/>
      <c r="B1118" s="262" t="s">
        <v>919</v>
      </c>
      <c r="C1118" s="284" t="s">
        <v>2657</v>
      </c>
      <c r="D1118" s="262" t="s">
        <v>47</v>
      </c>
      <c r="E1118" s="262" t="s">
        <v>2658</v>
      </c>
      <c r="F1118" s="389" t="s">
        <v>923</v>
      </c>
      <c r="G1118" s="389"/>
      <c r="H1118" s="283" t="s">
        <v>97</v>
      </c>
      <c r="I1118" s="286">
        <v>1.7929999999999999</v>
      </c>
      <c r="J1118" s="285">
        <v>0.73</v>
      </c>
      <c r="K1118" s="285">
        <v>1.3</v>
      </c>
      <c r="O1118" s="46"/>
      <c r="P1118" s="46"/>
      <c r="Q1118" s="46"/>
      <c r="R1118" s="46"/>
      <c r="S1118" s="46"/>
      <c r="T1118" s="46"/>
      <c r="U1118" s="46"/>
      <c r="V1118" s="46"/>
      <c r="W1118" s="46"/>
      <c r="X1118" s="46"/>
      <c r="Y1118" s="46"/>
    </row>
    <row r="1119" spans="1:25" ht="15" customHeight="1" x14ac:dyDescent="0.2">
      <c r="A1119" s="46"/>
      <c r="B1119" s="262" t="s">
        <v>919</v>
      </c>
      <c r="C1119" s="284" t="s">
        <v>1901</v>
      </c>
      <c r="D1119" s="262" t="s">
        <v>47</v>
      </c>
      <c r="E1119" s="262" t="s">
        <v>1902</v>
      </c>
      <c r="F1119" s="389" t="s">
        <v>923</v>
      </c>
      <c r="G1119" s="389"/>
      <c r="H1119" s="283" t="s">
        <v>60</v>
      </c>
      <c r="I1119" s="286">
        <v>4.0000000000000001E-3</v>
      </c>
      <c r="J1119" s="285">
        <v>162.09</v>
      </c>
      <c r="K1119" s="285">
        <v>0.64</v>
      </c>
      <c r="O1119" s="46"/>
      <c r="P1119" s="46"/>
      <c r="Q1119" s="46"/>
      <c r="R1119" s="46"/>
      <c r="S1119" s="46"/>
      <c r="T1119" s="46"/>
      <c r="U1119" s="46"/>
      <c r="V1119" s="46"/>
      <c r="W1119" s="46"/>
      <c r="X1119" s="46"/>
      <c r="Y1119" s="46"/>
    </row>
    <row r="1120" spans="1:25" ht="15" customHeight="1" x14ac:dyDescent="0.2">
      <c r="A1120" s="46"/>
      <c r="B1120" s="262" t="s">
        <v>919</v>
      </c>
      <c r="C1120" s="284" t="s">
        <v>1362</v>
      </c>
      <c r="D1120" s="262" t="s">
        <v>43</v>
      </c>
      <c r="E1120" s="262" t="s">
        <v>1363</v>
      </c>
      <c r="F1120" s="389" t="s">
        <v>923</v>
      </c>
      <c r="G1120" s="389"/>
      <c r="H1120" s="283" t="s">
        <v>97</v>
      </c>
      <c r="I1120" s="286">
        <v>3.6999999999999998E-2</v>
      </c>
      <c r="J1120" s="285">
        <v>21.9</v>
      </c>
      <c r="K1120" s="285">
        <v>0.81</v>
      </c>
      <c r="O1120" s="46"/>
      <c r="P1120" s="46"/>
      <c r="Q1120" s="46"/>
      <c r="R1120" s="46"/>
      <c r="S1120" s="46"/>
      <c r="T1120" s="46"/>
      <c r="U1120" s="46"/>
      <c r="V1120" s="46"/>
      <c r="W1120" s="46"/>
      <c r="X1120" s="46"/>
      <c r="Y1120" s="46"/>
    </row>
    <row r="1121" spans="1:25" ht="15" customHeight="1" x14ac:dyDescent="0.2">
      <c r="A1121" s="46"/>
      <c r="B1121" s="262" t="s">
        <v>919</v>
      </c>
      <c r="C1121" s="284" t="s">
        <v>1319</v>
      </c>
      <c r="D1121" s="262" t="s">
        <v>43</v>
      </c>
      <c r="E1121" s="262" t="s">
        <v>1320</v>
      </c>
      <c r="F1121" s="389" t="s">
        <v>923</v>
      </c>
      <c r="G1121" s="389"/>
      <c r="H1121" s="283" t="s">
        <v>49</v>
      </c>
      <c r="I1121" s="286">
        <v>1.86</v>
      </c>
      <c r="J1121" s="285">
        <v>0.85</v>
      </c>
      <c r="K1121" s="285">
        <v>1.58</v>
      </c>
      <c r="O1121" s="46"/>
      <c r="P1121" s="46"/>
      <c r="Q1121" s="46"/>
      <c r="R1121" s="46"/>
      <c r="S1121" s="46"/>
      <c r="T1121" s="46"/>
      <c r="U1121" s="46"/>
      <c r="V1121" s="46"/>
      <c r="W1121" s="46"/>
      <c r="X1121" s="46"/>
      <c r="Y1121" s="46"/>
    </row>
    <row r="1122" spans="1:25" ht="15" customHeight="1" x14ac:dyDescent="0.2">
      <c r="A1122" s="46"/>
      <c r="B1122" s="262" t="s">
        <v>919</v>
      </c>
      <c r="C1122" s="284" t="s">
        <v>1323</v>
      </c>
      <c r="D1122" s="262" t="s">
        <v>43</v>
      </c>
      <c r="E1122" s="262" t="s">
        <v>1324</v>
      </c>
      <c r="F1122" s="389" t="s">
        <v>923</v>
      </c>
      <c r="G1122" s="389"/>
      <c r="H1122" s="283" t="s">
        <v>83</v>
      </c>
      <c r="I1122" s="286">
        <v>2.9769999999999999</v>
      </c>
      <c r="J1122" s="285">
        <v>47.13</v>
      </c>
      <c r="K1122" s="285">
        <v>140.30000000000001</v>
      </c>
      <c r="O1122" s="46"/>
      <c r="P1122" s="46"/>
      <c r="Q1122" s="46"/>
      <c r="R1122" s="46"/>
      <c r="S1122" s="46"/>
      <c r="T1122" s="46"/>
      <c r="U1122" s="46"/>
      <c r="V1122" s="46"/>
      <c r="W1122" s="46"/>
      <c r="X1122" s="46"/>
      <c r="Y1122" s="46"/>
    </row>
    <row r="1123" spans="1:25" ht="15" customHeight="1" x14ac:dyDescent="0.2">
      <c r="A1123" s="46"/>
      <c r="B1123" s="262" t="s">
        <v>919</v>
      </c>
      <c r="C1123" s="284" t="s">
        <v>1321</v>
      </c>
      <c r="D1123" s="262" t="s">
        <v>43</v>
      </c>
      <c r="E1123" s="262" t="s">
        <v>1322</v>
      </c>
      <c r="F1123" s="389" t="s">
        <v>923</v>
      </c>
      <c r="G1123" s="389"/>
      <c r="H1123" s="283" t="s">
        <v>83</v>
      </c>
      <c r="I1123" s="286">
        <v>5.9530000000000003</v>
      </c>
      <c r="J1123" s="285">
        <v>46.64</v>
      </c>
      <c r="K1123" s="285">
        <v>277.64</v>
      </c>
      <c r="O1123" s="46"/>
      <c r="P1123" s="46"/>
      <c r="Q1123" s="46"/>
      <c r="R1123" s="46"/>
      <c r="S1123" s="46"/>
      <c r="T1123" s="46"/>
      <c r="U1123" s="46"/>
      <c r="V1123" s="46"/>
      <c r="W1123" s="46"/>
      <c r="X1123" s="46"/>
      <c r="Y1123" s="46"/>
    </row>
    <row r="1124" spans="1:25" ht="15" customHeight="1" x14ac:dyDescent="0.2">
      <c r="A1124" s="46"/>
      <c r="B1124" s="263"/>
      <c r="C1124" s="263"/>
      <c r="D1124" s="263"/>
      <c r="E1124" s="263"/>
      <c r="F1124" s="263" t="s">
        <v>924</v>
      </c>
      <c r="G1124" s="289">
        <v>306.20999999999998</v>
      </c>
      <c r="H1124" s="263" t="s">
        <v>925</v>
      </c>
      <c r="I1124" s="289">
        <v>0</v>
      </c>
      <c r="J1124" s="263" t="s">
        <v>926</v>
      </c>
      <c r="K1124" s="289">
        <v>306.20999999999998</v>
      </c>
      <c r="O1124" s="46"/>
      <c r="P1124" s="46"/>
      <c r="Q1124" s="46"/>
      <c r="R1124" s="46"/>
      <c r="S1124" s="46"/>
      <c r="T1124" s="46"/>
      <c r="U1124" s="46"/>
      <c r="V1124" s="46"/>
      <c r="W1124" s="46"/>
      <c r="X1124" s="46"/>
      <c r="Y1124" s="46"/>
    </row>
    <row r="1125" spans="1:25" ht="15" customHeight="1" x14ac:dyDescent="0.2">
      <c r="A1125" s="46"/>
      <c r="B1125" s="263"/>
      <c r="C1125" s="263"/>
      <c r="D1125" s="263"/>
      <c r="E1125" s="263"/>
      <c r="F1125" s="263" t="s">
        <v>927</v>
      </c>
      <c r="G1125" s="289">
        <v>161.36000000000001</v>
      </c>
      <c r="H1125" s="263"/>
      <c r="I1125" s="386" t="s">
        <v>928</v>
      </c>
      <c r="J1125" s="386"/>
      <c r="K1125" s="289">
        <v>936.8</v>
      </c>
      <c r="O1125" s="46"/>
      <c r="P1125" s="46"/>
      <c r="Q1125" s="46"/>
      <c r="R1125" s="46"/>
      <c r="S1125" s="46"/>
      <c r="T1125" s="46"/>
      <c r="U1125" s="46"/>
      <c r="V1125" s="46"/>
      <c r="W1125" s="46"/>
      <c r="X1125" s="46"/>
      <c r="Y1125" s="46"/>
    </row>
    <row r="1126" spans="1:25" ht="15" customHeight="1" x14ac:dyDescent="0.2">
      <c r="A1126" s="46"/>
      <c r="B1126" s="401" t="s">
        <v>2776</v>
      </c>
      <c r="C1126" s="401"/>
      <c r="D1126" s="401"/>
      <c r="E1126" s="401"/>
      <c r="F1126" s="401"/>
      <c r="G1126" s="401"/>
      <c r="H1126" s="401"/>
      <c r="I1126" s="401"/>
      <c r="J1126" s="401"/>
      <c r="K1126" s="401"/>
      <c r="O1126" s="46"/>
      <c r="P1126" s="46"/>
      <c r="Q1126" s="46"/>
      <c r="R1126" s="46"/>
      <c r="S1126" s="46"/>
      <c r="T1126" s="46"/>
      <c r="U1126" s="46"/>
      <c r="V1126" s="46"/>
      <c r="W1126" s="46"/>
      <c r="X1126" s="46"/>
      <c r="Y1126" s="46"/>
    </row>
    <row r="1127" spans="1:25" ht="15" customHeight="1" thickBot="1" x14ac:dyDescent="0.25">
      <c r="A1127" s="46"/>
      <c r="B1127" s="425" t="s">
        <v>2803</v>
      </c>
      <c r="C1127" s="425"/>
      <c r="D1127" s="425"/>
      <c r="E1127" s="425"/>
      <c r="F1127" s="425"/>
      <c r="G1127" s="425"/>
      <c r="H1127" s="425"/>
      <c r="I1127" s="425"/>
      <c r="J1127" s="425"/>
      <c r="K1127" s="425"/>
      <c r="O1127" s="46"/>
      <c r="P1127" s="46"/>
      <c r="Q1127" s="46"/>
      <c r="R1127" s="46"/>
      <c r="S1127" s="46"/>
      <c r="T1127" s="46"/>
      <c r="U1127" s="46"/>
      <c r="V1127" s="46"/>
      <c r="W1127" s="46"/>
      <c r="X1127" s="46"/>
      <c r="Y1127" s="46"/>
    </row>
    <row r="1128" spans="1:25" ht="15" customHeight="1" thickTop="1" x14ac:dyDescent="0.2">
      <c r="A1128" s="46"/>
      <c r="B1128" s="278"/>
      <c r="C1128" s="278"/>
      <c r="D1128" s="278"/>
      <c r="E1128" s="278"/>
      <c r="F1128" s="278"/>
      <c r="G1128" s="278"/>
      <c r="H1128" s="278"/>
      <c r="I1128" s="278"/>
      <c r="J1128" s="278"/>
      <c r="K1128" s="278"/>
      <c r="O1128" s="46"/>
      <c r="P1128" s="46"/>
      <c r="Q1128" s="46"/>
      <c r="R1128" s="46"/>
      <c r="S1128" s="46"/>
      <c r="T1128" s="46"/>
      <c r="U1128" s="46"/>
      <c r="V1128" s="46"/>
      <c r="W1128" s="46"/>
      <c r="X1128" s="46"/>
      <c r="Y1128" s="46"/>
    </row>
    <row r="1129" spans="1:25" ht="15" customHeight="1" x14ac:dyDescent="0.2">
      <c r="A1129" s="46"/>
      <c r="B1129" s="259" t="s">
        <v>3183</v>
      </c>
      <c r="C1129" s="267" t="s">
        <v>24</v>
      </c>
      <c r="D1129" s="259" t="s">
        <v>25</v>
      </c>
      <c r="E1129" s="259" t="s">
        <v>26</v>
      </c>
      <c r="F1129" s="387" t="s">
        <v>917</v>
      </c>
      <c r="G1129" s="387"/>
      <c r="H1129" s="271" t="s">
        <v>27</v>
      </c>
      <c r="I1129" s="267" t="s">
        <v>28</v>
      </c>
      <c r="J1129" s="267" t="s">
        <v>29</v>
      </c>
      <c r="K1129" s="267" t="s">
        <v>30</v>
      </c>
      <c r="O1129" s="46"/>
      <c r="P1129" s="46"/>
      <c r="Q1129" s="46"/>
      <c r="R1129" s="46"/>
      <c r="S1129" s="46"/>
      <c r="T1129" s="46"/>
      <c r="U1129" s="46"/>
      <c r="V1129" s="46"/>
      <c r="W1129" s="46"/>
      <c r="X1129" s="46"/>
      <c r="Y1129" s="46"/>
    </row>
    <row r="1130" spans="1:25" ht="15" customHeight="1" x14ac:dyDescent="0.2">
      <c r="A1130" s="46"/>
      <c r="B1130" s="260" t="s">
        <v>918</v>
      </c>
      <c r="C1130" s="275" t="s">
        <v>3184</v>
      </c>
      <c r="D1130" s="260" t="s">
        <v>47</v>
      </c>
      <c r="E1130" s="260" t="s">
        <v>3185</v>
      </c>
      <c r="F1130" s="388" t="s">
        <v>4005</v>
      </c>
      <c r="G1130" s="388"/>
      <c r="H1130" s="274" t="s">
        <v>49</v>
      </c>
      <c r="I1130" s="277">
        <v>1</v>
      </c>
      <c r="J1130" s="276">
        <v>97.75</v>
      </c>
      <c r="K1130" s="276">
        <v>97.75</v>
      </c>
      <c r="O1130" s="46"/>
      <c r="P1130" s="46"/>
      <c r="Q1130" s="46"/>
      <c r="R1130" s="46"/>
      <c r="S1130" s="46"/>
      <c r="T1130" s="46"/>
      <c r="U1130" s="46"/>
      <c r="V1130" s="46"/>
      <c r="W1130" s="46"/>
      <c r="X1130" s="46"/>
      <c r="Y1130" s="46"/>
    </row>
    <row r="1131" spans="1:25" ht="45.6" customHeight="1" x14ac:dyDescent="0.2">
      <c r="A1131" s="46"/>
      <c r="B1131" s="261" t="s">
        <v>953</v>
      </c>
      <c r="C1131" s="280" t="s">
        <v>1359</v>
      </c>
      <c r="D1131" s="261" t="s">
        <v>47</v>
      </c>
      <c r="E1131" s="261" t="s">
        <v>2642</v>
      </c>
      <c r="F1131" s="385" t="s">
        <v>3970</v>
      </c>
      <c r="G1131" s="385"/>
      <c r="H1131" s="279" t="s">
        <v>950</v>
      </c>
      <c r="I1131" s="282">
        <v>0.91400000000000003</v>
      </c>
      <c r="J1131" s="281">
        <v>34.549999999999997</v>
      </c>
      <c r="K1131" s="281">
        <v>31.57</v>
      </c>
      <c r="O1131" s="46"/>
      <c r="P1131" s="46"/>
      <c r="Q1131" s="46"/>
      <c r="R1131" s="46"/>
      <c r="S1131" s="46"/>
      <c r="T1131" s="46"/>
      <c r="U1131" s="46"/>
      <c r="V1131" s="46"/>
      <c r="W1131" s="46"/>
      <c r="X1131" s="46"/>
      <c r="Y1131" s="46"/>
    </row>
    <row r="1132" spans="1:25" ht="15" customHeight="1" x14ac:dyDescent="0.2">
      <c r="A1132" s="46"/>
      <c r="B1132" s="261" t="s">
        <v>953</v>
      </c>
      <c r="C1132" s="280" t="s">
        <v>1019</v>
      </c>
      <c r="D1132" s="261" t="s">
        <v>47</v>
      </c>
      <c r="E1132" s="261" t="s">
        <v>1020</v>
      </c>
      <c r="F1132" s="385" t="s">
        <v>3970</v>
      </c>
      <c r="G1132" s="385"/>
      <c r="H1132" s="279" t="s">
        <v>950</v>
      </c>
      <c r="I1132" s="282">
        <v>0.45700000000000002</v>
      </c>
      <c r="J1132" s="281">
        <v>24.73</v>
      </c>
      <c r="K1132" s="281">
        <v>11.3</v>
      </c>
      <c r="O1132" s="46"/>
      <c r="P1132" s="46"/>
      <c r="Q1132" s="46"/>
      <c r="R1132" s="46"/>
      <c r="S1132" s="46"/>
      <c r="T1132" s="46"/>
      <c r="U1132" s="46"/>
      <c r="V1132" s="46"/>
      <c r="W1132" s="46"/>
      <c r="X1132" s="46"/>
      <c r="Y1132" s="46"/>
    </row>
    <row r="1133" spans="1:25" ht="15" customHeight="1" x14ac:dyDescent="0.2">
      <c r="A1133" s="46"/>
      <c r="B1133" s="262" t="s">
        <v>919</v>
      </c>
      <c r="C1133" s="284" t="s">
        <v>3282</v>
      </c>
      <c r="D1133" s="262" t="s">
        <v>47</v>
      </c>
      <c r="E1133" s="262" t="s">
        <v>3283</v>
      </c>
      <c r="F1133" s="389" t="s">
        <v>923</v>
      </c>
      <c r="G1133" s="389"/>
      <c r="H1133" s="283" t="s">
        <v>49</v>
      </c>
      <c r="I1133" s="286">
        <v>1</v>
      </c>
      <c r="J1133" s="285">
        <v>54.88</v>
      </c>
      <c r="K1133" s="285">
        <v>54.88</v>
      </c>
      <c r="O1133" s="46"/>
      <c r="P1133" s="46"/>
      <c r="Q1133" s="46"/>
      <c r="R1133" s="46"/>
      <c r="S1133" s="46"/>
      <c r="T1133" s="46"/>
      <c r="U1133" s="46"/>
      <c r="V1133" s="46"/>
      <c r="W1133" s="46"/>
      <c r="X1133" s="46"/>
      <c r="Y1133" s="46"/>
    </row>
    <row r="1134" spans="1:25" ht="15" customHeight="1" x14ac:dyDescent="0.2">
      <c r="A1134" s="46"/>
      <c r="B1134" s="263"/>
      <c r="C1134" s="263"/>
      <c r="D1134" s="263"/>
      <c r="E1134" s="263"/>
      <c r="F1134" s="263" t="s">
        <v>924</v>
      </c>
      <c r="G1134" s="289">
        <v>37.33</v>
      </c>
      <c r="H1134" s="263" t="s">
        <v>925</v>
      </c>
      <c r="I1134" s="289">
        <v>0</v>
      </c>
      <c r="J1134" s="263" t="s">
        <v>926</v>
      </c>
      <c r="K1134" s="289">
        <v>37.33</v>
      </c>
      <c r="O1134" s="46"/>
      <c r="P1134" s="46"/>
      <c r="Q1134" s="46"/>
      <c r="R1134" s="46"/>
      <c r="S1134" s="46"/>
      <c r="T1134" s="46"/>
      <c r="U1134" s="46"/>
      <c r="V1134" s="46"/>
      <c r="W1134" s="46"/>
      <c r="X1134" s="46"/>
      <c r="Y1134" s="46"/>
    </row>
    <row r="1135" spans="1:25" ht="15" customHeight="1" thickBot="1" x14ac:dyDescent="0.25">
      <c r="A1135" s="46"/>
      <c r="B1135" s="263"/>
      <c r="C1135" s="263"/>
      <c r="D1135" s="263"/>
      <c r="E1135" s="263"/>
      <c r="F1135" s="263" t="s">
        <v>927</v>
      </c>
      <c r="G1135" s="289">
        <v>20.34</v>
      </c>
      <c r="H1135" s="263"/>
      <c r="I1135" s="386" t="s">
        <v>928</v>
      </c>
      <c r="J1135" s="386"/>
      <c r="K1135" s="289">
        <v>118.09</v>
      </c>
      <c r="O1135" s="46"/>
      <c r="P1135" s="46"/>
      <c r="Q1135" s="46"/>
      <c r="R1135" s="46"/>
      <c r="S1135" s="46"/>
      <c r="T1135" s="46"/>
      <c r="U1135" s="46"/>
      <c r="V1135" s="46"/>
      <c r="W1135" s="46"/>
      <c r="X1135" s="46"/>
      <c r="Y1135" s="46"/>
    </row>
    <row r="1136" spans="1:25" ht="15" customHeight="1" thickTop="1" x14ac:dyDescent="0.2">
      <c r="A1136" s="46"/>
      <c r="B1136" s="278"/>
      <c r="C1136" s="278"/>
      <c r="D1136" s="278"/>
      <c r="E1136" s="278"/>
      <c r="F1136" s="278"/>
      <c r="G1136" s="278"/>
      <c r="H1136" s="278"/>
      <c r="I1136" s="278"/>
      <c r="J1136" s="278"/>
      <c r="K1136" s="278"/>
      <c r="O1136" s="46"/>
      <c r="P1136" s="46"/>
      <c r="Q1136" s="46"/>
      <c r="R1136" s="46"/>
      <c r="S1136" s="46"/>
      <c r="T1136" s="46"/>
      <c r="U1136" s="46"/>
      <c r="V1136" s="46"/>
      <c r="W1136" s="46"/>
      <c r="X1136" s="46"/>
      <c r="Y1136" s="46"/>
    </row>
    <row r="1137" spans="1:25" ht="15" customHeight="1" x14ac:dyDescent="0.2">
      <c r="A1137" s="46"/>
      <c r="B1137" s="259" t="s">
        <v>3409</v>
      </c>
      <c r="C1137" s="267" t="s">
        <v>24</v>
      </c>
      <c r="D1137" s="259" t="s">
        <v>25</v>
      </c>
      <c r="E1137" s="259" t="s">
        <v>26</v>
      </c>
      <c r="F1137" s="387" t="s">
        <v>917</v>
      </c>
      <c r="G1137" s="387"/>
      <c r="H1137" s="271" t="s">
        <v>27</v>
      </c>
      <c r="I1137" s="267" t="s">
        <v>28</v>
      </c>
      <c r="J1137" s="267" t="s">
        <v>29</v>
      </c>
      <c r="K1137" s="267" t="s">
        <v>30</v>
      </c>
      <c r="O1137" s="46"/>
      <c r="P1137" s="46"/>
      <c r="Q1137" s="46"/>
      <c r="R1137" s="46"/>
      <c r="S1137" s="46"/>
      <c r="T1137" s="46"/>
      <c r="U1137" s="46"/>
      <c r="V1137" s="46"/>
      <c r="W1137" s="46"/>
      <c r="X1137" s="46"/>
      <c r="Y1137" s="46"/>
    </row>
    <row r="1138" spans="1:25" ht="15" customHeight="1" x14ac:dyDescent="0.2">
      <c r="A1138" s="46"/>
      <c r="B1138" s="260" t="s">
        <v>918</v>
      </c>
      <c r="C1138" s="275" t="s">
        <v>3410</v>
      </c>
      <c r="D1138" s="260" t="s">
        <v>73</v>
      </c>
      <c r="E1138" s="260" t="s">
        <v>3411</v>
      </c>
      <c r="F1138" s="388" t="s">
        <v>1308</v>
      </c>
      <c r="G1138" s="388"/>
      <c r="H1138" s="274" t="s">
        <v>83</v>
      </c>
      <c r="I1138" s="277">
        <v>1</v>
      </c>
      <c r="J1138" s="276">
        <v>458.68</v>
      </c>
      <c r="K1138" s="276">
        <v>458.68</v>
      </c>
      <c r="O1138" s="46"/>
      <c r="P1138" s="46"/>
      <c r="Q1138" s="46"/>
      <c r="R1138" s="46"/>
      <c r="S1138" s="46"/>
      <c r="T1138" s="46"/>
      <c r="U1138" s="46"/>
      <c r="V1138" s="46"/>
      <c r="W1138" s="46"/>
      <c r="X1138" s="46"/>
      <c r="Y1138" s="46"/>
    </row>
    <row r="1139" spans="1:25" ht="15" customHeight="1" x14ac:dyDescent="0.2">
      <c r="A1139" s="46"/>
      <c r="B1139" s="261" t="s">
        <v>953</v>
      </c>
      <c r="C1139" s="280" t="s">
        <v>2659</v>
      </c>
      <c r="D1139" s="261" t="s">
        <v>47</v>
      </c>
      <c r="E1139" s="261" t="s">
        <v>2660</v>
      </c>
      <c r="F1139" s="385" t="s">
        <v>3970</v>
      </c>
      <c r="G1139" s="385"/>
      <c r="H1139" s="279" t="s">
        <v>950</v>
      </c>
      <c r="I1139" s="282">
        <v>0.432</v>
      </c>
      <c r="J1139" s="281">
        <v>35.29</v>
      </c>
      <c r="K1139" s="281">
        <v>15.24</v>
      </c>
      <c r="O1139" s="46"/>
      <c r="P1139" s="46"/>
      <c r="Q1139" s="46"/>
      <c r="R1139" s="46"/>
      <c r="S1139" s="46"/>
      <c r="T1139" s="46"/>
      <c r="U1139" s="46"/>
      <c r="V1139" s="46"/>
      <c r="W1139" s="46"/>
      <c r="X1139" s="46"/>
      <c r="Y1139" s="46"/>
    </row>
    <row r="1140" spans="1:25" ht="45.6" customHeight="1" x14ac:dyDescent="0.2">
      <c r="A1140" s="46"/>
      <c r="B1140" s="261" t="s">
        <v>953</v>
      </c>
      <c r="C1140" s="280" t="s">
        <v>2661</v>
      </c>
      <c r="D1140" s="261" t="s">
        <v>47</v>
      </c>
      <c r="E1140" s="261" t="s">
        <v>2662</v>
      </c>
      <c r="F1140" s="385" t="s">
        <v>3970</v>
      </c>
      <c r="G1140" s="385"/>
      <c r="H1140" s="279" t="s">
        <v>950</v>
      </c>
      <c r="I1140" s="282">
        <v>0.432</v>
      </c>
      <c r="J1140" s="281">
        <v>26.59</v>
      </c>
      <c r="K1140" s="281">
        <v>11.48</v>
      </c>
      <c r="O1140" s="46"/>
      <c r="P1140" s="46"/>
      <c r="Q1140" s="46"/>
      <c r="R1140" s="46"/>
      <c r="S1140" s="46"/>
      <c r="T1140" s="46"/>
      <c r="U1140" s="46"/>
      <c r="V1140" s="46"/>
      <c r="W1140" s="46"/>
      <c r="X1140" s="46"/>
      <c r="Y1140" s="46"/>
    </row>
    <row r="1141" spans="1:25" ht="15" customHeight="1" x14ac:dyDescent="0.2">
      <c r="A1141" s="46"/>
      <c r="B1141" s="262" t="s">
        <v>919</v>
      </c>
      <c r="C1141" s="284" t="s">
        <v>1901</v>
      </c>
      <c r="D1141" s="262" t="s">
        <v>47</v>
      </c>
      <c r="E1141" s="262" t="s">
        <v>1902</v>
      </c>
      <c r="F1141" s="389" t="s">
        <v>923</v>
      </c>
      <c r="G1141" s="389"/>
      <c r="H1141" s="283" t="s">
        <v>60</v>
      </c>
      <c r="I1141" s="286">
        <v>3.0000000000000001E-3</v>
      </c>
      <c r="J1141" s="285">
        <v>162.09</v>
      </c>
      <c r="K1141" s="285">
        <v>0.48</v>
      </c>
      <c r="O1141" s="46"/>
      <c r="P1141" s="46"/>
      <c r="Q1141" s="46"/>
      <c r="R1141" s="46"/>
      <c r="S1141" s="46"/>
      <c r="T1141" s="46"/>
      <c r="U1141" s="46"/>
      <c r="V1141" s="46"/>
      <c r="W1141" s="46"/>
      <c r="X1141" s="46"/>
      <c r="Y1141" s="46"/>
    </row>
    <row r="1142" spans="1:25" ht="15" customHeight="1" x14ac:dyDescent="0.2">
      <c r="A1142" s="46"/>
      <c r="B1142" s="262" t="s">
        <v>919</v>
      </c>
      <c r="C1142" s="284" t="s">
        <v>3623</v>
      </c>
      <c r="D1142" s="262" t="s">
        <v>43</v>
      </c>
      <c r="E1142" s="262" t="s">
        <v>3624</v>
      </c>
      <c r="F1142" s="389" t="s">
        <v>923</v>
      </c>
      <c r="G1142" s="389"/>
      <c r="H1142" s="283" t="s">
        <v>83</v>
      </c>
      <c r="I1142" s="286">
        <v>1.1000000000000001</v>
      </c>
      <c r="J1142" s="285">
        <v>392.26</v>
      </c>
      <c r="K1142" s="285">
        <v>431.48</v>
      </c>
      <c r="O1142" s="46"/>
      <c r="P1142" s="46"/>
      <c r="Q1142" s="46"/>
      <c r="R1142" s="46"/>
      <c r="S1142" s="46"/>
      <c r="T1142" s="46"/>
      <c r="U1142" s="46"/>
      <c r="V1142" s="46"/>
      <c r="W1142" s="46"/>
      <c r="X1142" s="46"/>
      <c r="Y1142" s="46"/>
    </row>
    <row r="1143" spans="1:25" ht="15" customHeight="1" x14ac:dyDescent="0.2">
      <c r="A1143" s="46"/>
      <c r="B1143" s="263"/>
      <c r="C1143" s="263"/>
      <c r="D1143" s="263"/>
      <c r="E1143" s="263"/>
      <c r="F1143" s="263" t="s">
        <v>924</v>
      </c>
      <c r="G1143" s="289">
        <v>23.08</v>
      </c>
      <c r="H1143" s="263" t="s">
        <v>925</v>
      </c>
      <c r="I1143" s="289">
        <v>0</v>
      </c>
      <c r="J1143" s="263" t="s">
        <v>926</v>
      </c>
      <c r="K1143" s="289">
        <v>23.08</v>
      </c>
      <c r="O1143" s="46"/>
      <c r="P1143" s="46"/>
      <c r="Q1143" s="46"/>
      <c r="R1143" s="46"/>
      <c r="S1143" s="46"/>
      <c r="T1143" s="46"/>
      <c r="U1143" s="46"/>
      <c r="V1143" s="46"/>
      <c r="W1143" s="46"/>
      <c r="X1143" s="46"/>
      <c r="Y1143" s="46"/>
    </row>
    <row r="1144" spans="1:25" ht="15" customHeight="1" x14ac:dyDescent="0.2">
      <c r="A1144" s="46"/>
      <c r="B1144" s="263"/>
      <c r="C1144" s="263"/>
      <c r="D1144" s="263"/>
      <c r="E1144" s="263"/>
      <c r="F1144" s="263" t="s">
        <v>927</v>
      </c>
      <c r="G1144" s="289">
        <v>95.45</v>
      </c>
      <c r="H1144" s="263"/>
      <c r="I1144" s="386" t="s">
        <v>928</v>
      </c>
      <c r="J1144" s="386"/>
      <c r="K1144" s="289">
        <v>554.13</v>
      </c>
      <c r="O1144" s="46"/>
      <c r="P1144" s="46"/>
      <c r="Q1144" s="46"/>
      <c r="R1144" s="46"/>
      <c r="S1144" s="46"/>
      <c r="T1144" s="46"/>
      <c r="U1144" s="46"/>
      <c r="V1144" s="46"/>
      <c r="W1144" s="46"/>
      <c r="X1144" s="46"/>
      <c r="Y1144" s="46"/>
    </row>
    <row r="1145" spans="1:25" ht="15" customHeight="1" x14ac:dyDescent="0.2">
      <c r="A1145" s="46"/>
      <c r="B1145" s="401" t="s">
        <v>2776</v>
      </c>
      <c r="C1145" s="401"/>
      <c r="D1145" s="401"/>
      <c r="E1145" s="401"/>
      <c r="F1145" s="401"/>
      <c r="G1145" s="401"/>
      <c r="H1145" s="401"/>
      <c r="I1145" s="401"/>
      <c r="J1145" s="401"/>
      <c r="K1145" s="401"/>
      <c r="O1145" s="46"/>
      <c r="P1145" s="46"/>
      <c r="Q1145" s="46"/>
      <c r="R1145" s="46"/>
      <c r="S1145" s="46"/>
      <c r="T1145" s="46"/>
      <c r="U1145" s="46"/>
      <c r="V1145" s="46"/>
      <c r="W1145" s="46"/>
      <c r="X1145" s="46"/>
      <c r="Y1145" s="46"/>
    </row>
    <row r="1146" spans="1:25" ht="15" customHeight="1" thickBot="1" x14ac:dyDescent="0.25">
      <c r="A1146" s="46"/>
      <c r="B1146" s="425" t="s">
        <v>3805</v>
      </c>
      <c r="C1146" s="425"/>
      <c r="D1146" s="425"/>
      <c r="E1146" s="425"/>
      <c r="F1146" s="425"/>
      <c r="G1146" s="425"/>
      <c r="H1146" s="425"/>
      <c r="I1146" s="425"/>
      <c r="J1146" s="425"/>
      <c r="K1146" s="425"/>
      <c r="O1146" s="46"/>
      <c r="P1146" s="46"/>
      <c r="Q1146" s="46"/>
      <c r="R1146" s="46"/>
      <c r="S1146" s="46"/>
      <c r="T1146" s="46"/>
      <c r="U1146" s="46"/>
      <c r="V1146" s="46"/>
      <c r="W1146" s="46"/>
      <c r="X1146" s="46"/>
      <c r="Y1146" s="46"/>
    </row>
    <row r="1147" spans="1:25" ht="15" customHeight="1" thickTop="1" x14ac:dyDescent="0.2">
      <c r="A1147" s="46"/>
      <c r="B1147" s="278"/>
      <c r="C1147" s="278"/>
      <c r="D1147" s="278"/>
      <c r="E1147" s="278"/>
      <c r="F1147" s="278"/>
      <c r="G1147" s="278"/>
      <c r="H1147" s="278"/>
      <c r="I1147" s="278"/>
      <c r="J1147" s="278"/>
      <c r="K1147" s="278"/>
      <c r="O1147" s="46"/>
      <c r="P1147" s="46"/>
      <c r="Q1147" s="46"/>
      <c r="R1147" s="46"/>
      <c r="S1147" s="46"/>
      <c r="T1147" s="46"/>
      <c r="U1147" s="46"/>
      <c r="V1147" s="46"/>
      <c r="W1147" s="46"/>
      <c r="X1147" s="46"/>
      <c r="Y1147" s="46"/>
    </row>
    <row r="1148" spans="1:25" ht="15" customHeight="1" x14ac:dyDescent="0.2">
      <c r="A1148" s="46"/>
      <c r="B1148" s="259" t="s">
        <v>320</v>
      </c>
      <c r="C1148" s="267" t="s">
        <v>24</v>
      </c>
      <c r="D1148" s="259" t="s">
        <v>25</v>
      </c>
      <c r="E1148" s="259" t="s">
        <v>26</v>
      </c>
      <c r="F1148" s="387" t="s">
        <v>917</v>
      </c>
      <c r="G1148" s="387"/>
      <c r="H1148" s="271" t="s">
        <v>27</v>
      </c>
      <c r="I1148" s="267" t="s">
        <v>28</v>
      </c>
      <c r="J1148" s="267" t="s">
        <v>29</v>
      </c>
      <c r="K1148" s="267" t="s">
        <v>30</v>
      </c>
      <c r="O1148" s="46"/>
      <c r="P1148" s="46"/>
      <c r="Q1148" s="46"/>
      <c r="R1148" s="46"/>
      <c r="S1148" s="46"/>
      <c r="T1148" s="46"/>
      <c r="U1148" s="46"/>
      <c r="V1148" s="46"/>
      <c r="W1148" s="46"/>
      <c r="X1148" s="46"/>
      <c r="Y1148" s="46"/>
    </row>
    <row r="1149" spans="1:25" ht="45.6" customHeight="1" x14ac:dyDescent="0.2">
      <c r="A1149" s="46"/>
      <c r="B1149" s="260" t="s">
        <v>918</v>
      </c>
      <c r="C1149" s="275" t="s">
        <v>321</v>
      </c>
      <c r="D1149" s="260" t="s">
        <v>47</v>
      </c>
      <c r="E1149" s="260" t="s">
        <v>2414</v>
      </c>
      <c r="F1149" s="388" t="s">
        <v>4007</v>
      </c>
      <c r="G1149" s="388"/>
      <c r="H1149" s="274" t="s">
        <v>40</v>
      </c>
      <c r="I1149" s="277">
        <v>1</v>
      </c>
      <c r="J1149" s="276">
        <v>9.8699999999999992</v>
      </c>
      <c r="K1149" s="276">
        <v>9.8699999999999992</v>
      </c>
      <c r="O1149" s="46"/>
      <c r="P1149" s="46"/>
      <c r="Q1149" s="46"/>
      <c r="R1149" s="46"/>
      <c r="S1149" s="46"/>
      <c r="T1149" s="46"/>
      <c r="U1149" s="46"/>
      <c r="V1149" s="46"/>
      <c r="W1149" s="46"/>
      <c r="X1149" s="46"/>
      <c r="Y1149" s="46"/>
    </row>
    <row r="1150" spans="1:25" ht="15" customHeight="1" x14ac:dyDescent="0.2">
      <c r="A1150" s="46"/>
      <c r="B1150" s="261" t="s">
        <v>953</v>
      </c>
      <c r="C1150" s="280" t="s">
        <v>1365</v>
      </c>
      <c r="D1150" s="261" t="s">
        <v>47</v>
      </c>
      <c r="E1150" s="261" t="s">
        <v>1366</v>
      </c>
      <c r="F1150" s="385" t="s">
        <v>3981</v>
      </c>
      <c r="G1150" s="385"/>
      <c r="H1150" s="279" t="s">
        <v>60</v>
      </c>
      <c r="I1150" s="282">
        <v>3.7000000000000002E-3</v>
      </c>
      <c r="J1150" s="281">
        <v>628.94000000000005</v>
      </c>
      <c r="K1150" s="281">
        <v>2.3199999999999998</v>
      </c>
      <c r="O1150" s="46"/>
      <c r="P1150" s="46"/>
      <c r="Q1150" s="46"/>
      <c r="R1150" s="46"/>
      <c r="S1150" s="46"/>
      <c r="T1150" s="46"/>
      <c r="U1150" s="46"/>
      <c r="V1150" s="46"/>
      <c r="W1150" s="46"/>
      <c r="X1150" s="46"/>
      <c r="Y1150" s="46"/>
    </row>
    <row r="1151" spans="1:25" ht="15" customHeight="1" x14ac:dyDescent="0.2">
      <c r="A1151" s="46"/>
      <c r="B1151" s="261" t="s">
        <v>953</v>
      </c>
      <c r="C1151" s="280" t="s">
        <v>1019</v>
      </c>
      <c r="D1151" s="261" t="s">
        <v>47</v>
      </c>
      <c r="E1151" s="261" t="s">
        <v>1020</v>
      </c>
      <c r="F1151" s="385" t="s">
        <v>3970</v>
      </c>
      <c r="G1151" s="385"/>
      <c r="H1151" s="279" t="s">
        <v>950</v>
      </c>
      <c r="I1151" s="282">
        <v>5.7500000000000002E-2</v>
      </c>
      <c r="J1151" s="281">
        <v>24.73</v>
      </c>
      <c r="K1151" s="281">
        <v>1.42</v>
      </c>
      <c r="O1151" s="46"/>
      <c r="P1151" s="46"/>
      <c r="Q1151" s="46"/>
      <c r="R1151" s="46"/>
      <c r="S1151" s="46"/>
      <c r="T1151" s="46"/>
      <c r="U1151" s="46"/>
      <c r="V1151" s="46"/>
      <c r="W1151" s="46"/>
      <c r="X1151" s="46"/>
      <c r="Y1151" s="46"/>
    </row>
    <row r="1152" spans="1:25" ht="15" customHeight="1" x14ac:dyDescent="0.2">
      <c r="A1152" s="46"/>
      <c r="B1152" s="261" t="s">
        <v>953</v>
      </c>
      <c r="C1152" s="280" t="s">
        <v>1086</v>
      </c>
      <c r="D1152" s="261" t="s">
        <v>47</v>
      </c>
      <c r="E1152" s="261" t="s">
        <v>1087</v>
      </c>
      <c r="F1152" s="385" t="s">
        <v>3970</v>
      </c>
      <c r="G1152" s="385"/>
      <c r="H1152" s="279" t="s">
        <v>950</v>
      </c>
      <c r="I1152" s="282">
        <v>0.1724</v>
      </c>
      <c r="J1152" s="281">
        <v>35.590000000000003</v>
      </c>
      <c r="K1152" s="281">
        <v>6.13</v>
      </c>
      <c r="O1152" s="46"/>
      <c r="P1152" s="46"/>
      <c r="Q1152" s="46"/>
      <c r="R1152" s="46"/>
      <c r="S1152" s="46"/>
      <c r="T1152" s="46"/>
      <c r="U1152" s="46"/>
      <c r="V1152" s="46"/>
      <c r="W1152" s="46"/>
      <c r="X1152" s="46"/>
      <c r="Y1152" s="46"/>
    </row>
    <row r="1153" spans="1:25" ht="15" customHeight="1" x14ac:dyDescent="0.2">
      <c r="A1153" s="46"/>
      <c r="B1153" s="263"/>
      <c r="C1153" s="263"/>
      <c r="D1153" s="263"/>
      <c r="E1153" s="263"/>
      <c r="F1153" s="263" t="s">
        <v>924</v>
      </c>
      <c r="G1153" s="289">
        <v>7</v>
      </c>
      <c r="H1153" s="263" t="s">
        <v>925</v>
      </c>
      <c r="I1153" s="289">
        <v>0</v>
      </c>
      <c r="J1153" s="263" t="s">
        <v>926</v>
      </c>
      <c r="K1153" s="289">
        <v>7</v>
      </c>
      <c r="O1153" s="46"/>
      <c r="P1153" s="46"/>
      <c r="Q1153" s="46"/>
      <c r="R1153" s="46"/>
      <c r="S1153" s="46"/>
      <c r="T1153" s="46"/>
      <c r="U1153" s="46"/>
      <c r="V1153" s="46"/>
      <c r="W1153" s="46"/>
      <c r="X1153" s="46"/>
      <c r="Y1153" s="46"/>
    </row>
    <row r="1154" spans="1:25" ht="15" customHeight="1" thickBot="1" x14ac:dyDescent="0.25">
      <c r="A1154" s="46"/>
      <c r="B1154" s="263"/>
      <c r="C1154" s="263"/>
      <c r="D1154" s="263"/>
      <c r="E1154" s="263"/>
      <c r="F1154" s="263" t="s">
        <v>927</v>
      </c>
      <c r="G1154" s="289">
        <v>2.0499999999999998</v>
      </c>
      <c r="H1154" s="263"/>
      <c r="I1154" s="386" t="s">
        <v>928</v>
      </c>
      <c r="J1154" s="386"/>
      <c r="K1154" s="289">
        <v>11.92</v>
      </c>
      <c r="O1154" s="46"/>
      <c r="P1154" s="46"/>
      <c r="Q1154" s="46"/>
      <c r="R1154" s="46"/>
      <c r="S1154" s="46"/>
      <c r="T1154" s="46"/>
      <c r="U1154" s="46"/>
      <c r="V1154" s="46"/>
      <c r="W1154" s="46"/>
      <c r="X1154" s="46"/>
      <c r="Y1154" s="46"/>
    </row>
    <row r="1155" spans="1:25" ht="15" customHeight="1" thickTop="1" x14ac:dyDescent="0.2">
      <c r="A1155" s="46"/>
      <c r="B1155" s="278"/>
      <c r="C1155" s="278"/>
      <c r="D1155" s="278"/>
      <c r="E1155" s="278"/>
      <c r="F1155" s="278"/>
      <c r="G1155" s="278"/>
      <c r="H1155" s="278"/>
      <c r="I1155" s="278"/>
      <c r="J1155" s="278"/>
      <c r="K1155" s="278"/>
      <c r="O1155" s="46"/>
      <c r="P1155" s="46"/>
      <c r="Q1155" s="46"/>
      <c r="R1155" s="46"/>
      <c r="S1155" s="46"/>
      <c r="T1155" s="46"/>
      <c r="U1155" s="46"/>
      <c r="V1155" s="46"/>
      <c r="W1155" s="46"/>
      <c r="X1155" s="46"/>
      <c r="Y1155" s="46"/>
    </row>
    <row r="1156" spans="1:25" ht="15" customHeight="1" x14ac:dyDescent="0.2">
      <c r="A1156" s="46"/>
      <c r="B1156" s="259" t="s">
        <v>322</v>
      </c>
      <c r="C1156" s="267" t="s">
        <v>24</v>
      </c>
      <c r="D1156" s="259" t="s">
        <v>25</v>
      </c>
      <c r="E1156" s="259" t="s">
        <v>26</v>
      </c>
      <c r="F1156" s="387" t="s">
        <v>917</v>
      </c>
      <c r="G1156" s="387"/>
      <c r="H1156" s="271" t="s">
        <v>27</v>
      </c>
      <c r="I1156" s="267" t="s">
        <v>28</v>
      </c>
      <c r="J1156" s="267" t="s">
        <v>29</v>
      </c>
      <c r="K1156" s="267" t="s">
        <v>30</v>
      </c>
      <c r="O1156" s="46"/>
      <c r="P1156" s="46"/>
      <c r="Q1156" s="46"/>
      <c r="R1156" s="46"/>
      <c r="S1156" s="46"/>
      <c r="T1156" s="46"/>
      <c r="U1156" s="46"/>
      <c r="V1156" s="46"/>
      <c r="W1156" s="46"/>
      <c r="X1156" s="46"/>
      <c r="Y1156" s="46"/>
    </row>
    <row r="1157" spans="1:25" ht="15" customHeight="1" x14ac:dyDescent="0.2">
      <c r="A1157" s="46"/>
      <c r="B1157" s="260" t="s">
        <v>918</v>
      </c>
      <c r="C1157" s="275" t="s">
        <v>323</v>
      </c>
      <c r="D1157" s="260" t="s">
        <v>47</v>
      </c>
      <c r="E1157" s="260" t="s">
        <v>324</v>
      </c>
      <c r="F1157" s="388" t="s">
        <v>4008</v>
      </c>
      <c r="G1157" s="388"/>
      <c r="H1157" s="274" t="s">
        <v>40</v>
      </c>
      <c r="I1157" s="277">
        <v>1</v>
      </c>
      <c r="J1157" s="276">
        <v>26.77</v>
      </c>
      <c r="K1157" s="276">
        <v>26.77</v>
      </c>
      <c r="O1157" s="46"/>
      <c r="P1157" s="46"/>
      <c r="Q1157" s="46"/>
      <c r="R1157" s="46"/>
      <c r="S1157" s="46"/>
      <c r="T1157" s="46"/>
      <c r="U1157" s="46"/>
      <c r="V1157" s="46"/>
      <c r="W1157" s="46"/>
      <c r="X1157" s="46"/>
      <c r="Y1157" s="46"/>
    </row>
    <row r="1158" spans="1:25" ht="15" customHeight="1" x14ac:dyDescent="0.2">
      <c r="A1158" s="46"/>
      <c r="B1158" s="261" t="s">
        <v>953</v>
      </c>
      <c r="C1158" s="280" t="s">
        <v>1183</v>
      </c>
      <c r="D1158" s="261" t="s">
        <v>47</v>
      </c>
      <c r="E1158" s="261" t="s">
        <v>1184</v>
      </c>
      <c r="F1158" s="385" t="s">
        <v>3981</v>
      </c>
      <c r="G1158" s="385"/>
      <c r="H1158" s="279" t="s">
        <v>60</v>
      </c>
      <c r="I1158" s="282">
        <v>1.9400000000000001E-2</v>
      </c>
      <c r="J1158" s="281">
        <v>646.28</v>
      </c>
      <c r="K1158" s="281">
        <v>12.53</v>
      </c>
      <c r="O1158" s="46"/>
      <c r="P1158" s="46"/>
      <c r="Q1158" s="46"/>
      <c r="R1158" s="46"/>
      <c r="S1158" s="46"/>
      <c r="T1158" s="46"/>
      <c r="U1158" s="46"/>
      <c r="V1158" s="46"/>
      <c r="W1158" s="46"/>
      <c r="X1158" s="46"/>
      <c r="Y1158" s="46"/>
    </row>
    <row r="1159" spans="1:25" ht="15" customHeight="1" x14ac:dyDescent="0.2">
      <c r="A1159" s="46"/>
      <c r="B1159" s="261" t="s">
        <v>953</v>
      </c>
      <c r="C1159" s="280" t="s">
        <v>1086</v>
      </c>
      <c r="D1159" s="261" t="s">
        <v>47</v>
      </c>
      <c r="E1159" s="261" t="s">
        <v>1087</v>
      </c>
      <c r="F1159" s="385" t="s">
        <v>3970</v>
      </c>
      <c r="G1159" s="385"/>
      <c r="H1159" s="279" t="s">
        <v>950</v>
      </c>
      <c r="I1159" s="282">
        <v>0.29709999999999998</v>
      </c>
      <c r="J1159" s="281">
        <v>35.590000000000003</v>
      </c>
      <c r="K1159" s="281">
        <v>10.57</v>
      </c>
      <c r="O1159" s="46"/>
      <c r="P1159" s="46"/>
      <c r="Q1159" s="46"/>
      <c r="R1159" s="46"/>
      <c r="S1159" s="46"/>
      <c r="T1159" s="46"/>
      <c r="U1159" s="46"/>
      <c r="V1159" s="46"/>
      <c r="W1159" s="46"/>
      <c r="X1159" s="46"/>
      <c r="Y1159" s="46"/>
    </row>
    <row r="1160" spans="1:25" ht="15" customHeight="1" x14ac:dyDescent="0.2">
      <c r="A1160" s="46"/>
      <c r="B1160" s="261" t="s">
        <v>953</v>
      </c>
      <c r="C1160" s="280" t="s">
        <v>1019</v>
      </c>
      <c r="D1160" s="261" t="s">
        <v>47</v>
      </c>
      <c r="E1160" s="261" t="s">
        <v>1020</v>
      </c>
      <c r="F1160" s="385" t="s">
        <v>3970</v>
      </c>
      <c r="G1160" s="385"/>
      <c r="H1160" s="279" t="s">
        <v>950</v>
      </c>
      <c r="I1160" s="282">
        <v>0.14849999999999999</v>
      </c>
      <c r="J1160" s="281">
        <v>24.73</v>
      </c>
      <c r="K1160" s="281">
        <v>3.67</v>
      </c>
      <c r="O1160" s="46"/>
      <c r="P1160" s="46"/>
      <c r="Q1160" s="46"/>
      <c r="R1160" s="46"/>
      <c r="S1160" s="46"/>
      <c r="T1160" s="46"/>
      <c r="U1160" s="46"/>
      <c r="V1160" s="46"/>
      <c r="W1160" s="46"/>
      <c r="X1160" s="46"/>
      <c r="Y1160" s="46"/>
    </row>
    <row r="1161" spans="1:25" ht="15" customHeight="1" x14ac:dyDescent="0.2">
      <c r="A1161" s="46"/>
      <c r="B1161" s="263"/>
      <c r="C1161" s="263"/>
      <c r="D1161" s="263"/>
      <c r="E1161" s="263"/>
      <c r="F1161" s="263" t="s">
        <v>924</v>
      </c>
      <c r="G1161" s="289">
        <v>14.66</v>
      </c>
      <c r="H1161" s="263" t="s">
        <v>925</v>
      </c>
      <c r="I1161" s="289">
        <v>0</v>
      </c>
      <c r="J1161" s="263" t="s">
        <v>926</v>
      </c>
      <c r="K1161" s="289">
        <v>14.66</v>
      </c>
      <c r="O1161" s="46"/>
      <c r="P1161" s="46"/>
      <c r="Q1161" s="46"/>
      <c r="R1161" s="46"/>
      <c r="S1161" s="46"/>
      <c r="T1161" s="46"/>
      <c r="U1161" s="46"/>
      <c r="V1161" s="46"/>
      <c r="W1161" s="46"/>
      <c r="X1161" s="46"/>
      <c r="Y1161" s="46"/>
    </row>
    <row r="1162" spans="1:25" ht="15" customHeight="1" thickBot="1" x14ac:dyDescent="0.25">
      <c r="A1162" s="46"/>
      <c r="B1162" s="263"/>
      <c r="C1162" s="263"/>
      <c r="D1162" s="263"/>
      <c r="E1162" s="263"/>
      <c r="F1162" s="263" t="s">
        <v>927</v>
      </c>
      <c r="G1162" s="289">
        <v>5.57</v>
      </c>
      <c r="H1162" s="263"/>
      <c r="I1162" s="386" t="s">
        <v>928</v>
      </c>
      <c r="J1162" s="386"/>
      <c r="K1162" s="289">
        <v>32.340000000000003</v>
      </c>
      <c r="O1162" s="46"/>
      <c r="P1162" s="46"/>
      <c r="Q1162" s="46"/>
      <c r="R1162" s="46"/>
      <c r="S1162" s="46"/>
      <c r="T1162" s="46"/>
      <c r="U1162" s="46"/>
      <c r="V1162" s="46"/>
      <c r="W1162" s="46"/>
      <c r="X1162" s="46"/>
      <c r="Y1162" s="46"/>
    </row>
    <row r="1163" spans="1:25" ht="15" customHeight="1" thickTop="1" x14ac:dyDescent="0.2">
      <c r="A1163" s="46"/>
      <c r="B1163" s="278"/>
      <c r="C1163" s="278"/>
      <c r="D1163" s="278"/>
      <c r="E1163" s="278"/>
      <c r="F1163" s="278"/>
      <c r="G1163" s="278"/>
      <c r="H1163" s="278"/>
      <c r="I1163" s="278"/>
      <c r="J1163" s="278"/>
      <c r="K1163" s="278"/>
      <c r="O1163" s="46"/>
      <c r="P1163" s="46"/>
      <c r="Q1163" s="46"/>
      <c r="R1163" s="46"/>
      <c r="S1163" s="46"/>
      <c r="T1163" s="46"/>
      <c r="U1163" s="46"/>
      <c r="V1163" s="46"/>
      <c r="W1163" s="46"/>
      <c r="X1163" s="46"/>
      <c r="Y1163" s="46"/>
    </row>
    <row r="1164" spans="1:25" ht="15" customHeight="1" x14ac:dyDescent="0.2">
      <c r="A1164" s="46"/>
      <c r="B1164" s="259" t="s">
        <v>325</v>
      </c>
      <c r="C1164" s="267" t="s">
        <v>24</v>
      </c>
      <c r="D1164" s="259" t="s">
        <v>25</v>
      </c>
      <c r="E1164" s="259" t="s">
        <v>26</v>
      </c>
      <c r="F1164" s="387" t="s">
        <v>917</v>
      </c>
      <c r="G1164" s="387"/>
      <c r="H1164" s="271" t="s">
        <v>27</v>
      </c>
      <c r="I1164" s="267" t="s">
        <v>28</v>
      </c>
      <c r="J1164" s="267" t="s">
        <v>29</v>
      </c>
      <c r="K1164" s="267" t="s">
        <v>30</v>
      </c>
      <c r="O1164" s="46"/>
      <c r="P1164" s="46"/>
      <c r="Q1164" s="46"/>
      <c r="R1164" s="46"/>
      <c r="S1164" s="46"/>
      <c r="T1164" s="46"/>
      <c r="U1164" s="46"/>
      <c r="V1164" s="46"/>
      <c r="W1164" s="46"/>
      <c r="X1164" s="46"/>
      <c r="Y1164" s="46"/>
    </row>
    <row r="1165" spans="1:25" ht="15" customHeight="1" x14ac:dyDescent="0.2">
      <c r="A1165" s="46"/>
      <c r="B1165" s="260" t="s">
        <v>918</v>
      </c>
      <c r="C1165" s="275" t="s">
        <v>326</v>
      </c>
      <c r="D1165" s="260" t="s">
        <v>47</v>
      </c>
      <c r="E1165" s="260" t="s">
        <v>327</v>
      </c>
      <c r="F1165" s="388" t="s">
        <v>4008</v>
      </c>
      <c r="G1165" s="388"/>
      <c r="H1165" s="274" t="s">
        <v>40</v>
      </c>
      <c r="I1165" s="277">
        <v>1</v>
      </c>
      <c r="J1165" s="276">
        <v>25.97</v>
      </c>
      <c r="K1165" s="276">
        <v>25.97</v>
      </c>
      <c r="O1165" s="46"/>
      <c r="P1165" s="46"/>
      <c r="Q1165" s="46"/>
      <c r="R1165" s="46"/>
      <c r="S1165" s="46"/>
      <c r="T1165" s="46"/>
      <c r="U1165" s="46"/>
      <c r="V1165" s="46"/>
      <c r="W1165" s="46"/>
      <c r="X1165" s="46"/>
      <c r="Y1165" s="46"/>
    </row>
    <row r="1166" spans="1:25" ht="15" customHeight="1" x14ac:dyDescent="0.2">
      <c r="A1166" s="46"/>
      <c r="B1166" s="261" t="s">
        <v>953</v>
      </c>
      <c r="C1166" s="280" t="s">
        <v>1019</v>
      </c>
      <c r="D1166" s="261" t="s">
        <v>47</v>
      </c>
      <c r="E1166" s="261" t="s">
        <v>1020</v>
      </c>
      <c r="F1166" s="385" t="s">
        <v>3970</v>
      </c>
      <c r="G1166" s="385"/>
      <c r="H1166" s="279" t="s">
        <v>950</v>
      </c>
      <c r="I1166" s="282">
        <v>0.14019999999999999</v>
      </c>
      <c r="J1166" s="281">
        <v>24.73</v>
      </c>
      <c r="K1166" s="281">
        <v>3.46</v>
      </c>
      <c r="O1166" s="46"/>
      <c r="P1166" s="46"/>
      <c r="Q1166" s="46"/>
      <c r="R1166" s="46"/>
      <c r="S1166" s="46"/>
      <c r="T1166" s="46"/>
      <c r="U1166" s="46"/>
      <c r="V1166" s="46"/>
      <c r="W1166" s="46"/>
      <c r="X1166" s="46"/>
      <c r="Y1166" s="46"/>
    </row>
    <row r="1167" spans="1:25" ht="15" customHeight="1" x14ac:dyDescent="0.2">
      <c r="A1167" s="46"/>
      <c r="B1167" s="261" t="s">
        <v>953</v>
      </c>
      <c r="C1167" s="280" t="s">
        <v>1183</v>
      </c>
      <c r="D1167" s="261" t="s">
        <v>47</v>
      </c>
      <c r="E1167" s="261" t="s">
        <v>1184</v>
      </c>
      <c r="F1167" s="385" t="s">
        <v>3981</v>
      </c>
      <c r="G1167" s="385"/>
      <c r="H1167" s="279" t="s">
        <v>60</v>
      </c>
      <c r="I1167" s="282">
        <v>1.9400000000000001E-2</v>
      </c>
      <c r="J1167" s="281">
        <v>646.28</v>
      </c>
      <c r="K1167" s="281">
        <v>12.53</v>
      </c>
      <c r="O1167" s="46"/>
      <c r="P1167" s="46"/>
      <c r="Q1167" s="46"/>
      <c r="R1167" s="46"/>
      <c r="S1167" s="46"/>
      <c r="T1167" s="46"/>
      <c r="U1167" s="46"/>
      <c r="V1167" s="46"/>
      <c r="W1167" s="46"/>
      <c r="X1167" s="46"/>
      <c r="Y1167" s="46"/>
    </row>
    <row r="1168" spans="1:25" ht="15" customHeight="1" x14ac:dyDescent="0.2">
      <c r="A1168" s="46"/>
      <c r="B1168" s="261" t="s">
        <v>953</v>
      </c>
      <c r="C1168" s="280" t="s">
        <v>1086</v>
      </c>
      <c r="D1168" s="261" t="s">
        <v>47</v>
      </c>
      <c r="E1168" s="261" t="s">
        <v>1087</v>
      </c>
      <c r="F1168" s="385" t="s">
        <v>3970</v>
      </c>
      <c r="G1168" s="385"/>
      <c r="H1168" s="279" t="s">
        <v>950</v>
      </c>
      <c r="I1168" s="282">
        <v>0.28050000000000003</v>
      </c>
      <c r="J1168" s="281">
        <v>35.590000000000003</v>
      </c>
      <c r="K1168" s="281">
        <v>9.98</v>
      </c>
      <c r="O1168" s="46"/>
      <c r="P1168" s="46"/>
      <c r="Q1168" s="46"/>
      <c r="R1168" s="46"/>
      <c r="S1168" s="46"/>
      <c r="T1168" s="46"/>
      <c r="U1168" s="46"/>
      <c r="V1168" s="46"/>
      <c r="W1168" s="46"/>
      <c r="X1168" s="46"/>
      <c r="Y1168" s="46"/>
    </row>
    <row r="1169" spans="1:25" ht="15" customHeight="1" x14ac:dyDescent="0.2">
      <c r="A1169" s="46"/>
      <c r="B1169" s="263"/>
      <c r="C1169" s="263"/>
      <c r="D1169" s="263"/>
      <c r="E1169" s="263"/>
      <c r="F1169" s="263" t="s">
        <v>924</v>
      </c>
      <c r="G1169" s="289">
        <v>13.96</v>
      </c>
      <c r="H1169" s="263" t="s">
        <v>925</v>
      </c>
      <c r="I1169" s="289">
        <v>0</v>
      </c>
      <c r="J1169" s="263" t="s">
        <v>926</v>
      </c>
      <c r="K1169" s="289">
        <v>13.96</v>
      </c>
      <c r="O1169" s="46"/>
      <c r="P1169" s="46"/>
      <c r="Q1169" s="46"/>
      <c r="R1169" s="46"/>
      <c r="S1169" s="46"/>
      <c r="T1169" s="46"/>
      <c r="U1169" s="46"/>
      <c r="V1169" s="46"/>
      <c r="W1169" s="46"/>
      <c r="X1169" s="46"/>
      <c r="Y1169" s="46"/>
    </row>
    <row r="1170" spans="1:25" ht="15" customHeight="1" thickBot="1" x14ac:dyDescent="0.25">
      <c r="A1170" s="46"/>
      <c r="B1170" s="263"/>
      <c r="C1170" s="263"/>
      <c r="D1170" s="263"/>
      <c r="E1170" s="263"/>
      <c r="F1170" s="263" t="s">
        <v>927</v>
      </c>
      <c r="G1170" s="289">
        <v>5.4</v>
      </c>
      <c r="H1170" s="263"/>
      <c r="I1170" s="386" t="s">
        <v>928</v>
      </c>
      <c r="J1170" s="386"/>
      <c r="K1170" s="289">
        <v>31.37</v>
      </c>
      <c r="O1170" s="46"/>
      <c r="P1170" s="46"/>
      <c r="Q1170" s="46"/>
      <c r="R1170" s="46"/>
      <c r="S1170" s="46"/>
      <c r="T1170" s="46"/>
      <c r="U1170" s="46"/>
      <c r="V1170" s="46"/>
      <c r="W1170" s="46"/>
      <c r="X1170" s="46"/>
      <c r="Y1170" s="46"/>
    </row>
    <row r="1171" spans="1:25" ht="15" customHeight="1" thickTop="1" x14ac:dyDescent="0.2">
      <c r="A1171" s="46"/>
      <c r="B1171" s="278"/>
      <c r="C1171" s="278"/>
      <c r="D1171" s="278"/>
      <c r="E1171" s="278"/>
      <c r="F1171" s="278"/>
      <c r="G1171" s="278"/>
      <c r="H1171" s="278"/>
      <c r="I1171" s="278"/>
      <c r="J1171" s="278"/>
      <c r="K1171" s="278"/>
      <c r="O1171" s="46"/>
      <c r="P1171" s="46"/>
      <c r="Q1171" s="46"/>
      <c r="R1171" s="46"/>
      <c r="S1171" s="46"/>
      <c r="T1171" s="46"/>
      <c r="U1171" s="46"/>
      <c r="V1171" s="46"/>
      <c r="W1171" s="46"/>
      <c r="X1171" s="46"/>
      <c r="Y1171" s="46"/>
    </row>
    <row r="1172" spans="1:25" ht="15" customHeight="1" x14ac:dyDescent="0.2">
      <c r="A1172" s="46"/>
      <c r="B1172" s="259" t="s">
        <v>330</v>
      </c>
      <c r="C1172" s="267" t="s">
        <v>24</v>
      </c>
      <c r="D1172" s="259" t="s">
        <v>25</v>
      </c>
      <c r="E1172" s="259" t="s">
        <v>26</v>
      </c>
      <c r="F1172" s="387" t="s">
        <v>917</v>
      </c>
      <c r="G1172" s="387"/>
      <c r="H1172" s="271" t="s">
        <v>27</v>
      </c>
      <c r="I1172" s="267" t="s">
        <v>28</v>
      </c>
      <c r="J1172" s="267" t="s">
        <v>29</v>
      </c>
      <c r="K1172" s="267" t="s">
        <v>30</v>
      </c>
      <c r="O1172" s="46"/>
      <c r="P1172" s="46"/>
      <c r="Q1172" s="46"/>
      <c r="R1172" s="46"/>
      <c r="S1172" s="46"/>
      <c r="T1172" s="46"/>
      <c r="U1172" s="46"/>
      <c r="V1172" s="46"/>
      <c r="W1172" s="46"/>
      <c r="X1172" s="46"/>
      <c r="Y1172" s="46"/>
    </row>
    <row r="1173" spans="1:25" ht="15" customHeight="1" x14ac:dyDescent="0.2">
      <c r="A1173" s="46"/>
      <c r="B1173" s="260" t="s">
        <v>918</v>
      </c>
      <c r="C1173" s="275" t="s">
        <v>331</v>
      </c>
      <c r="D1173" s="260" t="s">
        <v>47</v>
      </c>
      <c r="E1173" s="260" t="s">
        <v>2587</v>
      </c>
      <c r="F1173" s="388" t="s">
        <v>4009</v>
      </c>
      <c r="G1173" s="388"/>
      <c r="H1173" s="274" t="s">
        <v>40</v>
      </c>
      <c r="I1173" s="277">
        <v>1</v>
      </c>
      <c r="J1173" s="276">
        <v>88.59</v>
      </c>
      <c r="K1173" s="276">
        <v>88.59</v>
      </c>
      <c r="O1173" s="46"/>
      <c r="P1173" s="46"/>
      <c r="Q1173" s="46"/>
      <c r="R1173" s="46"/>
      <c r="S1173" s="46"/>
      <c r="T1173" s="46"/>
      <c r="U1173" s="46"/>
      <c r="V1173" s="46"/>
      <c r="W1173" s="46"/>
      <c r="X1173" s="46"/>
      <c r="Y1173" s="46"/>
    </row>
    <row r="1174" spans="1:25" ht="15" customHeight="1" x14ac:dyDescent="0.2">
      <c r="A1174" s="46"/>
      <c r="B1174" s="261" t="s">
        <v>953</v>
      </c>
      <c r="C1174" s="280" t="s">
        <v>1367</v>
      </c>
      <c r="D1174" s="261" t="s">
        <v>47</v>
      </c>
      <c r="E1174" s="261" t="s">
        <v>2667</v>
      </c>
      <c r="F1174" s="385" t="s">
        <v>3970</v>
      </c>
      <c r="G1174" s="385"/>
      <c r="H1174" s="279" t="s">
        <v>950</v>
      </c>
      <c r="I1174" s="282">
        <v>0.74070000000000003</v>
      </c>
      <c r="J1174" s="281">
        <v>35.39</v>
      </c>
      <c r="K1174" s="281">
        <v>26.21</v>
      </c>
      <c r="O1174" s="46"/>
      <c r="P1174" s="46"/>
      <c r="Q1174" s="46"/>
      <c r="R1174" s="46"/>
      <c r="S1174" s="46"/>
      <c r="T1174" s="46"/>
      <c r="U1174" s="46"/>
      <c r="V1174" s="46"/>
      <c r="W1174" s="46"/>
      <c r="X1174" s="46"/>
      <c r="Y1174" s="46"/>
    </row>
    <row r="1175" spans="1:25" ht="15" customHeight="1" x14ac:dyDescent="0.2">
      <c r="A1175" s="46"/>
      <c r="B1175" s="261" t="s">
        <v>953</v>
      </c>
      <c r="C1175" s="280" t="s">
        <v>1019</v>
      </c>
      <c r="D1175" s="261" t="s">
        <v>47</v>
      </c>
      <c r="E1175" s="261" t="s">
        <v>1020</v>
      </c>
      <c r="F1175" s="385" t="s">
        <v>3970</v>
      </c>
      <c r="G1175" s="385"/>
      <c r="H1175" s="279" t="s">
        <v>950</v>
      </c>
      <c r="I1175" s="282">
        <v>0.32590000000000002</v>
      </c>
      <c r="J1175" s="281">
        <v>24.73</v>
      </c>
      <c r="K1175" s="281">
        <v>8.0500000000000007</v>
      </c>
      <c r="O1175" s="46"/>
      <c r="P1175" s="46"/>
      <c r="Q1175" s="46"/>
      <c r="R1175" s="46"/>
      <c r="S1175" s="46"/>
      <c r="T1175" s="46"/>
      <c r="U1175" s="46"/>
      <c r="V1175" s="46"/>
      <c r="W1175" s="46"/>
      <c r="X1175" s="46"/>
      <c r="Y1175" s="46"/>
    </row>
    <row r="1176" spans="1:25" ht="15" customHeight="1" x14ac:dyDescent="0.2">
      <c r="A1176" s="46"/>
      <c r="B1176" s="262" t="s">
        <v>919</v>
      </c>
      <c r="C1176" s="284" t="s">
        <v>1368</v>
      </c>
      <c r="D1176" s="262" t="s">
        <v>47</v>
      </c>
      <c r="E1176" s="262" t="s">
        <v>1369</v>
      </c>
      <c r="F1176" s="389" t="s">
        <v>923</v>
      </c>
      <c r="G1176" s="389"/>
      <c r="H1176" s="283" t="s">
        <v>97</v>
      </c>
      <c r="I1176" s="286">
        <v>6.85</v>
      </c>
      <c r="J1176" s="285">
        <v>0.7</v>
      </c>
      <c r="K1176" s="285">
        <v>4.79</v>
      </c>
      <c r="O1176" s="46"/>
      <c r="P1176" s="46"/>
      <c r="Q1176" s="46"/>
      <c r="R1176" s="46"/>
      <c r="S1176" s="46"/>
      <c r="T1176" s="46"/>
      <c r="U1176" s="46"/>
      <c r="V1176" s="46"/>
      <c r="W1176" s="46"/>
      <c r="X1176" s="46"/>
      <c r="Y1176" s="46"/>
    </row>
    <row r="1177" spans="1:25" ht="15" customHeight="1" x14ac:dyDescent="0.2">
      <c r="A1177" s="46"/>
      <c r="B1177" s="262" t="s">
        <v>919</v>
      </c>
      <c r="C1177" s="284" t="s">
        <v>1370</v>
      </c>
      <c r="D1177" s="262" t="s">
        <v>47</v>
      </c>
      <c r="E1177" s="262" t="s">
        <v>1371</v>
      </c>
      <c r="F1177" s="389" t="s">
        <v>923</v>
      </c>
      <c r="G1177" s="389"/>
      <c r="H1177" s="283" t="s">
        <v>97</v>
      </c>
      <c r="I1177" s="286">
        <v>0.14099999999999999</v>
      </c>
      <c r="J1177" s="285">
        <v>4.1100000000000003</v>
      </c>
      <c r="K1177" s="285">
        <v>0.56999999999999995</v>
      </c>
      <c r="O1177" s="46"/>
      <c r="P1177" s="46"/>
      <c r="Q1177" s="46"/>
      <c r="R1177" s="46"/>
      <c r="S1177" s="46"/>
      <c r="T1177" s="46"/>
      <c r="U1177" s="46"/>
      <c r="V1177" s="46"/>
      <c r="W1177" s="46"/>
      <c r="X1177" s="46"/>
      <c r="Y1177" s="46"/>
    </row>
    <row r="1178" spans="1:25" ht="15" customHeight="1" x14ac:dyDescent="0.2">
      <c r="A1178" s="46"/>
      <c r="B1178" s="262" t="s">
        <v>919</v>
      </c>
      <c r="C1178" s="284" t="s">
        <v>1372</v>
      </c>
      <c r="D1178" s="262" t="s">
        <v>47</v>
      </c>
      <c r="E1178" s="262" t="s">
        <v>2668</v>
      </c>
      <c r="F1178" s="389" t="s">
        <v>923</v>
      </c>
      <c r="G1178" s="389"/>
      <c r="H1178" s="283" t="s">
        <v>40</v>
      </c>
      <c r="I1178" s="286">
        <v>1.0864</v>
      </c>
      <c r="J1178" s="285">
        <v>45.08</v>
      </c>
      <c r="K1178" s="285">
        <v>48.97</v>
      </c>
      <c r="O1178" s="46"/>
      <c r="P1178" s="46"/>
      <c r="Q1178" s="46"/>
      <c r="R1178" s="46"/>
      <c r="S1178" s="46"/>
      <c r="T1178" s="46"/>
      <c r="U1178" s="46"/>
      <c r="V1178" s="46"/>
      <c r="W1178" s="46"/>
      <c r="X1178" s="46"/>
      <c r="Y1178" s="46"/>
    </row>
    <row r="1179" spans="1:25" ht="15" customHeight="1" x14ac:dyDescent="0.2">
      <c r="A1179" s="46"/>
      <c r="B1179" s="263"/>
      <c r="C1179" s="263"/>
      <c r="D1179" s="263"/>
      <c r="E1179" s="263"/>
      <c r="F1179" s="263" t="s">
        <v>924</v>
      </c>
      <c r="G1179" s="289">
        <v>29.79</v>
      </c>
      <c r="H1179" s="263" t="s">
        <v>925</v>
      </c>
      <c r="I1179" s="289">
        <v>0</v>
      </c>
      <c r="J1179" s="263" t="s">
        <v>926</v>
      </c>
      <c r="K1179" s="289">
        <v>29.79</v>
      </c>
      <c r="O1179" s="46"/>
      <c r="P1179" s="46"/>
      <c r="Q1179" s="46"/>
      <c r="R1179" s="46"/>
      <c r="S1179" s="46"/>
      <c r="T1179" s="46"/>
      <c r="U1179" s="46"/>
      <c r="V1179" s="46"/>
      <c r="W1179" s="46"/>
      <c r="X1179" s="46"/>
      <c r="Y1179" s="46"/>
    </row>
    <row r="1180" spans="1:25" ht="15" customHeight="1" thickBot="1" x14ac:dyDescent="0.25">
      <c r="A1180" s="46"/>
      <c r="B1180" s="263"/>
      <c r="C1180" s="263"/>
      <c r="D1180" s="263"/>
      <c r="E1180" s="263"/>
      <c r="F1180" s="263" t="s">
        <v>927</v>
      </c>
      <c r="G1180" s="289">
        <v>18.43</v>
      </c>
      <c r="H1180" s="263"/>
      <c r="I1180" s="386" t="s">
        <v>928</v>
      </c>
      <c r="J1180" s="386"/>
      <c r="K1180" s="289">
        <v>107.02</v>
      </c>
      <c r="O1180" s="46"/>
      <c r="P1180" s="46"/>
      <c r="Q1180" s="46"/>
      <c r="R1180" s="46"/>
      <c r="S1180" s="46"/>
      <c r="T1180" s="46"/>
      <c r="U1180" s="46"/>
      <c r="V1180" s="46"/>
      <c r="W1180" s="46"/>
      <c r="X1180" s="46"/>
      <c r="Y1180" s="46"/>
    </row>
    <row r="1181" spans="1:25" ht="15" customHeight="1" thickTop="1" x14ac:dyDescent="0.2">
      <c r="A1181" s="46"/>
      <c r="B1181" s="278"/>
      <c r="C1181" s="278"/>
      <c r="D1181" s="278"/>
      <c r="E1181" s="278"/>
      <c r="F1181" s="278"/>
      <c r="G1181" s="278"/>
      <c r="H1181" s="278"/>
      <c r="I1181" s="278"/>
      <c r="J1181" s="278"/>
      <c r="K1181" s="278"/>
      <c r="O1181" s="46"/>
      <c r="P1181" s="46"/>
      <c r="Q1181" s="46"/>
      <c r="R1181" s="46"/>
      <c r="S1181" s="46"/>
      <c r="T1181" s="46"/>
      <c r="U1181" s="46"/>
      <c r="V1181" s="46"/>
      <c r="W1181" s="46"/>
      <c r="X1181" s="46"/>
      <c r="Y1181" s="46"/>
    </row>
    <row r="1182" spans="1:25" ht="15" customHeight="1" x14ac:dyDescent="0.2">
      <c r="A1182" s="46"/>
      <c r="B1182" s="259" t="s">
        <v>334</v>
      </c>
      <c r="C1182" s="267" t="s">
        <v>24</v>
      </c>
      <c r="D1182" s="259" t="s">
        <v>25</v>
      </c>
      <c r="E1182" s="259" t="s">
        <v>26</v>
      </c>
      <c r="F1182" s="387" t="s">
        <v>917</v>
      </c>
      <c r="G1182" s="387"/>
      <c r="H1182" s="271" t="s">
        <v>27</v>
      </c>
      <c r="I1182" s="267" t="s">
        <v>28</v>
      </c>
      <c r="J1182" s="267" t="s">
        <v>29</v>
      </c>
      <c r="K1182" s="267" t="s">
        <v>30</v>
      </c>
      <c r="O1182" s="46"/>
      <c r="P1182" s="46"/>
      <c r="Q1182" s="46"/>
      <c r="R1182" s="46"/>
      <c r="S1182" s="46"/>
      <c r="T1182" s="46"/>
      <c r="U1182" s="46"/>
      <c r="V1182" s="46"/>
      <c r="W1182" s="46"/>
      <c r="X1182" s="46"/>
      <c r="Y1182" s="46"/>
    </row>
    <row r="1183" spans="1:25" ht="15" customHeight="1" x14ac:dyDescent="0.2">
      <c r="A1183" s="46"/>
      <c r="B1183" s="260" t="s">
        <v>918</v>
      </c>
      <c r="C1183" s="275" t="s">
        <v>335</v>
      </c>
      <c r="D1183" s="260" t="s">
        <v>47</v>
      </c>
      <c r="E1183" s="260" t="s">
        <v>336</v>
      </c>
      <c r="F1183" s="388" t="s">
        <v>4010</v>
      </c>
      <c r="G1183" s="388"/>
      <c r="H1183" s="274" t="s">
        <v>40</v>
      </c>
      <c r="I1183" s="277">
        <v>1</v>
      </c>
      <c r="J1183" s="276">
        <v>100.24</v>
      </c>
      <c r="K1183" s="276">
        <v>100.24</v>
      </c>
      <c r="O1183" s="46"/>
      <c r="P1183" s="46"/>
      <c r="Q1183" s="46"/>
      <c r="R1183" s="46"/>
      <c r="S1183" s="46"/>
      <c r="T1183" s="46"/>
      <c r="U1183" s="46"/>
      <c r="V1183" s="46"/>
      <c r="W1183" s="46"/>
      <c r="X1183" s="46"/>
      <c r="Y1183" s="46"/>
    </row>
    <row r="1184" spans="1:25" ht="15" customHeight="1" x14ac:dyDescent="0.2">
      <c r="A1184" s="46"/>
      <c r="B1184" s="261" t="s">
        <v>953</v>
      </c>
      <c r="C1184" s="280" t="s">
        <v>1019</v>
      </c>
      <c r="D1184" s="261" t="s">
        <v>47</v>
      </c>
      <c r="E1184" s="261" t="s">
        <v>1020</v>
      </c>
      <c r="F1184" s="385" t="s">
        <v>3970</v>
      </c>
      <c r="G1184" s="385"/>
      <c r="H1184" s="279" t="s">
        <v>950</v>
      </c>
      <c r="I1184" s="282">
        <v>0.21759999999999999</v>
      </c>
      <c r="J1184" s="281">
        <v>24.73</v>
      </c>
      <c r="K1184" s="281">
        <v>5.38</v>
      </c>
      <c r="O1184" s="46"/>
      <c r="P1184" s="46"/>
      <c r="Q1184" s="46"/>
      <c r="R1184" s="46"/>
      <c r="S1184" s="46"/>
      <c r="T1184" s="46"/>
      <c r="U1184" s="46"/>
      <c r="V1184" s="46"/>
      <c r="W1184" s="46"/>
      <c r="X1184" s="46"/>
      <c r="Y1184" s="46"/>
    </row>
    <row r="1185" spans="1:25" ht="15" customHeight="1" x14ac:dyDescent="0.2">
      <c r="A1185" s="46"/>
      <c r="B1185" s="261" t="s">
        <v>953</v>
      </c>
      <c r="C1185" s="280" t="s">
        <v>1086</v>
      </c>
      <c r="D1185" s="261" t="s">
        <v>47</v>
      </c>
      <c r="E1185" s="261" t="s">
        <v>1087</v>
      </c>
      <c r="F1185" s="385" t="s">
        <v>3970</v>
      </c>
      <c r="G1185" s="385"/>
      <c r="H1185" s="279" t="s">
        <v>950</v>
      </c>
      <c r="I1185" s="282">
        <v>8.7400000000000005E-2</v>
      </c>
      <c r="J1185" s="281">
        <v>35.590000000000003</v>
      </c>
      <c r="K1185" s="281">
        <v>3.11</v>
      </c>
      <c r="O1185" s="46"/>
      <c r="P1185" s="46"/>
      <c r="Q1185" s="46"/>
      <c r="R1185" s="46"/>
      <c r="S1185" s="46"/>
      <c r="T1185" s="46"/>
      <c r="U1185" s="46"/>
      <c r="V1185" s="46"/>
      <c r="W1185" s="46"/>
      <c r="X1185" s="46"/>
      <c r="Y1185" s="46"/>
    </row>
    <row r="1186" spans="1:25" ht="15" customHeight="1" x14ac:dyDescent="0.2">
      <c r="A1186" s="46"/>
      <c r="B1186" s="261" t="s">
        <v>953</v>
      </c>
      <c r="C1186" s="280" t="s">
        <v>1017</v>
      </c>
      <c r="D1186" s="261" t="s">
        <v>47</v>
      </c>
      <c r="E1186" s="261" t="s">
        <v>1018</v>
      </c>
      <c r="F1186" s="385" t="s">
        <v>3970</v>
      </c>
      <c r="G1186" s="385"/>
      <c r="H1186" s="279" t="s">
        <v>950</v>
      </c>
      <c r="I1186" s="282">
        <v>0.13009999999999999</v>
      </c>
      <c r="J1186" s="281">
        <v>36.35</v>
      </c>
      <c r="K1186" s="281">
        <v>4.72</v>
      </c>
      <c r="O1186" s="46"/>
      <c r="P1186" s="46"/>
      <c r="Q1186" s="46"/>
      <c r="R1186" s="46"/>
      <c r="S1186" s="46"/>
      <c r="T1186" s="46"/>
      <c r="U1186" s="46"/>
      <c r="V1186" s="46"/>
      <c r="W1186" s="46"/>
      <c r="X1186" s="46"/>
      <c r="Y1186" s="46"/>
    </row>
    <row r="1187" spans="1:25" ht="15" customHeight="1" x14ac:dyDescent="0.2">
      <c r="A1187" s="46"/>
      <c r="B1187" s="262" t="s">
        <v>919</v>
      </c>
      <c r="C1187" s="284" t="s">
        <v>1100</v>
      </c>
      <c r="D1187" s="262" t="s">
        <v>47</v>
      </c>
      <c r="E1187" s="262" t="s">
        <v>1101</v>
      </c>
      <c r="F1187" s="389" t="s">
        <v>923</v>
      </c>
      <c r="G1187" s="389"/>
      <c r="H1187" s="283" t="s">
        <v>83</v>
      </c>
      <c r="I1187" s="286">
        <v>0.2</v>
      </c>
      <c r="J1187" s="285">
        <v>2.5299999999999998</v>
      </c>
      <c r="K1187" s="285">
        <v>0.5</v>
      </c>
      <c r="O1187" s="46"/>
      <c r="P1187" s="46"/>
      <c r="Q1187" s="46"/>
      <c r="R1187" s="46"/>
      <c r="S1187" s="46"/>
      <c r="T1187" s="46"/>
      <c r="U1187" s="46"/>
      <c r="V1187" s="46"/>
      <c r="W1187" s="46"/>
      <c r="X1187" s="46"/>
      <c r="Y1187" s="46"/>
    </row>
    <row r="1188" spans="1:25" ht="15" customHeight="1" x14ac:dyDescent="0.2">
      <c r="A1188" s="46"/>
      <c r="B1188" s="262" t="s">
        <v>919</v>
      </c>
      <c r="C1188" s="284" t="s">
        <v>1021</v>
      </c>
      <c r="D1188" s="262" t="s">
        <v>47</v>
      </c>
      <c r="E1188" s="262" t="s">
        <v>1022</v>
      </c>
      <c r="F1188" s="389" t="s">
        <v>923</v>
      </c>
      <c r="G1188" s="389"/>
      <c r="H1188" s="283" t="s">
        <v>83</v>
      </c>
      <c r="I1188" s="286">
        <v>0.25</v>
      </c>
      <c r="J1188" s="285">
        <v>3.67</v>
      </c>
      <c r="K1188" s="285">
        <v>0.91</v>
      </c>
      <c r="O1188" s="46"/>
      <c r="P1188" s="46"/>
      <c r="Q1188" s="46"/>
      <c r="R1188" s="46"/>
      <c r="S1188" s="46"/>
      <c r="T1188" s="46"/>
      <c r="U1188" s="46"/>
      <c r="V1188" s="46"/>
      <c r="W1188" s="46"/>
      <c r="X1188" s="46"/>
      <c r="Y1188" s="46"/>
    </row>
    <row r="1189" spans="1:25" ht="15" customHeight="1" x14ac:dyDescent="0.2">
      <c r="A1189" s="46"/>
      <c r="B1189" s="262" t="s">
        <v>919</v>
      </c>
      <c r="C1189" s="284" t="s">
        <v>1071</v>
      </c>
      <c r="D1189" s="262" t="s">
        <v>47</v>
      </c>
      <c r="E1189" s="262" t="s">
        <v>1072</v>
      </c>
      <c r="F1189" s="389" t="s">
        <v>923</v>
      </c>
      <c r="G1189" s="389"/>
      <c r="H1189" s="283" t="s">
        <v>97</v>
      </c>
      <c r="I1189" s="286">
        <v>2.4E-2</v>
      </c>
      <c r="J1189" s="285">
        <v>17.5</v>
      </c>
      <c r="K1189" s="285">
        <v>0.42</v>
      </c>
      <c r="O1189" s="46"/>
      <c r="P1189" s="46"/>
      <c r="Q1189" s="46"/>
      <c r="R1189" s="46"/>
      <c r="S1189" s="46"/>
      <c r="T1189" s="46"/>
      <c r="U1189" s="46"/>
      <c r="V1189" s="46"/>
      <c r="W1189" s="46"/>
      <c r="X1189" s="46"/>
      <c r="Y1189" s="46"/>
    </row>
    <row r="1190" spans="1:25" ht="15" customHeight="1" x14ac:dyDescent="0.2">
      <c r="A1190" s="46"/>
      <c r="B1190" s="262" t="s">
        <v>919</v>
      </c>
      <c r="C1190" s="284" t="s">
        <v>1375</v>
      </c>
      <c r="D1190" s="262" t="s">
        <v>47</v>
      </c>
      <c r="E1190" s="262" t="s">
        <v>1376</v>
      </c>
      <c r="F1190" s="389" t="s">
        <v>923</v>
      </c>
      <c r="G1190" s="389"/>
      <c r="H1190" s="283" t="s">
        <v>40</v>
      </c>
      <c r="I1190" s="286">
        <v>1.0815999999999999</v>
      </c>
      <c r="J1190" s="285">
        <v>25.6</v>
      </c>
      <c r="K1190" s="285">
        <v>27.68</v>
      </c>
      <c r="O1190" s="46"/>
      <c r="P1190" s="46"/>
      <c r="Q1190" s="46"/>
      <c r="R1190" s="46"/>
      <c r="S1190" s="46"/>
      <c r="T1190" s="46"/>
      <c r="U1190" s="46"/>
      <c r="V1190" s="46"/>
      <c r="W1190" s="46"/>
      <c r="X1190" s="46"/>
      <c r="Y1190" s="46"/>
    </row>
    <row r="1191" spans="1:25" ht="15" customHeight="1" x14ac:dyDescent="0.2">
      <c r="A1191" s="46"/>
      <c r="B1191" s="262" t="s">
        <v>919</v>
      </c>
      <c r="C1191" s="284" t="s">
        <v>1377</v>
      </c>
      <c r="D1191" s="262" t="s">
        <v>47</v>
      </c>
      <c r="E1191" s="262" t="s">
        <v>1378</v>
      </c>
      <c r="F1191" s="389" t="s">
        <v>923</v>
      </c>
      <c r="G1191" s="389"/>
      <c r="H1191" s="283" t="s">
        <v>60</v>
      </c>
      <c r="I1191" s="286">
        <v>9.8500000000000004E-2</v>
      </c>
      <c r="J1191" s="285">
        <v>583.87</v>
      </c>
      <c r="K1191" s="285">
        <v>57.51</v>
      </c>
      <c r="O1191" s="46"/>
      <c r="P1191" s="46"/>
      <c r="Q1191" s="46"/>
      <c r="R1191" s="46"/>
      <c r="S1191" s="46"/>
      <c r="T1191" s="46"/>
      <c r="U1191" s="46"/>
      <c r="V1191" s="46"/>
      <c r="W1191" s="46"/>
      <c r="X1191" s="46"/>
      <c r="Y1191" s="46"/>
    </row>
    <row r="1192" spans="1:25" ht="15" customHeight="1" x14ac:dyDescent="0.2">
      <c r="A1192" s="46"/>
      <c r="B1192" s="262" t="s">
        <v>919</v>
      </c>
      <c r="C1192" s="284" t="s">
        <v>1098</v>
      </c>
      <c r="D1192" s="262" t="s">
        <v>47</v>
      </c>
      <c r="E1192" s="262" t="s">
        <v>1099</v>
      </c>
      <c r="F1192" s="389" t="s">
        <v>923</v>
      </c>
      <c r="G1192" s="389"/>
      <c r="H1192" s="283" t="s">
        <v>1075</v>
      </c>
      <c r="I1192" s="286">
        <v>1.6999999999999999E-3</v>
      </c>
      <c r="J1192" s="285">
        <v>6.46</v>
      </c>
      <c r="K1192" s="285">
        <v>0.01</v>
      </c>
      <c r="O1192" s="46"/>
      <c r="P1192" s="46"/>
      <c r="Q1192" s="46"/>
      <c r="R1192" s="46"/>
      <c r="S1192" s="46"/>
      <c r="T1192" s="46"/>
      <c r="U1192" s="46"/>
      <c r="V1192" s="46"/>
      <c r="W1192" s="46"/>
      <c r="X1192" s="46"/>
      <c r="Y1192" s="46"/>
    </row>
    <row r="1193" spans="1:25" ht="15" customHeight="1" x14ac:dyDescent="0.2">
      <c r="A1193" s="46"/>
      <c r="B1193" s="263"/>
      <c r="C1193" s="263"/>
      <c r="D1193" s="263"/>
      <c r="E1193" s="263"/>
      <c r="F1193" s="263" t="s">
        <v>924</v>
      </c>
      <c r="G1193" s="289">
        <v>11.42</v>
      </c>
      <c r="H1193" s="263" t="s">
        <v>925</v>
      </c>
      <c r="I1193" s="289">
        <v>0</v>
      </c>
      <c r="J1193" s="263" t="s">
        <v>926</v>
      </c>
      <c r="K1193" s="289">
        <v>11.42</v>
      </c>
      <c r="O1193" s="46"/>
      <c r="P1193" s="46"/>
      <c r="Q1193" s="46"/>
      <c r="R1193" s="46"/>
      <c r="S1193" s="46"/>
      <c r="T1193" s="46"/>
      <c r="U1193" s="46"/>
      <c r="V1193" s="46"/>
      <c r="W1193" s="46"/>
      <c r="X1193" s="46"/>
      <c r="Y1193" s="46"/>
    </row>
    <row r="1194" spans="1:25" ht="15" customHeight="1" thickBot="1" x14ac:dyDescent="0.25">
      <c r="A1194" s="46"/>
      <c r="B1194" s="263"/>
      <c r="C1194" s="263"/>
      <c r="D1194" s="263"/>
      <c r="E1194" s="263"/>
      <c r="F1194" s="263" t="s">
        <v>927</v>
      </c>
      <c r="G1194" s="289">
        <v>20.85</v>
      </c>
      <c r="H1194" s="263"/>
      <c r="I1194" s="386" t="s">
        <v>928</v>
      </c>
      <c r="J1194" s="386"/>
      <c r="K1194" s="289">
        <v>121.09</v>
      </c>
      <c r="O1194" s="46"/>
      <c r="P1194" s="46"/>
      <c r="Q1194" s="46"/>
      <c r="R1194" s="46"/>
      <c r="S1194" s="46"/>
      <c r="T1194" s="46"/>
      <c r="U1194" s="46"/>
      <c r="V1194" s="46"/>
      <c r="W1194" s="46"/>
      <c r="X1194" s="46"/>
      <c r="Y1194" s="46"/>
    </row>
    <row r="1195" spans="1:25" ht="15" customHeight="1" thickTop="1" x14ac:dyDescent="0.2">
      <c r="A1195" s="46"/>
      <c r="B1195" s="278"/>
      <c r="C1195" s="278"/>
      <c r="D1195" s="278"/>
      <c r="E1195" s="278"/>
      <c r="F1195" s="278"/>
      <c r="G1195" s="278"/>
      <c r="H1195" s="278"/>
      <c r="I1195" s="278"/>
      <c r="J1195" s="278"/>
      <c r="K1195" s="278"/>
      <c r="O1195" s="46"/>
      <c r="P1195" s="46"/>
      <c r="Q1195" s="46"/>
      <c r="R1195" s="46"/>
      <c r="S1195" s="46"/>
      <c r="T1195" s="46"/>
      <c r="U1195" s="46"/>
      <c r="V1195" s="46"/>
      <c r="W1195" s="46"/>
      <c r="X1195" s="46"/>
      <c r="Y1195" s="46"/>
    </row>
    <row r="1196" spans="1:25" ht="15" customHeight="1" x14ac:dyDescent="0.2">
      <c r="A1196" s="46"/>
      <c r="B1196" s="259" t="s">
        <v>337</v>
      </c>
      <c r="C1196" s="267" t="s">
        <v>24</v>
      </c>
      <c r="D1196" s="259" t="s">
        <v>25</v>
      </c>
      <c r="E1196" s="259" t="s">
        <v>26</v>
      </c>
      <c r="F1196" s="387" t="s">
        <v>917</v>
      </c>
      <c r="G1196" s="387"/>
      <c r="H1196" s="271" t="s">
        <v>27</v>
      </c>
      <c r="I1196" s="267" t="s">
        <v>28</v>
      </c>
      <c r="J1196" s="267" t="s">
        <v>29</v>
      </c>
      <c r="K1196" s="267" t="s">
        <v>30</v>
      </c>
      <c r="O1196" s="46"/>
      <c r="P1196" s="46"/>
      <c r="Q1196" s="46"/>
      <c r="R1196" s="46"/>
      <c r="S1196" s="46"/>
      <c r="T1196" s="46"/>
      <c r="U1196" s="46"/>
      <c r="V1196" s="46"/>
      <c r="W1196" s="46"/>
      <c r="X1196" s="46"/>
      <c r="Y1196" s="46"/>
    </row>
    <row r="1197" spans="1:25" ht="15" customHeight="1" x14ac:dyDescent="0.2">
      <c r="A1197" s="46"/>
      <c r="B1197" s="260" t="s">
        <v>918</v>
      </c>
      <c r="C1197" s="275" t="s">
        <v>2410</v>
      </c>
      <c r="D1197" s="260" t="s">
        <v>73</v>
      </c>
      <c r="E1197" s="260" t="s">
        <v>2411</v>
      </c>
      <c r="F1197" s="388" t="s">
        <v>1374</v>
      </c>
      <c r="G1197" s="388"/>
      <c r="H1197" s="274" t="s">
        <v>40</v>
      </c>
      <c r="I1197" s="277">
        <v>1</v>
      </c>
      <c r="J1197" s="276">
        <v>38.909999999999997</v>
      </c>
      <c r="K1197" s="276">
        <v>38.909999999999997</v>
      </c>
      <c r="O1197" s="46"/>
      <c r="P1197" s="46"/>
      <c r="Q1197" s="46"/>
      <c r="R1197" s="46"/>
      <c r="S1197" s="46"/>
      <c r="T1197" s="46"/>
      <c r="U1197" s="46"/>
      <c r="V1197" s="46"/>
      <c r="W1197" s="46"/>
      <c r="X1197" s="46"/>
      <c r="Y1197" s="46"/>
    </row>
    <row r="1198" spans="1:25" ht="15" customHeight="1" x14ac:dyDescent="0.2">
      <c r="A1198" s="46"/>
      <c r="B1198" s="261" t="s">
        <v>953</v>
      </c>
      <c r="C1198" s="280" t="s">
        <v>1019</v>
      </c>
      <c r="D1198" s="261" t="s">
        <v>47</v>
      </c>
      <c r="E1198" s="261" t="s">
        <v>1020</v>
      </c>
      <c r="F1198" s="385" t="s">
        <v>3970</v>
      </c>
      <c r="G1198" s="385"/>
      <c r="H1198" s="279" t="s">
        <v>950</v>
      </c>
      <c r="I1198" s="282">
        <v>0.4</v>
      </c>
      <c r="J1198" s="281">
        <v>24.73</v>
      </c>
      <c r="K1198" s="281">
        <v>9.89</v>
      </c>
      <c r="O1198" s="46"/>
      <c r="P1198" s="46"/>
      <c r="Q1198" s="46"/>
      <c r="R1198" s="46"/>
      <c r="S1198" s="46"/>
      <c r="T1198" s="46"/>
      <c r="U1198" s="46"/>
      <c r="V1198" s="46"/>
      <c r="W1198" s="46"/>
      <c r="X1198" s="46"/>
      <c r="Y1198" s="46"/>
    </row>
    <row r="1199" spans="1:25" ht="15" customHeight="1" x14ac:dyDescent="0.2">
      <c r="A1199" s="46"/>
      <c r="B1199" s="261" t="s">
        <v>953</v>
      </c>
      <c r="C1199" s="280" t="s">
        <v>1086</v>
      </c>
      <c r="D1199" s="261" t="s">
        <v>47</v>
      </c>
      <c r="E1199" s="261" t="s">
        <v>1087</v>
      </c>
      <c r="F1199" s="385" t="s">
        <v>3970</v>
      </c>
      <c r="G1199" s="385"/>
      <c r="H1199" s="279" t="s">
        <v>950</v>
      </c>
      <c r="I1199" s="282">
        <v>0.4</v>
      </c>
      <c r="J1199" s="281">
        <v>35.590000000000003</v>
      </c>
      <c r="K1199" s="281">
        <v>14.23</v>
      </c>
      <c r="O1199" s="46"/>
      <c r="P1199" s="46"/>
      <c r="Q1199" s="46"/>
      <c r="R1199" s="46"/>
      <c r="S1199" s="46"/>
      <c r="T1199" s="46"/>
      <c r="U1199" s="46"/>
      <c r="V1199" s="46"/>
      <c r="W1199" s="46"/>
      <c r="X1199" s="46"/>
      <c r="Y1199" s="46"/>
    </row>
    <row r="1200" spans="1:25" ht="15" customHeight="1" x14ac:dyDescent="0.2">
      <c r="A1200" s="46"/>
      <c r="B1200" s="261" t="s">
        <v>953</v>
      </c>
      <c r="C1200" s="280" t="s">
        <v>2669</v>
      </c>
      <c r="D1200" s="261" t="s">
        <v>47</v>
      </c>
      <c r="E1200" s="261" t="s">
        <v>2670</v>
      </c>
      <c r="F1200" s="385" t="s">
        <v>3981</v>
      </c>
      <c r="G1200" s="385"/>
      <c r="H1200" s="279" t="s">
        <v>60</v>
      </c>
      <c r="I1200" s="282">
        <v>2.5000000000000001E-2</v>
      </c>
      <c r="J1200" s="281">
        <v>591.82000000000005</v>
      </c>
      <c r="K1200" s="281">
        <v>14.79</v>
      </c>
      <c r="O1200" s="46"/>
      <c r="P1200" s="46"/>
      <c r="Q1200" s="46"/>
      <c r="R1200" s="46"/>
      <c r="S1200" s="46"/>
      <c r="T1200" s="46"/>
      <c r="U1200" s="46"/>
      <c r="V1200" s="46"/>
      <c r="W1200" s="46"/>
      <c r="X1200" s="46"/>
      <c r="Y1200" s="46"/>
    </row>
    <row r="1201" spans="1:25" ht="15" customHeight="1" x14ac:dyDescent="0.2">
      <c r="A1201" s="46"/>
      <c r="B1201" s="263"/>
      <c r="C1201" s="263"/>
      <c r="D1201" s="263"/>
      <c r="E1201" s="263"/>
      <c r="F1201" s="263" t="s">
        <v>924</v>
      </c>
      <c r="G1201" s="289">
        <v>22.65</v>
      </c>
      <c r="H1201" s="263" t="s">
        <v>925</v>
      </c>
      <c r="I1201" s="289">
        <v>0</v>
      </c>
      <c r="J1201" s="263" t="s">
        <v>926</v>
      </c>
      <c r="K1201" s="289">
        <v>22.65</v>
      </c>
      <c r="O1201" s="46"/>
      <c r="P1201" s="46"/>
      <c r="Q1201" s="46"/>
      <c r="R1201" s="46"/>
      <c r="S1201" s="46"/>
      <c r="T1201" s="46"/>
      <c r="U1201" s="46"/>
      <c r="V1201" s="46"/>
      <c r="W1201" s="46"/>
      <c r="X1201" s="46"/>
      <c r="Y1201" s="46"/>
    </row>
    <row r="1202" spans="1:25" ht="15" customHeight="1" x14ac:dyDescent="0.2">
      <c r="A1202" s="46"/>
      <c r="B1202" s="263"/>
      <c r="C1202" s="263"/>
      <c r="D1202" s="263"/>
      <c r="E1202" s="263"/>
      <c r="F1202" s="263" t="s">
        <v>927</v>
      </c>
      <c r="G1202" s="289">
        <v>8.09</v>
      </c>
      <c r="H1202" s="263"/>
      <c r="I1202" s="386" t="s">
        <v>928</v>
      </c>
      <c r="J1202" s="386"/>
      <c r="K1202" s="289">
        <v>47</v>
      </c>
      <c r="O1202" s="46"/>
      <c r="P1202" s="46"/>
      <c r="Q1202" s="46"/>
      <c r="R1202" s="46"/>
      <c r="S1202" s="46"/>
      <c r="T1202" s="46"/>
      <c r="U1202" s="46"/>
      <c r="V1202" s="46"/>
      <c r="W1202" s="46"/>
      <c r="X1202" s="46"/>
      <c r="Y1202" s="46"/>
    </row>
    <row r="1203" spans="1:25" ht="15" customHeight="1" x14ac:dyDescent="0.2">
      <c r="A1203" s="46"/>
      <c r="B1203" s="401" t="s">
        <v>2776</v>
      </c>
      <c r="C1203" s="401"/>
      <c r="D1203" s="401"/>
      <c r="E1203" s="401"/>
      <c r="F1203" s="401"/>
      <c r="G1203" s="401"/>
      <c r="H1203" s="401"/>
      <c r="I1203" s="401"/>
      <c r="J1203" s="401"/>
      <c r="K1203" s="401"/>
      <c r="O1203" s="46"/>
      <c r="P1203" s="46"/>
      <c r="Q1203" s="46"/>
      <c r="R1203" s="46"/>
      <c r="S1203" s="46"/>
      <c r="T1203" s="46"/>
      <c r="U1203" s="46"/>
      <c r="V1203" s="46"/>
      <c r="W1203" s="46"/>
      <c r="X1203" s="46"/>
      <c r="Y1203" s="46"/>
    </row>
    <row r="1204" spans="1:25" ht="15" customHeight="1" thickBot="1" x14ac:dyDescent="0.25">
      <c r="A1204" s="46"/>
      <c r="B1204" s="425" t="s">
        <v>2804</v>
      </c>
      <c r="C1204" s="425"/>
      <c r="D1204" s="425"/>
      <c r="E1204" s="425"/>
      <c r="F1204" s="425"/>
      <c r="G1204" s="425"/>
      <c r="H1204" s="425"/>
      <c r="I1204" s="425"/>
      <c r="J1204" s="425"/>
      <c r="K1204" s="425"/>
      <c r="O1204" s="46"/>
      <c r="P1204" s="46"/>
      <c r="Q1204" s="46"/>
      <c r="R1204" s="46"/>
      <c r="S1204" s="46"/>
      <c r="T1204" s="46"/>
      <c r="U1204" s="46"/>
      <c r="V1204" s="46"/>
      <c r="W1204" s="46"/>
      <c r="X1204" s="46"/>
      <c r="Y1204" s="46"/>
    </row>
    <row r="1205" spans="1:25" ht="15" customHeight="1" thickTop="1" x14ac:dyDescent="0.2">
      <c r="A1205" s="46"/>
      <c r="B1205" s="278"/>
      <c r="C1205" s="278"/>
      <c r="D1205" s="278"/>
      <c r="E1205" s="278"/>
      <c r="F1205" s="278"/>
      <c r="G1205" s="278"/>
      <c r="H1205" s="278"/>
      <c r="I1205" s="278"/>
      <c r="J1205" s="278"/>
      <c r="K1205" s="278"/>
      <c r="O1205" s="46"/>
      <c r="P1205" s="46"/>
      <c r="Q1205" s="46"/>
      <c r="R1205" s="46"/>
      <c r="S1205" s="46"/>
      <c r="T1205" s="46"/>
      <c r="U1205" s="46"/>
      <c r="V1205" s="46"/>
      <c r="W1205" s="46"/>
      <c r="X1205" s="46"/>
      <c r="Y1205" s="46"/>
    </row>
    <row r="1206" spans="1:25" ht="15" customHeight="1" x14ac:dyDescent="0.2">
      <c r="A1206" s="46"/>
      <c r="B1206" s="259" t="s">
        <v>340</v>
      </c>
      <c r="C1206" s="267" t="s">
        <v>24</v>
      </c>
      <c r="D1206" s="259" t="s">
        <v>25</v>
      </c>
      <c r="E1206" s="259" t="s">
        <v>26</v>
      </c>
      <c r="F1206" s="387" t="s">
        <v>917</v>
      </c>
      <c r="G1206" s="387"/>
      <c r="H1206" s="271" t="s">
        <v>27</v>
      </c>
      <c r="I1206" s="267" t="s">
        <v>28</v>
      </c>
      <c r="J1206" s="267" t="s">
        <v>29</v>
      </c>
      <c r="K1206" s="267" t="s">
        <v>30</v>
      </c>
      <c r="O1206" s="46"/>
      <c r="P1206" s="46"/>
      <c r="Q1206" s="46"/>
      <c r="R1206" s="46"/>
      <c r="S1206" s="46"/>
      <c r="T1206" s="46"/>
      <c r="U1206" s="46"/>
      <c r="V1206" s="46"/>
      <c r="W1206" s="46"/>
      <c r="X1206" s="46"/>
      <c r="Y1206" s="46"/>
    </row>
    <row r="1207" spans="1:25" ht="15" customHeight="1" x14ac:dyDescent="0.2">
      <c r="A1207" s="46"/>
      <c r="B1207" s="260" t="s">
        <v>918</v>
      </c>
      <c r="C1207" s="275" t="s">
        <v>2588</v>
      </c>
      <c r="D1207" s="260" t="s">
        <v>73</v>
      </c>
      <c r="E1207" s="260" t="s">
        <v>2589</v>
      </c>
      <c r="F1207" s="388" t="s">
        <v>1374</v>
      </c>
      <c r="G1207" s="388"/>
      <c r="H1207" s="274" t="s">
        <v>40</v>
      </c>
      <c r="I1207" s="277">
        <v>1</v>
      </c>
      <c r="J1207" s="276">
        <v>78.099999999999994</v>
      </c>
      <c r="K1207" s="276">
        <v>78.099999999999994</v>
      </c>
      <c r="O1207" s="46"/>
      <c r="P1207" s="46"/>
      <c r="Q1207" s="46"/>
      <c r="R1207" s="46"/>
      <c r="S1207" s="46"/>
      <c r="T1207" s="46"/>
      <c r="U1207" s="46"/>
      <c r="V1207" s="46"/>
      <c r="W1207" s="46"/>
      <c r="X1207" s="46"/>
      <c r="Y1207" s="46"/>
    </row>
    <row r="1208" spans="1:25" ht="15" customHeight="1" x14ac:dyDescent="0.2">
      <c r="A1208" s="46"/>
      <c r="B1208" s="262" t="s">
        <v>919</v>
      </c>
      <c r="C1208" s="284" t="s">
        <v>2671</v>
      </c>
      <c r="D1208" s="262" t="s">
        <v>39</v>
      </c>
      <c r="E1208" s="262" t="s">
        <v>341</v>
      </c>
      <c r="F1208" s="389" t="s">
        <v>936</v>
      </c>
      <c r="G1208" s="389"/>
      <c r="H1208" s="283" t="s">
        <v>40</v>
      </c>
      <c r="I1208" s="286">
        <v>1</v>
      </c>
      <c r="J1208" s="285">
        <v>70</v>
      </c>
      <c r="K1208" s="285">
        <v>70</v>
      </c>
      <c r="O1208" s="46"/>
      <c r="P1208" s="46"/>
      <c r="Q1208" s="46"/>
      <c r="R1208" s="46"/>
      <c r="S1208" s="46"/>
      <c r="T1208" s="46"/>
      <c r="U1208" s="46"/>
      <c r="V1208" s="46"/>
      <c r="W1208" s="46"/>
      <c r="X1208" s="46"/>
      <c r="Y1208" s="46"/>
    </row>
    <row r="1209" spans="1:25" ht="15" customHeight="1" x14ac:dyDescent="0.2">
      <c r="A1209" s="46"/>
      <c r="B1209" s="262" t="s">
        <v>919</v>
      </c>
      <c r="C1209" s="284" t="s">
        <v>1631</v>
      </c>
      <c r="D1209" s="262" t="s">
        <v>47</v>
      </c>
      <c r="E1209" s="262" t="s">
        <v>1632</v>
      </c>
      <c r="F1209" s="389" t="s">
        <v>923</v>
      </c>
      <c r="G1209" s="389"/>
      <c r="H1209" s="283" t="s">
        <v>97</v>
      </c>
      <c r="I1209" s="286">
        <v>10</v>
      </c>
      <c r="J1209" s="285">
        <v>0.81</v>
      </c>
      <c r="K1209" s="285">
        <v>8.1</v>
      </c>
      <c r="O1209" s="46"/>
      <c r="P1209" s="46"/>
      <c r="Q1209" s="46"/>
      <c r="R1209" s="46"/>
      <c r="S1209" s="46"/>
      <c r="T1209" s="46"/>
      <c r="U1209" s="46"/>
      <c r="V1209" s="46"/>
      <c r="W1209" s="46"/>
      <c r="X1209" s="46"/>
      <c r="Y1209" s="46"/>
    </row>
    <row r="1210" spans="1:25" ht="15" customHeight="1" x14ac:dyDescent="0.2">
      <c r="A1210" s="46"/>
      <c r="B1210" s="263"/>
      <c r="C1210" s="263"/>
      <c r="D1210" s="263"/>
      <c r="E1210" s="263"/>
      <c r="F1210" s="263" t="s">
        <v>924</v>
      </c>
      <c r="G1210" s="289">
        <v>0</v>
      </c>
      <c r="H1210" s="263" t="s">
        <v>925</v>
      </c>
      <c r="I1210" s="289">
        <v>0</v>
      </c>
      <c r="J1210" s="263" t="s">
        <v>926</v>
      </c>
      <c r="K1210" s="289">
        <v>0</v>
      </c>
      <c r="O1210" s="46"/>
      <c r="P1210" s="46"/>
      <c r="Q1210" s="46"/>
      <c r="R1210" s="46"/>
      <c r="S1210" s="46"/>
      <c r="T1210" s="46"/>
      <c r="U1210" s="46"/>
      <c r="V1210" s="46"/>
      <c r="W1210" s="46"/>
      <c r="X1210" s="46"/>
      <c r="Y1210" s="46"/>
    </row>
    <row r="1211" spans="1:25" ht="15" customHeight="1" x14ac:dyDescent="0.2">
      <c r="A1211" s="46"/>
      <c r="B1211" s="263"/>
      <c r="C1211" s="263"/>
      <c r="D1211" s="263"/>
      <c r="E1211" s="263"/>
      <c r="F1211" s="263" t="s">
        <v>927</v>
      </c>
      <c r="G1211" s="289">
        <v>16.25</v>
      </c>
      <c r="H1211" s="263"/>
      <c r="I1211" s="386" t="s">
        <v>928</v>
      </c>
      <c r="J1211" s="386"/>
      <c r="K1211" s="289">
        <v>94.35</v>
      </c>
      <c r="O1211" s="46"/>
      <c r="P1211" s="46"/>
      <c r="Q1211" s="46"/>
      <c r="R1211" s="46"/>
      <c r="S1211" s="46"/>
      <c r="T1211" s="46"/>
      <c r="U1211" s="46"/>
      <c r="V1211" s="46"/>
      <c r="W1211" s="46"/>
      <c r="X1211" s="46"/>
      <c r="Y1211" s="46"/>
    </row>
    <row r="1212" spans="1:25" ht="15" customHeight="1" x14ac:dyDescent="0.2">
      <c r="A1212" s="46"/>
      <c r="B1212" s="401" t="s">
        <v>2776</v>
      </c>
      <c r="C1212" s="401"/>
      <c r="D1212" s="401"/>
      <c r="E1212" s="401"/>
      <c r="F1212" s="401"/>
      <c r="G1212" s="401"/>
      <c r="H1212" s="401"/>
      <c r="I1212" s="401"/>
      <c r="J1212" s="401"/>
      <c r="K1212" s="401"/>
      <c r="O1212" s="46"/>
      <c r="P1212" s="46"/>
      <c r="Q1212" s="46"/>
      <c r="R1212" s="46"/>
      <c r="S1212" s="46"/>
      <c r="T1212" s="46"/>
      <c r="U1212" s="46"/>
      <c r="V1212" s="46"/>
      <c r="W1212" s="46"/>
      <c r="X1212" s="46"/>
      <c r="Y1212" s="46"/>
    </row>
    <row r="1213" spans="1:25" ht="15" customHeight="1" thickBot="1" x14ac:dyDescent="0.25">
      <c r="A1213" s="46"/>
      <c r="B1213" s="425" t="s">
        <v>2805</v>
      </c>
      <c r="C1213" s="425"/>
      <c r="D1213" s="425"/>
      <c r="E1213" s="425"/>
      <c r="F1213" s="425"/>
      <c r="G1213" s="425"/>
      <c r="H1213" s="425"/>
      <c r="I1213" s="425"/>
      <c r="J1213" s="425"/>
      <c r="K1213" s="425"/>
      <c r="O1213" s="46"/>
      <c r="P1213" s="46"/>
      <c r="Q1213" s="46"/>
      <c r="R1213" s="46"/>
      <c r="S1213" s="46"/>
      <c r="T1213" s="46"/>
      <c r="U1213" s="46"/>
      <c r="V1213" s="46"/>
      <c r="W1213" s="46"/>
      <c r="X1213" s="46"/>
      <c r="Y1213" s="46"/>
    </row>
    <row r="1214" spans="1:25" ht="15" customHeight="1" thickTop="1" x14ac:dyDescent="0.2">
      <c r="A1214" s="46"/>
      <c r="B1214" s="278"/>
      <c r="C1214" s="278"/>
      <c r="D1214" s="278"/>
      <c r="E1214" s="278"/>
      <c r="F1214" s="278"/>
      <c r="G1214" s="278"/>
      <c r="H1214" s="278"/>
      <c r="I1214" s="278"/>
      <c r="J1214" s="278"/>
      <c r="K1214" s="278"/>
      <c r="O1214" s="46"/>
      <c r="P1214" s="46"/>
      <c r="Q1214" s="46"/>
      <c r="R1214" s="46"/>
      <c r="S1214" s="46"/>
      <c r="T1214" s="46"/>
      <c r="U1214" s="46"/>
      <c r="V1214" s="46"/>
      <c r="W1214" s="46"/>
      <c r="X1214" s="46"/>
      <c r="Y1214" s="46"/>
    </row>
    <row r="1215" spans="1:25" ht="15" customHeight="1" x14ac:dyDescent="0.2">
      <c r="A1215" s="46"/>
      <c r="B1215" s="259" t="s">
        <v>2991</v>
      </c>
      <c r="C1215" s="267" t="s">
        <v>24</v>
      </c>
      <c r="D1215" s="259" t="s">
        <v>25</v>
      </c>
      <c r="E1215" s="259" t="s">
        <v>26</v>
      </c>
      <c r="F1215" s="387" t="s">
        <v>917</v>
      </c>
      <c r="G1215" s="387"/>
      <c r="H1215" s="271" t="s">
        <v>27</v>
      </c>
      <c r="I1215" s="267" t="s">
        <v>28</v>
      </c>
      <c r="J1215" s="267" t="s">
        <v>29</v>
      </c>
      <c r="K1215" s="267" t="s">
        <v>30</v>
      </c>
      <c r="O1215" s="46"/>
      <c r="P1215" s="46"/>
      <c r="Q1215" s="46"/>
      <c r="R1215" s="46"/>
      <c r="S1215" s="46"/>
      <c r="T1215" s="46"/>
      <c r="U1215" s="46"/>
      <c r="V1215" s="46"/>
      <c r="W1215" s="46"/>
      <c r="X1215" s="46"/>
      <c r="Y1215" s="46"/>
    </row>
    <row r="1216" spans="1:25" ht="15" customHeight="1" x14ac:dyDescent="0.2">
      <c r="A1216" s="46"/>
      <c r="B1216" s="260" t="s">
        <v>918</v>
      </c>
      <c r="C1216" s="275" t="s">
        <v>2992</v>
      </c>
      <c r="D1216" s="260" t="s">
        <v>73</v>
      </c>
      <c r="E1216" s="260" t="s">
        <v>2993</v>
      </c>
      <c r="F1216" s="388" t="s">
        <v>1374</v>
      </c>
      <c r="G1216" s="388"/>
      <c r="H1216" s="274" t="s">
        <v>40</v>
      </c>
      <c r="I1216" s="277">
        <v>1</v>
      </c>
      <c r="J1216" s="276">
        <v>42.77</v>
      </c>
      <c r="K1216" s="276">
        <v>42.77</v>
      </c>
      <c r="O1216" s="46"/>
      <c r="P1216" s="46"/>
      <c r="Q1216" s="46"/>
      <c r="R1216" s="46"/>
      <c r="S1216" s="46"/>
      <c r="T1216" s="46"/>
      <c r="U1216" s="46"/>
      <c r="V1216" s="46"/>
      <c r="W1216" s="46"/>
      <c r="X1216" s="46"/>
      <c r="Y1216" s="46"/>
    </row>
    <row r="1217" spans="1:25" ht="15" customHeight="1" x14ac:dyDescent="0.2">
      <c r="A1217" s="46"/>
      <c r="B1217" s="262" t="s">
        <v>919</v>
      </c>
      <c r="C1217" s="284" t="s">
        <v>3072</v>
      </c>
      <c r="D1217" s="262" t="s">
        <v>39</v>
      </c>
      <c r="E1217" s="262" t="s">
        <v>3073</v>
      </c>
      <c r="F1217" s="389" t="s">
        <v>936</v>
      </c>
      <c r="G1217" s="389"/>
      <c r="H1217" s="283" t="s">
        <v>40</v>
      </c>
      <c r="I1217" s="286">
        <v>1</v>
      </c>
      <c r="J1217" s="285">
        <v>35</v>
      </c>
      <c r="K1217" s="285">
        <v>35</v>
      </c>
      <c r="O1217" s="46"/>
      <c r="P1217" s="46"/>
      <c r="Q1217" s="46"/>
      <c r="R1217" s="46"/>
      <c r="S1217" s="46"/>
      <c r="T1217" s="46"/>
      <c r="U1217" s="46"/>
      <c r="V1217" s="46"/>
      <c r="W1217" s="46"/>
      <c r="X1217" s="46"/>
      <c r="Y1217" s="46"/>
    </row>
    <row r="1218" spans="1:25" ht="15" customHeight="1" x14ac:dyDescent="0.2">
      <c r="A1218" s="46"/>
      <c r="B1218" s="262" t="s">
        <v>919</v>
      </c>
      <c r="C1218" s="284" t="s">
        <v>1631</v>
      </c>
      <c r="D1218" s="262" t="s">
        <v>47</v>
      </c>
      <c r="E1218" s="262" t="s">
        <v>1632</v>
      </c>
      <c r="F1218" s="389" t="s">
        <v>923</v>
      </c>
      <c r="G1218" s="389"/>
      <c r="H1218" s="283" t="s">
        <v>97</v>
      </c>
      <c r="I1218" s="286">
        <v>9.6</v>
      </c>
      <c r="J1218" s="285">
        <v>0.81</v>
      </c>
      <c r="K1218" s="285">
        <v>7.77</v>
      </c>
      <c r="O1218" s="46"/>
      <c r="P1218" s="46"/>
      <c r="Q1218" s="46"/>
      <c r="R1218" s="46"/>
      <c r="S1218" s="46"/>
      <c r="T1218" s="46"/>
      <c r="U1218" s="46"/>
      <c r="V1218" s="46"/>
      <c r="W1218" s="46"/>
      <c r="X1218" s="46"/>
      <c r="Y1218" s="46"/>
    </row>
    <row r="1219" spans="1:25" ht="15" customHeight="1" x14ac:dyDescent="0.2">
      <c r="A1219" s="46"/>
      <c r="B1219" s="263"/>
      <c r="C1219" s="263"/>
      <c r="D1219" s="263"/>
      <c r="E1219" s="263"/>
      <c r="F1219" s="263" t="s">
        <v>924</v>
      </c>
      <c r="G1219" s="289">
        <v>0</v>
      </c>
      <c r="H1219" s="263" t="s">
        <v>925</v>
      </c>
      <c r="I1219" s="289">
        <v>0</v>
      </c>
      <c r="J1219" s="263" t="s">
        <v>926</v>
      </c>
      <c r="K1219" s="289">
        <v>0</v>
      </c>
      <c r="O1219" s="46"/>
      <c r="P1219" s="46"/>
      <c r="Q1219" s="46"/>
      <c r="R1219" s="46"/>
      <c r="S1219" s="46"/>
      <c r="T1219" s="46"/>
      <c r="U1219" s="46"/>
      <c r="V1219" s="46"/>
      <c r="W1219" s="46"/>
      <c r="X1219" s="46"/>
      <c r="Y1219" s="46"/>
    </row>
    <row r="1220" spans="1:25" ht="15" customHeight="1" x14ac:dyDescent="0.2">
      <c r="A1220" s="46"/>
      <c r="B1220" s="263"/>
      <c r="C1220" s="263"/>
      <c r="D1220" s="263"/>
      <c r="E1220" s="263"/>
      <c r="F1220" s="263" t="s">
        <v>927</v>
      </c>
      <c r="G1220" s="289">
        <v>8.9</v>
      </c>
      <c r="H1220" s="263"/>
      <c r="I1220" s="386" t="s">
        <v>928</v>
      </c>
      <c r="J1220" s="386"/>
      <c r="K1220" s="289">
        <v>51.67</v>
      </c>
      <c r="O1220" s="46"/>
      <c r="P1220" s="46"/>
      <c r="Q1220" s="46"/>
      <c r="R1220" s="46"/>
      <c r="S1220" s="46"/>
      <c r="T1220" s="46"/>
      <c r="U1220" s="46"/>
      <c r="V1220" s="46"/>
      <c r="W1220" s="46"/>
      <c r="X1220" s="46"/>
      <c r="Y1220" s="46"/>
    </row>
    <row r="1221" spans="1:25" ht="15" customHeight="1" x14ac:dyDescent="0.2">
      <c r="A1221" s="46"/>
      <c r="B1221" s="401" t="s">
        <v>2776</v>
      </c>
      <c r="C1221" s="401"/>
      <c r="D1221" s="401"/>
      <c r="E1221" s="401"/>
      <c r="F1221" s="401"/>
      <c r="G1221" s="401"/>
      <c r="H1221" s="401"/>
      <c r="I1221" s="401"/>
      <c r="J1221" s="401"/>
      <c r="K1221" s="401"/>
      <c r="O1221" s="46"/>
      <c r="P1221" s="46"/>
      <c r="Q1221" s="46"/>
      <c r="R1221" s="46"/>
      <c r="S1221" s="46"/>
      <c r="T1221" s="46"/>
      <c r="U1221" s="46"/>
      <c r="V1221" s="46"/>
      <c r="W1221" s="46"/>
      <c r="X1221" s="46"/>
      <c r="Y1221" s="46"/>
    </row>
    <row r="1222" spans="1:25" ht="15" customHeight="1" thickBot="1" x14ac:dyDescent="0.25">
      <c r="A1222" s="46"/>
      <c r="B1222" s="425" t="s">
        <v>3151</v>
      </c>
      <c r="C1222" s="425"/>
      <c r="D1222" s="425"/>
      <c r="E1222" s="425"/>
      <c r="F1222" s="425"/>
      <c r="G1222" s="425"/>
      <c r="H1222" s="425"/>
      <c r="I1222" s="425"/>
      <c r="J1222" s="425"/>
      <c r="K1222" s="425"/>
      <c r="O1222" s="46"/>
      <c r="P1222" s="46"/>
      <c r="Q1222" s="46"/>
      <c r="R1222" s="46"/>
      <c r="S1222" s="46"/>
      <c r="T1222" s="46"/>
      <c r="U1222" s="46"/>
      <c r="V1222" s="46"/>
      <c r="W1222" s="46"/>
      <c r="X1222" s="46"/>
      <c r="Y1222" s="46"/>
    </row>
    <row r="1223" spans="1:25" ht="15" customHeight="1" thickTop="1" x14ac:dyDescent="0.2">
      <c r="A1223" s="46"/>
      <c r="B1223" s="278"/>
      <c r="C1223" s="278"/>
      <c r="D1223" s="278"/>
      <c r="E1223" s="278"/>
      <c r="F1223" s="278"/>
      <c r="G1223" s="278"/>
      <c r="H1223" s="278"/>
      <c r="I1223" s="278"/>
      <c r="J1223" s="278"/>
      <c r="K1223" s="278"/>
      <c r="O1223" s="46"/>
      <c r="P1223" s="46"/>
      <c r="Q1223" s="46"/>
      <c r="R1223" s="46"/>
      <c r="S1223" s="46"/>
      <c r="T1223" s="46"/>
      <c r="U1223" s="46"/>
      <c r="V1223" s="46"/>
      <c r="W1223" s="46"/>
      <c r="X1223" s="46"/>
      <c r="Y1223" s="46"/>
    </row>
    <row r="1224" spans="1:25" ht="15" customHeight="1" x14ac:dyDescent="0.2">
      <c r="A1224" s="46"/>
      <c r="B1224" s="259" t="s">
        <v>344</v>
      </c>
      <c r="C1224" s="267" t="s">
        <v>24</v>
      </c>
      <c r="D1224" s="259" t="s">
        <v>25</v>
      </c>
      <c r="E1224" s="259" t="s">
        <v>26</v>
      </c>
      <c r="F1224" s="387" t="s">
        <v>917</v>
      </c>
      <c r="G1224" s="387"/>
      <c r="H1224" s="271" t="s">
        <v>27</v>
      </c>
      <c r="I1224" s="267" t="s">
        <v>28</v>
      </c>
      <c r="J1224" s="267" t="s">
        <v>29</v>
      </c>
      <c r="K1224" s="267" t="s">
        <v>30</v>
      </c>
      <c r="O1224" s="46"/>
      <c r="P1224" s="46"/>
      <c r="Q1224" s="46"/>
      <c r="R1224" s="46"/>
      <c r="S1224" s="46"/>
      <c r="T1224" s="46"/>
      <c r="U1224" s="46"/>
      <c r="V1224" s="46"/>
      <c r="W1224" s="46"/>
      <c r="X1224" s="46"/>
      <c r="Y1224" s="46"/>
    </row>
    <row r="1225" spans="1:25" ht="15" customHeight="1" x14ac:dyDescent="0.2">
      <c r="A1225" s="46"/>
      <c r="B1225" s="260" t="s">
        <v>918</v>
      </c>
      <c r="C1225" s="275" t="s">
        <v>2590</v>
      </c>
      <c r="D1225" s="260" t="s">
        <v>73</v>
      </c>
      <c r="E1225" s="260" t="s">
        <v>2591</v>
      </c>
      <c r="F1225" s="388" t="s">
        <v>1374</v>
      </c>
      <c r="G1225" s="388"/>
      <c r="H1225" s="274" t="s">
        <v>83</v>
      </c>
      <c r="I1225" s="277">
        <v>1</v>
      </c>
      <c r="J1225" s="276">
        <v>20.51</v>
      </c>
      <c r="K1225" s="276">
        <v>20.51</v>
      </c>
      <c r="O1225" s="46"/>
      <c r="P1225" s="46"/>
      <c r="Q1225" s="46"/>
      <c r="R1225" s="46"/>
      <c r="S1225" s="46"/>
      <c r="T1225" s="46"/>
      <c r="U1225" s="46"/>
      <c r="V1225" s="46"/>
      <c r="W1225" s="46"/>
      <c r="X1225" s="46"/>
      <c r="Y1225" s="46"/>
    </row>
    <row r="1226" spans="1:25" ht="15" customHeight="1" x14ac:dyDescent="0.2">
      <c r="A1226" s="46"/>
      <c r="B1226" s="262" t="s">
        <v>919</v>
      </c>
      <c r="C1226" s="284" t="s">
        <v>1631</v>
      </c>
      <c r="D1226" s="262" t="s">
        <v>47</v>
      </c>
      <c r="E1226" s="262" t="s">
        <v>1632</v>
      </c>
      <c r="F1226" s="389" t="s">
        <v>923</v>
      </c>
      <c r="G1226" s="389"/>
      <c r="H1226" s="283" t="s">
        <v>97</v>
      </c>
      <c r="I1226" s="286">
        <v>3</v>
      </c>
      <c r="J1226" s="285">
        <v>0.81</v>
      </c>
      <c r="K1226" s="285">
        <v>2.4300000000000002</v>
      </c>
      <c r="O1226" s="46"/>
      <c r="P1226" s="46"/>
      <c r="Q1226" s="46"/>
      <c r="R1226" s="46"/>
      <c r="S1226" s="46"/>
      <c r="T1226" s="46"/>
      <c r="U1226" s="46"/>
      <c r="V1226" s="46"/>
      <c r="W1226" s="46"/>
      <c r="X1226" s="46"/>
      <c r="Y1226" s="46"/>
    </row>
    <row r="1227" spans="1:25" ht="15" customHeight="1" x14ac:dyDescent="0.2">
      <c r="A1227" s="46"/>
      <c r="B1227" s="262" t="s">
        <v>919</v>
      </c>
      <c r="C1227" s="284" t="s">
        <v>2672</v>
      </c>
      <c r="D1227" s="262" t="s">
        <v>39</v>
      </c>
      <c r="E1227" s="262" t="s">
        <v>1379</v>
      </c>
      <c r="F1227" s="389" t="s">
        <v>936</v>
      </c>
      <c r="G1227" s="389"/>
      <c r="H1227" s="283" t="s">
        <v>345</v>
      </c>
      <c r="I1227" s="286">
        <v>1</v>
      </c>
      <c r="J1227" s="285">
        <v>18.079999999999998</v>
      </c>
      <c r="K1227" s="285">
        <v>18.079999999999998</v>
      </c>
      <c r="O1227" s="46"/>
      <c r="P1227" s="46"/>
      <c r="Q1227" s="46"/>
      <c r="R1227" s="46"/>
      <c r="S1227" s="46"/>
      <c r="T1227" s="46"/>
      <c r="U1227" s="46"/>
      <c r="V1227" s="46"/>
      <c r="W1227" s="46"/>
      <c r="X1227" s="46"/>
      <c r="Y1227" s="46"/>
    </row>
    <row r="1228" spans="1:25" ht="15" customHeight="1" x14ac:dyDescent="0.2">
      <c r="A1228" s="46"/>
      <c r="B1228" s="263"/>
      <c r="C1228" s="263"/>
      <c r="D1228" s="263"/>
      <c r="E1228" s="263"/>
      <c r="F1228" s="263" t="s">
        <v>924</v>
      </c>
      <c r="G1228" s="289">
        <v>0</v>
      </c>
      <c r="H1228" s="263" t="s">
        <v>925</v>
      </c>
      <c r="I1228" s="289">
        <v>0</v>
      </c>
      <c r="J1228" s="263" t="s">
        <v>926</v>
      </c>
      <c r="K1228" s="289">
        <v>0</v>
      </c>
      <c r="O1228" s="46"/>
      <c r="P1228" s="46"/>
      <c r="Q1228" s="46"/>
      <c r="R1228" s="46"/>
      <c r="S1228" s="46"/>
      <c r="T1228" s="46"/>
      <c r="U1228" s="46"/>
      <c r="V1228" s="46"/>
      <c r="W1228" s="46"/>
      <c r="X1228" s="46"/>
      <c r="Y1228" s="46"/>
    </row>
    <row r="1229" spans="1:25" ht="15" customHeight="1" x14ac:dyDescent="0.2">
      <c r="A1229" s="46"/>
      <c r="B1229" s="263"/>
      <c r="C1229" s="263"/>
      <c r="D1229" s="263"/>
      <c r="E1229" s="263"/>
      <c r="F1229" s="263" t="s">
        <v>927</v>
      </c>
      <c r="G1229" s="289">
        <v>4.26</v>
      </c>
      <c r="H1229" s="263"/>
      <c r="I1229" s="386" t="s">
        <v>928</v>
      </c>
      <c r="J1229" s="386"/>
      <c r="K1229" s="289">
        <v>24.77</v>
      </c>
      <c r="O1229" s="46"/>
      <c r="P1229" s="46"/>
      <c r="Q1229" s="46"/>
      <c r="R1229" s="46"/>
      <c r="S1229" s="46"/>
      <c r="T1229" s="46"/>
      <c r="U1229" s="46"/>
      <c r="V1229" s="46"/>
      <c r="W1229" s="46"/>
      <c r="X1229" s="46"/>
      <c r="Y1229" s="46"/>
    </row>
    <row r="1230" spans="1:25" ht="15" customHeight="1" x14ac:dyDescent="0.2">
      <c r="A1230" s="46"/>
      <c r="B1230" s="401" t="s">
        <v>2776</v>
      </c>
      <c r="C1230" s="401"/>
      <c r="D1230" s="401"/>
      <c r="E1230" s="401"/>
      <c r="F1230" s="401"/>
      <c r="G1230" s="401"/>
      <c r="H1230" s="401"/>
      <c r="I1230" s="401"/>
      <c r="J1230" s="401"/>
      <c r="K1230" s="401"/>
      <c r="O1230" s="46"/>
      <c r="P1230" s="46"/>
      <c r="Q1230" s="46"/>
      <c r="R1230" s="46"/>
      <c r="S1230" s="46"/>
      <c r="T1230" s="46"/>
      <c r="U1230" s="46"/>
      <c r="V1230" s="46"/>
      <c r="W1230" s="46"/>
      <c r="X1230" s="46"/>
      <c r="Y1230" s="46"/>
    </row>
    <row r="1231" spans="1:25" ht="15" customHeight="1" thickBot="1" x14ac:dyDescent="0.25">
      <c r="A1231" s="46"/>
      <c r="B1231" s="425" t="s">
        <v>2806</v>
      </c>
      <c r="C1231" s="425"/>
      <c r="D1231" s="425"/>
      <c r="E1231" s="425"/>
      <c r="F1231" s="425"/>
      <c r="G1231" s="425"/>
      <c r="H1231" s="425"/>
      <c r="I1231" s="425"/>
      <c r="J1231" s="425"/>
      <c r="K1231" s="425"/>
      <c r="O1231" s="46"/>
      <c r="P1231" s="46"/>
      <c r="Q1231" s="46"/>
      <c r="R1231" s="46"/>
      <c r="S1231" s="46"/>
      <c r="T1231" s="46"/>
      <c r="U1231" s="46"/>
      <c r="V1231" s="46"/>
      <c r="W1231" s="46"/>
      <c r="X1231" s="46"/>
      <c r="Y1231" s="46"/>
    </row>
    <row r="1232" spans="1:25" ht="15" customHeight="1" thickTop="1" x14ac:dyDescent="0.2">
      <c r="A1232" s="46"/>
      <c r="B1232" s="278"/>
      <c r="C1232" s="278"/>
      <c r="D1232" s="278"/>
      <c r="E1232" s="278"/>
      <c r="F1232" s="278"/>
      <c r="G1232" s="278"/>
      <c r="H1232" s="278"/>
      <c r="I1232" s="278"/>
      <c r="J1232" s="278"/>
      <c r="K1232" s="278"/>
      <c r="O1232" s="46"/>
      <c r="P1232" s="46"/>
      <c r="Q1232" s="46"/>
      <c r="R1232" s="46"/>
      <c r="S1232" s="46"/>
      <c r="T1232" s="46"/>
      <c r="U1232" s="46"/>
      <c r="V1232" s="46"/>
      <c r="W1232" s="46"/>
      <c r="X1232" s="46"/>
      <c r="Y1232" s="46"/>
    </row>
    <row r="1233" spans="1:25" ht="15" customHeight="1" x14ac:dyDescent="0.2">
      <c r="A1233" s="46"/>
      <c r="B1233" s="259" t="s">
        <v>348</v>
      </c>
      <c r="C1233" s="267" t="s">
        <v>24</v>
      </c>
      <c r="D1233" s="259" t="s">
        <v>25</v>
      </c>
      <c r="E1233" s="259" t="s">
        <v>26</v>
      </c>
      <c r="F1233" s="387" t="s">
        <v>917</v>
      </c>
      <c r="G1233" s="387"/>
      <c r="H1233" s="271" t="s">
        <v>27</v>
      </c>
      <c r="I1233" s="267" t="s">
        <v>28</v>
      </c>
      <c r="J1233" s="267" t="s">
        <v>29</v>
      </c>
      <c r="K1233" s="267" t="s">
        <v>30</v>
      </c>
      <c r="O1233" s="46"/>
      <c r="P1233" s="46"/>
      <c r="Q1233" s="46"/>
      <c r="R1233" s="46"/>
      <c r="S1233" s="46"/>
      <c r="T1233" s="46"/>
      <c r="U1233" s="46"/>
      <c r="V1233" s="46"/>
      <c r="W1233" s="46"/>
      <c r="X1233" s="46"/>
      <c r="Y1233" s="46"/>
    </row>
    <row r="1234" spans="1:25" ht="15" customHeight="1" x14ac:dyDescent="0.2">
      <c r="A1234" s="46"/>
      <c r="B1234" s="260" t="s">
        <v>918</v>
      </c>
      <c r="C1234" s="275" t="s">
        <v>2994</v>
      </c>
      <c r="D1234" s="260" t="s">
        <v>47</v>
      </c>
      <c r="E1234" s="260" t="s">
        <v>2995</v>
      </c>
      <c r="F1234" s="388" t="s">
        <v>4010</v>
      </c>
      <c r="G1234" s="388"/>
      <c r="H1234" s="274" t="s">
        <v>60</v>
      </c>
      <c r="I1234" s="277">
        <v>1</v>
      </c>
      <c r="J1234" s="276">
        <v>850.93</v>
      </c>
      <c r="K1234" s="276">
        <v>850.93</v>
      </c>
      <c r="O1234" s="46"/>
      <c r="P1234" s="46"/>
      <c r="Q1234" s="46"/>
      <c r="R1234" s="46"/>
      <c r="S1234" s="46"/>
      <c r="T1234" s="46"/>
      <c r="U1234" s="46"/>
      <c r="V1234" s="46"/>
      <c r="W1234" s="46"/>
      <c r="X1234" s="46"/>
      <c r="Y1234" s="46"/>
    </row>
    <row r="1235" spans="1:25" ht="15" customHeight="1" x14ac:dyDescent="0.2">
      <c r="A1235" s="46"/>
      <c r="B1235" s="261" t="s">
        <v>953</v>
      </c>
      <c r="C1235" s="280" t="s">
        <v>1017</v>
      </c>
      <c r="D1235" s="261" t="s">
        <v>47</v>
      </c>
      <c r="E1235" s="261" t="s">
        <v>1018</v>
      </c>
      <c r="F1235" s="385" t="s">
        <v>3970</v>
      </c>
      <c r="G1235" s="385"/>
      <c r="H1235" s="279" t="s">
        <v>950</v>
      </c>
      <c r="I1235" s="282">
        <v>1.6268</v>
      </c>
      <c r="J1235" s="281">
        <v>36.35</v>
      </c>
      <c r="K1235" s="281">
        <v>59.13</v>
      </c>
      <c r="O1235" s="46"/>
      <c r="P1235" s="46"/>
      <c r="Q1235" s="46"/>
      <c r="R1235" s="46"/>
      <c r="S1235" s="46"/>
      <c r="T1235" s="46"/>
      <c r="U1235" s="46"/>
      <c r="V1235" s="46"/>
      <c r="W1235" s="46"/>
      <c r="X1235" s="46"/>
      <c r="Y1235" s="46"/>
    </row>
    <row r="1236" spans="1:25" ht="15" customHeight="1" x14ac:dyDescent="0.2">
      <c r="A1236" s="46"/>
      <c r="B1236" s="261" t="s">
        <v>953</v>
      </c>
      <c r="C1236" s="280" t="s">
        <v>1019</v>
      </c>
      <c r="D1236" s="261" t="s">
        <v>47</v>
      </c>
      <c r="E1236" s="261" t="s">
        <v>1020</v>
      </c>
      <c r="F1236" s="385" t="s">
        <v>3970</v>
      </c>
      <c r="G1236" s="385"/>
      <c r="H1236" s="279" t="s">
        <v>950</v>
      </c>
      <c r="I1236" s="282">
        <v>1.7827999999999999</v>
      </c>
      <c r="J1236" s="281">
        <v>24.73</v>
      </c>
      <c r="K1236" s="281">
        <v>44.08</v>
      </c>
      <c r="O1236" s="46"/>
      <c r="P1236" s="46"/>
      <c r="Q1236" s="46"/>
      <c r="R1236" s="46"/>
      <c r="S1236" s="46"/>
      <c r="T1236" s="46"/>
      <c r="U1236" s="46"/>
      <c r="V1236" s="46"/>
      <c r="W1236" s="46"/>
      <c r="X1236" s="46"/>
      <c r="Y1236" s="46"/>
    </row>
    <row r="1237" spans="1:25" ht="15" customHeight="1" x14ac:dyDescent="0.2">
      <c r="A1237" s="46"/>
      <c r="B1237" s="261" t="s">
        <v>953</v>
      </c>
      <c r="C1237" s="280" t="s">
        <v>1086</v>
      </c>
      <c r="D1237" s="261" t="s">
        <v>47</v>
      </c>
      <c r="E1237" s="261" t="s">
        <v>1087</v>
      </c>
      <c r="F1237" s="385" t="s">
        <v>3970</v>
      </c>
      <c r="G1237" s="385"/>
      <c r="H1237" s="279" t="s">
        <v>950</v>
      </c>
      <c r="I1237" s="282">
        <v>0.156</v>
      </c>
      <c r="J1237" s="281">
        <v>35.590000000000003</v>
      </c>
      <c r="K1237" s="281">
        <v>5.55</v>
      </c>
      <c r="O1237" s="46"/>
      <c r="P1237" s="46"/>
      <c r="Q1237" s="46"/>
      <c r="R1237" s="46"/>
      <c r="S1237" s="46"/>
      <c r="T1237" s="46"/>
      <c r="U1237" s="46"/>
      <c r="V1237" s="46"/>
      <c r="W1237" s="46"/>
      <c r="X1237" s="46"/>
      <c r="Y1237" s="46"/>
    </row>
    <row r="1238" spans="1:25" ht="15" customHeight="1" x14ac:dyDescent="0.2">
      <c r="A1238" s="46"/>
      <c r="B1238" s="262" t="s">
        <v>919</v>
      </c>
      <c r="C1238" s="284" t="s">
        <v>1377</v>
      </c>
      <c r="D1238" s="262" t="s">
        <v>47</v>
      </c>
      <c r="E1238" s="262" t="s">
        <v>1378</v>
      </c>
      <c r="F1238" s="389" t="s">
        <v>923</v>
      </c>
      <c r="G1238" s="389"/>
      <c r="H1238" s="283" t="s">
        <v>60</v>
      </c>
      <c r="I1238" s="286">
        <v>1.2315</v>
      </c>
      <c r="J1238" s="285">
        <v>583.87</v>
      </c>
      <c r="K1238" s="285">
        <v>719.03</v>
      </c>
      <c r="O1238" s="46"/>
      <c r="P1238" s="46"/>
      <c r="Q1238" s="46"/>
      <c r="R1238" s="46"/>
      <c r="S1238" s="46"/>
      <c r="T1238" s="46"/>
      <c r="U1238" s="46"/>
      <c r="V1238" s="46"/>
      <c r="W1238" s="46"/>
      <c r="X1238" s="46"/>
      <c r="Y1238" s="46"/>
    </row>
    <row r="1239" spans="1:25" ht="15" customHeight="1" x14ac:dyDescent="0.2">
      <c r="A1239" s="46"/>
      <c r="B1239" s="262" t="s">
        <v>919</v>
      </c>
      <c r="C1239" s="284" t="s">
        <v>1100</v>
      </c>
      <c r="D1239" s="262" t="s">
        <v>47</v>
      </c>
      <c r="E1239" s="262" t="s">
        <v>1101</v>
      </c>
      <c r="F1239" s="389" t="s">
        <v>923</v>
      </c>
      <c r="G1239" s="389"/>
      <c r="H1239" s="283" t="s">
        <v>83</v>
      </c>
      <c r="I1239" s="286">
        <v>2.5</v>
      </c>
      <c r="J1239" s="285">
        <v>2.5299999999999998</v>
      </c>
      <c r="K1239" s="285">
        <v>6.32</v>
      </c>
      <c r="O1239" s="46"/>
      <c r="P1239" s="46"/>
      <c r="Q1239" s="46"/>
      <c r="R1239" s="46"/>
      <c r="S1239" s="46"/>
      <c r="T1239" s="46"/>
      <c r="U1239" s="46"/>
      <c r="V1239" s="46"/>
      <c r="W1239" s="46"/>
      <c r="X1239" s="46"/>
      <c r="Y1239" s="46"/>
    </row>
    <row r="1240" spans="1:25" ht="15" customHeight="1" x14ac:dyDescent="0.2">
      <c r="A1240" s="46"/>
      <c r="B1240" s="262" t="s">
        <v>919</v>
      </c>
      <c r="C1240" s="284" t="s">
        <v>1098</v>
      </c>
      <c r="D1240" s="262" t="s">
        <v>47</v>
      </c>
      <c r="E1240" s="262" t="s">
        <v>1099</v>
      </c>
      <c r="F1240" s="389" t="s">
        <v>923</v>
      </c>
      <c r="G1240" s="389"/>
      <c r="H1240" s="283" t="s">
        <v>1075</v>
      </c>
      <c r="I1240" s="286">
        <v>2.1299999999999999E-2</v>
      </c>
      <c r="J1240" s="285">
        <v>6.46</v>
      </c>
      <c r="K1240" s="285">
        <v>0.13</v>
      </c>
      <c r="O1240" s="46"/>
      <c r="P1240" s="46"/>
      <c r="Q1240" s="46"/>
      <c r="R1240" s="46"/>
      <c r="S1240" s="46"/>
      <c r="T1240" s="46"/>
      <c r="U1240" s="46"/>
      <c r="V1240" s="46"/>
      <c r="W1240" s="46"/>
      <c r="X1240" s="46"/>
      <c r="Y1240" s="46"/>
    </row>
    <row r="1241" spans="1:25" ht="15" customHeight="1" x14ac:dyDescent="0.2">
      <c r="A1241" s="46"/>
      <c r="B1241" s="262" t="s">
        <v>919</v>
      </c>
      <c r="C1241" s="284" t="s">
        <v>1071</v>
      </c>
      <c r="D1241" s="262" t="s">
        <v>47</v>
      </c>
      <c r="E1241" s="262" t="s">
        <v>1072</v>
      </c>
      <c r="F1241" s="389" t="s">
        <v>923</v>
      </c>
      <c r="G1241" s="389"/>
      <c r="H1241" s="283" t="s">
        <v>97</v>
      </c>
      <c r="I1241" s="286">
        <v>0.2994</v>
      </c>
      <c r="J1241" s="285">
        <v>17.5</v>
      </c>
      <c r="K1241" s="285">
        <v>5.23</v>
      </c>
      <c r="O1241" s="46"/>
      <c r="P1241" s="46"/>
      <c r="Q1241" s="46"/>
      <c r="R1241" s="46"/>
      <c r="S1241" s="46"/>
      <c r="T1241" s="46"/>
      <c r="U1241" s="46"/>
      <c r="V1241" s="46"/>
      <c r="W1241" s="46"/>
      <c r="X1241" s="46"/>
      <c r="Y1241" s="46"/>
    </row>
    <row r="1242" spans="1:25" ht="15" customHeight="1" x14ac:dyDescent="0.2">
      <c r="A1242" s="46"/>
      <c r="B1242" s="262" t="s">
        <v>919</v>
      </c>
      <c r="C1242" s="284" t="s">
        <v>1021</v>
      </c>
      <c r="D1242" s="262" t="s">
        <v>47</v>
      </c>
      <c r="E1242" s="262" t="s">
        <v>1022</v>
      </c>
      <c r="F1242" s="389" t="s">
        <v>923</v>
      </c>
      <c r="G1242" s="389"/>
      <c r="H1242" s="283" t="s">
        <v>83</v>
      </c>
      <c r="I1242" s="286">
        <v>3.125</v>
      </c>
      <c r="J1242" s="285">
        <v>3.67</v>
      </c>
      <c r="K1242" s="285">
        <v>11.46</v>
      </c>
      <c r="O1242" s="46"/>
      <c r="P1242" s="46"/>
      <c r="Q1242" s="46"/>
      <c r="R1242" s="46"/>
      <c r="S1242" s="46"/>
      <c r="T1242" s="46"/>
      <c r="U1242" s="46"/>
      <c r="V1242" s="46"/>
      <c r="W1242" s="46"/>
      <c r="X1242" s="46"/>
      <c r="Y1242" s="46"/>
    </row>
    <row r="1243" spans="1:25" ht="15" customHeight="1" x14ac:dyDescent="0.2">
      <c r="A1243" s="46"/>
      <c r="B1243" s="263"/>
      <c r="C1243" s="263"/>
      <c r="D1243" s="263"/>
      <c r="E1243" s="263"/>
      <c r="F1243" s="263" t="s">
        <v>924</v>
      </c>
      <c r="G1243" s="289">
        <v>94.23</v>
      </c>
      <c r="H1243" s="263" t="s">
        <v>925</v>
      </c>
      <c r="I1243" s="289">
        <v>0</v>
      </c>
      <c r="J1243" s="263" t="s">
        <v>926</v>
      </c>
      <c r="K1243" s="289">
        <v>94.23</v>
      </c>
      <c r="O1243" s="46"/>
      <c r="P1243" s="46"/>
      <c r="Q1243" s="46"/>
      <c r="R1243" s="46"/>
      <c r="S1243" s="46"/>
      <c r="T1243" s="46"/>
      <c r="U1243" s="46"/>
      <c r="V1243" s="46"/>
      <c r="W1243" s="46"/>
      <c r="X1243" s="46"/>
      <c r="Y1243" s="46"/>
    </row>
    <row r="1244" spans="1:25" ht="15" customHeight="1" thickBot="1" x14ac:dyDescent="0.25">
      <c r="A1244" s="46"/>
      <c r="B1244" s="263"/>
      <c r="C1244" s="263"/>
      <c r="D1244" s="263"/>
      <c r="E1244" s="263"/>
      <c r="F1244" s="263" t="s">
        <v>927</v>
      </c>
      <c r="G1244" s="289">
        <v>177.07</v>
      </c>
      <c r="H1244" s="263"/>
      <c r="I1244" s="386" t="s">
        <v>928</v>
      </c>
      <c r="J1244" s="386"/>
      <c r="K1244" s="289">
        <v>1028</v>
      </c>
      <c r="O1244" s="46"/>
      <c r="P1244" s="46"/>
      <c r="Q1244" s="46"/>
      <c r="R1244" s="46"/>
      <c r="S1244" s="46"/>
      <c r="T1244" s="46"/>
      <c r="U1244" s="46"/>
      <c r="V1244" s="46"/>
      <c r="W1244" s="46"/>
      <c r="X1244" s="46"/>
      <c r="Y1244" s="46"/>
    </row>
    <row r="1245" spans="1:25" ht="15" customHeight="1" thickTop="1" x14ac:dyDescent="0.2">
      <c r="A1245" s="46"/>
      <c r="B1245" s="278"/>
      <c r="C1245" s="278"/>
      <c r="D1245" s="278"/>
      <c r="E1245" s="278"/>
      <c r="F1245" s="278"/>
      <c r="G1245" s="278"/>
      <c r="H1245" s="278"/>
      <c r="I1245" s="278"/>
      <c r="J1245" s="278"/>
      <c r="K1245" s="278"/>
      <c r="O1245" s="46"/>
      <c r="P1245" s="46"/>
      <c r="Q1245" s="46"/>
      <c r="R1245" s="46"/>
      <c r="S1245" s="46"/>
      <c r="T1245" s="46"/>
      <c r="U1245" s="46"/>
      <c r="V1245" s="46"/>
      <c r="W1245" s="46"/>
      <c r="X1245" s="46"/>
      <c r="Y1245" s="46"/>
    </row>
    <row r="1246" spans="1:25" ht="15" customHeight="1" x14ac:dyDescent="0.2">
      <c r="A1246" s="46"/>
      <c r="B1246" s="259" t="s">
        <v>351</v>
      </c>
      <c r="C1246" s="267" t="s">
        <v>24</v>
      </c>
      <c r="D1246" s="259" t="s">
        <v>25</v>
      </c>
      <c r="E1246" s="259" t="s">
        <v>26</v>
      </c>
      <c r="F1246" s="387" t="s">
        <v>917</v>
      </c>
      <c r="G1246" s="387"/>
      <c r="H1246" s="271" t="s">
        <v>27</v>
      </c>
      <c r="I1246" s="267" t="s">
        <v>28</v>
      </c>
      <c r="J1246" s="267" t="s">
        <v>29</v>
      </c>
      <c r="K1246" s="267" t="s">
        <v>30</v>
      </c>
      <c r="O1246" s="46"/>
      <c r="P1246" s="46"/>
      <c r="Q1246" s="46"/>
      <c r="R1246" s="46"/>
      <c r="S1246" s="46"/>
      <c r="T1246" s="46"/>
      <c r="U1246" s="46"/>
      <c r="V1246" s="46"/>
      <c r="W1246" s="46"/>
      <c r="X1246" s="46"/>
      <c r="Y1246" s="46"/>
    </row>
    <row r="1247" spans="1:25" ht="15" customHeight="1" x14ac:dyDescent="0.2">
      <c r="A1247" s="46"/>
      <c r="B1247" s="260" t="s">
        <v>918</v>
      </c>
      <c r="C1247" s="275" t="s">
        <v>353</v>
      </c>
      <c r="D1247" s="260" t="s">
        <v>47</v>
      </c>
      <c r="E1247" s="260" t="s">
        <v>354</v>
      </c>
      <c r="F1247" s="388" t="s">
        <v>4011</v>
      </c>
      <c r="G1247" s="388"/>
      <c r="H1247" s="274" t="s">
        <v>40</v>
      </c>
      <c r="I1247" s="277">
        <v>1</v>
      </c>
      <c r="J1247" s="276">
        <v>79.08</v>
      </c>
      <c r="K1247" s="276">
        <v>79.08</v>
      </c>
      <c r="O1247" s="46"/>
      <c r="P1247" s="46"/>
      <c r="Q1247" s="46"/>
      <c r="R1247" s="46"/>
      <c r="S1247" s="46"/>
      <c r="T1247" s="46"/>
      <c r="U1247" s="46"/>
      <c r="V1247" s="46"/>
      <c r="W1247" s="46"/>
      <c r="X1247" s="46"/>
      <c r="Y1247" s="46"/>
    </row>
    <row r="1248" spans="1:25" ht="15" customHeight="1" x14ac:dyDescent="0.2">
      <c r="A1248" s="46"/>
      <c r="B1248" s="261" t="s">
        <v>953</v>
      </c>
      <c r="C1248" s="280" t="s">
        <v>1019</v>
      </c>
      <c r="D1248" s="261" t="s">
        <v>47</v>
      </c>
      <c r="E1248" s="261" t="s">
        <v>1020</v>
      </c>
      <c r="F1248" s="385" t="s">
        <v>3970</v>
      </c>
      <c r="G1248" s="385"/>
      <c r="H1248" s="279" t="s">
        <v>950</v>
      </c>
      <c r="I1248" s="282">
        <v>0.47860000000000003</v>
      </c>
      <c r="J1248" s="281">
        <v>24.73</v>
      </c>
      <c r="K1248" s="281">
        <v>11.83</v>
      </c>
      <c r="O1248" s="46"/>
      <c r="P1248" s="46"/>
      <c r="Q1248" s="46"/>
      <c r="R1248" s="46"/>
      <c r="S1248" s="46"/>
      <c r="T1248" s="46"/>
      <c r="U1248" s="46"/>
      <c r="V1248" s="46"/>
      <c r="W1248" s="46"/>
      <c r="X1248" s="46"/>
      <c r="Y1248" s="46"/>
    </row>
    <row r="1249" spans="1:25" ht="15" customHeight="1" x14ac:dyDescent="0.2">
      <c r="A1249" s="46"/>
      <c r="B1249" s="261" t="s">
        <v>953</v>
      </c>
      <c r="C1249" s="280" t="s">
        <v>1212</v>
      </c>
      <c r="D1249" s="261" t="s">
        <v>47</v>
      </c>
      <c r="E1249" s="261" t="s">
        <v>2652</v>
      </c>
      <c r="F1249" s="385" t="s">
        <v>3970</v>
      </c>
      <c r="G1249" s="385"/>
      <c r="H1249" s="279" t="s">
        <v>950</v>
      </c>
      <c r="I1249" s="282">
        <v>0.47860000000000003</v>
      </c>
      <c r="J1249" s="281">
        <v>26.82</v>
      </c>
      <c r="K1249" s="281">
        <v>12.83</v>
      </c>
      <c r="O1249" s="46"/>
      <c r="P1249" s="46"/>
      <c r="Q1249" s="46"/>
      <c r="R1249" s="46"/>
      <c r="S1249" s="46"/>
      <c r="T1249" s="46"/>
      <c r="U1249" s="46"/>
      <c r="V1249" s="46"/>
      <c r="W1249" s="46"/>
      <c r="X1249" s="46"/>
      <c r="Y1249" s="46"/>
    </row>
    <row r="1250" spans="1:25" ht="15" customHeight="1" x14ac:dyDescent="0.2">
      <c r="A1250" s="46"/>
      <c r="B1250" s="262" t="s">
        <v>919</v>
      </c>
      <c r="C1250" s="284" t="s">
        <v>1217</v>
      </c>
      <c r="D1250" s="262" t="s">
        <v>47</v>
      </c>
      <c r="E1250" s="262" t="s">
        <v>1218</v>
      </c>
      <c r="F1250" s="389" t="s">
        <v>923</v>
      </c>
      <c r="G1250" s="389"/>
      <c r="H1250" s="283" t="s">
        <v>97</v>
      </c>
      <c r="I1250" s="286">
        <v>0.69259999999999999</v>
      </c>
      <c r="J1250" s="285">
        <v>3.73</v>
      </c>
      <c r="K1250" s="285">
        <v>2.58</v>
      </c>
      <c r="O1250" s="46"/>
      <c r="P1250" s="46"/>
      <c r="Q1250" s="46"/>
      <c r="R1250" s="46"/>
      <c r="S1250" s="46"/>
      <c r="T1250" s="46"/>
      <c r="U1250" s="46"/>
      <c r="V1250" s="46"/>
      <c r="W1250" s="46"/>
      <c r="X1250" s="46"/>
      <c r="Y1250" s="46"/>
    </row>
    <row r="1251" spans="1:25" ht="15" customHeight="1" x14ac:dyDescent="0.2">
      <c r="A1251" s="46"/>
      <c r="B1251" s="262" t="s">
        <v>919</v>
      </c>
      <c r="C1251" s="284" t="s">
        <v>1382</v>
      </c>
      <c r="D1251" s="262" t="s">
        <v>47</v>
      </c>
      <c r="E1251" s="262" t="s">
        <v>1383</v>
      </c>
      <c r="F1251" s="389" t="s">
        <v>923</v>
      </c>
      <c r="G1251" s="389"/>
      <c r="H1251" s="283" t="s">
        <v>97</v>
      </c>
      <c r="I1251" s="286">
        <v>3.6999999999999998E-2</v>
      </c>
      <c r="J1251" s="285">
        <v>26.25</v>
      </c>
      <c r="K1251" s="285">
        <v>0.97</v>
      </c>
      <c r="O1251" s="46"/>
      <c r="P1251" s="46"/>
      <c r="Q1251" s="46"/>
      <c r="R1251" s="46"/>
      <c r="S1251" s="46"/>
      <c r="T1251" s="46"/>
      <c r="U1251" s="46"/>
      <c r="V1251" s="46"/>
      <c r="W1251" s="46"/>
      <c r="X1251" s="46"/>
      <c r="Y1251" s="46"/>
    </row>
    <row r="1252" spans="1:25" ht="15" customHeight="1" x14ac:dyDescent="0.2">
      <c r="A1252" s="46"/>
      <c r="B1252" s="262" t="s">
        <v>919</v>
      </c>
      <c r="C1252" s="284" t="s">
        <v>1229</v>
      </c>
      <c r="D1252" s="262" t="s">
        <v>47</v>
      </c>
      <c r="E1252" s="262" t="s">
        <v>1230</v>
      </c>
      <c r="F1252" s="389" t="s">
        <v>923</v>
      </c>
      <c r="G1252" s="389"/>
      <c r="H1252" s="283" t="s">
        <v>40</v>
      </c>
      <c r="I1252" s="286">
        <v>1.0838000000000001</v>
      </c>
      <c r="J1252" s="285">
        <v>21.52</v>
      </c>
      <c r="K1252" s="285">
        <v>23.32</v>
      </c>
      <c r="O1252" s="46"/>
      <c r="P1252" s="46"/>
      <c r="Q1252" s="46"/>
      <c r="R1252" s="46"/>
      <c r="S1252" s="46"/>
      <c r="T1252" s="46"/>
      <c r="U1252" s="46"/>
      <c r="V1252" s="46"/>
      <c r="W1252" s="46"/>
      <c r="X1252" s="46"/>
      <c r="Y1252" s="46"/>
    </row>
    <row r="1253" spans="1:25" ht="15" customHeight="1" x14ac:dyDescent="0.2">
      <c r="A1253" s="46"/>
      <c r="B1253" s="262" t="s">
        <v>919</v>
      </c>
      <c r="C1253" s="284" t="s">
        <v>1221</v>
      </c>
      <c r="D1253" s="262" t="s">
        <v>47</v>
      </c>
      <c r="E1253" s="262" t="s">
        <v>1222</v>
      </c>
      <c r="F1253" s="389" t="s">
        <v>923</v>
      </c>
      <c r="G1253" s="389"/>
      <c r="H1253" s="283" t="s">
        <v>49</v>
      </c>
      <c r="I1253" s="286">
        <v>1.2266999999999999</v>
      </c>
      <c r="J1253" s="285">
        <v>0.3</v>
      </c>
      <c r="K1253" s="285">
        <v>0.36</v>
      </c>
      <c r="O1253" s="46"/>
      <c r="P1253" s="46"/>
      <c r="Q1253" s="46"/>
      <c r="R1253" s="46"/>
      <c r="S1253" s="46"/>
      <c r="T1253" s="46"/>
      <c r="U1253" s="46"/>
      <c r="V1253" s="46"/>
      <c r="W1253" s="46"/>
      <c r="X1253" s="46"/>
      <c r="Y1253" s="46"/>
    </row>
    <row r="1254" spans="1:25" ht="15" customHeight="1" x14ac:dyDescent="0.2">
      <c r="A1254" s="46"/>
      <c r="B1254" s="262" t="s">
        <v>919</v>
      </c>
      <c r="C1254" s="284" t="s">
        <v>1384</v>
      </c>
      <c r="D1254" s="262" t="s">
        <v>47</v>
      </c>
      <c r="E1254" s="262" t="s">
        <v>1385</v>
      </c>
      <c r="F1254" s="389" t="s">
        <v>923</v>
      </c>
      <c r="G1254" s="389"/>
      <c r="H1254" s="283" t="s">
        <v>83</v>
      </c>
      <c r="I1254" s="286">
        <v>3.5470000000000002</v>
      </c>
      <c r="J1254" s="285">
        <v>5.31</v>
      </c>
      <c r="K1254" s="285">
        <v>18.829999999999998</v>
      </c>
      <c r="O1254" s="46"/>
      <c r="P1254" s="46"/>
      <c r="Q1254" s="46"/>
      <c r="R1254" s="46"/>
      <c r="S1254" s="46"/>
      <c r="T1254" s="46"/>
      <c r="U1254" s="46"/>
      <c r="V1254" s="46"/>
      <c r="W1254" s="46"/>
      <c r="X1254" s="46"/>
      <c r="Y1254" s="46"/>
    </row>
    <row r="1255" spans="1:25" ht="15" customHeight="1" x14ac:dyDescent="0.2">
      <c r="A1255" s="46"/>
      <c r="B1255" s="262" t="s">
        <v>919</v>
      </c>
      <c r="C1255" s="284" t="s">
        <v>1388</v>
      </c>
      <c r="D1255" s="262" t="s">
        <v>47</v>
      </c>
      <c r="E1255" s="262" t="s">
        <v>1389</v>
      </c>
      <c r="F1255" s="389" t="s">
        <v>923</v>
      </c>
      <c r="G1255" s="389"/>
      <c r="H1255" s="283" t="s">
        <v>49</v>
      </c>
      <c r="I1255" s="286">
        <v>1.2266999999999999</v>
      </c>
      <c r="J1255" s="285">
        <v>2</v>
      </c>
      <c r="K1255" s="285">
        <v>2.4500000000000002</v>
      </c>
      <c r="O1255" s="46"/>
      <c r="P1255" s="46"/>
      <c r="Q1255" s="46"/>
      <c r="R1255" s="46"/>
      <c r="S1255" s="46"/>
      <c r="T1255" s="46"/>
      <c r="U1255" s="46"/>
      <c r="V1255" s="46"/>
      <c r="W1255" s="46"/>
      <c r="X1255" s="46"/>
      <c r="Y1255" s="46"/>
    </row>
    <row r="1256" spans="1:25" ht="15" customHeight="1" x14ac:dyDescent="0.2">
      <c r="A1256" s="46"/>
      <c r="B1256" s="262" t="s">
        <v>919</v>
      </c>
      <c r="C1256" s="284" t="s">
        <v>1215</v>
      </c>
      <c r="D1256" s="262" t="s">
        <v>47</v>
      </c>
      <c r="E1256" s="262" t="s">
        <v>1216</v>
      </c>
      <c r="F1256" s="389" t="s">
        <v>923</v>
      </c>
      <c r="G1256" s="389"/>
      <c r="H1256" s="283" t="s">
        <v>83</v>
      </c>
      <c r="I1256" s="286">
        <v>1.4276</v>
      </c>
      <c r="J1256" s="285">
        <v>2.98</v>
      </c>
      <c r="K1256" s="285">
        <v>4.25</v>
      </c>
      <c r="O1256" s="46"/>
      <c r="P1256" s="46"/>
      <c r="Q1256" s="46"/>
      <c r="R1256" s="46"/>
      <c r="S1256" s="46"/>
      <c r="T1256" s="46"/>
      <c r="U1256" s="46"/>
      <c r="V1256" s="46"/>
      <c r="W1256" s="46"/>
      <c r="X1256" s="46"/>
      <c r="Y1256" s="46"/>
    </row>
    <row r="1257" spans="1:25" ht="15" customHeight="1" x14ac:dyDescent="0.2">
      <c r="A1257" s="46"/>
      <c r="B1257" s="262" t="s">
        <v>919</v>
      </c>
      <c r="C1257" s="284" t="s">
        <v>1386</v>
      </c>
      <c r="D1257" s="262" t="s">
        <v>47</v>
      </c>
      <c r="E1257" s="262" t="s">
        <v>1387</v>
      </c>
      <c r="F1257" s="389" t="s">
        <v>923</v>
      </c>
      <c r="G1257" s="389"/>
      <c r="H1257" s="283" t="s">
        <v>1191</v>
      </c>
      <c r="I1257" s="286">
        <v>1.23E-2</v>
      </c>
      <c r="J1257" s="285">
        <v>34.090000000000003</v>
      </c>
      <c r="K1257" s="285">
        <v>0.41</v>
      </c>
      <c r="O1257" s="46"/>
      <c r="P1257" s="46"/>
      <c r="Q1257" s="46"/>
      <c r="R1257" s="46"/>
      <c r="S1257" s="46"/>
      <c r="T1257" s="46"/>
      <c r="U1257" s="46"/>
      <c r="V1257" s="46"/>
      <c r="W1257" s="46"/>
      <c r="X1257" s="46"/>
      <c r="Y1257" s="46"/>
    </row>
    <row r="1258" spans="1:25" ht="15" customHeight="1" x14ac:dyDescent="0.2">
      <c r="A1258" s="46"/>
      <c r="B1258" s="262" t="s">
        <v>919</v>
      </c>
      <c r="C1258" s="284" t="s">
        <v>1227</v>
      </c>
      <c r="D1258" s="262" t="s">
        <v>47</v>
      </c>
      <c r="E1258" s="262" t="s">
        <v>1228</v>
      </c>
      <c r="F1258" s="389" t="s">
        <v>923</v>
      </c>
      <c r="G1258" s="389"/>
      <c r="H1258" s="283" t="s">
        <v>49</v>
      </c>
      <c r="I1258" s="286">
        <v>9.6469000000000005</v>
      </c>
      <c r="J1258" s="285">
        <v>0.13</v>
      </c>
      <c r="K1258" s="285">
        <v>1.25</v>
      </c>
      <c r="O1258" s="46"/>
      <c r="P1258" s="46"/>
      <c r="Q1258" s="46"/>
      <c r="R1258" s="46"/>
      <c r="S1258" s="46"/>
      <c r="T1258" s="46"/>
      <c r="U1258" s="46"/>
      <c r="V1258" s="46"/>
      <c r="W1258" s="46"/>
      <c r="X1258" s="46"/>
      <c r="Y1258" s="46"/>
    </row>
    <row r="1259" spans="1:25" ht="45.6" customHeight="1" x14ac:dyDescent="0.2">
      <c r="A1259" s="46"/>
      <c r="B1259" s="263"/>
      <c r="C1259" s="263"/>
      <c r="D1259" s="263"/>
      <c r="E1259" s="263"/>
      <c r="F1259" s="263" t="s">
        <v>924</v>
      </c>
      <c r="G1259" s="289">
        <v>21.23</v>
      </c>
      <c r="H1259" s="263" t="s">
        <v>925</v>
      </c>
      <c r="I1259" s="289">
        <v>0</v>
      </c>
      <c r="J1259" s="263" t="s">
        <v>926</v>
      </c>
      <c r="K1259" s="289">
        <v>21.23</v>
      </c>
      <c r="O1259" s="46"/>
      <c r="P1259" s="46"/>
      <c r="Q1259" s="46"/>
      <c r="R1259" s="46"/>
      <c r="S1259" s="46"/>
      <c r="T1259" s="46"/>
      <c r="U1259" s="46"/>
      <c r="V1259" s="46"/>
      <c r="W1259" s="46"/>
      <c r="X1259" s="46"/>
      <c r="Y1259" s="46"/>
    </row>
    <row r="1260" spans="1:25" ht="15" customHeight="1" thickBot="1" x14ac:dyDescent="0.25">
      <c r="A1260" s="46"/>
      <c r="B1260" s="263"/>
      <c r="C1260" s="263"/>
      <c r="D1260" s="263"/>
      <c r="E1260" s="263"/>
      <c r="F1260" s="263" t="s">
        <v>927</v>
      </c>
      <c r="G1260" s="289">
        <v>16.45</v>
      </c>
      <c r="H1260" s="263"/>
      <c r="I1260" s="386" t="s">
        <v>928</v>
      </c>
      <c r="J1260" s="386"/>
      <c r="K1260" s="289">
        <v>95.53</v>
      </c>
      <c r="O1260" s="46"/>
      <c r="P1260" s="46"/>
      <c r="Q1260" s="46"/>
      <c r="R1260" s="46"/>
      <c r="S1260" s="46"/>
      <c r="T1260" s="46"/>
      <c r="U1260" s="46"/>
      <c r="V1260" s="46"/>
      <c r="W1260" s="46"/>
      <c r="X1260" s="46"/>
      <c r="Y1260" s="46"/>
    </row>
    <row r="1261" spans="1:25" ht="15" customHeight="1" thickTop="1" x14ac:dyDescent="0.2">
      <c r="A1261" s="46"/>
      <c r="B1261" s="278"/>
      <c r="C1261" s="278"/>
      <c r="D1261" s="278"/>
      <c r="E1261" s="278"/>
      <c r="F1261" s="278"/>
      <c r="G1261" s="278"/>
      <c r="H1261" s="278"/>
      <c r="I1261" s="278"/>
      <c r="J1261" s="278"/>
      <c r="K1261" s="278"/>
      <c r="O1261" s="46"/>
      <c r="P1261" s="46"/>
      <c r="Q1261" s="46"/>
      <c r="R1261" s="46"/>
      <c r="S1261" s="46"/>
      <c r="T1261" s="46"/>
      <c r="U1261" s="46"/>
      <c r="V1261" s="46"/>
      <c r="W1261" s="46"/>
      <c r="X1261" s="46"/>
      <c r="Y1261" s="46"/>
    </row>
    <row r="1262" spans="1:25" ht="15" customHeight="1" x14ac:dyDescent="0.2">
      <c r="A1262" s="46"/>
      <c r="B1262" s="259" t="s">
        <v>358</v>
      </c>
      <c r="C1262" s="267" t="s">
        <v>24</v>
      </c>
      <c r="D1262" s="259" t="s">
        <v>25</v>
      </c>
      <c r="E1262" s="259" t="s">
        <v>26</v>
      </c>
      <c r="F1262" s="387" t="s">
        <v>917</v>
      </c>
      <c r="G1262" s="387"/>
      <c r="H1262" s="271" t="s">
        <v>27</v>
      </c>
      <c r="I1262" s="267" t="s">
        <v>28</v>
      </c>
      <c r="J1262" s="267" t="s">
        <v>29</v>
      </c>
      <c r="K1262" s="267" t="s">
        <v>30</v>
      </c>
      <c r="O1262" s="46"/>
      <c r="P1262" s="46"/>
      <c r="Q1262" s="46"/>
      <c r="R1262" s="46"/>
      <c r="S1262" s="46"/>
      <c r="T1262" s="46"/>
      <c r="U1262" s="46"/>
      <c r="V1262" s="46"/>
      <c r="W1262" s="46"/>
      <c r="X1262" s="46"/>
      <c r="Y1262" s="46"/>
    </row>
    <row r="1263" spans="1:25" ht="15" customHeight="1" x14ac:dyDescent="0.2">
      <c r="A1263" s="46"/>
      <c r="B1263" s="260" t="s">
        <v>918</v>
      </c>
      <c r="C1263" s="275" t="s">
        <v>359</v>
      </c>
      <c r="D1263" s="260" t="s">
        <v>47</v>
      </c>
      <c r="E1263" s="260" t="s">
        <v>360</v>
      </c>
      <c r="F1263" s="388" t="s">
        <v>4012</v>
      </c>
      <c r="G1263" s="388"/>
      <c r="H1263" s="274" t="s">
        <v>40</v>
      </c>
      <c r="I1263" s="277">
        <v>1</v>
      </c>
      <c r="J1263" s="276">
        <v>4.22</v>
      </c>
      <c r="K1263" s="276">
        <v>4.22</v>
      </c>
      <c r="O1263" s="46"/>
      <c r="P1263" s="46"/>
      <c r="Q1263" s="46"/>
      <c r="R1263" s="46"/>
      <c r="S1263" s="46"/>
      <c r="T1263" s="46"/>
      <c r="U1263" s="46"/>
      <c r="V1263" s="46"/>
      <c r="W1263" s="46"/>
      <c r="X1263" s="46"/>
      <c r="Y1263" s="46"/>
    </row>
    <row r="1264" spans="1:25" ht="15" customHeight="1" x14ac:dyDescent="0.2">
      <c r="A1264" s="46"/>
      <c r="B1264" s="261" t="s">
        <v>953</v>
      </c>
      <c r="C1264" s="280" t="s">
        <v>1019</v>
      </c>
      <c r="D1264" s="261" t="s">
        <v>47</v>
      </c>
      <c r="E1264" s="261" t="s">
        <v>1020</v>
      </c>
      <c r="F1264" s="385" t="s">
        <v>3970</v>
      </c>
      <c r="G1264" s="385"/>
      <c r="H1264" s="279" t="s">
        <v>950</v>
      </c>
      <c r="I1264" s="282">
        <v>2.2200000000000001E-2</v>
      </c>
      <c r="J1264" s="281">
        <v>24.73</v>
      </c>
      <c r="K1264" s="281">
        <v>0.54</v>
      </c>
      <c r="O1264" s="46"/>
      <c r="P1264" s="46"/>
      <c r="Q1264" s="46"/>
      <c r="R1264" s="46"/>
      <c r="S1264" s="46"/>
      <c r="T1264" s="46"/>
      <c r="U1264" s="46"/>
      <c r="V1264" s="46"/>
      <c r="W1264" s="46"/>
      <c r="X1264" s="46"/>
      <c r="Y1264" s="46"/>
    </row>
    <row r="1265" spans="1:25" ht="15" customHeight="1" x14ac:dyDescent="0.2">
      <c r="A1265" s="46"/>
      <c r="B1265" s="261" t="s">
        <v>953</v>
      </c>
      <c r="C1265" s="280" t="s">
        <v>1391</v>
      </c>
      <c r="D1265" s="261" t="s">
        <v>47</v>
      </c>
      <c r="E1265" s="261" t="s">
        <v>1392</v>
      </c>
      <c r="F1265" s="385" t="s">
        <v>3970</v>
      </c>
      <c r="G1265" s="385"/>
      <c r="H1265" s="279" t="s">
        <v>950</v>
      </c>
      <c r="I1265" s="282">
        <v>6.6600000000000006E-2</v>
      </c>
      <c r="J1265" s="281">
        <v>34.85</v>
      </c>
      <c r="K1265" s="281">
        <v>2.3199999999999998</v>
      </c>
      <c r="O1265" s="46"/>
      <c r="P1265" s="46"/>
      <c r="Q1265" s="46"/>
      <c r="R1265" s="46"/>
      <c r="S1265" s="46"/>
      <c r="T1265" s="46"/>
      <c r="U1265" s="46"/>
      <c r="V1265" s="46"/>
      <c r="W1265" s="46"/>
      <c r="X1265" s="46"/>
      <c r="Y1265" s="46"/>
    </row>
    <row r="1266" spans="1:25" ht="15" customHeight="1" x14ac:dyDescent="0.2">
      <c r="A1266" s="46"/>
      <c r="B1266" s="262" t="s">
        <v>919</v>
      </c>
      <c r="C1266" s="284" t="s">
        <v>1393</v>
      </c>
      <c r="D1266" s="262" t="s">
        <v>47</v>
      </c>
      <c r="E1266" s="262" t="s">
        <v>1394</v>
      </c>
      <c r="F1266" s="389" t="s">
        <v>923</v>
      </c>
      <c r="G1266" s="389"/>
      <c r="H1266" s="283" t="s">
        <v>1075</v>
      </c>
      <c r="I1266" s="286">
        <v>0.1666</v>
      </c>
      <c r="J1266" s="285">
        <v>8.2100000000000009</v>
      </c>
      <c r="K1266" s="285">
        <v>1.36</v>
      </c>
      <c r="O1266" s="46"/>
      <c r="P1266" s="46"/>
      <c r="Q1266" s="46"/>
      <c r="R1266" s="46"/>
      <c r="S1266" s="46"/>
      <c r="T1266" s="46"/>
      <c r="U1266" s="46"/>
      <c r="V1266" s="46"/>
      <c r="W1266" s="46"/>
      <c r="X1266" s="46"/>
      <c r="Y1266" s="46"/>
    </row>
    <row r="1267" spans="1:25" ht="15" customHeight="1" x14ac:dyDescent="0.2">
      <c r="A1267" s="46"/>
      <c r="B1267" s="263"/>
      <c r="C1267" s="263"/>
      <c r="D1267" s="263"/>
      <c r="E1267" s="263"/>
      <c r="F1267" s="263" t="s">
        <v>924</v>
      </c>
      <c r="G1267" s="289">
        <v>2.36</v>
      </c>
      <c r="H1267" s="263" t="s">
        <v>925</v>
      </c>
      <c r="I1267" s="289">
        <v>0</v>
      </c>
      <c r="J1267" s="263" t="s">
        <v>926</v>
      </c>
      <c r="K1267" s="289">
        <v>2.36</v>
      </c>
      <c r="O1267" s="46"/>
      <c r="P1267" s="46"/>
      <c r="Q1267" s="46"/>
      <c r="R1267" s="46"/>
      <c r="S1267" s="46"/>
      <c r="T1267" s="46"/>
      <c r="U1267" s="46"/>
      <c r="V1267" s="46"/>
      <c r="W1267" s="46"/>
      <c r="X1267" s="46"/>
      <c r="Y1267" s="46"/>
    </row>
    <row r="1268" spans="1:25" ht="15" customHeight="1" thickBot="1" x14ac:dyDescent="0.25">
      <c r="A1268" s="46"/>
      <c r="B1268" s="263"/>
      <c r="C1268" s="263"/>
      <c r="D1268" s="263"/>
      <c r="E1268" s="263"/>
      <c r="F1268" s="263" t="s">
        <v>927</v>
      </c>
      <c r="G1268" s="289">
        <v>0.87</v>
      </c>
      <c r="H1268" s="263"/>
      <c r="I1268" s="386" t="s">
        <v>928</v>
      </c>
      <c r="J1268" s="386"/>
      <c r="K1268" s="289">
        <v>5.09</v>
      </c>
      <c r="O1268" s="46"/>
      <c r="P1268" s="46"/>
      <c r="Q1268" s="46"/>
      <c r="R1268" s="46"/>
      <c r="S1268" s="46"/>
      <c r="T1268" s="46"/>
      <c r="U1268" s="46"/>
      <c r="V1268" s="46"/>
      <c r="W1268" s="46"/>
      <c r="X1268" s="46"/>
      <c r="Y1268" s="46"/>
    </row>
    <row r="1269" spans="1:25" ht="15" customHeight="1" thickTop="1" x14ac:dyDescent="0.2">
      <c r="A1269" s="46"/>
      <c r="B1269" s="278"/>
      <c r="C1269" s="278"/>
      <c r="D1269" s="278"/>
      <c r="E1269" s="278"/>
      <c r="F1269" s="278"/>
      <c r="G1269" s="278"/>
      <c r="H1269" s="278"/>
      <c r="I1269" s="278"/>
      <c r="J1269" s="278"/>
      <c r="K1269" s="278"/>
      <c r="O1269" s="46"/>
      <c r="P1269" s="46"/>
      <c r="Q1269" s="46"/>
      <c r="R1269" s="46"/>
      <c r="S1269" s="46"/>
      <c r="T1269" s="46"/>
      <c r="U1269" s="46"/>
      <c r="V1269" s="46"/>
      <c r="W1269" s="46"/>
      <c r="X1269" s="46"/>
      <c r="Y1269" s="46"/>
    </row>
    <row r="1270" spans="1:25" ht="15" customHeight="1" x14ac:dyDescent="0.2">
      <c r="A1270" s="46"/>
      <c r="B1270" s="259" t="s">
        <v>361</v>
      </c>
      <c r="C1270" s="267" t="s">
        <v>24</v>
      </c>
      <c r="D1270" s="259" t="s">
        <v>25</v>
      </c>
      <c r="E1270" s="259" t="s">
        <v>26</v>
      </c>
      <c r="F1270" s="387" t="s">
        <v>917</v>
      </c>
      <c r="G1270" s="387"/>
      <c r="H1270" s="271" t="s">
        <v>27</v>
      </c>
      <c r="I1270" s="267" t="s">
        <v>28</v>
      </c>
      <c r="J1270" s="267" t="s">
        <v>29</v>
      </c>
      <c r="K1270" s="267" t="s">
        <v>30</v>
      </c>
      <c r="O1270" s="46"/>
      <c r="P1270" s="46"/>
      <c r="Q1270" s="46"/>
      <c r="R1270" s="46"/>
      <c r="S1270" s="46"/>
      <c r="T1270" s="46"/>
      <c r="U1270" s="46"/>
      <c r="V1270" s="46"/>
      <c r="W1270" s="46"/>
      <c r="X1270" s="46"/>
      <c r="Y1270" s="46"/>
    </row>
    <row r="1271" spans="1:25" ht="15" customHeight="1" x14ac:dyDescent="0.2">
      <c r="A1271" s="46"/>
      <c r="B1271" s="260" t="s">
        <v>918</v>
      </c>
      <c r="C1271" s="275" t="s">
        <v>362</v>
      </c>
      <c r="D1271" s="260" t="s">
        <v>47</v>
      </c>
      <c r="E1271" s="260" t="s">
        <v>363</v>
      </c>
      <c r="F1271" s="388" t="s">
        <v>4012</v>
      </c>
      <c r="G1271" s="388"/>
      <c r="H1271" s="274" t="s">
        <v>40</v>
      </c>
      <c r="I1271" s="277">
        <v>1</v>
      </c>
      <c r="J1271" s="276">
        <v>13.69</v>
      </c>
      <c r="K1271" s="276">
        <v>13.69</v>
      </c>
      <c r="O1271" s="46"/>
      <c r="P1271" s="46"/>
      <c r="Q1271" s="46"/>
      <c r="R1271" s="46"/>
      <c r="S1271" s="46"/>
      <c r="T1271" s="46"/>
      <c r="U1271" s="46"/>
      <c r="V1271" s="46"/>
      <c r="W1271" s="46"/>
      <c r="X1271" s="46"/>
      <c r="Y1271" s="46"/>
    </row>
    <row r="1272" spans="1:25" ht="15" customHeight="1" x14ac:dyDescent="0.2">
      <c r="A1272" s="46"/>
      <c r="B1272" s="261" t="s">
        <v>953</v>
      </c>
      <c r="C1272" s="280" t="s">
        <v>1391</v>
      </c>
      <c r="D1272" s="261" t="s">
        <v>47</v>
      </c>
      <c r="E1272" s="261" t="s">
        <v>1392</v>
      </c>
      <c r="F1272" s="385" t="s">
        <v>3970</v>
      </c>
      <c r="G1272" s="385"/>
      <c r="H1272" s="279" t="s">
        <v>950</v>
      </c>
      <c r="I1272" s="282">
        <v>0.24590000000000001</v>
      </c>
      <c r="J1272" s="281">
        <v>34.85</v>
      </c>
      <c r="K1272" s="281">
        <v>8.56</v>
      </c>
      <c r="O1272" s="46"/>
      <c r="P1272" s="46"/>
      <c r="Q1272" s="46"/>
      <c r="R1272" s="46"/>
      <c r="S1272" s="46"/>
      <c r="T1272" s="46"/>
      <c r="U1272" s="46"/>
      <c r="V1272" s="46"/>
      <c r="W1272" s="46"/>
      <c r="X1272" s="46"/>
      <c r="Y1272" s="46"/>
    </row>
    <row r="1273" spans="1:25" ht="15" customHeight="1" x14ac:dyDescent="0.2">
      <c r="A1273" s="46"/>
      <c r="B1273" s="261" t="s">
        <v>953</v>
      </c>
      <c r="C1273" s="280" t="s">
        <v>1019</v>
      </c>
      <c r="D1273" s="261" t="s">
        <v>47</v>
      </c>
      <c r="E1273" s="261" t="s">
        <v>1020</v>
      </c>
      <c r="F1273" s="385" t="s">
        <v>3970</v>
      </c>
      <c r="G1273" s="385"/>
      <c r="H1273" s="279" t="s">
        <v>950</v>
      </c>
      <c r="I1273" s="282">
        <v>8.2000000000000003E-2</v>
      </c>
      <c r="J1273" s="281">
        <v>24.73</v>
      </c>
      <c r="K1273" s="281">
        <v>2.02</v>
      </c>
      <c r="O1273" s="46"/>
      <c r="P1273" s="46"/>
      <c r="Q1273" s="46"/>
      <c r="R1273" s="46"/>
      <c r="S1273" s="46"/>
      <c r="T1273" s="46"/>
      <c r="U1273" s="46"/>
      <c r="V1273" s="46"/>
      <c r="W1273" s="46"/>
      <c r="X1273" s="46"/>
      <c r="Y1273" s="46"/>
    </row>
    <row r="1274" spans="1:25" ht="15" customHeight="1" x14ac:dyDescent="0.2">
      <c r="A1274" s="46"/>
      <c r="B1274" s="262" t="s">
        <v>919</v>
      </c>
      <c r="C1274" s="284" t="s">
        <v>1395</v>
      </c>
      <c r="D1274" s="262" t="s">
        <v>47</v>
      </c>
      <c r="E1274" s="262" t="s">
        <v>1396</v>
      </c>
      <c r="F1274" s="389" t="s">
        <v>923</v>
      </c>
      <c r="G1274" s="389"/>
      <c r="H1274" s="283" t="s">
        <v>97</v>
      </c>
      <c r="I1274" s="286">
        <v>0.7288</v>
      </c>
      <c r="J1274" s="285">
        <v>4.2</v>
      </c>
      <c r="K1274" s="285">
        <v>3.06</v>
      </c>
      <c r="O1274" s="46"/>
      <c r="P1274" s="46"/>
      <c r="Q1274" s="46"/>
      <c r="R1274" s="46"/>
      <c r="S1274" s="46"/>
      <c r="T1274" s="46"/>
      <c r="U1274" s="46"/>
      <c r="V1274" s="46"/>
      <c r="W1274" s="46"/>
      <c r="X1274" s="46"/>
      <c r="Y1274" s="46"/>
    </row>
    <row r="1275" spans="1:25" ht="15" customHeight="1" x14ac:dyDescent="0.2">
      <c r="A1275" s="46"/>
      <c r="B1275" s="262" t="s">
        <v>919</v>
      </c>
      <c r="C1275" s="284" t="s">
        <v>1397</v>
      </c>
      <c r="D1275" s="262" t="s">
        <v>47</v>
      </c>
      <c r="E1275" s="262" t="s">
        <v>1398</v>
      </c>
      <c r="F1275" s="389" t="s">
        <v>923</v>
      </c>
      <c r="G1275" s="389"/>
      <c r="H1275" s="283" t="s">
        <v>49</v>
      </c>
      <c r="I1275" s="286">
        <v>4.0099999999999997E-2</v>
      </c>
      <c r="J1275" s="285">
        <v>1.42</v>
      </c>
      <c r="K1275" s="285">
        <v>0.05</v>
      </c>
      <c r="O1275" s="46"/>
      <c r="P1275" s="46"/>
      <c r="Q1275" s="46"/>
      <c r="R1275" s="46"/>
      <c r="S1275" s="46"/>
      <c r="T1275" s="46"/>
      <c r="U1275" s="46"/>
      <c r="V1275" s="46"/>
      <c r="W1275" s="46"/>
      <c r="X1275" s="46"/>
      <c r="Y1275" s="46"/>
    </row>
    <row r="1276" spans="1:25" ht="15" customHeight="1" x14ac:dyDescent="0.2">
      <c r="A1276" s="46"/>
      <c r="B1276" s="263"/>
      <c r="C1276" s="263"/>
      <c r="D1276" s="263"/>
      <c r="E1276" s="263"/>
      <c r="F1276" s="263" t="s">
        <v>924</v>
      </c>
      <c r="G1276" s="289">
        <v>8.76</v>
      </c>
      <c r="H1276" s="263" t="s">
        <v>925</v>
      </c>
      <c r="I1276" s="289">
        <v>0</v>
      </c>
      <c r="J1276" s="263" t="s">
        <v>926</v>
      </c>
      <c r="K1276" s="289">
        <v>8.76</v>
      </c>
      <c r="O1276" s="46"/>
      <c r="P1276" s="46"/>
      <c r="Q1276" s="46"/>
      <c r="R1276" s="46"/>
      <c r="S1276" s="46"/>
      <c r="T1276" s="46"/>
      <c r="U1276" s="46"/>
      <c r="V1276" s="46"/>
      <c r="W1276" s="46"/>
      <c r="X1276" s="46"/>
      <c r="Y1276" s="46"/>
    </row>
    <row r="1277" spans="1:25" ht="15" customHeight="1" thickBot="1" x14ac:dyDescent="0.25">
      <c r="A1277" s="46"/>
      <c r="B1277" s="263"/>
      <c r="C1277" s="263"/>
      <c r="D1277" s="263"/>
      <c r="E1277" s="263"/>
      <c r="F1277" s="263" t="s">
        <v>927</v>
      </c>
      <c r="G1277" s="289">
        <v>2.84</v>
      </c>
      <c r="H1277" s="263"/>
      <c r="I1277" s="386" t="s">
        <v>928</v>
      </c>
      <c r="J1277" s="386"/>
      <c r="K1277" s="289">
        <v>16.53</v>
      </c>
      <c r="O1277" s="46"/>
      <c r="P1277" s="46"/>
      <c r="Q1277" s="46"/>
      <c r="R1277" s="46"/>
      <c r="S1277" s="46"/>
      <c r="T1277" s="46"/>
      <c r="U1277" s="46"/>
      <c r="V1277" s="46"/>
      <c r="W1277" s="46"/>
      <c r="X1277" s="46"/>
      <c r="Y1277" s="46"/>
    </row>
    <row r="1278" spans="1:25" ht="15" customHeight="1" thickTop="1" x14ac:dyDescent="0.2">
      <c r="A1278" s="46"/>
      <c r="B1278" s="278"/>
      <c r="C1278" s="278"/>
      <c r="D1278" s="278"/>
      <c r="E1278" s="278"/>
      <c r="F1278" s="278"/>
      <c r="G1278" s="278"/>
      <c r="H1278" s="278"/>
      <c r="I1278" s="278"/>
      <c r="J1278" s="278"/>
      <c r="K1278" s="278"/>
      <c r="O1278" s="46"/>
      <c r="P1278" s="46"/>
      <c r="Q1278" s="46"/>
      <c r="R1278" s="46"/>
      <c r="S1278" s="46"/>
      <c r="T1278" s="46"/>
      <c r="U1278" s="46"/>
      <c r="V1278" s="46"/>
      <c r="W1278" s="46"/>
      <c r="X1278" s="46"/>
      <c r="Y1278" s="46"/>
    </row>
    <row r="1279" spans="1:25" ht="15" customHeight="1" x14ac:dyDescent="0.2">
      <c r="A1279" s="46"/>
      <c r="B1279" s="259" t="s">
        <v>364</v>
      </c>
      <c r="C1279" s="267" t="s">
        <v>24</v>
      </c>
      <c r="D1279" s="259" t="s">
        <v>25</v>
      </c>
      <c r="E1279" s="259" t="s">
        <v>26</v>
      </c>
      <c r="F1279" s="387" t="s">
        <v>917</v>
      </c>
      <c r="G1279" s="387"/>
      <c r="H1279" s="271" t="s">
        <v>27</v>
      </c>
      <c r="I1279" s="267" t="s">
        <v>28</v>
      </c>
      <c r="J1279" s="267" t="s">
        <v>29</v>
      </c>
      <c r="K1279" s="267" t="s">
        <v>30</v>
      </c>
      <c r="O1279" s="46"/>
      <c r="P1279" s="46"/>
      <c r="Q1279" s="46"/>
      <c r="R1279" s="46"/>
      <c r="S1279" s="46"/>
      <c r="T1279" s="46"/>
      <c r="U1279" s="46"/>
      <c r="V1279" s="46"/>
      <c r="W1279" s="46"/>
      <c r="X1279" s="46"/>
      <c r="Y1279" s="46"/>
    </row>
    <row r="1280" spans="1:25" ht="15" customHeight="1" x14ac:dyDescent="0.2">
      <c r="A1280" s="46"/>
      <c r="B1280" s="260" t="s">
        <v>918</v>
      </c>
      <c r="C1280" s="275" t="s">
        <v>2996</v>
      </c>
      <c r="D1280" s="260" t="s">
        <v>47</v>
      </c>
      <c r="E1280" s="260" t="s">
        <v>2997</v>
      </c>
      <c r="F1280" s="388" t="s">
        <v>4013</v>
      </c>
      <c r="G1280" s="388"/>
      <c r="H1280" s="274" t="s">
        <v>40</v>
      </c>
      <c r="I1280" s="277">
        <v>1</v>
      </c>
      <c r="J1280" s="276">
        <v>22.55</v>
      </c>
      <c r="K1280" s="276">
        <v>22.55</v>
      </c>
      <c r="O1280" s="46"/>
      <c r="P1280" s="46"/>
      <c r="Q1280" s="46"/>
      <c r="R1280" s="46"/>
      <c r="S1280" s="46"/>
      <c r="T1280" s="46"/>
      <c r="U1280" s="46"/>
      <c r="V1280" s="46"/>
      <c r="W1280" s="46"/>
      <c r="X1280" s="46"/>
      <c r="Y1280" s="46"/>
    </row>
    <row r="1281" spans="1:25" ht="15" customHeight="1" x14ac:dyDescent="0.2">
      <c r="A1281" s="46"/>
      <c r="B1281" s="261" t="s">
        <v>953</v>
      </c>
      <c r="C1281" s="280" t="s">
        <v>1391</v>
      </c>
      <c r="D1281" s="261" t="s">
        <v>47</v>
      </c>
      <c r="E1281" s="261" t="s">
        <v>1392</v>
      </c>
      <c r="F1281" s="385" t="s">
        <v>3970</v>
      </c>
      <c r="G1281" s="385"/>
      <c r="H1281" s="279" t="s">
        <v>950</v>
      </c>
      <c r="I1281" s="282">
        <v>0.43219999999999997</v>
      </c>
      <c r="J1281" s="281">
        <v>34.85</v>
      </c>
      <c r="K1281" s="281">
        <v>15.06</v>
      </c>
      <c r="O1281" s="46"/>
      <c r="P1281" s="46"/>
      <c r="Q1281" s="46"/>
      <c r="R1281" s="46"/>
      <c r="S1281" s="46"/>
      <c r="T1281" s="46"/>
      <c r="U1281" s="46"/>
      <c r="V1281" s="46"/>
      <c r="W1281" s="46"/>
      <c r="X1281" s="46"/>
      <c r="Y1281" s="46"/>
    </row>
    <row r="1282" spans="1:25" ht="15" customHeight="1" x14ac:dyDescent="0.2">
      <c r="A1282" s="46"/>
      <c r="B1282" s="261" t="s">
        <v>953</v>
      </c>
      <c r="C1282" s="280" t="s">
        <v>1019</v>
      </c>
      <c r="D1282" s="261" t="s">
        <v>47</v>
      </c>
      <c r="E1282" s="261" t="s">
        <v>1020</v>
      </c>
      <c r="F1282" s="385" t="s">
        <v>3970</v>
      </c>
      <c r="G1282" s="385"/>
      <c r="H1282" s="279" t="s">
        <v>950</v>
      </c>
      <c r="I1282" s="282">
        <v>7.0599999999999996E-2</v>
      </c>
      <c r="J1282" s="281">
        <v>24.73</v>
      </c>
      <c r="K1282" s="281">
        <v>1.74</v>
      </c>
      <c r="O1282" s="46"/>
      <c r="P1282" s="46"/>
      <c r="Q1282" s="46"/>
      <c r="R1282" s="46"/>
      <c r="S1282" s="46"/>
      <c r="T1282" s="46"/>
      <c r="U1282" s="46"/>
      <c r="V1282" s="46"/>
      <c r="W1282" s="46"/>
      <c r="X1282" s="46"/>
      <c r="Y1282" s="46"/>
    </row>
    <row r="1283" spans="1:25" ht="15" customHeight="1" x14ac:dyDescent="0.2">
      <c r="A1283" s="46"/>
      <c r="B1283" s="262" t="s">
        <v>919</v>
      </c>
      <c r="C1283" s="284" t="s">
        <v>3074</v>
      </c>
      <c r="D1283" s="262" t="s">
        <v>47</v>
      </c>
      <c r="E1283" s="262" t="s">
        <v>3075</v>
      </c>
      <c r="F1283" s="389" t="s">
        <v>923</v>
      </c>
      <c r="G1283" s="389"/>
      <c r="H1283" s="283" t="s">
        <v>97</v>
      </c>
      <c r="I1283" s="286">
        <v>0.755</v>
      </c>
      <c r="J1283" s="285">
        <v>7.55</v>
      </c>
      <c r="K1283" s="285">
        <v>5.7</v>
      </c>
      <c r="O1283" s="46"/>
      <c r="P1283" s="46"/>
      <c r="Q1283" s="46"/>
      <c r="R1283" s="46"/>
      <c r="S1283" s="46"/>
      <c r="T1283" s="46"/>
      <c r="U1283" s="46"/>
      <c r="V1283" s="46"/>
      <c r="W1283" s="46"/>
      <c r="X1283" s="46"/>
      <c r="Y1283" s="46"/>
    </row>
    <row r="1284" spans="1:25" ht="15" customHeight="1" x14ac:dyDescent="0.2">
      <c r="A1284" s="46"/>
      <c r="B1284" s="262" t="s">
        <v>919</v>
      </c>
      <c r="C1284" s="284" t="s">
        <v>1397</v>
      </c>
      <c r="D1284" s="262" t="s">
        <v>47</v>
      </c>
      <c r="E1284" s="262" t="s">
        <v>1398</v>
      </c>
      <c r="F1284" s="389" t="s">
        <v>923</v>
      </c>
      <c r="G1284" s="389"/>
      <c r="H1284" s="283" t="s">
        <v>49</v>
      </c>
      <c r="I1284" s="286">
        <v>4.1399999999999999E-2</v>
      </c>
      <c r="J1284" s="285">
        <v>1.42</v>
      </c>
      <c r="K1284" s="285">
        <v>0.05</v>
      </c>
      <c r="O1284" s="46"/>
      <c r="P1284" s="46"/>
      <c r="Q1284" s="46"/>
      <c r="R1284" s="46"/>
      <c r="S1284" s="46"/>
      <c r="T1284" s="46"/>
      <c r="U1284" s="46"/>
      <c r="V1284" s="46"/>
      <c r="W1284" s="46"/>
      <c r="X1284" s="46"/>
      <c r="Y1284" s="46"/>
    </row>
    <row r="1285" spans="1:25" ht="15" customHeight="1" x14ac:dyDescent="0.2">
      <c r="A1285" s="46"/>
      <c r="B1285" s="263"/>
      <c r="C1285" s="263"/>
      <c r="D1285" s="263"/>
      <c r="E1285" s="263"/>
      <c r="F1285" s="263" t="s">
        <v>924</v>
      </c>
      <c r="G1285" s="289">
        <v>13.9</v>
      </c>
      <c r="H1285" s="263" t="s">
        <v>925</v>
      </c>
      <c r="I1285" s="289">
        <v>0</v>
      </c>
      <c r="J1285" s="263" t="s">
        <v>926</v>
      </c>
      <c r="K1285" s="289">
        <v>13.9</v>
      </c>
      <c r="O1285" s="46"/>
      <c r="P1285" s="46"/>
      <c r="Q1285" s="46"/>
      <c r="R1285" s="46"/>
      <c r="S1285" s="46"/>
      <c r="T1285" s="46"/>
      <c r="U1285" s="46"/>
      <c r="V1285" s="46"/>
      <c r="W1285" s="46"/>
      <c r="X1285" s="46"/>
      <c r="Y1285" s="46"/>
    </row>
    <row r="1286" spans="1:25" ht="15" customHeight="1" thickBot="1" x14ac:dyDescent="0.25">
      <c r="A1286" s="46"/>
      <c r="B1286" s="263"/>
      <c r="C1286" s="263"/>
      <c r="D1286" s="263"/>
      <c r="E1286" s="263"/>
      <c r="F1286" s="263" t="s">
        <v>927</v>
      </c>
      <c r="G1286" s="289">
        <v>4.6900000000000004</v>
      </c>
      <c r="H1286" s="263"/>
      <c r="I1286" s="386" t="s">
        <v>928</v>
      </c>
      <c r="J1286" s="386"/>
      <c r="K1286" s="289">
        <v>27.24</v>
      </c>
      <c r="O1286" s="46"/>
      <c r="P1286" s="46"/>
      <c r="Q1286" s="46"/>
      <c r="R1286" s="46"/>
      <c r="S1286" s="46"/>
      <c r="T1286" s="46"/>
      <c r="U1286" s="46"/>
      <c r="V1286" s="46"/>
      <c r="W1286" s="46"/>
      <c r="X1286" s="46"/>
      <c r="Y1286" s="46"/>
    </row>
    <row r="1287" spans="1:25" ht="15" customHeight="1" thickTop="1" x14ac:dyDescent="0.2">
      <c r="A1287" s="46"/>
      <c r="B1287" s="278"/>
      <c r="C1287" s="278"/>
      <c r="D1287" s="278"/>
      <c r="E1287" s="278"/>
      <c r="F1287" s="278"/>
      <c r="G1287" s="278"/>
      <c r="H1287" s="278"/>
      <c r="I1287" s="278"/>
      <c r="J1287" s="278"/>
      <c r="K1287" s="278"/>
      <c r="O1287" s="46"/>
      <c r="P1287" s="46"/>
      <c r="Q1287" s="46"/>
      <c r="R1287" s="46"/>
      <c r="S1287" s="46"/>
      <c r="T1287" s="46"/>
      <c r="U1287" s="46"/>
      <c r="V1287" s="46"/>
      <c r="W1287" s="46"/>
      <c r="X1287" s="46"/>
      <c r="Y1287" s="46"/>
    </row>
    <row r="1288" spans="1:25" ht="15" customHeight="1" x14ac:dyDescent="0.2">
      <c r="A1288" s="46"/>
      <c r="B1288" s="259" t="s">
        <v>367</v>
      </c>
      <c r="C1288" s="267" t="s">
        <v>24</v>
      </c>
      <c r="D1288" s="259" t="s">
        <v>25</v>
      </c>
      <c r="E1288" s="259" t="s">
        <v>26</v>
      </c>
      <c r="F1288" s="387" t="s">
        <v>917</v>
      </c>
      <c r="G1288" s="387"/>
      <c r="H1288" s="271" t="s">
        <v>27</v>
      </c>
      <c r="I1288" s="267" t="s">
        <v>28</v>
      </c>
      <c r="J1288" s="267" t="s">
        <v>29</v>
      </c>
      <c r="K1288" s="267" t="s">
        <v>30</v>
      </c>
      <c r="O1288" s="46"/>
      <c r="P1288" s="46"/>
      <c r="Q1288" s="46"/>
      <c r="R1288" s="46"/>
      <c r="S1288" s="46"/>
      <c r="T1288" s="46"/>
      <c r="U1288" s="46"/>
      <c r="V1288" s="46"/>
      <c r="W1288" s="46"/>
      <c r="X1288" s="46"/>
      <c r="Y1288" s="46"/>
    </row>
    <row r="1289" spans="1:25" ht="15" customHeight="1" x14ac:dyDescent="0.2">
      <c r="A1289" s="46"/>
      <c r="B1289" s="260" t="s">
        <v>918</v>
      </c>
      <c r="C1289" s="275" t="s">
        <v>365</v>
      </c>
      <c r="D1289" s="260" t="s">
        <v>47</v>
      </c>
      <c r="E1289" s="260" t="s">
        <v>366</v>
      </c>
      <c r="F1289" s="388" t="s">
        <v>4012</v>
      </c>
      <c r="G1289" s="388"/>
      <c r="H1289" s="274" t="s">
        <v>40</v>
      </c>
      <c r="I1289" s="277">
        <v>1</v>
      </c>
      <c r="J1289" s="276">
        <v>10.17</v>
      </c>
      <c r="K1289" s="276">
        <v>10.17</v>
      </c>
      <c r="O1289" s="46"/>
      <c r="P1289" s="46"/>
      <c r="Q1289" s="46"/>
      <c r="R1289" s="46"/>
      <c r="S1289" s="46"/>
      <c r="T1289" s="46"/>
      <c r="U1289" s="46"/>
      <c r="V1289" s="46"/>
      <c r="W1289" s="46"/>
      <c r="X1289" s="46"/>
      <c r="Y1289" s="46"/>
    </row>
    <row r="1290" spans="1:25" ht="15" customHeight="1" x14ac:dyDescent="0.2">
      <c r="A1290" s="46"/>
      <c r="B1290" s="261" t="s">
        <v>953</v>
      </c>
      <c r="C1290" s="280" t="s">
        <v>1391</v>
      </c>
      <c r="D1290" s="261" t="s">
        <v>47</v>
      </c>
      <c r="E1290" s="261" t="s">
        <v>1392</v>
      </c>
      <c r="F1290" s="385" t="s">
        <v>3970</v>
      </c>
      <c r="G1290" s="385"/>
      <c r="H1290" s="279" t="s">
        <v>950</v>
      </c>
      <c r="I1290" s="282">
        <v>0.16309999999999999</v>
      </c>
      <c r="J1290" s="281">
        <v>34.85</v>
      </c>
      <c r="K1290" s="281">
        <v>5.68</v>
      </c>
      <c r="O1290" s="46"/>
      <c r="P1290" s="46"/>
      <c r="Q1290" s="46"/>
      <c r="R1290" s="46"/>
      <c r="S1290" s="46"/>
      <c r="T1290" s="46"/>
      <c r="U1290" s="46"/>
      <c r="V1290" s="46"/>
      <c r="W1290" s="46"/>
      <c r="X1290" s="46"/>
      <c r="Y1290" s="46"/>
    </row>
    <row r="1291" spans="1:25" ht="45.6" customHeight="1" x14ac:dyDescent="0.2">
      <c r="A1291" s="46"/>
      <c r="B1291" s="261" t="s">
        <v>953</v>
      </c>
      <c r="C1291" s="280" t="s">
        <v>1019</v>
      </c>
      <c r="D1291" s="261" t="s">
        <v>47</v>
      </c>
      <c r="E1291" s="261" t="s">
        <v>1020</v>
      </c>
      <c r="F1291" s="385" t="s">
        <v>3970</v>
      </c>
      <c r="G1291" s="385"/>
      <c r="H1291" s="279" t="s">
        <v>950</v>
      </c>
      <c r="I1291" s="282">
        <v>5.4399999999999997E-2</v>
      </c>
      <c r="J1291" s="281">
        <v>24.73</v>
      </c>
      <c r="K1291" s="281">
        <v>1.34</v>
      </c>
      <c r="O1291" s="46"/>
      <c r="P1291" s="46"/>
      <c r="Q1291" s="46"/>
      <c r="R1291" s="46"/>
      <c r="S1291" s="46"/>
      <c r="T1291" s="46"/>
      <c r="U1291" s="46"/>
      <c r="V1291" s="46"/>
      <c r="W1291" s="46"/>
      <c r="X1291" s="46"/>
      <c r="Y1291" s="46"/>
    </row>
    <row r="1292" spans="1:25" ht="15" customHeight="1" x14ac:dyDescent="0.2">
      <c r="A1292" s="46"/>
      <c r="B1292" s="262" t="s">
        <v>919</v>
      </c>
      <c r="C1292" s="284" t="s">
        <v>1399</v>
      </c>
      <c r="D1292" s="262" t="s">
        <v>47</v>
      </c>
      <c r="E1292" s="262" t="s">
        <v>1400</v>
      </c>
      <c r="F1292" s="389" t="s">
        <v>923</v>
      </c>
      <c r="G1292" s="389"/>
      <c r="H1292" s="283" t="s">
        <v>1075</v>
      </c>
      <c r="I1292" s="286">
        <v>0.26779999999999998</v>
      </c>
      <c r="J1292" s="285">
        <v>11.78</v>
      </c>
      <c r="K1292" s="285">
        <v>3.15</v>
      </c>
      <c r="O1292" s="46"/>
      <c r="P1292" s="46"/>
      <c r="Q1292" s="46"/>
      <c r="R1292" s="46"/>
      <c r="S1292" s="46"/>
      <c r="T1292" s="46"/>
      <c r="U1292" s="46"/>
      <c r="V1292" s="46"/>
      <c r="W1292" s="46"/>
      <c r="X1292" s="46"/>
      <c r="Y1292" s="46"/>
    </row>
    <row r="1293" spans="1:25" ht="15" customHeight="1" x14ac:dyDescent="0.2">
      <c r="A1293" s="46"/>
      <c r="B1293" s="263"/>
      <c r="C1293" s="263"/>
      <c r="D1293" s="263"/>
      <c r="E1293" s="263"/>
      <c r="F1293" s="263" t="s">
        <v>924</v>
      </c>
      <c r="G1293" s="289">
        <v>5.82</v>
      </c>
      <c r="H1293" s="263" t="s">
        <v>925</v>
      </c>
      <c r="I1293" s="289">
        <v>0</v>
      </c>
      <c r="J1293" s="263" t="s">
        <v>926</v>
      </c>
      <c r="K1293" s="289">
        <v>5.82</v>
      </c>
      <c r="O1293" s="46"/>
      <c r="P1293" s="46"/>
      <c r="Q1293" s="46"/>
      <c r="R1293" s="46"/>
      <c r="S1293" s="46"/>
      <c r="T1293" s="46"/>
      <c r="U1293" s="46"/>
      <c r="V1293" s="46"/>
      <c r="W1293" s="46"/>
      <c r="X1293" s="46"/>
      <c r="Y1293" s="46"/>
    </row>
    <row r="1294" spans="1:25" ht="15" customHeight="1" thickBot="1" x14ac:dyDescent="0.25">
      <c r="A1294" s="46"/>
      <c r="B1294" s="263"/>
      <c r="C1294" s="263"/>
      <c r="D1294" s="263"/>
      <c r="E1294" s="263"/>
      <c r="F1294" s="263" t="s">
        <v>927</v>
      </c>
      <c r="G1294" s="289">
        <v>2.11</v>
      </c>
      <c r="H1294" s="263"/>
      <c r="I1294" s="386" t="s">
        <v>928</v>
      </c>
      <c r="J1294" s="386"/>
      <c r="K1294" s="289">
        <v>12.28</v>
      </c>
      <c r="O1294" s="46"/>
      <c r="P1294" s="46"/>
      <c r="Q1294" s="46"/>
      <c r="R1294" s="46"/>
      <c r="S1294" s="46"/>
      <c r="T1294" s="46"/>
      <c r="U1294" s="46"/>
      <c r="V1294" s="46"/>
      <c r="W1294" s="46"/>
      <c r="X1294" s="46"/>
      <c r="Y1294" s="46"/>
    </row>
    <row r="1295" spans="1:25" ht="15" customHeight="1" thickTop="1" x14ac:dyDescent="0.2">
      <c r="A1295" s="46"/>
      <c r="B1295" s="278"/>
      <c r="C1295" s="278"/>
      <c r="D1295" s="278"/>
      <c r="E1295" s="278"/>
      <c r="F1295" s="278"/>
      <c r="G1295" s="278"/>
      <c r="H1295" s="278"/>
      <c r="I1295" s="278"/>
      <c r="J1295" s="278"/>
      <c r="K1295" s="278"/>
      <c r="O1295" s="46"/>
      <c r="P1295" s="46"/>
      <c r="Q1295" s="46"/>
      <c r="R1295" s="46"/>
      <c r="S1295" s="46"/>
      <c r="T1295" s="46"/>
      <c r="U1295" s="46"/>
      <c r="V1295" s="46"/>
      <c r="W1295" s="46"/>
      <c r="X1295" s="46"/>
      <c r="Y1295" s="46"/>
    </row>
    <row r="1296" spans="1:25" ht="15" customHeight="1" x14ac:dyDescent="0.2">
      <c r="A1296" s="46"/>
      <c r="B1296" s="259" t="s">
        <v>2998</v>
      </c>
      <c r="C1296" s="267" t="s">
        <v>24</v>
      </c>
      <c r="D1296" s="259" t="s">
        <v>25</v>
      </c>
      <c r="E1296" s="259" t="s">
        <v>26</v>
      </c>
      <c r="F1296" s="387" t="s">
        <v>917</v>
      </c>
      <c r="G1296" s="387"/>
      <c r="H1296" s="271" t="s">
        <v>27</v>
      </c>
      <c r="I1296" s="267" t="s">
        <v>28</v>
      </c>
      <c r="J1296" s="267" t="s">
        <v>29</v>
      </c>
      <c r="K1296" s="267" t="s">
        <v>30</v>
      </c>
      <c r="O1296" s="46"/>
      <c r="P1296" s="46"/>
      <c r="Q1296" s="46"/>
      <c r="R1296" s="46"/>
      <c r="S1296" s="46"/>
      <c r="T1296" s="46"/>
      <c r="U1296" s="46"/>
      <c r="V1296" s="46"/>
      <c r="W1296" s="46"/>
      <c r="X1296" s="46"/>
      <c r="Y1296" s="46"/>
    </row>
    <row r="1297" spans="1:25" ht="15" customHeight="1" x14ac:dyDescent="0.2">
      <c r="A1297" s="46"/>
      <c r="B1297" s="260" t="s">
        <v>918</v>
      </c>
      <c r="C1297" s="275" t="s">
        <v>368</v>
      </c>
      <c r="D1297" s="260" t="s">
        <v>47</v>
      </c>
      <c r="E1297" s="260" t="s">
        <v>369</v>
      </c>
      <c r="F1297" s="388" t="s">
        <v>4012</v>
      </c>
      <c r="G1297" s="388"/>
      <c r="H1297" s="274" t="s">
        <v>40</v>
      </c>
      <c r="I1297" s="277">
        <v>1</v>
      </c>
      <c r="J1297" s="276">
        <v>14.1</v>
      </c>
      <c r="K1297" s="276">
        <v>14.1</v>
      </c>
      <c r="O1297" s="46"/>
      <c r="P1297" s="46"/>
      <c r="Q1297" s="46"/>
      <c r="R1297" s="46"/>
      <c r="S1297" s="46"/>
      <c r="T1297" s="46"/>
      <c r="U1297" s="46"/>
      <c r="V1297" s="46"/>
      <c r="W1297" s="46"/>
      <c r="X1297" s="46"/>
      <c r="Y1297" s="46"/>
    </row>
    <row r="1298" spans="1:25" ht="15" customHeight="1" x14ac:dyDescent="0.2">
      <c r="A1298" s="46"/>
      <c r="B1298" s="261" t="s">
        <v>953</v>
      </c>
      <c r="C1298" s="280" t="s">
        <v>1391</v>
      </c>
      <c r="D1298" s="261" t="s">
        <v>47</v>
      </c>
      <c r="E1298" s="261" t="s">
        <v>1392</v>
      </c>
      <c r="F1298" s="385" t="s">
        <v>3970</v>
      </c>
      <c r="G1298" s="385"/>
      <c r="H1298" s="279" t="s">
        <v>950</v>
      </c>
      <c r="I1298" s="282">
        <v>0.15409999999999999</v>
      </c>
      <c r="J1298" s="281">
        <v>34.85</v>
      </c>
      <c r="K1298" s="281">
        <v>5.37</v>
      </c>
      <c r="O1298" s="46"/>
      <c r="P1298" s="46"/>
      <c r="Q1298" s="46"/>
      <c r="R1298" s="46"/>
      <c r="S1298" s="46"/>
      <c r="T1298" s="46"/>
      <c r="U1298" s="46"/>
      <c r="V1298" s="46"/>
      <c r="W1298" s="46"/>
      <c r="X1298" s="46"/>
      <c r="Y1298" s="46"/>
    </row>
    <row r="1299" spans="1:25" ht="15" customHeight="1" x14ac:dyDescent="0.2">
      <c r="A1299" s="46"/>
      <c r="B1299" s="261" t="s">
        <v>953</v>
      </c>
      <c r="C1299" s="280" t="s">
        <v>1019</v>
      </c>
      <c r="D1299" s="261" t="s">
        <v>47</v>
      </c>
      <c r="E1299" s="261" t="s">
        <v>1020</v>
      </c>
      <c r="F1299" s="385" t="s">
        <v>3970</v>
      </c>
      <c r="G1299" s="385"/>
      <c r="H1299" s="279" t="s">
        <v>950</v>
      </c>
      <c r="I1299" s="282">
        <v>5.1400000000000001E-2</v>
      </c>
      <c r="J1299" s="281">
        <v>24.73</v>
      </c>
      <c r="K1299" s="281">
        <v>1.27</v>
      </c>
      <c r="O1299" s="46"/>
      <c r="P1299" s="46"/>
      <c r="Q1299" s="46"/>
      <c r="R1299" s="46"/>
      <c r="S1299" s="46"/>
      <c r="T1299" s="46"/>
      <c r="U1299" s="46"/>
      <c r="V1299" s="46"/>
      <c r="W1299" s="46"/>
      <c r="X1299" s="46"/>
      <c r="Y1299" s="46"/>
    </row>
    <row r="1300" spans="1:25" ht="15" customHeight="1" x14ac:dyDescent="0.2">
      <c r="A1300" s="46"/>
      <c r="B1300" s="262" t="s">
        <v>919</v>
      </c>
      <c r="C1300" s="284" t="s">
        <v>1401</v>
      </c>
      <c r="D1300" s="262" t="s">
        <v>47</v>
      </c>
      <c r="E1300" s="262" t="s">
        <v>1402</v>
      </c>
      <c r="F1300" s="389" t="s">
        <v>923</v>
      </c>
      <c r="G1300" s="389"/>
      <c r="H1300" s="283" t="s">
        <v>97</v>
      </c>
      <c r="I1300" s="286">
        <v>1.1073999999999999</v>
      </c>
      <c r="J1300" s="285">
        <v>6.74</v>
      </c>
      <c r="K1300" s="285">
        <v>7.46</v>
      </c>
      <c r="O1300" s="46"/>
      <c r="P1300" s="46"/>
      <c r="Q1300" s="46"/>
      <c r="R1300" s="46"/>
      <c r="S1300" s="46"/>
      <c r="T1300" s="46"/>
      <c r="U1300" s="46"/>
      <c r="V1300" s="46"/>
      <c r="W1300" s="46"/>
      <c r="X1300" s="46"/>
      <c r="Y1300" s="46"/>
    </row>
    <row r="1301" spans="1:25" ht="15" customHeight="1" x14ac:dyDescent="0.2">
      <c r="A1301" s="46"/>
      <c r="B1301" s="263"/>
      <c r="C1301" s="263"/>
      <c r="D1301" s="263"/>
      <c r="E1301" s="263"/>
      <c r="F1301" s="263" t="s">
        <v>924</v>
      </c>
      <c r="G1301" s="289">
        <v>5.49</v>
      </c>
      <c r="H1301" s="263" t="s">
        <v>925</v>
      </c>
      <c r="I1301" s="289">
        <v>0</v>
      </c>
      <c r="J1301" s="263" t="s">
        <v>926</v>
      </c>
      <c r="K1301" s="289">
        <v>5.49</v>
      </c>
      <c r="O1301" s="46"/>
      <c r="P1301" s="46"/>
      <c r="Q1301" s="46"/>
      <c r="R1301" s="46"/>
      <c r="S1301" s="46"/>
      <c r="T1301" s="46"/>
      <c r="U1301" s="46"/>
      <c r="V1301" s="46"/>
      <c r="W1301" s="46"/>
      <c r="X1301" s="46"/>
      <c r="Y1301" s="46"/>
    </row>
    <row r="1302" spans="1:25" ht="15" customHeight="1" thickBot="1" x14ac:dyDescent="0.25">
      <c r="A1302" s="46"/>
      <c r="B1302" s="263"/>
      <c r="C1302" s="263"/>
      <c r="D1302" s="263"/>
      <c r="E1302" s="263"/>
      <c r="F1302" s="263" t="s">
        <v>927</v>
      </c>
      <c r="G1302" s="289">
        <v>2.93</v>
      </c>
      <c r="H1302" s="263"/>
      <c r="I1302" s="386" t="s">
        <v>928</v>
      </c>
      <c r="J1302" s="386"/>
      <c r="K1302" s="289">
        <v>17.03</v>
      </c>
      <c r="O1302" s="46"/>
      <c r="P1302" s="46"/>
      <c r="Q1302" s="46"/>
      <c r="R1302" s="46"/>
      <c r="S1302" s="46"/>
      <c r="T1302" s="46"/>
      <c r="U1302" s="46"/>
      <c r="V1302" s="46"/>
      <c r="W1302" s="46"/>
      <c r="X1302" s="46"/>
      <c r="Y1302" s="46"/>
    </row>
    <row r="1303" spans="1:25" ht="15" customHeight="1" thickTop="1" x14ac:dyDescent="0.2">
      <c r="A1303" s="46"/>
      <c r="B1303" s="278"/>
      <c r="C1303" s="278"/>
      <c r="D1303" s="278"/>
      <c r="E1303" s="278"/>
      <c r="F1303" s="278"/>
      <c r="G1303" s="278"/>
      <c r="H1303" s="278"/>
      <c r="I1303" s="278"/>
      <c r="J1303" s="278"/>
      <c r="K1303" s="278"/>
      <c r="O1303" s="46"/>
      <c r="P1303" s="46"/>
      <c r="Q1303" s="46"/>
      <c r="R1303" s="46"/>
      <c r="S1303" s="46"/>
      <c r="T1303" s="46"/>
      <c r="U1303" s="46"/>
      <c r="V1303" s="46"/>
      <c r="W1303" s="46"/>
      <c r="X1303" s="46"/>
      <c r="Y1303" s="46"/>
    </row>
    <row r="1304" spans="1:25" ht="15" customHeight="1" x14ac:dyDescent="0.2">
      <c r="A1304" s="46"/>
      <c r="B1304" s="259" t="s">
        <v>372</v>
      </c>
      <c r="C1304" s="267" t="s">
        <v>24</v>
      </c>
      <c r="D1304" s="259" t="s">
        <v>25</v>
      </c>
      <c r="E1304" s="259" t="s">
        <v>26</v>
      </c>
      <c r="F1304" s="387" t="s">
        <v>917</v>
      </c>
      <c r="G1304" s="387"/>
      <c r="H1304" s="271" t="s">
        <v>27</v>
      </c>
      <c r="I1304" s="267" t="s">
        <v>28</v>
      </c>
      <c r="J1304" s="267" t="s">
        <v>29</v>
      </c>
      <c r="K1304" s="267" t="s">
        <v>30</v>
      </c>
      <c r="O1304" s="46"/>
      <c r="P1304" s="46"/>
      <c r="Q1304" s="46"/>
      <c r="R1304" s="46"/>
      <c r="S1304" s="46"/>
      <c r="T1304" s="46"/>
      <c r="U1304" s="46"/>
      <c r="V1304" s="46"/>
      <c r="W1304" s="46"/>
      <c r="X1304" s="46"/>
      <c r="Y1304" s="46"/>
    </row>
    <row r="1305" spans="1:25" ht="15" customHeight="1" x14ac:dyDescent="0.2">
      <c r="A1305" s="46"/>
      <c r="B1305" s="260" t="s">
        <v>918</v>
      </c>
      <c r="C1305" s="275" t="s">
        <v>373</v>
      </c>
      <c r="D1305" s="260" t="s">
        <v>47</v>
      </c>
      <c r="E1305" s="260" t="s">
        <v>374</v>
      </c>
      <c r="F1305" s="388" t="s">
        <v>4012</v>
      </c>
      <c r="G1305" s="388"/>
      <c r="H1305" s="274" t="s">
        <v>40</v>
      </c>
      <c r="I1305" s="277">
        <v>1</v>
      </c>
      <c r="J1305" s="276">
        <v>24.88</v>
      </c>
      <c r="K1305" s="276">
        <v>24.88</v>
      </c>
      <c r="O1305" s="46"/>
      <c r="P1305" s="46"/>
      <c r="Q1305" s="46"/>
      <c r="R1305" s="46"/>
      <c r="S1305" s="46"/>
      <c r="T1305" s="46"/>
      <c r="U1305" s="46"/>
      <c r="V1305" s="46"/>
      <c r="W1305" s="46"/>
      <c r="X1305" s="46"/>
      <c r="Y1305" s="46"/>
    </row>
    <row r="1306" spans="1:25" ht="15" customHeight="1" x14ac:dyDescent="0.2">
      <c r="A1306" s="46"/>
      <c r="B1306" s="261" t="s">
        <v>953</v>
      </c>
      <c r="C1306" s="280" t="s">
        <v>1019</v>
      </c>
      <c r="D1306" s="261" t="s">
        <v>47</v>
      </c>
      <c r="E1306" s="261" t="s">
        <v>1020</v>
      </c>
      <c r="F1306" s="385" t="s">
        <v>3970</v>
      </c>
      <c r="G1306" s="385"/>
      <c r="H1306" s="279" t="s">
        <v>950</v>
      </c>
      <c r="I1306" s="282">
        <v>0.16850000000000001</v>
      </c>
      <c r="J1306" s="281">
        <v>24.73</v>
      </c>
      <c r="K1306" s="281">
        <v>4.16</v>
      </c>
      <c r="O1306" s="46"/>
      <c r="P1306" s="46"/>
      <c r="Q1306" s="46"/>
      <c r="R1306" s="46"/>
      <c r="S1306" s="46"/>
      <c r="T1306" s="46"/>
      <c r="U1306" s="46"/>
      <c r="V1306" s="46"/>
      <c r="W1306" s="46"/>
      <c r="X1306" s="46"/>
      <c r="Y1306" s="46"/>
    </row>
    <row r="1307" spans="1:25" ht="15" customHeight="1" x14ac:dyDescent="0.2">
      <c r="A1307" s="46"/>
      <c r="B1307" s="261" t="s">
        <v>953</v>
      </c>
      <c r="C1307" s="280" t="s">
        <v>1391</v>
      </c>
      <c r="D1307" s="261" t="s">
        <v>47</v>
      </c>
      <c r="E1307" s="261" t="s">
        <v>1392</v>
      </c>
      <c r="F1307" s="385" t="s">
        <v>3970</v>
      </c>
      <c r="G1307" s="385"/>
      <c r="H1307" s="279" t="s">
        <v>950</v>
      </c>
      <c r="I1307" s="282">
        <v>0.50539999999999996</v>
      </c>
      <c r="J1307" s="281">
        <v>34.85</v>
      </c>
      <c r="K1307" s="281">
        <v>17.61</v>
      </c>
      <c r="O1307" s="46"/>
      <c r="P1307" s="46"/>
      <c r="Q1307" s="46"/>
      <c r="R1307" s="46"/>
      <c r="S1307" s="46"/>
      <c r="T1307" s="46"/>
      <c r="U1307" s="46"/>
      <c r="V1307" s="46"/>
      <c r="W1307" s="46"/>
      <c r="X1307" s="46"/>
      <c r="Y1307" s="46"/>
    </row>
    <row r="1308" spans="1:25" ht="15" customHeight="1" x14ac:dyDescent="0.2">
      <c r="A1308" s="46"/>
      <c r="B1308" s="262" t="s">
        <v>919</v>
      </c>
      <c r="C1308" s="284" t="s">
        <v>1397</v>
      </c>
      <c r="D1308" s="262" t="s">
        <v>47</v>
      </c>
      <c r="E1308" s="262" t="s">
        <v>1398</v>
      </c>
      <c r="F1308" s="389" t="s">
        <v>923</v>
      </c>
      <c r="G1308" s="389"/>
      <c r="H1308" s="283" t="s">
        <v>49</v>
      </c>
      <c r="I1308" s="286">
        <v>4.0099999999999997E-2</v>
      </c>
      <c r="J1308" s="285">
        <v>1.42</v>
      </c>
      <c r="K1308" s="285">
        <v>0.05</v>
      </c>
      <c r="O1308" s="46"/>
      <c r="P1308" s="46"/>
      <c r="Q1308" s="46"/>
      <c r="R1308" s="46"/>
      <c r="S1308" s="46"/>
      <c r="T1308" s="46"/>
      <c r="U1308" s="46"/>
      <c r="V1308" s="46"/>
      <c r="W1308" s="46"/>
      <c r="X1308" s="46"/>
      <c r="Y1308" s="46"/>
    </row>
    <row r="1309" spans="1:25" ht="15" customHeight="1" x14ac:dyDescent="0.2">
      <c r="A1309" s="46"/>
      <c r="B1309" s="262" t="s">
        <v>919</v>
      </c>
      <c r="C1309" s="284" t="s">
        <v>1395</v>
      </c>
      <c r="D1309" s="262" t="s">
        <v>47</v>
      </c>
      <c r="E1309" s="262" t="s">
        <v>1396</v>
      </c>
      <c r="F1309" s="389" t="s">
        <v>923</v>
      </c>
      <c r="G1309" s="389"/>
      <c r="H1309" s="283" t="s">
        <v>97</v>
      </c>
      <c r="I1309" s="286">
        <v>0.7288</v>
      </c>
      <c r="J1309" s="285">
        <v>4.2</v>
      </c>
      <c r="K1309" s="285">
        <v>3.06</v>
      </c>
      <c r="O1309" s="46"/>
      <c r="P1309" s="46"/>
      <c r="Q1309" s="46"/>
      <c r="R1309" s="46"/>
      <c r="S1309" s="46"/>
      <c r="T1309" s="46"/>
      <c r="U1309" s="46"/>
      <c r="V1309" s="46"/>
      <c r="W1309" s="46"/>
      <c r="X1309" s="46"/>
      <c r="Y1309" s="46"/>
    </row>
    <row r="1310" spans="1:25" ht="15" customHeight="1" x14ac:dyDescent="0.2">
      <c r="A1310" s="46"/>
      <c r="B1310" s="263"/>
      <c r="C1310" s="263"/>
      <c r="D1310" s="263"/>
      <c r="E1310" s="263"/>
      <c r="F1310" s="263" t="s">
        <v>924</v>
      </c>
      <c r="G1310" s="289">
        <v>18.03</v>
      </c>
      <c r="H1310" s="263" t="s">
        <v>925</v>
      </c>
      <c r="I1310" s="289">
        <v>0</v>
      </c>
      <c r="J1310" s="263" t="s">
        <v>926</v>
      </c>
      <c r="K1310" s="289">
        <v>18.03</v>
      </c>
      <c r="O1310" s="46"/>
      <c r="P1310" s="46"/>
      <c r="Q1310" s="46"/>
      <c r="R1310" s="46"/>
      <c r="S1310" s="46"/>
      <c r="T1310" s="46"/>
      <c r="U1310" s="46"/>
      <c r="V1310" s="46"/>
      <c r="W1310" s="46"/>
      <c r="X1310" s="46"/>
      <c r="Y1310" s="46"/>
    </row>
    <row r="1311" spans="1:25" ht="15" customHeight="1" thickBot="1" x14ac:dyDescent="0.25">
      <c r="A1311" s="46"/>
      <c r="B1311" s="263"/>
      <c r="C1311" s="263"/>
      <c r="D1311" s="263"/>
      <c r="E1311" s="263"/>
      <c r="F1311" s="263" t="s">
        <v>927</v>
      </c>
      <c r="G1311" s="289">
        <v>5.17</v>
      </c>
      <c r="H1311" s="263"/>
      <c r="I1311" s="386" t="s">
        <v>928</v>
      </c>
      <c r="J1311" s="386"/>
      <c r="K1311" s="289">
        <v>30.05</v>
      </c>
      <c r="O1311" s="46"/>
      <c r="P1311" s="46"/>
      <c r="Q1311" s="46"/>
      <c r="R1311" s="46"/>
      <c r="S1311" s="46"/>
      <c r="T1311" s="46"/>
      <c r="U1311" s="46"/>
      <c r="V1311" s="46"/>
      <c r="W1311" s="46"/>
      <c r="X1311" s="46"/>
      <c r="Y1311" s="46"/>
    </row>
    <row r="1312" spans="1:25" ht="15" customHeight="1" thickTop="1" x14ac:dyDescent="0.2">
      <c r="A1312" s="46"/>
      <c r="B1312" s="278"/>
      <c r="C1312" s="278"/>
      <c r="D1312" s="278"/>
      <c r="E1312" s="278"/>
      <c r="F1312" s="278"/>
      <c r="G1312" s="278"/>
      <c r="H1312" s="278"/>
      <c r="I1312" s="278"/>
      <c r="J1312" s="278"/>
      <c r="K1312" s="278"/>
      <c r="O1312" s="46"/>
      <c r="P1312" s="46"/>
      <c r="Q1312" s="46"/>
      <c r="R1312" s="46"/>
      <c r="S1312" s="46"/>
      <c r="T1312" s="46"/>
      <c r="U1312" s="46"/>
      <c r="V1312" s="46"/>
      <c r="W1312" s="46"/>
      <c r="X1312" s="46"/>
      <c r="Y1312" s="46"/>
    </row>
    <row r="1313" spans="1:25" ht="15" customHeight="1" x14ac:dyDescent="0.2">
      <c r="A1313" s="46"/>
      <c r="B1313" s="259" t="s">
        <v>375</v>
      </c>
      <c r="C1313" s="267" t="s">
        <v>24</v>
      </c>
      <c r="D1313" s="259" t="s">
        <v>25</v>
      </c>
      <c r="E1313" s="259" t="s">
        <v>26</v>
      </c>
      <c r="F1313" s="387" t="s">
        <v>917</v>
      </c>
      <c r="G1313" s="387"/>
      <c r="H1313" s="271" t="s">
        <v>27</v>
      </c>
      <c r="I1313" s="267" t="s">
        <v>28</v>
      </c>
      <c r="J1313" s="267" t="s">
        <v>29</v>
      </c>
      <c r="K1313" s="267" t="s">
        <v>30</v>
      </c>
      <c r="O1313" s="46"/>
      <c r="P1313" s="46"/>
      <c r="Q1313" s="46"/>
      <c r="R1313" s="46"/>
      <c r="S1313" s="46"/>
      <c r="T1313" s="46"/>
      <c r="U1313" s="46"/>
      <c r="V1313" s="46"/>
      <c r="W1313" s="46"/>
      <c r="X1313" s="46"/>
      <c r="Y1313" s="46"/>
    </row>
    <row r="1314" spans="1:25" ht="15" customHeight="1" x14ac:dyDescent="0.2">
      <c r="A1314" s="46"/>
      <c r="B1314" s="260" t="s">
        <v>918</v>
      </c>
      <c r="C1314" s="275" t="s">
        <v>376</v>
      </c>
      <c r="D1314" s="260" t="s">
        <v>47</v>
      </c>
      <c r="E1314" s="260" t="s">
        <v>377</v>
      </c>
      <c r="F1314" s="388" t="s">
        <v>4012</v>
      </c>
      <c r="G1314" s="388"/>
      <c r="H1314" s="274" t="s">
        <v>40</v>
      </c>
      <c r="I1314" s="277">
        <v>1</v>
      </c>
      <c r="J1314" s="276">
        <v>12.93</v>
      </c>
      <c r="K1314" s="276">
        <v>12.93</v>
      </c>
      <c r="O1314" s="46"/>
      <c r="P1314" s="46"/>
      <c r="Q1314" s="46"/>
      <c r="R1314" s="46"/>
      <c r="S1314" s="46"/>
      <c r="T1314" s="46"/>
      <c r="U1314" s="46"/>
      <c r="V1314" s="46"/>
      <c r="W1314" s="46"/>
      <c r="X1314" s="46"/>
      <c r="Y1314" s="46"/>
    </row>
    <row r="1315" spans="1:25" ht="15" customHeight="1" x14ac:dyDescent="0.2">
      <c r="A1315" s="46"/>
      <c r="B1315" s="261" t="s">
        <v>953</v>
      </c>
      <c r="C1315" s="280" t="s">
        <v>1391</v>
      </c>
      <c r="D1315" s="261" t="s">
        <v>47</v>
      </c>
      <c r="E1315" s="261" t="s">
        <v>1392</v>
      </c>
      <c r="F1315" s="385" t="s">
        <v>3970</v>
      </c>
      <c r="G1315" s="385"/>
      <c r="H1315" s="279" t="s">
        <v>950</v>
      </c>
      <c r="I1315" s="282">
        <v>0.22700000000000001</v>
      </c>
      <c r="J1315" s="281">
        <v>34.85</v>
      </c>
      <c r="K1315" s="281">
        <v>7.91</v>
      </c>
      <c r="O1315" s="46"/>
      <c r="P1315" s="46"/>
      <c r="Q1315" s="46"/>
      <c r="R1315" s="46"/>
      <c r="S1315" s="46"/>
      <c r="T1315" s="46"/>
      <c r="U1315" s="46"/>
      <c r="V1315" s="46"/>
      <c r="W1315" s="46"/>
      <c r="X1315" s="46"/>
      <c r="Y1315" s="46"/>
    </row>
    <row r="1316" spans="1:25" ht="15" customHeight="1" x14ac:dyDescent="0.2">
      <c r="A1316" s="46"/>
      <c r="B1316" s="261" t="s">
        <v>953</v>
      </c>
      <c r="C1316" s="280" t="s">
        <v>1019</v>
      </c>
      <c r="D1316" s="261" t="s">
        <v>47</v>
      </c>
      <c r="E1316" s="261" t="s">
        <v>1020</v>
      </c>
      <c r="F1316" s="385" t="s">
        <v>3970</v>
      </c>
      <c r="G1316" s="385"/>
      <c r="H1316" s="279" t="s">
        <v>950</v>
      </c>
      <c r="I1316" s="282">
        <v>7.5700000000000003E-2</v>
      </c>
      <c r="J1316" s="281">
        <v>24.73</v>
      </c>
      <c r="K1316" s="281">
        <v>1.87</v>
      </c>
      <c r="O1316" s="46"/>
      <c r="P1316" s="46"/>
      <c r="Q1316" s="46"/>
      <c r="R1316" s="46"/>
      <c r="S1316" s="46"/>
      <c r="T1316" s="46"/>
      <c r="U1316" s="46"/>
      <c r="V1316" s="46"/>
      <c r="W1316" s="46"/>
      <c r="X1316" s="46"/>
      <c r="Y1316" s="46"/>
    </row>
    <row r="1317" spans="1:25" ht="15" customHeight="1" x14ac:dyDescent="0.2">
      <c r="A1317" s="46"/>
      <c r="B1317" s="262" t="s">
        <v>919</v>
      </c>
      <c r="C1317" s="284" t="s">
        <v>1399</v>
      </c>
      <c r="D1317" s="262" t="s">
        <v>47</v>
      </c>
      <c r="E1317" s="262" t="s">
        <v>1400</v>
      </c>
      <c r="F1317" s="389" t="s">
        <v>923</v>
      </c>
      <c r="G1317" s="389"/>
      <c r="H1317" s="283" t="s">
        <v>1075</v>
      </c>
      <c r="I1317" s="286">
        <v>0.26779999999999998</v>
      </c>
      <c r="J1317" s="285">
        <v>11.78</v>
      </c>
      <c r="K1317" s="285">
        <v>3.15</v>
      </c>
      <c r="O1317" s="46"/>
      <c r="P1317" s="46"/>
      <c r="Q1317" s="46"/>
      <c r="R1317" s="46"/>
      <c r="S1317" s="46"/>
      <c r="T1317" s="46"/>
      <c r="U1317" s="46"/>
      <c r="V1317" s="46"/>
      <c r="W1317" s="46"/>
      <c r="X1317" s="46"/>
      <c r="Y1317" s="46"/>
    </row>
    <row r="1318" spans="1:25" ht="15" customHeight="1" x14ac:dyDescent="0.2">
      <c r="A1318" s="46"/>
      <c r="B1318" s="263"/>
      <c r="C1318" s="263"/>
      <c r="D1318" s="263"/>
      <c r="E1318" s="263"/>
      <c r="F1318" s="263" t="s">
        <v>924</v>
      </c>
      <c r="G1318" s="289">
        <v>8.09</v>
      </c>
      <c r="H1318" s="263" t="s">
        <v>925</v>
      </c>
      <c r="I1318" s="289">
        <v>0</v>
      </c>
      <c r="J1318" s="263" t="s">
        <v>926</v>
      </c>
      <c r="K1318" s="289">
        <v>8.09</v>
      </c>
      <c r="O1318" s="46"/>
      <c r="P1318" s="46"/>
      <c r="Q1318" s="46"/>
      <c r="R1318" s="46"/>
      <c r="S1318" s="46"/>
      <c r="T1318" s="46"/>
      <c r="U1318" s="46"/>
      <c r="V1318" s="46"/>
      <c r="W1318" s="46"/>
      <c r="X1318" s="46"/>
      <c r="Y1318" s="46"/>
    </row>
    <row r="1319" spans="1:25" ht="15" customHeight="1" thickBot="1" x14ac:dyDescent="0.25">
      <c r="A1319" s="46"/>
      <c r="B1319" s="263"/>
      <c r="C1319" s="263"/>
      <c r="D1319" s="263"/>
      <c r="E1319" s="263"/>
      <c r="F1319" s="263" t="s">
        <v>927</v>
      </c>
      <c r="G1319" s="289">
        <v>2.69</v>
      </c>
      <c r="H1319" s="263"/>
      <c r="I1319" s="386" t="s">
        <v>928</v>
      </c>
      <c r="J1319" s="386"/>
      <c r="K1319" s="289">
        <v>15.62</v>
      </c>
      <c r="O1319" s="46"/>
      <c r="P1319" s="46"/>
      <c r="Q1319" s="46"/>
      <c r="R1319" s="46"/>
      <c r="S1319" s="46"/>
      <c r="T1319" s="46"/>
      <c r="U1319" s="46"/>
      <c r="V1319" s="46"/>
      <c r="W1319" s="46"/>
      <c r="X1319" s="46"/>
      <c r="Y1319" s="46"/>
    </row>
    <row r="1320" spans="1:25" ht="15" customHeight="1" thickTop="1" x14ac:dyDescent="0.2">
      <c r="A1320" s="46"/>
      <c r="B1320" s="278"/>
      <c r="C1320" s="278"/>
      <c r="D1320" s="278"/>
      <c r="E1320" s="278"/>
      <c r="F1320" s="278"/>
      <c r="G1320" s="278"/>
      <c r="H1320" s="278"/>
      <c r="I1320" s="278"/>
      <c r="J1320" s="278"/>
      <c r="K1320" s="278"/>
      <c r="O1320" s="46"/>
      <c r="P1320" s="46"/>
      <c r="Q1320" s="46"/>
      <c r="R1320" s="46"/>
      <c r="S1320" s="46"/>
      <c r="T1320" s="46"/>
      <c r="U1320" s="46"/>
      <c r="V1320" s="46"/>
      <c r="W1320" s="46"/>
      <c r="X1320" s="46"/>
      <c r="Y1320" s="46"/>
    </row>
    <row r="1321" spans="1:25" ht="15" customHeight="1" x14ac:dyDescent="0.2">
      <c r="A1321" s="46"/>
      <c r="B1321" s="259" t="s">
        <v>379</v>
      </c>
      <c r="C1321" s="267" t="s">
        <v>24</v>
      </c>
      <c r="D1321" s="259" t="s">
        <v>25</v>
      </c>
      <c r="E1321" s="259" t="s">
        <v>26</v>
      </c>
      <c r="F1321" s="387" t="s">
        <v>917</v>
      </c>
      <c r="G1321" s="387"/>
      <c r="H1321" s="271" t="s">
        <v>27</v>
      </c>
      <c r="I1321" s="267" t="s">
        <v>28</v>
      </c>
      <c r="J1321" s="267" t="s">
        <v>29</v>
      </c>
      <c r="K1321" s="267" t="s">
        <v>30</v>
      </c>
      <c r="O1321" s="46"/>
      <c r="P1321" s="46"/>
      <c r="Q1321" s="46"/>
      <c r="R1321" s="46"/>
      <c r="S1321" s="46"/>
      <c r="T1321" s="46"/>
      <c r="U1321" s="46"/>
      <c r="V1321" s="46"/>
      <c r="W1321" s="46"/>
      <c r="X1321" s="46"/>
      <c r="Y1321" s="46"/>
    </row>
    <row r="1322" spans="1:25" ht="15" customHeight="1" x14ac:dyDescent="0.2">
      <c r="A1322" s="46"/>
      <c r="B1322" s="260" t="s">
        <v>918</v>
      </c>
      <c r="C1322" s="275" t="s">
        <v>380</v>
      </c>
      <c r="D1322" s="260" t="s">
        <v>47</v>
      </c>
      <c r="E1322" s="260" t="s">
        <v>381</v>
      </c>
      <c r="F1322" s="388" t="s">
        <v>3983</v>
      </c>
      <c r="G1322" s="388"/>
      <c r="H1322" s="274" t="s">
        <v>40</v>
      </c>
      <c r="I1322" s="277">
        <v>1</v>
      </c>
      <c r="J1322" s="276">
        <v>31.42</v>
      </c>
      <c r="K1322" s="276">
        <v>31.42</v>
      </c>
      <c r="O1322" s="46"/>
      <c r="P1322" s="46"/>
      <c r="Q1322" s="46"/>
      <c r="R1322" s="46"/>
      <c r="S1322" s="46"/>
      <c r="T1322" s="46"/>
      <c r="U1322" s="46"/>
      <c r="V1322" s="46"/>
      <c r="W1322" s="46"/>
      <c r="X1322" s="46"/>
      <c r="Y1322" s="46"/>
    </row>
    <row r="1323" spans="1:25" ht="15" customHeight="1" x14ac:dyDescent="0.2">
      <c r="A1323" s="46"/>
      <c r="B1323" s="261" t="s">
        <v>953</v>
      </c>
      <c r="C1323" s="280" t="s">
        <v>1391</v>
      </c>
      <c r="D1323" s="261" t="s">
        <v>47</v>
      </c>
      <c r="E1323" s="261" t="s">
        <v>1392</v>
      </c>
      <c r="F1323" s="385" t="s">
        <v>3970</v>
      </c>
      <c r="G1323" s="385"/>
      <c r="H1323" s="279" t="s">
        <v>950</v>
      </c>
      <c r="I1323" s="282">
        <v>0.28060000000000002</v>
      </c>
      <c r="J1323" s="281">
        <v>34.85</v>
      </c>
      <c r="K1323" s="281">
        <v>9.77</v>
      </c>
      <c r="O1323" s="46"/>
      <c r="P1323" s="46"/>
      <c r="Q1323" s="46"/>
      <c r="R1323" s="46"/>
      <c r="S1323" s="46"/>
      <c r="T1323" s="46"/>
      <c r="U1323" s="46"/>
      <c r="V1323" s="46"/>
      <c r="W1323" s="46"/>
      <c r="X1323" s="46"/>
      <c r="Y1323" s="46"/>
    </row>
    <row r="1324" spans="1:25" ht="15" customHeight="1" x14ac:dyDescent="0.2">
      <c r="A1324" s="46"/>
      <c r="B1324" s="262" t="s">
        <v>919</v>
      </c>
      <c r="C1324" s="284" t="s">
        <v>1405</v>
      </c>
      <c r="D1324" s="262" t="s">
        <v>47</v>
      </c>
      <c r="E1324" s="262" t="s">
        <v>1406</v>
      </c>
      <c r="F1324" s="389" t="s">
        <v>923</v>
      </c>
      <c r="G1324" s="389"/>
      <c r="H1324" s="283" t="s">
        <v>1075</v>
      </c>
      <c r="I1324" s="286">
        <v>0.49608000000000002</v>
      </c>
      <c r="J1324" s="285">
        <v>41.31</v>
      </c>
      <c r="K1324" s="285">
        <v>20.49</v>
      </c>
      <c r="O1324" s="46"/>
      <c r="P1324" s="46"/>
      <c r="Q1324" s="46"/>
      <c r="R1324" s="46"/>
      <c r="S1324" s="46"/>
      <c r="T1324" s="46"/>
      <c r="U1324" s="46"/>
      <c r="V1324" s="46"/>
      <c r="W1324" s="46"/>
      <c r="X1324" s="46"/>
      <c r="Y1324" s="46"/>
    </row>
    <row r="1325" spans="1:25" ht="15" customHeight="1" x14ac:dyDescent="0.2">
      <c r="A1325" s="46"/>
      <c r="B1325" s="262" t="s">
        <v>919</v>
      </c>
      <c r="C1325" s="284" t="s">
        <v>1397</v>
      </c>
      <c r="D1325" s="262" t="s">
        <v>47</v>
      </c>
      <c r="E1325" s="262" t="s">
        <v>1398</v>
      </c>
      <c r="F1325" s="389" t="s">
        <v>923</v>
      </c>
      <c r="G1325" s="389"/>
      <c r="H1325" s="283" t="s">
        <v>49</v>
      </c>
      <c r="I1325" s="286">
        <v>0.4</v>
      </c>
      <c r="J1325" s="285">
        <v>1.42</v>
      </c>
      <c r="K1325" s="285">
        <v>0.56000000000000005</v>
      </c>
      <c r="O1325" s="46"/>
      <c r="P1325" s="46"/>
      <c r="Q1325" s="46"/>
      <c r="R1325" s="46"/>
      <c r="S1325" s="46"/>
      <c r="T1325" s="46"/>
      <c r="U1325" s="46"/>
      <c r="V1325" s="46"/>
      <c r="W1325" s="46"/>
      <c r="X1325" s="46"/>
      <c r="Y1325" s="46"/>
    </row>
    <row r="1326" spans="1:25" ht="45.6" customHeight="1" x14ac:dyDescent="0.2">
      <c r="A1326" s="46"/>
      <c r="B1326" s="262" t="s">
        <v>919</v>
      </c>
      <c r="C1326" s="284" t="s">
        <v>1403</v>
      </c>
      <c r="D1326" s="262" t="s">
        <v>47</v>
      </c>
      <c r="E1326" s="262" t="s">
        <v>1404</v>
      </c>
      <c r="F1326" s="389" t="s">
        <v>923</v>
      </c>
      <c r="G1326" s="389"/>
      <c r="H1326" s="283" t="s">
        <v>1075</v>
      </c>
      <c r="I1326" s="286">
        <v>2.76E-2</v>
      </c>
      <c r="J1326" s="285">
        <v>22</v>
      </c>
      <c r="K1326" s="285">
        <v>0.6</v>
      </c>
      <c r="O1326" s="46"/>
      <c r="P1326" s="46"/>
      <c r="Q1326" s="46"/>
      <c r="R1326" s="46"/>
      <c r="S1326" s="46"/>
      <c r="T1326" s="46"/>
      <c r="U1326" s="46"/>
      <c r="V1326" s="46"/>
      <c r="W1326" s="46"/>
      <c r="X1326" s="46"/>
      <c r="Y1326" s="46"/>
    </row>
    <row r="1327" spans="1:25" ht="15" customHeight="1" x14ac:dyDescent="0.2">
      <c r="A1327" s="46"/>
      <c r="B1327" s="263"/>
      <c r="C1327" s="263"/>
      <c r="D1327" s="263"/>
      <c r="E1327" s="263"/>
      <c r="F1327" s="263" t="s">
        <v>924</v>
      </c>
      <c r="G1327" s="289">
        <v>8.08</v>
      </c>
      <c r="H1327" s="263" t="s">
        <v>925</v>
      </c>
      <c r="I1327" s="289">
        <v>0</v>
      </c>
      <c r="J1327" s="263" t="s">
        <v>926</v>
      </c>
      <c r="K1327" s="289">
        <v>8.08</v>
      </c>
      <c r="O1327" s="46"/>
      <c r="P1327" s="46"/>
      <c r="Q1327" s="46"/>
      <c r="R1327" s="46"/>
      <c r="S1327" s="46"/>
      <c r="T1327" s="46"/>
      <c r="U1327" s="46"/>
      <c r="V1327" s="46"/>
      <c r="W1327" s="46"/>
      <c r="X1327" s="46"/>
      <c r="Y1327" s="46"/>
    </row>
    <row r="1328" spans="1:25" ht="15" customHeight="1" thickBot="1" x14ac:dyDescent="0.25">
      <c r="A1328" s="46"/>
      <c r="B1328" s="263"/>
      <c r="C1328" s="263"/>
      <c r="D1328" s="263"/>
      <c r="E1328" s="263"/>
      <c r="F1328" s="263" t="s">
        <v>927</v>
      </c>
      <c r="G1328" s="289">
        <v>6.53</v>
      </c>
      <c r="H1328" s="263"/>
      <c r="I1328" s="386" t="s">
        <v>928</v>
      </c>
      <c r="J1328" s="386"/>
      <c r="K1328" s="289">
        <v>37.950000000000003</v>
      </c>
      <c r="O1328" s="46"/>
      <c r="P1328" s="46"/>
      <c r="Q1328" s="46"/>
      <c r="R1328" s="46"/>
      <c r="S1328" s="46"/>
      <c r="T1328" s="46"/>
      <c r="U1328" s="46"/>
      <c r="V1328" s="46"/>
      <c r="W1328" s="46"/>
      <c r="X1328" s="46"/>
      <c r="Y1328" s="46"/>
    </row>
    <row r="1329" spans="1:25" ht="15" customHeight="1" thickTop="1" x14ac:dyDescent="0.2">
      <c r="A1329" s="46"/>
      <c r="B1329" s="278"/>
      <c r="C1329" s="278"/>
      <c r="D1329" s="278"/>
      <c r="E1329" s="278"/>
      <c r="F1329" s="278"/>
      <c r="G1329" s="278"/>
      <c r="H1329" s="278"/>
      <c r="I1329" s="278"/>
      <c r="J1329" s="278"/>
      <c r="K1329" s="278"/>
      <c r="O1329" s="46"/>
      <c r="P1329" s="46"/>
      <c r="Q1329" s="46"/>
      <c r="R1329" s="46"/>
      <c r="S1329" s="46"/>
      <c r="T1329" s="46"/>
      <c r="U1329" s="46"/>
      <c r="V1329" s="46"/>
      <c r="W1329" s="46"/>
      <c r="X1329" s="46"/>
      <c r="Y1329" s="46"/>
    </row>
    <row r="1330" spans="1:25" ht="15" customHeight="1" x14ac:dyDescent="0.2">
      <c r="A1330" s="46"/>
      <c r="B1330" s="259" t="s">
        <v>382</v>
      </c>
      <c r="C1330" s="267" t="s">
        <v>24</v>
      </c>
      <c r="D1330" s="259" t="s">
        <v>25</v>
      </c>
      <c r="E1330" s="259" t="s">
        <v>26</v>
      </c>
      <c r="F1330" s="387" t="s">
        <v>917</v>
      </c>
      <c r="G1330" s="387"/>
      <c r="H1330" s="271" t="s">
        <v>27</v>
      </c>
      <c r="I1330" s="267" t="s">
        <v>28</v>
      </c>
      <c r="J1330" s="267" t="s">
        <v>29</v>
      </c>
      <c r="K1330" s="267" t="s">
        <v>30</v>
      </c>
      <c r="O1330" s="46"/>
      <c r="P1330" s="46"/>
      <c r="Q1330" s="46"/>
      <c r="R1330" s="46"/>
      <c r="S1330" s="46"/>
      <c r="T1330" s="46"/>
      <c r="U1330" s="46"/>
      <c r="V1330" s="46"/>
      <c r="W1330" s="46"/>
      <c r="X1330" s="46"/>
      <c r="Y1330" s="46"/>
    </row>
    <row r="1331" spans="1:25" ht="15" customHeight="1" x14ac:dyDescent="0.2">
      <c r="A1331" s="46"/>
      <c r="B1331" s="260" t="s">
        <v>918</v>
      </c>
      <c r="C1331" s="275" t="s">
        <v>383</v>
      </c>
      <c r="D1331" s="260" t="s">
        <v>47</v>
      </c>
      <c r="E1331" s="260" t="s">
        <v>384</v>
      </c>
      <c r="F1331" s="388" t="s">
        <v>3983</v>
      </c>
      <c r="G1331" s="388"/>
      <c r="H1331" s="274" t="s">
        <v>40</v>
      </c>
      <c r="I1331" s="277">
        <v>1</v>
      </c>
      <c r="J1331" s="276">
        <v>19.27</v>
      </c>
      <c r="K1331" s="276">
        <v>19.27</v>
      </c>
      <c r="O1331" s="46"/>
      <c r="P1331" s="46"/>
      <c r="Q1331" s="46"/>
      <c r="R1331" s="46"/>
      <c r="S1331" s="46"/>
      <c r="T1331" s="46"/>
      <c r="U1331" s="46"/>
      <c r="V1331" s="46"/>
      <c r="W1331" s="46"/>
      <c r="X1331" s="46"/>
      <c r="Y1331" s="46"/>
    </row>
    <row r="1332" spans="1:25" ht="15" customHeight="1" x14ac:dyDescent="0.2">
      <c r="A1332" s="46"/>
      <c r="B1332" s="261" t="s">
        <v>953</v>
      </c>
      <c r="C1332" s="280" t="s">
        <v>1391</v>
      </c>
      <c r="D1332" s="261" t="s">
        <v>47</v>
      </c>
      <c r="E1332" s="261" t="s">
        <v>1392</v>
      </c>
      <c r="F1332" s="385" t="s">
        <v>3970</v>
      </c>
      <c r="G1332" s="385"/>
      <c r="H1332" s="279" t="s">
        <v>950</v>
      </c>
      <c r="I1332" s="282">
        <v>0.3805</v>
      </c>
      <c r="J1332" s="281">
        <v>34.85</v>
      </c>
      <c r="K1332" s="281">
        <v>13.26</v>
      </c>
      <c r="O1332" s="46"/>
      <c r="P1332" s="46"/>
      <c r="Q1332" s="46"/>
      <c r="R1332" s="46"/>
      <c r="S1332" s="46"/>
      <c r="T1332" s="46"/>
      <c r="U1332" s="46"/>
      <c r="V1332" s="46"/>
      <c r="W1332" s="46"/>
      <c r="X1332" s="46"/>
      <c r="Y1332" s="46"/>
    </row>
    <row r="1333" spans="1:25" ht="15" customHeight="1" x14ac:dyDescent="0.2">
      <c r="A1333" s="46"/>
      <c r="B1333" s="262" t="s">
        <v>919</v>
      </c>
      <c r="C1333" s="284" t="s">
        <v>1407</v>
      </c>
      <c r="D1333" s="262" t="s">
        <v>47</v>
      </c>
      <c r="E1333" s="262" t="s">
        <v>1408</v>
      </c>
      <c r="F1333" s="389" t="s">
        <v>923</v>
      </c>
      <c r="G1333" s="389"/>
      <c r="H1333" s="283" t="s">
        <v>1075</v>
      </c>
      <c r="I1333" s="286">
        <v>0.14030000000000001</v>
      </c>
      <c r="J1333" s="285">
        <v>40.75</v>
      </c>
      <c r="K1333" s="285">
        <v>5.71</v>
      </c>
      <c r="O1333" s="46"/>
      <c r="P1333" s="46"/>
      <c r="Q1333" s="46"/>
      <c r="R1333" s="46"/>
      <c r="S1333" s="46"/>
      <c r="T1333" s="46"/>
      <c r="U1333" s="46"/>
      <c r="V1333" s="46"/>
      <c r="W1333" s="46"/>
      <c r="X1333" s="46"/>
      <c r="Y1333" s="46"/>
    </row>
    <row r="1334" spans="1:25" ht="15" customHeight="1" x14ac:dyDescent="0.2">
      <c r="A1334" s="46"/>
      <c r="B1334" s="262" t="s">
        <v>919</v>
      </c>
      <c r="C1334" s="284" t="s">
        <v>1403</v>
      </c>
      <c r="D1334" s="262" t="s">
        <v>47</v>
      </c>
      <c r="E1334" s="262" t="s">
        <v>1404</v>
      </c>
      <c r="F1334" s="389" t="s">
        <v>923</v>
      </c>
      <c r="G1334" s="389"/>
      <c r="H1334" s="283" t="s">
        <v>1075</v>
      </c>
      <c r="I1334" s="286">
        <v>1.4E-2</v>
      </c>
      <c r="J1334" s="285">
        <v>22</v>
      </c>
      <c r="K1334" s="285">
        <v>0.3</v>
      </c>
      <c r="O1334" s="46"/>
      <c r="P1334" s="46"/>
      <c r="Q1334" s="46"/>
      <c r="R1334" s="46"/>
      <c r="S1334" s="46"/>
      <c r="T1334" s="46"/>
      <c r="U1334" s="46"/>
      <c r="V1334" s="46"/>
      <c r="W1334" s="46"/>
      <c r="X1334" s="46"/>
      <c r="Y1334" s="46"/>
    </row>
    <row r="1335" spans="1:25" ht="15" customHeight="1" x14ac:dyDescent="0.2">
      <c r="A1335" s="46"/>
      <c r="B1335" s="263"/>
      <c r="C1335" s="263"/>
      <c r="D1335" s="263"/>
      <c r="E1335" s="263"/>
      <c r="F1335" s="263" t="s">
        <v>924</v>
      </c>
      <c r="G1335" s="289">
        <v>10.96</v>
      </c>
      <c r="H1335" s="263" t="s">
        <v>925</v>
      </c>
      <c r="I1335" s="289">
        <v>0</v>
      </c>
      <c r="J1335" s="263" t="s">
        <v>926</v>
      </c>
      <c r="K1335" s="289">
        <v>10.96</v>
      </c>
      <c r="O1335" s="46"/>
      <c r="P1335" s="46"/>
      <c r="Q1335" s="46"/>
      <c r="R1335" s="46"/>
      <c r="S1335" s="46"/>
      <c r="T1335" s="46"/>
      <c r="U1335" s="46"/>
      <c r="V1335" s="46"/>
      <c r="W1335" s="46"/>
      <c r="X1335" s="46"/>
      <c r="Y1335" s="46"/>
    </row>
    <row r="1336" spans="1:25" ht="15" customHeight="1" thickBot="1" x14ac:dyDescent="0.25">
      <c r="A1336" s="46"/>
      <c r="B1336" s="263"/>
      <c r="C1336" s="263"/>
      <c r="D1336" s="263"/>
      <c r="E1336" s="263"/>
      <c r="F1336" s="263" t="s">
        <v>927</v>
      </c>
      <c r="G1336" s="289">
        <v>4.01</v>
      </c>
      <c r="H1336" s="263"/>
      <c r="I1336" s="386" t="s">
        <v>928</v>
      </c>
      <c r="J1336" s="386"/>
      <c r="K1336" s="289">
        <v>23.28</v>
      </c>
      <c r="O1336" s="46"/>
      <c r="P1336" s="46"/>
      <c r="Q1336" s="46"/>
      <c r="R1336" s="46"/>
      <c r="S1336" s="46"/>
      <c r="T1336" s="46"/>
      <c r="U1336" s="46"/>
      <c r="V1336" s="46"/>
      <c r="W1336" s="46"/>
      <c r="X1336" s="46"/>
      <c r="Y1336" s="46"/>
    </row>
    <row r="1337" spans="1:25" ht="15" customHeight="1" thickTop="1" x14ac:dyDescent="0.2">
      <c r="A1337" s="46"/>
      <c r="B1337" s="278"/>
      <c r="C1337" s="278"/>
      <c r="D1337" s="278"/>
      <c r="E1337" s="278"/>
      <c r="F1337" s="278"/>
      <c r="G1337" s="278"/>
      <c r="H1337" s="278"/>
      <c r="I1337" s="278"/>
      <c r="J1337" s="278"/>
      <c r="K1337" s="278"/>
      <c r="O1337" s="46"/>
      <c r="P1337" s="46"/>
      <c r="Q1337" s="46"/>
      <c r="R1337" s="46"/>
      <c r="S1337" s="46"/>
      <c r="T1337" s="46"/>
      <c r="U1337" s="46"/>
      <c r="V1337" s="46"/>
      <c r="W1337" s="46"/>
      <c r="X1337" s="46"/>
      <c r="Y1337" s="46"/>
    </row>
    <row r="1338" spans="1:25" ht="15" customHeight="1" x14ac:dyDescent="0.2">
      <c r="A1338" s="46"/>
      <c r="B1338" s="259" t="s">
        <v>386</v>
      </c>
      <c r="C1338" s="267" t="s">
        <v>24</v>
      </c>
      <c r="D1338" s="259" t="s">
        <v>25</v>
      </c>
      <c r="E1338" s="259" t="s">
        <v>26</v>
      </c>
      <c r="F1338" s="387" t="s">
        <v>917</v>
      </c>
      <c r="G1338" s="387"/>
      <c r="H1338" s="271" t="s">
        <v>27</v>
      </c>
      <c r="I1338" s="267" t="s">
        <v>28</v>
      </c>
      <c r="J1338" s="267" t="s">
        <v>29</v>
      </c>
      <c r="K1338" s="267" t="s">
        <v>30</v>
      </c>
      <c r="O1338" s="46"/>
      <c r="P1338" s="46"/>
      <c r="Q1338" s="46"/>
      <c r="R1338" s="46"/>
      <c r="S1338" s="46"/>
      <c r="T1338" s="46"/>
      <c r="U1338" s="46"/>
      <c r="V1338" s="46"/>
      <c r="W1338" s="46"/>
      <c r="X1338" s="46"/>
      <c r="Y1338" s="46"/>
    </row>
    <row r="1339" spans="1:25" ht="15" customHeight="1" x14ac:dyDescent="0.2">
      <c r="A1339" s="46"/>
      <c r="B1339" s="260" t="s">
        <v>918</v>
      </c>
      <c r="C1339" s="275" t="s">
        <v>2436</v>
      </c>
      <c r="D1339" s="260" t="s">
        <v>73</v>
      </c>
      <c r="E1339" s="260" t="s">
        <v>2437</v>
      </c>
      <c r="F1339" s="388" t="s">
        <v>956</v>
      </c>
      <c r="G1339" s="388"/>
      <c r="H1339" s="274" t="s">
        <v>40</v>
      </c>
      <c r="I1339" s="277">
        <v>1</v>
      </c>
      <c r="J1339" s="276">
        <v>680.47</v>
      </c>
      <c r="K1339" s="276">
        <v>680.47</v>
      </c>
      <c r="O1339" s="46"/>
      <c r="P1339" s="46"/>
      <c r="Q1339" s="46"/>
      <c r="R1339" s="46"/>
      <c r="S1339" s="46"/>
      <c r="T1339" s="46"/>
      <c r="U1339" s="46"/>
      <c r="V1339" s="46"/>
      <c r="W1339" s="46"/>
      <c r="X1339" s="46"/>
      <c r="Y1339" s="46"/>
    </row>
    <row r="1340" spans="1:25" ht="15" customHeight="1" x14ac:dyDescent="0.2">
      <c r="A1340" s="46"/>
      <c r="B1340" s="261" t="s">
        <v>953</v>
      </c>
      <c r="C1340" s="280" t="s">
        <v>1086</v>
      </c>
      <c r="D1340" s="261" t="s">
        <v>47</v>
      </c>
      <c r="E1340" s="261" t="s">
        <v>1087</v>
      </c>
      <c r="F1340" s="385" t="s">
        <v>3970</v>
      </c>
      <c r="G1340" s="385"/>
      <c r="H1340" s="279" t="s">
        <v>950</v>
      </c>
      <c r="I1340" s="282">
        <v>0.65</v>
      </c>
      <c r="J1340" s="281">
        <v>35.590000000000003</v>
      </c>
      <c r="K1340" s="281">
        <v>23.13</v>
      </c>
      <c r="O1340" s="46"/>
      <c r="P1340" s="46"/>
      <c r="Q1340" s="46"/>
      <c r="R1340" s="46"/>
      <c r="S1340" s="46"/>
      <c r="T1340" s="46"/>
      <c r="U1340" s="46"/>
      <c r="V1340" s="46"/>
      <c r="W1340" s="46"/>
      <c r="X1340" s="46"/>
      <c r="Y1340" s="46"/>
    </row>
    <row r="1341" spans="1:25" ht="15" customHeight="1" x14ac:dyDescent="0.2">
      <c r="A1341" s="46"/>
      <c r="B1341" s="261" t="s">
        <v>953</v>
      </c>
      <c r="C1341" s="280" t="s">
        <v>1019</v>
      </c>
      <c r="D1341" s="261" t="s">
        <v>47</v>
      </c>
      <c r="E1341" s="261" t="s">
        <v>1020</v>
      </c>
      <c r="F1341" s="385" t="s">
        <v>3970</v>
      </c>
      <c r="G1341" s="385"/>
      <c r="H1341" s="279" t="s">
        <v>950</v>
      </c>
      <c r="I1341" s="282">
        <v>1.1399999999999999</v>
      </c>
      <c r="J1341" s="281">
        <v>24.73</v>
      </c>
      <c r="K1341" s="281">
        <v>28.19</v>
      </c>
      <c r="O1341" s="46"/>
      <c r="P1341" s="46"/>
      <c r="Q1341" s="46"/>
      <c r="R1341" s="46"/>
      <c r="S1341" s="46"/>
      <c r="T1341" s="46"/>
      <c r="U1341" s="46"/>
      <c r="V1341" s="46"/>
      <c r="W1341" s="46"/>
      <c r="X1341" s="46"/>
      <c r="Y1341" s="46"/>
    </row>
    <row r="1342" spans="1:25" ht="15" customHeight="1" x14ac:dyDescent="0.2">
      <c r="A1342" s="46"/>
      <c r="B1342" s="262" t="s">
        <v>919</v>
      </c>
      <c r="C1342" s="284" t="s">
        <v>2673</v>
      </c>
      <c r="D1342" s="262" t="s">
        <v>39</v>
      </c>
      <c r="E1342" s="262" t="s">
        <v>1410</v>
      </c>
      <c r="F1342" s="389" t="s">
        <v>923</v>
      </c>
      <c r="G1342" s="389"/>
      <c r="H1342" s="283" t="s">
        <v>40</v>
      </c>
      <c r="I1342" s="286">
        <v>1</v>
      </c>
      <c r="J1342" s="285">
        <v>616.79</v>
      </c>
      <c r="K1342" s="285">
        <v>616.79</v>
      </c>
      <c r="O1342" s="46"/>
      <c r="P1342" s="46"/>
      <c r="Q1342" s="46"/>
      <c r="R1342" s="46"/>
      <c r="S1342" s="46"/>
      <c r="T1342" s="46"/>
      <c r="U1342" s="46"/>
      <c r="V1342" s="46"/>
      <c r="W1342" s="46"/>
      <c r="X1342" s="46"/>
      <c r="Y1342" s="46"/>
    </row>
    <row r="1343" spans="1:25" ht="15" customHeight="1" x14ac:dyDescent="0.2">
      <c r="A1343" s="46"/>
      <c r="B1343" s="262" t="s">
        <v>919</v>
      </c>
      <c r="C1343" s="284" t="s">
        <v>2674</v>
      </c>
      <c r="D1343" s="262" t="s">
        <v>39</v>
      </c>
      <c r="E1343" s="262" t="s">
        <v>1411</v>
      </c>
      <c r="F1343" s="389" t="s">
        <v>923</v>
      </c>
      <c r="G1343" s="389"/>
      <c r="H1343" s="283" t="s">
        <v>345</v>
      </c>
      <c r="I1343" s="286">
        <v>0.6</v>
      </c>
      <c r="J1343" s="285">
        <v>20.61</v>
      </c>
      <c r="K1343" s="285">
        <v>12.36</v>
      </c>
      <c r="O1343" s="46"/>
      <c r="P1343" s="46"/>
      <c r="Q1343" s="46"/>
      <c r="R1343" s="46"/>
      <c r="S1343" s="46"/>
      <c r="T1343" s="46"/>
      <c r="U1343" s="46"/>
      <c r="V1343" s="46"/>
      <c r="W1343" s="46"/>
      <c r="X1343" s="46"/>
      <c r="Y1343" s="46"/>
    </row>
    <row r="1344" spans="1:25" ht="15" customHeight="1" x14ac:dyDescent="0.2">
      <c r="A1344" s="46"/>
      <c r="B1344" s="263"/>
      <c r="C1344" s="263"/>
      <c r="D1344" s="263"/>
      <c r="E1344" s="263"/>
      <c r="F1344" s="263" t="s">
        <v>924</v>
      </c>
      <c r="G1344" s="289">
        <v>43.87</v>
      </c>
      <c r="H1344" s="263" t="s">
        <v>925</v>
      </c>
      <c r="I1344" s="289">
        <v>0</v>
      </c>
      <c r="J1344" s="263" t="s">
        <v>926</v>
      </c>
      <c r="K1344" s="289">
        <v>43.87</v>
      </c>
      <c r="O1344" s="46"/>
      <c r="P1344" s="46"/>
      <c r="Q1344" s="46"/>
      <c r="R1344" s="46"/>
      <c r="S1344" s="46"/>
      <c r="T1344" s="46"/>
      <c r="U1344" s="46"/>
      <c r="V1344" s="46"/>
      <c r="W1344" s="46"/>
      <c r="X1344" s="46"/>
      <c r="Y1344" s="46"/>
    </row>
    <row r="1345" spans="1:25" ht="15" customHeight="1" x14ac:dyDescent="0.2">
      <c r="A1345" s="46"/>
      <c r="B1345" s="263"/>
      <c r="C1345" s="263"/>
      <c r="D1345" s="263"/>
      <c r="E1345" s="263"/>
      <c r="F1345" s="263" t="s">
        <v>927</v>
      </c>
      <c r="G1345" s="289">
        <v>141.6</v>
      </c>
      <c r="H1345" s="263"/>
      <c r="I1345" s="386" t="s">
        <v>928</v>
      </c>
      <c r="J1345" s="386"/>
      <c r="K1345" s="289">
        <v>822.07</v>
      </c>
      <c r="O1345" s="46"/>
      <c r="P1345" s="46"/>
      <c r="Q1345" s="46"/>
      <c r="R1345" s="46"/>
      <c r="S1345" s="46"/>
      <c r="T1345" s="46"/>
      <c r="U1345" s="46"/>
      <c r="V1345" s="46"/>
      <c r="W1345" s="46"/>
      <c r="X1345" s="46"/>
      <c r="Y1345" s="46"/>
    </row>
    <row r="1346" spans="1:25" ht="45.6" customHeight="1" x14ac:dyDescent="0.2">
      <c r="A1346" s="46"/>
      <c r="B1346" s="401" t="s">
        <v>2776</v>
      </c>
      <c r="C1346" s="401"/>
      <c r="D1346" s="401"/>
      <c r="E1346" s="401"/>
      <c r="F1346" s="401"/>
      <c r="G1346" s="401"/>
      <c r="H1346" s="401"/>
      <c r="I1346" s="401"/>
      <c r="J1346" s="401"/>
      <c r="K1346" s="401"/>
      <c r="O1346" s="46"/>
      <c r="P1346" s="46"/>
      <c r="Q1346" s="46"/>
      <c r="R1346" s="46"/>
      <c r="S1346" s="46"/>
      <c r="T1346" s="46"/>
      <c r="U1346" s="46"/>
      <c r="V1346" s="46"/>
      <c r="W1346" s="46"/>
      <c r="X1346" s="46"/>
      <c r="Y1346" s="46"/>
    </row>
    <row r="1347" spans="1:25" ht="15" customHeight="1" thickBot="1" x14ac:dyDescent="0.25">
      <c r="A1347" s="46"/>
      <c r="B1347" s="425" t="s">
        <v>2807</v>
      </c>
      <c r="C1347" s="425"/>
      <c r="D1347" s="425"/>
      <c r="E1347" s="425"/>
      <c r="F1347" s="425"/>
      <c r="G1347" s="425"/>
      <c r="H1347" s="425"/>
      <c r="I1347" s="425"/>
      <c r="J1347" s="425"/>
      <c r="K1347" s="425"/>
      <c r="O1347" s="46"/>
      <c r="P1347" s="46"/>
      <c r="Q1347" s="46"/>
      <c r="R1347" s="46"/>
      <c r="S1347" s="46"/>
      <c r="T1347" s="46"/>
      <c r="U1347" s="46"/>
      <c r="V1347" s="46"/>
      <c r="W1347" s="46"/>
      <c r="X1347" s="46"/>
      <c r="Y1347" s="46"/>
    </row>
    <row r="1348" spans="1:25" ht="15" customHeight="1" thickTop="1" x14ac:dyDescent="0.2">
      <c r="A1348" s="46"/>
      <c r="B1348" s="278"/>
      <c r="C1348" s="278"/>
      <c r="D1348" s="278"/>
      <c r="E1348" s="278"/>
      <c r="F1348" s="278"/>
      <c r="G1348" s="278"/>
      <c r="H1348" s="278"/>
      <c r="I1348" s="278"/>
      <c r="J1348" s="278"/>
      <c r="K1348" s="278"/>
      <c r="O1348" s="46"/>
      <c r="P1348" s="46"/>
      <c r="Q1348" s="46"/>
      <c r="R1348" s="46"/>
      <c r="S1348" s="46"/>
      <c r="T1348" s="46"/>
      <c r="U1348" s="46"/>
      <c r="V1348" s="46"/>
      <c r="W1348" s="46"/>
      <c r="X1348" s="46"/>
      <c r="Y1348" s="46"/>
    </row>
    <row r="1349" spans="1:25" ht="15" customHeight="1" x14ac:dyDescent="0.2">
      <c r="A1349" s="46"/>
      <c r="B1349" s="259" t="s">
        <v>3186</v>
      </c>
      <c r="C1349" s="267" t="s">
        <v>24</v>
      </c>
      <c r="D1349" s="259" t="s">
        <v>25</v>
      </c>
      <c r="E1349" s="259" t="s">
        <v>26</v>
      </c>
      <c r="F1349" s="387" t="s">
        <v>917</v>
      </c>
      <c r="G1349" s="387"/>
      <c r="H1349" s="271" t="s">
        <v>27</v>
      </c>
      <c r="I1349" s="267" t="s">
        <v>28</v>
      </c>
      <c r="J1349" s="267" t="s">
        <v>29</v>
      </c>
      <c r="K1349" s="267" t="s">
        <v>30</v>
      </c>
      <c r="O1349" s="46"/>
      <c r="P1349" s="46"/>
      <c r="Q1349" s="46"/>
      <c r="R1349" s="46"/>
      <c r="S1349" s="46"/>
      <c r="T1349" s="46"/>
      <c r="U1349" s="46"/>
      <c r="V1349" s="46"/>
      <c r="W1349" s="46"/>
      <c r="X1349" s="46"/>
      <c r="Y1349" s="46"/>
    </row>
    <row r="1350" spans="1:25" ht="15" customHeight="1" x14ac:dyDescent="0.2">
      <c r="A1350" s="46"/>
      <c r="B1350" s="260" t="s">
        <v>918</v>
      </c>
      <c r="C1350" s="275" t="s">
        <v>3187</v>
      </c>
      <c r="D1350" s="260" t="s">
        <v>47</v>
      </c>
      <c r="E1350" s="260" t="s">
        <v>3188</v>
      </c>
      <c r="F1350" s="388" t="s">
        <v>4014</v>
      </c>
      <c r="G1350" s="388"/>
      <c r="H1350" s="274" t="s">
        <v>83</v>
      </c>
      <c r="I1350" s="277">
        <v>1</v>
      </c>
      <c r="J1350" s="276">
        <v>180.68</v>
      </c>
      <c r="K1350" s="276">
        <v>180.68</v>
      </c>
      <c r="O1350" s="46"/>
      <c r="P1350" s="46"/>
      <c r="Q1350" s="46"/>
      <c r="R1350" s="46"/>
      <c r="S1350" s="46"/>
      <c r="T1350" s="46"/>
      <c r="U1350" s="46"/>
      <c r="V1350" s="46"/>
      <c r="W1350" s="46"/>
      <c r="X1350" s="46"/>
      <c r="Y1350" s="46"/>
    </row>
    <row r="1351" spans="1:25" ht="15" customHeight="1" x14ac:dyDescent="0.2">
      <c r="A1351" s="46"/>
      <c r="B1351" s="261" t="s">
        <v>953</v>
      </c>
      <c r="C1351" s="280" t="s">
        <v>1039</v>
      </c>
      <c r="D1351" s="261" t="s">
        <v>47</v>
      </c>
      <c r="E1351" s="261" t="s">
        <v>1040</v>
      </c>
      <c r="F1351" s="385" t="s">
        <v>3985</v>
      </c>
      <c r="G1351" s="385"/>
      <c r="H1351" s="279" t="s">
        <v>1041</v>
      </c>
      <c r="I1351" s="282">
        <v>0.39800000000000002</v>
      </c>
      <c r="J1351" s="281">
        <v>31.77</v>
      </c>
      <c r="K1351" s="281">
        <v>12.64</v>
      </c>
      <c r="O1351" s="46"/>
      <c r="P1351" s="46"/>
      <c r="Q1351" s="46"/>
      <c r="R1351" s="46"/>
      <c r="S1351" s="46"/>
      <c r="T1351" s="46"/>
      <c r="U1351" s="46"/>
      <c r="V1351" s="46"/>
      <c r="W1351" s="46"/>
      <c r="X1351" s="46"/>
      <c r="Y1351" s="46"/>
    </row>
    <row r="1352" spans="1:25" ht="15" customHeight="1" x14ac:dyDescent="0.2">
      <c r="A1352" s="46"/>
      <c r="B1352" s="261" t="s">
        <v>953</v>
      </c>
      <c r="C1352" s="280" t="s">
        <v>1236</v>
      </c>
      <c r="D1352" s="261" t="s">
        <v>47</v>
      </c>
      <c r="E1352" s="261" t="s">
        <v>1237</v>
      </c>
      <c r="F1352" s="385" t="s">
        <v>3970</v>
      </c>
      <c r="G1352" s="385"/>
      <c r="H1352" s="279" t="s">
        <v>950</v>
      </c>
      <c r="I1352" s="282">
        <v>0.41899999999999998</v>
      </c>
      <c r="J1352" s="281">
        <v>27.38</v>
      </c>
      <c r="K1352" s="281">
        <v>11.47</v>
      </c>
      <c r="O1352" s="46"/>
      <c r="P1352" s="46"/>
      <c r="Q1352" s="46"/>
      <c r="R1352" s="46"/>
      <c r="S1352" s="46"/>
      <c r="T1352" s="46"/>
      <c r="U1352" s="46"/>
      <c r="V1352" s="46"/>
      <c r="W1352" s="46"/>
      <c r="X1352" s="46"/>
      <c r="Y1352" s="46"/>
    </row>
    <row r="1353" spans="1:25" ht="15" customHeight="1" x14ac:dyDescent="0.2">
      <c r="A1353" s="46"/>
      <c r="B1353" s="261" t="s">
        <v>953</v>
      </c>
      <c r="C1353" s="280" t="s">
        <v>1033</v>
      </c>
      <c r="D1353" s="261" t="s">
        <v>47</v>
      </c>
      <c r="E1353" s="261" t="s">
        <v>1034</v>
      </c>
      <c r="F1353" s="385" t="s">
        <v>3985</v>
      </c>
      <c r="G1353" s="385"/>
      <c r="H1353" s="279" t="s">
        <v>1035</v>
      </c>
      <c r="I1353" s="282">
        <v>2.1000000000000001E-2</v>
      </c>
      <c r="J1353" s="281">
        <v>32.840000000000003</v>
      </c>
      <c r="K1353" s="281">
        <v>0.68</v>
      </c>
      <c r="O1353" s="46"/>
      <c r="P1353" s="46"/>
      <c r="Q1353" s="46"/>
      <c r="R1353" s="46"/>
      <c r="S1353" s="46"/>
      <c r="T1353" s="46"/>
      <c r="U1353" s="46"/>
      <c r="V1353" s="46"/>
      <c r="W1353" s="46"/>
      <c r="X1353" s="46"/>
      <c r="Y1353" s="46"/>
    </row>
    <row r="1354" spans="1:25" ht="15" customHeight="1" x14ac:dyDescent="0.2">
      <c r="A1354" s="46"/>
      <c r="B1354" s="261" t="s">
        <v>953</v>
      </c>
      <c r="C1354" s="280" t="s">
        <v>1019</v>
      </c>
      <c r="D1354" s="261" t="s">
        <v>47</v>
      </c>
      <c r="E1354" s="261" t="s">
        <v>1020</v>
      </c>
      <c r="F1354" s="385" t="s">
        <v>3970</v>
      </c>
      <c r="G1354" s="385"/>
      <c r="H1354" s="279" t="s">
        <v>950</v>
      </c>
      <c r="I1354" s="282">
        <v>0.20899999999999999</v>
      </c>
      <c r="J1354" s="281">
        <v>24.73</v>
      </c>
      <c r="K1354" s="281">
        <v>5.16</v>
      </c>
      <c r="O1354" s="46"/>
      <c r="P1354" s="46"/>
      <c r="Q1354" s="46"/>
      <c r="R1354" s="46"/>
      <c r="S1354" s="46"/>
      <c r="T1354" s="46"/>
      <c r="U1354" s="46"/>
      <c r="V1354" s="46"/>
      <c r="W1354" s="46"/>
      <c r="X1354" s="46"/>
      <c r="Y1354" s="46"/>
    </row>
    <row r="1355" spans="1:25" ht="15" customHeight="1" x14ac:dyDescent="0.2">
      <c r="A1355" s="46"/>
      <c r="B1355" s="261" t="s">
        <v>953</v>
      </c>
      <c r="C1355" s="280" t="s">
        <v>3284</v>
      </c>
      <c r="D1355" s="261" t="s">
        <v>47</v>
      </c>
      <c r="E1355" s="261" t="s">
        <v>3285</v>
      </c>
      <c r="F1355" s="385" t="s">
        <v>3981</v>
      </c>
      <c r="G1355" s="385"/>
      <c r="H1355" s="279" t="s">
        <v>60</v>
      </c>
      <c r="I1355" s="282">
        <v>6.0000000000000001E-3</v>
      </c>
      <c r="J1355" s="281">
        <v>564.4</v>
      </c>
      <c r="K1355" s="281">
        <v>3.38</v>
      </c>
      <c r="O1355" s="46"/>
      <c r="P1355" s="46"/>
      <c r="Q1355" s="46"/>
      <c r="R1355" s="46"/>
      <c r="S1355" s="46"/>
      <c r="T1355" s="46"/>
      <c r="U1355" s="46"/>
      <c r="V1355" s="46"/>
      <c r="W1355" s="46"/>
      <c r="X1355" s="46"/>
      <c r="Y1355" s="46"/>
    </row>
    <row r="1356" spans="1:25" ht="15" customHeight="1" x14ac:dyDescent="0.2">
      <c r="A1356" s="46"/>
      <c r="B1356" s="262" t="s">
        <v>919</v>
      </c>
      <c r="C1356" s="284" t="s">
        <v>3286</v>
      </c>
      <c r="D1356" s="262" t="s">
        <v>47</v>
      </c>
      <c r="E1356" s="262" t="s">
        <v>3287</v>
      </c>
      <c r="F1356" s="389" t="s">
        <v>923</v>
      </c>
      <c r="G1356" s="389"/>
      <c r="H1356" s="283" t="s">
        <v>83</v>
      </c>
      <c r="I1356" s="286">
        <v>1.04</v>
      </c>
      <c r="J1356" s="285">
        <v>141.69</v>
      </c>
      <c r="K1356" s="285">
        <v>147.35</v>
      </c>
      <c r="O1356" s="46"/>
      <c r="P1356" s="46"/>
      <c r="Q1356" s="46"/>
      <c r="R1356" s="46"/>
      <c r="S1356" s="46"/>
      <c r="T1356" s="46"/>
      <c r="U1356" s="46"/>
      <c r="V1356" s="46"/>
      <c r="W1356" s="46"/>
      <c r="X1356" s="46"/>
      <c r="Y1356" s="46"/>
    </row>
    <row r="1357" spans="1:25" ht="15" customHeight="1" x14ac:dyDescent="0.2">
      <c r="A1357" s="46"/>
      <c r="B1357" s="263"/>
      <c r="C1357" s="263"/>
      <c r="D1357" s="263"/>
      <c r="E1357" s="263"/>
      <c r="F1357" s="263" t="s">
        <v>924</v>
      </c>
      <c r="G1357" s="289">
        <v>26.67</v>
      </c>
      <c r="H1357" s="263" t="s">
        <v>925</v>
      </c>
      <c r="I1357" s="289">
        <v>0</v>
      </c>
      <c r="J1357" s="263" t="s">
        <v>926</v>
      </c>
      <c r="K1357" s="289">
        <v>26.67</v>
      </c>
      <c r="O1357" s="46"/>
      <c r="P1357" s="46"/>
      <c r="Q1357" s="46"/>
      <c r="R1357" s="46"/>
      <c r="S1357" s="46"/>
      <c r="T1357" s="46"/>
      <c r="U1357" s="46"/>
      <c r="V1357" s="46"/>
      <c r="W1357" s="46"/>
      <c r="X1357" s="46"/>
      <c r="Y1357" s="46"/>
    </row>
    <row r="1358" spans="1:25" ht="15" customHeight="1" thickBot="1" x14ac:dyDescent="0.25">
      <c r="A1358" s="46"/>
      <c r="B1358" s="263"/>
      <c r="C1358" s="263"/>
      <c r="D1358" s="263"/>
      <c r="E1358" s="263"/>
      <c r="F1358" s="263" t="s">
        <v>927</v>
      </c>
      <c r="G1358" s="289">
        <v>37.590000000000003</v>
      </c>
      <c r="H1358" s="263"/>
      <c r="I1358" s="386" t="s">
        <v>928</v>
      </c>
      <c r="J1358" s="386"/>
      <c r="K1358" s="289">
        <v>218.27</v>
      </c>
      <c r="O1358" s="46"/>
      <c r="P1358" s="46"/>
      <c r="Q1358" s="46"/>
      <c r="R1358" s="46"/>
      <c r="S1358" s="46"/>
      <c r="T1358" s="46"/>
      <c r="U1358" s="46"/>
      <c r="V1358" s="46"/>
      <c r="W1358" s="46"/>
      <c r="X1358" s="46"/>
      <c r="Y1358" s="46"/>
    </row>
    <row r="1359" spans="1:25" ht="15" customHeight="1" thickTop="1" x14ac:dyDescent="0.2">
      <c r="A1359" s="46"/>
      <c r="B1359" s="278"/>
      <c r="C1359" s="278"/>
      <c r="D1359" s="278"/>
      <c r="E1359" s="278"/>
      <c r="F1359" s="278"/>
      <c r="G1359" s="278"/>
      <c r="H1359" s="278"/>
      <c r="I1359" s="278"/>
      <c r="J1359" s="278"/>
      <c r="K1359" s="278"/>
      <c r="O1359" s="46"/>
      <c r="P1359" s="46"/>
      <c r="Q1359" s="46"/>
      <c r="R1359" s="46"/>
      <c r="S1359" s="46"/>
      <c r="T1359" s="46"/>
      <c r="U1359" s="46"/>
      <c r="V1359" s="46"/>
      <c r="W1359" s="46"/>
      <c r="X1359" s="46"/>
      <c r="Y1359" s="46"/>
    </row>
    <row r="1360" spans="1:25" ht="15" customHeight="1" x14ac:dyDescent="0.2">
      <c r="A1360" s="46"/>
      <c r="B1360" s="259" t="s">
        <v>390</v>
      </c>
      <c r="C1360" s="267" t="s">
        <v>24</v>
      </c>
      <c r="D1360" s="259" t="s">
        <v>25</v>
      </c>
      <c r="E1360" s="259" t="s">
        <v>26</v>
      </c>
      <c r="F1360" s="387" t="s">
        <v>917</v>
      </c>
      <c r="G1360" s="387"/>
      <c r="H1360" s="271" t="s">
        <v>27</v>
      </c>
      <c r="I1360" s="267" t="s">
        <v>28</v>
      </c>
      <c r="J1360" s="267" t="s">
        <v>29</v>
      </c>
      <c r="K1360" s="267" t="s">
        <v>30</v>
      </c>
      <c r="O1360" s="46"/>
      <c r="P1360" s="46"/>
      <c r="Q1360" s="46"/>
      <c r="R1360" s="46"/>
      <c r="S1360" s="46"/>
      <c r="T1360" s="46"/>
      <c r="U1360" s="46"/>
      <c r="V1360" s="46"/>
      <c r="W1360" s="46"/>
      <c r="X1360" s="46"/>
      <c r="Y1360" s="46"/>
    </row>
    <row r="1361" spans="1:25" ht="15" customHeight="1" x14ac:dyDescent="0.2">
      <c r="A1361" s="46"/>
      <c r="B1361" s="260" t="s">
        <v>918</v>
      </c>
      <c r="C1361" s="275" t="s">
        <v>391</v>
      </c>
      <c r="D1361" s="260" t="s">
        <v>47</v>
      </c>
      <c r="E1361" s="260" t="s">
        <v>392</v>
      </c>
      <c r="F1361" s="388" t="s">
        <v>4015</v>
      </c>
      <c r="G1361" s="388"/>
      <c r="H1361" s="274" t="s">
        <v>49</v>
      </c>
      <c r="I1361" s="277">
        <v>1</v>
      </c>
      <c r="J1361" s="276">
        <v>106.85</v>
      </c>
      <c r="K1361" s="276">
        <v>106.85</v>
      </c>
      <c r="O1361" s="46"/>
      <c r="P1361" s="46"/>
      <c r="Q1361" s="46"/>
      <c r="R1361" s="46"/>
      <c r="S1361" s="46"/>
      <c r="T1361" s="46"/>
      <c r="U1361" s="46"/>
      <c r="V1361" s="46"/>
      <c r="W1361" s="46"/>
      <c r="X1361" s="46"/>
      <c r="Y1361" s="46"/>
    </row>
    <row r="1362" spans="1:25" ht="15" customHeight="1" x14ac:dyDescent="0.2">
      <c r="A1362" s="46"/>
      <c r="B1362" s="261" t="s">
        <v>953</v>
      </c>
      <c r="C1362" s="280" t="s">
        <v>1019</v>
      </c>
      <c r="D1362" s="261" t="s">
        <v>47</v>
      </c>
      <c r="E1362" s="261" t="s">
        <v>1020</v>
      </c>
      <c r="F1362" s="385" t="s">
        <v>3970</v>
      </c>
      <c r="G1362" s="385"/>
      <c r="H1362" s="279" t="s">
        <v>950</v>
      </c>
      <c r="I1362" s="282">
        <v>0.14069999999999999</v>
      </c>
      <c r="J1362" s="281">
        <v>24.73</v>
      </c>
      <c r="K1362" s="281">
        <v>3.47</v>
      </c>
      <c r="O1362" s="46"/>
      <c r="P1362" s="46"/>
      <c r="Q1362" s="46"/>
      <c r="R1362" s="46"/>
      <c r="S1362" s="46"/>
      <c r="T1362" s="46"/>
      <c r="U1362" s="46"/>
      <c r="V1362" s="46"/>
      <c r="W1362" s="46"/>
      <c r="X1362" s="46"/>
      <c r="Y1362" s="46"/>
    </row>
    <row r="1363" spans="1:25" ht="15" customHeight="1" x14ac:dyDescent="0.2">
      <c r="A1363" s="46"/>
      <c r="B1363" s="261" t="s">
        <v>953</v>
      </c>
      <c r="C1363" s="280" t="s">
        <v>954</v>
      </c>
      <c r="D1363" s="261" t="s">
        <v>47</v>
      </c>
      <c r="E1363" s="261" t="s">
        <v>955</v>
      </c>
      <c r="F1363" s="385" t="s">
        <v>3970</v>
      </c>
      <c r="G1363" s="385"/>
      <c r="H1363" s="279" t="s">
        <v>950</v>
      </c>
      <c r="I1363" s="282">
        <v>0.44669999999999999</v>
      </c>
      <c r="J1363" s="281">
        <v>34.46</v>
      </c>
      <c r="K1363" s="281">
        <v>15.39</v>
      </c>
      <c r="O1363" s="46"/>
      <c r="P1363" s="46"/>
      <c r="Q1363" s="46"/>
      <c r="R1363" s="46"/>
      <c r="S1363" s="46"/>
      <c r="T1363" s="46"/>
      <c r="U1363" s="46"/>
      <c r="V1363" s="46"/>
      <c r="W1363" s="46"/>
      <c r="X1363" s="46"/>
      <c r="Y1363" s="46"/>
    </row>
    <row r="1364" spans="1:25" ht="15" customHeight="1" x14ac:dyDescent="0.2">
      <c r="A1364" s="46"/>
      <c r="B1364" s="262" t="s">
        <v>919</v>
      </c>
      <c r="C1364" s="284" t="s">
        <v>1415</v>
      </c>
      <c r="D1364" s="262" t="s">
        <v>47</v>
      </c>
      <c r="E1364" s="262" t="s">
        <v>2675</v>
      </c>
      <c r="F1364" s="389" t="s">
        <v>923</v>
      </c>
      <c r="G1364" s="389"/>
      <c r="H1364" s="283" t="s">
        <v>49</v>
      </c>
      <c r="I1364" s="286">
        <v>2.1000000000000001E-2</v>
      </c>
      <c r="J1364" s="285">
        <v>4.6500000000000004</v>
      </c>
      <c r="K1364" s="285">
        <v>0.09</v>
      </c>
      <c r="O1364" s="46"/>
      <c r="P1364" s="46"/>
      <c r="Q1364" s="46"/>
      <c r="R1364" s="46"/>
      <c r="S1364" s="46"/>
      <c r="T1364" s="46"/>
      <c r="U1364" s="46"/>
      <c r="V1364" s="46"/>
      <c r="W1364" s="46"/>
      <c r="X1364" s="46"/>
      <c r="Y1364" s="46"/>
    </row>
    <row r="1365" spans="1:25" ht="15" customHeight="1" x14ac:dyDescent="0.2">
      <c r="A1365" s="46"/>
      <c r="B1365" s="262" t="s">
        <v>919</v>
      </c>
      <c r="C1365" s="284" t="s">
        <v>1413</v>
      </c>
      <c r="D1365" s="262" t="s">
        <v>47</v>
      </c>
      <c r="E1365" s="262" t="s">
        <v>1414</v>
      </c>
      <c r="F1365" s="389" t="s">
        <v>923</v>
      </c>
      <c r="G1365" s="389"/>
      <c r="H1365" s="283" t="s">
        <v>49</v>
      </c>
      <c r="I1365" s="286">
        <v>1</v>
      </c>
      <c r="J1365" s="285">
        <v>87.9</v>
      </c>
      <c r="K1365" s="285">
        <v>87.9</v>
      </c>
      <c r="O1365" s="46"/>
      <c r="P1365" s="46"/>
      <c r="Q1365" s="46"/>
      <c r="R1365" s="46"/>
      <c r="S1365" s="46"/>
      <c r="T1365" s="46"/>
      <c r="U1365" s="46"/>
      <c r="V1365" s="46"/>
      <c r="W1365" s="46"/>
      <c r="X1365" s="46"/>
      <c r="Y1365" s="46"/>
    </row>
    <row r="1366" spans="1:25" ht="45.6" customHeight="1" x14ac:dyDescent="0.2">
      <c r="A1366" s="46"/>
      <c r="B1366" s="263"/>
      <c r="C1366" s="263"/>
      <c r="D1366" s="263"/>
      <c r="E1366" s="263"/>
      <c r="F1366" s="263" t="s">
        <v>924</v>
      </c>
      <c r="G1366" s="289">
        <v>16.68</v>
      </c>
      <c r="H1366" s="263" t="s">
        <v>925</v>
      </c>
      <c r="I1366" s="289">
        <v>0</v>
      </c>
      <c r="J1366" s="263" t="s">
        <v>926</v>
      </c>
      <c r="K1366" s="289">
        <v>16.68</v>
      </c>
      <c r="O1366" s="46"/>
      <c r="P1366" s="46"/>
      <c r="Q1366" s="46"/>
      <c r="R1366" s="46"/>
      <c r="S1366" s="46"/>
      <c r="T1366" s="46"/>
      <c r="U1366" s="46"/>
      <c r="V1366" s="46"/>
      <c r="W1366" s="46"/>
      <c r="X1366" s="46"/>
      <c r="Y1366" s="46"/>
    </row>
    <row r="1367" spans="1:25" ht="15" customHeight="1" thickBot="1" x14ac:dyDescent="0.25">
      <c r="A1367" s="46"/>
      <c r="B1367" s="263"/>
      <c r="C1367" s="263"/>
      <c r="D1367" s="263"/>
      <c r="E1367" s="263"/>
      <c r="F1367" s="263" t="s">
        <v>927</v>
      </c>
      <c r="G1367" s="289">
        <v>22.23</v>
      </c>
      <c r="H1367" s="263"/>
      <c r="I1367" s="386" t="s">
        <v>928</v>
      </c>
      <c r="J1367" s="386"/>
      <c r="K1367" s="289">
        <v>129.08000000000001</v>
      </c>
      <c r="O1367" s="46"/>
      <c r="P1367" s="46"/>
      <c r="Q1367" s="46"/>
      <c r="R1367" s="46"/>
      <c r="S1367" s="46"/>
      <c r="T1367" s="46"/>
      <c r="U1367" s="46"/>
      <c r="V1367" s="46"/>
      <c r="W1367" s="46"/>
      <c r="X1367" s="46"/>
      <c r="Y1367" s="46"/>
    </row>
    <row r="1368" spans="1:25" ht="15" customHeight="1" thickTop="1" x14ac:dyDescent="0.2">
      <c r="A1368" s="46"/>
      <c r="B1368" s="278"/>
      <c r="C1368" s="278"/>
      <c r="D1368" s="278"/>
      <c r="E1368" s="278"/>
      <c r="F1368" s="278"/>
      <c r="G1368" s="278"/>
      <c r="H1368" s="278"/>
      <c r="I1368" s="278"/>
      <c r="J1368" s="278"/>
      <c r="K1368" s="278"/>
      <c r="O1368" s="46"/>
      <c r="P1368" s="46"/>
      <c r="Q1368" s="46"/>
      <c r="R1368" s="46"/>
      <c r="S1368" s="46"/>
      <c r="T1368" s="46"/>
      <c r="U1368" s="46"/>
      <c r="V1368" s="46"/>
      <c r="W1368" s="46"/>
      <c r="X1368" s="46"/>
      <c r="Y1368" s="46"/>
    </row>
    <row r="1369" spans="1:25" ht="15" customHeight="1" x14ac:dyDescent="0.2">
      <c r="A1369" s="46"/>
      <c r="B1369" s="259" t="s">
        <v>395</v>
      </c>
      <c r="C1369" s="267" t="s">
        <v>24</v>
      </c>
      <c r="D1369" s="259" t="s">
        <v>25</v>
      </c>
      <c r="E1369" s="259" t="s">
        <v>26</v>
      </c>
      <c r="F1369" s="387" t="s">
        <v>917</v>
      </c>
      <c r="G1369" s="387"/>
      <c r="H1369" s="271" t="s">
        <v>27</v>
      </c>
      <c r="I1369" s="267" t="s">
        <v>28</v>
      </c>
      <c r="J1369" s="267" t="s">
        <v>29</v>
      </c>
      <c r="K1369" s="267" t="s">
        <v>30</v>
      </c>
      <c r="O1369" s="46"/>
      <c r="P1369" s="46"/>
      <c r="Q1369" s="46"/>
      <c r="R1369" s="46"/>
      <c r="S1369" s="46"/>
      <c r="T1369" s="46"/>
      <c r="U1369" s="46"/>
      <c r="V1369" s="46"/>
      <c r="W1369" s="46"/>
      <c r="X1369" s="46"/>
      <c r="Y1369" s="46"/>
    </row>
    <row r="1370" spans="1:25" ht="15" customHeight="1" x14ac:dyDescent="0.2">
      <c r="A1370" s="46"/>
      <c r="B1370" s="260" t="s">
        <v>918</v>
      </c>
      <c r="C1370" s="275" t="s">
        <v>396</v>
      </c>
      <c r="D1370" s="260" t="s">
        <v>47</v>
      </c>
      <c r="E1370" s="260" t="s">
        <v>2454</v>
      </c>
      <c r="F1370" s="388" t="s">
        <v>4015</v>
      </c>
      <c r="G1370" s="388"/>
      <c r="H1370" s="274" t="s">
        <v>49</v>
      </c>
      <c r="I1370" s="277">
        <v>1</v>
      </c>
      <c r="J1370" s="276">
        <v>564.04</v>
      </c>
      <c r="K1370" s="276">
        <v>564.04</v>
      </c>
      <c r="O1370" s="46"/>
      <c r="P1370" s="46"/>
      <c r="Q1370" s="46"/>
      <c r="R1370" s="46"/>
      <c r="S1370" s="46"/>
      <c r="T1370" s="46"/>
      <c r="U1370" s="46"/>
      <c r="V1370" s="46"/>
      <c r="W1370" s="46"/>
      <c r="X1370" s="46"/>
      <c r="Y1370" s="46"/>
    </row>
    <row r="1371" spans="1:25" ht="15" customHeight="1" x14ac:dyDescent="0.2">
      <c r="A1371" s="46"/>
      <c r="B1371" s="261" t="s">
        <v>953</v>
      </c>
      <c r="C1371" s="280" t="s">
        <v>1416</v>
      </c>
      <c r="D1371" s="261" t="s">
        <v>47</v>
      </c>
      <c r="E1371" s="261" t="s">
        <v>1417</v>
      </c>
      <c r="F1371" s="385" t="s">
        <v>4015</v>
      </c>
      <c r="G1371" s="385"/>
      <c r="H1371" s="279" t="s">
        <v>49</v>
      </c>
      <c r="I1371" s="282">
        <v>1</v>
      </c>
      <c r="J1371" s="281">
        <v>510.08</v>
      </c>
      <c r="K1371" s="281">
        <v>510.08</v>
      </c>
      <c r="O1371" s="46"/>
      <c r="P1371" s="46"/>
      <c r="Q1371" s="46"/>
      <c r="R1371" s="46"/>
      <c r="S1371" s="46"/>
      <c r="T1371" s="46"/>
      <c r="U1371" s="46"/>
      <c r="V1371" s="46"/>
      <c r="W1371" s="46"/>
      <c r="X1371" s="46"/>
      <c r="Y1371" s="46"/>
    </row>
    <row r="1372" spans="1:25" ht="15" customHeight="1" x14ac:dyDescent="0.2">
      <c r="A1372" s="46"/>
      <c r="B1372" s="261" t="s">
        <v>953</v>
      </c>
      <c r="C1372" s="280" t="s">
        <v>1418</v>
      </c>
      <c r="D1372" s="261" t="s">
        <v>47</v>
      </c>
      <c r="E1372" s="261" t="s">
        <v>2676</v>
      </c>
      <c r="F1372" s="385" t="s">
        <v>4015</v>
      </c>
      <c r="G1372" s="385"/>
      <c r="H1372" s="279" t="s">
        <v>49</v>
      </c>
      <c r="I1372" s="282">
        <v>1</v>
      </c>
      <c r="J1372" s="281">
        <v>53.96</v>
      </c>
      <c r="K1372" s="281">
        <v>53.96</v>
      </c>
      <c r="O1372" s="46"/>
      <c r="P1372" s="46"/>
      <c r="Q1372" s="46"/>
      <c r="R1372" s="46"/>
      <c r="S1372" s="46"/>
      <c r="T1372" s="46"/>
      <c r="U1372" s="46"/>
      <c r="V1372" s="46"/>
      <c r="W1372" s="46"/>
      <c r="X1372" s="46"/>
      <c r="Y1372" s="46"/>
    </row>
    <row r="1373" spans="1:25" ht="15" customHeight="1" x14ac:dyDescent="0.2">
      <c r="A1373" s="46"/>
      <c r="B1373" s="263"/>
      <c r="C1373" s="263"/>
      <c r="D1373" s="263"/>
      <c r="E1373" s="263"/>
      <c r="F1373" s="263" t="s">
        <v>924</v>
      </c>
      <c r="G1373" s="289">
        <v>38.79</v>
      </c>
      <c r="H1373" s="263" t="s">
        <v>925</v>
      </c>
      <c r="I1373" s="289">
        <v>0</v>
      </c>
      <c r="J1373" s="263" t="s">
        <v>926</v>
      </c>
      <c r="K1373" s="289">
        <v>38.79</v>
      </c>
      <c r="O1373" s="46"/>
      <c r="P1373" s="46"/>
      <c r="Q1373" s="46"/>
      <c r="R1373" s="46"/>
      <c r="S1373" s="46"/>
      <c r="T1373" s="46"/>
      <c r="U1373" s="46"/>
      <c r="V1373" s="46"/>
      <c r="W1373" s="46"/>
      <c r="X1373" s="46"/>
      <c r="Y1373" s="46"/>
    </row>
    <row r="1374" spans="1:25" ht="15" customHeight="1" thickBot="1" x14ac:dyDescent="0.25">
      <c r="A1374" s="46"/>
      <c r="B1374" s="263"/>
      <c r="C1374" s="263"/>
      <c r="D1374" s="263"/>
      <c r="E1374" s="263"/>
      <c r="F1374" s="263" t="s">
        <v>927</v>
      </c>
      <c r="G1374" s="289">
        <v>117.37</v>
      </c>
      <c r="H1374" s="263"/>
      <c r="I1374" s="386" t="s">
        <v>928</v>
      </c>
      <c r="J1374" s="386"/>
      <c r="K1374" s="289">
        <v>681.41</v>
      </c>
      <c r="O1374" s="46"/>
      <c r="P1374" s="46"/>
      <c r="Q1374" s="46"/>
      <c r="R1374" s="46"/>
      <c r="S1374" s="46"/>
      <c r="T1374" s="46"/>
      <c r="U1374" s="46"/>
      <c r="V1374" s="46"/>
      <c r="W1374" s="46"/>
      <c r="X1374" s="46"/>
      <c r="Y1374" s="46"/>
    </row>
    <row r="1375" spans="1:25" ht="15" customHeight="1" thickTop="1" x14ac:dyDescent="0.2">
      <c r="A1375" s="46"/>
      <c r="B1375" s="278"/>
      <c r="C1375" s="278"/>
      <c r="D1375" s="278"/>
      <c r="E1375" s="278"/>
      <c r="F1375" s="278"/>
      <c r="G1375" s="278"/>
      <c r="H1375" s="278"/>
      <c r="I1375" s="278"/>
      <c r="J1375" s="278"/>
      <c r="K1375" s="278"/>
      <c r="O1375" s="46"/>
      <c r="P1375" s="46"/>
      <c r="Q1375" s="46"/>
      <c r="R1375" s="46"/>
      <c r="S1375" s="46"/>
      <c r="T1375" s="46"/>
      <c r="U1375" s="46"/>
      <c r="V1375" s="46"/>
      <c r="W1375" s="46"/>
      <c r="X1375" s="46"/>
      <c r="Y1375" s="46"/>
    </row>
    <row r="1376" spans="1:25" ht="15" customHeight="1" x14ac:dyDescent="0.2">
      <c r="A1376" s="46"/>
      <c r="B1376" s="259" t="s">
        <v>397</v>
      </c>
      <c r="C1376" s="267" t="s">
        <v>24</v>
      </c>
      <c r="D1376" s="259" t="s">
        <v>25</v>
      </c>
      <c r="E1376" s="259" t="s">
        <v>26</v>
      </c>
      <c r="F1376" s="387" t="s">
        <v>917</v>
      </c>
      <c r="G1376" s="387"/>
      <c r="H1376" s="271" t="s">
        <v>27</v>
      </c>
      <c r="I1376" s="267" t="s">
        <v>28</v>
      </c>
      <c r="J1376" s="267" t="s">
        <v>29</v>
      </c>
      <c r="K1376" s="267" t="s">
        <v>30</v>
      </c>
      <c r="O1376" s="46"/>
      <c r="P1376" s="46"/>
      <c r="Q1376" s="46"/>
      <c r="R1376" s="46"/>
      <c r="S1376" s="46"/>
      <c r="T1376" s="46"/>
      <c r="U1376" s="46"/>
      <c r="V1376" s="46"/>
      <c r="W1376" s="46"/>
      <c r="X1376" s="46"/>
      <c r="Y1376" s="46"/>
    </row>
    <row r="1377" spans="1:25" ht="15" customHeight="1" x14ac:dyDescent="0.2">
      <c r="A1377" s="46"/>
      <c r="B1377" s="260" t="s">
        <v>918</v>
      </c>
      <c r="C1377" s="275" t="s">
        <v>2521</v>
      </c>
      <c r="D1377" s="260" t="s">
        <v>73</v>
      </c>
      <c r="E1377" s="260" t="s">
        <v>398</v>
      </c>
      <c r="F1377" s="388" t="s">
        <v>1646</v>
      </c>
      <c r="G1377" s="388"/>
      <c r="H1377" s="274" t="s">
        <v>49</v>
      </c>
      <c r="I1377" s="277">
        <v>1</v>
      </c>
      <c r="J1377" s="276">
        <v>1171.9100000000001</v>
      </c>
      <c r="K1377" s="276">
        <v>1171.9100000000001</v>
      </c>
      <c r="O1377" s="46"/>
      <c r="P1377" s="46"/>
      <c r="Q1377" s="46"/>
      <c r="R1377" s="46"/>
      <c r="S1377" s="46"/>
      <c r="T1377" s="46"/>
      <c r="U1377" s="46"/>
      <c r="V1377" s="46"/>
      <c r="W1377" s="46"/>
      <c r="X1377" s="46"/>
      <c r="Y1377" s="46"/>
    </row>
    <row r="1378" spans="1:25" ht="15" customHeight="1" x14ac:dyDescent="0.2">
      <c r="A1378" s="46"/>
      <c r="B1378" s="261" t="s">
        <v>953</v>
      </c>
      <c r="C1378" s="280" t="s">
        <v>954</v>
      </c>
      <c r="D1378" s="261" t="s">
        <v>47</v>
      </c>
      <c r="E1378" s="261" t="s">
        <v>955</v>
      </c>
      <c r="F1378" s="385" t="s">
        <v>3970</v>
      </c>
      <c r="G1378" s="385"/>
      <c r="H1378" s="279" t="s">
        <v>950</v>
      </c>
      <c r="I1378" s="282">
        <v>1</v>
      </c>
      <c r="J1378" s="281">
        <v>34.46</v>
      </c>
      <c r="K1378" s="281">
        <v>34.46</v>
      </c>
      <c r="O1378" s="46"/>
      <c r="P1378" s="46"/>
      <c r="Q1378" s="46"/>
      <c r="R1378" s="46"/>
      <c r="S1378" s="46"/>
      <c r="T1378" s="46"/>
      <c r="U1378" s="46"/>
      <c r="V1378" s="46"/>
      <c r="W1378" s="46"/>
      <c r="X1378" s="46"/>
      <c r="Y1378" s="46"/>
    </row>
    <row r="1379" spans="1:25" ht="15" customHeight="1" x14ac:dyDescent="0.2">
      <c r="A1379" s="46"/>
      <c r="B1379" s="261" t="s">
        <v>953</v>
      </c>
      <c r="C1379" s="280" t="s">
        <v>957</v>
      </c>
      <c r="D1379" s="261" t="s">
        <v>47</v>
      </c>
      <c r="E1379" s="261" t="s">
        <v>958</v>
      </c>
      <c r="F1379" s="385" t="s">
        <v>3970</v>
      </c>
      <c r="G1379" s="385"/>
      <c r="H1379" s="279" t="s">
        <v>950</v>
      </c>
      <c r="I1379" s="282">
        <v>2</v>
      </c>
      <c r="J1379" s="281">
        <v>26.08</v>
      </c>
      <c r="K1379" s="281">
        <v>52.16</v>
      </c>
      <c r="O1379" s="46"/>
      <c r="P1379" s="46"/>
      <c r="Q1379" s="46"/>
      <c r="R1379" s="46"/>
      <c r="S1379" s="46"/>
      <c r="T1379" s="46"/>
      <c r="U1379" s="46"/>
      <c r="V1379" s="46"/>
      <c r="W1379" s="46"/>
      <c r="X1379" s="46"/>
      <c r="Y1379" s="46"/>
    </row>
    <row r="1380" spans="1:25" ht="15" customHeight="1" x14ac:dyDescent="0.2">
      <c r="A1380" s="46"/>
      <c r="B1380" s="262" t="s">
        <v>919</v>
      </c>
      <c r="C1380" s="284" t="s">
        <v>2288</v>
      </c>
      <c r="D1380" s="262" t="s">
        <v>47</v>
      </c>
      <c r="E1380" s="262" t="s">
        <v>2289</v>
      </c>
      <c r="F1380" s="389" t="s">
        <v>923</v>
      </c>
      <c r="G1380" s="389"/>
      <c r="H1380" s="283" t="s">
        <v>49</v>
      </c>
      <c r="I1380" s="286">
        <v>2</v>
      </c>
      <c r="J1380" s="285">
        <v>28.05</v>
      </c>
      <c r="K1380" s="285">
        <v>56.1</v>
      </c>
      <c r="O1380" s="46"/>
      <c r="P1380" s="46"/>
      <c r="Q1380" s="46"/>
      <c r="R1380" s="46"/>
      <c r="S1380" s="46"/>
      <c r="T1380" s="46"/>
      <c r="U1380" s="46"/>
      <c r="V1380" s="46"/>
      <c r="W1380" s="46"/>
      <c r="X1380" s="46"/>
      <c r="Y1380" s="46"/>
    </row>
    <row r="1381" spans="1:25" ht="15" customHeight="1" x14ac:dyDescent="0.2">
      <c r="A1381" s="46"/>
      <c r="B1381" s="262" t="s">
        <v>919</v>
      </c>
      <c r="C1381" s="284" t="s">
        <v>1423</v>
      </c>
      <c r="D1381" s="262" t="s">
        <v>36</v>
      </c>
      <c r="E1381" s="262" t="s">
        <v>1424</v>
      </c>
      <c r="F1381" s="389" t="s">
        <v>923</v>
      </c>
      <c r="G1381" s="389"/>
      <c r="H1381" s="283" t="s">
        <v>304</v>
      </c>
      <c r="I1381" s="286">
        <v>1</v>
      </c>
      <c r="J1381" s="285">
        <v>18.29</v>
      </c>
      <c r="K1381" s="285">
        <v>18.29</v>
      </c>
      <c r="O1381" s="46"/>
      <c r="P1381" s="46"/>
      <c r="Q1381" s="46"/>
      <c r="R1381" s="46"/>
      <c r="S1381" s="46"/>
      <c r="T1381" s="46"/>
      <c r="U1381" s="46"/>
      <c r="V1381" s="46"/>
      <c r="W1381" s="46"/>
      <c r="X1381" s="46"/>
      <c r="Y1381" s="46"/>
    </row>
    <row r="1382" spans="1:25" ht="15" customHeight="1" x14ac:dyDescent="0.2">
      <c r="A1382" s="46"/>
      <c r="B1382" s="262" t="s">
        <v>919</v>
      </c>
      <c r="C1382" s="284" t="s">
        <v>1419</v>
      </c>
      <c r="D1382" s="262" t="s">
        <v>36</v>
      </c>
      <c r="E1382" s="262" t="s">
        <v>1420</v>
      </c>
      <c r="F1382" s="389" t="s">
        <v>923</v>
      </c>
      <c r="G1382" s="389"/>
      <c r="H1382" s="283" t="s">
        <v>304</v>
      </c>
      <c r="I1382" s="286">
        <v>1</v>
      </c>
      <c r="J1382" s="285">
        <v>38.39</v>
      </c>
      <c r="K1382" s="285">
        <v>38.39</v>
      </c>
      <c r="O1382" s="46"/>
      <c r="P1382" s="46"/>
      <c r="Q1382" s="46"/>
      <c r="R1382" s="46"/>
      <c r="S1382" s="46"/>
      <c r="T1382" s="46"/>
      <c r="U1382" s="46"/>
      <c r="V1382" s="46"/>
      <c r="W1382" s="46"/>
      <c r="X1382" s="46"/>
      <c r="Y1382" s="46"/>
    </row>
    <row r="1383" spans="1:25" ht="15" customHeight="1" x14ac:dyDescent="0.2">
      <c r="A1383" s="46"/>
      <c r="B1383" s="262" t="s">
        <v>919</v>
      </c>
      <c r="C1383" s="284" t="s">
        <v>1421</v>
      </c>
      <c r="D1383" s="262" t="s">
        <v>36</v>
      </c>
      <c r="E1383" s="262" t="s">
        <v>1422</v>
      </c>
      <c r="F1383" s="389" t="s">
        <v>923</v>
      </c>
      <c r="G1383" s="389"/>
      <c r="H1383" s="283" t="s">
        <v>304</v>
      </c>
      <c r="I1383" s="286">
        <v>1</v>
      </c>
      <c r="J1383" s="285">
        <v>868.49</v>
      </c>
      <c r="K1383" s="285">
        <v>868.49</v>
      </c>
      <c r="O1383" s="46"/>
      <c r="P1383" s="46"/>
      <c r="Q1383" s="46"/>
      <c r="R1383" s="46"/>
      <c r="S1383" s="46"/>
      <c r="T1383" s="46"/>
      <c r="U1383" s="46"/>
      <c r="V1383" s="46"/>
      <c r="W1383" s="46"/>
      <c r="X1383" s="46"/>
      <c r="Y1383" s="46"/>
    </row>
    <row r="1384" spans="1:25" ht="15" customHeight="1" x14ac:dyDescent="0.2">
      <c r="A1384" s="46"/>
      <c r="B1384" s="262" t="s">
        <v>919</v>
      </c>
      <c r="C1384" s="284" t="s">
        <v>1425</v>
      </c>
      <c r="D1384" s="262" t="s">
        <v>36</v>
      </c>
      <c r="E1384" s="262" t="s">
        <v>1426</v>
      </c>
      <c r="F1384" s="389" t="s">
        <v>923</v>
      </c>
      <c r="G1384" s="389"/>
      <c r="H1384" s="283" t="s">
        <v>304</v>
      </c>
      <c r="I1384" s="286">
        <v>1</v>
      </c>
      <c r="J1384" s="285">
        <v>8.9700000000000006</v>
      </c>
      <c r="K1384" s="285">
        <v>8.9700000000000006</v>
      </c>
      <c r="O1384" s="46"/>
      <c r="P1384" s="46"/>
      <c r="Q1384" s="46"/>
      <c r="R1384" s="46"/>
      <c r="S1384" s="46"/>
      <c r="T1384" s="46"/>
      <c r="U1384" s="46"/>
      <c r="V1384" s="46"/>
      <c r="W1384" s="46"/>
      <c r="X1384" s="46"/>
      <c r="Y1384" s="46"/>
    </row>
    <row r="1385" spans="1:25" ht="15" customHeight="1" x14ac:dyDescent="0.2">
      <c r="A1385" s="46"/>
      <c r="B1385" s="262" t="s">
        <v>919</v>
      </c>
      <c r="C1385" s="284" t="s">
        <v>2677</v>
      </c>
      <c r="D1385" s="262" t="s">
        <v>47</v>
      </c>
      <c r="E1385" s="262" t="s">
        <v>2678</v>
      </c>
      <c r="F1385" s="389" t="s">
        <v>923</v>
      </c>
      <c r="G1385" s="389"/>
      <c r="H1385" s="283" t="s">
        <v>97</v>
      </c>
      <c r="I1385" s="286">
        <v>0.25</v>
      </c>
      <c r="J1385" s="285">
        <v>7.64</v>
      </c>
      <c r="K1385" s="285">
        <v>1.91</v>
      </c>
      <c r="O1385" s="46"/>
      <c r="P1385" s="46"/>
      <c r="Q1385" s="46"/>
      <c r="R1385" s="46"/>
      <c r="S1385" s="46"/>
      <c r="T1385" s="46"/>
      <c r="U1385" s="46"/>
      <c r="V1385" s="46"/>
      <c r="W1385" s="46"/>
      <c r="X1385" s="46"/>
      <c r="Y1385" s="46"/>
    </row>
    <row r="1386" spans="1:25" ht="15" customHeight="1" x14ac:dyDescent="0.2">
      <c r="A1386" s="46"/>
      <c r="B1386" s="262" t="s">
        <v>919</v>
      </c>
      <c r="C1386" s="284" t="s">
        <v>2679</v>
      </c>
      <c r="D1386" s="262" t="s">
        <v>47</v>
      </c>
      <c r="E1386" s="262" t="s">
        <v>2680</v>
      </c>
      <c r="F1386" s="389" t="s">
        <v>923</v>
      </c>
      <c r="G1386" s="389"/>
      <c r="H1386" s="283" t="s">
        <v>49</v>
      </c>
      <c r="I1386" s="286">
        <v>1</v>
      </c>
      <c r="J1386" s="285">
        <v>93.14</v>
      </c>
      <c r="K1386" s="285">
        <v>93.14</v>
      </c>
      <c r="O1386" s="46"/>
      <c r="P1386" s="46"/>
      <c r="Q1386" s="46"/>
      <c r="R1386" s="46"/>
      <c r="S1386" s="46"/>
      <c r="T1386" s="46"/>
      <c r="U1386" s="46"/>
      <c r="V1386" s="46"/>
      <c r="W1386" s="46"/>
      <c r="X1386" s="46"/>
      <c r="Y1386" s="46"/>
    </row>
    <row r="1387" spans="1:25" ht="15" customHeight="1" x14ac:dyDescent="0.2">
      <c r="A1387" s="46"/>
      <c r="B1387" s="263"/>
      <c r="C1387" s="263"/>
      <c r="D1387" s="263"/>
      <c r="E1387" s="263"/>
      <c r="F1387" s="263" t="s">
        <v>924</v>
      </c>
      <c r="G1387" s="289">
        <v>75.91</v>
      </c>
      <c r="H1387" s="263" t="s">
        <v>925</v>
      </c>
      <c r="I1387" s="289">
        <v>0</v>
      </c>
      <c r="J1387" s="263" t="s">
        <v>926</v>
      </c>
      <c r="K1387" s="289">
        <v>75.91</v>
      </c>
      <c r="O1387" s="46"/>
      <c r="P1387" s="46"/>
      <c r="Q1387" s="46"/>
      <c r="R1387" s="46"/>
      <c r="S1387" s="46"/>
      <c r="T1387" s="46"/>
      <c r="U1387" s="46"/>
      <c r="V1387" s="46"/>
      <c r="W1387" s="46"/>
      <c r="X1387" s="46"/>
      <c r="Y1387" s="46"/>
    </row>
    <row r="1388" spans="1:25" ht="15" customHeight="1" x14ac:dyDescent="0.2">
      <c r="A1388" s="46"/>
      <c r="B1388" s="263"/>
      <c r="C1388" s="263"/>
      <c r="D1388" s="263"/>
      <c r="E1388" s="263"/>
      <c r="F1388" s="263" t="s">
        <v>927</v>
      </c>
      <c r="G1388" s="289">
        <v>243.87</v>
      </c>
      <c r="H1388" s="263"/>
      <c r="I1388" s="386" t="s">
        <v>928</v>
      </c>
      <c r="J1388" s="386"/>
      <c r="K1388" s="289">
        <v>1415.78</v>
      </c>
      <c r="O1388" s="46"/>
      <c r="P1388" s="46"/>
      <c r="Q1388" s="46"/>
      <c r="R1388" s="46"/>
      <c r="S1388" s="46"/>
      <c r="T1388" s="46"/>
      <c r="U1388" s="46"/>
      <c r="V1388" s="46"/>
      <c r="W1388" s="46"/>
      <c r="X1388" s="46"/>
      <c r="Y1388" s="46"/>
    </row>
    <row r="1389" spans="1:25" ht="15" customHeight="1" x14ac:dyDescent="0.2">
      <c r="A1389" s="46"/>
      <c r="B1389" s="401" t="s">
        <v>2776</v>
      </c>
      <c r="C1389" s="401"/>
      <c r="D1389" s="401"/>
      <c r="E1389" s="401"/>
      <c r="F1389" s="401"/>
      <c r="G1389" s="401"/>
      <c r="H1389" s="401"/>
      <c r="I1389" s="401"/>
      <c r="J1389" s="401"/>
      <c r="K1389" s="401"/>
      <c r="O1389" s="46"/>
      <c r="P1389" s="46"/>
      <c r="Q1389" s="46"/>
      <c r="R1389" s="46"/>
      <c r="S1389" s="46"/>
      <c r="T1389" s="46"/>
      <c r="U1389" s="46"/>
      <c r="V1389" s="46"/>
      <c r="W1389" s="46"/>
      <c r="X1389" s="46"/>
      <c r="Y1389" s="46"/>
    </row>
    <row r="1390" spans="1:25" ht="15" customHeight="1" thickBot="1" x14ac:dyDescent="0.25">
      <c r="A1390" s="46"/>
      <c r="B1390" s="425" t="s">
        <v>2808</v>
      </c>
      <c r="C1390" s="425"/>
      <c r="D1390" s="425"/>
      <c r="E1390" s="425"/>
      <c r="F1390" s="425"/>
      <c r="G1390" s="425"/>
      <c r="H1390" s="425"/>
      <c r="I1390" s="425"/>
      <c r="J1390" s="425"/>
      <c r="K1390" s="425"/>
      <c r="O1390" s="46"/>
      <c r="P1390" s="46"/>
      <c r="Q1390" s="46"/>
      <c r="R1390" s="46"/>
      <c r="S1390" s="46"/>
      <c r="T1390" s="46"/>
      <c r="U1390" s="46"/>
      <c r="V1390" s="46"/>
      <c r="W1390" s="46"/>
      <c r="X1390" s="46"/>
      <c r="Y1390" s="46"/>
    </row>
    <row r="1391" spans="1:25" ht="15" customHeight="1" thickTop="1" x14ac:dyDescent="0.2">
      <c r="A1391" s="46"/>
      <c r="B1391" s="278"/>
      <c r="C1391" s="278"/>
      <c r="D1391" s="278"/>
      <c r="E1391" s="278"/>
      <c r="F1391" s="278"/>
      <c r="G1391" s="278"/>
      <c r="H1391" s="278"/>
      <c r="I1391" s="278"/>
      <c r="J1391" s="278"/>
      <c r="K1391" s="278"/>
      <c r="O1391" s="46"/>
      <c r="P1391" s="46"/>
      <c r="Q1391" s="46"/>
      <c r="R1391" s="46"/>
      <c r="S1391" s="46"/>
      <c r="T1391" s="46"/>
      <c r="U1391" s="46"/>
      <c r="V1391" s="46"/>
      <c r="W1391" s="46"/>
      <c r="X1391" s="46"/>
      <c r="Y1391" s="46"/>
    </row>
    <row r="1392" spans="1:25" ht="15" customHeight="1" x14ac:dyDescent="0.2">
      <c r="A1392" s="46"/>
      <c r="B1392" s="259" t="s">
        <v>399</v>
      </c>
      <c r="C1392" s="267" t="s">
        <v>24</v>
      </c>
      <c r="D1392" s="259" t="s">
        <v>25</v>
      </c>
      <c r="E1392" s="259" t="s">
        <v>26</v>
      </c>
      <c r="F1392" s="387" t="s">
        <v>917</v>
      </c>
      <c r="G1392" s="387"/>
      <c r="H1392" s="271" t="s">
        <v>27</v>
      </c>
      <c r="I1392" s="267" t="s">
        <v>28</v>
      </c>
      <c r="J1392" s="267" t="s">
        <v>29</v>
      </c>
      <c r="K1392" s="267" t="s">
        <v>30</v>
      </c>
      <c r="O1392" s="46"/>
      <c r="P1392" s="46"/>
      <c r="Q1392" s="46"/>
      <c r="R1392" s="46"/>
      <c r="S1392" s="46"/>
      <c r="T1392" s="46"/>
      <c r="U1392" s="46"/>
      <c r="V1392" s="46"/>
      <c r="W1392" s="46"/>
      <c r="X1392" s="46"/>
      <c r="Y1392" s="46"/>
    </row>
    <row r="1393" spans="1:25" ht="15" customHeight="1" x14ac:dyDescent="0.2">
      <c r="A1393" s="46"/>
      <c r="B1393" s="260" t="s">
        <v>918</v>
      </c>
      <c r="C1393" s="275" t="s">
        <v>400</v>
      </c>
      <c r="D1393" s="260" t="s">
        <v>47</v>
      </c>
      <c r="E1393" s="260" t="s">
        <v>401</v>
      </c>
      <c r="F1393" s="388" t="s">
        <v>4015</v>
      </c>
      <c r="G1393" s="388"/>
      <c r="H1393" s="274" t="s">
        <v>49</v>
      </c>
      <c r="I1393" s="277">
        <v>1</v>
      </c>
      <c r="J1393" s="276">
        <v>483.83</v>
      </c>
      <c r="K1393" s="276">
        <v>483.83</v>
      </c>
      <c r="O1393" s="46"/>
      <c r="P1393" s="46"/>
      <c r="Q1393" s="46"/>
      <c r="R1393" s="46"/>
      <c r="S1393" s="46"/>
      <c r="T1393" s="46"/>
      <c r="U1393" s="46"/>
      <c r="V1393" s="46"/>
      <c r="W1393" s="46"/>
      <c r="X1393" s="46"/>
      <c r="Y1393" s="46"/>
    </row>
    <row r="1394" spans="1:25" ht="15" customHeight="1" x14ac:dyDescent="0.2">
      <c r="A1394" s="46"/>
      <c r="B1394" s="261" t="s">
        <v>953</v>
      </c>
      <c r="C1394" s="280" t="s">
        <v>542</v>
      </c>
      <c r="D1394" s="261" t="s">
        <v>47</v>
      </c>
      <c r="E1394" s="261" t="s">
        <v>2523</v>
      </c>
      <c r="F1394" s="385" t="s">
        <v>4015</v>
      </c>
      <c r="G1394" s="385"/>
      <c r="H1394" s="279" t="s">
        <v>49</v>
      </c>
      <c r="I1394" s="282">
        <v>1</v>
      </c>
      <c r="J1394" s="281">
        <v>12.21</v>
      </c>
      <c r="K1394" s="281">
        <v>12.21</v>
      </c>
      <c r="O1394" s="46"/>
      <c r="P1394" s="46"/>
      <c r="Q1394" s="46"/>
      <c r="R1394" s="46"/>
      <c r="S1394" s="46"/>
      <c r="T1394" s="46"/>
      <c r="U1394" s="46"/>
      <c r="V1394" s="46"/>
      <c r="W1394" s="46"/>
      <c r="X1394" s="46"/>
      <c r="Y1394" s="46"/>
    </row>
    <row r="1395" spans="1:25" ht="15" customHeight="1" x14ac:dyDescent="0.2">
      <c r="A1395" s="46"/>
      <c r="B1395" s="261" t="s">
        <v>953</v>
      </c>
      <c r="C1395" s="280" t="s">
        <v>1431</v>
      </c>
      <c r="D1395" s="261" t="s">
        <v>47</v>
      </c>
      <c r="E1395" s="261" t="s">
        <v>1432</v>
      </c>
      <c r="F1395" s="385" t="s">
        <v>4015</v>
      </c>
      <c r="G1395" s="385"/>
      <c r="H1395" s="279" t="s">
        <v>49</v>
      </c>
      <c r="I1395" s="282">
        <v>1</v>
      </c>
      <c r="J1395" s="281">
        <v>11.66</v>
      </c>
      <c r="K1395" s="281">
        <v>11.66</v>
      </c>
      <c r="O1395" s="46"/>
      <c r="P1395" s="46"/>
      <c r="Q1395" s="46"/>
      <c r="R1395" s="46"/>
      <c r="S1395" s="46"/>
      <c r="T1395" s="46"/>
      <c r="U1395" s="46"/>
      <c r="V1395" s="46"/>
      <c r="W1395" s="46"/>
      <c r="X1395" s="46"/>
      <c r="Y1395" s="46"/>
    </row>
    <row r="1396" spans="1:25" ht="15" customHeight="1" x14ac:dyDescent="0.2">
      <c r="A1396" s="46"/>
      <c r="B1396" s="261" t="s">
        <v>953</v>
      </c>
      <c r="C1396" s="280" t="s">
        <v>1427</v>
      </c>
      <c r="D1396" s="261" t="s">
        <v>47</v>
      </c>
      <c r="E1396" s="261" t="s">
        <v>1428</v>
      </c>
      <c r="F1396" s="385" t="s">
        <v>4015</v>
      </c>
      <c r="G1396" s="385"/>
      <c r="H1396" s="279" t="s">
        <v>49</v>
      </c>
      <c r="I1396" s="282">
        <v>1</v>
      </c>
      <c r="J1396" s="281">
        <v>341.99</v>
      </c>
      <c r="K1396" s="281">
        <v>341.99</v>
      </c>
      <c r="O1396" s="46"/>
      <c r="P1396" s="46"/>
      <c r="Q1396" s="46"/>
      <c r="R1396" s="46"/>
      <c r="S1396" s="46"/>
      <c r="T1396" s="46"/>
      <c r="U1396" s="46"/>
      <c r="V1396" s="46"/>
      <c r="W1396" s="46"/>
      <c r="X1396" s="46"/>
      <c r="Y1396" s="46"/>
    </row>
    <row r="1397" spans="1:25" ht="15" customHeight="1" x14ac:dyDescent="0.2">
      <c r="A1397" s="46"/>
      <c r="B1397" s="261" t="s">
        <v>953</v>
      </c>
      <c r="C1397" s="280" t="s">
        <v>1429</v>
      </c>
      <c r="D1397" s="261" t="s">
        <v>47</v>
      </c>
      <c r="E1397" s="261" t="s">
        <v>1430</v>
      </c>
      <c r="F1397" s="385" t="s">
        <v>4015</v>
      </c>
      <c r="G1397" s="385"/>
      <c r="H1397" s="279" t="s">
        <v>49</v>
      </c>
      <c r="I1397" s="282">
        <v>1</v>
      </c>
      <c r="J1397" s="281">
        <v>107.63</v>
      </c>
      <c r="K1397" s="281">
        <v>107.63</v>
      </c>
      <c r="O1397" s="46"/>
      <c r="P1397" s="46"/>
      <c r="Q1397" s="46"/>
      <c r="R1397" s="46"/>
      <c r="S1397" s="46"/>
      <c r="T1397" s="46"/>
      <c r="U1397" s="46"/>
      <c r="V1397" s="46"/>
      <c r="W1397" s="46"/>
      <c r="X1397" s="46"/>
      <c r="Y1397" s="46"/>
    </row>
    <row r="1398" spans="1:25" ht="15" customHeight="1" x14ac:dyDescent="0.2">
      <c r="A1398" s="46"/>
      <c r="B1398" s="261" t="s">
        <v>953</v>
      </c>
      <c r="C1398" s="280" t="s">
        <v>544</v>
      </c>
      <c r="D1398" s="261" t="s">
        <v>47</v>
      </c>
      <c r="E1398" s="261" t="s">
        <v>545</v>
      </c>
      <c r="F1398" s="385" t="s">
        <v>4015</v>
      </c>
      <c r="G1398" s="385"/>
      <c r="H1398" s="279" t="s">
        <v>49</v>
      </c>
      <c r="I1398" s="282">
        <v>1</v>
      </c>
      <c r="J1398" s="281">
        <v>10.34</v>
      </c>
      <c r="K1398" s="281">
        <v>10.34</v>
      </c>
      <c r="O1398" s="46"/>
      <c r="P1398" s="46"/>
      <c r="Q1398" s="46"/>
      <c r="R1398" s="46"/>
      <c r="S1398" s="46"/>
      <c r="T1398" s="46"/>
      <c r="U1398" s="46"/>
      <c r="V1398" s="46"/>
      <c r="W1398" s="46"/>
      <c r="X1398" s="46"/>
      <c r="Y1398" s="46"/>
    </row>
    <row r="1399" spans="1:25" ht="15" customHeight="1" x14ac:dyDescent="0.2">
      <c r="A1399" s="46"/>
      <c r="B1399" s="263"/>
      <c r="C1399" s="263"/>
      <c r="D1399" s="263"/>
      <c r="E1399" s="263"/>
      <c r="F1399" s="263" t="s">
        <v>924</v>
      </c>
      <c r="G1399" s="289">
        <v>53.31</v>
      </c>
      <c r="H1399" s="263" t="s">
        <v>925</v>
      </c>
      <c r="I1399" s="289">
        <v>0</v>
      </c>
      <c r="J1399" s="263" t="s">
        <v>926</v>
      </c>
      <c r="K1399" s="289">
        <v>53.31</v>
      </c>
      <c r="O1399" s="46"/>
      <c r="P1399" s="46"/>
      <c r="Q1399" s="46"/>
      <c r="R1399" s="46"/>
      <c r="S1399" s="46"/>
      <c r="T1399" s="46"/>
      <c r="U1399" s="46"/>
      <c r="V1399" s="46"/>
      <c r="W1399" s="46"/>
      <c r="X1399" s="46"/>
      <c r="Y1399" s="46"/>
    </row>
    <row r="1400" spans="1:25" ht="15" customHeight="1" thickBot="1" x14ac:dyDescent="0.25">
      <c r="A1400" s="46"/>
      <c r="B1400" s="263"/>
      <c r="C1400" s="263"/>
      <c r="D1400" s="263"/>
      <c r="E1400" s="263"/>
      <c r="F1400" s="263" t="s">
        <v>927</v>
      </c>
      <c r="G1400" s="289">
        <v>100.68</v>
      </c>
      <c r="H1400" s="263"/>
      <c r="I1400" s="386" t="s">
        <v>928</v>
      </c>
      <c r="J1400" s="386"/>
      <c r="K1400" s="289">
        <v>584.51</v>
      </c>
      <c r="O1400" s="46"/>
      <c r="P1400" s="46"/>
      <c r="Q1400" s="46"/>
      <c r="R1400" s="46"/>
      <c r="S1400" s="46"/>
      <c r="T1400" s="46"/>
      <c r="U1400" s="46"/>
      <c r="V1400" s="46"/>
      <c r="W1400" s="46"/>
      <c r="X1400" s="46"/>
      <c r="Y1400" s="46"/>
    </row>
    <row r="1401" spans="1:25" ht="15" customHeight="1" thickTop="1" x14ac:dyDescent="0.2">
      <c r="A1401" s="46"/>
      <c r="B1401" s="278"/>
      <c r="C1401" s="278"/>
      <c r="D1401" s="278"/>
      <c r="E1401" s="278"/>
      <c r="F1401" s="278"/>
      <c r="G1401" s="278"/>
      <c r="H1401" s="278"/>
      <c r="I1401" s="278"/>
      <c r="J1401" s="278"/>
      <c r="K1401" s="278"/>
      <c r="O1401" s="46"/>
      <c r="P1401" s="46"/>
      <c r="Q1401" s="46"/>
      <c r="R1401" s="46"/>
      <c r="S1401" s="46"/>
      <c r="T1401" s="46"/>
      <c r="U1401" s="46"/>
      <c r="V1401" s="46"/>
      <c r="W1401" s="46"/>
      <c r="X1401" s="46"/>
      <c r="Y1401" s="46"/>
    </row>
    <row r="1402" spans="1:25" ht="15" customHeight="1" x14ac:dyDescent="0.2">
      <c r="A1402" s="46"/>
      <c r="B1402" s="259" t="s">
        <v>402</v>
      </c>
      <c r="C1402" s="267" t="s">
        <v>24</v>
      </c>
      <c r="D1402" s="259" t="s">
        <v>25</v>
      </c>
      <c r="E1402" s="259" t="s">
        <v>26</v>
      </c>
      <c r="F1402" s="387" t="s">
        <v>917</v>
      </c>
      <c r="G1402" s="387"/>
      <c r="H1402" s="271" t="s">
        <v>27</v>
      </c>
      <c r="I1402" s="267" t="s">
        <v>28</v>
      </c>
      <c r="J1402" s="267" t="s">
        <v>29</v>
      </c>
      <c r="K1402" s="267" t="s">
        <v>30</v>
      </c>
      <c r="O1402" s="46"/>
      <c r="P1402" s="46"/>
      <c r="Q1402" s="46"/>
      <c r="R1402" s="46"/>
      <c r="S1402" s="46"/>
      <c r="T1402" s="46"/>
      <c r="U1402" s="46"/>
      <c r="V1402" s="46"/>
      <c r="W1402" s="46"/>
      <c r="X1402" s="46"/>
      <c r="Y1402" s="46"/>
    </row>
    <row r="1403" spans="1:25" ht="15" customHeight="1" x14ac:dyDescent="0.2">
      <c r="A1403" s="46"/>
      <c r="B1403" s="260" t="s">
        <v>918</v>
      </c>
      <c r="C1403" s="275" t="s">
        <v>403</v>
      </c>
      <c r="D1403" s="260" t="s">
        <v>47</v>
      </c>
      <c r="E1403" s="260" t="s">
        <v>404</v>
      </c>
      <c r="F1403" s="388" t="s">
        <v>4015</v>
      </c>
      <c r="G1403" s="388"/>
      <c r="H1403" s="274" t="s">
        <v>49</v>
      </c>
      <c r="I1403" s="277">
        <v>1</v>
      </c>
      <c r="J1403" s="276">
        <v>984.14</v>
      </c>
      <c r="K1403" s="276">
        <v>984.14</v>
      </c>
      <c r="O1403" s="46"/>
      <c r="P1403" s="46"/>
      <c r="Q1403" s="46"/>
      <c r="R1403" s="46"/>
      <c r="S1403" s="46"/>
      <c r="T1403" s="46"/>
      <c r="U1403" s="46"/>
      <c r="V1403" s="46"/>
      <c r="W1403" s="46"/>
      <c r="X1403" s="46"/>
      <c r="Y1403" s="46"/>
    </row>
    <row r="1404" spans="1:25" ht="15" customHeight="1" x14ac:dyDescent="0.2">
      <c r="A1404" s="46"/>
      <c r="B1404" s="261" t="s">
        <v>953</v>
      </c>
      <c r="C1404" s="280" t="s">
        <v>1438</v>
      </c>
      <c r="D1404" s="261" t="s">
        <v>47</v>
      </c>
      <c r="E1404" s="261" t="s">
        <v>1439</v>
      </c>
      <c r="F1404" s="385" t="s">
        <v>4015</v>
      </c>
      <c r="G1404" s="385"/>
      <c r="H1404" s="279" t="s">
        <v>49</v>
      </c>
      <c r="I1404" s="282">
        <v>1</v>
      </c>
      <c r="J1404" s="281">
        <v>763.6</v>
      </c>
      <c r="K1404" s="281">
        <v>763.6</v>
      </c>
      <c r="O1404" s="46"/>
      <c r="P1404" s="46"/>
      <c r="Q1404" s="46"/>
      <c r="R1404" s="46"/>
      <c r="S1404" s="46"/>
      <c r="T1404" s="46"/>
      <c r="U1404" s="46"/>
      <c r="V1404" s="46"/>
      <c r="W1404" s="46"/>
      <c r="X1404" s="46"/>
      <c r="Y1404" s="46"/>
    </row>
    <row r="1405" spans="1:25" ht="45.6" customHeight="1" x14ac:dyDescent="0.2">
      <c r="A1405" s="46"/>
      <c r="B1405" s="261" t="s">
        <v>953</v>
      </c>
      <c r="C1405" s="280" t="s">
        <v>542</v>
      </c>
      <c r="D1405" s="261" t="s">
        <v>47</v>
      </c>
      <c r="E1405" s="261" t="s">
        <v>2523</v>
      </c>
      <c r="F1405" s="385" t="s">
        <v>4015</v>
      </c>
      <c r="G1405" s="385"/>
      <c r="H1405" s="279" t="s">
        <v>49</v>
      </c>
      <c r="I1405" s="282">
        <v>1</v>
      </c>
      <c r="J1405" s="281">
        <v>12.21</v>
      </c>
      <c r="K1405" s="281">
        <v>12.21</v>
      </c>
      <c r="O1405" s="46"/>
      <c r="P1405" s="46"/>
      <c r="Q1405" s="46"/>
      <c r="R1405" s="46"/>
      <c r="S1405" s="46"/>
      <c r="T1405" s="46"/>
      <c r="U1405" s="46"/>
      <c r="V1405" s="46"/>
      <c r="W1405" s="46"/>
      <c r="X1405" s="46"/>
      <c r="Y1405" s="46"/>
    </row>
    <row r="1406" spans="1:25" ht="15" customHeight="1" x14ac:dyDescent="0.2">
      <c r="A1406" s="46"/>
      <c r="B1406" s="261" t="s">
        <v>953</v>
      </c>
      <c r="C1406" s="280" t="s">
        <v>1436</v>
      </c>
      <c r="D1406" s="261" t="s">
        <v>47</v>
      </c>
      <c r="E1406" s="261" t="s">
        <v>1437</v>
      </c>
      <c r="F1406" s="385" t="s">
        <v>4015</v>
      </c>
      <c r="G1406" s="385"/>
      <c r="H1406" s="279" t="s">
        <v>49</v>
      </c>
      <c r="I1406" s="282">
        <v>1</v>
      </c>
      <c r="J1406" s="281">
        <v>141.32</v>
      </c>
      <c r="K1406" s="281">
        <v>141.32</v>
      </c>
      <c r="O1406" s="46"/>
      <c r="P1406" s="46"/>
      <c r="Q1406" s="46"/>
      <c r="R1406" s="46"/>
      <c r="S1406" s="46"/>
      <c r="T1406" s="46"/>
      <c r="U1406" s="46"/>
      <c r="V1406" s="46"/>
      <c r="W1406" s="46"/>
      <c r="X1406" s="46"/>
      <c r="Y1406" s="46"/>
    </row>
    <row r="1407" spans="1:25" ht="15" customHeight="1" x14ac:dyDescent="0.2">
      <c r="A1407" s="46"/>
      <c r="B1407" s="261" t="s">
        <v>953</v>
      </c>
      <c r="C1407" s="280" t="s">
        <v>1434</v>
      </c>
      <c r="D1407" s="261" t="s">
        <v>47</v>
      </c>
      <c r="E1407" s="261" t="s">
        <v>1435</v>
      </c>
      <c r="F1407" s="385" t="s">
        <v>4015</v>
      </c>
      <c r="G1407" s="385"/>
      <c r="H1407" s="279" t="s">
        <v>49</v>
      </c>
      <c r="I1407" s="282">
        <v>1</v>
      </c>
      <c r="J1407" s="281">
        <v>67.010000000000005</v>
      </c>
      <c r="K1407" s="281">
        <v>67.010000000000005</v>
      </c>
      <c r="O1407" s="46"/>
      <c r="P1407" s="46"/>
      <c r="Q1407" s="46"/>
      <c r="R1407" s="46"/>
      <c r="S1407" s="46"/>
      <c r="T1407" s="46"/>
      <c r="U1407" s="46"/>
      <c r="V1407" s="46"/>
      <c r="W1407" s="46"/>
      <c r="X1407" s="46"/>
      <c r="Y1407" s="46"/>
    </row>
    <row r="1408" spans="1:25" ht="15" customHeight="1" x14ac:dyDescent="0.2">
      <c r="A1408" s="46"/>
      <c r="B1408" s="263"/>
      <c r="C1408" s="263"/>
      <c r="D1408" s="263"/>
      <c r="E1408" s="263"/>
      <c r="F1408" s="263" t="s">
        <v>924</v>
      </c>
      <c r="G1408" s="289">
        <v>84.62</v>
      </c>
      <c r="H1408" s="263" t="s">
        <v>925</v>
      </c>
      <c r="I1408" s="289">
        <v>0</v>
      </c>
      <c r="J1408" s="263" t="s">
        <v>926</v>
      </c>
      <c r="K1408" s="289">
        <v>84.62</v>
      </c>
      <c r="O1408" s="46"/>
      <c r="P1408" s="46"/>
      <c r="Q1408" s="46"/>
      <c r="R1408" s="46"/>
      <c r="S1408" s="46"/>
      <c r="T1408" s="46"/>
      <c r="U1408" s="46"/>
      <c r="V1408" s="46"/>
      <c r="W1408" s="46"/>
      <c r="X1408" s="46"/>
      <c r="Y1408" s="46"/>
    </row>
    <row r="1409" spans="1:25" ht="15" customHeight="1" thickBot="1" x14ac:dyDescent="0.25">
      <c r="A1409" s="46"/>
      <c r="B1409" s="263"/>
      <c r="C1409" s="263"/>
      <c r="D1409" s="263"/>
      <c r="E1409" s="263"/>
      <c r="F1409" s="263" t="s">
        <v>927</v>
      </c>
      <c r="G1409" s="289">
        <v>204.79</v>
      </c>
      <c r="H1409" s="263"/>
      <c r="I1409" s="386" t="s">
        <v>928</v>
      </c>
      <c r="J1409" s="386"/>
      <c r="K1409" s="289">
        <v>1188.93</v>
      </c>
      <c r="O1409" s="46"/>
      <c r="P1409" s="46"/>
      <c r="Q1409" s="46"/>
      <c r="R1409" s="46"/>
      <c r="S1409" s="46"/>
      <c r="T1409" s="46"/>
      <c r="U1409" s="46"/>
      <c r="V1409" s="46"/>
      <c r="W1409" s="46"/>
      <c r="X1409" s="46"/>
      <c r="Y1409" s="46"/>
    </row>
    <row r="1410" spans="1:25" ht="15" customHeight="1" thickTop="1" x14ac:dyDescent="0.2">
      <c r="A1410" s="46"/>
      <c r="B1410" s="278"/>
      <c r="C1410" s="278"/>
      <c r="D1410" s="278"/>
      <c r="E1410" s="278"/>
      <c r="F1410" s="278"/>
      <c r="G1410" s="278"/>
      <c r="H1410" s="278"/>
      <c r="I1410" s="278"/>
      <c r="J1410" s="278"/>
      <c r="K1410" s="278"/>
      <c r="O1410" s="46"/>
      <c r="P1410" s="46"/>
      <c r="Q1410" s="46"/>
      <c r="R1410" s="46"/>
      <c r="S1410" s="46"/>
      <c r="T1410" s="46"/>
      <c r="U1410" s="46"/>
      <c r="V1410" s="46"/>
      <c r="W1410" s="46"/>
      <c r="X1410" s="46"/>
      <c r="Y1410" s="46"/>
    </row>
    <row r="1411" spans="1:25" ht="15" customHeight="1" x14ac:dyDescent="0.2">
      <c r="A1411" s="46"/>
      <c r="B1411" s="259" t="s">
        <v>405</v>
      </c>
      <c r="C1411" s="267" t="s">
        <v>24</v>
      </c>
      <c r="D1411" s="259" t="s">
        <v>25</v>
      </c>
      <c r="E1411" s="259" t="s">
        <v>26</v>
      </c>
      <c r="F1411" s="387" t="s">
        <v>917</v>
      </c>
      <c r="G1411" s="387"/>
      <c r="H1411" s="271" t="s">
        <v>27</v>
      </c>
      <c r="I1411" s="267" t="s">
        <v>28</v>
      </c>
      <c r="J1411" s="267" t="s">
        <v>29</v>
      </c>
      <c r="K1411" s="267" t="s">
        <v>30</v>
      </c>
      <c r="O1411" s="46"/>
      <c r="P1411" s="46"/>
      <c r="Q1411" s="46"/>
      <c r="R1411" s="46"/>
      <c r="S1411" s="46"/>
      <c r="T1411" s="46"/>
      <c r="U1411" s="46"/>
      <c r="V1411" s="46"/>
      <c r="W1411" s="46"/>
      <c r="X1411" s="46"/>
      <c r="Y1411" s="46"/>
    </row>
    <row r="1412" spans="1:25" ht="15" customHeight="1" x14ac:dyDescent="0.2">
      <c r="A1412" s="46"/>
      <c r="B1412" s="260" t="s">
        <v>918</v>
      </c>
      <c r="C1412" s="275" t="s">
        <v>2592</v>
      </c>
      <c r="D1412" s="260" t="s">
        <v>73</v>
      </c>
      <c r="E1412" s="260" t="s">
        <v>407</v>
      </c>
      <c r="F1412" s="388" t="s">
        <v>956</v>
      </c>
      <c r="G1412" s="388"/>
      <c r="H1412" s="274" t="s">
        <v>49</v>
      </c>
      <c r="I1412" s="277">
        <v>1</v>
      </c>
      <c r="J1412" s="276">
        <v>584.51</v>
      </c>
      <c r="K1412" s="276">
        <v>584.51</v>
      </c>
      <c r="O1412" s="46"/>
      <c r="P1412" s="46"/>
      <c r="Q1412" s="46"/>
      <c r="R1412" s="46"/>
      <c r="S1412" s="46"/>
      <c r="T1412" s="46"/>
      <c r="U1412" s="46"/>
      <c r="V1412" s="46"/>
      <c r="W1412" s="46"/>
      <c r="X1412" s="46"/>
      <c r="Y1412" s="46"/>
    </row>
    <row r="1413" spans="1:25" ht="15" customHeight="1" x14ac:dyDescent="0.2">
      <c r="A1413" s="46"/>
      <c r="B1413" s="261" t="s">
        <v>953</v>
      </c>
      <c r="C1413" s="280" t="s">
        <v>954</v>
      </c>
      <c r="D1413" s="261" t="s">
        <v>47</v>
      </c>
      <c r="E1413" s="261" t="s">
        <v>955</v>
      </c>
      <c r="F1413" s="385" t="s">
        <v>3970</v>
      </c>
      <c r="G1413" s="385"/>
      <c r="H1413" s="279" t="s">
        <v>950</v>
      </c>
      <c r="I1413" s="282">
        <v>2.1</v>
      </c>
      <c r="J1413" s="281">
        <v>34.46</v>
      </c>
      <c r="K1413" s="281">
        <v>72.36</v>
      </c>
      <c r="O1413" s="46"/>
      <c r="P1413" s="46"/>
      <c r="Q1413" s="46"/>
      <c r="R1413" s="46"/>
      <c r="S1413" s="46"/>
      <c r="T1413" s="46"/>
      <c r="U1413" s="46"/>
      <c r="V1413" s="46"/>
      <c r="W1413" s="46"/>
      <c r="X1413" s="46"/>
      <c r="Y1413" s="46"/>
    </row>
    <row r="1414" spans="1:25" ht="15" customHeight="1" x14ac:dyDescent="0.2">
      <c r="A1414" s="46"/>
      <c r="B1414" s="261" t="s">
        <v>953</v>
      </c>
      <c r="C1414" s="280" t="s">
        <v>957</v>
      </c>
      <c r="D1414" s="261" t="s">
        <v>47</v>
      </c>
      <c r="E1414" s="261" t="s">
        <v>958</v>
      </c>
      <c r="F1414" s="385" t="s">
        <v>3970</v>
      </c>
      <c r="G1414" s="385"/>
      <c r="H1414" s="279" t="s">
        <v>950</v>
      </c>
      <c r="I1414" s="282">
        <v>2.1</v>
      </c>
      <c r="J1414" s="281">
        <v>26.08</v>
      </c>
      <c r="K1414" s="281">
        <v>54.76</v>
      </c>
      <c r="O1414" s="46"/>
      <c r="P1414" s="46"/>
      <c r="Q1414" s="46"/>
      <c r="R1414" s="46"/>
      <c r="S1414" s="46"/>
      <c r="T1414" s="46"/>
      <c r="U1414" s="46"/>
      <c r="V1414" s="46"/>
      <c r="W1414" s="46"/>
      <c r="X1414" s="46"/>
      <c r="Y1414" s="46"/>
    </row>
    <row r="1415" spans="1:25" ht="15" customHeight="1" x14ac:dyDescent="0.2">
      <c r="A1415" s="46"/>
      <c r="B1415" s="262" t="s">
        <v>919</v>
      </c>
      <c r="C1415" s="284" t="s">
        <v>2689</v>
      </c>
      <c r="D1415" s="262" t="s">
        <v>47</v>
      </c>
      <c r="E1415" s="262" t="s">
        <v>2690</v>
      </c>
      <c r="F1415" s="389" t="s">
        <v>923</v>
      </c>
      <c r="G1415" s="389"/>
      <c r="H1415" s="283" t="s">
        <v>49</v>
      </c>
      <c r="I1415" s="286">
        <v>1</v>
      </c>
      <c r="J1415" s="285">
        <v>159.04</v>
      </c>
      <c r="K1415" s="285">
        <v>159.04</v>
      </c>
      <c r="O1415" s="46"/>
      <c r="P1415" s="46"/>
      <c r="Q1415" s="46"/>
      <c r="R1415" s="46"/>
      <c r="S1415" s="46"/>
      <c r="T1415" s="46"/>
      <c r="U1415" s="46"/>
      <c r="V1415" s="46"/>
      <c r="W1415" s="46"/>
      <c r="X1415" s="46"/>
      <c r="Y1415" s="46"/>
    </row>
    <row r="1416" spans="1:25" ht="45.6" customHeight="1" x14ac:dyDescent="0.2">
      <c r="A1416" s="46"/>
      <c r="B1416" s="262" t="s">
        <v>919</v>
      </c>
      <c r="C1416" s="284" t="s">
        <v>2687</v>
      </c>
      <c r="D1416" s="262" t="s">
        <v>47</v>
      </c>
      <c r="E1416" s="262" t="s">
        <v>2688</v>
      </c>
      <c r="F1416" s="389" t="s">
        <v>923</v>
      </c>
      <c r="G1416" s="389"/>
      <c r="H1416" s="283" t="s">
        <v>49</v>
      </c>
      <c r="I1416" s="286">
        <v>1</v>
      </c>
      <c r="J1416" s="285">
        <v>47.25</v>
      </c>
      <c r="K1416" s="285">
        <v>47.25</v>
      </c>
      <c r="O1416" s="46"/>
      <c r="P1416" s="46"/>
      <c r="Q1416" s="46"/>
      <c r="R1416" s="46"/>
      <c r="S1416" s="46"/>
      <c r="T1416" s="46"/>
      <c r="U1416" s="46"/>
      <c r="V1416" s="46"/>
      <c r="W1416" s="46"/>
      <c r="X1416" s="46"/>
      <c r="Y1416" s="46"/>
    </row>
    <row r="1417" spans="1:25" ht="15" customHeight="1" x14ac:dyDescent="0.2">
      <c r="A1417" s="46"/>
      <c r="B1417" s="262" t="s">
        <v>919</v>
      </c>
      <c r="C1417" s="284" t="s">
        <v>1443</v>
      </c>
      <c r="D1417" s="262" t="s">
        <v>406</v>
      </c>
      <c r="E1417" s="262" t="s">
        <v>2681</v>
      </c>
      <c r="F1417" s="389" t="s">
        <v>923</v>
      </c>
      <c r="G1417" s="389"/>
      <c r="H1417" s="283" t="s">
        <v>49</v>
      </c>
      <c r="I1417" s="286">
        <v>2</v>
      </c>
      <c r="J1417" s="285">
        <v>12.23</v>
      </c>
      <c r="K1417" s="285">
        <v>24.46</v>
      </c>
      <c r="O1417" s="46"/>
      <c r="P1417" s="46"/>
      <c r="Q1417" s="46"/>
      <c r="R1417" s="46"/>
      <c r="S1417" s="46"/>
      <c r="T1417" s="46"/>
      <c r="U1417" s="46"/>
      <c r="V1417" s="46"/>
      <c r="W1417" s="46"/>
      <c r="X1417" s="46"/>
      <c r="Y1417" s="46"/>
    </row>
    <row r="1418" spans="1:25" ht="15" customHeight="1" x14ac:dyDescent="0.2">
      <c r="A1418" s="46"/>
      <c r="B1418" s="262" t="s">
        <v>919</v>
      </c>
      <c r="C1418" s="284" t="s">
        <v>1441</v>
      </c>
      <c r="D1418" s="262" t="s">
        <v>406</v>
      </c>
      <c r="E1418" s="262" t="s">
        <v>1442</v>
      </c>
      <c r="F1418" s="389" t="s">
        <v>923</v>
      </c>
      <c r="G1418" s="389"/>
      <c r="H1418" s="283" t="s">
        <v>83</v>
      </c>
      <c r="I1418" s="286">
        <v>0.84</v>
      </c>
      <c r="J1418" s="285">
        <v>0.24</v>
      </c>
      <c r="K1418" s="285">
        <v>0.2</v>
      </c>
      <c r="O1418" s="46"/>
      <c r="P1418" s="46"/>
      <c r="Q1418" s="46"/>
      <c r="R1418" s="46"/>
      <c r="S1418" s="46"/>
      <c r="T1418" s="46"/>
      <c r="U1418" s="46"/>
      <c r="V1418" s="46"/>
      <c r="W1418" s="46"/>
      <c r="X1418" s="46"/>
      <c r="Y1418" s="46"/>
    </row>
    <row r="1419" spans="1:25" ht="15" customHeight="1" x14ac:dyDescent="0.2">
      <c r="A1419" s="46"/>
      <c r="B1419" s="262" t="s">
        <v>919</v>
      </c>
      <c r="C1419" s="284" t="s">
        <v>1440</v>
      </c>
      <c r="D1419" s="262" t="s">
        <v>406</v>
      </c>
      <c r="E1419" s="262" t="s">
        <v>2686</v>
      </c>
      <c r="F1419" s="389" t="s">
        <v>923</v>
      </c>
      <c r="G1419" s="389"/>
      <c r="H1419" s="283" t="s">
        <v>49</v>
      </c>
      <c r="I1419" s="286">
        <v>1</v>
      </c>
      <c r="J1419" s="285">
        <v>37.06</v>
      </c>
      <c r="K1419" s="285">
        <v>37.06</v>
      </c>
      <c r="O1419" s="46"/>
      <c r="P1419" s="46"/>
      <c r="Q1419" s="46"/>
      <c r="R1419" s="46"/>
      <c r="S1419" s="46"/>
      <c r="T1419" s="46"/>
      <c r="U1419" s="46"/>
      <c r="V1419" s="46"/>
      <c r="W1419" s="46"/>
      <c r="X1419" s="46"/>
      <c r="Y1419" s="46"/>
    </row>
    <row r="1420" spans="1:25" ht="15" customHeight="1" x14ac:dyDescent="0.2">
      <c r="A1420" s="46"/>
      <c r="B1420" s="262" t="s">
        <v>919</v>
      </c>
      <c r="C1420" s="284" t="s">
        <v>2682</v>
      </c>
      <c r="D1420" s="262" t="s">
        <v>47</v>
      </c>
      <c r="E1420" s="262" t="s">
        <v>2683</v>
      </c>
      <c r="F1420" s="389" t="s">
        <v>923</v>
      </c>
      <c r="G1420" s="389"/>
      <c r="H1420" s="283" t="s">
        <v>49</v>
      </c>
      <c r="I1420" s="286">
        <v>2</v>
      </c>
      <c r="J1420" s="285">
        <v>0.19</v>
      </c>
      <c r="K1420" s="285">
        <v>0.38</v>
      </c>
      <c r="O1420" s="46"/>
      <c r="P1420" s="46"/>
      <c r="Q1420" s="46"/>
      <c r="R1420" s="46"/>
      <c r="S1420" s="46"/>
      <c r="T1420" s="46"/>
      <c r="U1420" s="46"/>
      <c r="V1420" s="46"/>
      <c r="W1420" s="46"/>
      <c r="X1420" s="46"/>
      <c r="Y1420" s="46"/>
    </row>
    <row r="1421" spans="1:25" ht="15" customHeight="1" x14ac:dyDescent="0.2">
      <c r="A1421" s="46"/>
      <c r="B1421" s="262" t="s">
        <v>919</v>
      </c>
      <c r="C1421" s="284" t="s">
        <v>2684</v>
      </c>
      <c r="D1421" s="262" t="s">
        <v>47</v>
      </c>
      <c r="E1421" s="262" t="s">
        <v>2685</v>
      </c>
      <c r="F1421" s="389" t="s">
        <v>923</v>
      </c>
      <c r="G1421" s="389"/>
      <c r="H1421" s="283" t="s">
        <v>49</v>
      </c>
      <c r="I1421" s="286">
        <v>1</v>
      </c>
      <c r="J1421" s="285">
        <v>189</v>
      </c>
      <c r="K1421" s="285">
        <v>189</v>
      </c>
      <c r="O1421" s="46"/>
      <c r="P1421" s="46"/>
      <c r="Q1421" s="46"/>
      <c r="R1421" s="46"/>
      <c r="S1421" s="46"/>
      <c r="T1421" s="46"/>
      <c r="U1421" s="46"/>
      <c r="V1421" s="46"/>
      <c r="W1421" s="46"/>
      <c r="X1421" s="46"/>
      <c r="Y1421" s="46"/>
    </row>
    <row r="1422" spans="1:25" ht="15" customHeight="1" x14ac:dyDescent="0.2">
      <c r="A1422" s="46"/>
      <c r="B1422" s="263"/>
      <c r="C1422" s="263"/>
      <c r="D1422" s="263"/>
      <c r="E1422" s="263"/>
      <c r="F1422" s="263" t="s">
        <v>924</v>
      </c>
      <c r="G1422" s="289">
        <v>112.13</v>
      </c>
      <c r="H1422" s="263" t="s">
        <v>925</v>
      </c>
      <c r="I1422" s="289">
        <v>0</v>
      </c>
      <c r="J1422" s="263" t="s">
        <v>926</v>
      </c>
      <c r="K1422" s="289">
        <v>112.13</v>
      </c>
      <c r="O1422" s="46"/>
      <c r="P1422" s="46"/>
      <c r="Q1422" s="46"/>
      <c r="R1422" s="46"/>
      <c r="S1422" s="46"/>
      <c r="T1422" s="46"/>
      <c r="U1422" s="46"/>
      <c r="V1422" s="46"/>
      <c r="W1422" s="46"/>
      <c r="X1422" s="46"/>
      <c r="Y1422" s="46"/>
    </row>
    <row r="1423" spans="1:25" ht="15" customHeight="1" x14ac:dyDescent="0.2">
      <c r="A1423" s="46"/>
      <c r="B1423" s="263"/>
      <c r="C1423" s="263"/>
      <c r="D1423" s="263"/>
      <c r="E1423" s="263"/>
      <c r="F1423" s="263" t="s">
        <v>927</v>
      </c>
      <c r="G1423" s="289">
        <v>121.63</v>
      </c>
      <c r="H1423" s="263"/>
      <c r="I1423" s="386" t="s">
        <v>928</v>
      </c>
      <c r="J1423" s="386"/>
      <c r="K1423" s="289">
        <v>706.14</v>
      </c>
      <c r="O1423" s="46"/>
      <c r="P1423" s="46"/>
      <c r="Q1423" s="46"/>
      <c r="R1423" s="46"/>
      <c r="S1423" s="46"/>
      <c r="T1423" s="46"/>
      <c r="U1423" s="46"/>
      <c r="V1423" s="46"/>
      <c r="W1423" s="46"/>
      <c r="X1423" s="46"/>
      <c r="Y1423" s="46"/>
    </row>
    <row r="1424" spans="1:25" ht="15" customHeight="1" x14ac:dyDescent="0.2">
      <c r="A1424" s="46"/>
      <c r="B1424" s="401" t="s">
        <v>2776</v>
      </c>
      <c r="C1424" s="401"/>
      <c r="D1424" s="401"/>
      <c r="E1424" s="401"/>
      <c r="F1424" s="401"/>
      <c r="G1424" s="401"/>
      <c r="H1424" s="401"/>
      <c r="I1424" s="401"/>
      <c r="J1424" s="401"/>
      <c r="K1424" s="401"/>
      <c r="O1424" s="46"/>
      <c r="P1424" s="46"/>
      <c r="Q1424" s="46"/>
      <c r="R1424" s="46"/>
      <c r="S1424" s="46"/>
      <c r="T1424" s="46"/>
      <c r="U1424" s="46"/>
      <c r="V1424" s="46"/>
      <c r="W1424" s="46"/>
      <c r="X1424" s="46"/>
      <c r="Y1424" s="46"/>
    </row>
    <row r="1425" spans="1:25" ht="15" customHeight="1" thickBot="1" x14ac:dyDescent="0.25">
      <c r="A1425" s="46"/>
      <c r="B1425" s="425" t="s">
        <v>2809</v>
      </c>
      <c r="C1425" s="425"/>
      <c r="D1425" s="425"/>
      <c r="E1425" s="425"/>
      <c r="F1425" s="425"/>
      <c r="G1425" s="425"/>
      <c r="H1425" s="425"/>
      <c r="I1425" s="425"/>
      <c r="J1425" s="425"/>
      <c r="K1425" s="425"/>
      <c r="O1425" s="46"/>
      <c r="P1425" s="46"/>
      <c r="Q1425" s="46"/>
      <c r="R1425" s="46"/>
      <c r="S1425" s="46"/>
      <c r="T1425" s="46"/>
      <c r="U1425" s="46"/>
      <c r="V1425" s="46"/>
      <c r="W1425" s="46"/>
      <c r="X1425" s="46"/>
      <c r="Y1425" s="46"/>
    </row>
    <row r="1426" spans="1:25" ht="15" customHeight="1" thickTop="1" x14ac:dyDescent="0.2">
      <c r="A1426" s="46"/>
      <c r="B1426" s="278"/>
      <c r="C1426" s="278"/>
      <c r="D1426" s="278"/>
      <c r="E1426" s="278"/>
      <c r="F1426" s="278"/>
      <c r="G1426" s="278"/>
      <c r="H1426" s="278"/>
      <c r="I1426" s="278"/>
      <c r="J1426" s="278"/>
      <c r="K1426" s="278"/>
      <c r="O1426" s="46"/>
      <c r="P1426" s="46"/>
      <c r="Q1426" s="46"/>
      <c r="R1426" s="46"/>
      <c r="S1426" s="46"/>
      <c r="T1426" s="46"/>
      <c r="U1426" s="46"/>
      <c r="V1426" s="46"/>
      <c r="W1426" s="46"/>
      <c r="X1426" s="46"/>
      <c r="Y1426" s="46"/>
    </row>
    <row r="1427" spans="1:25" ht="45.6" customHeight="1" x14ac:dyDescent="0.2">
      <c r="A1427" s="46"/>
      <c r="B1427" s="259" t="s">
        <v>408</v>
      </c>
      <c r="C1427" s="267" t="s">
        <v>24</v>
      </c>
      <c r="D1427" s="259" t="s">
        <v>25</v>
      </c>
      <c r="E1427" s="259" t="s">
        <v>26</v>
      </c>
      <c r="F1427" s="387" t="s">
        <v>917</v>
      </c>
      <c r="G1427" s="387"/>
      <c r="H1427" s="271" t="s">
        <v>27</v>
      </c>
      <c r="I1427" s="267" t="s">
        <v>28</v>
      </c>
      <c r="J1427" s="267" t="s">
        <v>29</v>
      </c>
      <c r="K1427" s="267" t="s">
        <v>30</v>
      </c>
      <c r="O1427" s="46"/>
      <c r="P1427" s="46"/>
      <c r="Q1427" s="46"/>
      <c r="R1427" s="46"/>
      <c r="S1427" s="46"/>
      <c r="T1427" s="46"/>
      <c r="U1427" s="46"/>
      <c r="V1427" s="46"/>
      <c r="W1427" s="46"/>
      <c r="X1427" s="46"/>
      <c r="Y1427" s="46"/>
    </row>
    <row r="1428" spans="1:25" ht="15" customHeight="1" x14ac:dyDescent="0.2">
      <c r="A1428" s="46"/>
      <c r="B1428" s="260" t="s">
        <v>918</v>
      </c>
      <c r="C1428" s="275" t="s">
        <v>409</v>
      </c>
      <c r="D1428" s="260" t="s">
        <v>47</v>
      </c>
      <c r="E1428" s="260" t="s">
        <v>410</v>
      </c>
      <c r="F1428" s="388" t="s">
        <v>4015</v>
      </c>
      <c r="G1428" s="388"/>
      <c r="H1428" s="274" t="s">
        <v>49</v>
      </c>
      <c r="I1428" s="277">
        <v>1</v>
      </c>
      <c r="J1428" s="276">
        <v>150.18</v>
      </c>
      <c r="K1428" s="276">
        <v>150.18</v>
      </c>
      <c r="O1428" s="46"/>
      <c r="P1428" s="46"/>
      <c r="Q1428" s="46"/>
      <c r="R1428" s="46"/>
      <c r="S1428" s="46"/>
      <c r="T1428" s="46"/>
      <c r="U1428" s="46"/>
      <c r="V1428" s="46"/>
      <c r="W1428" s="46"/>
      <c r="X1428" s="46"/>
      <c r="Y1428" s="46"/>
    </row>
    <row r="1429" spans="1:25" ht="15" customHeight="1" x14ac:dyDescent="0.2">
      <c r="A1429" s="46"/>
      <c r="B1429" s="261" t="s">
        <v>953</v>
      </c>
      <c r="C1429" s="280" t="s">
        <v>1236</v>
      </c>
      <c r="D1429" s="261" t="s">
        <v>47</v>
      </c>
      <c r="E1429" s="261" t="s">
        <v>1237</v>
      </c>
      <c r="F1429" s="385" t="s">
        <v>3970</v>
      </c>
      <c r="G1429" s="385"/>
      <c r="H1429" s="279" t="s">
        <v>950</v>
      </c>
      <c r="I1429" s="282">
        <v>0.8458</v>
      </c>
      <c r="J1429" s="281">
        <v>27.38</v>
      </c>
      <c r="K1429" s="281">
        <v>23.15</v>
      </c>
      <c r="O1429" s="46"/>
      <c r="P1429" s="46"/>
      <c r="Q1429" s="46"/>
      <c r="R1429" s="46"/>
      <c r="S1429" s="46"/>
      <c r="T1429" s="46"/>
      <c r="U1429" s="46"/>
      <c r="V1429" s="46"/>
      <c r="W1429" s="46"/>
      <c r="X1429" s="46"/>
      <c r="Y1429" s="46"/>
    </row>
    <row r="1430" spans="1:25" ht="15" customHeight="1" x14ac:dyDescent="0.2">
      <c r="A1430" s="46"/>
      <c r="B1430" s="261" t="s">
        <v>953</v>
      </c>
      <c r="C1430" s="280" t="s">
        <v>1019</v>
      </c>
      <c r="D1430" s="261" t="s">
        <v>47</v>
      </c>
      <c r="E1430" s="261" t="s">
        <v>1020</v>
      </c>
      <c r="F1430" s="385" t="s">
        <v>3970</v>
      </c>
      <c r="G1430" s="385"/>
      <c r="H1430" s="279" t="s">
        <v>950</v>
      </c>
      <c r="I1430" s="282">
        <v>0.26650000000000001</v>
      </c>
      <c r="J1430" s="281">
        <v>24.73</v>
      </c>
      <c r="K1430" s="281">
        <v>6.59</v>
      </c>
      <c r="O1430" s="46"/>
      <c r="P1430" s="46"/>
      <c r="Q1430" s="46"/>
      <c r="R1430" s="46"/>
      <c r="S1430" s="46"/>
      <c r="T1430" s="46"/>
      <c r="U1430" s="46"/>
      <c r="V1430" s="46"/>
      <c r="W1430" s="46"/>
      <c r="X1430" s="46"/>
      <c r="Y1430" s="46"/>
    </row>
    <row r="1431" spans="1:25" ht="15" customHeight="1" x14ac:dyDescent="0.2">
      <c r="A1431" s="46"/>
      <c r="B1431" s="262" t="s">
        <v>919</v>
      </c>
      <c r="C1431" s="284" t="s">
        <v>1446</v>
      </c>
      <c r="D1431" s="262" t="s">
        <v>47</v>
      </c>
      <c r="E1431" s="262" t="s">
        <v>1447</v>
      </c>
      <c r="F1431" s="389" t="s">
        <v>923</v>
      </c>
      <c r="G1431" s="389"/>
      <c r="H1431" s="283" t="s">
        <v>49</v>
      </c>
      <c r="I1431" s="286">
        <v>1</v>
      </c>
      <c r="J1431" s="285">
        <v>99.95</v>
      </c>
      <c r="K1431" s="285">
        <v>99.95</v>
      </c>
      <c r="O1431" s="46"/>
      <c r="P1431" s="46"/>
      <c r="Q1431" s="46"/>
      <c r="R1431" s="46"/>
      <c r="S1431" s="46"/>
      <c r="T1431" s="46"/>
      <c r="U1431" s="46"/>
      <c r="V1431" s="46"/>
      <c r="W1431" s="46"/>
      <c r="X1431" s="46"/>
      <c r="Y1431" s="46"/>
    </row>
    <row r="1432" spans="1:25" ht="15" customHeight="1" x14ac:dyDescent="0.2">
      <c r="A1432" s="46"/>
      <c r="B1432" s="262" t="s">
        <v>919</v>
      </c>
      <c r="C1432" s="284" t="s">
        <v>1444</v>
      </c>
      <c r="D1432" s="262" t="s">
        <v>47</v>
      </c>
      <c r="E1432" s="262" t="s">
        <v>1445</v>
      </c>
      <c r="F1432" s="389" t="s">
        <v>923</v>
      </c>
      <c r="G1432" s="389"/>
      <c r="H1432" s="283" t="s">
        <v>97</v>
      </c>
      <c r="I1432" s="286">
        <v>0.52710000000000001</v>
      </c>
      <c r="J1432" s="285">
        <v>38.89</v>
      </c>
      <c r="K1432" s="285">
        <v>20.49</v>
      </c>
      <c r="O1432" s="46"/>
      <c r="P1432" s="46"/>
      <c r="Q1432" s="46"/>
      <c r="R1432" s="46"/>
      <c r="S1432" s="46"/>
      <c r="T1432" s="46"/>
      <c r="U1432" s="46"/>
      <c r="V1432" s="46"/>
      <c r="W1432" s="46"/>
      <c r="X1432" s="46"/>
      <c r="Y1432" s="46"/>
    </row>
    <row r="1433" spans="1:25" ht="15" customHeight="1" x14ac:dyDescent="0.2">
      <c r="A1433" s="46"/>
      <c r="B1433" s="263"/>
      <c r="C1433" s="263"/>
      <c r="D1433" s="263"/>
      <c r="E1433" s="263"/>
      <c r="F1433" s="263" t="s">
        <v>924</v>
      </c>
      <c r="G1433" s="289">
        <v>25.06</v>
      </c>
      <c r="H1433" s="263" t="s">
        <v>925</v>
      </c>
      <c r="I1433" s="289">
        <v>0</v>
      </c>
      <c r="J1433" s="263" t="s">
        <v>926</v>
      </c>
      <c r="K1433" s="289">
        <v>25.06</v>
      </c>
      <c r="O1433" s="46"/>
      <c r="P1433" s="46"/>
      <c r="Q1433" s="46"/>
      <c r="R1433" s="46"/>
      <c r="S1433" s="46"/>
      <c r="T1433" s="46"/>
      <c r="U1433" s="46"/>
      <c r="V1433" s="46"/>
      <c r="W1433" s="46"/>
      <c r="X1433" s="46"/>
      <c r="Y1433" s="46"/>
    </row>
    <row r="1434" spans="1:25" ht="15" customHeight="1" thickBot="1" x14ac:dyDescent="0.25">
      <c r="A1434" s="46"/>
      <c r="B1434" s="263"/>
      <c r="C1434" s="263"/>
      <c r="D1434" s="263"/>
      <c r="E1434" s="263"/>
      <c r="F1434" s="263" t="s">
        <v>927</v>
      </c>
      <c r="G1434" s="289">
        <v>31.25</v>
      </c>
      <c r="H1434" s="263"/>
      <c r="I1434" s="386" t="s">
        <v>928</v>
      </c>
      <c r="J1434" s="386"/>
      <c r="K1434" s="289">
        <v>181.43</v>
      </c>
      <c r="O1434" s="46"/>
      <c r="P1434" s="46"/>
      <c r="Q1434" s="46"/>
      <c r="R1434" s="46"/>
      <c r="S1434" s="46"/>
      <c r="T1434" s="46"/>
      <c r="U1434" s="46"/>
      <c r="V1434" s="46"/>
      <c r="W1434" s="46"/>
      <c r="X1434" s="46"/>
      <c r="Y1434" s="46"/>
    </row>
    <row r="1435" spans="1:25" ht="15" customHeight="1" thickTop="1" x14ac:dyDescent="0.2">
      <c r="A1435" s="46"/>
      <c r="B1435" s="278"/>
      <c r="C1435" s="278"/>
      <c r="D1435" s="278"/>
      <c r="E1435" s="278"/>
      <c r="F1435" s="278"/>
      <c r="G1435" s="278"/>
      <c r="H1435" s="278"/>
      <c r="I1435" s="278"/>
      <c r="J1435" s="278"/>
      <c r="K1435" s="278"/>
      <c r="O1435" s="46"/>
      <c r="P1435" s="46"/>
      <c r="Q1435" s="46"/>
      <c r="R1435" s="46"/>
      <c r="S1435" s="46"/>
      <c r="T1435" s="46"/>
      <c r="U1435" s="46"/>
      <c r="V1435" s="46"/>
      <c r="W1435" s="46"/>
      <c r="X1435" s="46"/>
      <c r="Y1435" s="46"/>
    </row>
    <row r="1436" spans="1:25" ht="15" customHeight="1" x14ac:dyDescent="0.2">
      <c r="A1436" s="46"/>
      <c r="B1436" s="259" t="s">
        <v>411</v>
      </c>
      <c r="C1436" s="267" t="s">
        <v>24</v>
      </c>
      <c r="D1436" s="259" t="s">
        <v>25</v>
      </c>
      <c r="E1436" s="259" t="s">
        <v>26</v>
      </c>
      <c r="F1436" s="387" t="s">
        <v>917</v>
      </c>
      <c r="G1436" s="387"/>
      <c r="H1436" s="271" t="s">
        <v>27</v>
      </c>
      <c r="I1436" s="267" t="s">
        <v>28</v>
      </c>
      <c r="J1436" s="267" t="s">
        <v>29</v>
      </c>
      <c r="K1436" s="267" t="s">
        <v>30</v>
      </c>
      <c r="O1436" s="46"/>
      <c r="P1436" s="46"/>
      <c r="Q1436" s="46"/>
      <c r="R1436" s="46"/>
      <c r="S1436" s="46"/>
      <c r="T1436" s="46"/>
      <c r="U1436" s="46"/>
      <c r="V1436" s="46"/>
      <c r="W1436" s="46"/>
      <c r="X1436" s="46"/>
      <c r="Y1436" s="46"/>
    </row>
    <row r="1437" spans="1:25" ht="15" customHeight="1" x14ac:dyDescent="0.2">
      <c r="A1437" s="46"/>
      <c r="B1437" s="260" t="s">
        <v>918</v>
      </c>
      <c r="C1437" s="275" t="s">
        <v>2593</v>
      </c>
      <c r="D1437" s="260" t="s">
        <v>73</v>
      </c>
      <c r="E1437" s="260" t="s">
        <v>412</v>
      </c>
      <c r="F1437" s="388" t="s">
        <v>952</v>
      </c>
      <c r="G1437" s="388"/>
      <c r="H1437" s="274" t="s">
        <v>49</v>
      </c>
      <c r="I1437" s="277">
        <v>1</v>
      </c>
      <c r="J1437" s="276">
        <v>123.41</v>
      </c>
      <c r="K1437" s="276">
        <v>123.41</v>
      </c>
      <c r="O1437" s="46"/>
      <c r="P1437" s="46"/>
      <c r="Q1437" s="46"/>
      <c r="R1437" s="46"/>
      <c r="S1437" s="46"/>
      <c r="T1437" s="46"/>
      <c r="U1437" s="46"/>
      <c r="V1437" s="46"/>
      <c r="W1437" s="46"/>
      <c r="X1437" s="46"/>
      <c r="Y1437" s="46"/>
    </row>
    <row r="1438" spans="1:25" ht="15" customHeight="1" x14ac:dyDescent="0.2">
      <c r="A1438" s="46"/>
      <c r="B1438" s="261" t="s">
        <v>953</v>
      </c>
      <c r="C1438" s="280" t="s">
        <v>957</v>
      </c>
      <c r="D1438" s="261" t="s">
        <v>47</v>
      </c>
      <c r="E1438" s="261" t="s">
        <v>958</v>
      </c>
      <c r="F1438" s="385" t="s">
        <v>3970</v>
      </c>
      <c r="G1438" s="385"/>
      <c r="H1438" s="279" t="s">
        <v>950</v>
      </c>
      <c r="I1438" s="282">
        <v>0.5</v>
      </c>
      <c r="J1438" s="281">
        <v>26.08</v>
      </c>
      <c r="K1438" s="281">
        <v>13.04</v>
      </c>
      <c r="O1438" s="46"/>
      <c r="P1438" s="46"/>
      <c r="Q1438" s="46"/>
      <c r="R1438" s="46"/>
      <c r="S1438" s="46"/>
      <c r="T1438" s="46"/>
      <c r="U1438" s="46"/>
      <c r="V1438" s="46"/>
      <c r="W1438" s="46"/>
      <c r="X1438" s="46"/>
      <c r="Y1438" s="46"/>
    </row>
    <row r="1439" spans="1:25" ht="45.6" customHeight="1" x14ac:dyDescent="0.2">
      <c r="A1439" s="46"/>
      <c r="B1439" s="261" t="s">
        <v>953</v>
      </c>
      <c r="C1439" s="280" t="s">
        <v>954</v>
      </c>
      <c r="D1439" s="261" t="s">
        <v>47</v>
      </c>
      <c r="E1439" s="261" t="s">
        <v>955</v>
      </c>
      <c r="F1439" s="385" t="s">
        <v>3970</v>
      </c>
      <c r="G1439" s="385"/>
      <c r="H1439" s="279" t="s">
        <v>950</v>
      </c>
      <c r="I1439" s="282">
        <v>0.5</v>
      </c>
      <c r="J1439" s="281">
        <v>34.46</v>
      </c>
      <c r="K1439" s="281">
        <v>17.23</v>
      </c>
      <c r="O1439" s="46"/>
      <c r="P1439" s="46"/>
      <c r="Q1439" s="46"/>
      <c r="R1439" s="46"/>
      <c r="S1439" s="46"/>
      <c r="T1439" s="46"/>
      <c r="U1439" s="46"/>
      <c r="V1439" s="46"/>
      <c r="W1439" s="46"/>
      <c r="X1439" s="46"/>
      <c r="Y1439" s="46"/>
    </row>
    <row r="1440" spans="1:25" ht="15" customHeight="1" x14ac:dyDescent="0.2">
      <c r="A1440" s="46"/>
      <c r="B1440" s="262" t="s">
        <v>919</v>
      </c>
      <c r="C1440" s="284" t="s">
        <v>1449</v>
      </c>
      <c r="D1440" s="262" t="s">
        <v>36</v>
      </c>
      <c r="E1440" s="262" t="s">
        <v>1450</v>
      </c>
      <c r="F1440" s="389" t="s">
        <v>923</v>
      </c>
      <c r="G1440" s="389"/>
      <c r="H1440" s="283" t="s">
        <v>304</v>
      </c>
      <c r="I1440" s="286">
        <v>1</v>
      </c>
      <c r="J1440" s="285">
        <v>73.7</v>
      </c>
      <c r="K1440" s="285">
        <v>73.7</v>
      </c>
      <c r="O1440" s="46"/>
      <c r="P1440" s="46"/>
      <c r="Q1440" s="46"/>
      <c r="R1440" s="46"/>
      <c r="S1440" s="46"/>
      <c r="T1440" s="46"/>
      <c r="U1440" s="46"/>
      <c r="V1440" s="46"/>
      <c r="W1440" s="46"/>
      <c r="X1440" s="46"/>
      <c r="Y1440" s="46"/>
    </row>
    <row r="1441" spans="1:25" ht="15" customHeight="1" x14ac:dyDescent="0.2">
      <c r="A1441" s="46"/>
      <c r="B1441" s="262" t="s">
        <v>919</v>
      </c>
      <c r="C1441" s="284" t="s">
        <v>1444</v>
      </c>
      <c r="D1441" s="262" t="s">
        <v>47</v>
      </c>
      <c r="E1441" s="262" t="s">
        <v>1445</v>
      </c>
      <c r="F1441" s="389" t="s">
        <v>923</v>
      </c>
      <c r="G1441" s="389"/>
      <c r="H1441" s="283" t="s">
        <v>97</v>
      </c>
      <c r="I1441" s="286">
        <v>0.5</v>
      </c>
      <c r="J1441" s="285">
        <v>38.89</v>
      </c>
      <c r="K1441" s="285">
        <v>19.440000000000001</v>
      </c>
      <c r="O1441" s="46"/>
      <c r="P1441" s="46"/>
      <c r="Q1441" s="46"/>
      <c r="R1441" s="46"/>
      <c r="S1441" s="46"/>
      <c r="T1441" s="46"/>
      <c r="U1441" s="46"/>
      <c r="V1441" s="46"/>
      <c r="W1441" s="46"/>
      <c r="X1441" s="46"/>
      <c r="Y1441" s="46"/>
    </row>
    <row r="1442" spans="1:25" ht="15" customHeight="1" x14ac:dyDescent="0.2">
      <c r="A1442" s="46"/>
      <c r="B1442" s="263"/>
      <c r="C1442" s="263"/>
      <c r="D1442" s="263"/>
      <c r="E1442" s="263"/>
      <c r="F1442" s="263" t="s">
        <v>924</v>
      </c>
      <c r="G1442" s="289">
        <v>26.69</v>
      </c>
      <c r="H1442" s="263" t="s">
        <v>925</v>
      </c>
      <c r="I1442" s="289">
        <v>0</v>
      </c>
      <c r="J1442" s="263" t="s">
        <v>926</v>
      </c>
      <c r="K1442" s="289">
        <v>26.69</v>
      </c>
      <c r="O1442" s="46"/>
      <c r="P1442" s="46"/>
      <c r="Q1442" s="46"/>
      <c r="R1442" s="46"/>
      <c r="S1442" s="46"/>
      <c r="T1442" s="46"/>
      <c r="U1442" s="46"/>
      <c r="V1442" s="46"/>
      <c r="W1442" s="46"/>
      <c r="X1442" s="46"/>
      <c r="Y1442" s="46"/>
    </row>
    <row r="1443" spans="1:25" ht="15" customHeight="1" x14ac:dyDescent="0.2">
      <c r="A1443" s="46"/>
      <c r="B1443" s="263"/>
      <c r="C1443" s="263"/>
      <c r="D1443" s="263"/>
      <c r="E1443" s="263"/>
      <c r="F1443" s="263" t="s">
        <v>927</v>
      </c>
      <c r="G1443" s="289">
        <v>25.68</v>
      </c>
      <c r="H1443" s="263"/>
      <c r="I1443" s="386" t="s">
        <v>928</v>
      </c>
      <c r="J1443" s="386"/>
      <c r="K1443" s="289">
        <v>149.09</v>
      </c>
      <c r="O1443" s="46"/>
      <c r="P1443" s="46"/>
      <c r="Q1443" s="46"/>
      <c r="R1443" s="46"/>
      <c r="S1443" s="46"/>
      <c r="T1443" s="46"/>
      <c r="U1443" s="46"/>
      <c r="V1443" s="46"/>
      <c r="W1443" s="46"/>
      <c r="X1443" s="46"/>
      <c r="Y1443" s="46"/>
    </row>
    <row r="1444" spans="1:25" ht="15" customHeight="1" x14ac:dyDescent="0.2">
      <c r="A1444" s="46"/>
      <c r="B1444" s="401" t="s">
        <v>2776</v>
      </c>
      <c r="C1444" s="401"/>
      <c r="D1444" s="401"/>
      <c r="E1444" s="401"/>
      <c r="F1444" s="401"/>
      <c r="G1444" s="401"/>
      <c r="H1444" s="401"/>
      <c r="I1444" s="401"/>
      <c r="J1444" s="401"/>
      <c r="K1444" s="401"/>
      <c r="O1444" s="46"/>
      <c r="P1444" s="46"/>
      <c r="Q1444" s="46"/>
      <c r="R1444" s="46"/>
      <c r="S1444" s="46"/>
      <c r="T1444" s="46"/>
      <c r="U1444" s="46"/>
      <c r="V1444" s="46"/>
      <c r="W1444" s="46"/>
      <c r="X1444" s="46"/>
      <c r="Y1444" s="46"/>
    </row>
    <row r="1445" spans="1:25" ht="15" customHeight="1" thickBot="1" x14ac:dyDescent="0.25">
      <c r="A1445" s="46"/>
      <c r="B1445" s="425" t="s">
        <v>2810</v>
      </c>
      <c r="C1445" s="425"/>
      <c r="D1445" s="425"/>
      <c r="E1445" s="425"/>
      <c r="F1445" s="425"/>
      <c r="G1445" s="425"/>
      <c r="H1445" s="425"/>
      <c r="I1445" s="425"/>
      <c r="J1445" s="425"/>
      <c r="K1445" s="425"/>
      <c r="O1445" s="46"/>
      <c r="P1445" s="46"/>
      <c r="Q1445" s="46"/>
      <c r="R1445" s="46"/>
      <c r="S1445" s="46"/>
      <c r="T1445" s="46"/>
      <c r="U1445" s="46"/>
      <c r="V1445" s="46"/>
      <c r="W1445" s="46"/>
      <c r="X1445" s="46"/>
      <c r="Y1445" s="46"/>
    </row>
    <row r="1446" spans="1:25" ht="15" customHeight="1" thickTop="1" x14ac:dyDescent="0.2">
      <c r="A1446" s="46"/>
      <c r="B1446" s="278"/>
      <c r="C1446" s="278"/>
      <c r="D1446" s="278"/>
      <c r="E1446" s="278"/>
      <c r="F1446" s="278"/>
      <c r="G1446" s="278"/>
      <c r="H1446" s="278"/>
      <c r="I1446" s="278"/>
      <c r="J1446" s="278"/>
      <c r="K1446" s="278"/>
      <c r="O1446" s="46"/>
      <c r="P1446" s="46"/>
      <c r="Q1446" s="46"/>
      <c r="R1446" s="46"/>
      <c r="S1446" s="46"/>
      <c r="T1446" s="46"/>
      <c r="U1446" s="46"/>
      <c r="V1446" s="46"/>
      <c r="W1446" s="46"/>
      <c r="X1446" s="46"/>
      <c r="Y1446" s="46"/>
    </row>
    <row r="1447" spans="1:25" ht="15" customHeight="1" x14ac:dyDescent="0.2">
      <c r="A1447" s="46"/>
      <c r="B1447" s="259" t="s">
        <v>415</v>
      </c>
      <c r="C1447" s="267" t="s">
        <v>24</v>
      </c>
      <c r="D1447" s="259" t="s">
        <v>25</v>
      </c>
      <c r="E1447" s="259" t="s">
        <v>26</v>
      </c>
      <c r="F1447" s="387" t="s">
        <v>917</v>
      </c>
      <c r="G1447" s="387"/>
      <c r="H1447" s="271" t="s">
        <v>27</v>
      </c>
      <c r="I1447" s="267" t="s">
        <v>28</v>
      </c>
      <c r="J1447" s="267" t="s">
        <v>29</v>
      </c>
      <c r="K1447" s="267" t="s">
        <v>30</v>
      </c>
      <c r="O1447" s="46"/>
      <c r="P1447" s="46"/>
      <c r="Q1447" s="46"/>
      <c r="R1447" s="46"/>
      <c r="S1447" s="46"/>
      <c r="T1447" s="46"/>
      <c r="U1447" s="46"/>
      <c r="V1447" s="46"/>
      <c r="W1447" s="46"/>
      <c r="X1447" s="46"/>
      <c r="Y1447" s="46"/>
    </row>
    <row r="1448" spans="1:25" ht="15" customHeight="1" x14ac:dyDescent="0.2">
      <c r="A1448" s="46"/>
      <c r="B1448" s="260" t="s">
        <v>918</v>
      </c>
      <c r="C1448" s="275" t="s">
        <v>2594</v>
      </c>
      <c r="D1448" s="260" t="s">
        <v>73</v>
      </c>
      <c r="E1448" s="260" t="s">
        <v>416</v>
      </c>
      <c r="F1448" s="388" t="s">
        <v>956</v>
      </c>
      <c r="G1448" s="388"/>
      <c r="H1448" s="274" t="s">
        <v>40</v>
      </c>
      <c r="I1448" s="277">
        <v>1</v>
      </c>
      <c r="J1448" s="276">
        <v>1749.59</v>
      </c>
      <c r="K1448" s="276">
        <v>1749.59</v>
      </c>
      <c r="O1448" s="46"/>
      <c r="P1448" s="46"/>
      <c r="Q1448" s="46"/>
      <c r="R1448" s="46"/>
      <c r="S1448" s="46"/>
      <c r="T1448" s="46"/>
      <c r="U1448" s="46"/>
      <c r="V1448" s="46"/>
      <c r="W1448" s="46"/>
      <c r="X1448" s="46"/>
      <c r="Y1448" s="46"/>
    </row>
    <row r="1449" spans="1:25" ht="45.6" customHeight="1" x14ac:dyDescent="0.2">
      <c r="A1449" s="46"/>
      <c r="B1449" s="261" t="s">
        <v>953</v>
      </c>
      <c r="C1449" s="280" t="s">
        <v>1106</v>
      </c>
      <c r="D1449" s="261" t="s">
        <v>47</v>
      </c>
      <c r="E1449" s="261" t="s">
        <v>1107</v>
      </c>
      <c r="F1449" s="385" t="s">
        <v>3970</v>
      </c>
      <c r="G1449" s="385"/>
      <c r="H1449" s="279" t="s">
        <v>950</v>
      </c>
      <c r="I1449" s="282">
        <v>0.1</v>
      </c>
      <c r="J1449" s="281">
        <v>35.29</v>
      </c>
      <c r="K1449" s="281">
        <v>3.52</v>
      </c>
      <c r="O1449" s="46"/>
      <c r="P1449" s="46"/>
      <c r="Q1449" s="46"/>
      <c r="R1449" s="46"/>
      <c r="S1449" s="46"/>
      <c r="T1449" s="46"/>
      <c r="U1449" s="46"/>
      <c r="V1449" s="46"/>
      <c r="W1449" s="46"/>
      <c r="X1449" s="46"/>
      <c r="Y1449" s="46"/>
    </row>
    <row r="1450" spans="1:25" ht="15" customHeight="1" x14ac:dyDescent="0.2">
      <c r="A1450" s="46"/>
      <c r="B1450" s="261" t="s">
        <v>953</v>
      </c>
      <c r="C1450" s="280" t="s">
        <v>1019</v>
      </c>
      <c r="D1450" s="261" t="s">
        <v>47</v>
      </c>
      <c r="E1450" s="261" t="s">
        <v>1020</v>
      </c>
      <c r="F1450" s="385" t="s">
        <v>3970</v>
      </c>
      <c r="G1450" s="385"/>
      <c r="H1450" s="279" t="s">
        <v>950</v>
      </c>
      <c r="I1450" s="282">
        <v>3</v>
      </c>
      <c r="J1450" s="281">
        <v>24.73</v>
      </c>
      <c r="K1450" s="281">
        <v>74.19</v>
      </c>
      <c r="O1450" s="46"/>
      <c r="P1450" s="46"/>
      <c r="Q1450" s="46"/>
      <c r="R1450" s="46"/>
      <c r="S1450" s="46"/>
      <c r="T1450" s="46"/>
      <c r="U1450" s="46"/>
      <c r="V1450" s="46"/>
      <c r="W1450" s="46"/>
      <c r="X1450" s="46"/>
      <c r="Y1450" s="46"/>
    </row>
    <row r="1451" spans="1:25" ht="15" customHeight="1" x14ac:dyDescent="0.2">
      <c r="A1451" s="46"/>
      <c r="B1451" s="261" t="s">
        <v>953</v>
      </c>
      <c r="C1451" s="280" t="s">
        <v>1017</v>
      </c>
      <c r="D1451" s="261" t="s">
        <v>47</v>
      </c>
      <c r="E1451" s="261" t="s">
        <v>1018</v>
      </c>
      <c r="F1451" s="385" t="s">
        <v>3970</v>
      </c>
      <c r="G1451" s="385"/>
      <c r="H1451" s="279" t="s">
        <v>950</v>
      </c>
      <c r="I1451" s="282">
        <v>1.5</v>
      </c>
      <c r="J1451" s="281">
        <v>36.35</v>
      </c>
      <c r="K1451" s="281">
        <v>54.52</v>
      </c>
      <c r="O1451" s="46"/>
      <c r="P1451" s="46"/>
      <c r="Q1451" s="46"/>
      <c r="R1451" s="46"/>
      <c r="S1451" s="46"/>
      <c r="T1451" s="46"/>
      <c r="U1451" s="46"/>
      <c r="V1451" s="46"/>
      <c r="W1451" s="46"/>
      <c r="X1451" s="46"/>
      <c r="Y1451" s="46"/>
    </row>
    <row r="1452" spans="1:25" ht="15" customHeight="1" x14ac:dyDescent="0.2">
      <c r="A1452" s="46"/>
      <c r="B1452" s="261" t="s">
        <v>953</v>
      </c>
      <c r="C1452" s="280" t="s">
        <v>1108</v>
      </c>
      <c r="D1452" s="261" t="s">
        <v>47</v>
      </c>
      <c r="E1452" s="261" t="s">
        <v>1109</v>
      </c>
      <c r="F1452" s="385" t="s">
        <v>3970</v>
      </c>
      <c r="G1452" s="385"/>
      <c r="H1452" s="279" t="s">
        <v>950</v>
      </c>
      <c r="I1452" s="282">
        <v>0.1</v>
      </c>
      <c r="J1452" s="281">
        <v>26.59</v>
      </c>
      <c r="K1452" s="281">
        <v>2.65</v>
      </c>
      <c r="O1452" s="46"/>
      <c r="P1452" s="46"/>
      <c r="Q1452" s="46"/>
      <c r="R1452" s="46"/>
      <c r="S1452" s="46"/>
      <c r="T1452" s="46"/>
      <c r="U1452" s="46"/>
      <c r="V1452" s="46"/>
      <c r="W1452" s="46"/>
      <c r="X1452" s="46"/>
      <c r="Y1452" s="46"/>
    </row>
    <row r="1453" spans="1:25" ht="15" customHeight="1" x14ac:dyDescent="0.2">
      <c r="A1453" s="46"/>
      <c r="B1453" s="261" t="s">
        <v>953</v>
      </c>
      <c r="C1453" s="280" t="s">
        <v>1042</v>
      </c>
      <c r="D1453" s="261" t="s">
        <v>47</v>
      </c>
      <c r="E1453" s="261" t="s">
        <v>1043</v>
      </c>
      <c r="F1453" s="385" t="s">
        <v>3970</v>
      </c>
      <c r="G1453" s="385"/>
      <c r="H1453" s="279" t="s">
        <v>950</v>
      </c>
      <c r="I1453" s="282">
        <v>1.5</v>
      </c>
      <c r="J1453" s="281">
        <v>26.44</v>
      </c>
      <c r="K1453" s="281">
        <v>39.659999999999997</v>
      </c>
      <c r="O1453" s="46"/>
      <c r="P1453" s="46"/>
      <c r="Q1453" s="46"/>
      <c r="R1453" s="46"/>
      <c r="S1453" s="46"/>
      <c r="T1453" s="46"/>
      <c r="U1453" s="46"/>
      <c r="V1453" s="46"/>
      <c r="W1453" s="46"/>
      <c r="X1453" s="46"/>
      <c r="Y1453" s="46"/>
    </row>
    <row r="1454" spans="1:25" ht="15" customHeight="1" x14ac:dyDescent="0.2">
      <c r="A1454" s="46"/>
      <c r="B1454" s="261" t="s">
        <v>953</v>
      </c>
      <c r="C1454" s="280" t="s">
        <v>1086</v>
      </c>
      <c r="D1454" s="261" t="s">
        <v>47</v>
      </c>
      <c r="E1454" s="261" t="s">
        <v>1087</v>
      </c>
      <c r="F1454" s="385" t="s">
        <v>3970</v>
      </c>
      <c r="G1454" s="385"/>
      <c r="H1454" s="279" t="s">
        <v>950</v>
      </c>
      <c r="I1454" s="282">
        <v>2</v>
      </c>
      <c r="J1454" s="281">
        <v>35.590000000000003</v>
      </c>
      <c r="K1454" s="281">
        <v>71.180000000000007</v>
      </c>
      <c r="O1454" s="46"/>
      <c r="P1454" s="46"/>
      <c r="Q1454" s="46"/>
      <c r="R1454" s="46"/>
      <c r="S1454" s="46"/>
      <c r="T1454" s="46"/>
      <c r="U1454" s="46"/>
      <c r="V1454" s="46"/>
      <c r="W1454" s="46"/>
      <c r="X1454" s="46"/>
      <c r="Y1454" s="46"/>
    </row>
    <row r="1455" spans="1:25" ht="15" customHeight="1" x14ac:dyDescent="0.2">
      <c r="A1455" s="46"/>
      <c r="B1455" s="262" t="s">
        <v>919</v>
      </c>
      <c r="C1455" s="284" t="s">
        <v>1044</v>
      </c>
      <c r="D1455" s="262" t="s">
        <v>47</v>
      </c>
      <c r="E1455" s="262" t="s">
        <v>1045</v>
      </c>
      <c r="F1455" s="389" t="s">
        <v>923</v>
      </c>
      <c r="G1455" s="389"/>
      <c r="H1455" s="283" t="s">
        <v>97</v>
      </c>
      <c r="I1455" s="286">
        <v>0.2</v>
      </c>
      <c r="J1455" s="285">
        <v>17.2</v>
      </c>
      <c r="K1455" s="285">
        <v>3.44</v>
      </c>
      <c r="O1455" s="46"/>
      <c r="P1455" s="46"/>
      <c r="Q1455" s="46"/>
      <c r="R1455" s="46"/>
      <c r="S1455" s="46"/>
      <c r="T1455" s="46"/>
      <c r="U1455" s="46"/>
      <c r="V1455" s="46"/>
      <c r="W1455" s="46"/>
      <c r="X1455" s="46"/>
      <c r="Y1455" s="46"/>
    </row>
    <row r="1456" spans="1:25" ht="15" customHeight="1" x14ac:dyDescent="0.2">
      <c r="A1456" s="46"/>
      <c r="B1456" s="262" t="s">
        <v>919</v>
      </c>
      <c r="C1456" s="284" t="s">
        <v>2695</v>
      </c>
      <c r="D1456" s="262" t="s">
        <v>47</v>
      </c>
      <c r="E1456" s="262" t="s">
        <v>2696</v>
      </c>
      <c r="F1456" s="389" t="s">
        <v>923</v>
      </c>
      <c r="G1456" s="389"/>
      <c r="H1456" s="283" t="s">
        <v>83</v>
      </c>
      <c r="I1456" s="286">
        <v>5</v>
      </c>
      <c r="J1456" s="285">
        <v>11.72</v>
      </c>
      <c r="K1456" s="285">
        <v>58.6</v>
      </c>
      <c r="O1456" s="46"/>
      <c r="P1456" s="46"/>
      <c r="Q1456" s="46"/>
      <c r="R1456" s="46"/>
      <c r="S1456" s="46"/>
      <c r="T1456" s="46"/>
      <c r="U1456" s="46"/>
      <c r="V1456" s="46"/>
      <c r="W1456" s="46"/>
      <c r="X1456" s="46"/>
      <c r="Y1456" s="46"/>
    </row>
    <row r="1457" spans="1:25" ht="15" customHeight="1" x14ac:dyDescent="0.2">
      <c r="A1457" s="46"/>
      <c r="B1457" s="262" t="s">
        <v>919</v>
      </c>
      <c r="C1457" s="284" t="s">
        <v>2697</v>
      </c>
      <c r="D1457" s="262" t="s">
        <v>47</v>
      </c>
      <c r="E1457" s="262" t="s">
        <v>2698</v>
      </c>
      <c r="F1457" s="389" t="s">
        <v>923</v>
      </c>
      <c r="G1457" s="389"/>
      <c r="H1457" s="283" t="s">
        <v>40</v>
      </c>
      <c r="I1457" s="286">
        <v>1.05</v>
      </c>
      <c r="J1457" s="285">
        <v>7.73</v>
      </c>
      <c r="K1457" s="285">
        <v>8.11</v>
      </c>
      <c r="O1457" s="46"/>
      <c r="P1457" s="46"/>
      <c r="Q1457" s="46"/>
      <c r="R1457" s="46"/>
      <c r="S1457" s="46"/>
      <c r="T1457" s="46"/>
      <c r="U1457" s="46"/>
      <c r="V1457" s="46"/>
      <c r="W1457" s="46"/>
      <c r="X1457" s="46"/>
      <c r="Y1457" s="46"/>
    </row>
    <row r="1458" spans="1:25" ht="45.6" customHeight="1" x14ac:dyDescent="0.2">
      <c r="A1458" s="46"/>
      <c r="B1458" s="262" t="s">
        <v>919</v>
      </c>
      <c r="C1458" s="284" t="s">
        <v>2691</v>
      </c>
      <c r="D1458" s="262" t="s">
        <v>47</v>
      </c>
      <c r="E1458" s="262" t="s">
        <v>2692</v>
      </c>
      <c r="F1458" s="389" t="s">
        <v>923</v>
      </c>
      <c r="G1458" s="389"/>
      <c r="H1458" s="283" t="s">
        <v>1075</v>
      </c>
      <c r="I1458" s="286">
        <v>0.1</v>
      </c>
      <c r="J1458" s="285">
        <v>16</v>
      </c>
      <c r="K1458" s="285">
        <v>1.6</v>
      </c>
      <c r="O1458" s="46"/>
      <c r="P1458" s="46"/>
      <c r="Q1458" s="46"/>
      <c r="R1458" s="46"/>
      <c r="S1458" s="46"/>
      <c r="T1458" s="46"/>
      <c r="U1458" s="46"/>
      <c r="V1458" s="46"/>
      <c r="W1458" s="46"/>
      <c r="X1458" s="46"/>
      <c r="Y1458" s="46"/>
    </row>
    <row r="1459" spans="1:25" ht="15" customHeight="1" x14ac:dyDescent="0.2">
      <c r="A1459" s="46"/>
      <c r="B1459" s="262" t="s">
        <v>919</v>
      </c>
      <c r="C1459" s="284" t="s">
        <v>2693</v>
      </c>
      <c r="D1459" s="262" t="s">
        <v>47</v>
      </c>
      <c r="E1459" s="262" t="s">
        <v>2694</v>
      </c>
      <c r="F1459" s="389" t="s">
        <v>923</v>
      </c>
      <c r="G1459" s="389"/>
      <c r="H1459" s="283" t="s">
        <v>40</v>
      </c>
      <c r="I1459" s="286">
        <v>0.33</v>
      </c>
      <c r="J1459" s="285">
        <v>35.51</v>
      </c>
      <c r="K1459" s="285">
        <v>11.71</v>
      </c>
      <c r="O1459" s="46"/>
      <c r="P1459" s="46"/>
      <c r="Q1459" s="46"/>
      <c r="R1459" s="46"/>
      <c r="S1459" s="46"/>
      <c r="T1459" s="46"/>
      <c r="U1459" s="46"/>
      <c r="V1459" s="46"/>
      <c r="W1459" s="46"/>
      <c r="X1459" s="46"/>
      <c r="Y1459" s="46"/>
    </row>
    <row r="1460" spans="1:25" ht="15" customHeight="1" x14ac:dyDescent="0.2">
      <c r="A1460" s="46"/>
      <c r="B1460" s="262" t="s">
        <v>919</v>
      </c>
      <c r="C1460" s="284" t="s">
        <v>1451</v>
      </c>
      <c r="D1460" s="262" t="s">
        <v>36</v>
      </c>
      <c r="E1460" s="262" t="s">
        <v>1452</v>
      </c>
      <c r="F1460" s="389" t="s">
        <v>923</v>
      </c>
      <c r="G1460" s="389"/>
      <c r="H1460" s="283" t="s">
        <v>60</v>
      </c>
      <c r="I1460" s="286">
        <v>0.05</v>
      </c>
      <c r="J1460" s="285">
        <v>440.17</v>
      </c>
      <c r="K1460" s="285">
        <v>22</v>
      </c>
      <c r="O1460" s="46"/>
      <c r="P1460" s="46"/>
      <c r="Q1460" s="46"/>
      <c r="R1460" s="46"/>
      <c r="S1460" s="46"/>
      <c r="T1460" s="46"/>
      <c r="U1460" s="46"/>
      <c r="V1460" s="46"/>
      <c r="W1460" s="46"/>
      <c r="X1460" s="46"/>
      <c r="Y1460" s="46"/>
    </row>
    <row r="1461" spans="1:25" ht="15" customHeight="1" x14ac:dyDescent="0.2">
      <c r="A1461" s="46"/>
      <c r="B1461" s="262" t="s">
        <v>919</v>
      </c>
      <c r="C1461" s="284" t="s">
        <v>1454</v>
      </c>
      <c r="D1461" s="262" t="s">
        <v>36</v>
      </c>
      <c r="E1461" s="262" t="s">
        <v>1455</v>
      </c>
      <c r="F1461" s="389" t="s">
        <v>923</v>
      </c>
      <c r="G1461" s="389"/>
      <c r="H1461" s="283" t="s">
        <v>40</v>
      </c>
      <c r="I1461" s="286">
        <v>1</v>
      </c>
      <c r="J1461" s="285">
        <v>1398.41</v>
      </c>
      <c r="K1461" s="285">
        <v>1398.41</v>
      </c>
      <c r="O1461" s="46"/>
      <c r="P1461" s="46"/>
      <c r="Q1461" s="46"/>
      <c r="R1461" s="46"/>
      <c r="S1461" s="46"/>
      <c r="T1461" s="46"/>
      <c r="U1461" s="46"/>
      <c r="V1461" s="46"/>
      <c r="W1461" s="46"/>
      <c r="X1461" s="46"/>
      <c r="Y1461" s="46"/>
    </row>
    <row r="1462" spans="1:25" ht="15" customHeight="1" x14ac:dyDescent="0.2">
      <c r="A1462" s="46"/>
      <c r="B1462" s="263"/>
      <c r="C1462" s="263"/>
      <c r="D1462" s="263"/>
      <c r="E1462" s="263"/>
      <c r="F1462" s="263" t="s">
        <v>924</v>
      </c>
      <c r="G1462" s="289">
        <v>212.05</v>
      </c>
      <c r="H1462" s="263" t="s">
        <v>925</v>
      </c>
      <c r="I1462" s="289">
        <v>0</v>
      </c>
      <c r="J1462" s="263" t="s">
        <v>926</v>
      </c>
      <c r="K1462" s="289">
        <v>212.05</v>
      </c>
      <c r="O1462" s="46"/>
      <c r="P1462" s="46"/>
      <c r="Q1462" s="46"/>
      <c r="R1462" s="46"/>
      <c r="S1462" s="46"/>
      <c r="T1462" s="46"/>
      <c r="U1462" s="46"/>
      <c r="V1462" s="46"/>
      <c r="W1462" s="46"/>
      <c r="X1462" s="46"/>
      <c r="Y1462" s="46"/>
    </row>
    <row r="1463" spans="1:25" ht="15" customHeight="1" x14ac:dyDescent="0.2">
      <c r="A1463" s="46"/>
      <c r="B1463" s="263"/>
      <c r="C1463" s="263"/>
      <c r="D1463" s="263"/>
      <c r="E1463" s="263"/>
      <c r="F1463" s="263" t="s">
        <v>927</v>
      </c>
      <c r="G1463" s="289">
        <v>364.08</v>
      </c>
      <c r="H1463" s="263"/>
      <c r="I1463" s="386" t="s">
        <v>928</v>
      </c>
      <c r="J1463" s="386"/>
      <c r="K1463" s="289">
        <v>2113.67</v>
      </c>
      <c r="O1463" s="46"/>
      <c r="P1463" s="46"/>
      <c r="Q1463" s="46"/>
      <c r="R1463" s="46"/>
      <c r="S1463" s="46"/>
      <c r="T1463" s="46"/>
      <c r="U1463" s="46"/>
      <c r="V1463" s="46"/>
      <c r="W1463" s="46"/>
      <c r="X1463" s="46"/>
      <c r="Y1463" s="46"/>
    </row>
    <row r="1464" spans="1:25" ht="15" customHeight="1" x14ac:dyDescent="0.2">
      <c r="A1464" s="46"/>
      <c r="B1464" s="401" t="s">
        <v>2776</v>
      </c>
      <c r="C1464" s="401"/>
      <c r="D1464" s="401"/>
      <c r="E1464" s="401"/>
      <c r="F1464" s="401"/>
      <c r="G1464" s="401"/>
      <c r="H1464" s="401"/>
      <c r="I1464" s="401"/>
      <c r="J1464" s="401"/>
      <c r="K1464" s="401"/>
      <c r="O1464" s="46"/>
      <c r="P1464" s="46"/>
      <c r="Q1464" s="46"/>
      <c r="R1464" s="46"/>
      <c r="S1464" s="46"/>
      <c r="T1464" s="46"/>
      <c r="U1464" s="46"/>
      <c r="V1464" s="46"/>
      <c r="W1464" s="46"/>
      <c r="X1464" s="46"/>
      <c r="Y1464" s="46"/>
    </row>
    <row r="1465" spans="1:25" ht="15" customHeight="1" thickBot="1" x14ac:dyDescent="0.25">
      <c r="A1465" s="46"/>
      <c r="B1465" s="425" t="s">
        <v>2811</v>
      </c>
      <c r="C1465" s="425"/>
      <c r="D1465" s="425"/>
      <c r="E1465" s="425"/>
      <c r="F1465" s="425"/>
      <c r="G1465" s="425"/>
      <c r="H1465" s="425"/>
      <c r="I1465" s="425"/>
      <c r="J1465" s="425"/>
      <c r="K1465" s="425"/>
      <c r="O1465" s="46"/>
      <c r="P1465" s="46"/>
      <c r="Q1465" s="46"/>
      <c r="R1465" s="46"/>
      <c r="S1465" s="46"/>
      <c r="T1465" s="46"/>
      <c r="U1465" s="46"/>
      <c r="V1465" s="46"/>
      <c r="W1465" s="46"/>
      <c r="X1465" s="46"/>
      <c r="Y1465" s="46"/>
    </row>
    <row r="1466" spans="1:25" ht="15" customHeight="1" thickTop="1" x14ac:dyDescent="0.2">
      <c r="A1466" s="46"/>
      <c r="B1466" s="278"/>
      <c r="C1466" s="278"/>
      <c r="D1466" s="278"/>
      <c r="E1466" s="278"/>
      <c r="F1466" s="278"/>
      <c r="G1466" s="278"/>
      <c r="H1466" s="278"/>
      <c r="I1466" s="278"/>
      <c r="J1466" s="278"/>
      <c r="K1466" s="278"/>
      <c r="O1466" s="46"/>
      <c r="P1466" s="46"/>
      <c r="Q1466" s="46"/>
      <c r="R1466" s="46"/>
      <c r="S1466" s="46"/>
      <c r="T1466" s="46"/>
      <c r="U1466" s="46"/>
      <c r="V1466" s="46"/>
      <c r="W1466" s="46"/>
      <c r="X1466" s="46"/>
      <c r="Y1466" s="46"/>
    </row>
    <row r="1467" spans="1:25" ht="15" customHeight="1" x14ac:dyDescent="0.2">
      <c r="A1467" s="46"/>
      <c r="B1467" s="259" t="s">
        <v>417</v>
      </c>
      <c r="C1467" s="267" t="s">
        <v>24</v>
      </c>
      <c r="D1467" s="259" t="s">
        <v>25</v>
      </c>
      <c r="E1467" s="259" t="s">
        <v>26</v>
      </c>
      <c r="F1467" s="387" t="s">
        <v>917</v>
      </c>
      <c r="G1467" s="387"/>
      <c r="H1467" s="271" t="s">
        <v>27</v>
      </c>
      <c r="I1467" s="267" t="s">
        <v>28</v>
      </c>
      <c r="J1467" s="267" t="s">
        <v>29</v>
      </c>
      <c r="K1467" s="267" t="s">
        <v>30</v>
      </c>
      <c r="O1467" s="46"/>
      <c r="P1467" s="46"/>
      <c r="Q1467" s="46"/>
      <c r="R1467" s="46"/>
      <c r="S1467" s="46"/>
      <c r="T1467" s="46"/>
      <c r="U1467" s="46"/>
      <c r="V1467" s="46"/>
      <c r="W1467" s="46"/>
      <c r="X1467" s="46"/>
      <c r="Y1467" s="46"/>
    </row>
    <row r="1468" spans="1:25" ht="15" customHeight="1" x14ac:dyDescent="0.2">
      <c r="A1468" s="46"/>
      <c r="B1468" s="260" t="s">
        <v>918</v>
      </c>
      <c r="C1468" s="275" t="s">
        <v>2471</v>
      </c>
      <c r="D1468" s="260" t="s">
        <v>73</v>
      </c>
      <c r="E1468" s="260" t="s">
        <v>2472</v>
      </c>
      <c r="F1468" s="388" t="s">
        <v>956</v>
      </c>
      <c r="G1468" s="388"/>
      <c r="H1468" s="274" t="s">
        <v>49</v>
      </c>
      <c r="I1468" s="277">
        <v>1</v>
      </c>
      <c r="J1468" s="276">
        <v>2429.73</v>
      </c>
      <c r="K1468" s="276">
        <v>2429.73</v>
      </c>
      <c r="O1468" s="46"/>
      <c r="P1468" s="46"/>
      <c r="Q1468" s="46"/>
      <c r="R1468" s="46"/>
      <c r="S1468" s="46"/>
      <c r="T1468" s="46"/>
      <c r="U1468" s="46"/>
      <c r="V1468" s="46"/>
      <c r="W1468" s="46"/>
      <c r="X1468" s="46"/>
      <c r="Y1468" s="46"/>
    </row>
    <row r="1469" spans="1:25" ht="15" customHeight="1" x14ac:dyDescent="0.2">
      <c r="A1469" s="46"/>
      <c r="B1469" s="261" t="s">
        <v>953</v>
      </c>
      <c r="C1469" s="280" t="s">
        <v>957</v>
      </c>
      <c r="D1469" s="261" t="s">
        <v>47</v>
      </c>
      <c r="E1469" s="261" t="s">
        <v>958</v>
      </c>
      <c r="F1469" s="385" t="s">
        <v>3970</v>
      </c>
      <c r="G1469" s="385"/>
      <c r="H1469" s="279" t="s">
        <v>950</v>
      </c>
      <c r="I1469" s="282">
        <v>0.2</v>
      </c>
      <c r="J1469" s="281">
        <v>26.08</v>
      </c>
      <c r="K1469" s="281">
        <v>5.21</v>
      </c>
      <c r="O1469" s="46"/>
      <c r="P1469" s="46"/>
      <c r="Q1469" s="46"/>
      <c r="R1469" s="46"/>
      <c r="S1469" s="46"/>
      <c r="T1469" s="46"/>
      <c r="U1469" s="46"/>
      <c r="V1469" s="46"/>
      <c r="W1469" s="46"/>
      <c r="X1469" s="46"/>
      <c r="Y1469" s="46"/>
    </row>
    <row r="1470" spans="1:25" ht="15" customHeight="1" x14ac:dyDescent="0.2">
      <c r="A1470" s="46"/>
      <c r="B1470" s="261" t="s">
        <v>953</v>
      </c>
      <c r="C1470" s="280" t="s">
        <v>954</v>
      </c>
      <c r="D1470" s="261" t="s">
        <v>47</v>
      </c>
      <c r="E1470" s="261" t="s">
        <v>955</v>
      </c>
      <c r="F1470" s="385" t="s">
        <v>3970</v>
      </c>
      <c r="G1470" s="385"/>
      <c r="H1470" s="279" t="s">
        <v>950</v>
      </c>
      <c r="I1470" s="282">
        <v>0.2</v>
      </c>
      <c r="J1470" s="281">
        <v>34.46</v>
      </c>
      <c r="K1470" s="281">
        <v>6.89</v>
      </c>
      <c r="O1470" s="46"/>
      <c r="P1470" s="46"/>
      <c r="Q1470" s="46"/>
      <c r="R1470" s="46"/>
      <c r="S1470" s="46"/>
      <c r="T1470" s="46"/>
      <c r="U1470" s="46"/>
      <c r="V1470" s="46"/>
      <c r="W1470" s="46"/>
      <c r="X1470" s="46"/>
      <c r="Y1470" s="46"/>
    </row>
    <row r="1471" spans="1:25" ht="15" customHeight="1" x14ac:dyDescent="0.2">
      <c r="A1471" s="46"/>
      <c r="B1471" s="262" t="s">
        <v>919</v>
      </c>
      <c r="C1471" s="284" t="s">
        <v>2699</v>
      </c>
      <c r="D1471" s="262" t="s">
        <v>39</v>
      </c>
      <c r="E1471" s="262" t="s">
        <v>418</v>
      </c>
      <c r="F1471" s="389" t="s">
        <v>923</v>
      </c>
      <c r="G1471" s="389"/>
      <c r="H1471" s="283" t="s">
        <v>304</v>
      </c>
      <c r="I1471" s="286">
        <v>1</v>
      </c>
      <c r="J1471" s="285">
        <v>2417.63</v>
      </c>
      <c r="K1471" s="285">
        <v>2417.63</v>
      </c>
      <c r="O1471" s="46"/>
      <c r="P1471" s="46"/>
      <c r="Q1471" s="46"/>
      <c r="R1471" s="46"/>
      <c r="S1471" s="46"/>
      <c r="T1471" s="46"/>
      <c r="U1471" s="46"/>
      <c r="V1471" s="46"/>
      <c r="W1471" s="46"/>
      <c r="X1471" s="46"/>
      <c r="Y1471" s="46"/>
    </row>
    <row r="1472" spans="1:25" ht="15" customHeight="1" x14ac:dyDescent="0.2">
      <c r="A1472" s="46"/>
      <c r="B1472" s="263"/>
      <c r="C1472" s="263"/>
      <c r="D1472" s="263"/>
      <c r="E1472" s="263"/>
      <c r="F1472" s="263" t="s">
        <v>924</v>
      </c>
      <c r="G1472" s="289">
        <v>10.67</v>
      </c>
      <c r="H1472" s="263" t="s">
        <v>925</v>
      </c>
      <c r="I1472" s="289">
        <v>0</v>
      </c>
      <c r="J1472" s="263" t="s">
        <v>926</v>
      </c>
      <c r="K1472" s="289">
        <v>10.67</v>
      </c>
      <c r="O1472" s="46"/>
      <c r="P1472" s="46"/>
      <c r="Q1472" s="46"/>
      <c r="R1472" s="46"/>
      <c r="S1472" s="46"/>
      <c r="T1472" s="46"/>
      <c r="U1472" s="46"/>
      <c r="V1472" s="46"/>
      <c r="W1472" s="46"/>
      <c r="X1472" s="46"/>
      <c r="Y1472" s="46"/>
    </row>
    <row r="1473" spans="1:25" ht="15" customHeight="1" x14ac:dyDescent="0.2">
      <c r="A1473" s="46"/>
      <c r="B1473" s="263"/>
      <c r="C1473" s="263"/>
      <c r="D1473" s="263"/>
      <c r="E1473" s="263"/>
      <c r="F1473" s="263" t="s">
        <v>927</v>
      </c>
      <c r="G1473" s="289">
        <v>505.62</v>
      </c>
      <c r="H1473" s="263"/>
      <c r="I1473" s="386" t="s">
        <v>928</v>
      </c>
      <c r="J1473" s="386"/>
      <c r="K1473" s="289">
        <v>2935.35</v>
      </c>
      <c r="O1473" s="46"/>
      <c r="P1473" s="46"/>
      <c r="Q1473" s="46"/>
      <c r="R1473" s="46"/>
      <c r="S1473" s="46"/>
      <c r="T1473" s="46"/>
      <c r="U1473" s="46"/>
      <c r="V1473" s="46"/>
      <c r="W1473" s="46"/>
      <c r="X1473" s="46"/>
      <c r="Y1473" s="46"/>
    </row>
    <row r="1474" spans="1:25" ht="15" customHeight="1" x14ac:dyDescent="0.2">
      <c r="A1474" s="46"/>
      <c r="B1474" s="401" t="s">
        <v>2776</v>
      </c>
      <c r="C1474" s="401"/>
      <c r="D1474" s="401"/>
      <c r="E1474" s="401"/>
      <c r="F1474" s="401"/>
      <c r="G1474" s="401"/>
      <c r="H1474" s="401"/>
      <c r="I1474" s="401"/>
      <c r="J1474" s="401"/>
      <c r="K1474" s="401"/>
      <c r="O1474" s="46"/>
      <c r="P1474" s="46"/>
      <c r="Q1474" s="46"/>
      <c r="R1474" s="46"/>
      <c r="S1474" s="46"/>
      <c r="T1474" s="46"/>
      <c r="U1474" s="46"/>
      <c r="V1474" s="46"/>
      <c r="W1474" s="46"/>
      <c r="X1474" s="46"/>
      <c r="Y1474" s="46"/>
    </row>
    <row r="1475" spans="1:25" ht="15" customHeight="1" thickBot="1" x14ac:dyDescent="0.25">
      <c r="A1475" s="46"/>
      <c r="B1475" s="425" t="s">
        <v>2400</v>
      </c>
      <c r="C1475" s="425"/>
      <c r="D1475" s="425"/>
      <c r="E1475" s="425"/>
      <c r="F1475" s="425"/>
      <c r="G1475" s="425"/>
      <c r="H1475" s="425"/>
      <c r="I1475" s="425"/>
      <c r="J1475" s="425"/>
      <c r="K1475" s="425"/>
      <c r="O1475" s="46"/>
      <c r="P1475" s="46"/>
      <c r="Q1475" s="46"/>
      <c r="R1475" s="46"/>
      <c r="S1475" s="46"/>
      <c r="T1475" s="46"/>
      <c r="U1475" s="46"/>
      <c r="V1475" s="46"/>
      <c r="W1475" s="46"/>
      <c r="X1475" s="46"/>
      <c r="Y1475" s="46"/>
    </row>
    <row r="1476" spans="1:25" ht="15" customHeight="1" thickTop="1" x14ac:dyDescent="0.2">
      <c r="A1476" s="46"/>
      <c r="B1476" s="278"/>
      <c r="C1476" s="278"/>
      <c r="D1476" s="278"/>
      <c r="E1476" s="278"/>
      <c r="F1476" s="278"/>
      <c r="G1476" s="278"/>
      <c r="H1476" s="278"/>
      <c r="I1476" s="278"/>
      <c r="J1476" s="278"/>
      <c r="K1476" s="278"/>
      <c r="O1476" s="46"/>
      <c r="P1476" s="46"/>
      <c r="Q1476" s="46"/>
      <c r="R1476" s="46"/>
      <c r="S1476" s="46"/>
      <c r="T1476" s="46"/>
      <c r="U1476" s="46"/>
      <c r="V1476" s="46"/>
      <c r="W1476" s="46"/>
      <c r="X1476" s="46"/>
      <c r="Y1476" s="46"/>
    </row>
    <row r="1477" spans="1:25" ht="15" customHeight="1" x14ac:dyDescent="0.2">
      <c r="A1477" s="46"/>
      <c r="B1477" s="259" t="s">
        <v>419</v>
      </c>
      <c r="C1477" s="267" t="s">
        <v>24</v>
      </c>
      <c r="D1477" s="259" t="s">
        <v>25</v>
      </c>
      <c r="E1477" s="259" t="s">
        <v>26</v>
      </c>
      <c r="F1477" s="387" t="s">
        <v>917</v>
      </c>
      <c r="G1477" s="387"/>
      <c r="H1477" s="271" t="s">
        <v>27</v>
      </c>
      <c r="I1477" s="267" t="s">
        <v>28</v>
      </c>
      <c r="J1477" s="267" t="s">
        <v>29</v>
      </c>
      <c r="K1477" s="267" t="s">
        <v>30</v>
      </c>
      <c r="O1477" s="46"/>
      <c r="P1477" s="46"/>
      <c r="Q1477" s="46"/>
      <c r="R1477" s="46"/>
      <c r="S1477" s="46"/>
      <c r="T1477" s="46"/>
      <c r="U1477" s="46"/>
      <c r="V1477" s="46"/>
      <c r="W1477" s="46"/>
      <c r="X1477" s="46"/>
      <c r="Y1477" s="46"/>
    </row>
    <row r="1478" spans="1:25" ht="15" customHeight="1" x14ac:dyDescent="0.2">
      <c r="A1478" s="46"/>
      <c r="B1478" s="260" t="s">
        <v>918</v>
      </c>
      <c r="C1478" s="275" t="s">
        <v>420</v>
      </c>
      <c r="D1478" s="260" t="s">
        <v>47</v>
      </c>
      <c r="E1478" s="260" t="s">
        <v>421</v>
      </c>
      <c r="F1478" s="388" t="s">
        <v>4015</v>
      </c>
      <c r="G1478" s="388"/>
      <c r="H1478" s="274" t="s">
        <v>49</v>
      </c>
      <c r="I1478" s="277">
        <v>1</v>
      </c>
      <c r="J1478" s="276">
        <v>210.83</v>
      </c>
      <c r="K1478" s="276">
        <v>210.83</v>
      </c>
      <c r="O1478" s="46"/>
      <c r="P1478" s="46"/>
      <c r="Q1478" s="46"/>
      <c r="R1478" s="46"/>
      <c r="S1478" s="46"/>
      <c r="T1478" s="46"/>
      <c r="U1478" s="46"/>
      <c r="V1478" s="46"/>
      <c r="W1478" s="46"/>
      <c r="X1478" s="46"/>
      <c r="Y1478" s="46"/>
    </row>
    <row r="1479" spans="1:25" ht="15" customHeight="1" x14ac:dyDescent="0.2">
      <c r="A1479" s="46"/>
      <c r="B1479" s="261" t="s">
        <v>953</v>
      </c>
      <c r="C1479" s="280" t="s">
        <v>1019</v>
      </c>
      <c r="D1479" s="261" t="s">
        <v>47</v>
      </c>
      <c r="E1479" s="261" t="s">
        <v>1020</v>
      </c>
      <c r="F1479" s="385" t="s">
        <v>3970</v>
      </c>
      <c r="G1479" s="385"/>
      <c r="H1479" s="279" t="s">
        <v>950</v>
      </c>
      <c r="I1479" s="282">
        <v>0.15040000000000001</v>
      </c>
      <c r="J1479" s="281">
        <v>24.73</v>
      </c>
      <c r="K1479" s="281">
        <v>3.71</v>
      </c>
      <c r="O1479" s="46"/>
      <c r="P1479" s="46"/>
      <c r="Q1479" s="46"/>
      <c r="R1479" s="46"/>
      <c r="S1479" s="46"/>
      <c r="T1479" s="46"/>
      <c r="U1479" s="46"/>
      <c r="V1479" s="46"/>
      <c r="W1479" s="46"/>
      <c r="X1479" s="46"/>
      <c r="Y1479" s="46"/>
    </row>
    <row r="1480" spans="1:25" ht="45.6" customHeight="1" x14ac:dyDescent="0.2">
      <c r="A1480" s="46"/>
      <c r="B1480" s="261" t="s">
        <v>953</v>
      </c>
      <c r="C1480" s="280" t="s">
        <v>1236</v>
      </c>
      <c r="D1480" s="261" t="s">
        <v>47</v>
      </c>
      <c r="E1480" s="261" t="s">
        <v>1237</v>
      </c>
      <c r="F1480" s="385" t="s">
        <v>3970</v>
      </c>
      <c r="G1480" s="385"/>
      <c r="H1480" s="279" t="s">
        <v>950</v>
      </c>
      <c r="I1480" s="282">
        <v>0.47739999999999999</v>
      </c>
      <c r="J1480" s="281">
        <v>27.38</v>
      </c>
      <c r="K1480" s="281">
        <v>13.07</v>
      </c>
      <c r="O1480" s="46"/>
      <c r="P1480" s="46"/>
      <c r="Q1480" s="46"/>
      <c r="R1480" s="46"/>
      <c r="S1480" s="46"/>
      <c r="T1480" s="46"/>
      <c r="U1480" s="46"/>
      <c r="V1480" s="46"/>
      <c r="W1480" s="46"/>
      <c r="X1480" s="46"/>
      <c r="Y1480" s="46"/>
    </row>
    <row r="1481" spans="1:25" ht="15" customHeight="1" x14ac:dyDescent="0.2">
      <c r="A1481" s="46"/>
      <c r="B1481" s="262" t="s">
        <v>919</v>
      </c>
      <c r="C1481" s="284" t="s">
        <v>1458</v>
      </c>
      <c r="D1481" s="262" t="s">
        <v>47</v>
      </c>
      <c r="E1481" s="262" t="s">
        <v>2700</v>
      </c>
      <c r="F1481" s="389" t="s">
        <v>923</v>
      </c>
      <c r="G1481" s="389"/>
      <c r="H1481" s="283" t="s">
        <v>49</v>
      </c>
      <c r="I1481" s="286">
        <v>1</v>
      </c>
      <c r="J1481" s="285">
        <v>182.49</v>
      </c>
      <c r="K1481" s="285">
        <v>182.49</v>
      </c>
      <c r="O1481" s="46"/>
      <c r="P1481" s="46"/>
      <c r="Q1481" s="46"/>
      <c r="R1481" s="46"/>
      <c r="S1481" s="46"/>
      <c r="T1481" s="46"/>
      <c r="U1481" s="46"/>
      <c r="V1481" s="46"/>
      <c r="W1481" s="46"/>
      <c r="X1481" s="46"/>
      <c r="Y1481" s="46"/>
    </row>
    <row r="1482" spans="1:25" ht="15" customHeight="1" x14ac:dyDescent="0.2">
      <c r="A1482" s="46"/>
      <c r="B1482" s="262" t="s">
        <v>919</v>
      </c>
      <c r="C1482" s="284" t="s">
        <v>1444</v>
      </c>
      <c r="D1482" s="262" t="s">
        <v>47</v>
      </c>
      <c r="E1482" s="262" t="s">
        <v>1445</v>
      </c>
      <c r="F1482" s="389" t="s">
        <v>923</v>
      </c>
      <c r="G1482" s="389"/>
      <c r="H1482" s="283" t="s">
        <v>97</v>
      </c>
      <c r="I1482" s="286">
        <v>0.2974</v>
      </c>
      <c r="J1482" s="285">
        <v>38.89</v>
      </c>
      <c r="K1482" s="285">
        <v>11.56</v>
      </c>
      <c r="O1482" s="46"/>
      <c r="P1482" s="46"/>
      <c r="Q1482" s="46"/>
      <c r="R1482" s="46"/>
      <c r="S1482" s="46"/>
      <c r="T1482" s="46"/>
      <c r="U1482" s="46"/>
      <c r="V1482" s="46"/>
      <c r="W1482" s="46"/>
      <c r="X1482" s="46"/>
      <c r="Y1482" s="46"/>
    </row>
    <row r="1483" spans="1:25" ht="15" customHeight="1" x14ac:dyDescent="0.2">
      <c r="A1483" s="46"/>
      <c r="B1483" s="263"/>
      <c r="C1483" s="263"/>
      <c r="D1483" s="263"/>
      <c r="E1483" s="263"/>
      <c r="F1483" s="263" t="s">
        <v>924</v>
      </c>
      <c r="G1483" s="289">
        <v>14.14</v>
      </c>
      <c r="H1483" s="263" t="s">
        <v>925</v>
      </c>
      <c r="I1483" s="289">
        <v>0</v>
      </c>
      <c r="J1483" s="263" t="s">
        <v>926</v>
      </c>
      <c r="K1483" s="289">
        <v>14.14</v>
      </c>
      <c r="O1483" s="46"/>
      <c r="P1483" s="46"/>
      <c r="Q1483" s="46"/>
      <c r="R1483" s="46"/>
      <c r="S1483" s="46"/>
      <c r="T1483" s="46"/>
      <c r="U1483" s="46"/>
      <c r="V1483" s="46"/>
      <c r="W1483" s="46"/>
      <c r="X1483" s="46"/>
      <c r="Y1483" s="46"/>
    </row>
    <row r="1484" spans="1:25" ht="15" customHeight="1" thickBot="1" x14ac:dyDescent="0.25">
      <c r="A1484" s="46"/>
      <c r="B1484" s="263"/>
      <c r="C1484" s="263"/>
      <c r="D1484" s="263"/>
      <c r="E1484" s="263"/>
      <c r="F1484" s="263" t="s">
        <v>927</v>
      </c>
      <c r="G1484" s="289">
        <v>43.87</v>
      </c>
      <c r="H1484" s="263"/>
      <c r="I1484" s="386" t="s">
        <v>928</v>
      </c>
      <c r="J1484" s="386"/>
      <c r="K1484" s="289">
        <v>254.7</v>
      </c>
      <c r="O1484" s="46"/>
      <c r="P1484" s="46"/>
      <c r="Q1484" s="46"/>
      <c r="R1484" s="46"/>
      <c r="S1484" s="46"/>
      <c r="T1484" s="46"/>
      <c r="U1484" s="46"/>
      <c r="V1484" s="46"/>
      <c r="W1484" s="46"/>
      <c r="X1484" s="46"/>
      <c r="Y1484" s="46"/>
    </row>
    <row r="1485" spans="1:25" ht="15" customHeight="1" thickTop="1" x14ac:dyDescent="0.2">
      <c r="A1485" s="46"/>
      <c r="B1485" s="278"/>
      <c r="C1485" s="278"/>
      <c r="D1485" s="278"/>
      <c r="E1485" s="278"/>
      <c r="F1485" s="278"/>
      <c r="G1485" s="278"/>
      <c r="H1485" s="278"/>
      <c r="I1485" s="278"/>
      <c r="J1485" s="278"/>
      <c r="K1485" s="278"/>
      <c r="O1485" s="46"/>
      <c r="P1485" s="46"/>
      <c r="Q1485" s="46"/>
      <c r="R1485" s="46"/>
      <c r="S1485" s="46"/>
      <c r="T1485" s="46"/>
      <c r="U1485" s="46"/>
      <c r="V1485" s="46"/>
      <c r="W1485" s="46"/>
      <c r="X1485" s="46"/>
      <c r="Y1485" s="46"/>
    </row>
    <row r="1486" spans="1:25" ht="15" customHeight="1" x14ac:dyDescent="0.2">
      <c r="A1486" s="46"/>
      <c r="B1486" s="259" t="s">
        <v>422</v>
      </c>
      <c r="C1486" s="267" t="s">
        <v>24</v>
      </c>
      <c r="D1486" s="259" t="s">
        <v>25</v>
      </c>
      <c r="E1486" s="259" t="s">
        <v>26</v>
      </c>
      <c r="F1486" s="387" t="s">
        <v>917</v>
      </c>
      <c r="G1486" s="387"/>
      <c r="H1486" s="271" t="s">
        <v>27</v>
      </c>
      <c r="I1486" s="267" t="s">
        <v>28</v>
      </c>
      <c r="J1486" s="267" t="s">
        <v>29</v>
      </c>
      <c r="K1486" s="267" t="s">
        <v>30</v>
      </c>
      <c r="O1486" s="46"/>
      <c r="P1486" s="46"/>
      <c r="Q1486" s="46"/>
      <c r="R1486" s="46"/>
      <c r="S1486" s="46"/>
      <c r="T1486" s="46"/>
      <c r="U1486" s="46"/>
      <c r="V1486" s="46"/>
      <c r="W1486" s="46"/>
      <c r="X1486" s="46"/>
      <c r="Y1486" s="46"/>
    </row>
    <row r="1487" spans="1:25" ht="15" customHeight="1" x14ac:dyDescent="0.2">
      <c r="A1487" s="46"/>
      <c r="B1487" s="260" t="s">
        <v>918</v>
      </c>
      <c r="C1487" s="275" t="s">
        <v>3412</v>
      </c>
      <c r="D1487" s="260" t="s">
        <v>47</v>
      </c>
      <c r="E1487" s="260" t="s">
        <v>3413</v>
      </c>
      <c r="F1487" s="388" t="s">
        <v>4015</v>
      </c>
      <c r="G1487" s="388"/>
      <c r="H1487" s="274" t="s">
        <v>49</v>
      </c>
      <c r="I1487" s="277">
        <v>1</v>
      </c>
      <c r="J1487" s="276">
        <v>78.510000000000005</v>
      </c>
      <c r="K1487" s="276">
        <v>78.510000000000005</v>
      </c>
      <c r="O1487" s="46"/>
      <c r="P1487" s="46"/>
      <c r="Q1487" s="46"/>
      <c r="R1487" s="46"/>
      <c r="S1487" s="46"/>
      <c r="T1487" s="46"/>
      <c r="U1487" s="46"/>
      <c r="V1487" s="46"/>
      <c r="W1487" s="46"/>
      <c r="X1487" s="46"/>
      <c r="Y1487" s="46"/>
    </row>
    <row r="1488" spans="1:25" ht="15" customHeight="1" x14ac:dyDescent="0.2">
      <c r="A1488" s="46"/>
      <c r="B1488" s="261" t="s">
        <v>953</v>
      </c>
      <c r="C1488" s="280" t="s">
        <v>954</v>
      </c>
      <c r="D1488" s="261" t="s">
        <v>47</v>
      </c>
      <c r="E1488" s="261" t="s">
        <v>955</v>
      </c>
      <c r="F1488" s="385" t="s">
        <v>3970</v>
      </c>
      <c r="G1488" s="385"/>
      <c r="H1488" s="279" t="s">
        <v>950</v>
      </c>
      <c r="I1488" s="282">
        <v>0.1525</v>
      </c>
      <c r="J1488" s="281">
        <v>34.46</v>
      </c>
      <c r="K1488" s="281">
        <v>5.25</v>
      </c>
      <c r="O1488" s="46"/>
      <c r="P1488" s="46"/>
      <c r="Q1488" s="46"/>
      <c r="R1488" s="46"/>
      <c r="S1488" s="46"/>
      <c r="T1488" s="46"/>
      <c r="U1488" s="46"/>
      <c r="V1488" s="46"/>
      <c r="W1488" s="46"/>
      <c r="X1488" s="46"/>
      <c r="Y1488" s="46"/>
    </row>
    <row r="1489" spans="1:25" ht="15" customHeight="1" x14ac:dyDescent="0.2">
      <c r="A1489" s="46"/>
      <c r="B1489" s="261" t="s">
        <v>953</v>
      </c>
      <c r="C1489" s="280" t="s">
        <v>1019</v>
      </c>
      <c r="D1489" s="261" t="s">
        <v>47</v>
      </c>
      <c r="E1489" s="261" t="s">
        <v>1020</v>
      </c>
      <c r="F1489" s="385" t="s">
        <v>3970</v>
      </c>
      <c r="G1489" s="385"/>
      <c r="H1489" s="279" t="s">
        <v>950</v>
      </c>
      <c r="I1489" s="282">
        <v>4.8099999999999997E-2</v>
      </c>
      <c r="J1489" s="281">
        <v>24.73</v>
      </c>
      <c r="K1489" s="281">
        <v>1.18</v>
      </c>
      <c r="O1489" s="46"/>
      <c r="P1489" s="46"/>
      <c r="Q1489" s="46"/>
      <c r="R1489" s="46"/>
      <c r="S1489" s="46"/>
      <c r="T1489" s="46"/>
      <c r="U1489" s="46"/>
      <c r="V1489" s="46"/>
      <c r="W1489" s="46"/>
      <c r="X1489" s="46"/>
      <c r="Y1489" s="46"/>
    </row>
    <row r="1490" spans="1:25" ht="45.6" customHeight="1" x14ac:dyDescent="0.2">
      <c r="A1490" s="46"/>
      <c r="B1490" s="262" t="s">
        <v>919</v>
      </c>
      <c r="C1490" s="284" t="s">
        <v>1415</v>
      </c>
      <c r="D1490" s="262" t="s">
        <v>47</v>
      </c>
      <c r="E1490" s="262" t="s">
        <v>2675</v>
      </c>
      <c r="F1490" s="389" t="s">
        <v>923</v>
      </c>
      <c r="G1490" s="389"/>
      <c r="H1490" s="283" t="s">
        <v>49</v>
      </c>
      <c r="I1490" s="286">
        <v>2.1000000000000001E-2</v>
      </c>
      <c r="J1490" s="285">
        <v>4.6500000000000004</v>
      </c>
      <c r="K1490" s="285">
        <v>0.09</v>
      </c>
      <c r="O1490" s="46"/>
      <c r="P1490" s="46"/>
      <c r="Q1490" s="46"/>
      <c r="R1490" s="46"/>
      <c r="S1490" s="46"/>
      <c r="T1490" s="46"/>
      <c r="U1490" s="46"/>
      <c r="V1490" s="46"/>
      <c r="W1490" s="46"/>
      <c r="X1490" s="46"/>
      <c r="Y1490" s="46"/>
    </row>
    <row r="1491" spans="1:25" ht="15" customHeight="1" x14ac:dyDescent="0.2">
      <c r="A1491" s="46"/>
      <c r="B1491" s="262" t="s">
        <v>919</v>
      </c>
      <c r="C1491" s="284" t="s">
        <v>3642</v>
      </c>
      <c r="D1491" s="262" t="s">
        <v>47</v>
      </c>
      <c r="E1491" s="262" t="s">
        <v>3643</v>
      </c>
      <c r="F1491" s="389" t="s">
        <v>923</v>
      </c>
      <c r="G1491" s="389"/>
      <c r="H1491" s="283" t="s">
        <v>49</v>
      </c>
      <c r="I1491" s="286">
        <v>1</v>
      </c>
      <c r="J1491" s="285">
        <v>71.989999999999995</v>
      </c>
      <c r="K1491" s="285">
        <v>71.989999999999995</v>
      </c>
      <c r="O1491" s="46"/>
      <c r="P1491" s="46"/>
      <c r="Q1491" s="46"/>
      <c r="R1491" s="46"/>
      <c r="S1491" s="46"/>
      <c r="T1491" s="46"/>
      <c r="U1491" s="46"/>
      <c r="V1491" s="46"/>
      <c r="W1491" s="46"/>
      <c r="X1491" s="46"/>
      <c r="Y1491" s="46"/>
    </row>
    <row r="1492" spans="1:25" ht="15" customHeight="1" x14ac:dyDescent="0.2">
      <c r="A1492" s="46"/>
      <c r="B1492" s="263"/>
      <c r="C1492" s="263"/>
      <c r="D1492" s="263"/>
      <c r="E1492" s="263"/>
      <c r="F1492" s="263" t="s">
        <v>924</v>
      </c>
      <c r="G1492" s="289">
        <v>5.7</v>
      </c>
      <c r="H1492" s="263" t="s">
        <v>925</v>
      </c>
      <c r="I1492" s="289">
        <v>0</v>
      </c>
      <c r="J1492" s="263" t="s">
        <v>926</v>
      </c>
      <c r="K1492" s="289">
        <v>5.7</v>
      </c>
      <c r="O1492" s="46"/>
      <c r="P1492" s="46"/>
      <c r="Q1492" s="46"/>
      <c r="R1492" s="46"/>
      <c r="S1492" s="46"/>
      <c r="T1492" s="46"/>
      <c r="U1492" s="46"/>
      <c r="V1492" s="46"/>
      <c r="W1492" s="46"/>
      <c r="X1492" s="46"/>
      <c r="Y1492" s="46"/>
    </row>
    <row r="1493" spans="1:25" ht="15" customHeight="1" thickBot="1" x14ac:dyDescent="0.25">
      <c r="A1493" s="46"/>
      <c r="B1493" s="263"/>
      <c r="C1493" s="263"/>
      <c r="D1493" s="263"/>
      <c r="E1493" s="263"/>
      <c r="F1493" s="263" t="s">
        <v>927</v>
      </c>
      <c r="G1493" s="289">
        <v>16.329999999999998</v>
      </c>
      <c r="H1493" s="263"/>
      <c r="I1493" s="386" t="s">
        <v>928</v>
      </c>
      <c r="J1493" s="386"/>
      <c r="K1493" s="289">
        <v>94.84</v>
      </c>
      <c r="O1493" s="46"/>
      <c r="P1493" s="46"/>
      <c r="Q1493" s="46"/>
      <c r="R1493" s="46"/>
      <c r="S1493" s="46"/>
      <c r="T1493" s="46"/>
      <c r="U1493" s="46"/>
      <c r="V1493" s="46"/>
      <c r="W1493" s="46"/>
      <c r="X1493" s="46"/>
      <c r="Y1493" s="46"/>
    </row>
    <row r="1494" spans="1:25" ht="15" customHeight="1" thickTop="1" x14ac:dyDescent="0.2">
      <c r="A1494" s="46"/>
      <c r="B1494" s="278"/>
      <c r="C1494" s="278"/>
      <c r="D1494" s="278"/>
      <c r="E1494" s="278"/>
      <c r="F1494" s="278"/>
      <c r="G1494" s="278"/>
      <c r="H1494" s="278"/>
      <c r="I1494" s="278"/>
      <c r="J1494" s="278"/>
      <c r="K1494" s="278"/>
      <c r="O1494" s="46"/>
      <c r="P1494" s="46"/>
      <c r="Q1494" s="46"/>
      <c r="R1494" s="46"/>
      <c r="S1494" s="46"/>
      <c r="T1494" s="46"/>
      <c r="U1494" s="46"/>
      <c r="V1494" s="46"/>
      <c r="W1494" s="46"/>
      <c r="X1494" s="46"/>
      <c r="Y1494" s="46"/>
    </row>
    <row r="1495" spans="1:25" ht="15" customHeight="1" x14ac:dyDescent="0.2">
      <c r="A1495" s="46"/>
      <c r="B1495" s="259" t="s">
        <v>423</v>
      </c>
      <c r="C1495" s="267" t="s">
        <v>24</v>
      </c>
      <c r="D1495" s="259" t="s">
        <v>25</v>
      </c>
      <c r="E1495" s="259" t="s">
        <v>26</v>
      </c>
      <c r="F1495" s="387" t="s">
        <v>917</v>
      </c>
      <c r="G1495" s="387"/>
      <c r="H1495" s="271" t="s">
        <v>27</v>
      </c>
      <c r="I1495" s="267" t="s">
        <v>28</v>
      </c>
      <c r="J1495" s="267" t="s">
        <v>29</v>
      </c>
      <c r="K1495" s="267" t="s">
        <v>30</v>
      </c>
      <c r="O1495" s="46"/>
      <c r="P1495" s="46"/>
      <c r="Q1495" s="46"/>
      <c r="R1495" s="46"/>
      <c r="S1495" s="46"/>
      <c r="T1495" s="46"/>
      <c r="U1495" s="46"/>
      <c r="V1495" s="46"/>
      <c r="W1495" s="46"/>
      <c r="X1495" s="46"/>
      <c r="Y1495" s="46"/>
    </row>
    <row r="1496" spans="1:25" ht="15" customHeight="1" x14ac:dyDescent="0.2">
      <c r="A1496" s="46"/>
      <c r="B1496" s="260" t="s">
        <v>918</v>
      </c>
      <c r="C1496" s="275" t="s">
        <v>2522</v>
      </c>
      <c r="D1496" s="260" t="s">
        <v>73</v>
      </c>
      <c r="E1496" s="260" t="s">
        <v>424</v>
      </c>
      <c r="F1496" s="388" t="s">
        <v>952</v>
      </c>
      <c r="G1496" s="388"/>
      <c r="H1496" s="274" t="s">
        <v>49</v>
      </c>
      <c r="I1496" s="277">
        <v>1</v>
      </c>
      <c r="J1496" s="276">
        <v>360.92</v>
      </c>
      <c r="K1496" s="276">
        <v>360.92</v>
      </c>
      <c r="O1496" s="46"/>
      <c r="P1496" s="46"/>
      <c r="Q1496" s="46"/>
      <c r="R1496" s="46"/>
      <c r="S1496" s="46"/>
      <c r="T1496" s="46"/>
      <c r="U1496" s="46"/>
      <c r="V1496" s="46"/>
      <c r="W1496" s="46"/>
      <c r="X1496" s="46"/>
      <c r="Y1496" s="46"/>
    </row>
    <row r="1497" spans="1:25" ht="15" customHeight="1" x14ac:dyDescent="0.2">
      <c r="A1497" s="46"/>
      <c r="B1497" s="261" t="s">
        <v>953</v>
      </c>
      <c r="C1497" s="280" t="s">
        <v>954</v>
      </c>
      <c r="D1497" s="261" t="s">
        <v>47</v>
      </c>
      <c r="E1497" s="261" t="s">
        <v>955</v>
      </c>
      <c r="F1497" s="385" t="s">
        <v>3970</v>
      </c>
      <c r="G1497" s="385"/>
      <c r="H1497" s="279" t="s">
        <v>950</v>
      </c>
      <c r="I1497" s="282">
        <v>0.3</v>
      </c>
      <c r="J1497" s="281">
        <v>34.46</v>
      </c>
      <c r="K1497" s="281">
        <v>10.33</v>
      </c>
      <c r="O1497" s="46"/>
      <c r="P1497" s="46"/>
      <c r="Q1497" s="46"/>
      <c r="R1497" s="46"/>
      <c r="S1497" s="46"/>
      <c r="T1497" s="46"/>
      <c r="U1497" s="46"/>
      <c r="V1497" s="46"/>
      <c r="W1497" s="46"/>
      <c r="X1497" s="46"/>
      <c r="Y1497" s="46"/>
    </row>
    <row r="1498" spans="1:25" ht="15" customHeight="1" x14ac:dyDescent="0.2">
      <c r="A1498" s="46"/>
      <c r="B1498" s="261" t="s">
        <v>953</v>
      </c>
      <c r="C1498" s="280" t="s">
        <v>957</v>
      </c>
      <c r="D1498" s="261" t="s">
        <v>47</v>
      </c>
      <c r="E1498" s="261" t="s">
        <v>958</v>
      </c>
      <c r="F1498" s="385" t="s">
        <v>3970</v>
      </c>
      <c r="G1498" s="385"/>
      <c r="H1498" s="279" t="s">
        <v>950</v>
      </c>
      <c r="I1498" s="282">
        <v>0.5</v>
      </c>
      <c r="J1498" s="281">
        <v>26.08</v>
      </c>
      <c r="K1498" s="281">
        <v>13.04</v>
      </c>
      <c r="O1498" s="46"/>
      <c r="P1498" s="46"/>
      <c r="Q1498" s="46"/>
      <c r="R1498" s="46"/>
      <c r="S1498" s="46"/>
      <c r="T1498" s="46"/>
      <c r="U1498" s="46"/>
      <c r="V1498" s="46"/>
      <c r="W1498" s="46"/>
      <c r="X1498" s="46"/>
      <c r="Y1498" s="46"/>
    </row>
    <row r="1499" spans="1:25" ht="15" customHeight="1" x14ac:dyDescent="0.2">
      <c r="A1499" s="46"/>
      <c r="B1499" s="262" t="s">
        <v>919</v>
      </c>
      <c r="C1499" s="284" t="s">
        <v>1459</v>
      </c>
      <c r="D1499" s="262" t="s">
        <v>36</v>
      </c>
      <c r="E1499" s="262" t="s">
        <v>1460</v>
      </c>
      <c r="F1499" s="389" t="s">
        <v>923</v>
      </c>
      <c r="G1499" s="389"/>
      <c r="H1499" s="283" t="s">
        <v>304</v>
      </c>
      <c r="I1499" s="286">
        <v>1</v>
      </c>
      <c r="J1499" s="285">
        <v>337.5</v>
      </c>
      <c r="K1499" s="285">
        <v>337.5</v>
      </c>
      <c r="O1499" s="46"/>
      <c r="P1499" s="46"/>
      <c r="Q1499" s="46"/>
      <c r="R1499" s="46"/>
      <c r="S1499" s="46"/>
      <c r="T1499" s="46"/>
      <c r="U1499" s="46"/>
      <c r="V1499" s="46"/>
      <c r="W1499" s="46"/>
      <c r="X1499" s="46"/>
      <c r="Y1499" s="46"/>
    </row>
    <row r="1500" spans="1:25" ht="15" customHeight="1" x14ac:dyDescent="0.2">
      <c r="A1500" s="46"/>
      <c r="B1500" s="262" t="s">
        <v>919</v>
      </c>
      <c r="C1500" s="284" t="s">
        <v>1461</v>
      </c>
      <c r="D1500" s="262" t="s">
        <v>36</v>
      </c>
      <c r="E1500" s="262" t="s">
        <v>1462</v>
      </c>
      <c r="F1500" s="389" t="s">
        <v>923</v>
      </c>
      <c r="G1500" s="389"/>
      <c r="H1500" s="283" t="s">
        <v>345</v>
      </c>
      <c r="I1500" s="286">
        <v>0.28000000000000003</v>
      </c>
      <c r="J1500" s="285">
        <v>0.19</v>
      </c>
      <c r="K1500" s="285">
        <v>0.05</v>
      </c>
      <c r="O1500" s="46"/>
      <c r="P1500" s="46"/>
      <c r="Q1500" s="46"/>
      <c r="R1500" s="46"/>
      <c r="S1500" s="46"/>
      <c r="T1500" s="46"/>
      <c r="U1500" s="46"/>
      <c r="V1500" s="46"/>
      <c r="W1500" s="46"/>
      <c r="X1500" s="46"/>
      <c r="Y1500" s="46"/>
    </row>
    <row r="1501" spans="1:25" ht="45.6" customHeight="1" x14ac:dyDescent="0.2">
      <c r="A1501" s="46"/>
      <c r="B1501" s="263"/>
      <c r="C1501" s="263"/>
      <c r="D1501" s="263"/>
      <c r="E1501" s="263"/>
      <c r="F1501" s="263" t="s">
        <v>924</v>
      </c>
      <c r="G1501" s="289">
        <v>20.51</v>
      </c>
      <c r="H1501" s="263" t="s">
        <v>925</v>
      </c>
      <c r="I1501" s="289">
        <v>0</v>
      </c>
      <c r="J1501" s="263" t="s">
        <v>926</v>
      </c>
      <c r="K1501" s="289">
        <v>20.51</v>
      </c>
      <c r="O1501" s="46"/>
      <c r="P1501" s="46"/>
      <c r="Q1501" s="46"/>
      <c r="R1501" s="46"/>
      <c r="S1501" s="46"/>
      <c r="T1501" s="46"/>
      <c r="U1501" s="46"/>
      <c r="V1501" s="46"/>
      <c r="W1501" s="46"/>
      <c r="X1501" s="46"/>
      <c r="Y1501" s="46"/>
    </row>
    <row r="1502" spans="1:25" ht="15" customHeight="1" x14ac:dyDescent="0.2">
      <c r="A1502" s="46"/>
      <c r="B1502" s="263"/>
      <c r="C1502" s="263"/>
      <c r="D1502" s="263"/>
      <c r="E1502" s="263"/>
      <c r="F1502" s="263" t="s">
        <v>927</v>
      </c>
      <c r="G1502" s="289">
        <v>75.099999999999994</v>
      </c>
      <c r="H1502" s="263"/>
      <c r="I1502" s="386" t="s">
        <v>928</v>
      </c>
      <c r="J1502" s="386"/>
      <c r="K1502" s="289">
        <v>436.02</v>
      </c>
      <c r="O1502" s="46"/>
      <c r="P1502" s="46"/>
      <c r="Q1502" s="46"/>
      <c r="R1502" s="46"/>
      <c r="S1502" s="46"/>
      <c r="T1502" s="46"/>
      <c r="U1502" s="46"/>
      <c r="V1502" s="46"/>
      <c r="W1502" s="46"/>
      <c r="X1502" s="46"/>
      <c r="Y1502" s="46"/>
    </row>
    <row r="1503" spans="1:25" ht="15" customHeight="1" x14ac:dyDescent="0.2">
      <c r="A1503" s="46"/>
      <c r="B1503" s="401" t="s">
        <v>2776</v>
      </c>
      <c r="C1503" s="401"/>
      <c r="D1503" s="401"/>
      <c r="E1503" s="401"/>
      <c r="F1503" s="401"/>
      <c r="G1503" s="401"/>
      <c r="H1503" s="401"/>
      <c r="I1503" s="401"/>
      <c r="J1503" s="401"/>
      <c r="K1503" s="401"/>
      <c r="O1503" s="46"/>
      <c r="P1503" s="46"/>
      <c r="Q1503" s="46"/>
      <c r="R1503" s="46"/>
      <c r="S1503" s="46"/>
      <c r="T1503" s="46"/>
      <c r="U1503" s="46"/>
      <c r="V1503" s="46"/>
      <c r="W1503" s="46"/>
      <c r="X1503" s="46"/>
      <c r="Y1503" s="46"/>
    </row>
    <row r="1504" spans="1:25" ht="15" customHeight="1" thickBot="1" x14ac:dyDescent="0.25">
      <c r="A1504" s="46"/>
      <c r="B1504" s="425" t="s">
        <v>2812</v>
      </c>
      <c r="C1504" s="425"/>
      <c r="D1504" s="425"/>
      <c r="E1504" s="425"/>
      <c r="F1504" s="425"/>
      <c r="G1504" s="425"/>
      <c r="H1504" s="425"/>
      <c r="I1504" s="425"/>
      <c r="J1504" s="425"/>
      <c r="K1504" s="425"/>
      <c r="O1504" s="46"/>
      <c r="P1504" s="46"/>
      <c r="Q1504" s="46"/>
      <c r="R1504" s="46"/>
      <c r="S1504" s="46"/>
      <c r="T1504" s="46"/>
      <c r="U1504" s="46"/>
      <c r="V1504" s="46"/>
      <c r="W1504" s="46"/>
      <c r="X1504" s="46"/>
      <c r="Y1504" s="46"/>
    </row>
    <row r="1505" spans="1:25" ht="15" customHeight="1" thickTop="1" x14ac:dyDescent="0.2">
      <c r="A1505" s="46"/>
      <c r="B1505" s="278"/>
      <c r="C1505" s="278"/>
      <c r="D1505" s="278"/>
      <c r="E1505" s="278"/>
      <c r="F1505" s="278"/>
      <c r="G1505" s="278"/>
      <c r="H1505" s="278"/>
      <c r="I1505" s="278"/>
      <c r="J1505" s="278"/>
      <c r="K1505" s="278"/>
      <c r="O1505" s="46"/>
      <c r="P1505" s="46"/>
      <c r="Q1505" s="46"/>
      <c r="R1505" s="46"/>
      <c r="S1505" s="46"/>
      <c r="T1505" s="46"/>
      <c r="U1505" s="46"/>
      <c r="V1505" s="46"/>
      <c r="W1505" s="46"/>
      <c r="X1505" s="46"/>
      <c r="Y1505" s="46"/>
    </row>
    <row r="1506" spans="1:25" ht="15" customHeight="1" x14ac:dyDescent="0.2">
      <c r="A1506" s="46"/>
      <c r="B1506" s="259" t="s">
        <v>425</v>
      </c>
      <c r="C1506" s="267" t="s">
        <v>24</v>
      </c>
      <c r="D1506" s="259" t="s">
        <v>25</v>
      </c>
      <c r="E1506" s="259" t="s">
        <v>26</v>
      </c>
      <c r="F1506" s="387" t="s">
        <v>917</v>
      </c>
      <c r="G1506" s="387"/>
      <c r="H1506" s="271" t="s">
        <v>27</v>
      </c>
      <c r="I1506" s="267" t="s">
        <v>28</v>
      </c>
      <c r="J1506" s="267" t="s">
        <v>29</v>
      </c>
      <c r="K1506" s="267" t="s">
        <v>30</v>
      </c>
      <c r="O1506" s="46"/>
      <c r="P1506" s="46"/>
      <c r="Q1506" s="46"/>
      <c r="R1506" s="46"/>
      <c r="S1506" s="46"/>
      <c r="T1506" s="46"/>
      <c r="U1506" s="46"/>
      <c r="V1506" s="46"/>
      <c r="W1506" s="46"/>
      <c r="X1506" s="46"/>
      <c r="Y1506" s="46"/>
    </row>
    <row r="1507" spans="1:25" ht="15" customHeight="1" x14ac:dyDescent="0.2">
      <c r="A1507" s="46"/>
      <c r="B1507" s="260" t="s">
        <v>918</v>
      </c>
      <c r="C1507" s="275" t="s">
        <v>2479</v>
      </c>
      <c r="D1507" s="260" t="s">
        <v>73</v>
      </c>
      <c r="E1507" s="260" t="s">
        <v>426</v>
      </c>
      <c r="F1507" s="388" t="s">
        <v>952</v>
      </c>
      <c r="G1507" s="388"/>
      <c r="H1507" s="274" t="s">
        <v>49</v>
      </c>
      <c r="I1507" s="277">
        <v>1</v>
      </c>
      <c r="J1507" s="276">
        <v>381.01</v>
      </c>
      <c r="K1507" s="276">
        <v>381.01</v>
      </c>
      <c r="O1507" s="46"/>
      <c r="P1507" s="46"/>
      <c r="Q1507" s="46"/>
      <c r="R1507" s="46"/>
      <c r="S1507" s="46"/>
      <c r="T1507" s="46"/>
      <c r="U1507" s="46"/>
      <c r="V1507" s="46"/>
      <c r="W1507" s="46"/>
      <c r="X1507" s="46"/>
      <c r="Y1507" s="46"/>
    </row>
    <row r="1508" spans="1:25" ht="15" customHeight="1" x14ac:dyDescent="0.2">
      <c r="A1508" s="46"/>
      <c r="B1508" s="261" t="s">
        <v>953</v>
      </c>
      <c r="C1508" s="280" t="s">
        <v>957</v>
      </c>
      <c r="D1508" s="261" t="s">
        <v>47</v>
      </c>
      <c r="E1508" s="261" t="s">
        <v>958</v>
      </c>
      <c r="F1508" s="385" t="s">
        <v>3970</v>
      </c>
      <c r="G1508" s="385"/>
      <c r="H1508" s="279" t="s">
        <v>950</v>
      </c>
      <c r="I1508" s="282">
        <v>1.4</v>
      </c>
      <c r="J1508" s="281">
        <v>26.08</v>
      </c>
      <c r="K1508" s="281">
        <v>36.51</v>
      </c>
      <c r="O1508" s="46"/>
      <c r="P1508" s="46"/>
      <c r="Q1508" s="46"/>
      <c r="R1508" s="46"/>
      <c r="S1508" s="46"/>
      <c r="T1508" s="46"/>
      <c r="U1508" s="46"/>
      <c r="V1508" s="46"/>
      <c r="W1508" s="46"/>
      <c r="X1508" s="46"/>
      <c r="Y1508" s="46"/>
    </row>
    <row r="1509" spans="1:25" ht="15" customHeight="1" x14ac:dyDescent="0.2">
      <c r="A1509" s="46"/>
      <c r="B1509" s="261" t="s">
        <v>953</v>
      </c>
      <c r="C1509" s="280" t="s">
        <v>954</v>
      </c>
      <c r="D1509" s="261" t="s">
        <v>47</v>
      </c>
      <c r="E1509" s="261" t="s">
        <v>955</v>
      </c>
      <c r="F1509" s="385" t="s">
        <v>3970</v>
      </c>
      <c r="G1509" s="385"/>
      <c r="H1509" s="279" t="s">
        <v>950</v>
      </c>
      <c r="I1509" s="282">
        <v>1.4</v>
      </c>
      <c r="J1509" s="281">
        <v>34.46</v>
      </c>
      <c r="K1509" s="281">
        <v>48.24</v>
      </c>
      <c r="O1509" s="46"/>
      <c r="P1509" s="46"/>
      <c r="Q1509" s="46"/>
      <c r="R1509" s="46"/>
      <c r="S1509" s="46"/>
      <c r="T1509" s="46"/>
      <c r="U1509" s="46"/>
      <c r="V1509" s="46"/>
      <c r="W1509" s="46"/>
      <c r="X1509" s="46"/>
      <c r="Y1509" s="46"/>
    </row>
    <row r="1510" spans="1:25" ht="15" customHeight="1" x14ac:dyDescent="0.2">
      <c r="A1510" s="46"/>
      <c r="B1510" s="262" t="s">
        <v>919</v>
      </c>
      <c r="C1510" s="284" t="s">
        <v>1461</v>
      </c>
      <c r="D1510" s="262" t="s">
        <v>36</v>
      </c>
      <c r="E1510" s="262" t="s">
        <v>1462</v>
      </c>
      <c r="F1510" s="389" t="s">
        <v>923</v>
      </c>
      <c r="G1510" s="389"/>
      <c r="H1510" s="283" t="s">
        <v>345</v>
      </c>
      <c r="I1510" s="286">
        <v>0.94</v>
      </c>
      <c r="J1510" s="285">
        <v>0.19</v>
      </c>
      <c r="K1510" s="285">
        <v>0.17</v>
      </c>
      <c r="O1510" s="46"/>
      <c r="P1510" s="46"/>
      <c r="Q1510" s="46"/>
      <c r="R1510" s="46"/>
      <c r="S1510" s="46"/>
      <c r="T1510" s="46"/>
      <c r="U1510" s="46"/>
      <c r="V1510" s="46"/>
      <c r="W1510" s="46"/>
      <c r="X1510" s="46"/>
      <c r="Y1510" s="46"/>
    </row>
    <row r="1511" spans="1:25" ht="15" customHeight="1" x14ac:dyDescent="0.2">
      <c r="A1511" s="46"/>
      <c r="B1511" s="262" t="s">
        <v>919</v>
      </c>
      <c r="C1511" s="284" t="s">
        <v>1463</v>
      </c>
      <c r="D1511" s="262" t="s">
        <v>36</v>
      </c>
      <c r="E1511" s="262" t="s">
        <v>1464</v>
      </c>
      <c r="F1511" s="389" t="s">
        <v>923</v>
      </c>
      <c r="G1511" s="389"/>
      <c r="H1511" s="283" t="s">
        <v>49</v>
      </c>
      <c r="I1511" s="286">
        <v>1</v>
      </c>
      <c r="J1511" s="285">
        <v>296.08999999999997</v>
      </c>
      <c r="K1511" s="285">
        <v>296.08999999999997</v>
      </c>
      <c r="O1511" s="46"/>
      <c r="P1511" s="46"/>
      <c r="Q1511" s="46"/>
      <c r="R1511" s="46"/>
      <c r="S1511" s="46"/>
      <c r="T1511" s="46"/>
      <c r="U1511" s="46"/>
      <c r="V1511" s="46"/>
      <c r="W1511" s="46"/>
      <c r="X1511" s="46"/>
      <c r="Y1511" s="46"/>
    </row>
    <row r="1512" spans="1:25" ht="15" customHeight="1" x14ac:dyDescent="0.2">
      <c r="A1512" s="46"/>
      <c r="B1512" s="263"/>
      <c r="C1512" s="263"/>
      <c r="D1512" s="263"/>
      <c r="E1512" s="263"/>
      <c r="F1512" s="263" t="s">
        <v>924</v>
      </c>
      <c r="G1512" s="289">
        <v>74.75</v>
      </c>
      <c r="H1512" s="263" t="s">
        <v>925</v>
      </c>
      <c r="I1512" s="289">
        <v>0</v>
      </c>
      <c r="J1512" s="263" t="s">
        <v>926</v>
      </c>
      <c r="K1512" s="289">
        <v>74.75</v>
      </c>
      <c r="O1512" s="46"/>
      <c r="P1512" s="46"/>
      <c r="Q1512" s="46"/>
      <c r="R1512" s="46"/>
      <c r="S1512" s="46"/>
      <c r="T1512" s="46"/>
      <c r="U1512" s="46"/>
      <c r="V1512" s="46"/>
      <c r="W1512" s="46"/>
      <c r="X1512" s="46"/>
      <c r="Y1512" s="46"/>
    </row>
    <row r="1513" spans="1:25" ht="15" customHeight="1" x14ac:dyDescent="0.2">
      <c r="A1513" s="46"/>
      <c r="B1513" s="263"/>
      <c r="C1513" s="263"/>
      <c r="D1513" s="263"/>
      <c r="E1513" s="263"/>
      <c r="F1513" s="263" t="s">
        <v>927</v>
      </c>
      <c r="G1513" s="289">
        <v>79.28</v>
      </c>
      <c r="H1513" s="263"/>
      <c r="I1513" s="386" t="s">
        <v>928</v>
      </c>
      <c r="J1513" s="386"/>
      <c r="K1513" s="289">
        <v>460.29</v>
      </c>
      <c r="O1513" s="46"/>
      <c r="P1513" s="46"/>
      <c r="Q1513" s="46"/>
      <c r="R1513" s="46"/>
      <c r="S1513" s="46"/>
      <c r="T1513" s="46"/>
      <c r="U1513" s="46"/>
      <c r="V1513" s="46"/>
      <c r="W1513" s="46"/>
      <c r="X1513" s="46"/>
      <c r="Y1513" s="46"/>
    </row>
    <row r="1514" spans="1:25" ht="15" customHeight="1" x14ac:dyDescent="0.2">
      <c r="A1514" s="46"/>
      <c r="B1514" s="401" t="s">
        <v>2776</v>
      </c>
      <c r="C1514" s="401"/>
      <c r="D1514" s="401"/>
      <c r="E1514" s="401"/>
      <c r="F1514" s="401"/>
      <c r="G1514" s="401"/>
      <c r="H1514" s="401"/>
      <c r="I1514" s="401"/>
      <c r="J1514" s="401"/>
      <c r="K1514" s="401"/>
      <c r="O1514" s="46"/>
      <c r="P1514" s="46"/>
      <c r="Q1514" s="46"/>
      <c r="R1514" s="46"/>
      <c r="S1514" s="46"/>
      <c r="T1514" s="46"/>
      <c r="U1514" s="46"/>
      <c r="V1514" s="46"/>
      <c r="W1514" s="46"/>
      <c r="X1514" s="46"/>
      <c r="Y1514" s="46"/>
    </row>
    <row r="1515" spans="1:25" ht="15" customHeight="1" thickBot="1" x14ac:dyDescent="0.25">
      <c r="A1515" s="46"/>
      <c r="B1515" s="425" t="s">
        <v>2813</v>
      </c>
      <c r="C1515" s="425"/>
      <c r="D1515" s="425"/>
      <c r="E1515" s="425"/>
      <c r="F1515" s="425"/>
      <c r="G1515" s="425"/>
      <c r="H1515" s="425"/>
      <c r="I1515" s="425"/>
      <c r="J1515" s="425"/>
      <c r="K1515" s="425"/>
      <c r="O1515" s="46"/>
      <c r="P1515" s="46"/>
      <c r="Q1515" s="46"/>
      <c r="R1515" s="46"/>
      <c r="S1515" s="46"/>
      <c r="T1515" s="46"/>
      <c r="U1515" s="46"/>
      <c r="V1515" s="46"/>
      <c r="W1515" s="46"/>
      <c r="X1515" s="46"/>
      <c r="Y1515" s="46"/>
    </row>
    <row r="1516" spans="1:25" ht="15" customHeight="1" thickTop="1" x14ac:dyDescent="0.2">
      <c r="A1516" s="46"/>
      <c r="B1516" s="278"/>
      <c r="C1516" s="278"/>
      <c r="D1516" s="278"/>
      <c r="E1516" s="278"/>
      <c r="F1516" s="278"/>
      <c r="G1516" s="278"/>
      <c r="H1516" s="278"/>
      <c r="I1516" s="278"/>
      <c r="J1516" s="278"/>
      <c r="K1516" s="278"/>
      <c r="O1516" s="46"/>
      <c r="P1516" s="46"/>
      <c r="Q1516" s="46"/>
      <c r="R1516" s="46"/>
      <c r="S1516" s="46"/>
      <c r="T1516" s="46"/>
      <c r="U1516" s="46"/>
      <c r="V1516" s="46"/>
      <c r="W1516" s="46"/>
      <c r="X1516" s="46"/>
      <c r="Y1516" s="46"/>
    </row>
    <row r="1517" spans="1:25" ht="15" customHeight="1" x14ac:dyDescent="0.2">
      <c r="A1517" s="46"/>
      <c r="B1517" s="259" t="s">
        <v>427</v>
      </c>
      <c r="C1517" s="267" t="s">
        <v>24</v>
      </c>
      <c r="D1517" s="259" t="s">
        <v>25</v>
      </c>
      <c r="E1517" s="259" t="s">
        <v>26</v>
      </c>
      <c r="F1517" s="387" t="s">
        <v>917</v>
      </c>
      <c r="G1517" s="387"/>
      <c r="H1517" s="271" t="s">
        <v>27</v>
      </c>
      <c r="I1517" s="267" t="s">
        <v>28</v>
      </c>
      <c r="J1517" s="267" t="s">
        <v>29</v>
      </c>
      <c r="K1517" s="267" t="s">
        <v>30</v>
      </c>
      <c r="O1517" s="46"/>
      <c r="P1517" s="46"/>
      <c r="Q1517" s="46"/>
      <c r="R1517" s="46"/>
      <c r="S1517" s="46"/>
      <c r="T1517" s="46"/>
      <c r="U1517" s="46"/>
      <c r="V1517" s="46"/>
      <c r="W1517" s="46"/>
      <c r="X1517" s="46"/>
      <c r="Y1517" s="46"/>
    </row>
    <row r="1518" spans="1:25" ht="15" customHeight="1" x14ac:dyDescent="0.2">
      <c r="A1518" s="46"/>
      <c r="B1518" s="260" t="s">
        <v>918</v>
      </c>
      <c r="C1518" s="275" t="s">
        <v>2445</v>
      </c>
      <c r="D1518" s="260" t="s">
        <v>73</v>
      </c>
      <c r="E1518" s="260" t="s">
        <v>2446</v>
      </c>
      <c r="F1518" s="388" t="s">
        <v>952</v>
      </c>
      <c r="G1518" s="388"/>
      <c r="H1518" s="274" t="s">
        <v>49</v>
      </c>
      <c r="I1518" s="277">
        <v>1</v>
      </c>
      <c r="J1518" s="276">
        <v>282.62</v>
      </c>
      <c r="K1518" s="276">
        <v>282.62</v>
      </c>
      <c r="O1518" s="46"/>
      <c r="P1518" s="46"/>
      <c r="Q1518" s="46"/>
      <c r="R1518" s="46"/>
      <c r="S1518" s="46"/>
      <c r="T1518" s="46"/>
      <c r="U1518" s="46"/>
      <c r="V1518" s="46"/>
      <c r="W1518" s="46"/>
      <c r="X1518" s="46"/>
      <c r="Y1518" s="46"/>
    </row>
    <row r="1519" spans="1:25" ht="15" customHeight="1" x14ac:dyDescent="0.2">
      <c r="A1519" s="46"/>
      <c r="B1519" s="261" t="s">
        <v>953</v>
      </c>
      <c r="C1519" s="280" t="s">
        <v>1019</v>
      </c>
      <c r="D1519" s="261" t="s">
        <v>47</v>
      </c>
      <c r="E1519" s="261" t="s">
        <v>1020</v>
      </c>
      <c r="F1519" s="385" t="s">
        <v>3970</v>
      </c>
      <c r="G1519" s="385"/>
      <c r="H1519" s="279" t="s">
        <v>950</v>
      </c>
      <c r="I1519" s="282">
        <v>0.5</v>
      </c>
      <c r="J1519" s="281">
        <v>24.73</v>
      </c>
      <c r="K1519" s="281">
        <v>12.36</v>
      </c>
      <c r="O1519" s="46"/>
      <c r="P1519" s="46"/>
      <c r="Q1519" s="46"/>
      <c r="R1519" s="46"/>
      <c r="S1519" s="46"/>
      <c r="T1519" s="46"/>
      <c r="U1519" s="46"/>
      <c r="V1519" s="46"/>
      <c r="W1519" s="46"/>
      <c r="X1519" s="46"/>
      <c r="Y1519" s="46"/>
    </row>
    <row r="1520" spans="1:25" ht="15" customHeight="1" x14ac:dyDescent="0.2">
      <c r="A1520" s="46"/>
      <c r="B1520" s="261" t="s">
        <v>953</v>
      </c>
      <c r="C1520" s="280" t="s">
        <v>954</v>
      </c>
      <c r="D1520" s="261" t="s">
        <v>47</v>
      </c>
      <c r="E1520" s="261" t="s">
        <v>955</v>
      </c>
      <c r="F1520" s="385" t="s">
        <v>3970</v>
      </c>
      <c r="G1520" s="385"/>
      <c r="H1520" s="279" t="s">
        <v>950</v>
      </c>
      <c r="I1520" s="282">
        <v>0.5</v>
      </c>
      <c r="J1520" s="281">
        <v>34.46</v>
      </c>
      <c r="K1520" s="281">
        <v>17.23</v>
      </c>
      <c r="O1520" s="46"/>
      <c r="P1520" s="46"/>
      <c r="Q1520" s="46"/>
      <c r="R1520" s="46"/>
      <c r="S1520" s="46"/>
      <c r="T1520" s="46"/>
      <c r="U1520" s="46"/>
      <c r="V1520" s="46"/>
      <c r="W1520" s="46"/>
      <c r="X1520" s="46"/>
      <c r="Y1520" s="46"/>
    </row>
    <row r="1521" spans="1:25" ht="15" customHeight="1" x14ac:dyDescent="0.2">
      <c r="A1521" s="46"/>
      <c r="B1521" s="262" t="s">
        <v>919</v>
      </c>
      <c r="C1521" s="284" t="s">
        <v>2701</v>
      </c>
      <c r="D1521" s="262" t="s">
        <v>39</v>
      </c>
      <c r="E1521" s="262" t="s">
        <v>1467</v>
      </c>
      <c r="F1521" s="389" t="s">
        <v>923</v>
      </c>
      <c r="G1521" s="389"/>
      <c r="H1521" s="283" t="s">
        <v>304</v>
      </c>
      <c r="I1521" s="286">
        <v>1</v>
      </c>
      <c r="J1521" s="285">
        <v>252.9</v>
      </c>
      <c r="K1521" s="285">
        <v>252.9</v>
      </c>
      <c r="O1521" s="46"/>
      <c r="P1521" s="46"/>
      <c r="Q1521" s="46"/>
      <c r="R1521" s="46"/>
      <c r="S1521" s="46"/>
      <c r="T1521" s="46"/>
      <c r="U1521" s="46"/>
      <c r="V1521" s="46"/>
      <c r="W1521" s="46"/>
      <c r="X1521" s="46"/>
      <c r="Y1521" s="46"/>
    </row>
    <row r="1522" spans="1:25" ht="15" customHeight="1" x14ac:dyDescent="0.2">
      <c r="A1522" s="46"/>
      <c r="B1522" s="262" t="s">
        <v>919</v>
      </c>
      <c r="C1522" s="284" t="s">
        <v>2702</v>
      </c>
      <c r="D1522" s="262" t="s">
        <v>39</v>
      </c>
      <c r="E1522" s="262" t="s">
        <v>1465</v>
      </c>
      <c r="F1522" s="389" t="s">
        <v>923</v>
      </c>
      <c r="G1522" s="389"/>
      <c r="H1522" s="283" t="s">
        <v>345</v>
      </c>
      <c r="I1522" s="286">
        <v>0.5</v>
      </c>
      <c r="J1522" s="285">
        <v>0.26</v>
      </c>
      <c r="K1522" s="285">
        <v>0.13</v>
      </c>
      <c r="O1522" s="46"/>
      <c r="P1522" s="46"/>
      <c r="Q1522" s="46"/>
      <c r="R1522" s="46"/>
      <c r="S1522" s="46"/>
      <c r="T1522" s="46"/>
      <c r="U1522" s="46"/>
      <c r="V1522" s="46"/>
      <c r="W1522" s="46"/>
      <c r="X1522" s="46"/>
      <c r="Y1522" s="46"/>
    </row>
    <row r="1523" spans="1:25" ht="15" customHeight="1" x14ac:dyDescent="0.2">
      <c r="A1523" s="46"/>
      <c r="B1523" s="263"/>
      <c r="C1523" s="263"/>
      <c r="D1523" s="263"/>
      <c r="E1523" s="263"/>
      <c r="F1523" s="263" t="s">
        <v>924</v>
      </c>
      <c r="G1523" s="289">
        <v>25.74</v>
      </c>
      <c r="H1523" s="263" t="s">
        <v>925</v>
      </c>
      <c r="I1523" s="289">
        <v>0</v>
      </c>
      <c r="J1523" s="263" t="s">
        <v>926</v>
      </c>
      <c r="K1523" s="289">
        <v>25.74</v>
      </c>
      <c r="O1523" s="46"/>
      <c r="P1523" s="46"/>
      <c r="Q1523" s="46"/>
      <c r="R1523" s="46"/>
      <c r="S1523" s="46"/>
      <c r="T1523" s="46"/>
      <c r="U1523" s="46"/>
      <c r="V1523" s="46"/>
      <c r="W1523" s="46"/>
      <c r="X1523" s="46"/>
      <c r="Y1523" s="46"/>
    </row>
    <row r="1524" spans="1:25" ht="15" customHeight="1" x14ac:dyDescent="0.2">
      <c r="A1524" s="46"/>
      <c r="B1524" s="263"/>
      <c r="C1524" s="263"/>
      <c r="D1524" s="263"/>
      <c r="E1524" s="263"/>
      <c r="F1524" s="263" t="s">
        <v>927</v>
      </c>
      <c r="G1524" s="289">
        <v>58.81</v>
      </c>
      <c r="H1524" s="263"/>
      <c r="I1524" s="386" t="s">
        <v>928</v>
      </c>
      <c r="J1524" s="386"/>
      <c r="K1524" s="289">
        <v>341.43</v>
      </c>
      <c r="O1524" s="46"/>
      <c r="P1524" s="46"/>
      <c r="Q1524" s="46"/>
      <c r="R1524" s="46"/>
      <c r="S1524" s="46"/>
      <c r="T1524" s="46"/>
      <c r="U1524" s="46"/>
      <c r="V1524" s="46"/>
      <c r="W1524" s="46"/>
      <c r="X1524" s="46"/>
      <c r="Y1524" s="46"/>
    </row>
    <row r="1525" spans="1:25" ht="15" customHeight="1" x14ac:dyDescent="0.2">
      <c r="A1525" s="46"/>
      <c r="B1525" s="401" t="s">
        <v>2776</v>
      </c>
      <c r="C1525" s="401"/>
      <c r="D1525" s="401"/>
      <c r="E1525" s="401"/>
      <c r="F1525" s="401"/>
      <c r="G1525" s="401"/>
      <c r="H1525" s="401"/>
      <c r="I1525" s="401"/>
      <c r="J1525" s="401"/>
      <c r="K1525" s="401"/>
      <c r="O1525" s="46"/>
      <c r="P1525" s="46"/>
      <c r="Q1525" s="46"/>
      <c r="R1525" s="46"/>
      <c r="S1525" s="46"/>
      <c r="T1525" s="46"/>
      <c r="U1525" s="46"/>
      <c r="V1525" s="46"/>
      <c r="W1525" s="46"/>
      <c r="X1525" s="46"/>
      <c r="Y1525" s="46"/>
    </row>
    <row r="1526" spans="1:25" ht="15" customHeight="1" thickBot="1" x14ac:dyDescent="0.25">
      <c r="A1526" s="46"/>
      <c r="B1526" s="425" t="s">
        <v>2814</v>
      </c>
      <c r="C1526" s="425"/>
      <c r="D1526" s="425"/>
      <c r="E1526" s="425"/>
      <c r="F1526" s="425"/>
      <c r="G1526" s="425"/>
      <c r="H1526" s="425"/>
      <c r="I1526" s="425"/>
      <c r="J1526" s="425"/>
      <c r="K1526" s="425"/>
      <c r="O1526" s="46"/>
      <c r="P1526" s="46"/>
      <c r="Q1526" s="46"/>
      <c r="R1526" s="46"/>
      <c r="S1526" s="46"/>
      <c r="T1526" s="46"/>
      <c r="U1526" s="46"/>
      <c r="V1526" s="46"/>
      <c r="W1526" s="46"/>
      <c r="X1526" s="46"/>
      <c r="Y1526" s="46"/>
    </row>
    <row r="1527" spans="1:25" ht="15" customHeight="1" thickTop="1" x14ac:dyDescent="0.2">
      <c r="A1527" s="46"/>
      <c r="B1527" s="278"/>
      <c r="C1527" s="278"/>
      <c r="D1527" s="278"/>
      <c r="E1527" s="278"/>
      <c r="F1527" s="278"/>
      <c r="G1527" s="278"/>
      <c r="H1527" s="278"/>
      <c r="I1527" s="278"/>
      <c r="J1527" s="278"/>
      <c r="K1527" s="278"/>
      <c r="O1527" s="46"/>
      <c r="P1527" s="46"/>
      <c r="Q1527" s="46"/>
      <c r="R1527" s="46"/>
      <c r="S1527" s="46"/>
      <c r="T1527" s="46"/>
      <c r="U1527" s="46"/>
      <c r="V1527" s="46"/>
      <c r="W1527" s="46"/>
      <c r="X1527" s="46"/>
      <c r="Y1527" s="46"/>
    </row>
    <row r="1528" spans="1:25" ht="15" customHeight="1" x14ac:dyDescent="0.2">
      <c r="A1528" s="46"/>
      <c r="B1528" s="259" t="s">
        <v>428</v>
      </c>
      <c r="C1528" s="267" t="s">
        <v>24</v>
      </c>
      <c r="D1528" s="259" t="s">
        <v>25</v>
      </c>
      <c r="E1528" s="259" t="s">
        <v>26</v>
      </c>
      <c r="F1528" s="387" t="s">
        <v>917</v>
      </c>
      <c r="G1528" s="387"/>
      <c r="H1528" s="271" t="s">
        <v>27</v>
      </c>
      <c r="I1528" s="267" t="s">
        <v>28</v>
      </c>
      <c r="J1528" s="267" t="s">
        <v>29</v>
      </c>
      <c r="K1528" s="267" t="s">
        <v>30</v>
      </c>
      <c r="O1528" s="46"/>
      <c r="P1528" s="46"/>
      <c r="Q1528" s="46"/>
      <c r="R1528" s="46"/>
      <c r="S1528" s="46"/>
      <c r="T1528" s="46"/>
      <c r="U1528" s="46"/>
      <c r="V1528" s="46"/>
      <c r="W1528" s="46"/>
      <c r="X1528" s="46"/>
      <c r="Y1528" s="46"/>
    </row>
    <row r="1529" spans="1:25" ht="15" customHeight="1" x14ac:dyDescent="0.2">
      <c r="A1529" s="46"/>
      <c r="B1529" s="260" t="s">
        <v>918</v>
      </c>
      <c r="C1529" s="275" t="s">
        <v>2461</v>
      </c>
      <c r="D1529" s="260" t="s">
        <v>73</v>
      </c>
      <c r="E1529" s="260" t="s">
        <v>2462</v>
      </c>
      <c r="F1529" s="388" t="s">
        <v>952</v>
      </c>
      <c r="G1529" s="388"/>
      <c r="H1529" s="274" t="s">
        <v>49</v>
      </c>
      <c r="I1529" s="277">
        <v>1</v>
      </c>
      <c r="J1529" s="276">
        <v>818.76</v>
      </c>
      <c r="K1529" s="276">
        <v>818.76</v>
      </c>
      <c r="O1529" s="46"/>
      <c r="P1529" s="46"/>
      <c r="Q1529" s="46"/>
      <c r="R1529" s="46"/>
      <c r="S1529" s="46"/>
      <c r="T1529" s="46"/>
      <c r="U1529" s="46"/>
      <c r="V1529" s="46"/>
      <c r="W1529" s="46"/>
      <c r="X1529" s="46"/>
      <c r="Y1529" s="46"/>
    </row>
    <row r="1530" spans="1:25" ht="15" customHeight="1" x14ac:dyDescent="0.2">
      <c r="A1530" s="46"/>
      <c r="B1530" s="261" t="s">
        <v>953</v>
      </c>
      <c r="C1530" s="280" t="s">
        <v>954</v>
      </c>
      <c r="D1530" s="261" t="s">
        <v>47</v>
      </c>
      <c r="E1530" s="261" t="s">
        <v>955</v>
      </c>
      <c r="F1530" s="385" t="s">
        <v>3970</v>
      </c>
      <c r="G1530" s="385"/>
      <c r="H1530" s="279" t="s">
        <v>950</v>
      </c>
      <c r="I1530" s="282">
        <v>0.5</v>
      </c>
      <c r="J1530" s="281">
        <v>34.46</v>
      </c>
      <c r="K1530" s="281">
        <v>17.23</v>
      </c>
      <c r="O1530" s="46"/>
      <c r="P1530" s="46"/>
      <c r="Q1530" s="46"/>
      <c r="R1530" s="46"/>
      <c r="S1530" s="46"/>
      <c r="T1530" s="46"/>
      <c r="U1530" s="46"/>
      <c r="V1530" s="46"/>
      <c r="W1530" s="46"/>
      <c r="X1530" s="46"/>
      <c r="Y1530" s="46"/>
    </row>
    <row r="1531" spans="1:25" ht="15" customHeight="1" x14ac:dyDescent="0.2">
      <c r="A1531" s="46"/>
      <c r="B1531" s="262" t="s">
        <v>919</v>
      </c>
      <c r="C1531" s="284" t="s">
        <v>2703</v>
      </c>
      <c r="D1531" s="262" t="s">
        <v>39</v>
      </c>
      <c r="E1531" s="262" t="s">
        <v>430</v>
      </c>
      <c r="F1531" s="389" t="s">
        <v>923</v>
      </c>
      <c r="G1531" s="389"/>
      <c r="H1531" s="283" t="s">
        <v>304</v>
      </c>
      <c r="I1531" s="286">
        <v>1</v>
      </c>
      <c r="J1531" s="285">
        <v>801.43</v>
      </c>
      <c r="K1531" s="285">
        <v>801.43</v>
      </c>
      <c r="O1531" s="46"/>
      <c r="P1531" s="46"/>
      <c r="Q1531" s="46"/>
      <c r="R1531" s="46"/>
      <c r="S1531" s="46"/>
      <c r="T1531" s="46"/>
      <c r="U1531" s="46"/>
      <c r="V1531" s="46"/>
      <c r="W1531" s="46"/>
      <c r="X1531" s="46"/>
      <c r="Y1531" s="46"/>
    </row>
    <row r="1532" spans="1:25" ht="15" customHeight="1" x14ac:dyDescent="0.2">
      <c r="A1532" s="46"/>
      <c r="B1532" s="262" t="s">
        <v>919</v>
      </c>
      <c r="C1532" s="284" t="s">
        <v>2702</v>
      </c>
      <c r="D1532" s="262" t="s">
        <v>39</v>
      </c>
      <c r="E1532" s="262" t="s">
        <v>1465</v>
      </c>
      <c r="F1532" s="389" t="s">
        <v>923</v>
      </c>
      <c r="G1532" s="389"/>
      <c r="H1532" s="283" t="s">
        <v>345</v>
      </c>
      <c r="I1532" s="286">
        <v>0.42</v>
      </c>
      <c r="J1532" s="285">
        <v>0.26</v>
      </c>
      <c r="K1532" s="285">
        <v>0.1</v>
      </c>
      <c r="O1532" s="46"/>
      <c r="P1532" s="46"/>
      <c r="Q1532" s="46"/>
      <c r="R1532" s="46"/>
      <c r="S1532" s="46"/>
      <c r="T1532" s="46"/>
      <c r="U1532" s="46"/>
      <c r="V1532" s="46"/>
      <c r="W1532" s="46"/>
      <c r="X1532" s="46"/>
      <c r="Y1532" s="46"/>
    </row>
    <row r="1533" spans="1:25" ht="15" customHeight="1" x14ac:dyDescent="0.2">
      <c r="A1533" s="46"/>
      <c r="B1533" s="263"/>
      <c r="C1533" s="263"/>
      <c r="D1533" s="263"/>
      <c r="E1533" s="263"/>
      <c r="F1533" s="263" t="s">
        <v>924</v>
      </c>
      <c r="G1533" s="289">
        <v>15.44</v>
      </c>
      <c r="H1533" s="263" t="s">
        <v>925</v>
      </c>
      <c r="I1533" s="289">
        <v>0</v>
      </c>
      <c r="J1533" s="263" t="s">
        <v>926</v>
      </c>
      <c r="K1533" s="289">
        <v>15.44</v>
      </c>
      <c r="O1533" s="46"/>
      <c r="P1533" s="46"/>
      <c r="Q1533" s="46"/>
      <c r="R1533" s="46"/>
      <c r="S1533" s="46"/>
      <c r="T1533" s="46"/>
      <c r="U1533" s="46"/>
      <c r="V1533" s="46"/>
      <c r="W1533" s="46"/>
      <c r="X1533" s="46"/>
      <c r="Y1533" s="46"/>
    </row>
    <row r="1534" spans="1:25" ht="15" customHeight="1" x14ac:dyDescent="0.2">
      <c r="A1534" s="46"/>
      <c r="B1534" s="263"/>
      <c r="C1534" s="263"/>
      <c r="D1534" s="263"/>
      <c r="E1534" s="263"/>
      <c r="F1534" s="263" t="s">
        <v>927</v>
      </c>
      <c r="G1534" s="289">
        <v>170.38</v>
      </c>
      <c r="H1534" s="263"/>
      <c r="I1534" s="386" t="s">
        <v>928</v>
      </c>
      <c r="J1534" s="386"/>
      <c r="K1534" s="289">
        <v>989.14</v>
      </c>
      <c r="O1534" s="46"/>
      <c r="P1534" s="46"/>
      <c r="Q1534" s="46"/>
      <c r="R1534" s="46"/>
      <c r="S1534" s="46"/>
      <c r="T1534" s="46"/>
      <c r="U1534" s="46"/>
      <c r="V1534" s="46"/>
      <c r="W1534" s="46"/>
      <c r="X1534" s="46"/>
      <c r="Y1534" s="46"/>
    </row>
    <row r="1535" spans="1:25" ht="15" customHeight="1" x14ac:dyDescent="0.2">
      <c r="A1535" s="46"/>
      <c r="B1535" s="401" t="s">
        <v>2776</v>
      </c>
      <c r="C1535" s="401"/>
      <c r="D1535" s="401"/>
      <c r="E1535" s="401"/>
      <c r="F1535" s="401"/>
      <c r="G1535" s="401"/>
      <c r="H1535" s="401"/>
      <c r="I1535" s="401"/>
      <c r="J1535" s="401"/>
      <c r="K1535" s="401"/>
      <c r="O1535" s="46"/>
      <c r="P1535" s="46"/>
      <c r="Q1535" s="46"/>
      <c r="R1535" s="46"/>
      <c r="S1535" s="46"/>
      <c r="T1535" s="46"/>
      <c r="U1535" s="46"/>
      <c r="V1535" s="46"/>
      <c r="W1535" s="46"/>
      <c r="X1535" s="46"/>
      <c r="Y1535" s="46"/>
    </row>
    <row r="1536" spans="1:25" ht="15" customHeight="1" thickBot="1" x14ac:dyDescent="0.25">
      <c r="A1536" s="46"/>
      <c r="B1536" s="425" t="s">
        <v>2815</v>
      </c>
      <c r="C1536" s="425"/>
      <c r="D1536" s="425"/>
      <c r="E1536" s="425"/>
      <c r="F1536" s="425"/>
      <c r="G1536" s="425"/>
      <c r="H1536" s="425"/>
      <c r="I1536" s="425"/>
      <c r="J1536" s="425"/>
      <c r="K1536" s="425"/>
      <c r="O1536" s="46"/>
      <c r="P1536" s="46"/>
      <c r="Q1536" s="46"/>
      <c r="R1536" s="46"/>
      <c r="S1536" s="46"/>
      <c r="T1536" s="46"/>
      <c r="U1536" s="46"/>
      <c r="V1536" s="46"/>
      <c r="W1536" s="46"/>
      <c r="X1536" s="46"/>
      <c r="Y1536" s="46"/>
    </row>
    <row r="1537" spans="1:25" ht="15" customHeight="1" thickTop="1" x14ac:dyDescent="0.2">
      <c r="A1537" s="46"/>
      <c r="B1537" s="278"/>
      <c r="C1537" s="278"/>
      <c r="D1537" s="278"/>
      <c r="E1537" s="278"/>
      <c r="F1537" s="278"/>
      <c r="G1537" s="278"/>
      <c r="H1537" s="278"/>
      <c r="I1537" s="278"/>
      <c r="J1537" s="278"/>
      <c r="K1537" s="278"/>
      <c r="O1537" s="46"/>
      <c r="P1537" s="46"/>
      <c r="Q1537" s="46"/>
      <c r="R1537" s="46"/>
      <c r="S1537" s="46"/>
      <c r="T1537" s="46"/>
      <c r="U1537" s="46"/>
      <c r="V1537" s="46"/>
      <c r="W1537" s="46"/>
      <c r="X1537" s="46"/>
      <c r="Y1537" s="46"/>
    </row>
    <row r="1538" spans="1:25" ht="15" customHeight="1" x14ac:dyDescent="0.2">
      <c r="A1538" s="46"/>
      <c r="B1538" s="259" t="s">
        <v>429</v>
      </c>
      <c r="C1538" s="267" t="s">
        <v>24</v>
      </c>
      <c r="D1538" s="259" t="s">
        <v>25</v>
      </c>
      <c r="E1538" s="259" t="s">
        <v>26</v>
      </c>
      <c r="F1538" s="387" t="s">
        <v>917</v>
      </c>
      <c r="G1538" s="387"/>
      <c r="H1538" s="271" t="s">
        <v>27</v>
      </c>
      <c r="I1538" s="267" t="s">
        <v>28</v>
      </c>
      <c r="J1538" s="267" t="s">
        <v>29</v>
      </c>
      <c r="K1538" s="267" t="s">
        <v>30</v>
      </c>
      <c r="O1538" s="46"/>
      <c r="P1538" s="46"/>
      <c r="Q1538" s="46"/>
      <c r="R1538" s="46"/>
      <c r="S1538" s="46"/>
      <c r="T1538" s="46"/>
      <c r="U1538" s="46"/>
      <c r="V1538" s="46"/>
      <c r="W1538" s="46"/>
      <c r="X1538" s="46"/>
      <c r="Y1538" s="46"/>
    </row>
    <row r="1539" spans="1:25" ht="15" customHeight="1" x14ac:dyDescent="0.2">
      <c r="A1539" s="46"/>
      <c r="B1539" s="260" t="s">
        <v>918</v>
      </c>
      <c r="C1539" s="275" t="s">
        <v>2595</v>
      </c>
      <c r="D1539" s="260" t="s">
        <v>73</v>
      </c>
      <c r="E1539" s="260" t="s">
        <v>2596</v>
      </c>
      <c r="F1539" s="388" t="s">
        <v>952</v>
      </c>
      <c r="G1539" s="388"/>
      <c r="H1539" s="274" t="s">
        <v>49</v>
      </c>
      <c r="I1539" s="277">
        <v>1</v>
      </c>
      <c r="J1539" s="276">
        <v>225.57</v>
      </c>
      <c r="K1539" s="276">
        <v>225.57</v>
      </c>
      <c r="O1539" s="46"/>
      <c r="P1539" s="46"/>
      <c r="Q1539" s="46"/>
      <c r="R1539" s="46"/>
      <c r="S1539" s="46"/>
      <c r="T1539" s="46"/>
      <c r="U1539" s="46"/>
      <c r="V1539" s="46"/>
      <c r="W1539" s="46"/>
      <c r="X1539" s="46"/>
      <c r="Y1539" s="46"/>
    </row>
    <row r="1540" spans="1:25" ht="15" customHeight="1" x14ac:dyDescent="0.2">
      <c r="A1540" s="46"/>
      <c r="B1540" s="261" t="s">
        <v>953</v>
      </c>
      <c r="C1540" s="280" t="s">
        <v>1086</v>
      </c>
      <c r="D1540" s="261" t="s">
        <v>47</v>
      </c>
      <c r="E1540" s="261" t="s">
        <v>1087</v>
      </c>
      <c r="F1540" s="385" t="s">
        <v>3970</v>
      </c>
      <c r="G1540" s="385"/>
      <c r="H1540" s="279" t="s">
        <v>950</v>
      </c>
      <c r="I1540" s="282">
        <v>0.3</v>
      </c>
      <c r="J1540" s="281">
        <v>35.590000000000003</v>
      </c>
      <c r="K1540" s="281">
        <v>10.67</v>
      </c>
      <c r="O1540" s="46"/>
      <c r="P1540" s="46"/>
      <c r="Q1540" s="46"/>
      <c r="R1540" s="46"/>
      <c r="S1540" s="46"/>
      <c r="T1540" s="46"/>
      <c r="U1540" s="46"/>
      <c r="V1540" s="46"/>
      <c r="W1540" s="46"/>
      <c r="X1540" s="46"/>
      <c r="Y1540" s="46"/>
    </row>
    <row r="1541" spans="1:25" ht="15" customHeight="1" x14ac:dyDescent="0.2">
      <c r="A1541" s="46"/>
      <c r="B1541" s="262" t="s">
        <v>919</v>
      </c>
      <c r="C1541" s="284" t="s">
        <v>2704</v>
      </c>
      <c r="D1541" s="262" t="s">
        <v>39</v>
      </c>
      <c r="E1541" s="262" t="s">
        <v>1469</v>
      </c>
      <c r="F1541" s="389" t="s">
        <v>923</v>
      </c>
      <c r="G1541" s="389"/>
      <c r="H1541" s="283" t="s">
        <v>304</v>
      </c>
      <c r="I1541" s="286">
        <v>1</v>
      </c>
      <c r="J1541" s="285">
        <v>214.9</v>
      </c>
      <c r="K1541" s="285">
        <v>214.9</v>
      </c>
      <c r="O1541" s="46"/>
      <c r="P1541" s="46"/>
      <c r="Q1541" s="46"/>
      <c r="R1541" s="46"/>
      <c r="S1541" s="46"/>
      <c r="T1541" s="46"/>
      <c r="U1541" s="46"/>
      <c r="V1541" s="46"/>
      <c r="W1541" s="46"/>
      <c r="X1541" s="46"/>
      <c r="Y1541" s="46"/>
    </row>
    <row r="1542" spans="1:25" ht="15" customHeight="1" x14ac:dyDescent="0.2">
      <c r="A1542" s="46"/>
      <c r="B1542" s="263"/>
      <c r="C1542" s="263"/>
      <c r="D1542" s="263"/>
      <c r="E1542" s="263"/>
      <c r="F1542" s="263" t="s">
        <v>924</v>
      </c>
      <c r="G1542" s="289">
        <v>9.41</v>
      </c>
      <c r="H1542" s="263" t="s">
        <v>925</v>
      </c>
      <c r="I1542" s="289">
        <v>0</v>
      </c>
      <c r="J1542" s="263" t="s">
        <v>926</v>
      </c>
      <c r="K1542" s="289">
        <v>9.41</v>
      </c>
      <c r="O1542" s="46"/>
      <c r="P1542" s="46"/>
      <c r="Q1542" s="46"/>
      <c r="R1542" s="46"/>
      <c r="S1542" s="46"/>
      <c r="T1542" s="46"/>
      <c r="U1542" s="46"/>
      <c r="V1542" s="46"/>
      <c r="W1542" s="46"/>
      <c r="X1542" s="46"/>
      <c r="Y1542" s="46"/>
    </row>
    <row r="1543" spans="1:25" ht="15" customHeight="1" x14ac:dyDescent="0.2">
      <c r="A1543" s="46"/>
      <c r="B1543" s="263"/>
      <c r="C1543" s="263"/>
      <c r="D1543" s="263"/>
      <c r="E1543" s="263"/>
      <c r="F1543" s="263" t="s">
        <v>927</v>
      </c>
      <c r="G1543" s="289">
        <v>46.94</v>
      </c>
      <c r="H1543" s="263"/>
      <c r="I1543" s="386" t="s">
        <v>928</v>
      </c>
      <c r="J1543" s="386"/>
      <c r="K1543" s="289">
        <v>272.51</v>
      </c>
      <c r="O1543" s="46"/>
      <c r="P1543" s="46"/>
      <c r="Q1543" s="46"/>
      <c r="R1543" s="46"/>
      <c r="S1543" s="46"/>
      <c r="T1543" s="46"/>
      <c r="U1543" s="46"/>
      <c r="V1543" s="46"/>
      <c r="W1543" s="46"/>
      <c r="X1543" s="46"/>
      <c r="Y1543" s="46"/>
    </row>
    <row r="1544" spans="1:25" ht="15" customHeight="1" x14ac:dyDescent="0.2">
      <c r="A1544" s="46"/>
      <c r="B1544" s="401" t="s">
        <v>2776</v>
      </c>
      <c r="C1544" s="401"/>
      <c r="D1544" s="401"/>
      <c r="E1544" s="401"/>
      <c r="F1544" s="401"/>
      <c r="G1544" s="401"/>
      <c r="H1544" s="401"/>
      <c r="I1544" s="401"/>
      <c r="J1544" s="401"/>
      <c r="K1544" s="401"/>
      <c r="O1544" s="46"/>
      <c r="P1544" s="46"/>
      <c r="Q1544" s="46"/>
      <c r="R1544" s="46"/>
      <c r="S1544" s="46"/>
      <c r="T1544" s="46"/>
      <c r="U1544" s="46"/>
      <c r="V1544" s="46"/>
      <c r="W1544" s="46"/>
      <c r="X1544" s="46"/>
      <c r="Y1544" s="46"/>
    </row>
    <row r="1545" spans="1:25" ht="15" customHeight="1" thickBot="1" x14ac:dyDescent="0.25">
      <c r="A1545" s="46"/>
      <c r="B1545" s="425" t="s">
        <v>2816</v>
      </c>
      <c r="C1545" s="425"/>
      <c r="D1545" s="425"/>
      <c r="E1545" s="425"/>
      <c r="F1545" s="425"/>
      <c r="G1545" s="425"/>
      <c r="H1545" s="425"/>
      <c r="I1545" s="425"/>
      <c r="J1545" s="425"/>
      <c r="K1545" s="425"/>
      <c r="O1545" s="46"/>
      <c r="P1545" s="46"/>
      <c r="Q1545" s="46"/>
      <c r="R1545" s="46"/>
      <c r="S1545" s="46"/>
      <c r="T1545" s="46"/>
      <c r="U1545" s="46"/>
      <c r="V1545" s="46"/>
      <c r="W1545" s="46"/>
      <c r="X1545" s="46"/>
      <c r="Y1545" s="46"/>
    </row>
    <row r="1546" spans="1:25" ht="15" customHeight="1" thickTop="1" x14ac:dyDescent="0.2">
      <c r="A1546" s="46"/>
      <c r="B1546" s="278"/>
      <c r="C1546" s="278"/>
      <c r="D1546" s="278"/>
      <c r="E1546" s="278"/>
      <c r="F1546" s="278"/>
      <c r="G1546" s="278"/>
      <c r="H1546" s="278"/>
      <c r="I1546" s="278"/>
      <c r="J1546" s="278"/>
      <c r="K1546" s="278"/>
      <c r="O1546" s="46"/>
      <c r="P1546" s="46"/>
      <c r="Q1546" s="46"/>
      <c r="R1546" s="46"/>
      <c r="S1546" s="46"/>
      <c r="T1546" s="46"/>
      <c r="U1546" s="46"/>
      <c r="V1546" s="46"/>
      <c r="W1546" s="46"/>
      <c r="X1546" s="46"/>
      <c r="Y1546" s="46"/>
    </row>
    <row r="1547" spans="1:25" ht="15" customHeight="1" x14ac:dyDescent="0.2">
      <c r="A1547" s="46"/>
      <c r="B1547" s="259" t="s">
        <v>432</v>
      </c>
      <c r="C1547" s="267" t="s">
        <v>24</v>
      </c>
      <c r="D1547" s="259" t="s">
        <v>25</v>
      </c>
      <c r="E1547" s="259" t="s">
        <v>26</v>
      </c>
      <c r="F1547" s="387" t="s">
        <v>917</v>
      </c>
      <c r="G1547" s="387"/>
      <c r="H1547" s="271" t="s">
        <v>27</v>
      </c>
      <c r="I1547" s="267" t="s">
        <v>28</v>
      </c>
      <c r="J1547" s="267" t="s">
        <v>29</v>
      </c>
      <c r="K1547" s="267" t="s">
        <v>30</v>
      </c>
      <c r="O1547" s="46"/>
      <c r="P1547" s="46"/>
      <c r="Q1547" s="46"/>
      <c r="R1547" s="46"/>
      <c r="S1547" s="46"/>
      <c r="T1547" s="46"/>
      <c r="U1547" s="46"/>
      <c r="V1547" s="46"/>
      <c r="W1547" s="46"/>
      <c r="X1547" s="46"/>
      <c r="Y1547" s="46"/>
    </row>
    <row r="1548" spans="1:25" ht="15" customHeight="1" x14ac:dyDescent="0.2">
      <c r="A1548" s="46"/>
      <c r="B1548" s="260" t="s">
        <v>918</v>
      </c>
      <c r="C1548" s="275" t="s">
        <v>3189</v>
      </c>
      <c r="D1548" s="260" t="s">
        <v>73</v>
      </c>
      <c r="E1548" s="260" t="s">
        <v>3190</v>
      </c>
      <c r="F1548" s="388" t="s">
        <v>1308</v>
      </c>
      <c r="G1548" s="388"/>
      <c r="H1548" s="274" t="s">
        <v>49</v>
      </c>
      <c r="I1548" s="277">
        <v>1</v>
      </c>
      <c r="J1548" s="276">
        <v>438.11</v>
      </c>
      <c r="K1548" s="276">
        <v>438.11</v>
      </c>
      <c r="O1548" s="46"/>
      <c r="P1548" s="46"/>
      <c r="Q1548" s="46"/>
      <c r="R1548" s="46"/>
      <c r="S1548" s="46"/>
      <c r="T1548" s="46"/>
      <c r="U1548" s="46"/>
      <c r="V1548" s="46"/>
      <c r="W1548" s="46"/>
      <c r="X1548" s="46"/>
      <c r="Y1548" s="46"/>
    </row>
    <row r="1549" spans="1:25" ht="15" customHeight="1" x14ac:dyDescent="0.2">
      <c r="A1549" s="46"/>
      <c r="B1549" s="261" t="s">
        <v>953</v>
      </c>
      <c r="C1549" s="280" t="s">
        <v>1086</v>
      </c>
      <c r="D1549" s="261" t="s">
        <v>47</v>
      </c>
      <c r="E1549" s="261" t="s">
        <v>1087</v>
      </c>
      <c r="F1549" s="385" t="s">
        <v>3970</v>
      </c>
      <c r="G1549" s="385"/>
      <c r="H1549" s="279" t="s">
        <v>950</v>
      </c>
      <c r="I1549" s="282">
        <v>0.51100000000000001</v>
      </c>
      <c r="J1549" s="281">
        <v>35.590000000000003</v>
      </c>
      <c r="K1549" s="281">
        <v>18.18</v>
      </c>
      <c r="O1549" s="46"/>
      <c r="P1549" s="46"/>
      <c r="Q1549" s="46"/>
      <c r="R1549" s="46"/>
      <c r="S1549" s="46"/>
      <c r="T1549" s="46"/>
      <c r="U1549" s="46"/>
      <c r="V1549" s="46"/>
      <c r="W1549" s="46"/>
      <c r="X1549" s="46"/>
      <c r="Y1549" s="46"/>
    </row>
    <row r="1550" spans="1:25" ht="15" customHeight="1" x14ac:dyDescent="0.2">
      <c r="A1550" s="46"/>
      <c r="B1550" s="261" t="s">
        <v>953</v>
      </c>
      <c r="C1550" s="280" t="s">
        <v>1019</v>
      </c>
      <c r="D1550" s="261" t="s">
        <v>47</v>
      </c>
      <c r="E1550" s="261" t="s">
        <v>1020</v>
      </c>
      <c r="F1550" s="385" t="s">
        <v>3970</v>
      </c>
      <c r="G1550" s="385"/>
      <c r="H1550" s="279" t="s">
        <v>950</v>
      </c>
      <c r="I1550" s="282">
        <v>0.51100000000000001</v>
      </c>
      <c r="J1550" s="281">
        <v>24.73</v>
      </c>
      <c r="K1550" s="281">
        <v>12.63</v>
      </c>
      <c r="O1550" s="46"/>
      <c r="P1550" s="46"/>
      <c r="Q1550" s="46"/>
      <c r="R1550" s="46"/>
      <c r="S1550" s="46"/>
      <c r="T1550" s="46"/>
      <c r="U1550" s="46"/>
      <c r="V1550" s="46"/>
      <c r="W1550" s="46"/>
      <c r="X1550" s="46"/>
      <c r="Y1550" s="46"/>
    </row>
    <row r="1551" spans="1:25" ht="15" customHeight="1" x14ac:dyDescent="0.2">
      <c r="A1551" s="46"/>
      <c r="B1551" s="262" t="s">
        <v>919</v>
      </c>
      <c r="C1551" s="284" t="s">
        <v>3288</v>
      </c>
      <c r="D1551" s="262" t="s">
        <v>43</v>
      </c>
      <c r="E1551" s="262" t="s">
        <v>3289</v>
      </c>
      <c r="F1551" s="389" t="s">
        <v>923</v>
      </c>
      <c r="G1551" s="389"/>
      <c r="H1551" s="283" t="s">
        <v>49</v>
      </c>
      <c r="I1551" s="286">
        <v>1</v>
      </c>
      <c r="J1551" s="285">
        <v>407.3</v>
      </c>
      <c r="K1551" s="285">
        <v>407.3</v>
      </c>
      <c r="O1551" s="46"/>
      <c r="P1551" s="46"/>
      <c r="Q1551" s="46"/>
      <c r="R1551" s="46"/>
      <c r="S1551" s="46"/>
      <c r="T1551" s="46"/>
      <c r="U1551" s="46"/>
      <c r="V1551" s="46"/>
      <c r="W1551" s="46"/>
      <c r="X1551" s="46"/>
      <c r="Y1551" s="46"/>
    </row>
    <row r="1552" spans="1:25" ht="15" customHeight="1" x14ac:dyDescent="0.2">
      <c r="A1552" s="46"/>
      <c r="B1552" s="263"/>
      <c r="C1552" s="263"/>
      <c r="D1552" s="263"/>
      <c r="E1552" s="263"/>
      <c r="F1552" s="263" t="s">
        <v>924</v>
      </c>
      <c r="G1552" s="289">
        <v>26.55</v>
      </c>
      <c r="H1552" s="263" t="s">
        <v>925</v>
      </c>
      <c r="I1552" s="289">
        <v>0</v>
      </c>
      <c r="J1552" s="263" t="s">
        <v>926</v>
      </c>
      <c r="K1552" s="289">
        <v>26.55</v>
      </c>
      <c r="O1552" s="46"/>
      <c r="P1552" s="46"/>
      <c r="Q1552" s="46"/>
      <c r="R1552" s="46"/>
      <c r="S1552" s="46"/>
      <c r="T1552" s="46"/>
      <c r="U1552" s="46"/>
      <c r="V1552" s="46"/>
      <c r="W1552" s="46"/>
      <c r="X1552" s="46"/>
      <c r="Y1552" s="46"/>
    </row>
    <row r="1553" spans="1:25" ht="15" customHeight="1" x14ac:dyDescent="0.2">
      <c r="A1553" s="46"/>
      <c r="B1553" s="263"/>
      <c r="C1553" s="263"/>
      <c r="D1553" s="263"/>
      <c r="E1553" s="263"/>
      <c r="F1553" s="263" t="s">
        <v>927</v>
      </c>
      <c r="G1553" s="289">
        <v>91.17</v>
      </c>
      <c r="H1553" s="263"/>
      <c r="I1553" s="386" t="s">
        <v>928</v>
      </c>
      <c r="J1553" s="386"/>
      <c r="K1553" s="289">
        <v>529.28</v>
      </c>
      <c r="O1553" s="46"/>
      <c r="P1553" s="46"/>
      <c r="Q1553" s="46"/>
      <c r="R1553" s="46"/>
      <c r="S1553" s="46"/>
      <c r="T1553" s="46"/>
      <c r="U1553" s="46"/>
      <c r="V1553" s="46"/>
      <c r="W1553" s="46"/>
      <c r="X1553" s="46"/>
      <c r="Y1553" s="46"/>
    </row>
    <row r="1554" spans="1:25" ht="15" customHeight="1" x14ac:dyDescent="0.2">
      <c r="A1554" s="46"/>
      <c r="B1554" s="401" t="s">
        <v>2776</v>
      </c>
      <c r="C1554" s="401"/>
      <c r="D1554" s="401"/>
      <c r="E1554" s="401"/>
      <c r="F1554" s="401"/>
      <c r="G1554" s="401"/>
      <c r="H1554" s="401"/>
      <c r="I1554" s="401"/>
      <c r="J1554" s="401"/>
      <c r="K1554" s="401"/>
      <c r="O1554" s="46"/>
      <c r="P1554" s="46"/>
      <c r="Q1554" s="46"/>
      <c r="R1554" s="46"/>
      <c r="S1554" s="46"/>
      <c r="T1554" s="46"/>
      <c r="U1554" s="46"/>
      <c r="V1554" s="46"/>
      <c r="W1554" s="46"/>
      <c r="X1554" s="46"/>
      <c r="Y1554" s="46"/>
    </row>
    <row r="1555" spans="1:25" ht="15" customHeight="1" thickBot="1" x14ac:dyDescent="0.25">
      <c r="A1555" s="46"/>
      <c r="B1555" s="425" t="s">
        <v>3364</v>
      </c>
      <c r="C1555" s="425"/>
      <c r="D1555" s="425"/>
      <c r="E1555" s="425"/>
      <c r="F1555" s="425"/>
      <c r="G1555" s="425"/>
      <c r="H1555" s="425"/>
      <c r="I1555" s="425"/>
      <c r="J1555" s="425"/>
      <c r="K1555" s="425"/>
      <c r="O1555" s="46"/>
      <c r="P1555" s="46"/>
      <c r="Q1555" s="46"/>
      <c r="R1555" s="46"/>
      <c r="S1555" s="46"/>
      <c r="T1555" s="46"/>
      <c r="U1555" s="46"/>
      <c r="V1555" s="46"/>
      <c r="W1555" s="46"/>
      <c r="X1555" s="46"/>
      <c r="Y1555" s="46"/>
    </row>
    <row r="1556" spans="1:25" ht="15" customHeight="1" thickTop="1" x14ac:dyDescent="0.2">
      <c r="A1556" s="46"/>
      <c r="B1556" s="278"/>
      <c r="C1556" s="278"/>
      <c r="D1556" s="278"/>
      <c r="E1556" s="278"/>
      <c r="F1556" s="278"/>
      <c r="G1556" s="278"/>
      <c r="H1556" s="278"/>
      <c r="I1556" s="278"/>
      <c r="J1556" s="278"/>
      <c r="K1556" s="278"/>
      <c r="O1556" s="46"/>
      <c r="P1556" s="46"/>
      <c r="Q1556" s="46"/>
      <c r="R1556" s="46"/>
      <c r="S1556" s="46"/>
      <c r="T1556" s="46"/>
      <c r="U1556" s="46"/>
      <c r="V1556" s="46"/>
      <c r="W1556" s="46"/>
      <c r="X1556" s="46"/>
      <c r="Y1556" s="46"/>
    </row>
    <row r="1557" spans="1:25" ht="15" customHeight="1" x14ac:dyDescent="0.2">
      <c r="A1557" s="46"/>
      <c r="B1557" s="259" t="s">
        <v>433</v>
      </c>
      <c r="C1557" s="267" t="s">
        <v>24</v>
      </c>
      <c r="D1557" s="259" t="s">
        <v>25</v>
      </c>
      <c r="E1557" s="259" t="s">
        <v>26</v>
      </c>
      <c r="F1557" s="387" t="s">
        <v>917</v>
      </c>
      <c r="G1557" s="387"/>
      <c r="H1557" s="271" t="s">
        <v>27</v>
      </c>
      <c r="I1557" s="267" t="s">
        <v>28</v>
      </c>
      <c r="J1557" s="267" t="s">
        <v>29</v>
      </c>
      <c r="K1557" s="267" t="s">
        <v>30</v>
      </c>
      <c r="O1557" s="46"/>
      <c r="P1557" s="46"/>
      <c r="Q1557" s="46"/>
      <c r="R1557" s="46"/>
      <c r="S1557" s="46"/>
      <c r="T1557" s="46"/>
      <c r="U1557" s="46"/>
      <c r="V1557" s="46"/>
      <c r="W1557" s="46"/>
      <c r="X1557" s="46"/>
      <c r="Y1557" s="46"/>
    </row>
    <row r="1558" spans="1:25" ht="15" customHeight="1" x14ac:dyDescent="0.2">
      <c r="A1558" s="46"/>
      <c r="B1558" s="260" t="s">
        <v>918</v>
      </c>
      <c r="C1558" s="275" t="s">
        <v>434</v>
      </c>
      <c r="D1558" s="260" t="s">
        <v>47</v>
      </c>
      <c r="E1558" s="260" t="s">
        <v>2448</v>
      </c>
      <c r="F1558" s="388" t="s">
        <v>4015</v>
      </c>
      <c r="G1558" s="388"/>
      <c r="H1558" s="274" t="s">
        <v>49</v>
      </c>
      <c r="I1558" s="277">
        <v>1</v>
      </c>
      <c r="J1558" s="276">
        <v>337.85</v>
      </c>
      <c r="K1558" s="276">
        <v>337.85</v>
      </c>
      <c r="O1558" s="46"/>
      <c r="P1558" s="46"/>
      <c r="Q1558" s="46"/>
      <c r="R1558" s="46"/>
      <c r="S1558" s="46"/>
      <c r="T1558" s="46"/>
      <c r="U1558" s="46"/>
      <c r="V1558" s="46"/>
      <c r="W1558" s="46"/>
      <c r="X1558" s="46"/>
      <c r="Y1558" s="46"/>
    </row>
    <row r="1559" spans="1:25" ht="15" customHeight="1" x14ac:dyDescent="0.2">
      <c r="A1559" s="46"/>
      <c r="B1559" s="261" t="s">
        <v>953</v>
      </c>
      <c r="C1559" s="280" t="s">
        <v>954</v>
      </c>
      <c r="D1559" s="261" t="s">
        <v>47</v>
      </c>
      <c r="E1559" s="261" t="s">
        <v>955</v>
      </c>
      <c r="F1559" s="385" t="s">
        <v>3970</v>
      </c>
      <c r="G1559" s="385"/>
      <c r="H1559" s="279" t="s">
        <v>950</v>
      </c>
      <c r="I1559" s="282">
        <v>0.94850000000000001</v>
      </c>
      <c r="J1559" s="281">
        <v>34.46</v>
      </c>
      <c r="K1559" s="281">
        <v>32.68</v>
      </c>
      <c r="O1559" s="46"/>
      <c r="P1559" s="46"/>
      <c r="Q1559" s="46"/>
      <c r="R1559" s="46"/>
      <c r="S1559" s="46"/>
      <c r="T1559" s="46"/>
      <c r="U1559" s="46"/>
      <c r="V1559" s="46"/>
      <c r="W1559" s="46"/>
      <c r="X1559" s="46"/>
      <c r="Y1559" s="46"/>
    </row>
    <row r="1560" spans="1:25" ht="15" customHeight="1" x14ac:dyDescent="0.2">
      <c r="A1560" s="46"/>
      <c r="B1560" s="261" t="s">
        <v>953</v>
      </c>
      <c r="C1560" s="280" t="s">
        <v>1019</v>
      </c>
      <c r="D1560" s="261" t="s">
        <v>47</v>
      </c>
      <c r="E1560" s="261" t="s">
        <v>1020</v>
      </c>
      <c r="F1560" s="385" t="s">
        <v>3970</v>
      </c>
      <c r="G1560" s="385"/>
      <c r="H1560" s="279" t="s">
        <v>950</v>
      </c>
      <c r="I1560" s="282">
        <v>0.29880000000000001</v>
      </c>
      <c r="J1560" s="281">
        <v>24.73</v>
      </c>
      <c r="K1560" s="281">
        <v>7.38</v>
      </c>
      <c r="O1560" s="46"/>
      <c r="P1560" s="46"/>
      <c r="Q1560" s="46"/>
      <c r="R1560" s="46"/>
      <c r="S1560" s="46"/>
      <c r="T1560" s="46"/>
      <c r="U1560" s="46"/>
      <c r="V1560" s="46"/>
      <c r="W1560" s="46"/>
      <c r="X1560" s="46"/>
      <c r="Y1560" s="46"/>
    </row>
    <row r="1561" spans="1:25" ht="15" customHeight="1" x14ac:dyDescent="0.2">
      <c r="A1561" s="46"/>
      <c r="B1561" s="262" t="s">
        <v>919</v>
      </c>
      <c r="C1561" s="284" t="s">
        <v>1471</v>
      </c>
      <c r="D1561" s="262" t="s">
        <v>47</v>
      </c>
      <c r="E1561" s="262" t="s">
        <v>1472</v>
      </c>
      <c r="F1561" s="389" t="s">
        <v>923</v>
      </c>
      <c r="G1561" s="389"/>
      <c r="H1561" s="283" t="s">
        <v>49</v>
      </c>
      <c r="I1561" s="286">
        <v>6</v>
      </c>
      <c r="J1561" s="285">
        <v>20.8</v>
      </c>
      <c r="K1561" s="285">
        <v>124.8</v>
      </c>
      <c r="O1561" s="46"/>
      <c r="P1561" s="46"/>
      <c r="Q1561" s="46"/>
      <c r="R1561" s="46"/>
      <c r="S1561" s="46"/>
      <c r="T1561" s="46"/>
      <c r="U1561" s="46"/>
      <c r="V1561" s="46"/>
      <c r="W1561" s="46"/>
      <c r="X1561" s="46"/>
      <c r="Y1561" s="46"/>
    </row>
    <row r="1562" spans="1:25" ht="15" customHeight="1" x14ac:dyDescent="0.2">
      <c r="A1562" s="46"/>
      <c r="B1562" s="262" t="s">
        <v>919</v>
      </c>
      <c r="C1562" s="284" t="s">
        <v>1473</v>
      </c>
      <c r="D1562" s="262" t="s">
        <v>47</v>
      </c>
      <c r="E1562" s="262" t="s">
        <v>1474</v>
      </c>
      <c r="F1562" s="389" t="s">
        <v>923</v>
      </c>
      <c r="G1562" s="389"/>
      <c r="H1562" s="283" t="s">
        <v>49</v>
      </c>
      <c r="I1562" s="286">
        <v>1</v>
      </c>
      <c r="J1562" s="285">
        <v>172.99</v>
      </c>
      <c r="K1562" s="285">
        <v>172.99</v>
      </c>
      <c r="O1562" s="46"/>
      <c r="P1562" s="46"/>
      <c r="Q1562" s="46"/>
      <c r="R1562" s="46"/>
      <c r="S1562" s="46"/>
      <c r="T1562" s="46"/>
      <c r="U1562" s="46"/>
      <c r="V1562" s="46"/>
      <c r="W1562" s="46"/>
      <c r="X1562" s="46"/>
      <c r="Y1562" s="46"/>
    </row>
    <row r="1563" spans="1:25" ht="15" customHeight="1" x14ac:dyDescent="0.2">
      <c r="A1563" s="46"/>
      <c r="B1563" s="263"/>
      <c r="C1563" s="263"/>
      <c r="D1563" s="263"/>
      <c r="E1563" s="263"/>
      <c r="F1563" s="263" t="s">
        <v>924</v>
      </c>
      <c r="G1563" s="289">
        <v>35.44</v>
      </c>
      <c r="H1563" s="263" t="s">
        <v>925</v>
      </c>
      <c r="I1563" s="289">
        <v>0</v>
      </c>
      <c r="J1563" s="263" t="s">
        <v>926</v>
      </c>
      <c r="K1563" s="289">
        <v>35.44</v>
      </c>
      <c r="O1563" s="46"/>
      <c r="P1563" s="46"/>
      <c r="Q1563" s="46"/>
      <c r="R1563" s="46"/>
      <c r="S1563" s="46"/>
      <c r="T1563" s="46"/>
      <c r="U1563" s="46"/>
      <c r="V1563" s="46"/>
      <c r="W1563" s="46"/>
      <c r="X1563" s="46"/>
      <c r="Y1563" s="46"/>
    </row>
    <row r="1564" spans="1:25" ht="15" customHeight="1" thickBot="1" x14ac:dyDescent="0.25">
      <c r="A1564" s="46"/>
      <c r="B1564" s="263"/>
      <c r="C1564" s="263"/>
      <c r="D1564" s="263"/>
      <c r="E1564" s="263"/>
      <c r="F1564" s="263" t="s">
        <v>927</v>
      </c>
      <c r="G1564" s="289">
        <v>70.3</v>
      </c>
      <c r="H1564" s="263"/>
      <c r="I1564" s="386" t="s">
        <v>928</v>
      </c>
      <c r="J1564" s="386"/>
      <c r="K1564" s="289">
        <v>408.15</v>
      </c>
      <c r="O1564" s="46"/>
      <c r="P1564" s="46"/>
      <c r="Q1564" s="46"/>
      <c r="R1564" s="46"/>
      <c r="S1564" s="46"/>
      <c r="T1564" s="46"/>
      <c r="U1564" s="46"/>
      <c r="V1564" s="46"/>
      <c r="W1564" s="46"/>
      <c r="X1564" s="46"/>
      <c r="Y1564" s="46"/>
    </row>
    <row r="1565" spans="1:25" ht="15" customHeight="1" thickTop="1" x14ac:dyDescent="0.2">
      <c r="A1565" s="46"/>
      <c r="B1565" s="278"/>
      <c r="C1565" s="278"/>
      <c r="D1565" s="278"/>
      <c r="E1565" s="278"/>
      <c r="F1565" s="278"/>
      <c r="G1565" s="278"/>
      <c r="H1565" s="278"/>
      <c r="I1565" s="278"/>
      <c r="J1565" s="278"/>
      <c r="K1565" s="278"/>
      <c r="O1565" s="46"/>
      <c r="P1565" s="46"/>
      <c r="Q1565" s="46"/>
      <c r="R1565" s="46"/>
      <c r="S1565" s="46"/>
      <c r="T1565" s="46"/>
      <c r="U1565" s="46"/>
      <c r="V1565" s="46"/>
      <c r="W1565" s="46"/>
      <c r="X1565" s="46"/>
      <c r="Y1565" s="46"/>
    </row>
    <row r="1566" spans="1:25" ht="15" customHeight="1" x14ac:dyDescent="0.2">
      <c r="A1566" s="46"/>
      <c r="B1566" s="259" t="s">
        <v>435</v>
      </c>
      <c r="C1566" s="267" t="s">
        <v>24</v>
      </c>
      <c r="D1566" s="259" t="s">
        <v>25</v>
      </c>
      <c r="E1566" s="259" t="s">
        <v>26</v>
      </c>
      <c r="F1566" s="387" t="s">
        <v>917</v>
      </c>
      <c r="G1566" s="387"/>
      <c r="H1566" s="271" t="s">
        <v>27</v>
      </c>
      <c r="I1566" s="267" t="s">
        <v>28</v>
      </c>
      <c r="J1566" s="267" t="s">
        <v>29</v>
      </c>
      <c r="K1566" s="267" t="s">
        <v>30</v>
      </c>
      <c r="O1566" s="46"/>
      <c r="P1566" s="46"/>
      <c r="Q1566" s="46"/>
      <c r="R1566" s="46"/>
      <c r="S1566" s="46"/>
      <c r="T1566" s="46"/>
      <c r="U1566" s="46"/>
      <c r="V1566" s="46"/>
      <c r="W1566" s="46"/>
      <c r="X1566" s="46"/>
      <c r="Y1566" s="46"/>
    </row>
    <row r="1567" spans="1:25" ht="15" customHeight="1" x14ac:dyDescent="0.2">
      <c r="A1567" s="46"/>
      <c r="B1567" s="260" t="s">
        <v>918</v>
      </c>
      <c r="C1567" s="275" t="s">
        <v>2999</v>
      </c>
      <c r="D1567" s="260" t="s">
        <v>47</v>
      </c>
      <c r="E1567" s="260" t="s">
        <v>3000</v>
      </c>
      <c r="F1567" s="388" t="s">
        <v>4015</v>
      </c>
      <c r="G1567" s="388"/>
      <c r="H1567" s="274" t="s">
        <v>49</v>
      </c>
      <c r="I1567" s="277">
        <v>1</v>
      </c>
      <c r="J1567" s="276">
        <v>1018.58</v>
      </c>
      <c r="K1567" s="276">
        <v>1018.58</v>
      </c>
      <c r="O1567" s="46"/>
      <c r="P1567" s="46"/>
      <c r="Q1567" s="46"/>
      <c r="R1567" s="46"/>
      <c r="S1567" s="46"/>
      <c r="T1567" s="46"/>
      <c r="U1567" s="46"/>
      <c r="V1567" s="46"/>
      <c r="W1567" s="46"/>
      <c r="X1567" s="46"/>
      <c r="Y1567" s="46"/>
    </row>
    <row r="1568" spans="1:25" ht="15" customHeight="1" x14ac:dyDescent="0.2">
      <c r="A1568" s="46"/>
      <c r="B1568" s="261" t="s">
        <v>953</v>
      </c>
      <c r="C1568" s="280" t="s">
        <v>1019</v>
      </c>
      <c r="D1568" s="261" t="s">
        <v>47</v>
      </c>
      <c r="E1568" s="261" t="s">
        <v>1020</v>
      </c>
      <c r="F1568" s="385" t="s">
        <v>3970</v>
      </c>
      <c r="G1568" s="385"/>
      <c r="H1568" s="279" t="s">
        <v>950</v>
      </c>
      <c r="I1568" s="282">
        <v>0.39850000000000002</v>
      </c>
      <c r="J1568" s="281">
        <v>24.73</v>
      </c>
      <c r="K1568" s="281">
        <v>9.85</v>
      </c>
      <c r="O1568" s="46"/>
      <c r="P1568" s="46"/>
      <c r="Q1568" s="46"/>
      <c r="R1568" s="46"/>
      <c r="S1568" s="46"/>
      <c r="T1568" s="46"/>
      <c r="U1568" s="46"/>
      <c r="V1568" s="46"/>
      <c r="W1568" s="46"/>
      <c r="X1568" s="46"/>
      <c r="Y1568" s="46"/>
    </row>
    <row r="1569" spans="1:25" ht="15" customHeight="1" x14ac:dyDescent="0.2">
      <c r="A1569" s="46"/>
      <c r="B1569" s="261" t="s">
        <v>953</v>
      </c>
      <c r="C1569" s="280" t="s">
        <v>954</v>
      </c>
      <c r="D1569" s="261" t="s">
        <v>47</v>
      </c>
      <c r="E1569" s="261" t="s">
        <v>955</v>
      </c>
      <c r="F1569" s="385" t="s">
        <v>3970</v>
      </c>
      <c r="G1569" s="385"/>
      <c r="H1569" s="279" t="s">
        <v>950</v>
      </c>
      <c r="I1569" s="282">
        <v>1.2646999999999999</v>
      </c>
      <c r="J1569" s="281">
        <v>34.46</v>
      </c>
      <c r="K1569" s="281">
        <v>43.58</v>
      </c>
      <c r="O1569" s="46"/>
      <c r="P1569" s="46"/>
      <c r="Q1569" s="46"/>
      <c r="R1569" s="46"/>
      <c r="S1569" s="46"/>
      <c r="T1569" s="46"/>
      <c r="U1569" s="46"/>
      <c r="V1569" s="46"/>
      <c r="W1569" s="46"/>
      <c r="X1569" s="46"/>
      <c r="Y1569" s="46"/>
    </row>
    <row r="1570" spans="1:25" ht="15" customHeight="1" x14ac:dyDescent="0.2">
      <c r="A1570" s="46"/>
      <c r="B1570" s="262" t="s">
        <v>919</v>
      </c>
      <c r="C1570" s="284" t="s">
        <v>1471</v>
      </c>
      <c r="D1570" s="262" t="s">
        <v>47</v>
      </c>
      <c r="E1570" s="262" t="s">
        <v>1472</v>
      </c>
      <c r="F1570" s="389" t="s">
        <v>923</v>
      </c>
      <c r="G1570" s="389"/>
      <c r="H1570" s="283" t="s">
        <v>49</v>
      </c>
      <c r="I1570" s="286">
        <v>8</v>
      </c>
      <c r="J1570" s="285">
        <v>20.8</v>
      </c>
      <c r="K1570" s="285">
        <v>166.4</v>
      </c>
      <c r="O1570" s="46"/>
      <c r="P1570" s="46"/>
      <c r="Q1570" s="46"/>
      <c r="R1570" s="46"/>
      <c r="S1570" s="46"/>
      <c r="T1570" s="46"/>
      <c r="U1570" s="46"/>
      <c r="V1570" s="46"/>
      <c r="W1570" s="46"/>
      <c r="X1570" s="46"/>
      <c r="Y1570" s="46"/>
    </row>
    <row r="1571" spans="1:25" ht="15" customHeight="1" x14ac:dyDescent="0.2">
      <c r="A1571" s="46"/>
      <c r="B1571" s="262" t="s">
        <v>919</v>
      </c>
      <c r="C1571" s="284" t="s">
        <v>3076</v>
      </c>
      <c r="D1571" s="262" t="s">
        <v>47</v>
      </c>
      <c r="E1571" s="262" t="s">
        <v>3077</v>
      </c>
      <c r="F1571" s="389" t="s">
        <v>923</v>
      </c>
      <c r="G1571" s="389"/>
      <c r="H1571" s="283" t="s">
        <v>49</v>
      </c>
      <c r="I1571" s="286">
        <v>1</v>
      </c>
      <c r="J1571" s="285">
        <v>798.75</v>
      </c>
      <c r="K1571" s="285">
        <v>798.75</v>
      </c>
      <c r="O1571" s="46"/>
      <c r="P1571" s="46"/>
      <c r="Q1571" s="46"/>
      <c r="R1571" s="46"/>
      <c r="S1571" s="46"/>
      <c r="T1571" s="46"/>
      <c r="U1571" s="46"/>
      <c r="V1571" s="46"/>
      <c r="W1571" s="46"/>
      <c r="X1571" s="46"/>
      <c r="Y1571" s="46"/>
    </row>
    <row r="1572" spans="1:25" ht="15" customHeight="1" x14ac:dyDescent="0.2">
      <c r="A1572" s="46"/>
      <c r="B1572" s="263"/>
      <c r="C1572" s="263"/>
      <c r="D1572" s="263"/>
      <c r="E1572" s="263"/>
      <c r="F1572" s="263" t="s">
        <v>924</v>
      </c>
      <c r="G1572" s="289">
        <v>47.26</v>
      </c>
      <c r="H1572" s="263" t="s">
        <v>925</v>
      </c>
      <c r="I1572" s="289">
        <v>0</v>
      </c>
      <c r="J1572" s="263" t="s">
        <v>926</v>
      </c>
      <c r="K1572" s="289">
        <v>47.26</v>
      </c>
      <c r="O1572" s="46"/>
      <c r="P1572" s="46"/>
      <c r="Q1572" s="46"/>
      <c r="R1572" s="46"/>
      <c r="S1572" s="46"/>
      <c r="T1572" s="46"/>
      <c r="U1572" s="46"/>
      <c r="V1572" s="46"/>
      <c r="W1572" s="46"/>
      <c r="X1572" s="46"/>
      <c r="Y1572" s="46"/>
    </row>
    <row r="1573" spans="1:25" ht="15" customHeight="1" thickBot="1" x14ac:dyDescent="0.25">
      <c r="A1573" s="46"/>
      <c r="B1573" s="263"/>
      <c r="C1573" s="263"/>
      <c r="D1573" s="263"/>
      <c r="E1573" s="263"/>
      <c r="F1573" s="263" t="s">
        <v>927</v>
      </c>
      <c r="G1573" s="289">
        <v>211.96</v>
      </c>
      <c r="H1573" s="263"/>
      <c r="I1573" s="386" t="s">
        <v>928</v>
      </c>
      <c r="J1573" s="386"/>
      <c r="K1573" s="289">
        <v>1230.54</v>
      </c>
      <c r="O1573" s="46"/>
      <c r="P1573" s="46"/>
      <c r="Q1573" s="46"/>
      <c r="R1573" s="46"/>
      <c r="S1573" s="46"/>
      <c r="T1573" s="46"/>
      <c r="U1573" s="46"/>
      <c r="V1573" s="46"/>
      <c r="W1573" s="46"/>
      <c r="X1573" s="46"/>
      <c r="Y1573" s="46"/>
    </row>
    <row r="1574" spans="1:25" ht="45.6" customHeight="1" thickTop="1" x14ac:dyDescent="0.2">
      <c r="A1574" s="46"/>
      <c r="B1574" s="278"/>
      <c r="C1574" s="278"/>
      <c r="D1574" s="278"/>
      <c r="E1574" s="278"/>
      <c r="F1574" s="278"/>
      <c r="G1574" s="278"/>
      <c r="H1574" s="278"/>
      <c r="I1574" s="278"/>
      <c r="J1574" s="278"/>
      <c r="K1574" s="278"/>
      <c r="O1574" s="46"/>
      <c r="P1574" s="46"/>
      <c r="Q1574" s="46"/>
      <c r="R1574" s="46"/>
      <c r="S1574" s="46"/>
      <c r="T1574" s="46"/>
      <c r="U1574" s="46"/>
      <c r="V1574" s="46"/>
      <c r="W1574" s="46"/>
      <c r="X1574" s="46"/>
      <c r="Y1574" s="46"/>
    </row>
    <row r="1575" spans="1:25" ht="15" customHeight="1" x14ac:dyDescent="0.2">
      <c r="A1575" s="46"/>
      <c r="B1575" s="259" t="s">
        <v>438</v>
      </c>
      <c r="C1575" s="267" t="s">
        <v>24</v>
      </c>
      <c r="D1575" s="259" t="s">
        <v>25</v>
      </c>
      <c r="E1575" s="259" t="s">
        <v>26</v>
      </c>
      <c r="F1575" s="387" t="s">
        <v>917</v>
      </c>
      <c r="G1575" s="387"/>
      <c r="H1575" s="271" t="s">
        <v>27</v>
      </c>
      <c r="I1575" s="267" t="s">
        <v>28</v>
      </c>
      <c r="J1575" s="267" t="s">
        <v>29</v>
      </c>
      <c r="K1575" s="267" t="s">
        <v>30</v>
      </c>
      <c r="O1575" s="46"/>
      <c r="P1575" s="46"/>
      <c r="Q1575" s="46"/>
      <c r="R1575" s="46"/>
      <c r="S1575" s="46"/>
      <c r="T1575" s="46"/>
      <c r="U1575" s="46"/>
      <c r="V1575" s="46"/>
      <c r="W1575" s="46"/>
      <c r="X1575" s="46"/>
      <c r="Y1575" s="46"/>
    </row>
    <row r="1576" spans="1:25" ht="15" customHeight="1" x14ac:dyDescent="0.2">
      <c r="A1576" s="46"/>
      <c r="B1576" s="260" t="s">
        <v>918</v>
      </c>
      <c r="C1576" s="275" t="s">
        <v>436</v>
      </c>
      <c r="D1576" s="260" t="s">
        <v>73</v>
      </c>
      <c r="E1576" s="260" t="s">
        <v>437</v>
      </c>
      <c r="F1576" s="388">
        <v>53</v>
      </c>
      <c r="G1576" s="388"/>
      <c r="H1576" s="274" t="s">
        <v>49</v>
      </c>
      <c r="I1576" s="277">
        <v>1</v>
      </c>
      <c r="J1576" s="276">
        <v>123.92</v>
      </c>
      <c r="K1576" s="276">
        <v>123.92</v>
      </c>
      <c r="O1576" s="46"/>
      <c r="P1576" s="46"/>
      <c r="Q1576" s="46"/>
      <c r="R1576" s="46"/>
      <c r="S1576" s="46"/>
      <c r="T1576" s="46"/>
      <c r="U1576" s="46"/>
      <c r="V1576" s="46"/>
      <c r="W1576" s="46"/>
      <c r="X1576" s="46"/>
      <c r="Y1576" s="46"/>
    </row>
    <row r="1577" spans="1:25" ht="15" customHeight="1" x14ac:dyDescent="0.2">
      <c r="A1577" s="46"/>
      <c r="B1577" s="261" t="s">
        <v>953</v>
      </c>
      <c r="C1577" s="280" t="s">
        <v>954</v>
      </c>
      <c r="D1577" s="261" t="s">
        <v>47</v>
      </c>
      <c r="E1577" s="261" t="s">
        <v>955</v>
      </c>
      <c r="F1577" s="385" t="s">
        <v>3970</v>
      </c>
      <c r="G1577" s="385"/>
      <c r="H1577" s="279" t="s">
        <v>950</v>
      </c>
      <c r="I1577" s="282">
        <v>0.86399999999999999</v>
      </c>
      <c r="J1577" s="281">
        <v>34.46</v>
      </c>
      <c r="K1577" s="281">
        <v>29.77</v>
      </c>
      <c r="O1577" s="46"/>
      <c r="P1577" s="46"/>
      <c r="Q1577" s="46"/>
      <c r="R1577" s="46"/>
      <c r="S1577" s="46"/>
      <c r="T1577" s="46"/>
      <c r="U1577" s="46"/>
      <c r="V1577" s="46"/>
      <c r="W1577" s="46"/>
      <c r="X1577" s="46"/>
      <c r="Y1577" s="46"/>
    </row>
    <row r="1578" spans="1:25" ht="15" customHeight="1" x14ac:dyDescent="0.2">
      <c r="A1578" s="46"/>
      <c r="B1578" s="261" t="s">
        <v>953</v>
      </c>
      <c r="C1578" s="280" t="s">
        <v>957</v>
      </c>
      <c r="D1578" s="261" t="s">
        <v>47</v>
      </c>
      <c r="E1578" s="261" t="s">
        <v>958</v>
      </c>
      <c r="F1578" s="385" t="s">
        <v>3970</v>
      </c>
      <c r="G1578" s="385"/>
      <c r="H1578" s="279" t="s">
        <v>950</v>
      </c>
      <c r="I1578" s="282">
        <v>0.86399999999999999</v>
      </c>
      <c r="J1578" s="281">
        <v>26.08</v>
      </c>
      <c r="K1578" s="281">
        <v>22.53</v>
      </c>
      <c r="O1578" s="46"/>
      <c r="P1578" s="46"/>
      <c r="Q1578" s="46"/>
      <c r="R1578" s="46"/>
      <c r="S1578" s="46"/>
      <c r="T1578" s="46"/>
      <c r="U1578" s="46"/>
      <c r="V1578" s="46"/>
      <c r="W1578" s="46"/>
      <c r="X1578" s="46"/>
      <c r="Y1578" s="46"/>
    </row>
    <row r="1579" spans="1:25" ht="15" customHeight="1" x14ac:dyDescent="0.2">
      <c r="A1579" s="46"/>
      <c r="B1579" s="262" t="s">
        <v>919</v>
      </c>
      <c r="C1579" s="284" t="s">
        <v>1477</v>
      </c>
      <c r="D1579" s="262" t="s">
        <v>47</v>
      </c>
      <c r="E1579" s="262" t="s">
        <v>1478</v>
      </c>
      <c r="F1579" s="389" t="s">
        <v>923</v>
      </c>
      <c r="G1579" s="389"/>
      <c r="H1579" s="283" t="s">
        <v>49</v>
      </c>
      <c r="I1579" s="286">
        <v>1</v>
      </c>
      <c r="J1579" s="285">
        <v>54.55</v>
      </c>
      <c r="K1579" s="285">
        <v>54.55</v>
      </c>
      <c r="O1579" s="46"/>
      <c r="P1579" s="46"/>
      <c r="Q1579" s="46"/>
      <c r="R1579" s="46"/>
      <c r="S1579" s="46"/>
      <c r="T1579" s="46"/>
      <c r="U1579" s="46"/>
      <c r="V1579" s="46"/>
      <c r="W1579" s="46"/>
      <c r="X1579" s="46"/>
      <c r="Y1579" s="46"/>
    </row>
    <row r="1580" spans="1:25" ht="15" customHeight="1" x14ac:dyDescent="0.2">
      <c r="A1580" s="46"/>
      <c r="B1580" s="262" t="s">
        <v>919</v>
      </c>
      <c r="C1580" s="284" t="s">
        <v>1475</v>
      </c>
      <c r="D1580" s="262" t="s">
        <v>43</v>
      </c>
      <c r="E1580" s="262" t="s">
        <v>1476</v>
      </c>
      <c r="F1580" s="389" t="s">
        <v>923</v>
      </c>
      <c r="G1580" s="389"/>
      <c r="H1580" s="283" t="s">
        <v>49</v>
      </c>
      <c r="I1580" s="286">
        <v>0.2</v>
      </c>
      <c r="J1580" s="285">
        <v>26.05</v>
      </c>
      <c r="K1580" s="285">
        <v>5.21</v>
      </c>
      <c r="O1580" s="46"/>
      <c r="P1580" s="46"/>
      <c r="Q1580" s="46"/>
      <c r="R1580" s="46"/>
      <c r="S1580" s="46"/>
      <c r="T1580" s="46"/>
      <c r="U1580" s="46"/>
      <c r="V1580" s="46"/>
      <c r="W1580" s="46"/>
      <c r="X1580" s="46"/>
      <c r="Y1580" s="46"/>
    </row>
    <row r="1581" spans="1:25" ht="15" customHeight="1" x14ac:dyDescent="0.2">
      <c r="A1581" s="46"/>
      <c r="B1581" s="262" t="s">
        <v>919</v>
      </c>
      <c r="C1581" s="284" t="s">
        <v>1479</v>
      </c>
      <c r="D1581" s="262" t="s">
        <v>47</v>
      </c>
      <c r="E1581" s="262" t="s">
        <v>1480</v>
      </c>
      <c r="F1581" s="389" t="s">
        <v>923</v>
      </c>
      <c r="G1581" s="389"/>
      <c r="H1581" s="283" t="s">
        <v>49</v>
      </c>
      <c r="I1581" s="286">
        <v>1</v>
      </c>
      <c r="J1581" s="285">
        <v>10.27</v>
      </c>
      <c r="K1581" s="285">
        <v>10.27</v>
      </c>
      <c r="O1581" s="46"/>
      <c r="P1581" s="46"/>
      <c r="Q1581" s="46"/>
      <c r="R1581" s="46"/>
      <c r="S1581" s="46"/>
      <c r="T1581" s="46"/>
      <c r="U1581" s="46"/>
      <c r="V1581" s="46"/>
      <c r="W1581" s="46"/>
      <c r="X1581" s="46"/>
      <c r="Y1581" s="46"/>
    </row>
    <row r="1582" spans="1:25" ht="15" customHeight="1" x14ac:dyDescent="0.2">
      <c r="A1582" s="46"/>
      <c r="B1582" s="262" t="s">
        <v>919</v>
      </c>
      <c r="C1582" s="284" t="s">
        <v>1481</v>
      </c>
      <c r="D1582" s="262" t="s">
        <v>43</v>
      </c>
      <c r="E1582" s="262" t="s">
        <v>1482</v>
      </c>
      <c r="F1582" s="389" t="s">
        <v>923</v>
      </c>
      <c r="G1582" s="389"/>
      <c r="H1582" s="283" t="s">
        <v>49</v>
      </c>
      <c r="I1582" s="286">
        <v>0.1</v>
      </c>
      <c r="J1582" s="285">
        <v>15.9</v>
      </c>
      <c r="K1582" s="285">
        <v>1.59</v>
      </c>
      <c r="O1582" s="46"/>
      <c r="P1582" s="46"/>
      <c r="Q1582" s="46"/>
      <c r="R1582" s="46"/>
      <c r="S1582" s="46"/>
      <c r="T1582" s="46"/>
      <c r="U1582" s="46"/>
      <c r="V1582" s="46"/>
      <c r="W1582" s="46"/>
      <c r="X1582" s="46"/>
      <c r="Y1582" s="46"/>
    </row>
    <row r="1583" spans="1:25" ht="15" customHeight="1" x14ac:dyDescent="0.2">
      <c r="A1583" s="46"/>
      <c r="B1583" s="263"/>
      <c r="C1583" s="263"/>
      <c r="D1583" s="263"/>
      <c r="E1583" s="263"/>
      <c r="F1583" s="263" t="s">
        <v>924</v>
      </c>
      <c r="G1583" s="289">
        <v>46.12</v>
      </c>
      <c r="H1583" s="263" t="s">
        <v>925</v>
      </c>
      <c r="I1583" s="289">
        <v>0</v>
      </c>
      <c r="J1583" s="263" t="s">
        <v>926</v>
      </c>
      <c r="K1583" s="289">
        <v>46.12</v>
      </c>
      <c r="O1583" s="46"/>
      <c r="P1583" s="46"/>
      <c r="Q1583" s="46"/>
      <c r="R1583" s="46"/>
      <c r="S1583" s="46"/>
      <c r="T1583" s="46"/>
      <c r="U1583" s="46"/>
      <c r="V1583" s="46"/>
      <c r="W1583" s="46"/>
      <c r="X1583" s="46"/>
      <c r="Y1583" s="46"/>
    </row>
    <row r="1584" spans="1:25" ht="15" customHeight="1" x14ac:dyDescent="0.2">
      <c r="A1584" s="46"/>
      <c r="B1584" s="263"/>
      <c r="C1584" s="263"/>
      <c r="D1584" s="263"/>
      <c r="E1584" s="263"/>
      <c r="F1584" s="263" t="s">
        <v>927</v>
      </c>
      <c r="G1584" s="289">
        <v>25.78</v>
      </c>
      <c r="H1584" s="263"/>
      <c r="I1584" s="386" t="s">
        <v>928</v>
      </c>
      <c r="J1584" s="386"/>
      <c r="K1584" s="289">
        <v>149.69999999999999</v>
      </c>
      <c r="O1584" s="46"/>
      <c r="P1584" s="46"/>
      <c r="Q1584" s="46"/>
      <c r="R1584" s="46"/>
      <c r="S1584" s="46"/>
      <c r="T1584" s="46"/>
      <c r="U1584" s="46"/>
      <c r="V1584" s="46"/>
      <c r="W1584" s="46"/>
      <c r="X1584" s="46"/>
      <c r="Y1584" s="46"/>
    </row>
    <row r="1585" spans="1:25" ht="15" customHeight="1" x14ac:dyDescent="0.2">
      <c r="A1585" s="46"/>
      <c r="B1585" s="401" t="s">
        <v>2776</v>
      </c>
      <c r="C1585" s="401"/>
      <c r="D1585" s="401"/>
      <c r="E1585" s="401"/>
      <c r="F1585" s="401"/>
      <c r="G1585" s="401"/>
      <c r="H1585" s="401"/>
      <c r="I1585" s="401"/>
      <c r="J1585" s="401"/>
      <c r="K1585" s="401"/>
      <c r="O1585" s="46"/>
      <c r="P1585" s="46"/>
      <c r="Q1585" s="46"/>
      <c r="R1585" s="46"/>
      <c r="S1585" s="46"/>
      <c r="T1585" s="46"/>
      <c r="U1585" s="46"/>
      <c r="V1585" s="46"/>
      <c r="W1585" s="46"/>
      <c r="X1585" s="46"/>
      <c r="Y1585" s="46"/>
    </row>
    <row r="1586" spans="1:25" ht="15" customHeight="1" thickBot="1" x14ac:dyDescent="0.25">
      <c r="A1586" s="46"/>
      <c r="B1586" s="425" t="s">
        <v>2817</v>
      </c>
      <c r="C1586" s="425"/>
      <c r="D1586" s="425"/>
      <c r="E1586" s="425"/>
      <c r="F1586" s="425"/>
      <c r="G1586" s="425"/>
      <c r="H1586" s="425"/>
      <c r="I1586" s="425"/>
      <c r="J1586" s="425"/>
      <c r="K1586" s="425"/>
      <c r="O1586" s="46"/>
      <c r="P1586" s="46"/>
      <c r="Q1586" s="46"/>
      <c r="R1586" s="46"/>
      <c r="S1586" s="46"/>
      <c r="T1586" s="46"/>
      <c r="U1586" s="46"/>
      <c r="V1586" s="46"/>
      <c r="W1586" s="46"/>
      <c r="X1586" s="46"/>
      <c r="Y1586" s="46"/>
    </row>
    <row r="1587" spans="1:25" ht="15" customHeight="1" thickTop="1" x14ac:dyDescent="0.2">
      <c r="A1587" s="46"/>
      <c r="B1587" s="278"/>
      <c r="C1587" s="278"/>
      <c r="D1587" s="278"/>
      <c r="E1587" s="278"/>
      <c r="F1587" s="278"/>
      <c r="G1587" s="278"/>
      <c r="H1587" s="278"/>
      <c r="I1587" s="278"/>
      <c r="J1587" s="278"/>
      <c r="K1587" s="278"/>
      <c r="O1587" s="46"/>
      <c r="P1587" s="46"/>
      <c r="Q1587" s="46"/>
      <c r="R1587" s="46"/>
      <c r="S1587" s="46"/>
      <c r="T1587" s="46"/>
      <c r="U1587" s="46"/>
      <c r="V1587" s="46"/>
      <c r="W1587" s="46"/>
      <c r="X1587" s="46"/>
      <c r="Y1587" s="46"/>
    </row>
    <row r="1588" spans="1:25" ht="15" customHeight="1" x14ac:dyDescent="0.2">
      <c r="A1588" s="46"/>
      <c r="B1588" s="259" t="s">
        <v>3414</v>
      </c>
      <c r="C1588" s="267" t="s">
        <v>24</v>
      </c>
      <c r="D1588" s="259" t="s">
        <v>25</v>
      </c>
      <c r="E1588" s="259" t="s">
        <v>26</v>
      </c>
      <c r="F1588" s="387" t="s">
        <v>917</v>
      </c>
      <c r="G1588" s="387"/>
      <c r="H1588" s="271" t="s">
        <v>27</v>
      </c>
      <c r="I1588" s="267" t="s">
        <v>28</v>
      </c>
      <c r="J1588" s="267" t="s">
        <v>29</v>
      </c>
      <c r="K1588" s="267" t="s">
        <v>30</v>
      </c>
      <c r="O1588" s="46"/>
      <c r="P1588" s="46"/>
      <c r="Q1588" s="46"/>
      <c r="R1588" s="46"/>
      <c r="S1588" s="46"/>
      <c r="T1588" s="46"/>
      <c r="U1588" s="46"/>
      <c r="V1588" s="46"/>
      <c r="W1588" s="46"/>
      <c r="X1588" s="46"/>
      <c r="Y1588" s="46"/>
    </row>
    <row r="1589" spans="1:25" ht="15" customHeight="1" x14ac:dyDescent="0.2">
      <c r="A1589" s="46"/>
      <c r="B1589" s="260" t="s">
        <v>918</v>
      </c>
      <c r="C1589" s="275" t="s">
        <v>3191</v>
      </c>
      <c r="D1589" s="260" t="s">
        <v>73</v>
      </c>
      <c r="E1589" s="260" t="s">
        <v>3192</v>
      </c>
      <c r="F1589" s="388" t="s">
        <v>956</v>
      </c>
      <c r="G1589" s="388"/>
      <c r="H1589" s="274" t="s">
        <v>49</v>
      </c>
      <c r="I1589" s="277">
        <v>1</v>
      </c>
      <c r="J1589" s="276">
        <v>259.7</v>
      </c>
      <c r="K1589" s="276">
        <v>259.7</v>
      </c>
      <c r="O1589" s="46"/>
      <c r="P1589" s="46"/>
      <c r="Q1589" s="46"/>
      <c r="R1589" s="46"/>
      <c r="S1589" s="46"/>
      <c r="T1589" s="46"/>
      <c r="U1589" s="46"/>
      <c r="V1589" s="46"/>
      <c r="W1589" s="46"/>
      <c r="X1589" s="46"/>
      <c r="Y1589" s="46"/>
    </row>
    <row r="1590" spans="1:25" ht="15" customHeight="1" x14ac:dyDescent="0.2">
      <c r="A1590" s="46"/>
      <c r="B1590" s="261" t="s">
        <v>953</v>
      </c>
      <c r="C1590" s="280" t="s">
        <v>1019</v>
      </c>
      <c r="D1590" s="261" t="s">
        <v>47</v>
      </c>
      <c r="E1590" s="261" t="s">
        <v>1020</v>
      </c>
      <c r="F1590" s="385" t="s">
        <v>3970</v>
      </c>
      <c r="G1590" s="385"/>
      <c r="H1590" s="279" t="s">
        <v>950</v>
      </c>
      <c r="I1590" s="282">
        <v>0.5</v>
      </c>
      <c r="J1590" s="281">
        <v>24.73</v>
      </c>
      <c r="K1590" s="281">
        <v>12.36</v>
      </c>
      <c r="O1590" s="46"/>
      <c r="P1590" s="46"/>
      <c r="Q1590" s="46"/>
      <c r="R1590" s="46"/>
      <c r="S1590" s="46"/>
      <c r="T1590" s="46"/>
      <c r="U1590" s="46"/>
      <c r="V1590" s="46"/>
      <c r="W1590" s="46"/>
      <c r="X1590" s="46"/>
      <c r="Y1590" s="46"/>
    </row>
    <row r="1591" spans="1:25" ht="15" customHeight="1" x14ac:dyDescent="0.2">
      <c r="A1591" s="46"/>
      <c r="B1591" s="261" t="s">
        <v>953</v>
      </c>
      <c r="C1591" s="280" t="s">
        <v>991</v>
      </c>
      <c r="D1591" s="261" t="s">
        <v>47</v>
      </c>
      <c r="E1591" s="261" t="s">
        <v>992</v>
      </c>
      <c r="F1591" s="385" t="s">
        <v>3970</v>
      </c>
      <c r="G1591" s="385"/>
      <c r="H1591" s="279" t="s">
        <v>950</v>
      </c>
      <c r="I1591" s="282">
        <v>0.5</v>
      </c>
      <c r="J1591" s="281">
        <v>43.64</v>
      </c>
      <c r="K1591" s="281">
        <v>21.82</v>
      </c>
      <c r="O1591" s="46"/>
      <c r="P1591" s="46"/>
      <c r="Q1591" s="46"/>
      <c r="R1591" s="46"/>
      <c r="S1591" s="46"/>
      <c r="T1591" s="46"/>
      <c r="U1591" s="46"/>
      <c r="V1591" s="46"/>
      <c r="W1591" s="46"/>
      <c r="X1591" s="46"/>
      <c r="Y1591" s="46"/>
    </row>
    <row r="1592" spans="1:25" ht="15" customHeight="1" x14ac:dyDescent="0.2">
      <c r="A1592" s="46"/>
      <c r="B1592" s="262" t="s">
        <v>919</v>
      </c>
      <c r="C1592" s="284" t="s">
        <v>3290</v>
      </c>
      <c r="D1592" s="262" t="s">
        <v>284</v>
      </c>
      <c r="E1592" s="262" t="s">
        <v>3291</v>
      </c>
      <c r="F1592" s="389" t="s">
        <v>923</v>
      </c>
      <c r="G1592" s="389"/>
      <c r="H1592" s="283" t="s">
        <v>49</v>
      </c>
      <c r="I1592" s="286">
        <v>1</v>
      </c>
      <c r="J1592" s="285">
        <v>225.52</v>
      </c>
      <c r="K1592" s="285">
        <v>225.52</v>
      </c>
      <c r="O1592" s="46"/>
      <c r="P1592" s="46"/>
      <c r="Q1592" s="46"/>
      <c r="R1592" s="46"/>
      <c r="S1592" s="46"/>
      <c r="T1592" s="46"/>
      <c r="U1592" s="46"/>
      <c r="V1592" s="46"/>
      <c r="W1592" s="46"/>
      <c r="X1592" s="46"/>
      <c r="Y1592" s="46"/>
    </row>
    <row r="1593" spans="1:25" ht="15" customHeight="1" x14ac:dyDescent="0.2">
      <c r="A1593" s="46"/>
      <c r="B1593" s="263"/>
      <c r="C1593" s="263"/>
      <c r="D1593" s="263"/>
      <c r="E1593" s="263"/>
      <c r="F1593" s="263" t="s">
        <v>924</v>
      </c>
      <c r="G1593" s="289">
        <v>29.99</v>
      </c>
      <c r="H1593" s="263" t="s">
        <v>925</v>
      </c>
      <c r="I1593" s="289">
        <v>0</v>
      </c>
      <c r="J1593" s="263" t="s">
        <v>926</v>
      </c>
      <c r="K1593" s="289">
        <v>29.99</v>
      </c>
      <c r="O1593" s="46"/>
      <c r="P1593" s="46"/>
      <c r="Q1593" s="46"/>
      <c r="R1593" s="46"/>
      <c r="S1593" s="46"/>
      <c r="T1593" s="46"/>
      <c r="U1593" s="46"/>
      <c r="V1593" s="46"/>
      <c r="W1593" s="46"/>
      <c r="X1593" s="46"/>
      <c r="Y1593" s="46"/>
    </row>
    <row r="1594" spans="1:25" ht="15" customHeight="1" x14ac:dyDescent="0.2">
      <c r="A1594" s="46"/>
      <c r="B1594" s="263"/>
      <c r="C1594" s="263"/>
      <c r="D1594" s="263"/>
      <c r="E1594" s="263"/>
      <c r="F1594" s="263" t="s">
        <v>927</v>
      </c>
      <c r="G1594" s="289">
        <v>54.04</v>
      </c>
      <c r="H1594" s="263"/>
      <c r="I1594" s="386" t="s">
        <v>928</v>
      </c>
      <c r="J1594" s="386"/>
      <c r="K1594" s="289">
        <v>313.74</v>
      </c>
      <c r="O1594" s="46"/>
      <c r="P1594" s="46"/>
      <c r="Q1594" s="46"/>
      <c r="R1594" s="46"/>
      <c r="S1594" s="46"/>
      <c r="T1594" s="46"/>
      <c r="U1594" s="46"/>
      <c r="V1594" s="46"/>
      <c r="W1594" s="46"/>
      <c r="X1594" s="46"/>
      <c r="Y1594" s="46"/>
    </row>
    <row r="1595" spans="1:25" ht="15" customHeight="1" x14ac:dyDescent="0.2">
      <c r="A1595" s="46"/>
      <c r="B1595" s="401" t="s">
        <v>2776</v>
      </c>
      <c r="C1595" s="401"/>
      <c r="D1595" s="401"/>
      <c r="E1595" s="401"/>
      <c r="F1595" s="401"/>
      <c r="G1595" s="401"/>
      <c r="H1595" s="401"/>
      <c r="I1595" s="401"/>
      <c r="J1595" s="401"/>
      <c r="K1595" s="401"/>
      <c r="O1595" s="46"/>
      <c r="P1595" s="46"/>
      <c r="Q1595" s="46"/>
      <c r="R1595" s="46"/>
      <c r="S1595" s="46"/>
      <c r="T1595" s="46"/>
      <c r="U1595" s="46"/>
      <c r="V1595" s="46"/>
      <c r="W1595" s="46"/>
      <c r="X1595" s="46"/>
      <c r="Y1595" s="46"/>
    </row>
    <row r="1596" spans="1:25" ht="15" customHeight="1" thickBot="1" x14ac:dyDescent="0.25">
      <c r="A1596" s="46"/>
      <c r="B1596" s="425" t="s">
        <v>3365</v>
      </c>
      <c r="C1596" s="425"/>
      <c r="D1596" s="425"/>
      <c r="E1596" s="425"/>
      <c r="F1596" s="425"/>
      <c r="G1596" s="425"/>
      <c r="H1596" s="425"/>
      <c r="I1596" s="425"/>
      <c r="J1596" s="425"/>
      <c r="K1596" s="425"/>
      <c r="O1596" s="46"/>
      <c r="P1596" s="46"/>
      <c r="Q1596" s="46"/>
      <c r="R1596" s="46"/>
      <c r="S1596" s="46"/>
      <c r="T1596" s="46"/>
      <c r="U1596" s="46"/>
      <c r="V1596" s="46"/>
      <c r="W1596" s="46"/>
      <c r="X1596" s="46"/>
      <c r="Y1596" s="46"/>
    </row>
    <row r="1597" spans="1:25" ht="15" customHeight="1" thickTop="1" x14ac:dyDescent="0.2">
      <c r="A1597" s="46"/>
      <c r="B1597" s="278"/>
      <c r="C1597" s="278"/>
      <c r="D1597" s="278"/>
      <c r="E1597" s="278"/>
      <c r="F1597" s="278"/>
      <c r="G1597" s="278"/>
      <c r="H1597" s="278"/>
      <c r="I1597" s="278"/>
      <c r="J1597" s="278"/>
      <c r="K1597" s="278"/>
      <c r="O1597" s="46"/>
      <c r="P1597" s="46"/>
      <c r="Q1597" s="46"/>
      <c r="R1597" s="46"/>
      <c r="S1597" s="46"/>
      <c r="T1597" s="46"/>
      <c r="U1597" s="46"/>
      <c r="V1597" s="46"/>
      <c r="W1597" s="46"/>
      <c r="X1597" s="46"/>
      <c r="Y1597" s="46"/>
    </row>
    <row r="1598" spans="1:25" ht="15" customHeight="1" x14ac:dyDescent="0.2">
      <c r="A1598" s="46"/>
      <c r="B1598" s="259" t="s">
        <v>442</v>
      </c>
      <c r="C1598" s="267" t="s">
        <v>24</v>
      </c>
      <c r="D1598" s="259" t="s">
        <v>25</v>
      </c>
      <c r="E1598" s="259" t="s">
        <v>26</v>
      </c>
      <c r="F1598" s="387" t="s">
        <v>917</v>
      </c>
      <c r="G1598" s="387"/>
      <c r="H1598" s="271" t="s">
        <v>27</v>
      </c>
      <c r="I1598" s="267" t="s">
        <v>28</v>
      </c>
      <c r="J1598" s="267" t="s">
        <v>29</v>
      </c>
      <c r="K1598" s="267" t="s">
        <v>30</v>
      </c>
      <c r="O1598" s="46"/>
      <c r="P1598" s="46"/>
      <c r="Q1598" s="46"/>
      <c r="R1598" s="46"/>
      <c r="S1598" s="46"/>
      <c r="T1598" s="46"/>
      <c r="U1598" s="46"/>
      <c r="V1598" s="46"/>
      <c r="W1598" s="46"/>
      <c r="X1598" s="46"/>
      <c r="Y1598" s="46"/>
    </row>
    <row r="1599" spans="1:25" ht="15" customHeight="1" x14ac:dyDescent="0.2">
      <c r="A1599" s="46"/>
      <c r="B1599" s="260" t="s">
        <v>918</v>
      </c>
      <c r="C1599" s="275" t="s">
        <v>2568</v>
      </c>
      <c r="D1599" s="260" t="s">
        <v>73</v>
      </c>
      <c r="E1599" s="260" t="s">
        <v>443</v>
      </c>
      <c r="F1599" s="388" t="s">
        <v>952</v>
      </c>
      <c r="G1599" s="388"/>
      <c r="H1599" s="274" t="s">
        <v>49</v>
      </c>
      <c r="I1599" s="277">
        <v>1</v>
      </c>
      <c r="J1599" s="276">
        <v>75.64</v>
      </c>
      <c r="K1599" s="276">
        <v>75.64</v>
      </c>
      <c r="O1599" s="46"/>
      <c r="P1599" s="46"/>
      <c r="Q1599" s="46"/>
      <c r="R1599" s="46"/>
      <c r="S1599" s="46"/>
      <c r="T1599" s="46"/>
      <c r="U1599" s="46"/>
      <c r="V1599" s="46"/>
      <c r="W1599" s="46"/>
      <c r="X1599" s="46"/>
      <c r="Y1599" s="46"/>
    </row>
    <row r="1600" spans="1:25" ht="15" customHeight="1" x14ac:dyDescent="0.2">
      <c r="A1600" s="46"/>
      <c r="B1600" s="261" t="s">
        <v>953</v>
      </c>
      <c r="C1600" s="280" t="s">
        <v>957</v>
      </c>
      <c r="D1600" s="261" t="s">
        <v>47</v>
      </c>
      <c r="E1600" s="261" t="s">
        <v>958</v>
      </c>
      <c r="F1600" s="385" t="s">
        <v>3970</v>
      </c>
      <c r="G1600" s="385"/>
      <c r="H1600" s="279" t="s">
        <v>950</v>
      </c>
      <c r="I1600" s="282">
        <v>0.109</v>
      </c>
      <c r="J1600" s="281">
        <v>26.08</v>
      </c>
      <c r="K1600" s="281">
        <v>2.84</v>
      </c>
      <c r="O1600" s="46"/>
      <c r="P1600" s="46"/>
      <c r="Q1600" s="46"/>
      <c r="R1600" s="46"/>
      <c r="S1600" s="46"/>
      <c r="T1600" s="46"/>
      <c r="U1600" s="46"/>
      <c r="V1600" s="46"/>
      <c r="W1600" s="46"/>
      <c r="X1600" s="46"/>
      <c r="Y1600" s="46"/>
    </row>
    <row r="1601" spans="1:25" ht="15" customHeight="1" x14ac:dyDescent="0.2">
      <c r="A1601" s="46"/>
      <c r="B1601" s="261" t="s">
        <v>953</v>
      </c>
      <c r="C1601" s="280" t="s">
        <v>954</v>
      </c>
      <c r="D1601" s="261" t="s">
        <v>47</v>
      </c>
      <c r="E1601" s="261" t="s">
        <v>955</v>
      </c>
      <c r="F1601" s="385" t="s">
        <v>3970</v>
      </c>
      <c r="G1601" s="385"/>
      <c r="H1601" s="279" t="s">
        <v>950</v>
      </c>
      <c r="I1601" s="282">
        <v>0.109</v>
      </c>
      <c r="J1601" s="281">
        <v>34.46</v>
      </c>
      <c r="K1601" s="281">
        <v>3.75</v>
      </c>
      <c r="O1601" s="46"/>
      <c r="P1601" s="46"/>
      <c r="Q1601" s="46"/>
      <c r="R1601" s="46"/>
      <c r="S1601" s="46"/>
      <c r="T1601" s="46"/>
      <c r="U1601" s="46"/>
      <c r="V1601" s="46"/>
      <c r="W1601" s="46"/>
      <c r="X1601" s="46"/>
      <c r="Y1601" s="46"/>
    </row>
    <row r="1602" spans="1:25" ht="15" customHeight="1" x14ac:dyDescent="0.2">
      <c r="A1602" s="46"/>
      <c r="B1602" s="262" t="s">
        <v>919</v>
      </c>
      <c r="C1602" s="284" t="s">
        <v>1486</v>
      </c>
      <c r="D1602" s="262" t="s">
        <v>43</v>
      </c>
      <c r="E1602" s="262" t="s">
        <v>2705</v>
      </c>
      <c r="F1602" s="389" t="s">
        <v>923</v>
      </c>
      <c r="G1602" s="389"/>
      <c r="H1602" s="283" t="s">
        <v>49</v>
      </c>
      <c r="I1602" s="286">
        <v>1</v>
      </c>
      <c r="J1602" s="285">
        <v>48.56</v>
      </c>
      <c r="K1602" s="285">
        <v>48.56</v>
      </c>
      <c r="O1602" s="46"/>
      <c r="P1602" s="46"/>
      <c r="Q1602" s="46"/>
      <c r="R1602" s="46"/>
      <c r="S1602" s="46"/>
      <c r="T1602" s="46"/>
      <c r="U1602" s="46"/>
      <c r="V1602" s="46"/>
      <c r="W1602" s="46"/>
      <c r="X1602" s="46"/>
      <c r="Y1602" s="46"/>
    </row>
    <row r="1603" spans="1:25" ht="15" customHeight="1" x14ac:dyDescent="0.2">
      <c r="A1603" s="46"/>
      <c r="B1603" s="262" t="s">
        <v>919</v>
      </c>
      <c r="C1603" s="284" t="s">
        <v>1484</v>
      </c>
      <c r="D1603" s="262" t="s">
        <v>43</v>
      </c>
      <c r="E1603" s="262" t="s">
        <v>1485</v>
      </c>
      <c r="F1603" s="389" t="s">
        <v>923</v>
      </c>
      <c r="G1603" s="389"/>
      <c r="H1603" s="283" t="s">
        <v>49</v>
      </c>
      <c r="I1603" s="286">
        <v>1</v>
      </c>
      <c r="J1603" s="285">
        <v>20.49</v>
      </c>
      <c r="K1603" s="285">
        <v>20.49</v>
      </c>
      <c r="O1603" s="46"/>
      <c r="P1603" s="46"/>
      <c r="Q1603" s="46"/>
      <c r="R1603" s="46"/>
      <c r="S1603" s="46"/>
      <c r="T1603" s="46"/>
      <c r="U1603" s="46"/>
      <c r="V1603" s="46"/>
      <c r="W1603" s="46"/>
      <c r="X1603" s="46"/>
      <c r="Y1603" s="46"/>
    </row>
    <row r="1604" spans="1:25" ht="15" customHeight="1" x14ac:dyDescent="0.2">
      <c r="A1604" s="46"/>
      <c r="B1604" s="263"/>
      <c r="C1604" s="263"/>
      <c r="D1604" s="263"/>
      <c r="E1604" s="263"/>
      <c r="F1604" s="263" t="s">
        <v>924</v>
      </c>
      <c r="G1604" s="289">
        <v>5.81</v>
      </c>
      <c r="H1604" s="263" t="s">
        <v>925</v>
      </c>
      <c r="I1604" s="289">
        <v>0</v>
      </c>
      <c r="J1604" s="263" t="s">
        <v>926</v>
      </c>
      <c r="K1604" s="289">
        <v>5.81</v>
      </c>
      <c r="O1604" s="46"/>
      <c r="P1604" s="46"/>
      <c r="Q1604" s="46"/>
      <c r="R1604" s="46"/>
      <c r="S1604" s="46"/>
      <c r="T1604" s="46"/>
      <c r="U1604" s="46"/>
      <c r="V1604" s="46"/>
      <c r="W1604" s="46"/>
      <c r="X1604" s="46"/>
      <c r="Y1604" s="46"/>
    </row>
    <row r="1605" spans="1:25" ht="15" customHeight="1" x14ac:dyDescent="0.2">
      <c r="A1605" s="46"/>
      <c r="B1605" s="263"/>
      <c r="C1605" s="263"/>
      <c r="D1605" s="263"/>
      <c r="E1605" s="263"/>
      <c r="F1605" s="263" t="s">
        <v>927</v>
      </c>
      <c r="G1605" s="289">
        <v>15.74</v>
      </c>
      <c r="H1605" s="263"/>
      <c r="I1605" s="386" t="s">
        <v>928</v>
      </c>
      <c r="J1605" s="386"/>
      <c r="K1605" s="289">
        <v>91.38</v>
      </c>
      <c r="O1605" s="46"/>
      <c r="P1605" s="46"/>
      <c r="Q1605" s="46"/>
      <c r="R1605" s="46"/>
      <c r="S1605" s="46"/>
      <c r="T1605" s="46"/>
      <c r="U1605" s="46"/>
      <c r="V1605" s="46"/>
      <c r="W1605" s="46"/>
      <c r="X1605" s="46"/>
      <c r="Y1605" s="46"/>
    </row>
    <row r="1606" spans="1:25" ht="15" customHeight="1" x14ac:dyDescent="0.2">
      <c r="A1606" s="46"/>
      <c r="B1606" s="401" t="s">
        <v>2776</v>
      </c>
      <c r="C1606" s="401"/>
      <c r="D1606" s="401"/>
      <c r="E1606" s="401"/>
      <c r="F1606" s="401"/>
      <c r="G1606" s="401"/>
      <c r="H1606" s="401"/>
      <c r="I1606" s="401"/>
      <c r="J1606" s="401"/>
      <c r="K1606" s="401"/>
      <c r="O1606" s="46"/>
      <c r="P1606" s="46"/>
      <c r="Q1606" s="46"/>
      <c r="R1606" s="46"/>
      <c r="S1606" s="46"/>
      <c r="T1606" s="46"/>
      <c r="U1606" s="46"/>
      <c r="V1606" s="46"/>
      <c r="W1606" s="46"/>
      <c r="X1606" s="46"/>
      <c r="Y1606" s="46"/>
    </row>
    <row r="1607" spans="1:25" ht="15" customHeight="1" thickBot="1" x14ac:dyDescent="0.25">
      <c r="A1607" s="46"/>
      <c r="B1607" s="425" t="s">
        <v>2818</v>
      </c>
      <c r="C1607" s="425"/>
      <c r="D1607" s="425"/>
      <c r="E1607" s="425"/>
      <c r="F1607" s="425"/>
      <c r="G1607" s="425"/>
      <c r="H1607" s="425"/>
      <c r="I1607" s="425"/>
      <c r="J1607" s="425"/>
      <c r="K1607" s="425"/>
      <c r="O1607" s="46"/>
      <c r="P1607" s="46"/>
      <c r="Q1607" s="46"/>
      <c r="R1607" s="46"/>
      <c r="S1607" s="46"/>
      <c r="T1607" s="46"/>
      <c r="U1607" s="46"/>
      <c r="V1607" s="46"/>
      <c r="W1607" s="46"/>
      <c r="X1607" s="46"/>
      <c r="Y1607" s="46"/>
    </row>
    <row r="1608" spans="1:25" ht="15" customHeight="1" thickTop="1" x14ac:dyDescent="0.2">
      <c r="A1608" s="46"/>
      <c r="B1608" s="278"/>
      <c r="C1608" s="278"/>
      <c r="D1608" s="278"/>
      <c r="E1608" s="278"/>
      <c r="F1608" s="278"/>
      <c r="G1608" s="278"/>
      <c r="H1608" s="278"/>
      <c r="I1608" s="278"/>
      <c r="J1608" s="278"/>
      <c r="K1608" s="278"/>
      <c r="O1608" s="46"/>
      <c r="P1608" s="46"/>
      <c r="Q1608" s="46"/>
      <c r="R1608" s="46"/>
      <c r="S1608" s="46"/>
      <c r="T1608" s="46"/>
      <c r="U1608" s="46"/>
      <c r="V1608" s="46"/>
      <c r="W1608" s="46"/>
      <c r="X1608" s="46"/>
      <c r="Y1608" s="46"/>
    </row>
    <row r="1609" spans="1:25" ht="15" customHeight="1" x14ac:dyDescent="0.2">
      <c r="A1609" s="46"/>
      <c r="B1609" s="259" t="s">
        <v>444</v>
      </c>
      <c r="C1609" s="267" t="s">
        <v>24</v>
      </c>
      <c r="D1609" s="259" t="s">
        <v>25</v>
      </c>
      <c r="E1609" s="259" t="s">
        <v>26</v>
      </c>
      <c r="F1609" s="387" t="s">
        <v>917</v>
      </c>
      <c r="G1609" s="387"/>
      <c r="H1609" s="271" t="s">
        <v>27</v>
      </c>
      <c r="I1609" s="267" t="s">
        <v>28</v>
      </c>
      <c r="J1609" s="267" t="s">
        <v>29</v>
      </c>
      <c r="K1609" s="267" t="s">
        <v>30</v>
      </c>
      <c r="O1609" s="46"/>
      <c r="P1609" s="46"/>
      <c r="Q1609" s="46"/>
      <c r="R1609" s="46"/>
      <c r="S1609" s="46"/>
      <c r="T1609" s="46"/>
      <c r="U1609" s="46"/>
      <c r="V1609" s="46"/>
      <c r="W1609" s="46"/>
      <c r="X1609" s="46"/>
      <c r="Y1609" s="46"/>
    </row>
    <row r="1610" spans="1:25" ht="15" customHeight="1" x14ac:dyDescent="0.2">
      <c r="A1610" s="46"/>
      <c r="B1610" s="260" t="s">
        <v>918</v>
      </c>
      <c r="C1610" s="275" t="s">
        <v>445</v>
      </c>
      <c r="D1610" s="260" t="s">
        <v>47</v>
      </c>
      <c r="E1610" s="260" t="s">
        <v>446</v>
      </c>
      <c r="F1610" s="388" t="s">
        <v>4016</v>
      </c>
      <c r="G1610" s="388"/>
      <c r="H1610" s="274" t="s">
        <v>49</v>
      </c>
      <c r="I1610" s="277">
        <v>1</v>
      </c>
      <c r="J1610" s="276">
        <v>72.459999999999994</v>
      </c>
      <c r="K1610" s="276">
        <v>72.459999999999994</v>
      </c>
      <c r="O1610" s="46"/>
      <c r="P1610" s="46"/>
      <c r="Q1610" s="46"/>
      <c r="R1610" s="46"/>
      <c r="S1610" s="46"/>
      <c r="T1610" s="46"/>
      <c r="U1610" s="46"/>
      <c r="V1610" s="46"/>
      <c r="W1610" s="46"/>
      <c r="X1610" s="46"/>
      <c r="Y1610" s="46"/>
    </row>
    <row r="1611" spans="1:25" ht="15" customHeight="1" x14ac:dyDescent="0.2">
      <c r="A1611" s="46"/>
      <c r="B1611" s="261" t="s">
        <v>953</v>
      </c>
      <c r="C1611" s="280" t="s">
        <v>957</v>
      </c>
      <c r="D1611" s="261" t="s">
        <v>47</v>
      </c>
      <c r="E1611" s="261" t="s">
        <v>958</v>
      </c>
      <c r="F1611" s="385" t="s">
        <v>3970</v>
      </c>
      <c r="G1611" s="385"/>
      <c r="H1611" s="279" t="s">
        <v>950</v>
      </c>
      <c r="I1611" s="282">
        <v>0.26329999999999998</v>
      </c>
      <c r="J1611" s="281">
        <v>26.08</v>
      </c>
      <c r="K1611" s="281">
        <v>6.86</v>
      </c>
      <c r="O1611" s="46"/>
      <c r="P1611" s="46"/>
      <c r="Q1611" s="46"/>
      <c r="R1611" s="46"/>
      <c r="S1611" s="46"/>
      <c r="T1611" s="46"/>
      <c r="U1611" s="46"/>
      <c r="V1611" s="46"/>
      <c r="W1611" s="46"/>
      <c r="X1611" s="46"/>
      <c r="Y1611" s="46"/>
    </row>
    <row r="1612" spans="1:25" ht="15" customHeight="1" x14ac:dyDescent="0.2">
      <c r="A1612" s="46"/>
      <c r="B1612" s="261" t="s">
        <v>953</v>
      </c>
      <c r="C1612" s="280" t="s">
        <v>954</v>
      </c>
      <c r="D1612" s="261" t="s">
        <v>47</v>
      </c>
      <c r="E1612" s="261" t="s">
        <v>955</v>
      </c>
      <c r="F1612" s="385" t="s">
        <v>3970</v>
      </c>
      <c r="G1612" s="385"/>
      <c r="H1612" s="279" t="s">
        <v>950</v>
      </c>
      <c r="I1612" s="282">
        <v>0.26329999999999998</v>
      </c>
      <c r="J1612" s="281">
        <v>34.46</v>
      </c>
      <c r="K1612" s="281">
        <v>9.07</v>
      </c>
      <c r="O1612" s="46"/>
      <c r="P1612" s="46"/>
      <c r="Q1612" s="46"/>
      <c r="R1612" s="46"/>
      <c r="S1612" s="46"/>
      <c r="T1612" s="46"/>
      <c r="U1612" s="46"/>
      <c r="V1612" s="46"/>
      <c r="W1612" s="46"/>
      <c r="X1612" s="46"/>
      <c r="Y1612" s="46"/>
    </row>
    <row r="1613" spans="1:25" ht="15" customHeight="1" x14ac:dyDescent="0.2">
      <c r="A1613" s="46"/>
      <c r="B1613" s="262" t="s">
        <v>919</v>
      </c>
      <c r="C1613" s="284" t="s">
        <v>964</v>
      </c>
      <c r="D1613" s="262" t="s">
        <v>47</v>
      </c>
      <c r="E1613" s="262" t="s">
        <v>2633</v>
      </c>
      <c r="F1613" s="389" t="s">
        <v>923</v>
      </c>
      <c r="G1613" s="389"/>
      <c r="H1613" s="283" t="s">
        <v>49</v>
      </c>
      <c r="I1613" s="286">
        <v>1.9199999999999998E-2</v>
      </c>
      <c r="J1613" s="285">
        <v>17.149999999999999</v>
      </c>
      <c r="K1613" s="285">
        <v>0.32</v>
      </c>
      <c r="O1613" s="46"/>
      <c r="P1613" s="46"/>
      <c r="Q1613" s="46"/>
      <c r="R1613" s="46"/>
      <c r="S1613" s="46"/>
      <c r="T1613" s="46"/>
      <c r="U1613" s="46"/>
      <c r="V1613" s="46"/>
      <c r="W1613" s="46"/>
      <c r="X1613" s="46"/>
      <c r="Y1613" s="46"/>
    </row>
    <row r="1614" spans="1:25" ht="15" customHeight="1" x14ac:dyDescent="0.2">
      <c r="A1614" s="46"/>
      <c r="B1614" s="262" t="s">
        <v>919</v>
      </c>
      <c r="C1614" s="284" t="s">
        <v>1487</v>
      </c>
      <c r="D1614" s="262" t="s">
        <v>47</v>
      </c>
      <c r="E1614" s="262" t="s">
        <v>1488</v>
      </c>
      <c r="F1614" s="389" t="s">
        <v>923</v>
      </c>
      <c r="G1614" s="389"/>
      <c r="H1614" s="283" t="s">
        <v>49</v>
      </c>
      <c r="I1614" s="286">
        <v>1</v>
      </c>
      <c r="J1614" s="285">
        <v>56.21</v>
      </c>
      <c r="K1614" s="285">
        <v>56.21</v>
      </c>
      <c r="O1614" s="46"/>
      <c r="P1614" s="46"/>
      <c r="Q1614" s="46"/>
      <c r="R1614" s="46"/>
      <c r="S1614" s="46"/>
      <c r="T1614" s="46"/>
      <c r="U1614" s="46"/>
      <c r="V1614" s="46"/>
      <c r="W1614" s="46"/>
      <c r="X1614" s="46"/>
      <c r="Y1614" s="46"/>
    </row>
    <row r="1615" spans="1:25" ht="15" customHeight="1" x14ac:dyDescent="0.2">
      <c r="A1615" s="46"/>
      <c r="B1615" s="263"/>
      <c r="C1615" s="263"/>
      <c r="D1615" s="263"/>
      <c r="E1615" s="263"/>
      <c r="F1615" s="263" t="s">
        <v>924</v>
      </c>
      <c r="G1615" s="289">
        <v>14.05</v>
      </c>
      <c r="H1615" s="263" t="s">
        <v>925</v>
      </c>
      <c r="I1615" s="289">
        <v>0</v>
      </c>
      <c r="J1615" s="263" t="s">
        <v>926</v>
      </c>
      <c r="K1615" s="289">
        <v>14.05</v>
      </c>
      <c r="O1615" s="46"/>
      <c r="P1615" s="46"/>
      <c r="Q1615" s="46"/>
      <c r="R1615" s="46"/>
      <c r="S1615" s="46"/>
      <c r="T1615" s="46"/>
      <c r="U1615" s="46"/>
      <c r="V1615" s="46"/>
      <c r="W1615" s="46"/>
      <c r="X1615" s="46"/>
      <c r="Y1615" s="46"/>
    </row>
    <row r="1616" spans="1:25" ht="15" customHeight="1" thickBot="1" x14ac:dyDescent="0.25">
      <c r="A1616" s="46"/>
      <c r="B1616" s="263"/>
      <c r="C1616" s="263"/>
      <c r="D1616" s="263"/>
      <c r="E1616" s="263"/>
      <c r="F1616" s="263" t="s">
        <v>927</v>
      </c>
      <c r="G1616" s="289">
        <v>15.07</v>
      </c>
      <c r="H1616" s="263"/>
      <c r="I1616" s="386" t="s">
        <v>928</v>
      </c>
      <c r="J1616" s="386"/>
      <c r="K1616" s="289">
        <v>87.53</v>
      </c>
      <c r="O1616" s="46"/>
      <c r="P1616" s="46"/>
      <c r="Q1616" s="46"/>
      <c r="R1616" s="46"/>
      <c r="S1616" s="46"/>
      <c r="T1616" s="46"/>
      <c r="U1616" s="46"/>
      <c r="V1616" s="46"/>
      <c r="W1616" s="46"/>
      <c r="X1616" s="46"/>
      <c r="Y1616" s="46"/>
    </row>
    <row r="1617" spans="1:25" ht="15" customHeight="1" thickTop="1" x14ac:dyDescent="0.2">
      <c r="A1617" s="46"/>
      <c r="B1617" s="278"/>
      <c r="C1617" s="278"/>
      <c r="D1617" s="278"/>
      <c r="E1617" s="278"/>
      <c r="F1617" s="278"/>
      <c r="G1617" s="278"/>
      <c r="H1617" s="278"/>
      <c r="I1617" s="278"/>
      <c r="J1617" s="278"/>
      <c r="K1617" s="278"/>
      <c r="O1617" s="46"/>
      <c r="P1617" s="46"/>
      <c r="Q1617" s="46"/>
      <c r="R1617" s="46"/>
      <c r="S1617" s="46"/>
      <c r="T1617" s="46"/>
      <c r="U1617" s="46"/>
      <c r="V1617" s="46"/>
      <c r="W1617" s="46"/>
      <c r="X1617" s="46"/>
      <c r="Y1617" s="46"/>
    </row>
    <row r="1618" spans="1:25" ht="15" customHeight="1" x14ac:dyDescent="0.2">
      <c r="A1618" s="46"/>
      <c r="B1618" s="259" t="s">
        <v>447</v>
      </c>
      <c r="C1618" s="267" t="s">
        <v>24</v>
      </c>
      <c r="D1618" s="259" t="s">
        <v>25</v>
      </c>
      <c r="E1618" s="259" t="s">
        <v>26</v>
      </c>
      <c r="F1618" s="387" t="s">
        <v>917</v>
      </c>
      <c r="G1618" s="387"/>
      <c r="H1618" s="271" t="s">
        <v>27</v>
      </c>
      <c r="I1618" s="267" t="s">
        <v>28</v>
      </c>
      <c r="J1618" s="267" t="s">
        <v>29</v>
      </c>
      <c r="K1618" s="267" t="s">
        <v>30</v>
      </c>
      <c r="O1618" s="46"/>
      <c r="P1618" s="46"/>
      <c r="Q1618" s="46"/>
      <c r="R1618" s="46"/>
      <c r="S1618" s="46"/>
      <c r="T1618" s="46"/>
      <c r="U1618" s="46"/>
      <c r="V1618" s="46"/>
      <c r="W1618" s="46"/>
      <c r="X1618" s="46"/>
      <c r="Y1618" s="46"/>
    </row>
    <row r="1619" spans="1:25" ht="15" customHeight="1" x14ac:dyDescent="0.2">
      <c r="A1619" s="46"/>
      <c r="B1619" s="260" t="s">
        <v>918</v>
      </c>
      <c r="C1619" s="275" t="s">
        <v>3193</v>
      </c>
      <c r="D1619" s="260" t="s">
        <v>47</v>
      </c>
      <c r="E1619" s="260" t="s">
        <v>3194</v>
      </c>
      <c r="F1619" s="388" t="s">
        <v>4016</v>
      </c>
      <c r="G1619" s="388"/>
      <c r="H1619" s="274" t="s">
        <v>49</v>
      </c>
      <c r="I1619" s="277">
        <v>1</v>
      </c>
      <c r="J1619" s="276">
        <v>64.94</v>
      </c>
      <c r="K1619" s="276">
        <v>64.94</v>
      </c>
      <c r="O1619" s="46"/>
      <c r="P1619" s="46"/>
      <c r="Q1619" s="46"/>
      <c r="R1619" s="46"/>
      <c r="S1619" s="46"/>
      <c r="T1619" s="46"/>
      <c r="U1619" s="46"/>
      <c r="V1619" s="46"/>
      <c r="W1619" s="46"/>
      <c r="X1619" s="46"/>
      <c r="Y1619" s="46"/>
    </row>
    <row r="1620" spans="1:25" ht="15" customHeight="1" x14ac:dyDescent="0.2">
      <c r="A1620" s="46"/>
      <c r="B1620" s="261" t="s">
        <v>953</v>
      </c>
      <c r="C1620" s="280" t="s">
        <v>954</v>
      </c>
      <c r="D1620" s="261" t="s">
        <v>47</v>
      </c>
      <c r="E1620" s="261" t="s">
        <v>955</v>
      </c>
      <c r="F1620" s="385" t="s">
        <v>3970</v>
      </c>
      <c r="G1620" s="385"/>
      <c r="H1620" s="279" t="s">
        <v>950</v>
      </c>
      <c r="I1620" s="282">
        <v>0.1133</v>
      </c>
      <c r="J1620" s="281">
        <v>34.46</v>
      </c>
      <c r="K1620" s="281">
        <v>3.9</v>
      </c>
      <c r="O1620" s="46"/>
      <c r="P1620" s="46"/>
      <c r="Q1620" s="46"/>
      <c r="R1620" s="46"/>
      <c r="S1620" s="46"/>
      <c r="T1620" s="46"/>
      <c r="U1620" s="46"/>
      <c r="V1620" s="46"/>
      <c r="W1620" s="46"/>
      <c r="X1620" s="46"/>
      <c r="Y1620" s="46"/>
    </row>
    <row r="1621" spans="1:25" ht="15" customHeight="1" x14ac:dyDescent="0.2">
      <c r="A1621" s="46"/>
      <c r="B1621" s="261" t="s">
        <v>953</v>
      </c>
      <c r="C1621" s="280" t="s">
        <v>957</v>
      </c>
      <c r="D1621" s="261" t="s">
        <v>47</v>
      </c>
      <c r="E1621" s="261" t="s">
        <v>958</v>
      </c>
      <c r="F1621" s="385" t="s">
        <v>3970</v>
      </c>
      <c r="G1621" s="385"/>
      <c r="H1621" s="279" t="s">
        <v>950</v>
      </c>
      <c r="I1621" s="282">
        <v>0.1133</v>
      </c>
      <c r="J1621" s="281">
        <v>26.08</v>
      </c>
      <c r="K1621" s="281">
        <v>2.95</v>
      </c>
      <c r="O1621" s="46"/>
      <c r="P1621" s="46"/>
      <c r="Q1621" s="46"/>
      <c r="R1621" s="46"/>
      <c r="S1621" s="46"/>
      <c r="T1621" s="46"/>
      <c r="U1621" s="46"/>
      <c r="V1621" s="46"/>
      <c r="W1621" s="46"/>
      <c r="X1621" s="46"/>
      <c r="Y1621" s="46"/>
    </row>
    <row r="1622" spans="1:25" ht="15" customHeight="1" x14ac:dyDescent="0.2">
      <c r="A1622" s="46"/>
      <c r="B1622" s="262" t="s">
        <v>919</v>
      </c>
      <c r="C1622" s="284" t="s">
        <v>1490</v>
      </c>
      <c r="D1622" s="262" t="s">
        <v>47</v>
      </c>
      <c r="E1622" s="262" t="s">
        <v>1491</v>
      </c>
      <c r="F1622" s="389" t="s">
        <v>923</v>
      </c>
      <c r="G1622" s="389"/>
      <c r="H1622" s="283" t="s">
        <v>49</v>
      </c>
      <c r="I1622" s="286">
        <v>7.1400000000000005E-2</v>
      </c>
      <c r="J1622" s="285">
        <v>25.74</v>
      </c>
      <c r="K1622" s="285">
        <v>1.83</v>
      </c>
      <c r="O1622" s="46"/>
      <c r="P1622" s="46"/>
      <c r="Q1622" s="46"/>
      <c r="R1622" s="46"/>
      <c r="S1622" s="46"/>
      <c r="T1622" s="46"/>
      <c r="U1622" s="46"/>
      <c r="V1622" s="46"/>
      <c r="W1622" s="46"/>
      <c r="X1622" s="46"/>
      <c r="Y1622" s="46"/>
    </row>
    <row r="1623" spans="1:25" ht="15" customHeight="1" x14ac:dyDescent="0.2">
      <c r="A1623" s="46"/>
      <c r="B1623" s="262" t="s">
        <v>919</v>
      </c>
      <c r="C1623" s="284" t="s">
        <v>3292</v>
      </c>
      <c r="D1623" s="262" t="s">
        <v>47</v>
      </c>
      <c r="E1623" s="262" t="s">
        <v>3293</v>
      </c>
      <c r="F1623" s="389" t="s">
        <v>923</v>
      </c>
      <c r="G1623" s="389"/>
      <c r="H1623" s="283" t="s">
        <v>49</v>
      </c>
      <c r="I1623" s="286">
        <v>1</v>
      </c>
      <c r="J1623" s="285">
        <v>54.64</v>
      </c>
      <c r="K1623" s="285">
        <v>54.64</v>
      </c>
      <c r="O1623" s="46"/>
      <c r="P1623" s="46"/>
      <c r="Q1623" s="46"/>
      <c r="R1623" s="46"/>
      <c r="S1623" s="46"/>
      <c r="T1623" s="46"/>
      <c r="U1623" s="46"/>
      <c r="V1623" s="46"/>
      <c r="W1623" s="46"/>
      <c r="X1623" s="46"/>
      <c r="Y1623" s="46"/>
    </row>
    <row r="1624" spans="1:25" ht="15" customHeight="1" x14ac:dyDescent="0.2">
      <c r="A1624" s="46"/>
      <c r="B1624" s="262" t="s">
        <v>919</v>
      </c>
      <c r="C1624" s="284" t="s">
        <v>1489</v>
      </c>
      <c r="D1624" s="262" t="s">
        <v>47</v>
      </c>
      <c r="E1624" s="262" t="s">
        <v>2706</v>
      </c>
      <c r="F1624" s="389" t="s">
        <v>923</v>
      </c>
      <c r="G1624" s="389"/>
      <c r="H1624" s="283" t="s">
        <v>49</v>
      </c>
      <c r="I1624" s="286">
        <v>1.14E-2</v>
      </c>
      <c r="J1624" s="285">
        <v>2.08</v>
      </c>
      <c r="K1624" s="285">
        <v>0.02</v>
      </c>
      <c r="O1624" s="46"/>
      <c r="P1624" s="46"/>
      <c r="Q1624" s="46"/>
      <c r="R1624" s="46"/>
      <c r="S1624" s="46"/>
      <c r="T1624" s="46"/>
      <c r="U1624" s="46"/>
      <c r="V1624" s="46"/>
      <c r="W1624" s="46"/>
      <c r="X1624" s="46"/>
      <c r="Y1624" s="46"/>
    </row>
    <row r="1625" spans="1:25" ht="15" customHeight="1" x14ac:dyDescent="0.2">
      <c r="A1625" s="46"/>
      <c r="B1625" s="262" t="s">
        <v>919</v>
      </c>
      <c r="C1625" s="284" t="s">
        <v>1492</v>
      </c>
      <c r="D1625" s="262" t="s">
        <v>47</v>
      </c>
      <c r="E1625" s="262" t="s">
        <v>1493</v>
      </c>
      <c r="F1625" s="389" t="s">
        <v>923</v>
      </c>
      <c r="G1625" s="389"/>
      <c r="H1625" s="283" t="s">
        <v>49</v>
      </c>
      <c r="I1625" s="286">
        <v>1.7999999999999999E-2</v>
      </c>
      <c r="J1625" s="285">
        <v>89.35</v>
      </c>
      <c r="K1625" s="285">
        <v>1.6</v>
      </c>
      <c r="O1625" s="46"/>
      <c r="P1625" s="46"/>
      <c r="Q1625" s="46"/>
      <c r="R1625" s="46"/>
      <c r="S1625" s="46"/>
      <c r="T1625" s="46"/>
      <c r="U1625" s="46"/>
      <c r="V1625" s="46"/>
      <c r="W1625" s="46"/>
      <c r="X1625" s="46"/>
      <c r="Y1625" s="46"/>
    </row>
    <row r="1626" spans="1:25" ht="15" customHeight="1" x14ac:dyDescent="0.2">
      <c r="A1626" s="46"/>
      <c r="B1626" s="263"/>
      <c r="C1626" s="263"/>
      <c r="D1626" s="263"/>
      <c r="E1626" s="263"/>
      <c r="F1626" s="263" t="s">
        <v>924</v>
      </c>
      <c r="G1626" s="289">
        <v>6.04</v>
      </c>
      <c r="H1626" s="263" t="s">
        <v>925</v>
      </c>
      <c r="I1626" s="289">
        <v>0</v>
      </c>
      <c r="J1626" s="263" t="s">
        <v>926</v>
      </c>
      <c r="K1626" s="289">
        <v>6.04</v>
      </c>
      <c r="O1626" s="46"/>
      <c r="P1626" s="46"/>
      <c r="Q1626" s="46"/>
      <c r="R1626" s="46"/>
      <c r="S1626" s="46"/>
      <c r="T1626" s="46"/>
      <c r="U1626" s="46"/>
      <c r="V1626" s="46"/>
      <c r="W1626" s="46"/>
      <c r="X1626" s="46"/>
      <c r="Y1626" s="46"/>
    </row>
    <row r="1627" spans="1:25" ht="15" customHeight="1" thickBot="1" x14ac:dyDescent="0.25">
      <c r="A1627" s="46"/>
      <c r="B1627" s="263"/>
      <c r="C1627" s="263"/>
      <c r="D1627" s="263"/>
      <c r="E1627" s="263"/>
      <c r="F1627" s="263" t="s">
        <v>927</v>
      </c>
      <c r="G1627" s="289">
        <v>13.51</v>
      </c>
      <c r="H1627" s="263"/>
      <c r="I1627" s="386" t="s">
        <v>928</v>
      </c>
      <c r="J1627" s="386"/>
      <c r="K1627" s="289">
        <v>78.45</v>
      </c>
      <c r="O1627" s="46"/>
      <c r="P1627" s="46"/>
      <c r="Q1627" s="46"/>
      <c r="R1627" s="46"/>
      <c r="S1627" s="46"/>
      <c r="T1627" s="46"/>
      <c r="U1627" s="46"/>
      <c r="V1627" s="46"/>
      <c r="W1627" s="46"/>
      <c r="X1627" s="46"/>
      <c r="Y1627" s="46"/>
    </row>
    <row r="1628" spans="1:25" ht="15" customHeight="1" thickTop="1" x14ac:dyDescent="0.2">
      <c r="A1628" s="46"/>
      <c r="B1628" s="278"/>
      <c r="C1628" s="278"/>
      <c r="D1628" s="278"/>
      <c r="E1628" s="278"/>
      <c r="F1628" s="278"/>
      <c r="G1628" s="278"/>
      <c r="H1628" s="278"/>
      <c r="I1628" s="278"/>
      <c r="J1628" s="278"/>
      <c r="K1628" s="278"/>
      <c r="O1628" s="46"/>
      <c r="P1628" s="46"/>
      <c r="Q1628" s="46"/>
      <c r="R1628" s="46"/>
      <c r="S1628" s="46"/>
      <c r="T1628" s="46"/>
      <c r="U1628" s="46"/>
      <c r="V1628" s="46"/>
      <c r="W1628" s="46"/>
      <c r="X1628" s="46"/>
      <c r="Y1628" s="46"/>
    </row>
    <row r="1629" spans="1:25" ht="15" customHeight="1" x14ac:dyDescent="0.2">
      <c r="A1629" s="46"/>
      <c r="B1629" s="259" t="s">
        <v>448</v>
      </c>
      <c r="C1629" s="267" t="s">
        <v>24</v>
      </c>
      <c r="D1629" s="259" t="s">
        <v>25</v>
      </c>
      <c r="E1629" s="259" t="s">
        <v>26</v>
      </c>
      <c r="F1629" s="387" t="s">
        <v>917</v>
      </c>
      <c r="G1629" s="387"/>
      <c r="H1629" s="271" t="s">
        <v>27</v>
      </c>
      <c r="I1629" s="267" t="s">
        <v>28</v>
      </c>
      <c r="J1629" s="267" t="s">
        <v>29</v>
      </c>
      <c r="K1629" s="267" t="s">
        <v>30</v>
      </c>
      <c r="O1629" s="46"/>
      <c r="P1629" s="46"/>
      <c r="Q1629" s="46"/>
      <c r="R1629" s="46"/>
      <c r="S1629" s="46"/>
      <c r="T1629" s="46"/>
      <c r="U1629" s="46"/>
      <c r="V1629" s="46"/>
      <c r="W1629" s="46"/>
      <c r="X1629" s="46"/>
      <c r="Y1629" s="46"/>
    </row>
    <row r="1630" spans="1:25" ht="15" customHeight="1" x14ac:dyDescent="0.2">
      <c r="A1630" s="46"/>
      <c r="B1630" s="260" t="s">
        <v>918</v>
      </c>
      <c r="C1630" s="275" t="s">
        <v>449</v>
      </c>
      <c r="D1630" s="260" t="s">
        <v>47</v>
      </c>
      <c r="E1630" s="260" t="s">
        <v>2572</v>
      </c>
      <c r="F1630" s="388" t="s">
        <v>4017</v>
      </c>
      <c r="G1630" s="388"/>
      <c r="H1630" s="274" t="s">
        <v>49</v>
      </c>
      <c r="I1630" s="277">
        <v>1</v>
      </c>
      <c r="J1630" s="276">
        <v>48.13</v>
      </c>
      <c r="K1630" s="276">
        <v>48.13</v>
      </c>
      <c r="O1630" s="46"/>
      <c r="P1630" s="46"/>
      <c r="Q1630" s="46"/>
      <c r="R1630" s="46"/>
      <c r="S1630" s="46"/>
      <c r="T1630" s="46"/>
      <c r="U1630" s="46"/>
      <c r="V1630" s="46"/>
      <c r="W1630" s="46"/>
      <c r="X1630" s="46"/>
      <c r="Y1630" s="46"/>
    </row>
    <row r="1631" spans="1:25" ht="15" customHeight="1" x14ac:dyDescent="0.2">
      <c r="A1631" s="46"/>
      <c r="B1631" s="261" t="s">
        <v>953</v>
      </c>
      <c r="C1631" s="280" t="s">
        <v>957</v>
      </c>
      <c r="D1631" s="261" t="s">
        <v>47</v>
      </c>
      <c r="E1631" s="261" t="s">
        <v>958</v>
      </c>
      <c r="F1631" s="385" t="s">
        <v>3970</v>
      </c>
      <c r="G1631" s="385"/>
      <c r="H1631" s="279" t="s">
        <v>950</v>
      </c>
      <c r="I1631" s="282">
        <v>0.1885</v>
      </c>
      <c r="J1631" s="281">
        <v>26.08</v>
      </c>
      <c r="K1631" s="281">
        <v>4.91</v>
      </c>
      <c r="O1631" s="46"/>
      <c r="P1631" s="46"/>
      <c r="Q1631" s="46"/>
      <c r="R1631" s="46"/>
      <c r="S1631" s="46"/>
      <c r="T1631" s="46"/>
      <c r="U1631" s="46"/>
      <c r="V1631" s="46"/>
      <c r="W1631" s="46"/>
      <c r="X1631" s="46"/>
      <c r="Y1631" s="46"/>
    </row>
    <row r="1632" spans="1:25" ht="15" customHeight="1" x14ac:dyDescent="0.2">
      <c r="A1632" s="46"/>
      <c r="B1632" s="261" t="s">
        <v>953</v>
      </c>
      <c r="C1632" s="280" t="s">
        <v>954</v>
      </c>
      <c r="D1632" s="261" t="s">
        <v>47</v>
      </c>
      <c r="E1632" s="261" t="s">
        <v>955</v>
      </c>
      <c r="F1632" s="385" t="s">
        <v>3970</v>
      </c>
      <c r="G1632" s="385"/>
      <c r="H1632" s="279" t="s">
        <v>950</v>
      </c>
      <c r="I1632" s="282">
        <v>0.1885</v>
      </c>
      <c r="J1632" s="281">
        <v>34.46</v>
      </c>
      <c r="K1632" s="281">
        <v>6.49</v>
      </c>
      <c r="O1632" s="46"/>
      <c r="P1632" s="46"/>
      <c r="Q1632" s="46"/>
      <c r="R1632" s="46"/>
      <c r="S1632" s="46"/>
      <c r="T1632" s="46"/>
      <c r="U1632" s="46"/>
      <c r="V1632" s="46"/>
      <c r="W1632" s="46"/>
      <c r="X1632" s="46"/>
      <c r="Y1632" s="46"/>
    </row>
    <row r="1633" spans="1:25" ht="15" customHeight="1" x14ac:dyDescent="0.2">
      <c r="A1633" s="46"/>
      <c r="B1633" s="262" t="s">
        <v>919</v>
      </c>
      <c r="C1633" s="284" t="s">
        <v>1494</v>
      </c>
      <c r="D1633" s="262" t="s">
        <v>47</v>
      </c>
      <c r="E1633" s="262" t="s">
        <v>1495</v>
      </c>
      <c r="F1633" s="389" t="s">
        <v>923</v>
      </c>
      <c r="G1633" s="389"/>
      <c r="H1633" s="283" t="s">
        <v>49</v>
      </c>
      <c r="I1633" s="286">
        <v>1</v>
      </c>
      <c r="J1633" s="285">
        <v>32.340000000000003</v>
      </c>
      <c r="K1633" s="285">
        <v>32.340000000000003</v>
      </c>
      <c r="O1633" s="46"/>
      <c r="P1633" s="46"/>
      <c r="Q1633" s="46"/>
      <c r="R1633" s="46"/>
      <c r="S1633" s="46"/>
      <c r="T1633" s="46"/>
      <c r="U1633" s="46"/>
      <c r="V1633" s="46"/>
      <c r="W1633" s="46"/>
      <c r="X1633" s="46"/>
      <c r="Y1633" s="46"/>
    </row>
    <row r="1634" spans="1:25" ht="15" customHeight="1" x14ac:dyDescent="0.2">
      <c r="A1634" s="46"/>
      <c r="B1634" s="262" t="s">
        <v>919</v>
      </c>
      <c r="C1634" s="284" t="s">
        <v>1492</v>
      </c>
      <c r="D1634" s="262" t="s">
        <v>47</v>
      </c>
      <c r="E1634" s="262" t="s">
        <v>1493</v>
      </c>
      <c r="F1634" s="389" t="s">
        <v>923</v>
      </c>
      <c r="G1634" s="389"/>
      <c r="H1634" s="283" t="s">
        <v>49</v>
      </c>
      <c r="I1634" s="286">
        <v>0.03</v>
      </c>
      <c r="J1634" s="285">
        <v>89.35</v>
      </c>
      <c r="K1634" s="285">
        <v>2.68</v>
      </c>
      <c r="O1634" s="46"/>
      <c r="P1634" s="46"/>
      <c r="Q1634" s="46"/>
      <c r="R1634" s="46"/>
      <c r="S1634" s="46"/>
      <c r="T1634" s="46"/>
      <c r="U1634" s="46"/>
      <c r="V1634" s="46"/>
      <c r="W1634" s="46"/>
      <c r="X1634" s="46"/>
      <c r="Y1634" s="46"/>
    </row>
    <row r="1635" spans="1:25" ht="15" customHeight="1" x14ac:dyDescent="0.2">
      <c r="A1635" s="46"/>
      <c r="B1635" s="262" t="s">
        <v>919</v>
      </c>
      <c r="C1635" s="284" t="s">
        <v>1489</v>
      </c>
      <c r="D1635" s="262" t="s">
        <v>47</v>
      </c>
      <c r="E1635" s="262" t="s">
        <v>2706</v>
      </c>
      <c r="F1635" s="389" t="s">
        <v>923</v>
      </c>
      <c r="G1635" s="389"/>
      <c r="H1635" s="283" t="s">
        <v>49</v>
      </c>
      <c r="I1635" s="286">
        <v>2.1000000000000001E-2</v>
      </c>
      <c r="J1635" s="285">
        <v>2.08</v>
      </c>
      <c r="K1635" s="285">
        <v>0.04</v>
      </c>
      <c r="O1635" s="46"/>
      <c r="P1635" s="46"/>
      <c r="Q1635" s="46"/>
      <c r="R1635" s="46"/>
      <c r="S1635" s="46"/>
      <c r="T1635" s="46"/>
      <c r="U1635" s="46"/>
      <c r="V1635" s="46"/>
      <c r="W1635" s="46"/>
      <c r="X1635" s="46"/>
      <c r="Y1635" s="46"/>
    </row>
    <row r="1636" spans="1:25" ht="15" customHeight="1" x14ac:dyDescent="0.2">
      <c r="A1636" s="46"/>
      <c r="B1636" s="262" t="s">
        <v>919</v>
      </c>
      <c r="C1636" s="284" t="s">
        <v>1500</v>
      </c>
      <c r="D1636" s="262" t="s">
        <v>47</v>
      </c>
      <c r="E1636" s="262" t="s">
        <v>1501</v>
      </c>
      <c r="F1636" s="389" t="s">
        <v>923</v>
      </c>
      <c r="G1636" s="389"/>
      <c r="H1636" s="283" t="s">
        <v>49</v>
      </c>
      <c r="I1636" s="286">
        <v>2.12E-2</v>
      </c>
      <c r="J1636" s="285">
        <v>78.86</v>
      </c>
      <c r="K1636" s="285">
        <v>1.67</v>
      </c>
      <c r="O1636" s="46"/>
      <c r="P1636" s="46"/>
      <c r="Q1636" s="46"/>
      <c r="R1636" s="46"/>
      <c r="S1636" s="46"/>
      <c r="T1636" s="46"/>
      <c r="U1636" s="46"/>
      <c r="V1636" s="46"/>
      <c r="W1636" s="46"/>
      <c r="X1636" s="46"/>
      <c r="Y1636" s="46"/>
    </row>
    <row r="1637" spans="1:25" ht="15" customHeight="1" x14ac:dyDescent="0.2">
      <c r="A1637" s="46"/>
      <c r="B1637" s="263"/>
      <c r="C1637" s="263"/>
      <c r="D1637" s="263"/>
      <c r="E1637" s="263"/>
      <c r="F1637" s="263" t="s">
        <v>924</v>
      </c>
      <c r="G1637" s="289">
        <v>10.06</v>
      </c>
      <c r="H1637" s="263" t="s">
        <v>925</v>
      </c>
      <c r="I1637" s="289">
        <v>0</v>
      </c>
      <c r="J1637" s="263" t="s">
        <v>926</v>
      </c>
      <c r="K1637" s="289">
        <v>10.06</v>
      </c>
      <c r="O1637" s="46"/>
      <c r="P1637" s="46"/>
      <c r="Q1637" s="46"/>
      <c r="R1637" s="46"/>
      <c r="S1637" s="46"/>
      <c r="T1637" s="46"/>
      <c r="U1637" s="46"/>
      <c r="V1637" s="46"/>
      <c r="W1637" s="46"/>
      <c r="X1637" s="46"/>
      <c r="Y1637" s="46"/>
    </row>
    <row r="1638" spans="1:25" ht="15" customHeight="1" thickBot="1" x14ac:dyDescent="0.25">
      <c r="A1638" s="46"/>
      <c r="B1638" s="263"/>
      <c r="C1638" s="263"/>
      <c r="D1638" s="263"/>
      <c r="E1638" s="263"/>
      <c r="F1638" s="263" t="s">
        <v>927</v>
      </c>
      <c r="G1638" s="289">
        <v>10.01</v>
      </c>
      <c r="H1638" s="263"/>
      <c r="I1638" s="386" t="s">
        <v>928</v>
      </c>
      <c r="J1638" s="386"/>
      <c r="K1638" s="289">
        <v>58.14</v>
      </c>
      <c r="O1638" s="46"/>
      <c r="P1638" s="46"/>
      <c r="Q1638" s="46"/>
      <c r="R1638" s="46"/>
      <c r="S1638" s="46"/>
      <c r="T1638" s="46"/>
      <c r="U1638" s="46"/>
      <c r="V1638" s="46"/>
      <c r="W1638" s="46"/>
      <c r="X1638" s="46"/>
      <c r="Y1638" s="46"/>
    </row>
    <row r="1639" spans="1:25" ht="15" customHeight="1" thickTop="1" x14ac:dyDescent="0.2">
      <c r="A1639" s="46"/>
      <c r="B1639" s="278"/>
      <c r="C1639" s="278"/>
      <c r="D1639" s="278"/>
      <c r="E1639" s="278"/>
      <c r="F1639" s="278"/>
      <c r="G1639" s="278"/>
      <c r="H1639" s="278"/>
      <c r="I1639" s="278"/>
      <c r="J1639" s="278"/>
      <c r="K1639" s="278"/>
      <c r="O1639" s="46"/>
      <c r="P1639" s="46"/>
      <c r="Q1639" s="46"/>
      <c r="R1639" s="46"/>
      <c r="S1639" s="46"/>
      <c r="T1639" s="46"/>
      <c r="U1639" s="46"/>
      <c r="V1639" s="46"/>
      <c r="W1639" s="46"/>
      <c r="X1639" s="46"/>
      <c r="Y1639" s="46"/>
    </row>
    <row r="1640" spans="1:25" ht="15" customHeight="1" x14ac:dyDescent="0.2">
      <c r="A1640" s="46"/>
      <c r="B1640" s="259" t="s">
        <v>450</v>
      </c>
      <c r="C1640" s="267" t="s">
        <v>24</v>
      </c>
      <c r="D1640" s="259" t="s">
        <v>25</v>
      </c>
      <c r="E1640" s="259" t="s">
        <v>26</v>
      </c>
      <c r="F1640" s="387" t="s">
        <v>917</v>
      </c>
      <c r="G1640" s="387"/>
      <c r="H1640" s="271" t="s">
        <v>27</v>
      </c>
      <c r="I1640" s="267" t="s">
        <v>28</v>
      </c>
      <c r="J1640" s="267" t="s">
        <v>29</v>
      </c>
      <c r="K1640" s="267" t="s">
        <v>30</v>
      </c>
      <c r="O1640" s="46"/>
      <c r="P1640" s="46"/>
      <c r="Q1640" s="46"/>
      <c r="R1640" s="46"/>
      <c r="S1640" s="46"/>
      <c r="T1640" s="46"/>
      <c r="U1640" s="46"/>
      <c r="V1640" s="46"/>
      <c r="W1640" s="46"/>
      <c r="X1640" s="46"/>
      <c r="Y1640" s="46"/>
    </row>
    <row r="1641" spans="1:25" ht="15" customHeight="1" x14ac:dyDescent="0.2">
      <c r="A1641" s="46"/>
      <c r="B1641" s="260" t="s">
        <v>918</v>
      </c>
      <c r="C1641" s="275" t="s">
        <v>451</v>
      </c>
      <c r="D1641" s="260" t="s">
        <v>47</v>
      </c>
      <c r="E1641" s="260" t="s">
        <v>2571</v>
      </c>
      <c r="F1641" s="388" t="s">
        <v>4017</v>
      </c>
      <c r="G1641" s="388"/>
      <c r="H1641" s="274" t="s">
        <v>49</v>
      </c>
      <c r="I1641" s="277">
        <v>1</v>
      </c>
      <c r="J1641" s="276">
        <v>11.66</v>
      </c>
      <c r="K1641" s="276">
        <v>11.66</v>
      </c>
      <c r="O1641" s="46"/>
      <c r="P1641" s="46"/>
      <c r="Q1641" s="46"/>
      <c r="R1641" s="46"/>
      <c r="S1641" s="46"/>
      <c r="T1641" s="46"/>
      <c r="U1641" s="46"/>
      <c r="V1641" s="46"/>
      <c r="W1641" s="46"/>
      <c r="X1641" s="46"/>
      <c r="Y1641" s="46"/>
    </row>
    <row r="1642" spans="1:25" ht="15" customHeight="1" x14ac:dyDescent="0.2">
      <c r="A1642" s="46"/>
      <c r="B1642" s="261" t="s">
        <v>953</v>
      </c>
      <c r="C1642" s="280" t="s">
        <v>957</v>
      </c>
      <c r="D1642" s="261" t="s">
        <v>47</v>
      </c>
      <c r="E1642" s="261" t="s">
        <v>958</v>
      </c>
      <c r="F1642" s="385" t="s">
        <v>3970</v>
      </c>
      <c r="G1642" s="385"/>
      <c r="H1642" s="279" t="s">
        <v>950</v>
      </c>
      <c r="I1642" s="282">
        <v>9.3399999999999997E-2</v>
      </c>
      <c r="J1642" s="281">
        <v>26.08</v>
      </c>
      <c r="K1642" s="281">
        <v>2.4300000000000002</v>
      </c>
      <c r="O1642" s="46"/>
      <c r="P1642" s="46"/>
      <c r="Q1642" s="46"/>
      <c r="R1642" s="46"/>
      <c r="S1642" s="46"/>
      <c r="T1642" s="46"/>
      <c r="U1642" s="46"/>
      <c r="V1642" s="46"/>
      <c r="W1642" s="46"/>
      <c r="X1642" s="46"/>
      <c r="Y1642" s="46"/>
    </row>
    <row r="1643" spans="1:25" ht="15" customHeight="1" x14ac:dyDescent="0.2">
      <c r="A1643" s="46"/>
      <c r="B1643" s="261" t="s">
        <v>953</v>
      </c>
      <c r="C1643" s="280" t="s">
        <v>954</v>
      </c>
      <c r="D1643" s="261" t="s">
        <v>47</v>
      </c>
      <c r="E1643" s="261" t="s">
        <v>955</v>
      </c>
      <c r="F1643" s="385" t="s">
        <v>3970</v>
      </c>
      <c r="G1643" s="385"/>
      <c r="H1643" s="279" t="s">
        <v>950</v>
      </c>
      <c r="I1643" s="282">
        <v>9.3399999999999997E-2</v>
      </c>
      <c r="J1643" s="281">
        <v>34.46</v>
      </c>
      <c r="K1643" s="281">
        <v>3.21</v>
      </c>
      <c r="O1643" s="46"/>
      <c r="P1643" s="46"/>
      <c r="Q1643" s="46"/>
      <c r="R1643" s="46"/>
      <c r="S1643" s="46"/>
      <c r="T1643" s="46"/>
      <c r="U1643" s="46"/>
      <c r="V1643" s="46"/>
      <c r="W1643" s="46"/>
      <c r="X1643" s="46"/>
      <c r="Y1643" s="46"/>
    </row>
    <row r="1644" spans="1:25" ht="15" customHeight="1" x14ac:dyDescent="0.2">
      <c r="A1644" s="46"/>
      <c r="B1644" s="262" t="s">
        <v>919</v>
      </c>
      <c r="C1644" s="284" t="s">
        <v>1496</v>
      </c>
      <c r="D1644" s="262" t="s">
        <v>47</v>
      </c>
      <c r="E1644" s="262" t="s">
        <v>1497</v>
      </c>
      <c r="F1644" s="389" t="s">
        <v>923</v>
      </c>
      <c r="G1644" s="389"/>
      <c r="H1644" s="283" t="s">
        <v>49</v>
      </c>
      <c r="I1644" s="286">
        <v>1</v>
      </c>
      <c r="J1644" s="285">
        <v>4.2300000000000004</v>
      </c>
      <c r="K1644" s="285">
        <v>4.2300000000000004</v>
      </c>
      <c r="O1644" s="46"/>
      <c r="P1644" s="46"/>
      <c r="Q1644" s="46"/>
      <c r="R1644" s="46"/>
      <c r="S1644" s="46"/>
      <c r="T1644" s="46"/>
      <c r="U1644" s="46"/>
      <c r="V1644" s="46"/>
      <c r="W1644" s="46"/>
      <c r="X1644" s="46"/>
      <c r="Y1644" s="46"/>
    </row>
    <row r="1645" spans="1:25" ht="15" customHeight="1" x14ac:dyDescent="0.2">
      <c r="A1645" s="46"/>
      <c r="B1645" s="262" t="s">
        <v>919</v>
      </c>
      <c r="C1645" s="284" t="s">
        <v>1489</v>
      </c>
      <c r="D1645" s="262" t="s">
        <v>47</v>
      </c>
      <c r="E1645" s="262" t="s">
        <v>2706</v>
      </c>
      <c r="F1645" s="389" t="s">
        <v>923</v>
      </c>
      <c r="G1645" s="389"/>
      <c r="H1645" s="283" t="s">
        <v>49</v>
      </c>
      <c r="I1645" s="286">
        <v>7.7999999999999996E-3</v>
      </c>
      <c r="J1645" s="285">
        <v>2.08</v>
      </c>
      <c r="K1645" s="285">
        <v>0.01</v>
      </c>
      <c r="O1645" s="46"/>
      <c r="P1645" s="46"/>
      <c r="Q1645" s="46"/>
      <c r="R1645" s="46"/>
      <c r="S1645" s="46"/>
      <c r="T1645" s="46"/>
      <c r="U1645" s="46"/>
      <c r="V1645" s="46"/>
      <c r="W1645" s="46"/>
      <c r="X1645" s="46"/>
      <c r="Y1645" s="46"/>
    </row>
    <row r="1646" spans="1:25" ht="15" customHeight="1" x14ac:dyDescent="0.2">
      <c r="A1646" s="46"/>
      <c r="B1646" s="262" t="s">
        <v>919</v>
      </c>
      <c r="C1646" s="284" t="s">
        <v>1492</v>
      </c>
      <c r="D1646" s="262" t="s">
        <v>47</v>
      </c>
      <c r="E1646" s="262" t="s">
        <v>1493</v>
      </c>
      <c r="F1646" s="389" t="s">
        <v>923</v>
      </c>
      <c r="G1646" s="389"/>
      <c r="H1646" s="283" t="s">
        <v>49</v>
      </c>
      <c r="I1646" s="286">
        <v>1.0999999999999999E-2</v>
      </c>
      <c r="J1646" s="285">
        <v>89.35</v>
      </c>
      <c r="K1646" s="285">
        <v>0.98</v>
      </c>
      <c r="O1646" s="46"/>
      <c r="P1646" s="46"/>
      <c r="Q1646" s="46"/>
      <c r="R1646" s="46"/>
      <c r="S1646" s="46"/>
      <c r="T1646" s="46"/>
      <c r="U1646" s="46"/>
      <c r="V1646" s="46"/>
      <c r="W1646" s="46"/>
      <c r="X1646" s="46"/>
      <c r="Y1646" s="46"/>
    </row>
    <row r="1647" spans="1:25" ht="15" customHeight="1" x14ac:dyDescent="0.2">
      <c r="A1647" s="46"/>
      <c r="B1647" s="262" t="s">
        <v>919</v>
      </c>
      <c r="C1647" s="284" t="s">
        <v>964</v>
      </c>
      <c r="D1647" s="262" t="s">
        <v>47</v>
      </c>
      <c r="E1647" s="262" t="s">
        <v>2633</v>
      </c>
      <c r="F1647" s="389" t="s">
        <v>923</v>
      </c>
      <c r="G1647" s="389"/>
      <c r="H1647" s="283" t="s">
        <v>49</v>
      </c>
      <c r="I1647" s="286">
        <v>9.5999999999999992E-3</v>
      </c>
      <c r="J1647" s="285">
        <v>17.149999999999999</v>
      </c>
      <c r="K1647" s="285">
        <v>0.16</v>
      </c>
      <c r="O1647" s="46"/>
      <c r="P1647" s="46"/>
      <c r="Q1647" s="46"/>
      <c r="R1647" s="46"/>
      <c r="S1647" s="46"/>
      <c r="T1647" s="46"/>
      <c r="U1647" s="46"/>
      <c r="V1647" s="46"/>
      <c r="W1647" s="46"/>
      <c r="X1647" s="46"/>
      <c r="Y1647" s="46"/>
    </row>
    <row r="1648" spans="1:25" ht="15" customHeight="1" x14ac:dyDescent="0.2">
      <c r="A1648" s="46"/>
      <c r="B1648" s="262" t="s">
        <v>919</v>
      </c>
      <c r="C1648" s="284" t="s">
        <v>1500</v>
      </c>
      <c r="D1648" s="262" t="s">
        <v>47</v>
      </c>
      <c r="E1648" s="262" t="s">
        <v>1501</v>
      </c>
      <c r="F1648" s="389" t="s">
        <v>923</v>
      </c>
      <c r="G1648" s="389"/>
      <c r="H1648" s="283" t="s">
        <v>49</v>
      </c>
      <c r="I1648" s="286">
        <v>8.2000000000000007E-3</v>
      </c>
      <c r="J1648" s="285">
        <v>78.86</v>
      </c>
      <c r="K1648" s="285">
        <v>0.64</v>
      </c>
      <c r="O1648" s="46"/>
      <c r="P1648" s="46"/>
      <c r="Q1648" s="46"/>
      <c r="R1648" s="46"/>
      <c r="S1648" s="46"/>
      <c r="T1648" s="46"/>
      <c r="U1648" s="46"/>
      <c r="V1648" s="46"/>
      <c r="W1648" s="46"/>
      <c r="X1648" s="46"/>
      <c r="Y1648" s="46"/>
    </row>
    <row r="1649" spans="1:25" ht="15" customHeight="1" x14ac:dyDescent="0.2">
      <c r="A1649" s="46"/>
      <c r="B1649" s="263"/>
      <c r="C1649" s="263"/>
      <c r="D1649" s="263"/>
      <c r="E1649" s="263"/>
      <c r="F1649" s="263" t="s">
        <v>924</v>
      </c>
      <c r="G1649" s="289">
        <v>4.9800000000000004</v>
      </c>
      <c r="H1649" s="263" t="s">
        <v>925</v>
      </c>
      <c r="I1649" s="289">
        <v>0</v>
      </c>
      <c r="J1649" s="263" t="s">
        <v>926</v>
      </c>
      <c r="K1649" s="289">
        <v>4.9800000000000004</v>
      </c>
      <c r="O1649" s="46"/>
      <c r="P1649" s="46"/>
      <c r="Q1649" s="46"/>
      <c r="R1649" s="46"/>
      <c r="S1649" s="46"/>
      <c r="T1649" s="46"/>
      <c r="U1649" s="46"/>
      <c r="V1649" s="46"/>
      <c r="W1649" s="46"/>
      <c r="X1649" s="46"/>
      <c r="Y1649" s="46"/>
    </row>
    <row r="1650" spans="1:25" ht="15" customHeight="1" thickBot="1" x14ac:dyDescent="0.25">
      <c r="A1650" s="46"/>
      <c r="B1650" s="263"/>
      <c r="C1650" s="263"/>
      <c r="D1650" s="263"/>
      <c r="E1650" s="263"/>
      <c r="F1650" s="263" t="s">
        <v>927</v>
      </c>
      <c r="G1650" s="289">
        <v>2.42</v>
      </c>
      <c r="H1650" s="263"/>
      <c r="I1650" s="386" t="s">
        <v>928</v>
      </c>
      <c r="J1650" s="386"/>
      <c r="K1650" s="289">
        <v>14.08</v>
      </c>
      <c r="O1650" s="46"/>
      <c r="P1650" s="46"/>
      <c r="Q1650" s="46"/>
      <c r="R1650" s="46"/>
      <c r="S1650" s="46"/>
      <c r="T1650" s="46"/>
      <c r="U1650" s="46"/>
      <c r="V1650" s="46"/>
      <c r="W1650" s="46"/>
      <c r="X1650" s="46"/>
      <c r="Y1650" s="46"/>
    </row>
    <row r="1651" spans="1:25" ht="15" customHeight="1" thickTop="1" x14ac:dyDescent="0.2">
      <c r="A1651" s="46"/>
      <c r="B1651" s="278"/>
      <c r="C1651" s="278"/>
      <c r="D1651" s="278"/>
      <c r="E1651" s="278"/>
      <c r="F1651" s="278"/>
      <c r="G1651" s="278"/>
      <c r="H1651" s="278"/>
      <c r="I1651" s="278"/>
      <c r="J1651" s="278"/>
      <c r="K1651" s="278"/>
      <c r="O1651" s="46"/>
      <c r="P1651" s="46"/>
      <c r="Q1651" s="46"/>
      <c r="R1651" s="46"/>
      <c r="S1651" s="46"/>
      <c r="T1651" s="46"/>
      <c r="U1651" s="46"/>
      <c r="V1651" s="46"/>
      <c r="W1651" s="46"/>
      <c r="X1651" s="46"/>
      <c r="Y1651" s="46"/>
    </row>
    <row r="1652" spans="1:25" ht="15" customHeight="1" x14ac:dyDescent="0.2">
      <c r="A1652" s="46"/>
      <c r="B1652" s="259" t="s">
        <v>452</v>
      </c>
      <c r="C1652" s="267" t="s">
        <v>24</v>
      </c>
      <c r="D1652" s="259" t="s">
        <v>25</v>
      </c>
      <c r="E1652" s="259" t="s">
        <v>26</v>
      </c>
      <c r="F1652" s="387" t="s">
        <v>917</v>
      </c>
      <c r="G1652" s="387"/>
      <c r="H1652" s="271" t="s">
        <v>27</v>
      </c>
      <c r="I1652" s="267" t="s">
        <v>28</v>
      </c>
      <c r="J1652" s="267" t="s">
        <v>29</v>
      </c>
      <c r="K1652" s="267" t="s">
        <v>30</v>
      </c>
      <c r="O1652" s="46"/>
      <c r="P1652" s="46"/>
      <c r="Q1652" s="46"/>
      <c r="R1652" s="46"/>
      <c r="S1652" s="46"/>
      <c r="T1652" s="46"/>
      <c r="U1652" s="46"/>
      <c r="V1652" s="46"/>
      <c r="W1652" s="46"/>
      <c r="X1652" s="46"/>
      <c r="Y1652" s="46"/>
    </row>
    <row r="1653" spans="1:25" ht="15" customHeight="1" x14ac:dyDescent="0.2">
      <c r="A1653" s="46"/>
      <c r="B1653" s="260" t="s">
        <v>918</v>
      </c>
      <c r="C1653" s="275" t="s">
        <v>453</v>
      </c>
      <c r="D1653" s="260" t="s">
        <v>47</v>
      </c>
      <c r="E1653" s="260" t="s">
        <v>454</v>
      </c>
      <c r="F1653" s="388" t="s">
        <v>4018</v>
      </c>
      <c r="G1653" s="388"/>
      <c r="H1653" s="274" t="s">
        <v>49</v>
      </c>
      <c r="I1653" s="277">
        <v>1</v>
      </c>
      <c r="J1653" s="276">
        <v>29.61</v>
      </c>
      <c r="K1653" s="276">
        <v>29.61</v>
      </c>
      <c r="O1653" s="46"/>
      <c r="P1653" s="46"/>
      <c r="Q1653" s="46"/>
      <c r="R1653" s="46"/>
      <c r="S1653" s="46"/>
      <c r="T1653" s="46"/>
      <c r="U1653" s="46"/>
      <c r="V1653" s="46"/>
      <c r="W1653" s="46"/>
      <c r="X1653" s="46"/>
      <c r="Y1653" s="46"/>
    </row>
    <row r="1654" spans="1:25" ht="15" customHeight="1" x14ac:dyDescent="0.2">
      <c r="A1654" s="46"/>
      <c r="B1654" s="261" t="s">
        <v>953</v>
      </c>
      <c r="C1654" s="280" t="s">
        <v>954</v>
      </c>
      <c r="D1654" s="261" t="s">
        <v>47</v>
      </c>
      <c r="E1654" s="261" t="s">
        <v>955</v>
      </c>
      <c r="F1654" s="385" t="s">
        <v>3970</v>
      </c>
      <c r="G1654" s="385"/>
      <c r="H1654" s="279" t="s">
        <v>950</v>
      </c>
      <c r="I1654" s="282">
        <v>0.22939999999999999</v>
      </c>
      <c r="J1654" s="281">
        <v>34.46</v>
      </c>
      <c r="K1654" s="281">
        <v>7.9</v>
      </c>
      <c r="O1654" s="46"/>
      <c r="P1654" s="46"/>
      <c r="Q1654" s="46"/>
      <c r="R1654" s="46"/>
      <c r="S1654" s="46"/>
      <c r="T1654" s="46"/>
      <c r="U1654" s="46"/>
      <c r="V1654" s="46"/>
      <c r="W1654" s="46"/>
      <c r="X1654" s="46"/>
      <c r="Y1654" s="46"/>
    </row>
    <row r="1655" spans="1:25" ht="15" customHeight="1" x14ac:dyDescent="0.2">
      <c r="A1655" s="46"/>
      <c r="B1655" s="261" t="s">
        <v>953</v>
      </c>
      <c r="C1655" s="280" t="s">
        <v>957</v>
      </c>
      <c r="D1655" s="261" t="s">
        <v>47</v>
      </c>
      <c r="E1655" s="261" t="s">
        <v>958</v>
      </c>
      <c r="F1655" s="385" t="s">
        <v>3970</v>
      </c>
      <c r="G1655" s="385"/>
      <c r="H1655" s="279" t="s">
        <v>950</v>
      </c>
      <c r="I1655" s="282">
        <v>0.22939999999999999</v>
      </c>
      <c r="J1655" s="281">
        <v>26.08</v>
      </c>
      <c r="K1655" s="281">
        <v>5.98</v>
      </c>
      <c r="O1655" s="46"/>
      <c r="P1655" s="46"/>
      <c r="Q1655" s="46"/>
      <c r="R1655" s="46"/>
      <c r="S1655" s="46"/>
      <c r="T1655" s="46"/>
      <c r="U1655" s="46"/>
      <c r="V1655" s="46"/>
      <c r="W1655" s="46"/>
      <c r="X1655" s="46"/>
      <c r="Y1655" s="46"/>
    </row>
    <row r="1656" spans="1:25" ht="15" customHeight="1" x14ac:dyDescent="0.2">
      <c r="A1656" s="46"/>
      <c r="B1656" s="262" t="s">
        <v>919</v>
      </c>
      <c r="C1656" s="284" t="s">
        <v>1498</v>
      </c>
      <c r="D1656" s="262" t="s">
        <v>47</v>
      </c>
      <c r="E1656" s="262" t="s">
        <v>1499</v>
      </c>
      <c r="F1656" s="389" t="s">
        <v>923</v>
      </c>
      <c r="G1656" s="389"/>
      <c r="H1656" s="283" t="s">
        <v>49</v>
      </c>
      <c r="I1656" s="286">
        <v>1</v>
      </c>
      <c r="J1656" s="285">
        <v>12.37</v>
      </c>
      <c r="K1656" s="285">
        <v>12.37</v>
      </c>
      <c r="O1656" s="46"/>
      <c r="P1656" s="46"/>
      <c r="Q1656" s="46"/>
      <c r="R1656" s="46"/>
      <c r="S1656" s="46"/>
      <c r="T1656" s="46"/>
      <c r="U1656" s="46"/>
      <c r="V1656" s="46"/>
      <c r="W1656" s="46"/>
      <c r="X1656" s="46"/>
      <c r="Y1656" s="46"/>
    </row>
    <row r="1657" spans="1:25" ht="15" customHeight="1" x14ac:dyDescent="0.2">
      <c r="A1657" s="46"/>
      <c r="B1657" s="262" t="s">
        <v>919</v>
      </c>
      <c r="C1657" s="284" t="s">
        <v>1500</v>
      </c>
      <c r="D1657" s="262" t="s">
        <v>47</v>
      </c>
      <c r="E1657" s="262" t="s">
        <v>1501</v>
      </c>
      <c r="F1657" s="389" t="s">
        <v>923</v>
      </c>
      <c r="G1657" s="389"/>
      <c r="H1657" s="283" t="s">
        <v>49</v>
      </c>
      <c r="I1657" s="286">
        <v>1.6500000000000001E-2</v>
      </c>
      <c r="J1657" s="285">
        <v>78.86</v>
      </c>
      <c r="K1657" s="285">
        <v>1.3</v>
      </c>
      <c r="O1657" s="46"/>
      <c r="P1657" s="46"/>
      <c r="Q1657" s="46"/>
      <c r="R1657" s="46"/>
      <c r="S1657" s="46"/>
      <c r="T1657" s="46"/>
      <c r="U1657" s="46"/>
      <c r="V1657" s="46"/>
      <c r="W1657" s="46"/>
      <c r="X1657" s="46"/>
      <c r="Y1657" s="46"/>
    </row>
    <row r="1658" spans="1:25" ht="15" customHeight="1" x14ac:dyDescent="0.2">
      <c r="A1658" s="46"/>
      <c r="B1658" s="262" t="s">
        <v>919</v>
      </c>
      <c r="C1658" s="284" t="s">
        <v>1492</v>
      </c>
      <c r="D1658" s="262" t="s">
        <v>47</v>
      </c>
      <c r="E1658" s="262" t="s">
        <v>1493</v>
      </c>
      <c r="F1658" s="389" t="s">
        <v>923</v>
      </c>
      <c r="G1658" s="389"/>
      <c r="H1658" s="283" t="s">
        <v>49</v>
      </c>
      <c r="I1658" s="286">
        <v>2.1999999999999999E-2</v>
      </c>
      <c r="J1658" s="285">
        <v>89.35</v>
      </c>
      <c r="K1658" s="285">
        <v>1.96</v>
      </c>
      <c r="O1658" s="46"/>
      <c r="P1658" s="46"/>
      <c r="Q1658" s="46"/>
      <c r="R1658" s="46"/>
      <c r="S1658" s="46"/>
      <c r="T1658" s="46"/>
      <c r="U1658" s="46"/>
      <c r="V1658" s="46"/>
      <c r="W1658" s="46"/>
      <c r="X1658" s="46"/>
      <c r="Y1658" s="46"/>
    </row>
    <row r="1659" spans="1:25" ht="15" customHeight="1" x14ac:dyDescent="0.2">
      <c r="A1659" s="46"/>
      <c r="B1659" s="262" t="s">
        <v>919</v>
      </c>
      <c r="C1659" s="284" t="s">
        <v>1489</v>
      </c>
      <c r="D1659" s="262" t="s">
        <v>47</v>
      </c>
      <c r="E1659" s="262" t="s">
        <v>2706</v>
      </c>
      <c r="F1659" s="389" t="s">
        <v>923</v>
      </c>
      <c r="G1659" s="389"/>
      <c r="H1659" s="283" t="s">
        <v>49</v>
      </c>
      <c r="I1659" s="286">
        <v>5.0999999999999997E-2</v>
      </c>
      <c r="J1659" s="285">
        <v>2.08</v>
      </c>
      <c r="K1659" s="285">
        <v>0.1</v>
      </c>
      <c r="O1659" s="46"/>
      <c r="P1659" s="46"/>
      <c r="Q1659" s="46"/>
      <c r="R1659" s="46"/>
      <c r="S1659" s="46"/>
      <c r="T1659" s="46"/>
      <c r="U1659" s="46"/>
      <c r="V1659" s="46"/>
      <c r="W1659" s="46"/>
      <c r="X1659" s="46"/>
      <c r="Y1659" s="46"/>
    </row>
    <row r="1660" spans="1:25" ht="15" customHeight="1" x14ac:dyDescent="0.2">
      <c r="A1660" s="46"/>
      <c r="B1660" s="263"/>
      <c r="C1660" s="263"/>
      <c r="D1660" s="263"/>
      <c r="E1660" s="263"/>
      <c r="F1660" s="263" t="s">
        <v>924</v>
      </c>
      <c r="G1660" s="289">
        <v>12.24</v>
      </c>
      <c r="H1660" s="263" t="s">
        <v>925</v>
      </c>
      <c r="I1660" s="289">
        <v>0</v>
      </c>
      <c r="J1660" s="263" t="s">
        <v>926</v>
      </c>
      <c r="K1660" s="289">
        <v>12.24</v>
      </c>
      <c r="O1660" s="46"/>
      <c r="P1660" s="46"/>
      <c r="Q1660" s="46"/>
      <c r="R1660" s="46"/>
      <c r="S1660" s="46"/>
      <c r="T1660" s="46"/>
      <c r="U1660" s="46"/>
      <c r="V1660" s="46"/>
      <c r="W1660" s="46"/>
      <c r="X1660" s="46"/>
      <c r="Y1660" s="46"/>
    </row>
    <row r="1661" spans="1:25" ht="15" customHeight="1" thickBot="1" x14ac:dyDescent="0.25">
      <c r="A1661" s="46"/>
      <c r="B1661" s="263"/>
      <c r="C1661" s="263"/>
      <c r="D1661" s="263"/>
      <c r="E1661" s="263"/>
      <c r="F1661" s="263" t="s">
        <v>927</v>
      </c>
      <c r="G1661" s="289">
        <v>6.16</v>
      </c>
      <c r="H1661" s="263"/>
      <c r="I1661" s="386" t="s">
        <v>928</v>
      </c>
      <c r="J1661" s="386"/>
      <c r="K1661" s="289">
        <v>35.770000000000003</v>
      </c>
      <c r="O1661" s="46"/>
      <c r="P1661" s="46"/>
      <c r="Q1661" s="46"/>
      <c r="R1661" s="46"/>
      <c r="S1661" s="46"/>
      <c r="T1661" s="46"/>
      <c r="U1661" s="46"/>
      <c r="V1661" s="46"/>
      <c r="W1661" s="46"/>
      <c r="X1661" s="46"/>
      <c r="Y1661" s="46"/>
    </row>
    <row r="1662" spans="1:25" ht="15" customHeight="1" thickTop="1" x14ac:dyDescent="0.2">
      <c r="A1662" s="46"/>
      <c r="B1662" s="278"/>
      <c r="C1662" s="278"/>
      <c r="D1662" s="278"/>
      <c r="E1662" s="278"/>
      <c r="F1662" s="278"/>
      <c r="G1662" s="278"/>
      <c r="H1662" s="278"/>
      <c r="I1662" s="278"/>
      <c r="J1662" s="278"/>
      <c r="K1662" s="278"/>
      <c r="O1662" s="46"/>
      <c r="P1662" s="46"/>
      <c r="Q1662" s="46"/>
      <c r="R1662" s="46"/>
      <c r="S1662" s="46"/>
      <c r="T1662" s="46"/>
      <c r="U1662" s="46"/>
      <c r="V1662" s="46"/>
      <c r="W1662" s="46"/>
      <c r="X1662" s="46"/>
      <c r="Y1662" s="46"/>
    </row>
    <row r="1663" spans="1:25" ht="15" customHeight="1" x14ac:dyDescent="0.2">
      <c r="A1663" s="46"/>
      <c r="B1663" s="259" t="s">
        <v>455</v>
      </c>
      <c r="C1663" s="267" t="s">
        <v>24</v>
      </c>
      <c r="D1663" s="259" t="s">
        <v>25</v>
      </c>
      <c r="E1663" s="259" t="s">
        <v>26</v>
      </c>
      <c r="F1663" s="387" t="s">
        <v>917</v>
      </c>
      <c r="G1663" s="387"/>
      <c r="H1663" s="271" t="s">
        <v>27</v>
      </c>
      <c r="I1663" s="267" t="s">
        <v>28</v>
      </c>
      <c r="J1663" s="267" t="s">
        <v>29</v>
      </c>
      <c r="K1663" s="267" t="s">
        <v>30</v>
      </c>
      <c r="O1663" s="46"/>
      <c r="P1663" s="46"/>
      <c r="Q1663" s="46"/>
      <c r="R1663" s="46"/>
      <c r="S1663" s="46"/>
      <c r="T1663" s="46"/>
      <c r="U1663" s="46"/>
      <c r="V1663" s="46"/>
      <c r="W1663" s="46"/>
      <c r="X1663" s="46"/>
      <c r="Y1663" s="46"/>
    </row>
    <row r="1664" spans="1:25" ht="15" customHeight="1" x14ac:dyDescent="0.2">
      <c r="A1664" s="46"/>
      <c r="B1664" s="260" t="s">
        <v>918</v>
      </c>
      <c r="C1664" s="275" t="s">
        <v>456</v>
      </c>
      <c r="D1664" s="260" t="s">
        <v>47</v>
      </c>
      <c r="E1664" s="260" t="s">
        <v>2464</v>
      </c>
      <c r="F1664" s="388" t="s">
        <v>4018</v>
      </c>
      <c r="G1664" s="388"/>
      <c r="H1664" s="274" t="s">
        <v>83</v>
      </c>
      <c r="I1664" s="277">
        <v>1</v>
      </c>
      <c r="J1664" s="276">
        <v>31.62</v>
      </c>
      <c r="K1664" s="276">
        <v>31.62</v>
      </c>
      <c r="O1664" s="46"/>
      <c r="P1664" s="46"/>
      <c r="Q1664" s="46"/>
      <c r="R1664" s="46"/>
      <c r="S1664" s="46"/>
      <c r="T1664" s="46"/>
      <c r="U1664" s="46"/>
      <c r="V1664" s="46"/>
      <c r="W1664" s="46"/>
      <c r="X1664" s="46"/>
      <c r="Y1664" s="46"/>
    </row>
    <row r="1665" spans="1:25" ht="15" customHeight="1" x14ac:dyDescent="0.2">
      <c r="A1665" s="46"/>
      <c r="B1665" s="261" t="s">
        <v>953</v>
      </c>
      <c r="C1665" s="280" t="s">
        <v>957</v>
      </c>
      <c r="D1665" s="261" t="s">
        <v>47</v>
      </c>
      <c r="E1665" s="261" t="s">
        <v>958</v>
      </c>
      <c r="F1665" s="385" t="s">
        <v>3970</v>
      </c>
      <c r="G1665" s="385"/>
      <c r="H1665" s="279" t="s">
        <v>950</v>
      </c>
      <c r="I1665" s="282">
        <v>0.26769999999999999</v>
      </c>
      <c r="J1665" s="281">
        <v>26.08</v>
      </c>
      <c r="K1665" s="281">
        <v>6.98</v>
      </c>
      <c r="O1665" s="46"/>
      <c r="P1665" s="46"/>
      <c r="Q1665" s="46"/>
      <c r="R1665" s="46"/>
      <c r="S1665" s="46"/>
      <c r="T1665" s="46"/>
      <c r="U1665" s="46"/>
      <c r="V1665" s="46"/>
      <c r="W1665" s="46"/>
      <c r="X1665" s="46"/>
      <c r="Y1665" s="46"/>
    </row>
    <row r="1666" spans="1:25" ht="15" customHeight="1" x14ac:dyDescent="0.2">
      <c r="A1666" s="46"/>
      <c r="B1666" s="261" t="s">
        <v>953</v>
      </c>
      <c r="C1666" s="280" t="s">
        <v>954</v>
      </c>
      <c r="D1666" s="261" t="s">
        <v>47</v>
      </c>
      <c r="E1666" s="261" t="s">
        <v>955</v>
      </c>
      <c r="F1666" s="385" t="s">
        <v>3970</v>
      </c>
      <c r="G1666" s="385"/>
      <c r="H1666" s="279" t="s">
        <v>950</v>
      </c>
      <c r="I1666" s="282">
        <v>0.26769999999999999</v>
      </c>
      <c r="J1666" s="281">
        <v>34.46</v>
      </c>
      <c r="K1666" s="281">
        <v>9.2200000000000006</v>
      </c>
      <c r="O1666" s="46"/>
      <c r="P1666" s="46"/>
      <c r="Q1666" s="46"/>
      <c r="R1666" s="46"/>
      <c r="S1666" s="46"/>
      <c r="T1666" s="46"/>
      <c r="U1666" s="46"/>
      <c r="V1666" s="46"/>
      <c r="W1666" s="46"/>
      <c r="X1666" s="46"/>
      <c r="Y1666" s="46"/>
    </row>
    <row r="1667" spans="1:25" ht="15" customHeight="1" x14ac:dyDescent="0.2">
      <c r="A1667" s="46"/>
      <c r="B1667" s="262" t="s">
        <v>919</v>
      </c>
      <c r="C1667" s="284" t="s">
        <v>1503</v>
      </c>
      <c r="D1667" s="262" t="s">
        <v>47</v>
      </c>
      <c r="E1667" s="262" t="s">
        <v>1504</v>
      </c>
      <c r="F1667" s="389" t="s">
        <v>923</v>
      </c>
      <c r="G1667" s="389"/>
      <c r="H1667" s="283" t="s">
        <v>83</v>
      </c>
      <c r="I1667" s="286">
        <v>1.0492999999999999</v>
      </c>
      <c r="J1667" s="285">
        <v>14.64</v>
      </c>
      <c r="K1667" s="285">
        <v>15.36</v>
      </c>
      <c r="O1667" s="46"/>
      <c r="P1667" s="46"/>
      <c r="Q1667" s="46"/>
      <c r="R1667" s="46"/>
      <c r="S1667" s="46"/>
      <c r="T1667" s="46"/>
      <c r="U1667" s="46"/>
      <c r="V1667" s="46"/>
      <c r="W1667" s="46"/>
      <c r="X1667" s="46"/>
      <c r="Y1667" s="46"/>
    </row>
    <row r="1668" spans="1:25" ht="15" customHeight="1" x14ac:dyDescent="0.2">
      <c r="A1668" s="46"/>
      <c r="B1668" s="262" t="s">
        <v>919</v>
      </c>
      <c r="C1668" s="284" t="s">
        <v>1489</v>
      </c>
      <c r="D1668" s="262" t="s">
        <v>47</v>
      </c>
      <c r="E1668" s="262" t="s">
        <v>2706</v>
      </c>
      <c r="F1668" s="389" t="s">
        <v>923</v>
      </c>
      <c r="G1668" s="389"/>
      <c r="H1668" s="283" t="s">
        <v>49</v>
      </c>
      <c r="I1668" s="286">
        <v>3.1199999999999999E-2</v>
      </c>
      <c r="J1668" s="285">
        <v>2.08</v>
      </c>
      <c r="K1668" s="285">
        <v>0.06</v>
      </c>
      <c r="O1668" s="46"/>
      <c r="P1668" s="46"/>
      <c r="Q1668" s="46"/>
      <c r="R1668" s="46"/>
      <c r="S1668" s="46"/>
      <c r="T1668" s="46"/>
      <c r="U1668" s="46"/>
      <c r="V1668" s="46"/>
      <c r="W1668" s="46"/>
      <c r="X1668" s="46"/>
      <c r="Y1668" s="46"/>
    </row>
    <row r="1669" spans="1:25" ht="15" customHeight="1" x14ac:dyDescent="0.2">
      <c r="A1669" s="46"/>
      <c r="B1669" s="263"/>
      <c r="C1669" s="263"/>
      <c r="D1669" s="263"/>
      <c r="E1669" s="263"/>
      <c r="F1669" s="263" t="s">
        <v>924</v>
      </c>
      <c r="G1669" s="289">
        <v>14.28</v>
      </c>
      <c r="H1669" s="263" t="s">
        <v>925</v>
      </c>
      <c r="I1669" s="289">
        <v>0</v>
      </c>
      <c r="J1669" s="263" t="s">
        <v>926</v>
      </c>
      <c r="K1669" s="289">
        <v>14.28</v>
      </c>
      <c r="O1669" s="46"/>
      <c r="P1669" s="46"/>
      <c r="Q1669" s="46"/>
      <c r="R1669" s="46"/>
      <c r="S1669" s="46"/>
      <c r="T1669" s="46"/>
      <c r="U1669" s="46"/>
      <c r="V1669" s="46"/>
      <c r="W1669" s="46"/>
      <c r="X1669" s="46"/>
      <c r="Y1669" s="46"/>
    </row>
    <row r="1670" spans="1:25" ht="15" customHeight="1" thickBot="1" x14ac:dyDescent="0.25">
      <c r="A1670" s="46"/>
      <c r="B1670" s="263"/>
      <c r="C1670" s="263"/>
      <c r="D1670" s="263"/>
      <c r="E1670" s="263"/>
      <c r="F1670" s="263" t="s">
        <v>927</v>
      </c>
      <c r="G1670" s="289">
        <v>6.58</v>
      </c>
      <c r="H1670" s="263"/>
      <c r="I1670" s="386" t="s">
        <v>928</v>
      </c>
      <c r="J1670" s="386"/>
      <c r="K1670" s="289">
        <v>38.200000000000003</v>
      </c>
      <c r="O1670" s="46"/>
      <c r="P1670" s="46"/>
      <c r="Q1670" s="46"/>
      <c r="R1670" s="46"/>
      <c r="S1670" s="46"/>
      <c r="T1670" s="46"/>
      <c r="U1670" s="46"/>
      <c r="V1670" s="46"/>
      <c r="W1670" s="46"/>
      <c r="X1670" s="46"/>
      <c r="Y1670" s="46"/>
    </row>
    <row r="1671" spans="1:25" ht="15" customHeight="1" thickTop="1" x14ac:dyDescent="0.2">
      <c r="A1671" s="46"/>
      <c r="B1671" s="278"/>
      <c r="C1671" s="278"/>
      <c r="D1671" s="278"/>
      <c r="E1671" s="278"/>
      <c r="F1671" s="278"/>
      <c r="G1671" s="278"/>
      <c r="H1671" s="278"/>
      <c r="I1671" s="278"/>
      <c r="J1671" s="278"/>
      <c r="K1671" s="278"/>
      <c r="O1671" s="46"/>
      <c r="P1671" s="46"/>
      <c r="Q1671" s="46"/>
      <c r="R1671" s="46"/>
      <c r="S1671" s="46"/>
      <c r="T1671" s="46"/>
      <c r="U1671" s="46"/>
      <c r="V1671" s="46"/>
      <c r="W1671" s="46"/>
      <c r="X1671" s="46"/>
      <c r="Y1671" s="46"/>
    </row>
    <row r="1672" spans="1:25" ht="15" customHeight="1" x14ac:dyDescent="0.2">
      <c r="A1672" s="46"/>
      <c r="B1672" s="259" t="s">
        <v>457</v>
      </c>
      <c r="C1672" s="267" t="s">
        <v>24</v>
      </c>
      <c r="D1672" s="259" t="s">
        <v>25</v>
      </c>
      <c r="E1672" s="259" t="s">
        <v>26</v>
      </c>
      <c r="F1672" s="387" t="s">
        <v>917</v>
      </c>
      <c r="G1672" s="387"/>
      <c r="H1672" s="271" t="s">
        <v>27</v>
      </c>
      <c r="I1672" s="267" t="s">
        <v>28</v>
      </c>
      <c r="J1672" s="267" t="s">
        <v>29</v>
      </c>
      <c r="K1672" s="267" t="s">
        <v>30</v>
      </c>
      <c r="O1672" s="46"/>
      <c r="P1672" s="46"/>
      <c r="Q1672" s="46"/>
      <c r="R1672" s="46"/>
      <c r="S1672" s="46"/>
      <c r="T1672" s="46"/>
      <c r="U1672" s="46"/>
      <c r="V1672" s="46"/>
      <c r="W1672" s="46"/>
      <c r="X1672" s="46"/>
      <c r="Y1672" s="46"/>
    </row>
    <row r="1673" spans="1:25" ht="15" customHeight="1" x14ac:dyDescent="0.2">
      <c r="A1673" s="46"/>
      <c r="B1673" s="260" t="s">
        <v>918</v>
      </c>
      <c r="C1673" s="275" t="s">
        <v>510</v>
      </c>
      <c r="D1673" s="260" t="s">
        <v>47</v>
      </c>
      <c r="E1673" s="260" t="s">
        <v>511</v>
      </c>
      <c r="F1673" s="388" t="s">
        <v>4018</v>
      </c>
      <c r="G1673" s="388"/>
      <c r="H1673" s="274" t="s">
        <v>49</v>
      </c>
      <c r="I1673" s="277">
        <v>1</v>
      </c>
      <c r="J1673" s="276">
        <v>33.69</v>
      </c>
      <c r="K1673" s="276">
        <v>33.69</v>
      </c>
      <c r="O1673" s="46"/>
      <c r="P1673" s="46"/>
      <c r="Q1673" s="46"/>
      <c r="R1673" s="46"/>
      <c r="S1673" s="46"/>
      <c r="T1673" s="46"/>
      <c r="U1673" s="46"/>
      <c r="V1673" s="46"/>
      <c r="W1673" s="46"/>
      <c r="X1673" s="46"/>
      <c r="Y1673" s="46"/>
    </row>
    <row r="1674" spans="1:25" ht="15" customHeight="1" x14ac:dyDescent="0.2">
      <c r="A1674" s="46"/>
      <c r="B1674" s="261" t="s">
        <v>953</v>
      </c>
      <c r="C1674" s="280" t="s">
        <v>957</v>
      </c>
      <c r="D1674" s="261" t="s">
        <v>47</v>
      </c>
      <c r="E1674" s="261" t="s">
        <v>958</v>
      </c>
      <c r="F1674" s="385" t="s">
        <v>3970</v>
      </c>
      <c r="G1674" s="385"/>
      <c r="H1674" s="279" t="s">
        <v>950</v>
      </c>
      <c r="I1674" s="282">
        <v>0.26100000000000001</v>
      </c>
      <c r="J1674" s="281">
        <v>26.08</v>
      </c>
      <c r="K1674" s="281">
        <v>6.8</v>
      </c>
      <c r="O1674" s="46"/>
      <c r="P1674" s="46"/>
      <c r="Q1674" s="46"/>
      <c r="R1674" s="46"/>
      <c r="S1674" s="46"/>
      <c r="T1674" s="46"/>
      <c r="U1674" s="46"/>
      <c r="V1674" s="46"/>
      <c r="W1674" s="46"/>
      <c r="X1674" s="46"/>
      <c r="Y1674" s="46"/>
    </row>
    <row r="1675" spans="1:25" ht="15" customHeight="1" x14ac:dyDescent="0.2">
      <c r="A1675" s="46"/>
      <c r="B1675" s="261" t="s">
        <v>953</v>
      </c>
      <c r="C1675" s="280" t="s">
        <v>954</v>
      </c>
      <c r="D1675" s="261" t="s">
        <v>47</v>
      </c>
      <c r="E1675" s="261" t="s">
        <v>955</v>
      </c>
      <c r="F1675" s="385" t="s">
        <v>3970</v>
      </c>
      <c r="G1675" s="385"/>
      <c r="H1675" s="279" t="s">
        <v>950</v>
      </c>
      <c r="I1675" s="282">
        <v>0.26100000000000001</v>
      </c>
      <c r="J1675" s="281">
        <v>34.46</v>
      </c>
      <c r="K1675" s="281">
        <v>8.99</v>
      </c>
      <c r="O1675" s="46"/>
      <c r="P1675" s="46"/>
      <c r="Q1675" s="46"/>
      <c r="R1675" s="46"/>
      <c r="S1675" s="46"/>
      <c r="T1675" s="46"/>
      <c r="U1675" s="46"/>
      <c r="V1675" s="46"/>
      <c r="W1675" s="46"/>
      <c r="X1675" s="46"/>
      <c r="Y1675" s="46"/>
    </row>
    <row r="1676" spans="1:25" ht="15" customHeight="1" x14ac:dyDescent="0.2">
      <c r="A1676" s="46"/>
      <c r="B1676" s="262" t="s">
        <v>919</v>
      </c>
      <c r="C1676" s="284" t="s">
        <v>1536</v>
      </c>
      <c r="D1676" s="262" t="s">
        <v>47</v>
      </c>
      <c r="E1676" s="262" t="s">
        <v>1537</v>
      </c>
      <c r="F1676" s="389" t="s">
        <v>923</v>
      </c>
      <c r="G1676" s="389"/>
      <c r="H1676" s="283" t="s">
        <v>49</v>
      </c>
      <c r="I1676" s="286">
        <v>1</v>
      </c>
      <c r="J1676" s="285">
        <v>14.03</v>
      </c>
      <c r="K1676" s="285">
        <v>14.03</v>
      </c>
      <c r="O1676" s="46"/>
      <c r="P1676" s="46"/>
      <c r="Q1676" s="46"/>
      <c r="R1676" s="46"/>
      <c r="S1676" s="46"/>
      <c r="T1676" s="46"/>
      <c r="U1676" s="46"/>
      <c r="V1676" s="46"/>
      <c r="W1676" s="46"/>
      <c r="X1676" s="46"/>
      <c r="Y1676" s="46"/>
    </row>
    <row r="1677" spans="1:25" ht="15" customHeight="1" x14ac:dyDescent="0.2">
      <c r="A1677" s="46"/>
      <c r="B1677" s="262" t="s">
        <v>919</v>
      </c>
      <c r="C1677" s="284" t="s">
        <v>1500</v>
      </c>
      <c r="D1677" s="262" t="s">
        <v>47</v>
      </c>
      <c r="E1677" s="262" t="s">
        <v>1501</v>
      </c>
      <c r="F1677" s="389" t="s">
        <v>923</v>
      </c>
      <c r="G1677" s="389"/>
      <c r="H1677" s="283" t="s">
        <v>49</v>
      </c>
      <c r="I1677" s="286">
        <v>1.9400000000000001E-2</v>
      </c>
      <c r="J1677" s="285">
        <v>78.86</v>
      </c>
      <c r="K1677" s="285">
        <v>1.52</v>
      </c>
      <c r="O1677" s="46"/>
      <c r="P1677" s="46"/>
      <c r="Q1677" s="46"/>
      <c r="R1677" s="46"/>
      <c r="S1677" s="46"/>
      <c r="T1677" s="46"/>
      <c r="U1677" s="46"/>
      <c r="V1677" s="46"/>
      <c r="W1677" s="46"/>
      <c r="X1677" s="46"/>
      <c r="Y1677" s="46"/>
    </row>
    <row r="1678" spans="1:25" ht="15" customHeight="1" x14ac:dyDescent="0.2">
      <c r="A1678" s="46"/>
      <c r="B1678" s="262" t="s">
        <v>919</v>
      </c>
      <c r="C1678" s="284" t="s">
        <v>1492</v>
      </c>
      <c r="D1678" s="262" t="s">
        <v>47</v>
      </c>
      <c r="E1678" s="262" t="s">
        <v>1493</v>
      </c>
      <c r="F1678" s="389" t="s">
        <v>923</v>
      </c>
      <c r="G1678" s="389"/>
      <c r="H1678" s="283" t="s">
        <v>49</v>
      </c>
      <c r="I1678" s="286">
        <v>2.4799999999999999E-2</v>
      </c>
      <c r="J1678" s="285">
        <v>89.35</v>
      </c>
      <c r="K1678" s="285">
        <v>2.21</v>
      </c>
      <c r="O1678" s="46"/>
      <c r="P1678" s="46"/>
      <c r="Q1678" s="46"/>
      <c r="R1678" s="46"/>
      <c r="S1678" s="46"/>
      <c r="T1678" s="46"/>
      <c r="U1678" s="46"/>
      <c r="V1678" s="46"/>
      <c r="W1678" s="46"/>
      <c r="X1678" s="46"/>
      <c r="Y1678" s="46"/>
    </row>
    <row r="1679" spans="1:25" ht="15" customHeight="1" x14ac:dyDescent="0.2">
      <c r="A1679" s="46"/>
      <c r="B1679" s="262" t="s">
        <v>919</v>
      </c>
      <c r="C1679" s="284" t="s">
        <v>1489</v>
      </c>
      <c r="D1679" s="262" t="s">
        <v>47</v>
      </c>
      <c r="E1679" s="262" t="s">
        <v>2706</v>
      </c>
      <c r="F1679" s="389" t="s">
        <v>923</v>
      </c>
      <c r="G1679" s="389"/>
      <c r="H1679" s="283" t="s">
        <v>49</v>
      </c>
      <c r="I1679" s="286">
        <v>6.9000000000000006E-2</v>
      </c>
      <c r="J1679" s="285">
        <v>2.08</v>
      </c>
      <c r="K1679" s="285">
        <v>0.14000000000000001</v>
      </c>
      <c r="O1679" s="46"/>
      <c r="P1679" s="46"/>
      <c r="Q1679" s="46"/>
      <c r="R1679" s="46"/>
      <c r="S1679" s="46"/>
      <c r="T1679" s="46"/>
      <c r="U1679" s="46"/>
      <c r="V1679" s="46"/>
      <c r="W1679" s="46"/>
      <c r="X1679" s="46"/>
      <c r="Y1679" s="46"/>
    </row>
    <row r="1680" spans="1:25" ht="15" customHeight="1" x14ac:dyDescent="0.2">
      <c r="A1680" s="46"/>
      <c r="B1680" s="263"/>
      <c r="C1680" s="263"/>
      <c r="D1680" s="263"/>
      <c r="E1680" s="263"/>
      <c r="F1680" s="263" t="s">
        <v>924</v>
      </c>
      <c r="G1680" s="289">
        <v>13.93</v>
      </c>
      <c r="H1680" s="263" t="s">
        <v>925</v>
      </c>
      <c r="I1680" s="289">
        <v>0</v>
      </c>
      <c r="J1680" s="263" t="s">
        <v>926</v>
      </c>
      <c r="K1680" s="289">
        <v>13.93</v>
      </c>
      <c r="O1680" s="46"/>
      <c r="P1680" s="46"/>
      <c r="Q1680" s="46"/>
      <c r="R1680" s="46"/>
      <c r="S1680" s="46"/>
      <c r="T1680" s="46"/>
      <c r="U1680" s="46"/>
      <c r="V1680" s="46"/>
      <c r="W1680" s="46"/>
      <c r="X1680" s="46"/>
      <c r="Y1680" s="46"/>
    </row>
    <row r="1681" spans="1:25" ht="15" customHeight="1" thickBot="1" x14ac:dyDescent="0.25">
      <c r="A1681" s="46"/>
      <c r="B1681" s="263"/>
      <c r="C1681" s="263"/>
      <c r="D1681" s="263"/>
      <c r="E1681" s="263"/>
      <c r="F1681" s="263" t="s">
        <v>927</v>
      </c>
      <c r="G1681" s="289">
        <v>7.01</v>
      </c>
      <c r="H1681" s="263"/>
      <c r="I1681" s="386" t="s">
        <v>928</v>
      </c>
      <c r="J1681" s="386"/>
      <c r="K1681" s="289">
        <v>40.700000000000003</v>
      </c>
      <c r="O1681" s="46"/>
      <c r="P1681" s="46"/>
      <c r="Q1681" s="46"/>
      <c r="R1681" s="46"/>
      <c r="S1681" s="46"/>
      <c r="T1681" s="46"/>
      <c r="U1681" s="46"/>
      <c r="V1681" s="46"/>
      <c r="W1681" s="46"/>
      <c r="X1681" s="46"/>
      <c r="Y1681" s="46"/>
    </row>
    <row r="1682" spans="1:25" ht="15" customHeight="1" thickTop="1" x14ac:dyDescent="0.2">
      <c r="A1682" s="46"/>
      <c r="B1682" s="278"/>
      <c r="C1682" s="278"/>
      <c r="D1682" s="278"/>
      <c r="E1682" s="278"/>
      <c r="F1682" s="278"/>
      <c r="G1682" s="278"/>
      <c r="H1682" s="278"/>
      <c r="I1682" s="278"/>
      <c r="J1682" s="278"/>
      <c r="K1682" s="278"/>
      <c r="O1682" s="46"/>
      <c r="P1682" s="46"/>
      <c r="Q1682" s="46"/>
      <c r="R1682" s="46"/>
      <c r="S1682" s="46"/>
      <c r="T1682" s="46"/>
      <c r="U1682" s="46"/>
      <c r="V1682" s="46"/>
      <c r="W1682" s="46"/>
      <c r="X1682" s="46"/>
      <c r="Y1682" s="46"/>
    </row>
    <row r="1683" spans="1:25" ht="15" customHeight="1" x14ac:dyDescent="0.2">
      <c r="A1683" s="46"/>
      <c r="B1683" s="259" t="s">
        <v>458</v>
      </c>
      <c r="C1683" s="267" t="s">
        <v>24</v>
      </c>
      <c r="D1683" s="259" t="s">
        <v>25</v>
      </c>
      <c r="E1683" s="259" t="s">
        <v>26</v>
      </c>
      <c r="F1683" s="387" t="s">
        <v>917</v>
      </c>
      <c r="G1683" s="387"/>
      <c r="H1683" s="271" t="s">
        <v>27</v>
      </c>
      <c r="I1683" s="267" t="s">
        <v>28</v>
      </c>
      <c r="J1683" s="267" t="s">
        <v>29</v>
      </c>
      <c r="K1683" s="267" t="s">
        <v>30</v>
      </c>
      <c r="O1683" s="46"/>
      <c r="P1683" s="46"/>
      <c r="Q1683" s="46"/>
      <c r="R1683" s="46"/>
      <c r="S1683" s="46"/>
      <c r="T1683" s="46"/>
      <c r="U1683" s="46"/>
      <c r="V1683" s="46"/>
      <c r="W1683" s="46"/>
      <c r="X1683" s="46"/>
      <c r="Y1683" s="46"/>
    </row>
    <row r="1684" spans="1:25" ht="15" customHeight="1" x14ac:dyDescent="0.2">
      <c r="A1684" s="46"/>
      <c r="B1684" s="260" t="s">
        <v>918</v>
      </c>
      <c r="C1684" s="275" t="s">
        <v>559</v>
      </c>
      <c r="D1684" s="260" t="s">
        <v>47</v>
      </c>
      <c r="E1684" s="260" t="s">
        <v>560</v>
      </c>
      <c r="F1684" s="388" t="s">
        <v>4019</v>
      </c>
      <c r="G1684" s="388"/>
      <c r="H1684" s="274" t="s">
        <v>49</v>
      </c>
      <c r="I1684" s="277">
        <v>1</v>
      </c>
      <c r="J1684" s="276">
        <v>16.72</v>
      </c>
      <c r="K1684" s="276">
        <v>16.72</v>
      </c>
      <c r="O1684" s="46"/>
      <c r="P1684" s="46"/>
      <c r="Q1684" s="46"/>
      <c r="R1684" s="46"/>
      <c r="S1684" s="46"/>
      <c r="T1684" s="46"/>
      <c r="U1684" s="46"/>
      <c r="V1684" s="46"/>
      <c r="W1684" s="46"/>
      <c r="X1684" s="46"/>
      <c r="Y1684" s="46"/>
    </row>
    <row r="1685" spans="1:25" ht="15" customHeight="1" x14ac:dyDescent="0.2">
      <c r="A1685" s="46"/>
      <c r="B1685" s="261" t="s">
        <v>953</v>
      </c>
      <c r="C1685" s="280" t="s">
        <v>957</v>
      </c>
      <c r="D1685" s="261" t="s">
        <v>47</v>
      </c>
      <c r="E1685" s="261" t="s">
        <v>958</v>
      </c>
      <c r="F1685" s="385" t="s">
        <v>3970</v>
      </c>
      <c r="G1685" s="385"/>
      <c r="H1685" s="279" t="s">
        <v>950</v>
      </c>
      <c r="I1685" s="282">
        <v>0.13789999999999999</v>
      </c>
      <c r="J1685" s="281">
        <v>26.08</v>
      </c>
      <c r="K1685" s="281">
        <v>3.59</v>
      </c>
      <c r="O1685" s="46"/>
      <c r="P1685" s="46"/>
      <c r="Q1685" s="46"/>
      <c r="R1685" s="46"/>
      <c r="S1685" s="46"/>
      <c r="T1685" s="46"/>
      <c r="U1685" s="46"/>
      <c r="V1685" s="46"/>
      <c r="W1685" s="46"/>
      <c r="X1685" s="46"/>
      <c r="Y1685" s="46"/>
    </row>
    <row r="1686" spans="1:25" ht="15" customHeight="1" x14ac:dyDescent="0.2">
      <c r="A1686" s="46"/>
      <c r="B1686" s="261" t="s">
        <v>953</v>
      </c>
      <c r="C1686" s="280" t="s">
        <v>954</v>
      </c>
      <c r="D1686" s="261" t="s">
        <v>47</v>
      </c>
      <c r="E1686" s="261" t="s">
        <v>955</v>
      </c>
      <c r="F1686" s="385" t="s">
        <v>3970</v>
      </c>
      <c r="G1686" s="385"/>
      <c r="H1686" s="279" t="s">
        <v>950</v>
      </c>
      <c r="I1686" s="282">
        <v>0.13789999999999999</v>
      </c>
      <c r="J1686" s="281">
        <v>34.46</v>
      </c>
      <c r="K1686" s="281">
        <v>4.75</v>
      </c>
      <c r="O1686" s="46"/>
      <c r="P1686" s="46"/>
      <c r="Q1686" s="46"/>
      <c r="R1686" s="46"/>
      <c r="S1686" s="46"/>
      <c r="T1686" s="46"/>
      <c r="U1686" s="46"/>
      <c r="V1686" s="46"/>
      <c r="W1686" s="46"/>
      <c r="X1686" s="46"/>
      <c r="Y1686" s="46"/>
    </row>
    <row r="1687" spans="1:25" ht="15" customHeight="1" x14ac:dyDescent="0.2">
      <c r="A1687" s="46"/>
      <c r="B1687" s="262" t="s">
        <v>919</v>
      </c>
      <c r="C1687" s="284" t="s">
        <v>1575</v>
      </c>
      <c r="D1687" s="262" t="s">
        <v>47</v>
      </c>
      <c r="E1687" s="262" t="s">
        <v>1576</v>
      </c>
      <c r="F1687" s="389" t="s">
        <v>923</v>
      </c>
      <c r="G1687" s="389"/>
      <c r="H1687" s="283" t="s">
        <v>49</v>
      </c>
      <c r="I1687" s="286">
        <v>1</v>
      </c>
      <c r="J1687" s="285">
        <v>3.66</v>
      </c>
      <c r="K1687" s="285">
        <v>3.66</v>
      </c>
      <c r="O1687" s="46"/>
      <c r="P1687" s="46"/>
      <c r="Q1687" s="46"/>
      <c r="R1687" s="46"/>
      <c r="S1687" s="46"/>
      <c r="T1687" s="46"/>
      <c r="U1687" s="46"/>
      <c r="V1687" s="46"/>
      <c r="W1687" s="46"/>
      <c r="X1687" s="46"/>
      <c r="Y1687" s="46"/>
    </row>
    <row r="1688" spans="1:25" ht="15" customHeight="1" x14ac:dyDescent="0.2">
      <c r="A1688" s="46"/>
      <c r="B1688" s="262" t="s">
        <v>919</v>
      </c>
      <c r="C1688" s="284" t="s">
        <v>1565</v>
      </c>
      <c r="D1688" s="262" t="s">
        <v>47</v>
      </c>
      <c r="E1688" s="262" t="s">
        <v>1566</v>
      </c>
      <c r="F1688" s="389" t="s">
        <v>923</v>
      </c>
      <c r="G1688" s="389"/>
      <c r="H1688" s="283" t="s">
        <v>49</v>
      </c>
      <c r="I1688" s="286">
        <v>0.05</v>
      </c>
      <c r="J1688" s="285">
        <v>32.549999999999997</v>
      </c>
      <c r="K1688" s="285">
        <v>1.62</v>
      </c>
      <c r="O1688" s="46"/>
      <c r="P1688" s="46"/>
      <c r="Q1688" s="46"/>
      <c r="R1688" s="46"/>
      <c r="S1688" s="46"/>
      <c r="T1688" s="46"/>
      <c r="U1688" s="46"/>
      <c r="V1688" s="46"/>
      <c r="W1688" s="46"/>
      <c r="X1688" s="46"/>
      <c r="Y1688" s="46"/>
    </row>
    <row r="1689" spans="1:25" ht="15" customHeight="1" x14ac:dyDescent="0.2">
      <c r="A1689" s="46"/>
      <c r="B1689" s="262" t="s">
        <v>919</v>
      </c>
      <c r="C1689" s="284" t="s">
        <v>1577</v>
      </c>
      <c r="D1689" s="262" t="s">
        <v>47</v>
      </c>
      <c r="E1689" s="262" t="s">
        <v>1578</v>
      </c>
      <c r="F1689" s="389" t="s">
        <v>923</v>
      </c>
      <c r="G1689" s="389"/>
      <c r="H1689" s="283" t="s">
        <v>49</v>
      </c>
      <c r="I1689" s="286">
        <v>2</v>
      </c>
      <c r="J1689" s="285">
        <v>1.55</v>
      </c>
      <c r="K1689" s="285">
        <v>3.1</v>
      </c>
      <c r="O1689" s="46"/>
      <c r="P1689" s="46"/>
      <c r="Q1689" s="46"/>
      <c r="R1689" s="46"/>
      <c r="S1689" s="46"/>
      <c r="T1689" s="46"/>
      <c r="U1689" s="46"/>
      <c r="V1689" s="46"/>
      <c r="W1689" s="46"/>
      <c r="X1689" s="46"/>
      <c r="Y1689" s="46"/>
    </row>
    <row r="1690" spans="1:25" ht="15" customHeight="1" x14ac:dyDescent="0.2">
      <c r="A1690" s="46"/>
      <c r="B1690" s="263"/>
      <c r="C1690" s="263"/>
      <c r="D1690" s="263"/>
      <c r="E1690" s="263"/>
      <c r="F1690" s="263" t="s">
        <v>924</v>
      </c>
      <c r="G1690" s="289">
        <v>7.35</v>
      </c>
      <c r="H1690" s="263" t="s">
        <v>925</v>
      </c>
      <c r="I1690" s="289">
        <v>0</v>
      </c>
      <c r="J1690" s="263" t="s">
        <v>926</v>
      </c>
      <c r="K1690" s="289">
        <v>7.35</v>
      </c>
      <c r="O1690" s="46"/>
      <c r="P1690" s="46"/>
      <c r="Q1690" s="46"/>
      <c r="R1690" s="46"/>
      <c r="S1690" s="46"/>
      <c r="T1690" s="46"/>
      <c r="U1690" s="46"/>
      <c r="V1690" s="46"/>
      <c r="W1690" s="46"/>
      <c r="X1690" s="46"/>
      <c r="Y1690" s="46"/>
    </row>
    <row r="1691" spans="1:25" ht="15" customHeight="1" thickBot="1" x14ac:dyDescent="0.25">
      <c r="A1691" s="46"/>
      <c r="B1691" s="263"/>
      <c r="C1691" s="263"/>
      <c r="D1691" s="263"/>
      <c r="E1691" s="263"/>
      <c r="F1691" s="263" t="s">
        <v>927</v>
      </c>
      <c r="G1691" s="289">
        <v>3.47</v>
      </c>
      <c r="H1691" s="263"/>
      <c r="I1691" s="386" t="s">
        <v>928</v>
      </c>
      <c r="J1691" s="386"/>
      <c r="K1691" s="289">
        <v>20.190000000000001</v>
      </c>
      <c r="O1691" s="46"/>
      <c r="P1691" s="46"/>
      <c r="Q1691" s="46"/>
      <c r="R1691" s="46"/>
      <c r="S1691" s="46"/>
      <c r="T1691" s="46"/>
      <c r="U1691" s="46"/>
      <c r="V1691" s="46"/>
      <c r="W1691" s="46"/>
      <c r="X1691" s="46"/>
      <c r="Y1691" s="46"/>
    </row>
    <row r="1692" spans="1:25" ht="15" customHeight="1" thickTop="1" x14ac:dyDescent="0.2">
      <c r="A1692" s="46"/>
      <c r="B1692" s="278"/>
      <c r="C1692" s="278"/>
      <c r="D1692" s="278"/>
      <c r="E1692" s="278"/>
      <c r="F1692" s="278"/>
      <c r="G1692" s="278"/>
      <c r="H1692" s="278"/>
      <c r="I1692" s="278"/>
      <c r="J1692" s="278"/>
      <c r="K1692" s="278"/>
      <c r="O1692" s="46"/>
      <c r="P1692" s="46"/>
      <c r="Q1692" s="46"/>
      <c r="R1692" s="46"/>
      <c r="S1692" s="46"/>
      <c r="T1692" s="46"/>
      <c r="U1692" s="46"/>
      <c r="V1692" s="46"/>
      <c r="W1692" s="46"/>
      <c r="X1692" s="46"/>
      <c r="Y1692" s="46"/>
    </row>
    <row r="1693" spans="1:25" ht="15" customHeight="1" x14ac:dyDescent="0.2">
      <c r="A1693" s="46"/>
      <c r="B1693" s="259" t="s">
        <v>459</v>
      </c>
      <c r="C1693" s="267" t="s">
        <v>24</v>
      </c>
      <c r="D1693" s="259" t="s">
        <v>25</v>
      </c>
      <c r="E1693" s="259" t="s">
        <v>26</v>
      </c>
      <c r="F1693" s="387" t="s">
        <v>917</v>
      </c>
      <c r="G1693" s="387"/>
      <c r="H1693" s="271" t="s">
        <v>27</v>
      </c>
      <c r="I1693" s="267" t="s">
        <v>28</v>
      </c>
      <c r="J1693" s="267" t="s">
        <v>29</v>
      </c>
      <c r="K1693" s="267" t="s">
        <v>30</v>
      </c>
      <c r="O1693" s="46"/>
      <c r="P1693" s="46"/>
      <c r="Q1693" s="46"/>
      <c r="R1693" s="46"/>
      <c r="S1693" s="46"/>
      <c r="T1693" s="46"/>
      <c r="U1693" s="46"/>
      <c r="V1693" s="46"/>
      <c r="W1693" s="46"/>
      <c r="X1693" s="46"/>
      <c r="Y1693" s="46"/>
    </row>
    <row r="1694" spans="1:25" ht="15" customHeight="1" x14ac:dyDescent="0.2">
      <c r="A1694" s="46"/>
      <c r="B1694" s="260" t="s">
        <v>918</v>
      </c>
      <c r="C1694" s="275" t="s">
        <v>565</v>
      </c>
      <c r="D1694" s="260" t="s">
        <v>47</v>
      </c>
      <c r="E1694" s="260" t="s">
        <v>566</v>
      </c>
      <c r="F1694" s="388" t="s">
        <v>4019</v>
      </c>
      <c r="G1694" s="388"/>
      <c r="H1694" s="274" t="s">
        <v>49</v>
      </c>
      <c r="I1694" s="277">
        <v>1</v>
      </c>
      <c r="J1694" s="276">
        <v>16.02</v>
      </c>
      <c r="K1694" s="276">
        <v>16.02</v>
      </c>
      <c r="O1694" s="46"/>
      <c r="P1694" s="46"/>
      <c r="Q1694" s="46"/>
      <c r="R1694" s="46"/>
      <c r="S1694" s="46"/>
      <c r="T1694" s="46"/>
      <c r="U1694" s="46"/>
      <c r="V1694" s="46"/>
      <c r="W1694" s="46"/>
      <c r="X1694" s="46"/>
      <c r="Y1694" s="46"/>
    </row>
    <row r="1695" spans="1:25" ht="15" customHeight="1" x14ac:dyDescent="0.2">
      <c r="A1695" s="46"/>
      <c r="B1695" s="261" t="s">
        <v>953</v>
      </c>
      <c r="C1695" s="280" t="s">
        <v>957</v>
      </c>
      <c r="D1695" s="261" t="s">
        <v>47</v>
      </c>
      <c r="E1695" s="261" t="s">
        <v>958</v>
      </c>
      <c r="F1695" s="385" t="s">
        <v>3970</v>
      </c>
      <c r="G1695" s="385"/>
      <c r="H1695" s="279" t="s">
        <v>950</v>
      </c>
      <c r="I1695" s="282">
        <v>0.13789999999999999</v>
      </c>
      <c r="J1695" s="281">
        <v>26.08</v>
      </c>
      <c r="K1695" s="281">
        <v>3.59</v>
      </c>
      <c r="O1695" s="46"/>
      <c r="P1695" s="46"/>
      <c r="Q1695" s="46"/>
      <c r="R1695" s="46"/>
      <c r="S1695" s="46"/>
      <c r="T1695" s="46"/>
      <c r="U1695" s="46"/>
      <c r="V1695" s="46"/>
      <c r="W1695" s="46"/>
      <c r="X1695" s="46"/>
      <c r="Y1695" s="46"/>
    </row>
    <row r="1696" spans="1:25" ht="15" customHeight="1" x14ac:dyDescent="0.2">
      <c r="A1696" s="46"/>
      <c r="B1696" s="261" t="s">
        <v>953</v>
      </c>
      <c r="C1696" s="280" t="s">
        <v>954</v>
      </c>
      <c r="D1696" s="261" t="s">
        <v>47</v>
      </c>
      <c r="E1696" s="261" t="s">
        <v>955</v>
      </c>
      <c r="F1696" s="385" t="s">
        <v>3970</v>
      </c>
      <c r="G1696" s="385"/>
      <c r="H1696" s="279" t="s">
        <v>950</v>
      </c>
      <c r="I1696" s="282">
        <v>0.13789999999999999</v>
      </c>
      <c r="J1696" s="281">
        <v>34.46</v>
      </c>
      <c r="K1696" s="281">
        <v>4.75</v>
      </c>
      <c r="O1696" s="46"/>
      <c r="P1696" s="46"/>
      <c r="Q1696" s="46"/>
      <c r="R1696" s="46"/>
      <c r="S1696" s="46"/>
      <c r="T1696" s="46"/>
      <c r="U1696" s="46"/>
      <c r="V1696" s="46"/>
      <c r="W1696" s="46"/>
      <c r="X1696" s="46"/>
      <c r="Y1696" s="46"/>
    </row>
    <row r="1697" spans="1:25" ht="15" customHeight="1" x14ac:dyDescent="0.2">
      <c r="A1697" s="46"/>
      <c r="B1697" s="262" t="s">
        <v>919</v>
      </c>
      <c r="C1697" s="284" t="s">
        <v>1565</v>
      </c>
      <c r="D1697" s="262" t="s">
        <v>47</v>
      </c>
      <c r="E1697" s="262" t="s">
        <v>1566</v>
      </c>
      <c r="F1697" s="389" t="s">
        <v>923</v>
      </c>
      <c r="G1697" s="389"/>
      <c r="H1697" s="283" t="s">
        <v>49</v>
      </c>
      <c r="I1697" s="286">
        <v>0.05</v>
      </c>
      <c r="J1697" s="285">
        <v>32.549999999999997</v>
      </c>
      <c r="K1697" s="285">
        <v>1.62</v>
      </c>
      <c r="O1697" s="46"/>
      <c r="P1697" s="46"/>
      <c r="Q1697" s="46"/>
      <c r="R1697" s="46"/>
      <c r="S1697" s="46"/>
      <c r="T1697" s="46"/>
      <c r="U1697" s="46"/>
      <c r="V1697" s="46"/>
      <c r="W1697" s="46"/>
      <c r="X1697" s="46"/>
      <c r="Y1697" s="46"/>
    </row>
    <row r="1698" spans="1:25" ht="15" customHeight="1" x14ac:dyDescent="0.2">
      <c r="A1698" s="46"/>
      <c r="B1698" s="262" t="s">
        <v>919</v>
      </c>
      <c r="C1698" s="284" t="s">
        <v>1577</v>
      </c>
      <c r="D1698" s="262" t="s">
        <v>47</v>
      </c>
      <c r="E1698" s="262" t="s">
        <v>1578</v>
      </c>
      <c r="F1698" s="389" t="s">
        <v>923</v>
      </c>
      <c r="G1698" s="389"/>
      <c r="H1698" s="283" t="s">
        <v>49</v>
      </c>
      <c r="I1698" s="286">
        <v>2</v>
      </c>
      <c r="J1698" s="285">
        <v>1.55</v>
      </c>
      <c r="K1698" s="285">
        <v>3.1</v>
      </c>
      <c r="O1698" s="46"/>
      <c r="P1698" s="46"/>
      <c r="Q1698" s="46"/>
      <c r="R1698" s="46"/>
      <c r="S1698" s="46"/>
      <c r="T1698" s="46"/>
      <c r="U1698" s="46"/>
      <c r="V1698" s="46"/>
      <c r="W1698" s="46"/>
      <c r="X1698" s="46"/>
      <c r="Y1698" s="46"/>
    </row>
    <row r="1699" spans="1:25" ht="15" customHeight="1" x14ac:dyDescent="0.2">
      <c r="A1699" s="46"/>
      <c r="B1699" s="262" t="s">
        <v>919</v>
      </c>
      <c r="C1699" s="284" t="s">
        <v>1583</v>
      </c>
      <c r="D1699" s="262" t="s">
        <v>47</v>
      </c>
      <c r="E1699" s="262" t="s">
        <v>1584</v>
      </c>
      <c r="F1699" s="389" t="s">
        <v>923</v>
      </c>
      <c r="G1699" s="389"/>
      <c r="H1699" s="283" t="s">
        <v>49</v>
      </c>
      <c r="I1699" s="286">
        <v>1</v>
      </c>
      <c r="J1699" s="285">
        <v>2.96</v>
      </c>
      <c r="K1699" s="285">
        <v>2.96</v>
      </c>
      <c r="O1699" s="46"/>
      <c r="P1699" s="46"/>
      <c r="Q1699" s="46"/>
      <c r="R1699" s="46"/>
      <c r="S1699" s="46"/>
      <c r="T1699" s="46"/>
      <c r="U1699" s="46"/>
      <c r="V1699" s="46"/>
      <c r="W1699" s="46"/>
      <c r="X1699" s="46"/>
      <c r="Y1699" s="46"/>
    </row>
    <row r="1700" spans="1:25" ht="15" customHeight="1" x14ac:dyDescent="0.2">
      <c r="A1700" s="46"/>
      <c r="B1700" s="263"/>
      <c r="C1700" s="263"/>
      <c r="D1700" s="263"/>
      <c r="E1700" s="263"/>
      <c r="F1700" s="263" t="s">
        <v>924</v>
      </c>
      <c r="G1700" s="289">
        <v>7.35</v>
      </c>
      <c r="H1700" s="263" t="s">
        <v>925</v>
      </c>
      <c r="I1700" s="289">
        <v>0</v>
      </c>
      <c r="J1700" s="263" t="s">
        <v>926</v>
      </c>
      <c r="K1700" s="289">
        <v>7.35</v>
      </c>
      <c r="O1700" s="46"/>
      <c r="P1700" s="46"/>
      <c r="Q1700" s="46"/>
      <c r="R1700" s="46"/>
      <c r="S1700" s="46"/>
      <c r="T1700" s="46"/>
      <c r="U1700" s="46"/>
      <c r="V1700" s="46"/>
      <c r="W1700" s="46"/>
      <c r="X1700" s="46"/>
      <c r="Y1700" s="46"/>
    </row>
    <row r="1701" spans="1:25" ht="15" customHeight="1" thickBot="1" x14ac:dyDescent="0.25">
      <c r="A1701" s="46"/>
      <c r="B1701" s="263"/>
      <c r="C1701" s="263"/>
      <c r="D1701" s="263"/>
      <c r="E1701" s="263"/>
      <c r="F1701" s="263" t="s">
        <v>927</v>
      </c>
      <c r="G1701" s="289">
        <v>3.33</v>
      </c>
      <c r="H1701" s="263"/>
      <c r="I1701" s="386" t="s">
        <v>928</v>
      </c>
      <c r="J1701" s="386"/>
      <c r="K1701" s="289">
        <v>19.350000000000001</v>
      </c>
      <c r="O1701" s="46"/>
      <c r="P1701" s="46"/>
      <c r="Q1701" s="46"/>
      <c r="R1701" s="46"/>
      <c r="S1701" s="46"/>
      <c r="T1701" s="46"/>
      <c r="U1701" s="46"/>
      <c r="V1701" s="46"/>
      <c r="W1701" s="46"/>
      <c r="X1701" s="46"/>
      <c r="Y1701" s="46"/>
    </row>
    <row r="1702" spans="1:25" ht="15" customHeight="1" thickTop="1" x14ac:dyDescent="0.2">
      <c r="A1702" s="46"/>
      <c r="B1702" s="278"/>
      <c r="C1702" s="278"/>
      <c r="D1702" s="278"/>
      <c r="E1702" s="278"/>
      <c r="F1702" s="278"/>
      <c r="G1702" s="278"/>
      <c r="H1702" s="278"/>
      <c r="I1702" s="278"/>
      <c r="J1702" s="278"/>
      <c r="K1702" s="278"/>
      <c r="O1702" s="46"/>
      <c r="P1702" s="46"/>
      <c r="Q1702" s="46"/>
      <c r="R1702" s="46"/>
      <c r="S1702" s="46"/>
      <c r="T1702" s="46"/>
      <c r="U1702" s="46"/>
      <c r="V1702" s="46"/>
      <c r="W1702" s="46"/>
      <c r="X1702" s="46"/>
      <c r="Y1702" s="46"/>
    </row>
    <row r="1703" spans="1:25" ht="15" customHeight="1" x14ac:dyDescent="0.2">
      <c r="A1703" s="46"/>
      <c r="B1703" s="259" t="s">
        <v>462</v>
      </c>
      <c r="C1703" s="267" t="s">
        <v>24</v>
      </c>
      <c r="D1703" s="259" t="s">
        <v>25</v>
      </c>
      <c r="E1703" s="259" t="s">
        <v>26</v>
      </c>
      <c r="F1703" s="387" t="s">
        <v>917</v>
      </c>
      <c r="G1703" s="387"/>
      <c r="H1703" s="271" t="s">
        <v>27</v>
      </c>
      <c r="I1703" s="267" t="s">
        <v>28</v>
      </c>
      <c r="J1703" s="267" t="s">
        <v>29</v>
      </c>
      <c r="K1703" s="267" t="s">
        <v>30</v>
      </c>
      <c r="O1703" s="46"/>
      <c r="P1703" s="46"/>
      <c r="Q1703" s="46"/>
      <c r="R1703" s="46"/>
      <c r="S1703" s="46"/>
      <c r="T1703" s="46"/>
      <c r="U1703" s="46"/>
      <c r="V1703" s="46"/>
      <c r="W1703" s="46"/>
      <c r="X1703" s="46"/>
      <c r="Y1703" s="46"/>
    </row>
    <row r="1704" spans="1:25" ht="15" customHeight="1" x14ac:dyDescent="0.2">
      <c r="A1704" s="46"/>
      <c r="B1704" s="260" t="s">
        <v>918</v>
      </c>
      <c r="C1704" s="275" t="s">
        <v>3195</v>
      </c>
      <c r="D1704" s="260" t="s">
        <v>47</v>
      </c>
      <c r="E1704" s="260" t="s">
        <v>3196</v>
      </c>
      <c r="F1704" s="388" t="s">
        <v>4019</v>
      </c>
      <c r="G1704" s="388"/>
      <c r="H1704" s="274" t="s">
        <v>49</v>
      </c>
      <c r="I1704" s="277">
        <v>1</v>
      </c>
      <c r="J1704" s="276">
        <v>11.06</v>
      </c>
      <c r="K1704" s="276">
        <v>11.06</v>
      </c>
      <c r="O1704" s="46"/>
      <c r="P1704" s="46"/>
      <c r="Q1704" s="46"/>
      <c r="R1704" s="46"/>
      <c r="S1704" s="46"/>
      <c r="T1704" s="46"/>
      <c r="U1704" s="46"/>
      <c r="V1704" s="46"/>
      <c r="W1704" s="46"/>
      <c r="X1704" s="46"/>
      <c r="Y1704" s="46"/>
    </row>
    <row r="1705" spans="1:25" ht="15" customHeight="1" x14ac:dyDescent="0.2">
      <c r="A1705" s="46"/>
      <c r="B1705" s="261" t="s">
        <v>953</v>
      </c>
      <c r="C1705" s="280" t="s">
        <v>954</v>
      </c>
      <c r="D1705" s="261" t="s">
        <v>47</v>
      </c>
      <c r="E1705" s="261" t="s">
        <v>955</v>
      </c>
      <c r="F1705" s="385" t="s">
        <v>3970</v>
      </c>
      <c r="G1705" s="385"/>
      <c r="H1705" s="279" t="s">
        <v>950</v>
      </c>
      <c r="I1705" s="282">
        <v>1.14E-2</v>
      </c>
      <c r="J1705" s="281">
        <v>34.46</v>
      </c>
      <c r="K1705" s="281">
        <v>0.39</v>
      </c>
      <c r="O1705" s="46"/>
      <c r="P1705" s="46"/>
      <c r="Q1705" s="46"/>
      <c r="R1705" s="46"/>
      <c r="S1705" s="46"/>
      <c r="T1705" s="46"/>
      <c r="U1705" s="46"/>
      <c r="V1705" s="46"/>
      <c r="W1705" s="46"/>
      <c r="X1705" s="46"/>
      <c r="Y1705" s="46"/>
    </row>
    <row r="1706" spans="1:25" ht="15" customHeight="1" x14ac:dyDescent="0.2">
      <c r="A1706" s="46"/>
      <c r="B1706" s="261" t="s">
        <v>953</v>
      </c>
      <c r="C1706" s="280" t="s">
        <v>957</v>
      </c>
      <c r="D1706" s="261" t="s">
        <v>47</v>
      </c>
      <c r="E1706" s="261" t="s">
        <v>958</v>
      </c>
      <c r="F1706" s="385" t="s">
        <v>3970</v>
      </c>
      <c r="G1706" s="385"/>
      <c r="H1706" s="279" t="s">
        <v>950</v>
      </c>
      <c r="I1706" s="282">
        <v>1.14E-2</v>
      </c>
      <c r="J1706" s="281">
        <v>26.08</v>
      </c>
      <c r="K1706" s="281">
        <v>0.28999999999999998</v>
      </c>
      <c r="O1706" s="46"/>
      <c r="P1706" s="46"/>
      <c r="Q1706" s="46"/>
      <c r="R1706" s="46"/>
      <c r="S1706" s="46"/>
      <c r="T1706" s="46"/>
      <c r="U1706" s="46"/>
      <c r="V1706" s="46"/>
      <c r="W1706" s="46"/>
      <c r="X1706" s="46"/>
      <c r="Y1706" s="46"/>
    </row>
    <row r="1707" spans="1:25" ht="15" customHeight="1" x14ac:dyDescent="0.2">
      <c r="A1707" s="46"/>
      <c r="B1707" s="262" t="s">
        <v>919</v>
      </c>
      <c r="C1707" s="284" t="s">
        <v>1500</v>
      </c>
      <c r="D1707" s="262" t="s">
        <v>47</v>
      </c>
      <c r="E1707" s="262" t="s">
        <v>1501</v>
      </c>
      <c r="F1707" s="389" t="s">
        <v>923</v>
      </c>
      <c r="G1707" s="389"/>
      <c r="H1707" s="283" t="s">
        <v>49</v>
      </c>
      <c r="I1707" s="286">
        <v>7.3000000000000001E-3</v>
      </c>
      <c r="J1707" s="285">
        <v>78.86</v>
      </c>
      <c r="K1707" s="285">
        <v>0.56999999999999995</v>
      </c>
      <c r="O1707" s="46"/>
      <c r="P1707" s="46"/>
      <c r="Q1707" s="46"/>
      <c r="R1707" s="46"/>
      <c r="S1707" s="46"/>
      <c r="T1707" s="46"/>
      <c r="U1707" s="46"/>
      <c r="V1707" s="46"/>
      <c r="W1707" s="46"/>
      <c r="X1707" s="46"/>
      <c r="Y1707" s="46"/>
    </row>
    <row r="1708" spans="1:25" ht="15" customHeight="1" x14ac:dyDescent="0.2">
      <c r="A1708" s="46"/>
      <c r="B1708" s="262" t="s">
        <v>919</v>
      </c>
      <c r="C1708" s="284" t="s">
        <v>1492</v>
      </c>
      <c r="D1708" s="262" t="s">
        <v>47</v>
      </c>
      <c r="E1708" s="262" t="s">
        <v>1493</v>
      </c>
      <c r="F1708" s="389" t="s">
        <v>923</v>
      </c>
      <c r="G1708" s="389"/>
      <c r="H1708" s="283" t="s">
        <v>49</v>
      </c>
      <c r="I1708" s="286">
        <v>1.0999999999999999E-2</v>
      </c>
      <c r="J1708" s="285">
        <v>89.35</v>
      </c>
      <c r="K1708" s="285">
        <v>0.98</v>
      </c>
      <c r="O1708" s="46"/>
      <c r="P1708" s="46"/>
      <c r="Q1708" s="46"/>
      <c r="R1708" s="46"/>
      <c r="S1708" s="46"/>
      <c r="T1708" s="46"/>
      <c r="U1708" s="46"/>
      <c r="V1708" s="46"/>
      <c r="W1708" s="46"/>
      <c r="X1708" s="46"/>
      <c r="Y1708" s="46"/>
    </row>
    <row r="1709" spans="1:25" ht="15" customHeight="1" x14ac:dyDescent="0.2">
      <c r="A1709" s="46"/>
      <c r="B1709" s="262" t="s">
        <v>919</v>
      </c>
      <c r="C1709" s="284" t="s">
        <v>3295</v>
      </c>
      <c r="D1709" s="262" t="s">
        <v>47</v>
      </c>
      <c r="E1709" s="262" t="s">
        <v>3296</v>
      </c>
      <c r="F1709" s="389" t="s">
        <v>923</v>
      </c>
      <c r="G1709" s="389"/>
      <c r="H1709" s="283" t="s">
        <v>49</v>
      </c>
      <c r="I1709" s="286">
        <v>1</v>
      </c>
      <c r="J1709" s="285">
        <v>8.82</v>
      </c>
      <c r="K1709" s="285">
        <v>8.82</v>
      </c>
      <c r="O1709" s="46"/>
      <c r="P1709" s="46"/>
      <c r="Q1709" s="46"/>
      <c r="R1709" s="46"/>
      <c r="S1709" s="46"/>
      <c r="T1709" s="46"/>
      <c r="U1709" s="46"/>
      <c r="V1709" s="46"/>
      <c r="W1709" s="46"/>
      <c r="X1709" s="46"/>
      <c r="Y1709" s="46"/>
    </row>
    <row r="1710" spans="1:25" ht="15" customHeight="1" x14ac:dyDescent="0.2">
      <c r="A1710" s="46"/>
      <c r="B1710" s="262" t="s">
        <v>919</v>
      </c>
      <c r="C1710" s="284" t="s">
        <v>1489</v>
      </c>
      <c r="D1710" s="262" t="s">
        <v>47</v>
      </c>
      <c r="E1710" s="262" t="s">
        <v>2706</v>
      </c>
      <c r="F1710" s="389" t="s">
        <v>923</v>
      </c>
      <c r="G1710" s="389"/>
      <c r="H1710" s="283" t="s">
        <v>49</v>
      </c>
      <c r="I1710" s="286">
        <v>8.0000000000000002E-3</v>
      </c>
      <c r="J1710" s="285">
        <v>2.08</v>
      </c>
      <c r="K1710" s="285">
        <v>0.01</v>
      </c>
      <c r="O1710" s="46"/>
      <c r="P1710" s="46"/>
      <c r="Q1710" s="46"/>
      <c r="R1710" s="46"/>
      <c r="S1710" s="46"/>
      <c r="T1710" s="46"/>
      <c r="U1710" s="46"/>
      <c r="V1710" s="46"/>
      <c r="W1710" s="46"/>
      <c r="X1710" s="46"/>
      <c r="Y1710" s="46"/>
    </row>
    <row r="1711" spans="1:25" ht="15" customHeight="1" x14ac:dyDescent="0.2">
      <c r="A1711" s="46"/>
      <c r="B1711" s="263"/>
      <c r="C1711" s="263"/>
      <c r="D1711" s="263"/>
      <c r="E1711" s="263"/>
      <c r="F1711" s="263" t="s">
        <v>924</v>
      </c>
      <c r="G1711" s="289">
        <v>0.6</v>
      </c>
      <c r="H1711" s="263" t="s">
        <v>925</v>
      </c>
      <c r="I1711" s="289">
        <v>0</v>
      </c>
      <c r="J1711" s="263" t="s">
        <v>926</v>
      </c>
      <c r="K1711" s="289">
        <v>0.6</v>
      </c>
      <c r="O1711" s="46"/>
      <c r="P1711" s="46"/>
      <c r="Q1711" s="46"/>
      <c r="R1711" s="46"/>
      <c r="S1711" s="46"/>
      <c r="T1711" s="46"/>
      <c r="U1711" s="46"/>
      <c r="V1711" s="46"/>
      <c r="W1711" s="46"/>
      <c r="X1711" s="46"/>
      <c r="Y1711" s="46"/>
    </row>
    <row r="1712" spans="1:25" ht="15" customHeight="1" thickBot="1" x14ac:dyDescent="0.25">
      <c r="A1712" s="46"/>
      <c r="B1712" s="263"/>
      <c r="C1712" s="263"/>
      <c r="D1712" s="263"/>
      <c r="E1712" s="263"/>
      <c r="F1712" s="263" t="s">
        <v>927</v>
      </c>
      <c r="G1712" s="289">
        <v>2.2999999999999998</v>
      </c>
      <c r="H1712" s="263"/>
      <c r="I1712" s="386" t="s">
        <v>928</v>
      </c>
      <c r="J1712" s="386"/>
      <c r="K1712" s="289">
        <v>13.36</v>
      </c>
      <c r="O1712" s="46"/>
      <c r="P1712" s="46"/>
      <c r="Q1712" s="46"/>
      <c r="R1712" s="46"/>
      <c r="S1712" s="46"/>
      <c r="T1712" s="46"/>
      <c r="U1712" s="46"/>
      <c r="V1712" s="46"/>
      <c r="W1712" s="46"/>
      <c r="X1712" s="46"/>
      <c r="Y1712" s="46"/>
    </row>
    <row r="1713" spans="1:25" ht="15" customHeight="1" thickTop="1" x14ac:dyDescent="0.2">
      <c r="A1713" s="46"/>
      <c r="B1713" s="278"/>
      <c r="C1713" s="278"/>
      <c r="D1713" s="278"/>
      <c r="E1713" s="278"/>
      <c r="F1713" s="278"/>
      <c r="G1713" s="278"/>
      <c r="H1713" s="278"/>
      <c r="I1713" s="278"/>
      <c r="J1713" s="278"/>
      <c r="K1713" s="278"/>
      <c r="O1713" s="46"/>
      <c r="P1713" s="46"/>
      <c r="Q1713" s="46"/>
      <c r="R1713" s="46"/>
      <c r="S1713" s="46"/>
      <c r="T1713" s="46"/>
      <c r="U1713" s="46"/>
      <c r="V1713" s="46"/>
      <c r="W1713" s="46"/>
      <c r="X1713" s="46"/>
      <c r="Y1713" s="46"/>
    </row>
    <row r="1714" spans="1:25" ht="15" customHeight="1" x14ac:dyDescent="0.2">
      <c r="A1714" s="46"/>
      <c r="B1714" s="259" t="s">
        <v>465</v>
      </c>
      <c r="C1714" s="267" t="s">
        <v>24</v>
      </c>
      <c r="D1714" s="259" t="s">
        <v>25</v>
      </c>
      <c r="E1714" s="259" t="s">
        <v>26</v>
      </c>
      <c r="F1714" s="387" t="s">
        <v>917</v>
      </c>
      <c r="G1714" s="387"/>
      <c r="H1714" s="271" t="s">
        <v>27</v>
      </c>
      <c r="I1714" s="267" t="s">
        <v>28</v>
      </c>
      <c r="J1714" s="267" t="s">
        <v>29</v>
      </c>
      <c r="K1714" s="267" t="s">
        <v>30</v>
      </c>
      <c r="O1714" s="46"/>
      <c r="P1714" s="46"/>
      <c r="Q1714" s="46"/>
      <c r="R1714" s="46"/>
      <c r="S1714" s="46"/>
      <c r="T1714" s="46"/>
      <c r="U1714" s="46"/>
      <c r="V1714" s="46"/>
      <c r="W1714" s="46"/>
      <c r="X1714" s="46"/>
      <c r="Y1714" s="46"/>
    </row>
    <row r="1715" spans="1:25" ht="15" customHeight="1" x14ac:dyDescent="0.2">
      <c r="A1715" s="46"/>
      <c r="B1715" s="260" t="s">
        <v>918</v>
      </c>
      <c r="C1715" s="275" t="s">
        <v>2460</v>
      </c>
      <c r="D1715" s="260" t="s">
        <v>73</v>
      </c>
      <c r="E1715" s="260" t="s">
        <v>594</v>
      </c>
      <c r="F1715" s="388" t="s">
        <v>1065</v>
      </c>
      <c r="G1715" s="388"/>
      <c r="H1715" s="274" t="s">
        <v>83</v>
      </c>
      <c r="I1715" s="277">
        <v>1</v>
      </c>
      <c r="J1715" s="276">
        <v>49.44</v>
      </c>
      <c r="K1715" s="276">
        <v>49.44</v>
      </c>
      <c r="O1715" s="46"/>
      <c r="P1715" s="46"/>
      <c r="Q1715" s="46"/>
      <c r="R1715" s="46"/>
      <c r="S1715" s="46"/>
      <c r="T1715" s="46"/>
      <c r="U1715" s="46"/>
      <c r="V1715" s="46"/>
      <c r="W1715" s="46"/>
      <c r="X1715" s="46"/>
      <c r="Y1715" s="46"/>
    </row>
    <row r="1716" spans="1:25" ht="15" customHeight="1" x14ac:dyDescent="0.2">
      <c r="A1716" s="46"/>
      <c r="B1716" s="261" t="s">
        <v>953</v>
      </c>
      <c r="C1716" s="280" t="s">
        <v>954</v>
      </c>
      <c r="D1716" s="261" t="s">
        <v>47</v>
      </c>
      <c r="E1716" s="261" t="s">
        <v>955</v>
      </c>
      <c r="F1716" s="385" t="s">
        <v>3970</v>
      </c>
      <c r="G1716" s="385"/>
      <c r="H1716" s="279" t="s">
        <v>950</v>
      </c>
      <c r="I1716" s="282">
        <v>0.5</v>
      </c>
      <c r="J1716" s="281">
        <v>34.46</v>
      </c>
      <c r="K1716" s="281">
        <v>17.23</v>
      </c>
      <c r="O1716" s="46"/>
      <c r="P1716" s="46"/>
      <c r="Q1716" s="46"/>
      <c r="R1716" s="46"/>
      <c r="S1716" s="46"/>
      <c r="T1716" s="46"/>
      <c r="U1716" s="46"/>
      <c r="V1716" s="46"/>
      <c r="W1716" s="46"/>
      <c r="X1716" s="46"/>
      <c r="Y1716" s="46"/>
    </row>
    <row r="1717" spans="1:25" ht="15" customHeight="1" x14ac:dyDescent="0.2">
      <c r="A1717" s="46"/>
      <c r="B1717" s="261" t="s">
        <v>953</v>
      </c>
      <c r="C1717" s="280" t="s">
        <v>957</v>
      </c>
      <c r="D1717" s="261" t="s">
        <v>47</v>
      </c>
      <c r="E1717" s="261" t="s">
        <v>958</v>
      </c>
      <c r="F1717" s="385" t="s">
        <v>3970</v>
      </c>
      <c r="G1717" s="385"/>
      <c r="H1717" s="279" t="s">
        <v>950</v>
      </c>
      <c r="I1717" s="282">
        <v>0.5</v>
      </c>
      <c r="J1717" s="281">
        <v>26.08</v>
      </c>
      <c r="K1717" s="281">
        <v>13.04</v>
      </c>
      <c r="O1717" s="46"/>
      <c r="P1717" s="46"/>
      <c r="Q1717" s="46"/>
      <c r="R1717" s="46"/>
      <c r="S1717" s="46"/>
      <c r="T1717" s="46"/>
      <c r="U1717" s="46"/>
      <c r="V1717" s="46"/>
      <c r="W1717" s="46"/>
      <c r="X1717" s="46"/>
      <c r="Y1717" s="46"/>
    </row>
    <row r="1718" spans="1:25" ht="15" customHeight="1" x14ac:dyDescent="0.2">
      <c r="A1718" s="46"/>
      <c r="B1718" s="262" t="s">
        <v>919</v>
      </c>
      <c r="C1718" s="284" t="s">
        <v>1600</v>
      </c>
      <c r="D1718" s="262" t="s">
        <v>36</v>
      </c>
      <c r="E1718" s="262" t="s">
        <v>1601</v>
      </c>
      <c r="F1718" s="389" t="s">
        <v>923</v>
      </c>
      <c r="G1718" s="389"/>
      <c r="H1718" s="283" t="s">
        <v>1453</v>
      </c>
      <c r="I1718" s="286">
        <v>7.0000000000000001E-3</v>
      </c>
      <c r="J1718" s="285">
        <v>47.63</v>
      </c>
      <c r="K1718" s="285">
        <v>0.33</v>
      </c>
      <c r="O1718" s="46"/>
      <c r="P1718" s="46"/>
      <c r="Q1718" s="46"/>
      <c r="R1718" s="46"/>
      <c r="S1718" s="46"/>
      <c r="T1718" s="46"/>
      <c r="U1718" s="46"/>
      <c r="V1718" s="46"/>
      <c r="W1718" s="46"/>
      <c r="X1718" s="46"/>
      <c r="Y1718" s="46"/>
    </row>
    <row r="1719" spans="1:25" ht="15" customHeight="1" x14ac:dyDescent="0.2">
      <c r="A1719" s="46"/>
      <c r="B1719" s="262" t="s">
        <v>919</v>
      </c>
      <c r="C1719" s="284" t="s">
        <v>1610</v>
      </c>
      <c r="D1719" s="262" t="s">
        <v>36</v>
      </c>
      <c r="E1719" s="262" t="s">
        <v>1611</v>
      </c>
      <c r="F1719" s="389" t="s">
        <v>923</v>
      </c>
      <c r="G1719" s="389"/>
      <c r="H1719" s="283" t="s">
        <v>1195</v>
      </c>
      <c r="I1719" s="286">
        <v>5.0000000000000001E-3</v>
      </c>
      <c r="J1719" s="285">
        <v>74.739999999999995</v>
      </c>
      <c r="K1719" s="285">
        <v>0.37</v>
      </c>
      <c r="O1719" s="46"/>
      <c r="P1719" s="46"/>
      <c r="Q1719" s="46"/>
      <c r="R1719" s="46"/>
      <c r="S1719" s="46"/>
      <c r="T1719" s="46"/>
      <c r="U1719" s="46"/>
      <c r="V1719" s="46"/>
      <c r="W1719" s="46"/>
      <c r="X1719" s="46"/>
      <c r="Y1719" s="46"/>
    </row>
    <row r="1720" spans="1:25" ht="15" customHeight="1" x14ac:dyDescent="0.2">
      <c r="A1720" s="46"/>
      <c r="B1720" s="262" t="s">
        <v>919</v>
      </c>
      <c r="C1720" s="284" t="s">
        <v>1489</v>
      </c>
      <c r="D1720" s="262" t="s">
        <v>47</v>
      </c>
      <c r="E1720" s="262" t="s">
        <v>2706</v>
      </c>
      <c r="F1720" s="389" t="s">
        <v>923</v>
      </c>
      <c r="G1720" s="389"/>
      <c r="H1720" s="283" t="s">
        <v>49</v>
      </c>
      <c r="I1720" s="286">
        <v>7.0000000000000007E-2</v>
      </c>
      <c r="J1720" s="285">
        <v>2.08</v>
      </c>
      <c r="K1720" s="285">
        <v>0.14000000000000001</v>
      </c>
      <c r="O1720" s="46"/>
      <c r="P1720" s="46"/>
      <c r="Q1720" s="46"/>
      <c r="R1720" s="46"/>
      <c r="S1720" s="46"/>
      <c r="T1720" s="46"/>
      <c r="U1720" s="46"/>
      <c r="V1720" s="46"/>
      <c r="W1720" s="46"/>
      <c r="X1720" s="46"/>
      <c r="Y1720" s="46"/>
    </row>
    <row r="1721" spans="1:25" ht="15" customHeight="1" x14ac:dyDescent="0.2">
      <c r="A1721" s="46"/>
      <c r="B1721" s="262" t="s">
        <v>919</v>
      </c>
      <c r="C1721" s="284" t="s">
        <v>2714</v>
      </c>
      <c r="D1721" s="262" t="s">
        <v>47</v>
      </c>
      <c r="E1721" s="262" t="s">
        <v>2715</v>
      </c>
      <c r="F1721" s="389" t="s">
        <v>923</v>
      </c>
      <c r="G1721" s="389"/>
      <c r="H1721" s="283" t="s">
        <v>49</v>
      </c>
      <c r="I1721" s="286">
        <v>1</v>
      </c>
      <c r="J1721" s="285">
        <v>1.71</v>
      </c>
      <c r="K1721" s="285">
        <v>1.71</v>
      </c>
      <c r="O1721" s="46"/>
      <c r="P1721" s="46"/>
      <c r="Q1721" s="46"/>
      <c r="R1721" s="46"/>
      <c r="S1721" s="46"/>
      <c r="T1721" s="46"/>
      <c r="U1721" s="46"/>
      <c r="V1721" s="46"/>
      <c r="W1721" s="46"/>
      <c r="X1721" s="46"/>
      <c r="Y1721" s="46"/>
    </row>
    <row r="1722" spans="1:25" ht="15" customHeight="1" x14ac:dyDescent="0.2">
      <c r="A1722" s="46"/>
      <c r="B1722" s="262" t="s">
        <v>919</v>
      </c>
      <c r="C1722" s="284" t="s">
        <v>1616</v>
      </c>
      <c r="D1722" s="262" t="s">
        <v>36</v>
      </c>
      <c r="E1722" s="262" t="s">
        <v>1617</v>
      </c>
      <c r="F1722" s="389" t="s">
        <v>923</v>
      </c>
      <c r="G1722" s="389"/>
      <c r="H1722" s="283" t="s">
        <v>345</v>
      </c>
      <c r="I1722" s="286">
        <v>1.5</v>
      </c>
      <c r="J1722" s="285">
        <v>11.08</v>
      </c>
      <c r="K1722" s="285">
        <v>16.62</v>
      </c>
      <c r="O1722" s="46"/>
      <c r="P1722" s="46"/>
      <c r="Q1722" s="46"/>
      <c r="R1722" s="46"/>
      <c r="S1722" s="46"/>
      <c r="T1722" s="46"/>
      <c r="U1722" s="46"/>
      <c r="V1722" s="46"/>
      <c r="W1722" s="46"/>
      <c r="X1722" s="46"/>
      <c r="Y1722" s="46"/>
    </row>
    <row r="1723" spans="1:25" ht="15" customHeight="1" x14ac:dyDescent="0.2">
      <c r="A1723" s="46"/>
      <c r="B1723" s="263"/>
      <c r="C1723" s="263"/>
      <c r="D1723" s="263"/>
      <c r="E1723" s="263"/>
      <c r="F1723" s="263" t="s">
        <v>924</v>
      </c>
      <c r="G1723" s="289">
        <v>26.69</v>
      </c>
      <c r="H1723" s="263" t="s">
        <v>925</v>
      </c>
      <c r="I1723" s="289">
        <v>0</v>
      </c>
      <c r="J1723" s="263" t="s">
        <v>926</v>
      </c>
      <c r="K1723" s="289">
        <v>26.69</v>
      </c>
      <c r="O1723" s="46"/>
      <c r="P1723" s="46"/>
      <c r="Q1723" s="46"/>
      <c r="R1723" s="46"/>
      <c r="S1723" s="46"/>
      <c r="T1723" s="46"/>
      <c r="U1723" s="46"/>
      <c r="V1723" s="46"/>
      <c r="W1723" s="46"/>
      <c r="X1723" s="46"/>
      <c r="Y1723" s="46"/>
    </row>
    <row r="1724" spans="1:25" ht="15" customHeight="1" x14ac:dyDescent="0.2">
      <c r="A1724" s="46"/>
      <c r="B1724" s="263"/>
      <c r="C1724" s="263"/>
      <c r="D1724" s="263"/>
      <c r="E1724" s="263"/>
      <c r="F1724" s="263" t="s">
        <v>927</v>
      </c>
      <c r="G1724" s="289">
        <v>10.28</v>
      </c>
      <c r="H1724" s="263"/>
      <c r="I1724" s="386" t="s">
        <v>928</v>
      </c>
      <c r="J1724" s="386"/>
      <c r="K1724" s="289">
        <v>59.72</v>
      </c>
      <c r="O1724" s="46"/>
      <c r="P1724" s="46"/>
      <c r="Q1724" s="46"/>
      <c r="R1724" s="46"/>
      <c r="S1724" s="46"/>
      <c r="T1724" s="46"/>
      <c r="U1724" s="46"/>
      <c r="V1724" s="46"/>
      <c r="W1724" s="46"/>
      <c r="X1724" s="46"/>
      <c r="Y1724" s="46"/>
    </row>
    <row r="1725" spans="1:25" ht="15" customHeight="1" x14ac:dyDescent="0.2">
      <c r="A1725" s="46"/>
      <c r="B1725" s="401" t="s">
        <v>2776</v>
      </c>
      <c r="C1725" s="401"/>
      <c r="D1725" s="401"/>
      <c r="E1725" s="401"/>
      <c r="F1725" s="401"/>
      <c r="G1725" s="401"/>
      <c r="H1725" s="401"/>
      <c r="I1725" s="401"/>
      <c r="J1725" s="401"/>
      <c r="K1725" s="401"/>
      <c r="O1725" s="46"/>
      <c r="P1725" s="46"/>
      <c r="Q1725" s="46"/>
      <c r="R1725" s="46"/>
      <c r="S1725" s="46"/>
      <c r="T1725" s="46"/>
      <c r="U1725" s="46"/>
      <c r="V1725" s="46"/>
      <c r="W1725" s="46"/>
      <c r="X1725" s="46"/>
      <c r="Y1725" s="46"/>
    </row>
    <row r="1726" spans="1:25" ht="15" customHeight="1" thickBot="1" x14ac:dyDescent="0.25">
      <c r="A1726" s="46"/>
      <c r="B1726" s="425" t="s">
        <v>2825</v>
      </c>
      <c r="C1726" s="425"/>
      <c r="D1726" s="425"/>
      <c r="E1726" s="425"/>
      <c r="F1726" s="425"/>
      <c r="G1726" s="425"/>
      <c r="H1726" s="425"/>
      <c r="I1726" s="425"/>
      <c r="J1726" s="425"/>
      <c r="K1726" s="425"/>
      <c r="O1726" s="46"/>
      <c r="P1726" s="46"/>
      <c r="Q1726" s="46"/>
      <c r="R1726" s="46"/>
      <c r="S1726" s="46"/>
      <c r="T1726" s="46"/>
      <c r="U1726" s="46"/>
      <c r="V1726" s="46"/>
      <c r="W1726" s="46"/>
      <c r="X1726" s="46"/>
      <c r="Y1726" s="46"/>
    </row>
    <row r="1727" spans="1:25" ht="15" customHeight="1" thickTop="1" x14ac:dyDescent="0.2">
      <c r="A1727" s="46"/>
      <c r="B1727" s="278"/>
      <c r="C1727" s="278"/>
      <c r="D1727" s="278"/>
      <c r="E1727" s="278"/>
      <c r="F1727" s="278"/>
      <c r="G1727" s="278"/>
      <c r="H1727" s="278"/>
      <c r="I1727" s="278"/>
      <c r="J1727" s="278"/>
      <c r="K1727" s="278"/>
      <c r="O1727" s="46"/>
      <c r="P1727" s="46"/>
      <c r="Q1727" s="46"/>
      <c r="R1727" s="46"/>
      <c r="S1727" s="46"/>
      <c r="T1727" s="46"/>
      <c r="U1727" s="46"/>
      <c r="V1727" s="46"/>
      <c r="W1727" s="46"/>
      <c r="X1727" s="46"/>
      <c r="Y1727" s="46"/>
    </row>
    <row r="1728" spans="1:25" ht="15" customHeight="1" x14ac:dyDescent="0.2">
      <c r="A1728" s="46"/>
      <c r="B1728" s="259" t="s">
        <v>468</v>
      </c>
      <c r="C1728" s="267" t="s">
        <v>24</v>
      </c>
      <c r="D1728" s="259" t="s">
        <v>25</v>
      </c>
      <c r="E1728" s="259" t="s">
        <v>26</v>
      </c>
      <c r="F1728" s="387" t="s">
        <v>917</v>
      </c>
      <c r="G1728" s="387"/>
      <c r="H1728" s="271" t="s">
        <v>27</v>
      </c>
      <c r="I1728" s="267" t="s">
        <v>28</v>
      </c>
      <c r="J1728" s="267" t="s">
        <v>29</v>
      </c>
      <c r="K1728" s="267" t="s">
        <v>30</v>
      </c>
      <c r="O1728" s="46"/>
      <c r="P1728" s="46"/>
      <c r="Q1728" s="46"/>
      <c r="R1728" s="46"/>
      <c r="S1728" s="46"/>
      <c r="T1728" s="46"/>
      <c r="U1728" s="46"/>
      <c r="V1728" s="46"/>
      <c r="W1728" s="46"/>
      <c r="X1728" s="46"/>
      <c r="Y1728" s="46"/>
    </row>
    <row r="1729" spans="1:25" ht="15" customHeight="1" x14ac:dyDescent="0.2">
      <c r="A1729" s="46"/>
      <c r="B1729" s="260" t="s">
        <v>918</v>
      </c>
      <c r="C1729" s="275" t="s">
        <v>608</v>
      </c>
      <c r="D1729" s="260" t="s">
        <v>47</v>
      </c>
      <c r="E1729" s="260" t="s">
        <v>609</v>
      </c>
      <c r="F1729" s="388" t="s">
        <v>4019</v>
      </c>
      <c r="G1729" s="388"/>
      <c r="H1729" s="274" t="s">
        <v>49</v>
      </c>
      <c r="I1729" s="277">
        <v>1</v>
      </c>
      <c r="J1729" s="276">
        <v>17.11</v>
      </c>
      <c r="K1729" s="276">
        <v>17.11</v>
      </c>
      <c r="O1729" s="46"/>
      <c r="P1729" s="46"/>
      <c r="Q1729" s="46"/>
      <c r="R1729" s="46"/>
      <c r="S1729" s="46"/>
      <c r="T1729" s="46"/>
      <c r="U1729" s="46"/>
      <c r="V1729" s="46"/>
      <c r="W1729" s="46"/>
      <c r="X1729" s="46"/>
      <c r="Y1729" s="46"/>
    </row>
    <row r="1730" spans="1:25" ht="15" customHeight="1" x14ac:dyDescent="0.2">
      <c r="A1730" s="46"/>
      <c r="B1730" s="261" t="s">
        <v>953</v>
      </c>
      <c r="C1730" s="280" t="s">
        <v>954</v>
      </c>
      <c r="D1730" s="261" t="s">
        <v>47</v>
      </c>
      <c r="E1730" s="261" t="s">
        <v>955</v>
      </c>
      <c r="F1730" s="385" t="s">
        <v>3970</v>
      </c>
      <c r="G1730" s="385"/>
      <c r="H1730" s="279" t="s">
        <v>950</v>
      </c>
      <c r="I1730" s="282">
        <v>4.5699999999999998E-2</v>
      </c>
      <c r="J1730" s="281">
        <v>34.46</v>
      </c>
      <c r="K1730" s="281">
        <v>1.57</v>
      </c>
      <c r="O1730" s="46"/>
      <c r="P1730" s="46"/>
      <c r="Q1730" s="46"/>
      <c r="R1730" s="46"/>
      <c r="S1730" s="46"/>
      <c r="T1730" s="46"/>
      <c r="U1730" s="46"/>
      <c r="V1730" s="46"/>
      <c r="W1730" s="46"/>
      <c r="X1730" s="46"/>
      <c r="Y1730" s="46"/>
    </row>
    <row r="1731" spans="1:25" ht="15" customHeight="1" x14ac:dyDescent="0.2">
      <c r="A1731" s="46"/>
      <c r="B1731" s="261" t="s">
        <v>953</v>
      </c>
      <c r="C1731" s="280" t="s">
        <v>957</v>
      </c>
      <c r="D1731" s="261" t="s">
        <v>47</v>
      </c>
      <c r="E1731" s="261" t="s">
        <v>958</v>
      </c>
      <c r="F1731" s="385" t="s">
        <v>3970</v>
      </c>
      <c r="G1731" s="385"/>
      <c r="H1731" s="279" t="s">
        <v>950</v>
      </c>
      <c r="I1731" s="282">
        <v>4.5699999999999998E-2</v>
      </c>
      <c r="J1731" s="281">
        <v>26.08</v>
      </c>
      <c r="K1731" s="281">
        <v>1.19</v>
      </c>
      <c r="O1731" s="46"/>
      <c r="P1731" s="46"/>
      <c r="Q1731" s="46"/>
      <c r="R1731" s="46"/>
      <c r="S1731" s="46"/>
      <c r="T1731" s="46"/>
      <c r="U1731" s="46"/>
      <c r="V1731" s="46"/>
      <c r="W1731" s="46"/>
      <c r="X1731" s="46"/>
      <c r="Y1731" s="46"/>
    </row>
    <row r="1732" spans="1:25" ht="15" customHeight="1" x14ac:dyDescent="0.2">
      <c r="A1732" s="46"/>
      <c r="B1732" s="262" t="s">
        <v>919</v>
      </c>
      <c r="C1732" s="284" t="s">
        <v>1635</v>
      </c>
      <c r="D1732" s="262" t="s">
        <v>47</v>
      </c>
      <c r="E1732" s="262" t="s">
        <v>1636</v>
      </c>
      <c r="F1732" s="389" t="s">
        <v>923</v>
      </c>
      <c r="G1732" s="389"/>
      <c r="H1732" s="283" t="s">
        <v>49</v>
      </c>
      <c r="I1732" s="286">
        <v>1</v>
      </c>
      <c r="J1732" s="285">
        <v>7.26</v>
      </c>
      <c r="K1732" s="285">
        <v>7.26</v>
      </c>
      <c r="O1732" s="46"/>
      <c r="P1732" s="46"/>
      <c r="Q1732" s="46"/>
      <c r="R1732" s="46"/>
      <c r="S1732" s="46"/>
      <c r="T1732" s="46"/>
      <c r="U1732" s="46"/>
      <c r="V1732" s="46"/>
      <c r="W1732" s="46"/>
      <c r="X1732" s="46"/>
      <c r="Y1732" s="46"/>
    </row>
    <row r="1733" spans="1:25" ht="15" customHeight="1" x14ac:dyDescent="0.2">
      <c r="A1733" s="46"/>
      <c r="B1733" s="262" t="s">
        <v>919</v>
      </c>
      <c r="C1733" s="284" t="s">
        <v>1577</v>
      </c>
      <c r="D1733" s="262" t="s">
        <v>47</v>
      </c>
      <c r="E1733" s="262" t="s">
        <v>1578</v>
      </c>
      <c r="F1733" s="389" t="s">
        <v>923</v>
      </c>
      <c r="G1733" s="389"/>
      <c r="H1733" s="283" t="s">
        <v>49</v>
      </c>
      <c r="I1733" s="286">
        <v>3</v>
      </c>
      <c r="J1733" s="285">
        <v>1.55</v>
      </c>
      <c r="K1733" s="285">
        <v>4.6500000000000004</v>
      </c>
      <c r="O1733" s="46"/>
      <c r="P1733" s="46"/>
      <c r="Q1733" s="46"/>
      <c r="R1733" s="46"/>
      <c r="S1733" s="46"/>
      <c r="T1733" s="46"/>
      <c r="U1733" s="46"/>
      <c r="V1733" s="46"/>
      <c r="W1733" s="46"/>
      <c r="X1733" s="46"/>
      <c r="Y1733" s="46"/>
    </row>
    <row r="1734" spans="1:25" ht="15" customHeight="1" x14ac:dyDescent="0.2">
      <c r="A1734" s="46"/>
      <c r="B1734" s="262" t="s">
        <v>919</v>
      </c>
      <c r="C1734" s="284" t="s">
        <v>1565</v>
      </c>
      <c r="D1734" s="262" t="s">
        <v>47</v>
      </c>
      <c r="E1734" s="262" t="s">
        <v>1566</v>
      </c>
      <c r="F1734" s="389" t="s">
        <v>923</v>
      </c>
      <c r="G1734" s="389"/>
      <c r="H1734" s="283" t="s">
        <v>49</v>
      </c>
      <c r="I1734" s="286">
        <v>7.4999999999999997E-2</v>
      </c>
      <c r="J1734" s="285">
        <v>32.549999999999997</v>
      </c>
      <c r="K1734" s="285">
        <v>2.44</v>
      </c>
      <c r="O1734" s="46"/>
      <c r="P1734" s="46"/>
      <c r="Q1734" s="46"/>
      <c r="R1734" s="46"/>
      <c r="S1734" s="46"/>
      <c r="T1734" s="46"/>
      <c r="U1734" s="46"/>
      <c r="V1734" s="46"/>
      <c r="W1734" s="46"/>
      <c r="X1734" s="46"/>
      <c r="Y1734" s="46"/>
    </row>
    <row r="1735" spans="1:25" ht="15" customHeight="1" x14ac:dyDescent="0.2">
      <c r="A1735" s="46"/>
      <c r="B1735" s="263"/>
      <c r="C1735" s="263"/>
      <c r="D1735" s="263"/>
      <c r="E1735" s="263"/>
      <c r="F1735" s="263" t="s">
        <v>924</v>
      </c>
      <c r="G1735" s="289">
        <v>2.4300000000000002</v>
      </c>
      <c r="H1735" s="263" t="s">
        <v>925</v>
      </c>
      <c r="I1735" s="289">
        <v>0</v>
      </c>
      <c r="J1735" s="263" t="s">
        <v>926</v>
      </c>
      <c r="K1735" s="289">
        <v>2.4300000000000002</v>
      </c>
      <c r="O1735" s="46"/>
      <c r="P1735" s="46"/>
      <c r="Q1735" s="46"/>
      <c r="R1735" s="46"/>
      <c r="S1735" s="46"/>
      <c r="T1735" s="46"/>
      <c r="U1735" s="46"/>
      <c r="V1735" s="46"/>
      <c r="W1735" s="46"/>
      <c r="X1735" s="46"/>
      <c r="Y1735" s="46"/>
    </row>
    <row r="1736" spans="1:25" ht="15" customHeight="1" thickBot="1" x14ac:dyDescent="0.25">
      <c r="A1736" s="46"/>
      <c r="B1736" s="263"/>
      <c r="C1736" s="263"/>
      <c r="D1736" s="263"/>
      <c r="E1736" s="263"/>
      <c r="F1736" s="263" t="s">
        <v>927</v>
      </c>
      <c r="G1736" s="289">
        <v>3.56</v>
      </c>
      <c r="H1736" s="263"/>
      <c r="I1736" s="386" t="s">
        <v>928</v>
      </c>
      <c r="J1736" s="386"/>
      <c r="K1736" s="289">
        <v>20.67</v>
      </c>
      <c r="O1736" s="46"/>
      <c r="P1736" s="46"/>
      <c r="Q1736" s="46"/>
      <c r="R1736" s="46"/>
      <c r="S1736" s="46"/>
      <c r="T1736" s="46"/>
      <c r="U1736" s="46"/>
      <c r="V1736" s="46"/>
      <c r="W1736" s="46"/>
      <c r="X1736" s="46"/>
      <c r="Y1736" s="46"/>
    </row>
    <row r="1737" spans="1:25" ht="15" customHeight="1" thickTop="1" x14ac:dyDescent="0.2">
      <c r="A1737" s="46"/>
      <c r="B1737" s="278"/>
      <c r="C1737" s="278"/>
      <c r="D1737" s="278"/>
      <c r="E1737" s="278"/>
      <c r="F1737" s="278"/>
      <c r="G1737" s="278"/>
      <c r="H1737" s="278"/>
      <c r="I1737" s="278"/>
      <c r="J1737" s="278"/>
      <c r="K1737" s="278"/>
      <c r="O1737" s="46"/>
      <c r="P1737" s="46"/>
      <c r="Q1737" s="46"/>
      <c r="R1737" s="46"/>
      <c r="S1737" s="46"/>
      <c r="T1737" s="46"/>
      <c r="U1737" s="46"/>
      <c r="V1737" s="46"/>
      <c r="W1737" s="46"/>
      <c r="X1737" s="46"/>
      <c r="Y1737" s="46"/>
    </row>
    <row r="1738" spans="1:25" ht="15" customHeight="1" x14ac:dyDescent="0.2">
      <c r="A1738" s="46"/>
      <c r="B1738" s="259" t="s">
        <v>469</v>
      </c>
      <c r="C1738" s="267" t="s">
        <v>24</v>
      </c>
      <c r="D1738" s="259" t="s">
        <v>25</v>
      </c>
      <c r="E1738" s="259" t="s">
        <v>26</v>
      </c>
      <c r="F1738" s="387" t="s">
        <v>917</v>
      </c>
      <c r="G1738" s="387"/>
      <c r="H1738" s="271" t="s">
        <v>27</v>
      </c>
      <c r="I1738" s="267" t="s">
        <v>28</v>
      </c>
      <c r="J1738" s="267" t="s">
        <v>29</v>
      </c>
      <c r="K1738" s="267" t="s">
        <v>30</v>
      </c>
      <c r="O1738" s="46"/>
      <c r="P1738" s="46"/>
      <c r="Q1738" s="46"/>
      <c r="R1738" s="46"/>
      <c r="S1738" s="46"/>
      <c r="T1738" s="46"/>
      <c r="U1738" s="46"/>
      <c r="V1738" s="46"/>
      <c r="W1738" s="46"/>
      <c r="X1738" s="46"/>
      <c r="Y1738" s="46"/>
    </row>
    <row r="1739" spans="1:25" ht="15" customHeight="1" x14ac:dyDescent="0.2">
      <c r="A1739" s="46"/>
      <c r="B1739" s="260" t="s">
        <v>918</v>
      </c>
      <c r="C1739" s="275" t="s">
        <v>3197</v>
      </c>
      <c r="D1739" s="260" t="s">
        <v>47</v>
      </c>
      <c r="E1739" s="260" t="s">
        <v>3198</v>
      </c>
      <c r="F1739" s="388" t="s">
        <v>4019</v>
      </c>
      <c r="G1739" s="388"/>
      <c r="H1739" s="274" t="s">
        <v>49</v>
      </c>
      <c r="I1739" s="277">
        <v>1</v>
      </c>
      <c r="J1739" s="276">
        <v>36.69</v>
      </c>
      <c r="K1739" s="276">
        <v>36.69</v>
      </c>
      <c r="O1739" s="46"/>
      <c r="P1739" s="46"/>
      <c r="Q1739" s="46"/>
      <c r="R1739" s="46"/>
      <c r="S1739" s="46"/>
      <c r="T1739" s="46"/>
      <c r="U1739" s="46"/>
      <c r="V1739" s="46"/>
      <c r="W1739" s="46"/>
      <c r="X1739" s="46"/>
      <c r="Y1739" s="46"/>
    </row>
    <row r="1740" spans="1:25" ht="15" customHeight="1" x14ac:dyDescent="0.2">
      <c r="A1740" s="46"/>
      <c r="B1740" s="261" t="s">
        <v>953</v>
      </c>
      <c r="C1740" s="280" t="s">
        <v>957</v>
      </c>
      <c r="D1740" s="261" t="s">
        <v>47</v>
      </c>
      <c r="E1740" s="261" t="s">
        <v>958</v>
      </c>
      <c r="F1740" s="385" t="s">
        <v>3970</v>
      </c>
      <c r="G1740" s="385"/>
      <c r="H1740" s="279" t="s">
        <v>950</v>
      </c>
      <c r="I1740" s="282">
        <v>0.1676</v>
      </c>
      <c r="J1740" s="281">
        <v>26.08</v>
      </c>
      <c r="K1740" s="281">
        <v>4.37</v>
      </c>
      <c r="O1740" s="46"/>
      <c r="P1740" s="46"/>
      <c r="Q1740" s="46"/>
      <c r="R1740" s="46"/>
      <c r="S1740" s="46"/>
      <c r="T1740" s="46"/>
      <c r="U1740" s="46"/>
      <c r="V1740" s="46"/>
      <c r="W1740" s="46"/>
      <c r="X1740" s="46"/>
      <c r="Y1740" s="46"/>
    </row>
    <row r="1741" spans="1:25" ht="15" customHeight="1" x14ac:dyDescent="0.2">
      <c r="A1741" s="46"/>
      <c r="B1741" s="261" t="s">
        <v>953</v>
      </c>
      <c r="C1741" s="280" t="s">
        <v>954</v>
      </c>
      <c r="D1741" s="261" t="s">
        <v>47</v>
      </c>
      <c r="E1741" s="261" t="s">
        <v>955</v>
      </c>
      <c r="F1741" s="385" t="s">
        <v>3970</v>
      </c>
      <c r="G1741" s="385"/>
      <c r="H1741" s="279" t="s">
        <v>950</v>
      </c>
      <c r="I1741" s="282">
        <v>0.1676</v>
      </c>
      <c r="J1741" s="281">
        <v>34.46</v>
      </c>
      <c r="K1741" s="281">
        <v>5.77</v>
      </c>
      <c r="O1741" s="46"/>
      <c r="P1741" s="46"/>
      <c r="Q1741" s="46"/>
      <c r="R1741" s="46"/>
      <c r="S1741" s="46"/>
      <c r="T1741" s="46"/>
      <c r="U1741" s="46"/>
      <c r="V1741" s="46"/>
      <c r="W1741" s="46"/>
      <c r="X1741" s="46"/>
      <c r="Y1741" s="46"/>
    </row>
    <row r="1742" spans="1:25" ht="15" customHeight="1" x14ac:dyDescent="0.2">
      <c r="A1742" s="46"/>
      <c r="B1742" s="262" t="s">
        <v>919</v>
      </c>
      <c r="C1742" s="284" t="s">
        <v>1581</v>
      </c>
      <c r="D1742" s="262" t="s">
        <v>47</v>
      </c>
      <c r="E1742" s="262" t="s">
        <v>1582</v>
      </c>
      <c r="F1742" s="389" t="s">
        <v>923</v>
      </c>
      <c r="G1742" s="389"/>
      <c r="H1742" s="283" t="s">
        <v>49</v>
      </c>
      <c r="I1742" s="286">
        <v>3</v>
      </c>
      <c r="J1742" s="285">
        <v>2.2799999999999998</v>
      </c>
      <c r="K1742" s="285">
        <v>6.84</v>
      </c>
      <c r="O1742" s="46"/>
      <c r="P1742" s="46"/>
      <c r="Q1742" s="46"/>
      <c r="R1742" s="46"/>
      <c r="S1742" s="46"/>
      <c r="T1742" s="46"/>
      <c r="U1742" s="46"/>
      <c r="V1742" s="46"/>
      <c r="W1742" s="46"/>
      <c r="X1742" s="46"/>
      <c r="Y1742" s="46"/>
    </row>
    <row r="1743" spans="1:25" ht="15" customHeight="1" x14ac:dyDescent="0.2">
      <c r="A1743" s="46"/>
      <c r="B1743" s="262" t="s">
        <v>919</v>
      </c>
      <c r="C1743" s="284" t="s">
        <v>1565</v>
      </c>
      <c r="D1743" s="262" t="s">
        <v>47</v>
      </c>
      <c r="E1743" s="262" t="s">
        <v>1566</v>
      </c>
      <c r="F1743" s="389" t="s">
        <v>923</v>
      </c>
      <c r="G1743" s="389"/>
      <c r="H1743" s="283" t="s">
        <v>49</v>
      </c>
      <c r="I1743" s="286">
        <v>0.1125</v>
      </c>
      <c r="J1743" s="285">
        <v>32.549999999999997</v>
      </c>
      <c r="K1743" s="285">
        <v>3.66</v>
      </c>
      <c r="O1743" s="46"/>
      <c r="P1743" s="46"/>
      <c r="Q1743" s="46"/>
      <c r="R1743" s="46"/>
      <c r="S1743" s="46"/>
      <c r="T1743" s="46"/>
      <c r="U1743" s="46"/>
      <c r="V1743" s="46"/>
      <c r="W1743" s="46"/>
      <c r="X1743" s="46"/>
      <c r="Y1743" s="46"/>
    </row>
    <row r="1744" spans="1:25" ht="15" customHeight="1" x14ac:dyDescent="0.2">
      <c r="A1744" s="46"/>
      <c r="B1744" s="262" t="s">
        <v>919</v>
      </c>
      <c r="C1744" s="284" t="s">
        <v>3298</v>
      </c>
      <c r="D1744" s="262" t="s">
        <v>47</v>
      </c>
      <c r="E1744" s="262" t="s">
        <v>3299</v>
      </c>
      <c r="F1744" s="389" t="s">
        <v>923</v>
      </c>
      <c r="G1744" s="389"/>
      <c r="H1744" s="283" t="s">
        <v>49</v>
      </c>
      <c r="I1744" s="286">
        <v>1</v>
      </c>
      <c r="J1744" s="285">
        <v>16.05</v>
      </c>
      <c r="K1744" s="285">
        <v>16.05</v>
      </c>
      <c r="O1744" s="46"/>
      <c r="P1744" s="46"/>
      <c r="Q1744" s="46"/>
      <c r="R1744" s="46"/>
      <c r="S1744" s="46"/>
      <c r="T1744" s="46"/>
      <c r="U1744" s="46"/>
      <c r="V1744" s="46"/>
      <c r="W1744" s="46"/>
      <c r="X1744" s="46"/>
      <c r="Y1744" s="46"/>
    </row>
    <row r="1745" spans="1:25" ht="15" customHeight="1" x14ac:dyDescent="0.2">
      <c r="A1745" s="46"/>
      <c r="B1745" s="263"/>
      <c r="C1745" s="263"/>
      <c r="D1745" s="263"/>
      <c r="E1745" s="263"/>
      <c r="F1745" s="263" t="s">
        <v>924</v>
      </c>
      <c r="G1745" s="289">
        <v>8.94</v>
      </c>
      <c r="H1745" s="263" t="s">
        <v>925</v>
      </c>
      <c r="I1745" s="289">
        <v>0</v>
      </c>
      <c r="J1745" s="263" t="s">
        <v>926</v>
      </c>
      <c r="K1745" s="289">
        <v>8.94</v>
      </c>
      <c r="O1745" s="46"/>
      <c r="P1745" s="46"/>
      <c r="Q1745" s="46"/>
      <c r="R1745" s="46"/>
      <c r="S1745" s="46"/>
      <c r="T1745" s="46"/>
      <c r="U1745" s="46"/>
      <c r="V1745" s="46"/>
      <c r="W1745" s="46"/>
      <c r="X1745" s="46"/>
      <c r="Y1745" s="46"/>
    </row>
    <row r="1746" spans="1:25" ht="15" customHeight="1" thickBot="1" x14ac:dyDescent="0.25">
      <c r="A1746" s="46"/>
      <c r="B1746" s="263"/>
      <c r="C1746" s="263"/>
      <c r="D1746" s="263"/>
      <c r="E1746" s="263"/>
      <c r="F1746" s="263" t="s">
        <v>927</v>
      </c>
      <c r="G1746" s="289">
        <v>7.63</v>
      </c>
      <c r="H1746" s="263"/>
      <c r="I1746" s="386" t="s">
        <v>928</v>
      </c>
      <c r="J1746" s="386"/>
      <c r="K1746" s="289">
        <v>44.32</v>
      </c>
      <c r="O1746" s="46"/>
      <c r="P1746" s="46"/>
      <c r="Q1746" s="46"/>
      <c r="R1746" s="46"/>
      <c r="S1746" s="46"/>
      <c r="T1746" s="46"/>
      <c r="U1746" s="46"/>
      <c r="V1746" s="46"/>
      <c r="W1746" s="46"/>
      <c r="X1746" s="46"/>
      <c r="Y1746" s="46"/>
    </row>
    <row r="1747" spans="1:25" ht="15" customHeight="1" thickTop="1" x14ac:dyDescent="0.2">
      <c r="A1747" s="46"/>
      <c r="B1747" s="278"/>
      <c r="C1747" s="278"/>
      <c r="D1747" s="278"/>
      <c r="E1747" s="278"/>
      <c r="F1747" s="278"/>
      <c r="G1747" s="278"/>
      <c r="H1747" s="278"/>
      <c r="I1747" s="278"/>
      <c r="J1747" s="278"/>
      <c r="K1747" s="278"/>
      <c r="O1747" s="46"/>
      <c r="P1747" s="46"/>
      <c r="Q1747" s="46"/>
      <c r="R1747" s="46"/>
      <c r="S1747" s="46"/>
      <c r="T1747" s="46"/>
      <c r="U1747" s="46"/>
      <c r="V1747" s="46"/>
      <c r="W1747" s="46"/>
      <c r="X1747" s="46"/>
      <c r="Y1747" s="46"/>
    </row>
    <row r="1748" spans="1:25" ht="15" customHeight="1" x14ac:dyDescent="0.2">
      <c r="A1748" s="46"/>
      <c r="B1748" s="259" t="s">
        <v>472</v>
      </c>
      <c r="C1748" s="267" t="s">
        <v>24</v>
      </c>
      <c r="D1748" s="259" t="s">
        <v>25</v>
      </c>
      <c r="E1748" s="259" t="s">
        <v>26</v>
      </c>
      <c r="F1748" s="387" t="s">
        <v>917</v>
      </c>
      <c r="G1748" s="387"/>
      <c r="H1748" s="271" t="s">
        <v>27</v>
      </c>
      <c r="I1748" s="267" t="s">
        <v>28</v>
      </c>
      <c r="J1748" s="267" t="s">
        <v>29</v>
      </c>
      <c r="K1748" s="267" t="s">
        <v>30</v>
      </c>
      <c r="O1748" s="46"/>
      <c r="P1748" s="46"/>
      <c r="Q1748" s="46"/>
      <c r="R1748" s="46"/>
      <c r="S1748" s="46"/>
      <c r="T1748" s="46"/>
      <c r="U1748" s="46"/>
      <c r="V1748" s="46"/>
      <c r="W1748" s="46"/>
      <c r="X1748" s="46"/>
      <c r="Y1748" s="46"/>
    </row>
    <row r="1749" spans="1:25" ht="15" customHeight="1" x14ac:dyDescent="0.2">
      <c r="A1749" s="46"/>
      <c r="B1749" s="260" t="s">
        <v>918</v>
      </c>
      <c r="C1749" s="275" t="s">
        <v>3415</v>
      </c>
      <c r="D1749" s="260" t="s">
        <v>73</v>
      </c>
      <c r="E1749" s="260" t="s">
        <v>3416</v>
      </c>
      <c r="F1749" s="388" t="s">
        <v>952</v>
      </c>
      <c r="G1749" s="388"/>
      <c r="H1749" s="274" t="s">
        <v>49</v>
      </c>
      <c r="I1749" s="277">
        <v>1</v>
      </c>
      <c r="J1749" s="276">
        <v>1085.6199999999999</v>
      </c>
      <c r="K1749" s="276">
        <v>1085.6199999999999</v>
      </c>
      <c r="O1749" s="46"/>
      <c r="P1749" s="46"/>
      <c r="Q1749" s="46"/>
      <c r="R1749" s="46"/>
      <c r="S1749" s="46"/>
      <c r="T1749" s="46"/>
      <c r="U1749" s="46"/>
      <c r="V1749" s="46"/>
      <c r="W1749" s="46"/>
      <c r="X1749" s="46"/>
      <c r="Y1749" s="46"/>
    </row>
    <row r="1750" spans="1:25" ht="15" customHeight="1" x14ac:dyDescent="0.2">
      <c r="A1750" s="46"/>
      <c r="B1750" s="261" t="s">
        <v>953</v>
      </c>
      <c r="C1750" s="280" t="s">
        <v>954</v>
      </c>
      <c r="D1750" s="261" t="s">
        <v>47</v>
      </c>
      <c r="E1750" s="261" t="s">
        <v>955</v>
      </c>
      <c r="F1750" s="385" t="s">
        <v>3970</v>
      </c>
      <c r="G1750" s="385"/>
      <c r="H1750" s="279" t="s">
        <v>950</v>
      </c>
      <c r="I1750" s="282">
        <v>1.2</v>
      </c>
      <c r="J1750" s="281">
        <v>34.46</v>
      </c>
      <c r="K1750" s="281">
        <v>41.35</v>
      </c>
      <c r="O1750" s="46"/>
      <c r="P1750" s="46"/>
      <c r="Q1750" s="46"/>
      <c r="R1750" s="46"/>
      <c r="S1750" s="46"/>
      <c r="T1750" s="46"/>
      <c r="U1750" s="46"/>
      <c r="V1750" s="46"/>
      <c r="W1750" s="46"/>
      <c r="X1750" s="46"/>
      <c r="Y1750" s="46"/>
    </row>
    <row r="1751" spans="1:25" ht="15" customHeight="1" x14ac:dyDescent="0.2">
      <c r="A1751" s="46"/>
      <c r="B1751" s="261" t="s">
        <v>953</v>
      </c>
      <c r="C1751" s="280" t="s">
        <v>957</v>
      </c>
      <c r="D1751" s="261" t="s">
        <v>47</v>
      </c>
      <c r="E1751" s="261" t="s">
        <v>958</v>
      </c>
      <c r="F1751" s="385" t="s">
        <v>3970</v>
      </c>
      <c r="G1751" s="385"/>
      <c r="H1751" s="279" t="s">
        <v>950</v>
      </c>
      <c r="I1751" s="282">
        <v>1.2</v>
      </c>
      <c r="J1751" s="281">
        <v>26.08</v>
      </c>
      <c r="K1751" s="281">
        <v>31.29</v>
      </c>
      <c r="O1751" s="46"/>
      <c r="P1751" s="46"/>
      <c r="Q1751" s="46"/>
      <c r="R1751" s="46"/>
      <c r="S1751" s="46"/>
      <c r="T1751" s="46"/>
      <c r="U1751" s="46"/>
      <c r="V1751" s="46"/>
      <c r="W1751" s="46"/>
      <c r="X1751" s="46"/>
      <c r="Y1751" s="46"/>
    </row>
    <row r="1752" spans="1:25" ht="15" customHeight="1" x14ac:dyDescent="0.2">
      <c r="A1752" s="46"/>
      <c r="B1752" s="262" t="s">
        <v>919</v>
      </c>
      <c r="C1752" s="284" t="s">
        <v>3645</v>
      </c>
      <c r="D1752" s="262" t="s">
        <v>36</v>
      </c>
      <c r="E1752" s="262" t="s">
        <v>3646</v>
      </c>
      <c r="F1752" s="389" t="s">
        <v>923</v>
      </c>
      <c r="G1752" s="389"/>
      <c r="H1752" s="283" t="s">
        <v>304</v>
      </c>
      <c r="I1752" s="286">
        <v>1</v>
      </c>
      <c r="J1752" s="285">
        <v>1012.98</v>
      </c>
      <c r="K1752" s="285">
        <v>1012.98</v>
      </c>
      <c r="O1752" s="46"/>
      <c r="P1752" s="46"/>
      <c r="Q1752" s="46"/>
      <c r="R1752" s="46"/>
      <c r="S1752" s="46"/>
      <c r="T1752" s="46"/>
      <c r="U1752" s="46"/>
      <c r="V1752" s="46"/>
      <c r="W1752" s="46"/>
      <c r="X1752" s="46"/>
      <c r="Y1752" s="46"/>
    </row>
    <row r="1753" spans="1:25" ht="15" customHeight="1" x14ac:dyDescent="0.2">
      <c r="A1753" s="46"/>
      <c r="B1753" s="263"/>
      <c r="C1753" s="263"/>
      <c r="D1753" s="263"/>
      <c r="E1753" s="263"/>
      <c r="F1753" s="263" t="s">
        <v>924</v>
      </c>
      <c r="G1753" s="289">
        <v>64.069999999999993</v>
      </c>
      <c r="H1753" s="263" t="s">
        <v>925</v>
      </c>
      <c r="I1753" s="289">
        <v>0</v>
      </c>
      <c r="J1753" s="263" t="s">
        <v>926</v>
      </c>
      <c r="K1753" s="289">
        <v>64.069999999999993</v>
      </c>
      <c r="O1753" s="46"/>
      <c r="P1753" s="46"/>
      <c r="Q1753" s="46"/>
      <c r="R1753" s="46"/>
      <c r="S1753" s="46"/>
      <c r="T1753" s="46"/>
      <c r="U1753" s="46"/>
      <c r="V1753" s="46"/>
      <c r="W1753" s="46"/>
      <c r="X1753" s="46"/>
      <c r="Y1753" s="46"/>
    </row>
    <row r="1754" spans="1:25" ht="15" customHeight="1" x14ac:dyDescent="0.2">
      <c r="A1754" s="46"/>
      <c r="B1754" s="263"/>
      <c r="C1754" s="263"/>
      <c r="D1754" s="263"/>
      <c r="E1754" s="263"/>
      <c r="F1754" s="263" t="s">
        <v>927</v>
      </c>
      <c r="G1754" s="289">
        <v>225.91</v>
      </c>
      <c r="H1754" s="263"/>
      <c r="I1754" s="386" t="s">
        <v>928</v>
      </c>
      <c r="J1754" s="386"/>
      <c r="K1754" s="289">
        <v>1311.53</v>
      </c>
      <c r="O1754" s="46"/>
      <c r="P1754" s="46"/>
      <c r="Q1754" s="46"/>
      <c r="R1754" s="46"/>
      <c r="S1754" s="46"/>
      <c r="T1754" s="46"/>
      <c r="U1754" s="46"/>
      <c r="V1754" s="46"/>
      <c r="W1754" s="46"/>
      <c r="X1754" s="46"/>
      <c r="Y1754" s="46"/>
    </row>
    <row r="1755" spans="1:25" ht="15" customHeight="1" x14ac:dyDescent="0.2">
      <c r="A1755" s="46"/>
      <c r="B1755" s="401" t="s">
        <v>2776</v>
      </c>
      <c r="C1755" s="401"/>
      <c r="D1755" s="401"/>
      <c r="E1755" s="401"/>
      <c r="F1755" s="401"/>
      <c r="G1755" s="401"/>
      <c r="H1755" s="401"/>
      <c r="I1755" s="401"/>
      <c r="J1755" s="401"/>
      <c r="K1755" s="401"/>
      <c r="O1755" s="46"/>
      <c r="P1755" s="46"/>
      <c r="Q1755" s="46"/>
      <c r="R1755" s="46"/>
      <c r="S1755" s="46"/>
      <c r="T1755" s="46"/>
      <c r="U1755" s="46"/>
      <c r="V1755" s="46"/>
      <c r="W1755" s="46"/>
      <c r="X1755" s="46"/>
      <c r="Y1755" s="46"/>
    </row>
    <row r="1756" spans="1:25" ht="15" customHeight="1" thickBot="1" x14ac:dyDescent="0.25">
      <c r="A1756" s="46"/>
      <c r="B1756" s="425" t="s">
        <v>3806</v>
      </c>
      <c r="C1756" s="425"/>
      <c r="D1756" s="425"/>
      <c r="E1756" s="425"/>
      <c r="F1756" s="425"/>
      <c r="G1756" s="425"/>
      <c r="H1756" s="425"/>
      <c r="I1756" s="425"/>
      <c r="J1756" s="425"/>
      <c r="K1756" s="425"/>
      <c r="O1756" s="46"/>
      <c r="P1756" s="46"/>
      <c r="Q1756" s="46"/>
      <c r="R1756" s="46"/>
      <c r="S1756" s="46"/>
      <c r="T1756" s="46"/>
      <c r="U1756" s="46"/>
      <c r="V1756" s="46"/>
      <c r="W1756" s="46"/>
      <c r="X1756" s="46"/>
      <c r="Y1756" s="46"/>
    </row>
    <row r="1757" spans="1:25" ht="15" customHeight="1" thickTop="1" x14ac:dyDescent="0.2">
      <c r="A1757" s="46"/>
      <c r="B1757" s="278"/>
      <c r="C1757" s="278"/>
      <c r="D1757" s="278"/>
      <c r="E1757" s="278"/>
      <c r="F1757" s="278"/>
      <c r="G1757" s="278"/>
      <c r="H1757" s="278"/>
      <c r="I1757" s="278"/>
      <c r="J1757" s="278"/>
      <c r="K1757" s="278"/>
      <c r="O1757" s="46"/>
      <c r="P1757" s="46"/>
      <c r="Q1757" s="46"/>
      <c r="R1757" s="46"/>
      <c r="S1757" s="46"/>
      <c r="T1757" s="46"/>
      <c r="U1757" s="46"/>
      <c r="V1757" s="46"/>
      <c r="W1757" s="46"/>
      <c r="X1757" s="46"/>
      <c r="Y1757" s="46"/>
    </row>
    <row r="1758" spans="1:25" ht="15" customHeight="1" x14ac:dyDescent="0.2">
      <c r="A1758" s="46"/>
      <c r="B1758" s="259" t="s">
        <v>475</v>
      </c>
      <c r="C1758" s="267" t="s">
        <v>24</v>
      </c>
      <c r="D1758" s="259" t="s">
        <v>25</v>
      </c>
      <c r="E1758" s="259" t="s">
        <v>26</v>
      </c>
      <c r="F1758" s="387" t="s">
        <v>917</v>
      </c>
      <c r="G1758" s="387"/>
      <c r="H1758" s="271" t="s">
        <v>27</v>
      </c>
      <c r="I1758" s="267" t="s">
        <v>28</v>
      </c>
      <c r="J1758" s="267" t="s">
        <v>29</v>
      </c>
      <c r="K1758" s="267" t="s">
        <v>30</v>
      </c>
      <c r="O1758" s="46"/>
      <c r="P1758" s="46"/>
      <c r="Q1758" s="46"/>
      <c r="R1758" s="46"/>
      <c r="S1758" s="46"/>
      <c r="T1758" s="46"/>
      <c r="U1758" s="46"/>
      <c r="V1758" s="46"/>
      <c r="W1758" s="46"/>
      <c r="X1758" s="46"/>
      <c r="Y1758" s="46"/>
    </row>
    <row r="1759" spans="1:25" ht="15" customHeight="1" x14ac:dyDescent="0.2">
      <c r="A1759" s="46"/>
      <c r="B1759" s="260" t="s">
        <v>918</v>
      </c>
      <c r="C1759" s="275" t="s">
        <v>460</v>
      </c>
      <c r="D1759" s="260" t="s">
        <v>47</v>
      </c>
      <c r="E1759" s="260" t="s">
        <v>461</v>
      </c>
      <c r="F1759" s="388" t="s">
        <v>4016</v>
      </c>
      <c r="G1759" s="388"/>
      <c r="H1759" s="274" t="s">
        <v>49</v>
      </c>
      <c r="I1759" s="277">
        <v>1</v>
      </c>
      <c r="J1759" s="276">
        <v>175.08</v>
      </c>
      <c r="K1759" s="276">
        <v>175.08</v>
      </c>
      <c r="O1759" s="46"/>
      <c r="P1759" s="46"/>
      <c r="Q1759" s="46"/>
      <c r="R1759" s="46"/>
      <c r="S1759" s="46"/>
      <c r="T1759" s="46"/>
      <c r="U1759" s="46"/>
      <c r="V1759" s="46"/>
      <c r="W1759" s="46"/>
      <c r="X1759" s="46"/>
      <c r="Y1759" s="46"/>
    </row>
    <row r="1760" spans="1:25" ht="15" customHeight="1" x14ac:dyDescent="0.2">
      <c r="A1760" s="46"/>
      <c r="B1760" s="261" t="s">
        <v>953</v>
      </c>
      <c r="C1760" s="280" t="s">
        <v>957</v>
      </c>
      <c r="D1760" s="261" t="s">
        <v>47</v>
      </c>
      <c r="E1760" s="261" t="s">
        <v>958</v>
      </c>
      <c r="F1760" s="385" t="s">
        <v>3970</v>
      </c>
      <c r="G1760" s="385"/>
      <c r="H1760" s="279" t="s">
        <v>950</v>
      </c>
      <c r="I1760" s="282">
        <v>0.37430000000000002</v>
      </c>
      <c r="J1760" s="281">
        <v>26.08</v>
      </c>
      <c r="K1760" s="281">
        <v>9.76</v>
      </c>
      <c r="O1760" s="46"/>
      <c r="P1760" s="46"/>
      <c r="Q1760" s="46"/>
      <c r="R1760" s="46"/>
      <c r="S1760" s="46"/>
      <c r="T1760" s="46"/>
      <c r="U1760" s="46"/>
      <c r="V1760" s="46"/>
      <c r="W1760" s="46"/>
      <c r="X1760" s="46"/>
      <c r="Y1760" s="46"/>
    </row>
    <row r="1761" spans="1:25" ht="15" customHeight="1" x14ac:dyDescent="0.2">
      <c r="A1761" s="46"/>
      <c r="B1761" s="261" t="s">
        <v>953</v>
      </c>
      <c r="C1761" s="280" t="s">
        <v>954</v>
      </c>
      <c r="D1761" s="261" t="s">
        <v>47</v>
      </c>
      <c r="E1761" s="261" t="s">
        <v>955</v>
      </c>
      <c r="F1761" s="385" t="s">
        <v>3970</v>
      </c>
      <c r="G1761" s="385"/>
      <c r="H1761" s="279" t="s">
        <v>950</v>
      </c>
      <c r="I1761" s="282">
        <v>0.37430000000000002</v>
      </c>
      <c r="J1761" s="281">
        <v>34.46</v>
      </c>
      <c r="K1761" s="281">
        <v>12.89</v>
      </c>
      <c r="O1761" s="46"/>
      <c r="P1761" s="46"/>
      <c r="Q1761" s="46"/>
      <c r="R1761" s="46"/>
      <c r="S1761" s="46"/>
      <c r="T1761" s="46"/>
      <c r="U1761" s="46"/>
      <c r="V1761" s="46"/>
      <c r="W1761" s="46"/>
      <c r="X1761" s="46"/>
      <c r="Y1761" s="46"/>
    </row>
    <row r="1762" spans="1:25" ht="15" customHeight="1" x14ac:dyDescent="0.2">
      <c r="A1762" s="46"/>
      <c r="B1762" s="262" t="s">
        <v>919</v>
      </c>
      <c r="C1762" s="284" t="s">
        <v>964</v>
      </c>
      <c r="D1762" s="262" t="s">
        <v>47</v>
      </c>
      <c r="E1762" s="262" t="s">
        <v>2633</v>
      </c>
      <c r="F1762" s="389" t="s">
        <v>923</v>
      </c>
      <c r="G1762" s="389"/>
      <c r="H1762" s="283" t="s">
        <v>49</v>
      </c>
      <c r="I1762" s="286">
        <v>1.9199999999999998E-2</v>
      </c>
      <c r="J1762" s="285">
        <v>17.149999999999999</v>
      </c>
      <c r="K1762" s="285">
        <v>0.32</v>
      </c>
      <c r="O1762" s="46"/>
      <c r="P1762" s="46"/>
      <c r="Q1762" s="46"/>
      <c r="R1762" s="46"/>
      <c r="S1762" s="46"/>
      <c r="T1762" s="46"/>
      <c r="U1762" s="46"/>
      <c r="V1762" s="46"/>
      <c r="W1762" s="46"/>
      <c r="X1762" s="46"/>
      <c r="Y1762" s="46"/>
    </row>
    <row r="1763" spans="1:25" ht="15" customHeight="1" x14ac:dyDescent="0.2">
      <c r="A1763" s="46"/>
      <c r="B1763" s="262" t="s">
        <v>919</v>
      </c>
      <c r="C1763" s="284" t="s">
        <v>1505</v>
      </c>
      <c r="D1763" s="262" t="s">
        <v>47</v>
      </c>
      <c r="E1763" s="262" t="s">
        <v>2707</v>
      </c>
      <c r="F1763" s="389" t="s">
        <v>923</v>
      </c>
      <c r="G1763" s="389"/>
      <c r="H1763" s="283" t="s">
        <v>49</v>
      </c>
      <c r="I1763" s="286">
        <v>1</v>
      </c>
      <c r="J1763" s="285">
        <v>152.11000000000001</v>
      </c>
      <c r="K1763" s="285">
        <v>152.11000000000001</v>
      </c>
      <c r="O1763" s="46"/>
      <c r="P1763" s="46"/>
      <c r="Q1763" s="46"/>
      <c r="R1763" s="46"/>
      <c r="S1763" s="46"/>
      <c r="T1763" s="46"/>
      <c r="U1763" s="46"/>
      <c r="V1763" s="46"/>
      <c r="W1763" s="46"/>
      <c r="X1763" s="46"/>
      <c r="Y1763" s="46"/>
    </row>
    <row r="1764" spans="1:25" ht="15" customHeight="1" x14ac:dyDescent="0.2">
      <c r="A1764" s="46"/>
      <c r="B1764" s="263"/>
      <c r="C1764" s="263"/>
      <c r="D1764" s="263"/>
      <c r="E1764" s="263"/>
      <c r="F1764" s="263" t="s">
        <v>924</v>
      </c>
      <c r="G1764" s="289">
        <v>19.98</v>
      </c>
      <c r="H1764" s="263" t="s">
        <v>925</v>
      </c>
      <c r="I1764" s="289">
        <v>0</v>
      </c>
      <c r="J1764" s="263" t="s">
        <v>926</v>
      </c>
      <c r="K1764" s="289">
        <v>19.98</v>
      </c>
      <c r="O1764" s="46"/>
      <c r="P1764" s="46"/>
      <c r="Q1764" s="46"/>
      <c r="R1764" s="46"/>
      <c r="S1764" s="46"/>
      <c r="T1764" s="46"/>
      <c r="U1764" s="46"/>
      <c r="V1764" s="46"/>
      <c r="W1764" s="46"/>
      <c r="X1764" s="46"/>
      <c r="Y1764" s="46"/>
    </row>
    <row r="1765" spans="1:25" ht="15" customHeight="1" thickBot="1" x14ac:dyDescent="0.25">
      <c r="A1765" s="46"/>
      <c r="B1765" s="263"/>
      <c r="C1765" s="263"/>
      <c r="D1765" s="263"/>
      <c r="E1765" s="263"/>
      <c r="F1765" s="263" t="s">
        <v>927</v>
      </c>
      <c r="G1765" s="289">
        <v>36.43</v>
      </c>
      <c r="H1765" s="263"/>
      <c r="I1765" s="386" t="s">
        <v>928</v>
      </c>
      <c r="J1765" s="386"/>
      <c r="K1765" s="289">
        <v>211.51</v>
      </c>
      <c r="O1765" s="46"/>
      <c r="P1765" s="46"/>
      <c r="Q1765" s="46"/>
      <c r="R1765" s="46"/>
      <c r="S1765" s="46"/>
      <c r="T1765" s="46"/>
      <c r="U1765" s="46"/>
      <c r="V1765" s="46"/>
      <c r="W1765" s="46"/>
      <c r="X1765" s="46"/>
      <c r="Y1765" s="46"/>
    </row>
    <row r="1766" spans="1:25" ht="15" customHeight="1" thickTop="1" x14ac:dyDescent="0.2">
      <c r="A1766" s="46"/>
      <c r="B1766" s="278"/>
      <c r="C1766" s="278"/>
      <c r="D1766" s="278"/>
      <c r="E1766" s="278"/>
      <c r="F1766" s="278"/>
      <c r="G1766" s="278"/>
      <c r="H1766" s="278"/>
      <c r="I1766" s="278"/>
      <c r="J1766" s="278"/>
      <c r="K1766" s="278"/>
      <c r="O1766" s="46"/>
      <c r="P1766" s="46"/>
      <c r="Q1766" s="46"/>
      <c r="R1766" s="46"/>
      <c r="S1766" s="46"/>
      <c r="T1766" s="46"/>
      <c r="U1766" s="46"/>
      <c r="V1766" s="46"/>
      <c r="W1766" s="46"/>
      <c r="X1766" s="46"/>
      <c r="Y1766" s="46"/>
    </row>
    <row r="1767" spans="1:25" ht="15" customHeight="1" x14ac:dyDescent="0.2">
      <c r="A1767" s="46"/>
      <c r="B1767" s="259" t="s">
        <v>476</v>
      </c>
      <c r="C1767" s="267" t="s">
        <v>24</v>
      </c>
      <c r="D1767" s="259" t="s">
        <v>25</v>
      </c>
      <c r="E1767" s="259" t="s">
        <v>26</v>
      </c>
      <c r="F1767" s="387" t="s">
        <v>917</v>
      </c>
      <c r="G1767" s="387"/>
      <c r="H1767" s="271" t="s">
        <v>27</v>
      </c>
      <c r="I1767" s="267" t="s">
        <v>28</v>
      </c>
      <c r="J1767" s="267" t="s">
        <v>29</v>
      </c>
      <c r="K1767" s="267" t="s">
        <v>30</v>
      </c>
      <c r="O1767" s="46"/>
      <c r="P1767" s="46"/>
      <c r="Q1767" s="46"/>
      <c r="R1767" s="46"/>
      <c r="S1767" s="46"/>
      <c r="T1767" s="46"/>
      <c r="U1767" s="46"/>
      <c r="V1767" s="46"/>
      <c r="W1767" s="46"/>
      <c r="X1767" s="46"/>
      <c r="Y1767" s="46"/>
    </row>
    <row r="1768" spans="1:25" ht="15" customHeight="1" x14ac:dyDescent="0.2">
      <c r="A1768" s="46"/>
      <c r="B1768" s="260" t="s">
        <v>918</v>
      </c>
      <c r="C1768" s="275" t="s">
        <v>463</v>
      </c>
      <c r="D1768" s="260" t="s">
        <v>47</v>
      </c>
      <c r="E1768" s="260" t="s">
        <v>464</v>
      </c>
      <c r="F1768" s="388" t="s">
        <v>4016</v>
      </c>
      <c r="G1768" s="388"/>
      <c r="H1768" s="274" t="s">
        <v>49</v>
      </c>
      <c r="I1768" s="277">
        <v>1</v>
      </c>
      <c r="J1768" s="276">
        <v>99.01</v>
      </c>
      <c r="K1768" s="276">
        <v>99.01</v>
      </c>
      <c r="O1768" s="46"/>
      <c r="P1768" s="46"/>
      <c r="Q1768" s="46"/>
      <c r="R1768" s="46"/>
      <c r="S1768" s="46"/>
      <c r="T1768" s="46"/>
      <c r="U1768" s="46"/>
      <c r="V1768" s="46"/>
      <c r="W1768" s="46"/>
      <c r="X1768" s="46"/>
      <c r="Y1768" s="46"/>
    </row>
    <row r="1769" spans="1:25" ht="15" customHeight="1" x14ac:dyDescent="0.2">
      <c r="A1769" s="46"/>
      <c r="B1769" s="261" t="s">
        <v>953</v>
      </c>
      <c r="C1769" s="280" t="s">
        <v>957</v>
      </c>
      <c r="D1769" s="261" t="s">
        <v>47</v>
      </c>
      <c r="E1769" s="261" t="s">
        <v>958</v>
      </c>
      <c r="F1769" s="385" t="s">
        <v>3970</v>
      </c>
      <c r="G1769" s="385"/>
      <c r="H1769" s="279" t="s">
        <v>950</v>
      </c>
      <c r="I1769" s="282">
        <v>0.22120000000000001</v>
      </c>
      <c r="J1769" s="281">
        <v>26.08</v>
      </c>
      <c r="K1769" s="281">
        <v>5.76</v>
      </c>
      <c r="O1769" s="46"/>
      <c r="P1769" s="46"/>
      <c r="Q1769" s="46"/>
      <c r="R1769" s="46"/>
      <c r="S1769" s="46"/>
      <c r="T1769" s="46"/>
      <c r="U1769" s="46"/>
      <c r="V1769" s="46"/>
      <c r="W1769" s="46"/>
      <c r="X1769" s="46"/>
      <c r="Y1769" s="46"/>
    </row>
    <row r="1770" spans="1:25" ht="15" customHeight="1" x14ac:dyDescent="0.2">
      <c r="A1770" s="46"/>
      <c r="B1770" s="261" t="s">
        <v>953</v>
      </c>
      <c r="C1770" s="280" t="s">
        <v>954</v>
      </c>
      <c r="D1770" s="261" t="s">
        <v>47</v>
      </c>
      <c r="E1770" s="261" t="s">
        <v>955</v>
      </c>
      <c r="F1770" s="385" t="s">
        <v>3970</v>
      </c>
      <c r="G1770" s="385"/>
      <c r="H1770" s="279" t="s">
        <v>950</v>
      </c>
      <c r="I1770" s="282">
        <v>0.22120000000000001</v>
      </c>
      <c r="J1770" s="281">
        <v>34.46</v>
      </c>
      <c r="K1770" s="281">
        <v>7.62</v>
      </c>
      <c r="O1770" s="46"/>
      <c r="P1770" s="46"/>
      <c r="Q1770" s="46"/>
      <c r="R1770" s="46"/>
      <c r="S1770" s="46"/>
      <c r="T1770" s="46"/>
      <c r="U1770" s="46"/>
      <c r="V1770" s="46"/>
      <c r="W1770" s="46"/>
      <c r="X1770" s="46"/>
      <c r="Y1770" s="46"/>
    </row>
    <row r="1771" spans="1:25" ht="15" customHeight="1" x14ac:dyDescent="0.2">
      <c r="A1771" s="46"/>
      <c r="B1771" s="262" t="s">
        <v>919</v>
      </c>
      <c r="C1771" s="284" t="s">
        <v>1506</v>
      </c>
      <c r="D1771" s="262" t="s">
        <v>47</v>
      </c>
      <c r="E1771" s="262" t="s">
        <v>2708</v>
      </c>
      <c r="F1771" s="389" t="s">
        <v>923</v>
      </c>
      <c r="G1771" s="389"/>
      <c r="H1771" s="283" t="s">
        <v>49</v>
      </c>
      <c r="I1771" s="286">
        <v>1</v>
      </c>
      <c r="J1771" s="285">
        <v>85.45</v>
      </c>
      <c r="K1771" s="285">
        <v>85.45</v>
      </c>
      <c r="O1771" s="46"/>
      <c r="P1771" s="46"/>
      <c r="Q1771" s="46"/>
      <c r="R1771" s="46"/>
      <c r="S1771" s="46"/>
      <c r="T1771" s="46"/>
      <c r="U1771" s="46"/>
      <c r="V1771" s="46"/>
      <c r="W1771" s="46"/>
      <c r="X1771" s="46"/>
      <c r="Y1771" s="46"/>
    </row>
    <row r="1772" spans="1:25" ht="15" customHeight="1" x14ac:dyDescent="0.2">
      <c r="A1772" s="46"/>
      <c r="B1772" s="262" t="s">
        <v>919</v>
      </c>
      <c r="C1772" s="284" t="s">
        <v>964</v>
      </c>
      <c r="D1772" s="262" t="s">
        <v>47</v>
      </c>
      <c r="E1772" s="262" t="s">
        <v>2633</v>
      </c>
      <c r="F1772" s="389" t="s">
        <v>923</v>
      </c>
      <c r="G1772" s="389"/>
      <c r="H1772" s="283" t="s">
        <v>49</v>
      </c>
      <c r="I1772" s="286">
        <v>1.06E-2</v>
      </c>
      <c r="J1772" s="285">
        <v>17.149999999999999</v>
      </c>
      <c r="K1772" s="285">
        <v>0.18</v>
      </c>
      <c r="O1772" s="46"/>
      <c r="P1772" s="46"/>
      <c r="Q1772" s="46"/>
      <c r="R1772" s="46"/>
      <c r="S1772" s="46"/>
      <c r="T1772" s="46"/>
      <c r="U1772" s="46"/>
      <c r="V1772" s="46"/>
      <c r="W1772" s="46"/>
      <c r="X1772" s="46"/>
      <c r="Y1772" s="46"/>
    </row>
    <row r="1773" spans="1:25" ht="15" customHeight="1" x14ac:dyDescent="0.2">
      <c r="A1773" s="46"/>
      <c r="B1773" s="263"/>
      <c r="C1773" s="263"/>
      <c r="D1773" s="263"/>
      <c r="E1773" s="263"/>
      <c r="F1773" s="263" t="s">
        <v>924</v>
      </c>
      <c r="G1773" s="289">
        <v>11.8</v>
      </c>
      <c r="H1773" s="263" t="s">
        <v>925</v>
      </c>
      <c r="I1773" s="289">
        <v>0</v>
      </c>
      <c r="J1773" s="263" t="s">
        <v>926</v>
      </c>
      <c r="K1773" s="289">
        <v>11.8</v>
      </c>
      <c r="O1773" s="46"/>
      <c r="P1773" s="46"/>
      <c r="Q1773" s="46"/>
      <c r="R1773" s="46"/>
      <c r="S1773" s="46"/>
      <c r="T1773" s="46"/>
      <c r="U1773" s="46"/>
      <c r="V1773" s="46"/>
      <c r="W1773" s="46"/>
      <c r="X1773" s="46"/>
      <c r="Y1773" s="46"/>
    </row>
    <row r="1774" spans="1:25" ht="15" customHeight="1" thickBot="1" x14ac:dyDescent="0.25">
      <c r="A1774" s="46"/>
      <c r="B1774" s="263"/>
      <c r="C1774" s="263"/>
      <c r="D1774" s="263"/>
      <c r="E1774" s="263"/>
      <c r="F1774" s="263" t="s">
        <v>927</v>
      </c>
      <c r="G1774" s="289">
        <v>20.6</v>
      </c>
      <c r="H1774" s="263"/>
      <c r="I1774" s="386" t="s">
        <v>928</v>
      </c>
      <c r="J1774" s="386"/>
      <c r="K1774" s="289">
        <v>119.61</v>
      </c>
      <c r="O1774" s="46"/>
      <c r="P1774" s="46"/>
      <c r="Q1774" s="46"/>
      <c r="R1774" s="46"/>
      <c r="S1774" s="46"/>
      <c r="T1774" s="46"/>
      <c r="U1774" s="46"/>
      <c r="V1774" s="46"/>
      <c r="W1774" s="46"/>
      <c r="X1774" s="46"/>
      <c r="Y1774" s="46"/>
    </row>
    <row r="1775" spans="1:25" ht="15" customHeight="1" thickTop="1" x14ac:dyDescent="0.2">
      <c r="A1775" s="46"/>
      <c r="B1775" s="278"/>
      <c r="C1775" s="278"/>
      <c r="D1775" s="278"/>
      <c r="E1775" s="278"/>
      <c r="F1775" s="278"/>
      <c r="G1775" s="278"/>
      <c r="H1775" s="278"/>
      <c r="I1775" s="278"/>
      <c r="J1775" s="278"/>
      <c r="K1775" s="278"/>
      <c r="O1775" s="46"/>
      <c r="P1775" s="46"/>
      <c r="Q1775" s="46"/>
      <c r="R1775" s="46"/>
      <c r="S1775" s="46"/>
      <c r="T1775" s="46"/>
      <c r="U1775" s="46"/>
      <c r="V1775" s="46"/>
      <c r="W1775" s="46"/>
      <c r="X1775" s="46"/>
      <c r="Y1775" s="46"/>
    </row>
    <row r="1776" spans="1:25" ht="15" customHeight="1" x14ac:dyDescent="0.2">
      <c r="A1776" s="46"/>
      <c r="B1776" s="259" t="s">
        <v>478</v>
      </c>
      <c r="C1776" s="267" t="s">
        <v>24</v>
      </c>
      <c r="D1776" s="259" t="s">
        <v>25</v>
      </c>
      <c r="E1776" s="259" t="s">
        <v>26</v>
      </c>
      <c r="F1776" s="387" t="s">
        <v>917</v>
      </c>
      <c r="G1776" s="387"/>
      <c r="H1776" s="271" t="s">
        <v>27</v>
      </c>
      <c r="I1776" s="267" t="s">
        <v>28</v>
      </c>
      <c r="J1776" s="267" t="s">
        <v>29</v>
      </c>
      <c r="K1776" s="267" t="s">
        <v>30</v>
      </c>
      <c r="O1776" s="46"/>
      <c r="P1776" s="46"/>
      <c r="Q1776" s="46"/>
      <c r="R1776" s="46"/>
      <c r="S1776" s="46"/>
      <c r="T1776" s="46"/>
      <c r="U1776" s="46"/>
      <c r="V1776" s="46"/>
      <c r="W1776" s="46"/>
      <c r="X1776" s="46"/>
      <c r="Y1776" s="46"/>
    </row>
    <row r="1777" spans="1:25" ht="15" customHeight="1" x14ac:dyDescent="0.2">
      <c r="A1777" s="46"/>
      <c r="B1777" s="260" t="s">
        <v>918</v>
      </c>
      <c r="C1777" s="275" t="s">
        <v>466</v>
      </c>
      <c r="D1777" s="260" t="s">
        <v>47</v>
      </c>
      <c r="E1777" s="260" t="s">
        <v>467</v>
      </c>
      <c r="F1777" s="388" t="s">
        <v>4016</v>
      </c>
      <c r="G1777" s="388"/>
      <c r="H1777" s="274" t="s">
        <v>49</v>
      </c>
      <c r="I1777" s="277">
        <v>1</v>
      </c>
      <c r="J1777" s="276">
        <v>94.15</v>
      </c>
      <c r="K1777" s="276">
        <v>94.15</v>
      </c>
      <c r="O1777" s="46"/>
      <c r="P1777" s="46"/>
      <c r="Q1777" s="46"/>
      <c r="R1777" s="46"/>
      <c r="S1777" s="46"/>
      <c r="T1777" s="46"/>
      <c r="U1777" s="46"/>
      <c r="V1777" s="46"/>
      <c r="W1777" s="46"/>
      <c r="X1777" s="46"/>
      <c r="Y1777" s="46"/>
    </row>
    <row r="1778" spans="1:25" ht="15" customHeight="1" x14ac:dyDescent="0.2">
      <c r="A1778" s="46"/>
      <c r="B1778" s="261" t="s">
        <v>953</v>
      </c>
      <c r="C1778" s="280" t="s">
        <v>957</v>
      </c>
      <c r="D1778" s="261" t="s">
        <v>47</v>
      </c>
      <c r="E1778" s="261" t="s">
        <v>958</v>
      </c>
      <c r="F1778" s="385" t="s">
        <v>3970</v>
      </c>
      <c r="G1778" s="385"/>
      <c r="H1778" s="279" t="s">
        <v>950</v>
      </c>
      <c r="I1778" s="282">
        <v>0.22120000000000001</v>
      </c>
      <c r="J1778" s="281">
        <v>26.08</v>
      </c>
      <c r="K1778" s="281">
        <v>5.76</v>
      </c>
      <c r="O1778" s="46"/>
      <c r="P1778" s="46"/>
      <c r="Q1778" s="46"/>
      <c r="R1778" s="46"/>
      <c r="S1778" s="46"/>
      <c r="T1778" s="46"/>
      <c r="U1778" s="46"/>
      <c r="V1778" s="46"/>
      <c r="W1778" s="46"/>
      <c r="X1778" s="46"/>
      <c r="Y1778" s="46"/>
    </row>
    <row r="1779" spans="1:25" ht="15" customHeight="1" x14ac:dyDescent="0.2">
      <c r="A1779" s="46"/>
      <c r="B1779" s="261" t="s">
        <v>953</v>
      </c>
      <c r="C1779" s="280" t="s">
        <v>954</v>
      </c>
      <c r="D1779" s="261" t="s">
        <v>47</v>
      </c>
      <c r="E1779" s="261" t="s">
        <v>955</v>
      </c>
      <c r="F1779" s="385" t="s">
        <v>3970</v>
      </c>
      <c r="G1779" s="385"/>
      <c r="H1779" s="279" t="s">
        <v>950</v>
      </c>
      <c r="I1779" s="282">
        <v>0.22120000000000001</v>
      </c>
      <c r="J1779" s="281">
        <v>34.46</v>
      </c>
      <c r="K1779" s="281">
        <v>7.62</v>
      </c>
      <c r="O1779" s="46"/>
      <c r="P1779" s="46"/>
      <c r="Q1779" s="46"/>
      <c r="R1779" s="46"/>
      <c r="S1779" s="46"/>
      <c r="T1779" s="46"/>
      <c r="U1779" s="46"/>
      <c r="V1779" s="46"/>
      <c r="W1779" s="46"/>
      <c r="X1779" s="46"/>
      <c r="Y1779" s="46"/>
    </row>
    <row r="1780" spans="1:25" ht="15" customHeight="1" x14ac:dyDescent="0.2">
      <c r="A1780" s="46"/>
      <c r="B1780" s="262" t="s">
        <v>919</v>
      </c>
      <c r="C1780" s="284" t="s">
        <v>1507</v>
      </c>
      <c r="D1780" s="262" t="s">
        <v>47</v>
      </c>
      <c r="E1780" s="262" t="s">
        <v>2709</v>
      </c>
      <c r="F1780" s="389" t="s">
        <v>923</v>
      </c>
      <c r="G1780" s="389"/>
      <c r="H1780" s="283" t="s">
        <v>49</v>
      </c>
      <c r="I1780" s="286">
        <v>1</v>
      </c>
      <c r="J1780" s="285">
        <v>80.59</v>
      </c>
      <c r="K1780" s="285">
        <v>80.59</v>
      </c>
      <c r="O1780" s="46"/>
      <c r="P1780" s="46"/>
      <c r="Q1780" s="46"/>
      <c r="R1780" s="46"/>
      <c r="S1780" s="46"/>
      <c r="T1780" s="46"/>
      <c r="U1780" s="46"/>
      <c r="V1780" s="46"/>
      <c r="W1780" s="46"/>
      <c r="X1780" s="46"/>
      <c r="Y1780" s="46"/>
    </row>
    <row r="1781" spans="1:25" ht="15" customHeight="1" x14ac:dyDescent="0.2">
      <c r="A1781" s="46"/>
      <c r="B1781" s="262" t="s">
        <v>919</v>
      </c>
      <c r="C1781" s="284" t="s">
        <v>964</v>
      </c>
      <c r="D1781" s="262" t="s">
        <v>47</v>
      </c>
      <c r="E1781" s="262" t="s">
        <v>2633</v>
      </c>
      <c r="F1781" s="389" t="s">
        <v>923</v>
      </c>
      <c r="G1781" s="389"/>
      <c r="H1781" s="283" t="s">
        <v>49</v>
      </c>
      <c r="I1781" s="286">
        <v>1.06E-2</v>
      </c>
      <c r="J1781" s="285">
        <v>17.149999999999999</v>
      </c>
      <c r="K1781" s="285">
        <v>0.18</v>
      </c>
      <c r="O1781" s="46"/>
      <c r="P1781" s="46"/>
      <c r="Q1781" s="46"/>
      <c r="R1781" s="46"/>
      <c r="S1781" s="46"/>
      <c r="T1781" s="46"/>
      <c r="U1781" s="46"/>
      <c r="V1781" s="46"/>
      <c r="W1781" s="46"/>
      <c r="X1781" s="46"/>
      <c r="Y1781" s="46"/>
    </row>
    <row r="1782" spans="1:25" ht="15" customHeight="1" x14ac:dyDescent="0.2">
      <c r="A1782" s="46"/>
      <c r="B1782" s="263"/>
      <c r="C1782" s="263"/>
      <c r="D1782" s="263"/>
      <c r="E1782" s="263"/>
      <c r="F1782" s="263" t="s">
        <v>924</v>
      </c>
      <c r="G1782" s="289">
        <v>11.8</v>
      </c>
      <c r="H1782" s="263" t="s">
        <v>925</v>
      </c>
      <c r="I1782" s="289">
        <v>0</v>
      </c>
      <c r="J1782" s="263" t="s">
        <v>926</v>
      </c>
      <c r="K1782" s="289">
        <v>11.8</v>
      </c>
      <c r="O1782" s="46"/>
      <c r="P1782" s="46"/>
      <c r="Q1782" s="46"/>
      <c r="R1782" s="46"/>
      <c r="S1782" s="46"/>
      <c r="T1782" s="46"/>
      <c r="U1782" s="46"/>
      <c r="V1782" s="46"/>
      <c r="W1782" s="46"/>
      <c r="X1782" s="46"/>
      <c r="Y1782" s="46"/>
    </row>
    <row r="1783" spans="1:25" ht="15" customHeight="1" thickBot="1" x14ac:dyDescent="0.25">
      <c r="A1783" s="46"/>
      <c r="B1783" s="263"/>
      <c r="C1783" s="263"/>
      <c r="D1783" s="263"/>
      <c r="E1783" s="263"/>
      <c r="F1783" s="263" t="s">
        <v>927</v>
      </c>
      <c r="G1783" s="289">
        <v>19.59</v>
      </c>
      <c r="H1783" s="263"/>
      <c r="I1783" s="386" t="s">
        <v>928</v>
      </c>
      <c r="J1783" s="386"/>
      <c r="K1783" s="289">
        <v>113.74</v>
      </c>
      <c r="O1783" s="46"/>
      <c r="P1783" s="46"/>
      <c r="Q1783" s="46"/>
      <c r="R1783" s="46"/>
      <c r="S1783" s="46"/>
      <c r="T1783" s="46"/>
      <c r="U1783" s="46"/>
      <c r="V1783" s="46"/>
      <c r="W1783" s="46"/>
      <c r="X1783" s="46"/>
      <c r="Y1783" s="46"/>
    </row>
    <row r="1784" spans="1:25" ht="15" customHeight="1" thickTop="1" x14ac:dyDescent="0.2">
      <c r="A1784" s="46"/>
      <c r="B1784" s="278"/>
      <c r="C1784" s="278"/>
      <c r="D1784" s="278"/>
      <c r="E1784" s="278"/>
      <c r="F1784" s="278"/>
      <c r="G1784" s="278"/>
      <c r="H1784" s="278"/>
      <c r="I1784" s="278"/>
      <c r="J1784" s="278"/>
      <c r="K1784" s="278"/>
      <c r="O1784" s="46"/>
      <c r="P1784" s="46"/>
      <c r="Q1784" s="46"/>
      <c r="R1784" s="46"/>
      <c r="S1784" s="46"/>
      <c r="T1784" s="46"/>
      <c r="U1784" s="46"/>
      <c r="V1784" s="46"/>
      <c r="W1784" s="46"/>
      <c r="X1784" s="46"/>
      <c r="Y1784" s="46"/>
    </row>
    <row r="1785" spans="1:25" ht="15" customHeight="1" x14ac:dyDescent="0.2">
      <c r="A1785" s="46"/>
      <c r="B1785" s="259" t="s">
        <v>481</v>
      </c>
      <c r="C1785" s="267" t="s">
        <v>24</v>
      </c>
      <c r="D1785" s="259" t="s">
        <v>25</v>
      </c>
      <c r="E1785" s="259" t="s">
        <v>26</v>
      </c>
      <c r="F1785" s="387" t="s">
        <v>917</v>
      </c>
      <c r="G1785" s="387"/>
      <c r="H1785" s="271" t="s">
        <v>27</v>
      </c>
      <c r="I1785" s="267" t="s">
        <v>28</v>
      </c>
      <c r="J1785" s="267" t="s">
        <v>29</v>
      </c>
      <c r="K1785" s="267" t="s">
        <v>30</v>
      </c>
      <c r="O1785" s="46"/>
      <c r="P1785" s="46"/>
      <c r="Q1785" s="46"/>
      <c r="R1785" s="46"/>
      <c r="S1785" s="46"/>
      <c r="T1785" s="46"/>
      <c r="U1785" s="46"/>
      <c r="V1785" s="46"/>
      <c r="W1785" s="46"/>
      <c r="X1785" s="46"/>
      <c r="Y1785" s="46"/>
    </row>
    <row r="1786" spans="1:25" ht="15" customHeight="1" x14ac:dyDescent="0.2">
      <c r="A1786" s="46"/>
      <c r="B1786" s="260" t="s">
        <v>918</v>
      </c>
      <c r="C1786" s="275" t="s">
        <v>3417</v>
      </c>
      <c r="D1786" s="260" t="s">
        <v>47</v>
      </c>
      <c r="E1786" s="260" t="s">
        <v>3418</v>
      </c>
      <c r="F1786" s="388" t="s">
        <v>4020</v>
      </c>
      <c r="G1786" s="388"/>
      <c r="H1786" s="274" t="s">
        <v>83</v>
      </c>
      <c r="I1786" s="277">
        <v>1</v>
      </c>
      <c r="J1786" s="276">
        <v>62.65</v>
      </c>
      <c r="K1786" s="276">
        <v>62.65</v>
      </c>
      <c r="O1786" s="46"/>
      <c r="P1786" s="46"/>
      <c r="Q1786" s="46"/>
      <c r="R1786" s="46"/>
      <c r="S1786" s="46"/>
      <c r="T1786" s="46"/>
      <c r="U1786" s="46"/>
      <c r="V1786" s="46"/>
      <c r="W1786" s="46"/>
      <c r="X1786" s="46"/>
      <c r="Y1786" s="46"/>
    </row>
    <row r="1787" spans="1:25" ht="15" customHeight="1" x14ac:dyDescent="0.2">
      <c r="A1787" s="46"/>
      <c r="B1787" s="261" t="s">
        <v>953</v>
      </c>
      <c r="C1787" s="280" t="s">
        <v>954</v>
      </c>
      <c r="D1787" s="261" t="s">
        <v>47</v>
      </c>
      <c r="E1787" s="261" t="s">
        <v>955</v>
      </c>
      <c r="F1787" s="385" t="s">
        <v>3970</v>
      </c>
      <c r="G1787" s="385"/>
      <c r="H1787" s="279" t="s">
        <v>950</v>
      </c>
      <c r="I1787" s="282">
        <v>0.19400000000000001</v>
      </c>
      <c r="J1787" s="281">
        <v>34.46</v>
      </c>
      <c r="K1787" s="281">
        <v>6.68</v>
      </c>
      <c r="O1787" s="46"/>
      <c r="P1787" s="46"/>
      <c r="Q1787" s="46"/>
      <c r="R1787" s="46"/>
      <c r="S1787" s="46"/>
      <c r="T1787" s="46"/>
      <c r="U1787" s="46"/>
      <c r="V1787" s="46"/>
      <c r="W1787" s="46"/>
      <c r="X1787" s="46"/>
      <c r="Y1787" s="46"/>
    </row>
    <row r="1788" spans="1:25" ht="15" customHeight="1" x14ac:dyDescent="0.2">
      <c r="A1788" s="46"/>
      <c r="B1788" s="261" t="s">
        <v>953</v>
      </c>
      <c r="C1788" s="280" t="s">
        <v>957</v>
      </c>
      <c r="D1788" s="261" t="s">
        <v>47</v>
      </c>
      <c r="E1788" s="261" t="s">
        <v>958</v>
      </c>
      <c r="F1788" s="385" t="s">
        <v>3970</v>
      </c>
      <c r="G1788" s="385"/>
      <c r="H1788" s="279" t="s">
        <v>950</v>
      </c>
      <c r="I1788" s="282">
        <v>0.19400000000000001</v>
      </c>
      <c r="J1788" s="281">
        <v>26.08</v>
      </c>
      <c r="K1788" s="281">
        <v>5.05</v>
      </c>
      <c r="O1788" s="46"/>
      <c r="P1788" s="46"/>
      <c r="Q1788" s="46"/>
      <c r="R1788" s="46"/>
      <c r="S1788" s="46"/>
      <c r="T1788" s="46"/>
      <c r="U1788" s="46"/>
      <c r="V1788" s="46"/>
      <c r="W1788" s="46"/>
      <c r="X1788" s="46"/>
      <c r="Y1788" s="46"/>
    </row>
    <row r="1789" spans="1:25" ht="15" customHeight="1" x14ac:dyDescent="0.2">
      <c r="A1789" s="46"/>
      <c r="B1789" s="262" t="s">
        <v>919</v>
      </c>
      <c r="C1789" s="284" t="s">
        <v>3648</v>
      </c>
      <c r="D1789" s="262" t="s">
        <v>47</v>
      </c>
      <c r="E1789" s="262" t="s">
        <v>3649</v>
      </c>
      <c r="F1789" s="389" t="s">
        <v>923</v>
      </c>
      <c r="G1789" s="389"/>
      <c r="H1789" s="283" t="s">
        <v>83</v>
      </c>
      <c r="I1789" s="286">
        <v>1.0389999999999999</v>
      </c>
      <c r="J1789" s="285">
        <v>49.01</v>
      </c>
      <c r="K1789" s="285">
        <v>50.92</v>
      </c>
      <c r="O1789" s="46"/>
      <c r="P1789" s="46"/>
      <c r="Q1789" s="46"/>
      <c r="R1789" s="46"/>
      <c r="S1789" s="46"/>
      <c r="T1789" s="46"/>
      <c r="U1789" s="46"/>
      <c r="V1789" s="46"/>
      <c r="W1789" s="46"/>
      <c r="X1789" s="46"/>
      <c r="Y1789" s="46"/>
    </row>
    <row r="1790" spans="1:25" ht="15" customHeight="1" x14ac:dyDescent="0.2">
      <c r="A1790" s="46"/>
      <c r="B1790" s="263"/>
      <c r="C1790" s="263"/>
      <c r="D1790" s="263"/>
      <c r="E1790" s="263"/>
      <c r="F1790" s="263" t="s">
        <v>924</v>
      </c>
      <c r="G1790" s="289">
        <v>10.35</v>
      </c>
      <c r="H1790" s="263" t="s">
        <v>925</v>
      </c>
      <c r="I1790" s="289">
        <v>0</v>
      </c>
      <c r="J1790" s="263" t="s">
        <v>926</v>
      </c>
      <c r="K1790" s="289">
        <v>10.35</v>
      </c>
      <c r="O1790" s="46"/>
      <c r="P1790" s="46"/>
      <c r="Q1790" s="46"/>
      <c r="R1790" s="46"/>
      <c r="S1790" s="46"/>
      <c r="T1790" s="46"/>
      <c r="U1790" s="46"/>
      <c r="V1790" s="46"/>
      <c r="W1790" s="46"/>
      <c r="X1790" s="46"/>
      <c r="Y1790" s="46"/>
    </row>
    <row r="1791" spans="1:25" ht="15" customHeight="1" thickBot="1" x14ac:dyDescent="0.25">
      <c r="A1791" s="46"/>
      <c r="B1791" s="263"/>
      <c r="C1791" s="263"/>
      <c r="D1791" s="263"/>
      <c r="E1791" s="263"/>
      <c r="F1791" s="263" t="s">
        <v>927</v>
      </c>
      <c r="G1791" s="289">
        <v>13.03</v>
      </c>
      <c r="H1791" s="263"/>
      <c r="I1791" s="386" t="s">
        <v>928</v>
      </c>
      <c r="J1791" s="386"/>
      <c r="K1791" s="289">
        <v>75.680000000000007</v>
      </c>
      <c r="O1791" s="46"/>
      <c r="P1791" s="46"/>
      <c r="Q1791" s="46"/>
      <c r="R1791" s="46"/>
      <c r="S1791" s="46"/>
      <c r="T1791" s="46"/>
      <c r="U1791" s="46"/>
      <c r="V1791" s="46"/>
      <c r="W1791" s="46"/>
      <c r="X1791" s="46"/>
      <c r="Y1791" s="46"/>
    </row>
    <row r="1792" spans="1:25" ht="15" customHeight="1" thickTop="1" x14ac:dyDescent="0.2">
      <c r="A1792" s="46"/>
      <c r="B1792" s="278"/>
      <c r="C1792" s="278"/>
      <c r="D1792" s="278"/>
      <c r="E1792" s="278"/>
      <c r="F1792" s="278"/>
      <c r="G1792" s="278"/>
      <c r="H1792" s="278"/>
      <c r="I1792" s="278"/>
      <c r="J1792" s="278"/>
      <c r="K1792" s="278"/>
      <c r="O1792" s="46"/>
      <c r="P1792" s="46"/>
      <c r="Q1792" s="46"/>
      <c r="R1792" s="46"/>
      <c r="S1792" s="46"/>
      <c r="T1792" s="46"/>
      <c r="U1792" s="46"/>
      <c r="V1792" s="46"/>
      <c r="W1792" s="46"/>
      <c r="X1792" s="46"/>
      <c r="Y1792" s="46"/>
    </row>
    <row r="1793" spans="1:25" ht="15" customHeight="1" x14ac:dyDescent="0.2">
      <c r="A1793" s="46"/>
      <c r="B1793" s="259" t="s">
        <v>484</v>
      </c>
      <c r="C1793" s="267" t="s">
        <v>24</v>
      </c>
      <c r="D1793" s="259" t="s">
        <v>25</v>
      </c>
      <c r="E1793" s="259" t="s">
        <v>26</v>
      </c>
      <c r="F1793" s="387" t="s">
        <v>917</v>
      </c>
      <c r="G1793" s="387"/>
      <c r="H1793" s="271" t="s">
        <v>27</v>
      </c>
      <c r="I1793" s="267" t="s">
        <v>28</v>
      </c>
      <c r="J1793" s="267" t="s">
        <v>29</v>
      </c>
      <c r="K1793" s="267" t="s">
        <v>30</v>
      </c>
      <c r="O1793" s="46"/>
      <c r="P1793" s="46"/>
      <c r="Q1793" s="46"/>
      <c r="R1793" s="46"/>
      <c r="S1793" s="46"/>
      <c r="T1793" s="46"/>
      <c r="U1793" s="46"/>
      <c r="V1793" s="46"/>
      <c r="W1793" s="46"/>
      <c r="X1793" s="46"/>
      <c r="Y1793" s="46"/>
    </row>
    <row r="1794" spans="1:25" ht="15" customHeight="1" x14ac:dyDescent="0.2">
      <c r="A1794" s="46"/>
      <c r="B1794" s="260" t="s">
        <v>918</v>
      </c>
      <c r="C1794" s="275" t="s">
        <v>470</v>
      </c>
      <c r="D1794" s="260" t="s">
        <v>47</v>
      </c>
      <c r="E1794" s="260" t="s">
        <v>471</v>
      </c>
      <c r="F1794" s="388" t="s">
        <v>4020</v>
      </c>
      <c r="G1794" s="388"/>
      <c r="H1794" s="274" t="s">
        <v>83</v>
      </c>
      <c r="I1794" s="277">
        <v>1</v>
      </c>
      <c r="J1794" s="276">
        <v>109.65</v>
      </c>
      <c r="K1794" s="276">
        <v>109.65</v>
      </c>
      <c r="O1794" s="46"/>
      <c r="P1794" s="46"/>
      <c r="Q1794" s="46"/>
      <c r="R1794" s="46"/>
      <c r="S1794" s="46"/>
      <c r="T1794" s="46"/>
      <c r="U1794" s="46"/>
      <c r="V1794" s="46"/>
      <c r="W1794" s="46"/>
      <c r="X1794" s="46"/>
      <c r="Y1794" s="46"/>
    </row>
    <row r="1795" spans="1:25" ht="15" customHeight="1" x14ac:dyDescent="0.2">
      <c r="A1795" s="46"/>
      <c r="B1795" s="261" t="s">
        <v>953</v>
      </c>
      <c r="C1795" s="280" t="s">
        <v>957</v>
      </c>
      <c r="D1795" s="261" t="s">
        <v>47</v>
      </c>
      <c r="E1795" s="261" t="s">
        <v>958</v>
      </c>
      <c r="F1795" s="385" t="s">
        <v>3970</v>
      </c>
      <c r="G1795" s="385"/>
      <c r="H1795" s="279" t="s">
        <v>950</v>
      </c>
      <c r="I1795" s="282">
        <v>0.30599999999999999</v>
      </c>
      <c r="J1795" s="281">
        <v>26.08</v>
      </c>
      <c r="K1795" s="281">
        <v>7.98</v>
      </c>
      <c r="O1795" s="46"/>
      <c r="P1795" s="46"/>
      <c r="Q1795" s="46"/>
      <c r="R1795" s="46"/>
      <c r="S1795" s="46"/>
      <c r="T1795" s="46"/>
      <c r="U1795" s="46"/>
      <c r="V1795" s="46"/>
      <c r="W1795" s="46"/>
      <c r="X1795" s="46"/>
      <c r="Y1795" s="46"/>
    </row>
    <row r="1796" spans="1:25" ht="15" customHeight="1" x14ac:dyDescent="0.2">
      <c r="A1796" s="46"/>
      <c r="B1796" s="261" t="s">
        <v>953</v>
      </c>
      <c r="C1796" s="280" t="s">
        <v>954</v>
      </c>
      <c r="D1796" s="261" t="s">
        <v>47</v>
      </c>
      <c r="E1796" s="261" t="s">
        <v>955</v>
      </c>
      <c r="F1796" s="385" t="s">
        <v>3970</v>
      </c>
      <c r="G1796" s="385"/>
      <c r="H1796" s="279" t="s">
        <v>950</v>
      </c>
      <c r="I1796" s="282">
        <v>0.30599999999999999</v>
      </c>
      <c r="J1796" s="281">
        <v>34.46</v>
      </c>
      <c r="K1796" s="281">
        <v>10.54</v>
      </c>
      <c r="O1796" s="46"/>
      <c r="P1796" s="46"/>
      <c r="Q1796" s="46"/>
      <c r="R1796" s="46"/>
      <c r="S1796" s="46"/>
      <c r="T1796" s="46"/>
      <c r="U1796" s="46"/>
      <c r="V1796" s="46"/>
      <c r="W1796" s="46"/>
      <c r="X1796" s="46"/>
      <c r="Y1796" s="46"/>
    </row>
    <row r="1797" spans="1:25" ht="15" customHeight="1" x14ac:dyDescent="0.2">
      <c r="A1797" s="46"/>
      <c r="B1797" s="262" t="s">
        <v>919</v>
      </c>
      <c r="C1797" s="284" t="s">
        <v>1508</v>
      </c>
      <c r="D1797" s="262" t="s">
        <v>47</v>
      </c>
      <c r="E1797" s="262" t="s">
        <v>1509</v>
      </c>
      <c r="F1797" s="389" t="s">
        <v>923</v>
      </c>
      <c r="G1797" s="389"/>
      <c r="H1797" s="283" t="s">
        <v>83</v>
      </c>
      <c r="I1797" s="286">
        <v>1.0389999999999999</v>
      </c>
      <c r="J1797" s="285">
        <v>87.71</v>
      </c>
      <c r="K1797" s="285">
        <v>91.13</v>
      </c>
      <c r="O1797" s="46"/>
      <c r="P1797" s="46"/>
      <c r="Q1797" s="46"/>
      <c r="R1797" s="46"/>
      <c r="S1797" s="46"/>
      <c r="T1797" s="46"/>
      <c r="U1797" s="46"/>
      <c r="V1797" s="46"/>
      <c r="W1797" s="46"/>
      <c r="X1797" s="46"/>
      <c r="Y1797" s="46"/>
    </row>
    <row r="1798" spans="1:25" ht="15" customHeight="1" x14ac:dyDescent="0.2">
      <c r="A1798" s="46"/>
      <c r="B1798" s="263"/>
      <c r="C1798" s="263"/>
      <c r="D1798" s="263"/>
      <c r="E1798" s="263"/>
      <c r="F1798" s="263" t="s">
        <v>924</v>
      </c>
      <c r="G1798" s="289">
        <v>16.329999999999998</v>
      </c>
      <c r="H1798" s="263" t="s">
        <v>925</v>
      </c>
      <c r="I1798" s="289">
        <v>0</v>
      </c>
      <c r="J1798" s="263" t="s">
        <v>926</v>
      </c>
      <c r="K1798" s="289">
        <v>16.329999999999998</v>
      </c>
      <c r="O1798" s="46"/>
      <c r="P1798" s="46"/>
      <c r="Q1798" s="46"/>
      <c r="R1798" s="46"/>
      <c r="S1798" s="46"/>
      <c r="T1798" s="46"/>
      <c r="U1798" s="46"/>
      <c r="V1798" s="46"/>
      <c r="W1798" s="46"/>
      <c r="X1798" s="46"/>
      <c r="Y1798" s="46"/>
    </row>
    <row r="1799" spans="1:25" ht="15" customHeight="1" thickBot="1" x14ac:dyDescent="0.25">
      <c r="A1799" s="46"/>
      <c r="B1799" s="263"/>
      <c r="C1799" s="263"/>
      <c r="D1799" s="263"/>
      <c r="E1799" s="263"/>
      <c r="F1799" s="263" t="s">
        <v>927</v>
      </c>
      <c r="G1799" s="289">
        <v>22.81</v>
      </c>
      <c r="H1799" s="263"/>
      <c r="I1799" s="386" t="s">
        <v>928</v>
      </c>
      <c r="J1799" s="386"/>
      <c r="K1799" s="289">
        <v>132.46</v>
      </c>
      <c r="O1799" s="46"/>
      <c r="P1799" s="46"/>
      <c r="Q1799" s="46"/>
      <c r="R1799" s="46"/>
      <c r="S1799" s="46"/>
      <c r="T1799" s="46"/>
      <c r="U1799" s="46"/>
      <c r="V1799" s="46"/>
      <c r="W1799" s="46"/>
      <c r="X1799" s="46"/>
      <c r="Y1799" s="46"/>
    </row>
    <row r="1800" spans="1:25" ht="15" customHeight="1" thickTop="1" x14ac:dyDescent="0.2">
      <c r="A1800" s="46"/>
      <c r="B1800" s="278"/>
      <c r="C1800" s="278"/>
      <c r="D1800" s="278"/>
      <c r="E1800" s="278"/>
      <c r="F1800" s="278"/>
      <c r="G1800" s="278"/>
      <c r="H1800" s="278"/>
      <c r="I1800" s="278"/>
      <c r="J1800" s="278"/>
      <c r="K1800" s="278"/>
      <c r="O1800" s="46"/>
      <c r="P1800" s="46"/>
      <c r="Q1800" s="46"/>
      <c r="R1800" s="46"/>
      <c r="S1800" s="46"/>
      <c r="T1800" s="46"/>
      <c r="U1800" s="46"/>
      <c r="V1800" s="46"/>
      <c r="W1800" s="46"/>
      <c r="X1800" s="46"/>
      <c r="Y1800" s="46"/>
    </row>
    <row r="1801" spans="1:25" ht="15" customHeight="1" x14ac:dyDescent="0.2">
      <c r="A1801" s="46"/>
      <c r="B1801" s="259" t="s">
        <v>487</v>
      </c>
      <c r="C1801" s="267" t="s">
        <v>24</v>
      </c>
      <c r="D1801" s="259" t="s">
        <v>25</v>
      </c>
      <c r="E1801" s="259" t="s">
        <v>26</v>
      </c>
      <c r="F1801" s="387" t="s">
        <v>917</v>
      </c>
      <c r="G1801" s="387"/>
      <c r="H1801" s="271" t="s">
        <v>27</v>
      </c>
      <c r="I1801" s="267" t="s">
        <v>28</v>
      </c>
      <c r="J1801" s="267" t="s">
        <v>29</v>
      </c>
      <c r="K1801" s="267" t="s">
        <v>30</v>
      </c>
      <c r="O1801" s="46"/>
      <c r="P1801" s="46"/>
      <c r="Q1801" s="46"/>
      <c r="R1801" s="46"/>
      <c r="S1801" s="46"/>
      <c r="T1801" s="46"/>
      <c r="U1801" s="46"/>
      <c r="V1801" s="46"/>
      <c r="W1801" s="46"/>
      <c r="X1801" s="46"/>
      <c r="Y1801" s="46"/>
    </row>
    <row r="1802" spans="1:25" ht="15" customHeight="1" x14ac:dyDescent="0.2">
      <c r="A1802" s="46"/>
      <c r="B1802" s="260" t="s">
        <v>918</v>
      </c>
      <c r="C1802" s="275" t="s">
        <v>473</v>
      </c>
      <c r="D1802" s="260" t="s">
        <v>47</v>
      </c>
      <c r="E1802" s="260" t="s">
        <v>474</v>
      </c>
      <c r="F1802" s="388" t="s">
        <v>4018</v>
      </c>
      <c r="G1802" s="388"/>
      <c r="H1802" s="274" t="s">
        <v>49</v>
      </c>
      <c r="I1802" s="277">
        <v>1</v>
      </c>
      <c r="J1802" s="276">
        <v>8.18</v>
      </c>
      <c r="K1802" s="276">
        <v>8.18</v>
      </c>
      <c r="O1802" s="46"/>
      <c r="P1802" s="46"/>
      <c r="Q1802" s="46"/>
      <c r="R1802" s="46"/>
      <c r="S1802" s="46"/>
      <c r="T1802" s="46"/>
      <c r="U1802" s="46"/>
      <c r="V1802" s="46"/>
      <c r="W1802" s="46"/>
      <c r="X1802" s="46"/>
      <c r="Y1802" s="46"/>
    </row>
    <row r="1803" spans="1:25" ht="15" customHeight="1" x14ac:dyDescent="0.2">
      <c r="A1803" s="46"/>
      <c r="B1803" s="261" t="s">
        <v>953</v>
      </c>
      <c r="C1803" s="280" t="s">
        <v>957</v>
      </c>
      <c r="D1803" s="261" t="s">
        <v>47</v>
      </c>
      <c r="E1803" s="261" t="s">
        <v>958</v>
      </c>
      <c r="F1803" s="385" t="s">
        <v>3970</v>
      </c>
      <c r="G1803" s="385"/>
      <c r="H1803" s="279" t="s">
        <v>950</v>
      </c>
      <c r="I1803" s="282">
        <v>9.4399999999999998E-2</v>
      </c>
      <c r="J1803" s="281">
        <v>26.08</v>
      </c>
      <c r="K1803" s="281">
        <v>2.46</v>
      </c>
      <c r="O1803" s="46"/>
      <c r="P1803" s="46"/>
      <c r="Q1803" s="46"/>
      <c r="R1803" s="46"/>
      <c r="S1803" s="46"/>
      <c r="T1803" s="46"/>
      <c r="U1803" s="46"/>
      <c r="V1803" s="46"/>
      <c r="W1803" s="46"/>
      <c r="X1803" s="46"/>
      <c r="Y1803" s="46"/>
    </row>
    <row r="1804" spans="1:25" ht="15" customHeight="1" x14ac:dyDescent="0.2">
      <c r="A1804" s="46"/>
      <c r="B1804" s="261" t="s">
        <v>953</v>
      </c>
      <c r="C1804" s="280" t="s">
        <v>954</v>
      </c>
      <c r="D1804" s="261" t="s">
        <v>47</v>
      </c>
      <c r="E1804" s="261" t="s">
        <v>955</v>
      </c>
      <c r="F1804" s="385" t="s">
        <v>3970</v>
      </c>
      <c r="G1804" s="385"/>
      <c r="H1804" s="279" t="s">
        <v>950</v>
      </c>
      <c r="I1804" s="282">
        <v>9.4399999999999998E-2</v>
      </c>
      <c r="J1804" s="281">
        <v>34.46</v>
      </c>
      <c r="K1804" s="281">
        <v>3.25</v>
      </c>
      <c r="O1804" s="46"/>
      <c r="P1804" s="46"/>
      <c r="Q1804" s="46"/>
      <c r="R1804" s="46"/>
      <c r="S1804" s="46"/>
      <c r="T1804" s="46"/>
      <c r="U1804" s="46"/>
      <c r="V1804" s="46"/>
      <c r="W1804" s="46"/>
      <c r="X1804" s="46"/>
      <c r="Y1804" s="46"/>
    </row>
    <row r="1805" spans="1:25" ht="15" customHeight="1" x14ac:dyDescent="0.2">
      <c r="A1805" s="46"/>
      <c r="B1805" s="262" t="s">
        <v>919</v>
      </c>
      <c r="C1805" s="284" t="s">
        <v>1510</v>
      </c>
      <c r="D1805" s="262" t="s">
        <v>47</v>
      </c>
      <c r="E1805" s="262" t="s">
        <v>1511</v>
      </c>
      <c r="F1805" s="389" t="s">
        <v>923</v>
      </c>
      <c r="G1805" s="389"/>
      <c r="H1805" s="283" t="s">
        <v>49</v>
      </c>
      <c r="I1805" s="286">
        <v>1</v>
      </c>
      <c r="J1805" s="285">
        <v>1.33</v>
      </c>
      <c r="K1805" s="285">
        <v>1.33</v>
      </c>
      <c r="O1805" s="46"/>
      <c r="P1805" s="46"/>
      <c r="Q1805" s="46"/>
      <c r="R1805" s="46"/>
      <c r="S1805" s="46"/>
      <c r="T1805" s="46"/>
      <c r="U1805" s="46"/>
      <c r="V1805" s="46"/>
      <c r="W1805" s="46"/>
      <c r="X1805" s="46"/>
      <c r="Y1805" s="46"/>
    </row>
    <row r="1806" spans="1:25" ht="15" customHeight="1" x14ac:dyDescent="0.2">
      <c r="A1806" s="46"/>
      <c r="B1806" s="262" t="s">
        <v>919</v>
      </c>
      <c r="C1806" s="284" t="s">
        <v>1492</v>
      </c>
      <c r="D1806" s="262" t="s">
        <v>47</v>
      </c>
      <c r="E1806" s="262" t="s">
        <v>1493</v>
      </c>
      <c r="F1806" s="389" t="s">
        <v>923</v>
      </c>
      <c r="G1806" s="389"/>
      <c r="H1806" s="283" t="s">
        <v>49</v>
      </c>
      <c r="I1806" s="286">
        <v>7.0000000000000001E-3</v>
      </c>
      <c r="J1806" s="285">
        <v>89.35</v>
      </c>
      <c r="K1806" s="285">
        <v>0.62</v>
      </c>
      <c r="O1806" s="46"/>
      <c r="P1806" s="46"/>
      <c r="Q1806" s="46"/>
      <c r="R1806" s="46"/>
      <c r="S1806" s="46"/>
      <c r="T1806" s="46"/>
      <c r="U1806" s="46"/>
      <c r="V1806" s="46"/>
      <c r="W1806" s="46"/>
      <c r="X1806" s="46"/>
      <c r="Y1806" s="46"/>
    </row>
    <row r="1807" spans="1:25" ht="15" customHeight="1" x14ac:dyDescent="0.2">
      <c r="A1807" s="46"/>
      <c r="B1807" s="262" t="s">
        <v>919</v>
      </c>
      <c r="C1807" s="284" t="s">
        <v>1489</v>
      </c>
      <c r="D1807" s="262" t="s">
        <v>47</v>
      </c>
      <c r="E1807" s="262" t="s">
        <v>2706</v>
      </c>
      <c r="F1807" s="389" t="s">
        <v>923</v>
      </c>
      <c r="G1807" s="389"/>
      <c r="H1807" s="283" t="s">
        <v>49</v>
      </c>
      <c r="I1807" s="286">
        <v>3.15E-2</v>
      </c>
      <c r="J1807" s="285">
        <v>2.08</v>
      </c>
      <c r="K1807" s="285">
        <v>0.06</v>
      </c>
      <c r="O1807" s="46"/>
      <c r="P1807" s="46"/>
      <c r="Q1807" s="46"/>
      <c r="R1807" s="46"/>
      <c r="S1807" s="46"/>
      <c r="T1807" s="46"/>
      <c r="U1807" s="46"/>
      <c r="V1807" s="46"/>
      <c r="W1807" s="46"/>
      <c r="X1807" s="46"/>
      <c r="Y1807" s="46"/>
    </row>
    <row r="1808" spans="1:25" ht="15" customHeight="1" x14ac:dyDescent="0.2">
      <c r="A1808" s="46"/>
      <c r="B1808" s="262" t="s">
        <v>919</v>
      </c>
      <c r="C1808" s="284" t="s">
        <v>1500</v>
      </c>
      <c r="D1808" s="262" t="s">
        <v>47</v>
      </c>
      <c r="E1808" s="262" t="s">
        <v>1501</v>
      </c>
      <c r="F1808" s="389" t="s">
        <v>923</v>
      </c>
      <c r="G1808" s="389"/>
      <c r="H1808" s="283" t="s">
        <v>49</v>
      </c>
      <c r="I1808" s="286">
        <v>5.8999999999999999E-3</v>
      </c>
      <c r="J1808" s="285">
        <v>78.86</v>
      </c>
      <c r="K1808" s="285">
        <v>0.46</v>
      </c>
      <c r="O1808" s="46"/>
      <c r="P1808" s="46"/>
      <c r="Q1808" s="46"/>
      <c r="R1808" s="46"/>
      <c r="S1808" s="46"/>
      <c r="T1808" s="46"/>
      <c r="U1808" s="46"/>
      <c r="V1808" s="46"/>
      <c r="W1808" s="46"/>
      <c r="X1808" s="46"/>
      <c r="Y1808" s="46"/>
    </row>
    <row r="1809" spans="1:25" ht="15" customHeight="1" x14ac:dyDescent="0.2">
      <c r="A1809" s="46"/>
      <c r="B1809" s="263"/>
      <c r="C1809" s="263"/>
      <c r="D1809" s="263"/>
      <c r="E1809" s="263"/>
      <c r="F1809" s="263" t="s">
        <v>924</v>
      </c>
      <c r="G1809" s="289">
        <v>5.03</v>
      </c>
      <c r="H1809" s="263" t="s">
        <v>925</v>
      </c>
      <c r="I1809" s="289">
        <v>0</v>
      </c>
      <c r="J1809" s="263" t="s">
        <v>926</v>
      </c>
      <c r="K1809" s="289">
        <v>5.03</v>
      </c>
      <c r="O1809" s="46"/>
      <c r="P1809" s="46"/>
      <c r="Q1809" s="46"/>
      <c r="R1809" s="46"/>
      <c r="S1809" s="46"/>
      <c r="T1809" s="46"/>
      <c r="U1809" s="46"/>
      <c r="V1809" s="46"/>
      <c r="W1809" s="46"/>
      <c r="X1809" s="46"/>
      <c r="Y1809" s="46"/>
    </row>
    <row r="1810" spans="1:25" ht="15" customHeight="1" thickBot="1" x14ac:dyDescent="0.25">
      <c r="A1810" s="46"/>
      <c r="B1810" s="263"/>
      <c r="C1810" s="263"/>
      <c r="D1810" s="263"/>
      <c r="E1810" s="263"/>
      <c r="F1810" s="263" t="s">
        <v>927</v>
      </c>
      <c r="G1810" s="289">
        <v>1.7</v>
      </c>
      <c r="H1810" s="263"/>
      <c r="I1810" s="386" t="s">
        <v>928</v>
      </c>
      <c r="J1810" s="386"/>
      <c r="K1810" s="289">
        <v>9.8800000000000008</v>
      </c>
      <c r="O1810" s="46"/>
      <c r="P1810" s="46"/>
      <c r="Q1810" s="46"/>
      <c r="R1810" s="46"/>
      <c r="S1810" s="46"/>
      <c r="T1810" s="46"/>
      <c r="U1810" s="46"/>
      <c r="V1810" s="46"/>
      <c r="W1810" s="46"/>
      <c r="X1810" s="46"/>
      <c r="Y1810" s="46"/>
    </row>
    <row r="1811" spans="1:25" ht="15" customHeight="1" thickTop="1" x14ac:dyDescent="0.2">
      <c r="A1811" s="46"/>
      <c r="B1811" s="278"/>
      <c r="C1811" s="278"/>
      <c r="D1811" s="278"/>
      <c r="E1811" s="278"/>
      <c r="F1811" s="278"/>
      <c r="G1811" s="278"/>
      <c r="H1811" s="278"/>
      <c r="I1811" s="278"/>
      <c r="J1811" s="278"/>
      <c r="K1811" s="278"/>
      <c r="O1811" s="46"/>
      <c r="P1811" s="46"/>
      <c r="Q1811" s="46"/>
      <c r="R1811" s="46"/>
      <c r="S1811" s="46"/>
      <c r="T1811" s="46"/>
      <c r="U1811" s="46"/>
      <c r="V1811" s="46"/>
      <c r="W1811" s="46"/>
      <c r="X1811" s="46"/>
      <c r="Y1811" s="46"/>
    </row>
    <row r="1812" spans="1:25" ht="15" customHeight="1" x14ac:dyDescent="0.2">
      <c r="A1812" s="46"/>
      <c r="B1812" s="259" t="s">
        <v>488</v>
      </c>
      <c r="C1812" s="267" t="s">
        <v>24</v>
      </c>
      <c r="D1812" s="259" t="s">
        <v>25</v>
      </c>
      <c r="E1812" s="259" t="s">
        <v>26</v>
      </c>
      <c r="F1812" s="387" t="s">
        <v>917</v>
      </c>
      <c r="G1812" s="387"/>
      <c r="H1812" s="271" t="s">
        <v>27</v>
      </c>
      <c r="I1812" s="267" t="s">
        <v>28</v>
      </c>
      <c r="J1812" s="267" t="s">
        <v>29</v>
      </c>
      <c r="K1812" s="267" t="s">
        <v>30</v>
      </c>
      <c r="O1812" s="46"/>
      <c r="P1812" s="46"/>
      <c r="Q1812" s="46"/>
      <c r="R1812" s="46"/>
      <c r="S1812" s="46"/>
      <c r="T1812" s="46"/>
      <c r="U1812" s="46"/>
      <c r="V1812" s="46"/>
      <c r="W1812" s="46"/>
      <c r="X1812" s="46"/>
      <c r="Y1812" s="46"/>
    </row>
    <row r="1813" spans="1:25" ht="15" customHeight="1" x14ac:dyDescent="0.2">
      <c r="A1813" s="46"/>
      <c r="B1813" s="260" t="s">
        <v>918</v>
      </c>
      <c r="C1813" s="275" t="s">
        <v>3419</v>
      </c>
      <c r="D1813" s="260" t="s">
        <v>47</v>
      </c>
      <c r="E1813" s="260" t="s">
        <v>3420</v>
      </c>
      <c r="F1813" s="388" t="s">
        <v>4018</v>
      </c>
      <c r="G1813" s="388"/>
      <c r="H1813" s="274" t="s">
        <v>49</v>
      </c>
      <c r="I1813" s="277">
        <v>1</v>
      </c>
      <c r="J1813" s="276">
        <v>24.28</v>
      </c>
      <c r="K1813" s="276">
        <v>24.28</v>
      </c>
      <c r="O1813" s="46"/>
      <c r="P1813" s="46"/>
      <c r="Q1813" s="46"/>
      <c r="R1813" s="46"/>
      <c r="S1813" s="46"/>
      <c r="T1813" s="46"/>
      <c r="U1813" s="46"/>
      <c r="V1813" s="46"/>
      <c r="W1813" s="46"/>
      <c r="X1813" s="46"/>
      <c r="Y1813" s="46"/>
    </row>
    <row r="1814" spans="1:25" ht="15" customHeight="1" x14ac:dyDescent="0.2">
      <c r="A1814" s="46"/>
      <c r="B1814" s="261" t="s">
        <v>953</v>
      </c>
      <c r="C1814" s="280" t="s">
        <v>954</v>
      </c>
      <c r="D1814" s="261" t="s">
        <v>47</v>
      </c>
      <c r="E1814" s="261" t="s">
        <v>955</v>
      </c>
      <c r="F1814" s="385" t="s">
        <v>3970</v>
      </c>
      <c r="G1814" s="385"/>
      <c r="H1814" s="279" t="s">
        <v>950</v>
      </c>
      <c r="I1814" s="282">
        <v>7.3499999999999996E-2</v>
      </c>
      <c r="J1814" s="281">
        <v>34.46</v>
      </c>
      <c r="K1814" s="281">
        <v>2.5299999999999998</v>
      </c>
      <c r="O1814" s="46"/>
      <c r="P1814" s="46"/>
      <c r="Q1814" s="46"/>
      <c r="R1814" s="46"/>
      <c r="S1814" s="46"/>
      <c r="T1814" s="46"/>
      <c r="U1814" s="46"/>
      <c r="V1814" s="46"/>
      <c r="W1814" s="46"/>
      <c r="X1814" s="46"/>
      <c r="Y1814" s="46"/>
    </row>
    <row r="1815" spans="1:25" ht="15" customHeight="1" x14ac:dyDescent="0.2">
      <c r="A1815" s="46"/>
      <c r="B1815" s="261" t="s">
        <v>953</v>
      </c>
      <c r="C1815" s="280" t="s">
        <v>957</v>
      </c>
      <c r="D1815" s="261" t="s">
        <v>47</v>
      </c>
      <c r="E1815" s="261" t="s">
        <v>958</v>
      </c>
      <c r="F1815" s="385" t="s">
        <v>3970</v>
      </c>
      <c r="G1815" s="385"/>
      <c r="H1815" s="279" t="s">
        <v>950</v>
      </c>
      <c r="I1815" s="282">
        <v>7.3499999999999996E-2</v>
      </c>
      <c r="J1815" s="281">
        <v>26.08</v>
      </c>
      <c r="K1815" s="281">
        <v>1.91</v>
      </c>
      <c r="O1815" s="46"/>
      <c r="P1815" s="46"/>
      <c r="Q1815" s="46"/>
      <c r="R1815" s="46"/>
      <c r="S1815" s="46"/>
      <c r="T1815" s="46"/>
      <c r="U1815" s="46"/>
      <c r="V1815" s="46"/>
      <c r="W1815" s="46"/>
      <c r="X1815" s="46"/>
      <c r="Y1815" s="46"/>
    </row>
    <row r="1816" spans="1:25" ht="15" customHeight="1" x14ac:dyDescent="0.2">
      <c r="A1816" s="46"/>
      <c r="B1816" s="262" t="s">
        <v>919</v>
      </c>
      <c r="C1816" s="284" t="s">
        <v>1492</v>
      </c>
      <c r="D1816" s="262" t="s">
        <v>47</v>
      </c>
      <c r="E1816" s="262" t="s">
        <v>1493</v>
      </c>
      <c r="F1816" s="389" t="s">
        <v>923</v>
      </c>
      <c r="G1816" s="389"/>
      <c r="H1816" s="283" t="s">
        <v>49</v>
      </c>
      <c r="I1816" s="286">
        <v>1.6500000000000001E-2</v>
      </c>
      <c r="J1816" s="285">
        <v>89.35</v>
      </c>
      <c r="K1816" s="285">
        <v>1.47</v>
      </c>
      <c r="O1816" s="46"/>
      <c r="P1816" s="46"/>
      <c r="Q1816" s="46"/>
      <c r="R1816" s="46"/>
      <c r="S1816" s="46"/>
      <c r="T1816" s="46"/>
      <c r="U1816" s="46"/>
      <c r="V1816" s="46"/>
      <c r="W1816" s="46"/>
      <c r="X1816" s="46"/>
      <c r="Y1816" s="46"/>
    </row>
    <row r="1817" spans="1:25" ht="15" customHeight="1" x14ac:dyDescent="0.2">
      <c r="A1817" s="46"/>
      <c r="B1817" s="262" t="s">
        <v>919</v>
      </c>
      <c r="C1817" s="284" t="s">
        <v>1489</v>
      </c>
      <c r="D1817" s="262" t="s">
        <v>47</v>
      </c>
      <c r="E1817" s="262" t="s">
        <v>2706</v>
      </c>
      <c r="F1817" s="389" t="s">
        <v>923</v>
      </c>
      <c r="G1817" s="389"/>
      <c r="H1817" s="283" t="s">
        <v>49</v>
      </c>
      <c r="I1817" s="286">
        <v>1.61E-2</v>
      </c>
      <c r="J1817" s="285">
        <v>2.08</v>
      </c>
      <c r="K1817" s="285">
        <v>0.03</v>
      </c>
      <c r="O1817" s="46"/>
      <c r="P1817" s="46"/>
      <c r="Q1817" s="46"/>
      <c r="R1817" s="46"/>
      <c r="S1817" s="46"/>
      <c r="T1817" s="46"/>
      <c r="U1817" s="46"/>
      <c r="V1817" s="46"/>
      <c r="W1817" s="46"/>
      <c r="X1817" s="46"/>
      <c r="Y1817" s="46"/>
    </row>
    <row r="1818" spans="1:25" ht="15" customHeight="1" x14ac:dyDescent="0.2">
      <c r="A1818" s="46"/>
      <c r="B1818" s="262" t="s">
        <v>919</v>
      </c>
      <c r="C1818" s="284" t="s">
        <v>1500</v>
      </c>
      <c r="D1818" s="262" t="s">
        <v>47</v>
      </c>
      <c r="E1818" s="262" t="s">
        <v>1501</v>
      </c>
      <c r="F1818" s="389" t="s">
        <v>923</v>
      </c>
      <c r="G1818" s="389"/>
      <c r="H1818" s="283" t="s">
        <v>49</v>
      </c>
      <c r="I1818" s="286">
        <v>1.29E-2</v>
      </c>
      <c r="J1818" s="285">
        <v>78.86</v>
      </c>
      <c r="K1818" s="285">
        <v>1.01</v>
      </c>
      <c r="O1818" s="46"/>
      <c r="P1818" s="46"/>
      <c r="Q1818" s="46"/>
      <c r="R1818" s="46"/>
      <c r="S1818" s="46"/>
      <c r="T1818" s="46"/>
      <c r="U1818" s="46"/>
      <c r="V1818" s="46"/>
      <c r="W1818" s="46"/>
      <c r="X1818" s="46"/>
      <c r="Y1818" s="46"/>
    </row>
    <row r="1819" spans="1:25" ht="15" customHeight="1" x14ac:dyDescent="0.2">
      <c r="A1819" s="46"/>
      <c r="B1819" s="262" t="s">
        <v>919</v>
      </c>
      <c r="C1819" s="284" t="s">
        <v>3650</v>
      </c>
      <c r="D1819" s="262" t="s">
        <v>47</v>
      </c>
      <c r="E1819" s="262" t="s">
        <v>3651</v>
      </c>
      <c r="F1819" s="389" t="s">
        <v>923</v>
      </c>
      <c r="G1819" s="389"/>
      <c r="H1819" s="283" t="s">
        <v>49</v>
      </c>
      <c r="I1819" s="286">
        <v>1</v>
      </c>
      <c r="J1819" s="285">
        <v>17.329999999999998</v>
      </c>
      <c r="K1819" s="285">
        <v>17.329999999999998</v>
      </c>
      <c r="O1819" s="46"/>
      <c r="P1819" s="46"/>
      <c r="Q1819" s="46"/>
      <c r="R1819" s="46"/>
      <c r="S1819" s="46"/>
      <c r="T1819" s="46"/>
      <c r="U1819" s="46"/>
      <c r="V1819" s="46"/>
      <c r="W1819" s="46"/>
      <c r="X1819" s="46"/>
      <c r="Y1819" s="46"/>
    </row>
    <row r="1820" spans="1:25" ht="15" customHeight="1" x14ac:dyDescent="0.2">
      <c r="A1820" s="46"/>
      <c r="B1820" s="263"/>
      <c r="C1820" s="263"/>
      <c r="D1820" s="263"/>
      <c r="E1820" s="263"/>
      <c r="F1820" s="263" t="s">
        <v>924</v>
      </c>
      <c r="G1820" s="289">
        <v>3.92</v>
      </c>
      <c r="H1820" s="263" t="s">
        <v>925</v>
      </c>
      <c r="I1820" s="289">
        <v>0</v>
      </c>
      <c r="J1820" s="263" t="s">
        <v>926</v>
      </c>
      <c r="K1820" s="289">
        <v>3.92</v>
      </c>
      <c r="O1820" s="46"/>
      <c r="P1820" s="46"/>
      <c r="Q1820" s="46"/>
      <c r="R1820" s="46"/>
      <c r="S1820" s="46"/>
      <c r="T1820" s="46"/>
      <c r="U1820" s="46"/>
      <c r="V1820" s="46"/>
      <c r="W1820" s="46"/>
      <c r="X1820" s="46"/>
      <c r="Y1820" s="46"/>
    </row>
    <row r="1821" spans="1:25" ht="15" customHeight="1" thickBot="1" x14ac:dyDescent="0.25">
      <c r="A1821" s="46"/>
      <c r="B1821" s="263"/>
      <c r="C1821" s="263"/>
      <c r="D1821" s="263"/>
      <c r="E1821" s="263"/>
      <c r="F1821" s="263" t="s">
        <v>927</v>
      </c>
      <c r="G1821" s="289">
        <v>5.05</v>
      </c>
      <c r="H1821" s="263"/>
      <c r="I1821" s="386" t="s">
        <v>928</v>
      </c>
      <c r="J1821" s="386"/>
      <c r="K1821" s="289">
        <v>29.33</v>
      </c>
      <c r="O1821" s="46"/>
      <c r="P1821" s="46"/>
      <c r="Q1821" s="46"/>
      <c r="R1821" s="46"/>
      <c r="S1821" s="46"/>
      <c r="T1821" s="46"/>
      <c r="U1821" s="46"/>
      <c r="V1821" s="46"/>
      <c r="W1821" s="46"/>
      <c r="X1821" s="46"/>
      <c r="Y1821" s="46"/>
    </row>
    <row r="1822" spans="1:25" ht="15" customHeight="1" thickTop="1" x14ac:dyDescent="0.2">
      <c r="A1822" s="46"/>
      <c r="B1822" s="278"/>
      <c r="C1822" s="278"/>
      <c r="D1822" s="278"/>
      <c r="E1822" s="278"/>
      <c r="F1822" s="278"/>
      <c r="G1822" s="278"/>
      <c r="H1822" s="278"/>
      <c r="I1822" s="278"/>
      <c r="J1822" s="278"/>
      <c r="K1822" s="278"/>
      <c r="O1822" s="46"/>
      <c r="P1822" s="46"/>
      <c r="Q1822" s="46"/>
      <c r="R1822" s="46"/>
      <c r="S1822" s="46"/>
      <c r="T1822" s="46"/>
      <c r="U1822" s="46"/>
      <c r="V1822" s="46"/>
      <c r="W1822" s="46"/>
      <c r="X1822" s="46"/>
      <c r="Y1822" s="46"/>
    </row>
    <row r="1823" spans="1:25" ht="15" customHeight="1" x14ac:dyDescent="0.2">
      <c r="A1823" s="46"/>
      <c r="B1823" s="259" t="s">
        <v>489</v>
      </c>
      <c r="C1823" s="267" t="s">
        <v>24</v>
      </c>
      <c r="D1823" s="259" t="s">
        <v>25</v>
      </c>
      <c r="E1823" s="259" t="s">
        <v>26</v>
      </c>
      <c r="F1823" s="387" t="s">
        <v>917</v>
      </c>
      <c r="G1823" s="387"/>
      <c r="H1823" s="271" t="s">
        <v>27</v>
      </c>
      <c r="I1823" s="267" t="s">
        <v>28</v>
      </c>
      <c r="J1823" s="267" t="s">
        <v>29</v>
      </c>
      <c r="K1823" s="267" t="s">
        <v>30</v>
      </c>
      <c r="O1823" s="46"/>
      <c r="P1823" s="46"/>
      <c r="Q1823" s="46"/>
      <c r="R1823" s="46"/>
      <c r="S1823" s="46"/>
      <c r="T1823" s="46"/>
      <c r="U1823" s="46"/>
      <c r="V1823" s="46"/>
      <c r="W1823" s="46"/>
      <c r="X1823" s="46"/>
      <c r="Y1823" s="46"/>
    </row>
    <row r="1824" spans="1:25" ht="15" customHeight="1" x14ac:dyDescent="0.2">
      <c r="A1824" s="46"/>
      <c r="B1824" s="260" t="s">
        <v>918</v>
      </c>
      <c r="C1824" s="275" t="s">
        <v>477</v>
      </c>
      <c r="D1824" s="260" t="s">
        <v>47</v>
      </c>
      <c r="E1824" s="260" t="s">
        <v>2528</v>
      </c>
      <c r="F1824" s="388" t="s">
        <v>4017</v>
      </c>
      <c r="G1824" s="388"/>
      <c r="H1824" s="274" t="s">
        <v>49</v>
      </c>
      <c r="I1824" s="277">
        <v>1</v>
      </c>
      <c r="J1824" s="276">
        <v>3.87</v>
      </c>
      <c r="K1824" s="276">
        <v>3.87</v>
      </c>
      <c r="O1824" s="46"/>
      <c r="P1824" s="46"/>
      <c r="Q1824" s="46"/>
      <c r="R1824" s="46"/>
      <c r="S1824" s="46"/>
      <c r="T1824" s="46"/>
      <c r="U1824" s="46"/>
      <c r="V1824" s="46"/>
      <c r="W1824" s="46"/>
      <c r="X1824" s="46"/>
      <c r="Y1824" s="46"/>
    </row>
    <row r="1825" spans="1:25" ht="15" customHeight="1" x14ac:dyDescent="0.2">
      <c r="A1825" s="46"/>
      <c r="B1825" s="261" t="s">
        <v>953</v>
      </c>
      <c r="C1825" s="280" t="s">
        <v>957</v>
      </c>
      <c r="D1825" s="261" t="s">
        <v>47</v>
      </c>
      <c r="E1825" s="261" t="s">
        <v>958</v>
      </c>
      <c r="F1825" s="385" t="s">
        <v>3970</v>
      </c>
      <c r="G1825" s="385"/>
      <c r="H1825" s="279" t="s">
        <v>950</v>
      </c>
      <c r="I1825" s="282">
        <v>3.8399999999999997E-2</v>
      </c>
      <c r="J1825" s="281">
        <v>26.08</v>
      </c>
      <c r="K1825" s="281">
        <v>1</v>
      </c>
      <c r="O1825" s="46"/>
      <c r="P1825" s="46"/>
      <c r="Q1825" s="46"/>
      <c r="R1825" s="46"/>
      <c r="S1825" s="46"/>
      <c r="T1825" s="46"/>
      <c r="U1825" s="46"/>
      <c r="V1825" s="46"/>
      <c r="W1825" s="46"/>
      <c r="X1825" s="46"/>
      <c r="Y1825" s="46"/>
    </row>
    <row r="1826" spans="1:25" ht="15" customHeight="1" x14ac:dyDescent="0.2">
      <c r="A1826" s="46"/>
      <c r="B1826" s="261" t="s">
        <v>953</v>
      </c>
      <c r="C1826" s="280" t="s">
        <v>954</v>
      </c>
      <c r="D1826" s="261" t="s">
        <v>47</v>
      </c>
      <c r="E1826" s="261" t="s">
        <v>955</v>
      </c>
      <c r="F1826" s="385" t="s">
        <v>3970</v>
      </c>
      <c r="G1826" s="385"/>
      <c r="H1826" s="279" t="s">
        <v>950</v>
      </c>
      <c r="I1826" s="282">
        <v>3.8399999999999997E-2</v>
      </c>
      <c r="J1826" s="281">
        <v>34.46</v>
      </c>
      <c r="K1826" s="281">
        <v>1.32</v>
      </c>
      <c r="O1826" s="46"/>
      <c r="P1826" s="46"/>
      <c r="Q1826" s="46"/>
      <c r="R1826" s="46"/>
      <c r="S1826" s="46"/>
      <c r="T1826" s="46"/>
      <c r="U1826" s="46"/>
      <c r="V1826" s="46"/>
      <c r="W1826" s="46"/>
      <c r="X1826" s="46"/>
      <c r="Y1826" s="46"/>
    </row>
    <row r="1827" spans="1:25" ht="15" customHeight="1" x14ac:dyDescent="0.2">
      <c r="A1827" s="46"/>
      <c r="B1827" s="262" t="s">
        <v>919</v>
      </c>
      <c r="C1827" s="284" t="s">
        <v>1492</v>
      </c>
      <c r="D1827" s="262" t="s">
        <v>47</v>
      </c>
      <c r="E1827" s="262" t="s">
        <v>1493</v>
      </c>
      <c r="F1827" s="389" t="s">
        <v>923</v>
      </c>
      <c r="G1827" s="389"/>
      <c r="H1827" s="283" t="s">
        <v>49</v>
      </c>
      <c r="I1827" s="286">
        <v>4.0000000000000001E-3</v>
      </c>
      <c r="J1827" s="285">
        <v>89.35</v>
      </c>
      <c r="K1827" s="285">
        <v>0.35</v>
      </c>
      <c r="O1827" s="46"/>
      <c r="P1827" s="46"/>
      <c r="Q1827" s="46"/>
      <c r="R1827" s="46"/>
      <c r="S1827" s="46"/>
      <c r="T1827" s="46"/>
      <c r="U1827" s="46"/>
      <c r="V1827" s="46"/>
      <c r="W1827" s="46"/>
      <c r="X1827" s="46"/>
      <c r="Y1827" s="46"/>
    </row>
    <row r="1828" spans="1:25" ht="15" customHeight="1" x14ac:dyDescent="0.2">
      <c r="A1828" s="46"/>
      <c r="B1828" s="262" t="s">
        <v>919</v>
      </c>
      <c r="C1828" s="284" t="s">
        <v>964</v>
      </c>
      <c r="D1828" s="262" t="s">
        <v>47</v>
      </c>
      <c r="E1828" s="262" t="s">
        <v>2633</v>
      </c>
      <c r="F1828" s="389" t="s">
        <v>923</v>
      </c>
      <c r="G1828" s="389"/>
      <c r="H1828" s="283" t="s">
        <v>49</v>
      </c>
      <c r="I1828" s="286">
        <v>5.3E-3</v>
      </c>
      <c r="J1828" s="285">
        <v>17.149999999999999</v>
      </c>
      <c r="K1828" s="285">
        <v>0.09</v>
      </c>
      <c r="O1828" s="46"/>
      <c r="P1828" s="46"/>
      <c r="Q1828" s="46"/>
      <c r="R1828" s="46"/>
      <c r="S1828" s="46"/>
      <c r="T1828" s="46"/>
      <c r="U1828" s="46"/>
      <c r="V1828" s="46"/>
      <c r="W1828" s="46"/>
      <c r="X1828" s="46"/>
      <c r="Y1828" s="46"/>
    </row>
    <row r="1829" spans="1:25" ht="15" customHeight="1" x14ac:dyDescent="0.2">
      <c r="A1829" s="46"/>
      <c r="B1829" s="262" t="s">
        <v>919</v>
      </c>
      <c r="C1829" s="284" t="s">
        <v>1500</v>
      </c>
      <c r="D1829" s="262" t="s">
        <v>47</v>
      </c>
      <c r="E1829" s="262" t="s">
        <v>1501</v>
      </c>
      <c r="F1829" s="389" t="s">
        <v>923</v>
      </c>
      <c r="G1829" s="389"/>
      <c r="H1829" s="283" t="s">
        <v>49</v>
      </c>
      <c r="I1829" s="286">
        <v>3.5000000000000001E-3</v>
      </c>
      <c r="J1829" s="285">
        <v>78.86</v>
      </c>
      <c r="K1829" s="285">
        <v>0.27</v>
      </c>
      <c r="O1829" s="46"/>
      <c r="P1829" s="46"/>
      <c r="Q1829" s="46"/>
      <c r="R1829" s="46"/>
      <c r="S1829" s="46"/>
      <c r="T1829" s="46"/>
      <c r="U1829" s="46"/>
      <c r="V1829" s="46"/>
      <c r="W1829" s="46"/>
      <c r="X1829" s="46"/>
      <c r="Y1829" s="46"/>
    </row>
    <row r="1830" spans="1:25" ht="15" customHeight="1" x14ac:dyDescent="0.2">
      <c r="A1830" s="46"/>
      <c r="B1830" s="262" t="s">
        <v>919</v>
      </c>
      <c r="C1830" s="284" t="s">
        <v>1512</v>
      </c>
      <c r="D1830" s="262" t="s">
        <v>47</v>
      </c>
      <c r="E1830" s="262" t="s">
        <v>1513</v>
      </c>
      <c r="F1830" s="389" t="s">
        <v>923</v>
      </c>
      <c r="G1830" s="389"/>
      <c r="H1830" s="283" t="s">
        <v>49</v>
      </c>
      <c r="I1830" s="286">
        <v>1</v>
      </c>
      <c r="J1830" s="285">
        <v>0.84</v>
      </c>
      <c r="K1830" s="285">
        <v>0.84</v>
      </c>
      <c r="O1830" s="46"/>
      <c r="P1830" s="46"/>
      <c r="Q1830" s="46"/>
      <c r="R1830" s="46"/>
      <c r="S1830" s="46"/>
      <c r="T1830" s="46"/>
      <c r="U1830" s="46"/>
      <c r="V1830" s="46"/>
      <c r="W1830" s="46"/>
      <c r="X1830" s="46"/>
      <c r="Y1830" s="46"/>
    </row>
    <row r="1831" spans="1:25" ht="15" customHeight="1" x14ac:dyDescent="0.2">
      <c r="A1831" s="46"/>
      <c r="B1831" s="263"/>
      <c r="C1831" s="263"/>
      <c r="D1831" s="263"/>
      <c r="E1831" s="263"/>
      <c r="F1831" s="263" t="s">
        <v>924</v>
      </c>
      <c r="G1831" s="289">
        <v>2.04</v>
      </c>
      <c r="H1831" s="263" t="s">
        <v>925</v>
      </c>
      <c r="I1831" s="289">
        <v>0</v>
      </c>
      <c r="J1831" s="263" t="s">
        <v>926</v>
      </c>
      <c r="K1831" s="289">
        <v>2.04</v>
      </c>
      <c r="O1831" s="46"/>
      <c r="P1831" s="46"/>
      <c r="Q1831" s="46"/>
      <c r="R1831" s="46"/>
      <c r="S1831" s="46"/>
      <c r="T1831" s="46"/>
      <c r="U1831" s="46"/>
      <c r="V1831" s="46"/>
      <c r="W1831" s="46"/>
      <c r="X1831" s="46"/>
      <c r="Y1831" s="46"/>
    </row>
    <row r="1832" spans="1:25" ht="15" customHeight="1" thickBot="1" x14ac:dyDescent="0.25">
      <c r="A1832" s="46"/>
      <c r="B1832" s="263"/>
      <c r="C1832" s="263"/>
      <c r="D1832" s="263"/>
      <c r="E1832" s="263"/>
      <c r="F1832" s="263" t="s">
        <v>927</v>
      </c>
      <c r="G1832" s="289">
        <v>0.8</v>
      </c>
      <c r="H1832" s="263"/>
      <c r="I1832" s="386" t="s">
        <v>928</v>
      </c>
      <c r="J1832" s="386"/>
      <c r="K1832" s="289">
        <v>4.67</v>
      </c>
      <c r="O1832" s="46"/>
      <c r="P1832" s="46"/>
      <c r="Q1832" s="46"/>
      <c r="R1832" s="46"/>
      <c r="S1832" s="46"/>
      <c r="T1832" s="46"/>
      <c r="U1832" s="46"/>
      <c r="V1832" s="46"/>
      <c r="W1832" s="46"/>
      <c r="X1832" s="46"/>
      <c r="Y1832" s="46"/>
    </row>
    <row r="1833" spans="1:25" ht="15" customHeight="1" thickTop="1" x14ac:dyDescent="0.2">
      <c r="A1833" s="46"/>
      <c r="B1833" s="278"/>
      <c r="C1833" s="278"/>
      <c r="D1833" s="278"/>
      <c r="E1833" s="278"/>
      <c r="F1833" s="278"/>
      <c r="G1833" s="278"/>
      <c r="H1833" s="278"/>
      <c r="I1833" s="278"/>
      <c r="J1833" s="278"/>
      <c r="K1833" s="278"/>
      <c r="O1833" s="46"/>
      <c r="P1833" s="46"/>
      <c r="Q1833" s="46"/>
      <c r="R1833" s="46"/>
      <c r="S1833" s="46"/>
      <c r="T1833" s="46"/>
      <c r="U1833" s="46"/>
      <c r="V1833" s="46"/>
      <c r="W1833" s="46"/>
      <c r="X1833" s="46"/>
      <c r="Y1833" s="46"/>
    </row>
    <row r="1834" spans="1:25" ht="15" customHeight="1" x14ac:dyDescent="0.2">
      <c r="A1834" s="46"/>
      <c r="B1834" s="259" t="s">
        <v>492</v>
      </c>
      <c r="C1834" s="267" t="s">
        <v>24</v>
      </c>
      <c r="D1834" s="259" t="s">
        <v>25</v>
      </c>
      <c r="E1834" s="259" t="s">
        <v>26</v>
      </c>
      <c r="F1834" s="387" t="s">
        <v>917</v>
      </c>
      <c r="G1834" s="387"/>
      <c r="H1834" s="271" t="s">
        <v>27</v>
      </c>
      <c r="I1834" s="267" t="s">
        <v>28</v>
      </c>
      <c r="J1834" s="267" t="s">
        <v>29</v>
      </c>
      <c r="K1834" s="267" t="s">
        <v>30</v>
      </c>
      <c r="O1834" s="46"/>
      <c r="P1834" s="46"/>
      <c r="Q1834" s="46"/>
      <c r="R1834" s="46"/>
      <c r="S1834" s="46"/>
      <c r="T1834" s="46"/>
      <c r="U1834" s="46"/>
      <c r="V1834" s="46"/>
      <c r="W1834" s="46"/>
      <c r="X1834" s="46"/>
      <c r="Y1834" s="46"/>
    </row>
    <row r="1835" spans="1:25" ht="15" customHeight="1" x14ac:dyDescent="0.2">
      <c r="A1835" s="46"/>
      <c r="B1835" s="260" t="s">
        <v>918</v>
      </c>
      <c r="C1835" s="275" t="s">
        <v>479</v>
      </c>
      <c r="D1835" s="260" t="s">
        <v>47</v>
      </c>
      <c r="E1835" s="260" t="s">
        <v>480</v>
      </c>
      <c r="F1835" s="388" t="s">
        <v>4018</v>
      </c>
      <c r="G1835" s="388"/>
      <c r="H1835" s="274" t="s">
        <v>49</v>
      </c>
      <c r="I1835" s="277">
        <v>1</v>
      </c>
      <c r="J1835" s="276">
        <v>18.46</v>
      </c>
      <c r="K1835" s="276">
        <v>18.46</v>
      </c>
      <c r="O1835" s="46"/>
      <c r="P1835" s="46"/>
      <c r="Q1835" s="46"/>
      <c r="R1835" s="46"/>
      <c r="S1835" s="46"/>
      <c r="T1835" s="46"/>
      <c r="U1835" s="46"/>
      <c r="V1835" s="46"/>
      <c r="W1835" s="46"/>
      <c r="X1835" s="46"/>
      <c r="Y1835" s="46"/>
    </row>
    <row r="1836" spans="1:25" ht="15" customHeight="1" x14ac:dyDescent="0.2">
      <c r="A1836" s="46"/>
      <c r="B1836" s="261" t="s">
        <v>953</v>
      </c>
      <c r="C1836" s="280" t="s">
        <v>954</v>
      </c>
      <c r="D1836" s="261" t="s">
        <v>47</v>
      </c>
      <c r="E1836" s="261" t="s">
        <v>955</v>
      </c>
      <c r="F1836" s="385" t="s">
        <v>3970</v>
      </c>
      <c r="G1836" s="385"/>
      <c r="H1836" s="279" t="s">
        <v>950</v>
      </c>
      <c r="I1836" s="282">
        <v>0.13059999999999999</v>
      </c>
      <c r="J1836" s="281">
        <v>34.46</v>
      </c>
      <c r="K1836" s="281">
        <v>4.5</v>
      </c>
      <c r="O1836" s="46"/>
      <c r="P1836" s="46"/>
      <c r="Q1836" s="46"/>
      <c r="R1836" s="46"/>
      <c r="S1836" s="46"/>
      <c r="T1836" s="46"/>
      <c r="U1836" s="46"/>
      <c r="V1836" s="46"/>
      <c r="W1836" s="46"/>
      <c r="X1836" s="46"/>
      <c r="Y1836" s="46"/>
    </row>
    <row r="1837" spans="1:25" ht="15" customHeight="1" x14ac:dyDescent="0.2">
      <c r="A1837" s="46"/>
      <c r="B1837" s="261" t="s">
        <v>953</v>
      </c>
      <c r="C1837" s="280" t="s">
        <v>957</v>
      </c>
      <c r="D1837" s="261" t="s">
        <v>47</v>
      </c>
      <c r="E1837" s="261" t="s">
        <v>958</v>
      </c>
      <c r="F1837" s="385" t="s">
        <v>3970</v>
      </c>
      <c r="G1837" s="385"/>
      <c r="H1837" s="279" t="s">
        <v>950</v>
      </c>
      <c r="I1837" s="282">
        <v>0.13059999999999999</v>
      </c>
      <c r="J1837" s="281">
        <v>26.08</v>
      </c>
      <c r="K1837" s="281">
        <v>3.4</v>
      </c>
      <c r="O1837" s="46"/>
      <c r="P1837" s="46"/>
      <c r="Q1837" s="46"/>
      <c r="R1837" s="46"/>
      <c r="S1837" s="46"/>
      <c r="T1837" s="46"/>
      <c r="U1837" s="46"/>
      <c r="V1837" s="46"/>
      <c r="W1837" s="46"/>
      <c r="X1837" s="46"/>
      <c r="Y1837" s="46"/>
    </row>
    <row r="1838" spans="1:25" ht="15" customHeight="1" x14ac:dyDescent="0.2">
      <c r="A1838" s="46"/>
      <c r="B1838" s="262" t="s">
        <v>919</v>
      </c>
      <c r="C1838" s="284" t="s">
        <v>1489</v>
      </c>
      <c r="D1838" s="262" t="s">
        <v>47</v>
      </c>
      <c r="E1838" s="262" t="s">
        <v>2706</v>
      </c>
      <c r="F1838" s="389" t="s">
        <v>923</v>
      </c>
      <c r="G1838" s="389"/>
      <c r="H1838" s="283" t="s">
        <v>49</v>
      </c>
      <c r="I1838" s="286">
        <v>4.3499999999999997E-2</v>
      </c>
      <c r="J1838" s="285">
        <v>2.08</v>
      </c>
      <c r="K1838" s="285">
        <v>0.09</v>
      </c>
      <c r="O1838" s="46"/>
      <c r="P1838" s="46"/>
      <c r="Q1838" s="46"/>
      <c r="R1838" s="46"/>
      <c r="S1838" s="46"/>
      <c r="T1838" s="46"/>
      <c r="U1838" s="46"/>
      <c r="V1838" s="46"/>
      <c r="W1838" s="46"/>
      <c r="X1838" s="46"/>
      <c r="Y1838" s="46"/>
    </row>
    <row r="1839" spans="1:25" ht="15" customHeight="1" x14ac:dyDescent="0.2">
      <c r="A1839" s="46"/>
      <c r="B1839" s="262" t="s">
        <v>919</v>
      </c>
      <c r="C1839" s="284" t="s">
        <v>1515</v>
      </c>
      <c r="D1839" s="262" t="s">
        <v>47</v>
      </c>
      <c r="E1839" s="262" t="s">
        <v>1516</v>
      </c>
      <c r="F1839" s="389" t="s">
        <v>923</v>
      </c>
      <c r="G1839" s="389"/>
      <c r="H1839" s="283" t="s">
        <v>49</v>
      </c>
      <c r="I1839" s="286">
        <v>1</v>
      </c>
      <c r="J1839" s="285">
        <v>7.99</v>
      </c>
      <c r="K1839" s="285">
        <v>7.99</v>
      </c>
      <c r="O1839" s="46"/>
      <c r="P1839" s="46"/>
      <c r="Q1839" s="46"/>
      <c r="R1839" s="46"/>
      <c r="S1839" s="46"/>
      <c r="T1839" s="46"/>
      <c r="U1839" s="46"/>
      <c r="V1839" s="46"/>
      <c r="W1839" s="46"/>
      <c r="X1839" s="46"/>
      <c r="Y1839" s="46"/>
    </row>
    <row r="1840" spans="1:25" ht="15" customHeight="1" x14ac:dyDescent="0.2">
      <c r="A1840" s="46"/>
      <c r="B1840" s="262" t="s">
        <v>919</v>
      </c>
      <c r="C1840" s="284" t="s">
        <v>1492</v>
      </c>
      <c r="D1840" s="262" t="s">
        <v>47</v>
      </c>
      <c r="E1840" s="262" t="s">
        <v>1493</v>
      </c>
      <c r="F1840" s="389" t="s">
        <v>923</v>
      </c>
      <c r="G1840" s="389"/>
      <c r="H1840" s="283" t="s">
        <v>49</v>
      </c>
      <c r="I1840" s="286">
        <v>1.6500000000000001E-2</v>
      </c>
      <c r="J1840" s="285">
        <v>89.35</v>
      </c>
      <c r="K1840" s="285">
        <v>1.47</v>
      </c>
      <c r="O1840" s="46"/>
      <c r="P1840" s="46"/>
      <c r="Q1840" s="46"/>
      <c r="R1840" s="46"/>
      <c r="S1840" s="46"/>
      <c r="T1840" s="46"/>
      <c r="U1840" s="46"/>
      <c r="V1840" s="46"/>
      <c r="W1840" s="46"/>
      <c r="X1840" s="46"/>
      <c r="Y1840" s="46"/>
    </row>
    <row r="1841" spans="1:25" ht="15" customHeight="1" x14ac:dyDescent="0.2">
      <c r="A1841" s="46"/>
      <c r="B1841" s="262" t="s">
        <v>919</v>
      </c>
      <c r="C1841" s="284" t="s">
        <v>1500</v>
      </c>
      <c r="D1841" s="262" t="s">
        <v>47</v>
      </c>
      <c r="E1841" s="262" t="s">
        <v>1501</v>
      </c>
      <c r="F1841" s="389" t="s">
        <v>923</v>
      </c>
      <c r="G1841" s="389"/>
      <c r="H1841" s="283" t="s">
        <v>49</v>
      </c>
      <c r="I1841" s="286">
        <v>1.29E-2</v>
      </c>
      <c r="J1841" s="285">
        <v>78.86</v>
      </c>
      <c r="K1841" s="285">
        <v>1.01</v>
      </c>
      <c r="O1841" s="46"/>
      <c r="P1841" s="46"/>
      <c r="Q1841" s="46"/>
      <c r="R1841" s="46"/>
      <c r="S1841" s="46"/>
      <c r="T1841" s="46"/>
      <c r="U1841" s="46"/>
      <c r="V1841" s="46"/>
      <c r="W1841" s="46"/>
      <c r="X1841" s="46"/>
      <c r="Y1841" s="46"/>
    </row>
    <row r="1842" spans="1:25" ht="15" customHeight="1" x14ac:dyDescent="0.2">
      <c r="A1842" s="46"/>
      <c r="B1842" s="263"/>
      <c r="C1842" s="263"/>
      <c r="D1842" s="263"/>
      <c r="E1842" s="263"/>
      <c r="F1842" s="263" t="s">
        <v>924</v>
      </c>
      <c r="G1842" s="289">
        <v>6.96</v>
      </c>
      <c r="H1842" s="263" t="s">
        <v>925</v>
      </c>
      <c r="I1842" s="289">
        <v>0</v>
      </c>
      <c r="J1842" s="263" t="s">
        <v>926</v>
      </c>
      <c r="K1842" s="289">
        <v>6.96</v>
      </c>
      <c r="O1842" s="46"/>
      <c r="P1842" s="46"/>
      <c r="Q1842" s="46"/>
      <c r="R1842" s="46"/>
      <c r="S1842" s="46"/>
      <c r="T1842" s="46"/>
      <c r="U1842" s="46"/>
      <c r="V1842" s="46"/>
      <c r="W1842" s="46"/>
      <c r="X1842" s="46"/>
      <c r="Y1842" s="46"/>
    </row>
    <row r="1843" spans="1:25" ht="15" customHeight="1" thickBot="1" x14ac:dyDescent="0.25">
      <c r="A1843" s="46"/>
      <c r="B1843" s="263"/>
      <c r="C1843" s="263"/>
      <c r="D1843" s="263"/>
      <c r="E1843" s="263"/>
      <c r="F1843" s="263" t="s">
        <v>927</v>
      </c>
      <c r="G1843" s="289">
        <v>3.84</v>
      </c>
      <c r="H1843" s="263"/>
      <c r="I1843" s="386" t="s">
        <v>928</v>
      </c>
      <c r="J1843" s="386"/>
      <c r="K1843" s="289">
        <v>22.3</v>
      </c>
      <c r="O1843" s="46"/>
      <c r="P1843" s="46"/>
      <c r="Q1843" s="46"/>
      <c r="R1843" s="46"/>
      <c r="S1843" s="46"/>
      <c r="T1843" s="46"/>
      <c r="U1843" s="46"/>
      <c r="V1843" s="46"/>
      <c r="W1843" s="46"/>
      <c r="X1843" s="46"/>
      <c r="Y1843" s="46"/>
    </row>
    <row r="1844" spans="1:25" ht="15" customHeight="1" thickTop="1" x14ac:dyDescent="0.2">
      <c r="A1844" s="46"/>
      <c r="B1844" s="278"/>
      <c r="C1844" s="278"/>
      <c r="D1844" s="278"/>
      <c r="E1844" s="278"/>
      <c r="F1844" s="278"/>
      <c r="G1844" s="278"/>
      <c r="H1844" s="278"/>
      <c r="I1844" s="278"/>
      <c r="J1844" s="278"/>
      <c r="K1844" s="278"/>
      <c r="O1844" s="46"/>
      <c r="P1844" s="46"/>
      <c r="Q1844" s="46"/>
      <c r="R1844" s="46"/>
      <c r="S1844" s="46"/>
      <c r="T1844" s="46"/>
      <c r="U1844" s="46"/>
      <c r="V1844" s="46"/>
      <c r="W1844" s="46"/>
      <c r="X1844" s="46"/>
      <c r="Y1844" s="46"/>
    </row>
    <row r="1845" spans="1:25" ht="15" customHeight="1" x14ac:dyDescent="0.2">
      <c r="A1845" s="46"/>
      <c r="B1845" s="259" t="s">
        <v>494</v>
      </c>
      <c r="C1845" s="267" t="s">
        <v>24</v>
      </c>
      <c r="D1845" s="259" t="s">
        <v>25</v>
      </c>
      <c r="E1845" s="259" t="s">
        <v>26</v>
      </c>
      <c r="F1845" s="387" t="s">
        <v>917</v>
      </c>
      <c r="G1845" s="387"/>
      <c r="H1845" s="271" t="s">
        <v>27</v>
      </c>
      <c r="I1845" s="267" t="s">
        <v>28</v>
      </c>
      <c r="J1845" s="267" t="s">
        <v>29</v>
      </c>
      <c r="K1845" s="267" t="s">
        <v>30</v>
      </c>
      <c r="O1845" s="46"/>
      <c r="P1845" s="46"/>
      <c r="Q1845" s="46"/>
      <c r="R1845" s="46"/>
      <c r="S1845" s="46"/>
      <c r="T1845" s="46"/>
      <c r="U1845" s="46"/>
      <c r="V1845" s="46"/>
      <c r="W1845" s="46"/>
      <c r="X1845" s="46"/>
      <c r="Y1845" s="46"/>
    </row>
    <row r="1846" spans="1:25" ht="15" customHeight="1" x14ac:dyDescent="0.2">
      <c r="A1846" s="46"/>
      <c r="B1846" s="260" t="s">
        <v>918</v>
      </c>
      <c r="C1846" s="275" t="s">
        <v>485</v>
      </c>
      <c r="D1846" s="260" t="s">
        <v>47</v>
      </c>
      <c r="E1846" s="260" t="s">
        <v>486</v>
      </c>
      <c r="F1846" s="388" t="s">
        <v>4018</v>
      </c>
      <c r="G1846" s="388"/>
      <c r="H1846" s="274" t="s">
        <v>49</v>
      </c>
      <c r="I1846" s="277">
        <v>1</v>
      </c>
      <c r="J1846" s="276">
        <v>10.3</v>
      </c>
      <c r="K1846" s="276">
        <v>10.3</v>
      </c>
      <c r="O1846" s="46"/>
      <c r="P1846" s="46"/>
      <c r="Q1846" s="46"/>
      <c r="R1846" s="46"/>
      <c r="S1846" s="46"/>
      <c r="T1846" s="46"/>
      <c r="U1846" s="46"/>
      <c r="V1846" s="46"/>
      <c r="W1846" s="46"/>
      <c r="X1846" s="46"/>
      <c r="Y1846" s="46"/>
    </row>
    <row r="1847" spans="1:25" ht="15" customHeight="1" x14ac:dyDescent="0.2">
      <c r="A1847" s="46"/>
      <c r="B1847" s="261" t="s">
        <v>953</v>
      </c>
      <c r="C1847" s="280" t="s">
        <v>954</v>
      </c>
      <c r="D1847" s="261" t="s">
        <v>47</v>
      </c>
      <c r="E1847" s="261" t="s">
        <v>955</v>
      </c>
      <c r="F1847" s="385" t="s">
        <v>3970</v>
      </c>
      <c r="G1847" s="385"/>
      <c r="H1847" s="279" t="s">
        <v>950</v>
      </c>
      <c r="I1847" s="282">
        <v>6.59E-2</v>
      </c>
      <c r="J1847" s="281">
        <v>34.46</v>
      </c>
      <c r="K1847" s="281">
        <v>2.27</v>
      </c>
      <c r="O1847" s="46"/>
      <c r="P1847" s="46"/>
      <c r="Q1847" s="46"/>
      <c r="R1847" s="46"/>
      <c r="S1847" s="46"/>
      <c r="T1847" s="46"/>
      <c r="U1847" s="46"/>
      <c r="V1847" s="46"/>
      <c r="W1847" s="46"/>
      <c r="X1847" s="46"/>
      <c r="Y1847" s="46"/>
    </row>
    <row r="1848" spans="1:25" ht="15" customHeight="1" x14ac:dyDescent="0.2">
      <c r="A1848" s="46"/>
      <c r="B1848" s="261" t="s">
        <v>953</v>
      </c>
      <c r="C1848" s="280" t="s">
        <v>957</v>
      </c>
      <c r="D1848" s="261" t="s">
        <v>47</v>
      </c>
      <c r="E1848" s="261" t="s">
        <v>958</v>
      </c>
      <c r="F1848" s="385" t="s">
        <v>3970</v>
      </c>
      <c r="G1848" s="385"/>
      <c r="H1848" s="279" t="s">
        <v>950</v>
      </c>
      <c r="I1848" s="282">
        <v>6.59E-2</v>
      </c>
      <c r="J1848" s="281">
        <v>26.08</v>
      </c>
      <c r="K1848" s="281">
        <v>1.71</v>
      </c>
      <c r="O1848" s="46"/>
      <c r="P1848" s="46"/>
      <c r="Q1848" s="46"/>
      <c r="R1848" s="46"/>
      <c r="S1848" s="46"/>
      <c r="T1848" s="46"/>
      <c r="U1848" s="46"/>
      <c r="V1848" s="46"/>
      <c r="W1848" s="46"/>
      <c r="X1848" s="46"/>
      <c r="Y1848" s="46"/>
    </row>
    <row r="1849" spans="1:25" ht="15" customHeight="1" x14ac:dyDescent="0.2">
      <c r="A1849" s="46"/>
      <c r="B1849" s="262" t="s">
        <v>919</v>
      </c>
      <c r="C1849" s="284" t="s">
        <v>1489</v>
      </c>
      <c r="D1849" s="262" t="s">
        <v>47</v>
      </c>
      <c r="E1849" s="262" t="s">
        <v>2706</v>
      </c>
      <c r="F1849" s="389" t="s">
        <v>923</v>
      </c>
      <c r="G1849" s="389"/>
      <c r="H1849" s="283" t="s">
        <v>49</v>
      </c>
      <c r="I1849" s="286">
        <v>1.49E-2</v>
      </c>
      <c r="J1849" s="285">
        <v>2.08</v>
      </c>
      <c r="K1849" s="285">
        <v>0.03</v>
      </c>
      <c r="O1849" s="46"/>
      <c r="P1849" s="46"/>
      <c r="Q1849" s="46"/>
      <c r="R1849" s="46"/>
      <c r="S1849" s="46"/>
      <c r="T1849" s="46"/>
      <c r="U1849" s="46"/>
      <c r="V1849" s="46"/>
      <c r="W1849" s="46"/>
      <c r="X1849" s="46"/>
      <c r="Y1849" s="46"/>
    </row>
    <row r="1850" spans="1:25" ht="15" customHeight="1" x14ac:dyDescent="0.2">
      <c r="A1850" s="46"/>
      <c r="B1850" s="262" t="s">
        <v>919</v>
      </c>
      <c r="C1850" s="284" t="s">
        <v>1492</v>
      </c>
      <c r="D1850" s="262" t="s">
        <v>47</v>
      </c>
      <c r="E1850" s="262" t="s">
        <v>1493</v>
      </c>
      <c r="F1850" s="389" t="s">
        <v>923</v>
      </c>
      <c r="G1850" s="389"/>
      <c r="H1850" s="283" t="s">
        <v>49</v>
      </c>
      <c r="I1850" s="286">
        <v>1.4999999999999999E-2</v>
      </c>
      <c r="J1850" s="285">
        <v>89.35</v>
      </c>
      <c r="K1850" s="285">
        <v>1.34</v>
      </c>
      <c r="O1850" s="46"/>
      <c r="P1850" s="46"/>
      <c r="Q1850" s="46"/>
      <c r="R1850" s="46"/>
      <c r="S1850" s="46"/>
      <c r="T1850" s="46"/>
      <c r="U1850" s="46"/>
      <c r="V1850" s="46"/>
      <c r="W1850" s="46"/>
      <c r="X1850" s="46"/>
      <c r="Y1850" s="46"/>
    </row>
    <row r="1851" spans="1:25" ht="15" customHeight="1" x14ac:dyDescent="0.2">
      <c r="A1851" s="46"/>
      <c r="B1851" s="262" t="s">
        <v>919</v>
      </c>
      <c r="C1851" s="284" t="s">
        <v>1519</v>
      </c>
      <c r="D1851" s="262" t="s">
        <v>47</v>
      </c>
      <c r="E1851" s="262" t="s">
        <v>1520</v>
      </c>
      <c r="F1851" s="389" t="s">
        <v>923</v>
      </c>
      <c r="G1851" s="389"/>
      <c r="H1851" s="283" t="s">
        <v>49</v>
      </c>
      <c r="I1851" s="286">
        <v>1</v>
      </c>
      <c r="J1851" s="285">
        <v>4.0199999999999996</v>
      </c>
      <c r="K1851" s="285">
        <v>4.0199999999999996</v>
      </c>
      <c r="O1851" s="46"/>
      <c r="P1851" s="46"/>
      <c r="Q1851" s="46"/>
      <c r="R1851" s="46"/>
      <c r="S1851" s="46"/>
      <c r="T1851" s="46"/>
      <c r="U1851" s="46"/>
      <c r="V1851" s="46"/>
      <c r="W1851" s="46"/>
      <c r="X1851" s="46"/>
      <c r="Y1851" s="46"/>
    </row>
    <row r="1852" spans="1:25" ht="15" customHeight="1" x14ac:dyDescent="0.2">
      <c r="A1852" s="46"/>
      <c r="B1852" s="262" t="s">
        <v>919</v>
      </c>
      <c r="C1852" s="284" t="s">
        <v>1500</v>
      </c>
      <c r="D1852" s="262" t="s">
        <v>47</v>
      </c>
      <c r="E1852" s="262" t="s">
        <v>1501</v>
      </c>
      <c r="F1852" s="389" t="s">
        <v>923</v>
      </c>
      <c r="G1852" s="389"/>
      <c r="H1852" s="283" t="s">
        <v>49</v>
      </c>
      <c r="I1852" s="286">
        <v>1.18E-2</v>
      </c>
      <c r="J1852" s="285">
        <v>78.86</v>
      </c>
      <c r="K1852" s="285">
        <v>0.93</v>
      </c>
      <c r="O1852" s="46"/>
      <c r="P1852" s="46"/>
      <c r="Q1852" s="46"/>
      <c r="R1852" s="46"/>
      <c r="S1852" s="46"/>
      <c r="T1852" s="46"/>
      <c r="U1852" s="46"/>
      <c r="V1852" s="46"/>
      <c r="W1852" s="46"/>
      <c r="X1852" s="46"/>
      <c r="Y1852" s="46"/>
    </row>
    <row r="1853" spans="1:25" ht="15" customHeight="1" x14ac:dyDescent="0.2">
      <c r="A1853" s="46"/>
      <c r="B1853" s="263"/>
      <c r="C1853" s="263"/>
      <c r="D1853" s="263"/>
      <c r="E1853" s="263"/>
      <c r="F1853" s="263" t="s">
        <v>924</v>
      </c>
      <c r="G1853" s="289">
        <v>3.51</v>
      </c>
      <c r="H1853" s="263" t="s">
        <v>925</v>
      </c>
      <c r="I1853" s="289">
        <v>0</v>
      </c>
      <c r="J1853" s="263" t="s">
        <v>926</v>
      </c>
      <c r="K1853" s="289">
        <v>3.51</v>
      </c>
      <c r="O1853" s="46"/>
      <c r="P1853" s="46"/>
      <c r="Q1853" s="46"/>
      <c r="R1853" s="46"/>
      <c r="S1853" s="46"/>
      <c r="T1853" s="46"/>
      <c r="U1853" s="46"/>
      <c r="V1853" s="46"/>
      <c r="W1853" s="46"/>
      <c r="X1853" s="46"/>
      <c r="Y1853" s="46"/>
    </row>
    <row r="1854" spans="1:25" ht="15" customHeight="1" thickBot="1" x14ac:dyDescent="0.25">
      <c r="A1854" s="46"/>
      <c r="B1854" s="263"/>
      <c r="C1854" s="263"/>
      <c r="D1854" s="263"/>
      <c r="E1854" s="263"/>
      <c r="F1854" s="263" t="s">
        <v>927</v>
      </c>
      <c r="G1854" s="289">
        <v>2.14</v>
      </c>
      <c r="H1854" s="263"/>
      <c r="I1854" s="386" t="s">
        <v>928</v>
      </c>
      <c r="J1854" s="386"/>
      <c r="K1854" s="289">
        <v>12.44</v>
      </c>
      <c r="O1854" s="46"/>
      <c r="P1854" s="46"/>
      <c r="Q1854" s="46"/>
      <c r="R1854" s="46"/>
      <c r="S1854" s="46"/>
      <c r="T1854" s="46"/>
      <c r="U1854" s="46"/>
      <c r="V1854" s="46"/>
      <c r="W1854" s="46"/>
      <c r="X1854" s="46"/>
      <c r="Y1854" s="46"/>
    </row>
    <row r="1855" spans="1:25" ht="15" customHeight="1" thickTop="1" x14ac:dyDescent="0.2">
      <c r="A1855" s="46"/>
      <c r="B1855" s="278"/>
      <c r="C1855" s="278"/>
      <c r="D1855" s="278"/>
      <c r="E1855" s="278"/>
      <c r="F1855" s="278"/>
      <c r="G1855" s="278"/>
      <c r="H1855" s="278"/>
      <c r="I1855" s="278"/>
      <c r="J1855" s="278"/>
      <c r="K1855" s="278"/>
      <c r="O1855" s="46"/>
      <c r="P1855" s="46"/>
      <c r="Q1855" s="46"/>
      <c r="R1855" s="46"/>
      <c r="S1855" s="46"/>
      <c r="T1855" s="46"/>
      <c r="U1855" s="46"/>
      <c r="V1855" s="46"/>
      <c r="W1855" s="46"/>
      <c r="X1855" s="46"/>
      <c r="Y1855" s="46"/>
    </row>
    <row r="1856" spans="1:25" ht="15" customHeight="1" x14ac:dyDescent="0.2">
      <c r="A1856" s="46"/>
      <c r="B1856" s="259" t="s">
        <v>497</v>
      </c>
      <c r="C1856" s="267" t="s">
        <v>24</v>
      </c>
      <c r="D1856" s="259" t="s">
        <v>25</v>
      </c>
      <c r="E1856" s="259" t="s">
        <v>26</v>
      </c>
      <c r="F1856" s="387" t="s">
        <v>917</v>
      </c>
      <c r="G1856" s="387"/>
      <c r="H1856" s="271" t="s">
        <v>27</v>
      </c>
      <c r="I1856" s="267" t="s">
        <v>28</v>
      </c>
      <c r="J1856" s="267" t="s">
        <v>29</v>
      </c>
      <c r="K1856" s="267" t="s">
        <v>30</v>
      </c>
      <c r="O1856" s="46"/>
      <c r="P1856" s="46"/>
      <c r="Q1856" s="46"/>
      <c r="R1856" s="46"/>
      <c r="S1856" s="46"/>
      <c r="T1856" s="46"/>
      <c r="U1856" s="46"/>
      <c r="V1856" s="46"/>
      <c r="W1856" s="46"/>
      <c r="X1856" s="46"/>
      <c r="Y1856" s="46"/>
    </row>
    <row r="1857" spans="1:25" ht="15" customHeight="1" x14ac:dyDescent="0.2">
      <c r="A1857" s="46"/>
      <c r="B1857" s="260" t="s">
        <v>918</v>
      </c>
      <c r="C1857" s="275" t="s">
        <v>490</v>
      </c>
      <c r="D1857" s="260" t="s">
        <v>47</v>
      </c>
      <c r="E1857" s="260" t="s">
        <v>491</v>
      </c>
      <c r="F1857" s="388" t="s">
        <v>4018</v>
      </c>
      <c r="G1857" s="388"/>
      <c r="H1857" s="274" t="s">
        <v>49</v>
      </c>
      <c r="I1857" s="277">
        <v>1</v>
      </c>
      <c r="J1857" s="276">
        <v>8.3800000000000008</v>
      </c>
      <c r="K1857" s="276">
        <v>8.3800000000000008</v>
      </c>
      <c r="O1857" s="46"/>
      <c r="P1857" s="46"/>
      <c r="Q1857" s="46"/>
      <c r="R1857" s="46"/>
      <c r="S1857" s="46"/>
      <c r="T1857" s="46"/>
      <c r="U1857" s="46"/>
      <c r="V1857" s="46"/>
      <c r="W1857" s="46"/>
      <c r="X1857" s="46"/>
      <c r="Y1857" s="46"/>
    </row>
    <row r="1858" spans="1:25" ht="15" customHeight="1" x14ac:dyDescent="0.2">
      <c r="A1858" s="46"/>
      <c r="B1858" s="261" t="s">
        <v>953</v>
      </c>
      <c r="C1858" s="280" t="s">
        <v>957</v>
      </c>
      <c r="D1858" s="261" t="s">
        <v>47</v>
      </c>
      <c r="E1858" s="261" t="s">
        <v>958</v>
      </c>
      <c r="F1858" s="385" t="s">
        <v>3970</v>
      </c>
      <c r="G1858" s="385"/>
      <c r="H1858" s="279" t="s">
        <v>950</v>
      </c>
      <c r="I1858" s="282">
        <v>7.0599999999999996E-2</v>
      </c>
      <c r="J1858" s="281">
        <v>26.08</v>
      </c>
      <c r="K1858" s="281">
        <v>1.84</v>
      </c>
      <c r="O1858" s="46"/>
      <c r="P1858" s="46"/>
      <c r="Q1858" s="46"/>
      <c r="R1858" s="46"/>
      <c r="S1858" s="46"/>
      <c r="T1858" s="46"/>
      <c r="U1858" s="46"/>
      <c r="V1858" s="46"/>
      <c r="W1858" s="46"/>
      <c r="X1858" s="46"/>
      <c r="Y1858" s="46"/>
    </row>
    <row r="1859" spans="1:25" ht="15" customHeight="1" x14ac:dyDescent="0.2">
      <c r="A1859" s="46"/>
      <c r="B1859" s="261" t="s">
        <v>953</v>
      </c>
      <c r="C1859" s="280" t="s">
        <v>954</v>
      </c>
      <c r="D1859" s="261" t="s">
        <v>47</v>
      </c>
      <c r="E1859" s="261" t="s">
        <v>955</v>
      </c>
      <c r="F1859" s="385" t="s">
        <v>3970</v>
      </c>
      <c r="G1859" s="385"/>
      <c r="H1859" s="279" t="s">
        <v>950</v>
      </c>
      <c r="I1859" s="282">
        <v>7.0599999999999996E-2</v>
      </c>
      <c r="J1859" s="281">
        <v>34.46</v>
      </c>
      <c r="K1859" s="281">
        <v>2.4300000000000002</v>
      </c>
      <c r="O1859" s="46"/>
      <c r="P1859" s="46"/>
      <c r="Q1859" s="46"/>
      <c r="R1859" s="46"/>
      <c r="S1859" s="46"/>
      <c r="T1859" s="46"/>
      <c r="U1859" s="46"/>
      <c r="V1859" s="46"/>
      <c r="W1859" s="46"/>
      <c r="X1859" s="46"/>
      <c r="Y1859" s="46"/>
    </row>
    <row r="1860" spans="1:25" ht="15" customHeight="1" x14ac:dyDescent="0.2">
      <c r="A1860" s="46"/>
      <c r="B1860" s="262" t="s">
        <v>919</v>
      </c>
      <c r="C1860" s="284" t="s">
        <v>1521</v>
      </c>
      <c r="D1860" s="262" t="s">
        <v>47</v>
      </c>
      <c r="E1860" s="262" t="s">
        <v>1522</v>
      </c>
      <c r="F1860" s="389" t="s">
        <v>923</v>
      </c>
      <c r="G1860" s="389"/>
      <c r="H1860" s="283" t="s">
        <v>49</v>
      </c>
      <c r="I1860" s="286">
        <v>1</v>
      </c>
      <c r="J1860" s="285">
        <v>2.83</v>
      </c>
      <c r="K1860" s="285">
        <v>2.83</v>
      </c>
      <c r="O1860" s="46"/>
      <c r="P1860" s="46"/>
      <c r="Q1860" s="46"/>
      <c r="R1860" s="46"/>
      <c r="S1860" s="46"/>
      <c r="T1860" s="46"/>
      <c r="U1860" s="46"/>
      <c r="V1860" s="46"/>
      <c r="W1860" s="46"/>
      <c r="X1860" s="46"/>
      <c r="Y1860" s="46"/>
    </row>
    <row r="1861" spans="1:25" ht="15" customHeight="1" x14ac:dyDescent="0.2">
      <c r="A1861" s="46"/>
      <c r="B1861" s="262" t="s">
        <v>919</v>
      </c>
      <c r="C1861" s="284" t="s">
        <v>1489</v>
      </c>
      <c r="D1861" s="262" t="s">
        <v>47</v>
      </c>
      <c r="E1861" s="262" t="s">
        <v>2706</v>
      </c>
      <c r="F1861" s="389" t="s">
        <v>923</v>
      </c>
      <c r="G1861" s="389"/>
      <c r="H1861" s="283" t="s">
        <v>49</v>
      </c>
      <c r="I1861" s="286">
        <v>1.0800000000000001E-2</v>
      </c>
      <c r="J1861" s="285">
        <v>2.08</v>
      </c>
      <c r="K1861" s="285">
        <v>0.02</v>
      </c>
      <c r="O1861" s="46"/>
      <c r="P1861" s="46"/>
      <c r="Q1861" s="46"/>
      <c r="R1861" s="46"/>
      <c r="S1861" s="46"/>
      <c r="T1861" s="46"/>
      <c r="U1861" s="46"/>
      <c r="V1861" s="46"/>
      <c r="W1861" s="46"/>
      <c r="X1861" s="46"/>
      <c r="Y1861" s="46"/>
    </row>
    <row r="1862" spans="1:25" ht="15" customHeight="1" x14ac:dyDescent="0.2">
      <c r="A1862" s="46"/>
      <c r="B1862" s="262" t="s">
        <v>919</v>
      </c>
      <c r="C1862" s="284" t="s">
        <v>1500</v>
      </c>
      <c r="D1862" s="262" t="s">
        <v>47</v>
      </c>
      <c r="E1862" s="262" t="s">
        <v>1501</v>
      </c>
      <c r="F1862" s="389" t="s">
        <v>923</v>
      </c>
      <c r="G1862" s="389"/>
      <c r="H1862" s="283" t="s">
        <v>49</v>
      </c>
      <c r="I1862" s="286">
        <v>7.1000000000000004E-3</v>
      </c>
      <c r="J1862" s="285">
        <v>78.86</v>
      </c>
      <c r="K1862" s="285">
        <v>0.55000000000000004</v>
      </c>
      <c r="O1862" s="46"/>
      <c r="P1862" s="46"/>
      <c r="Q1862" s="46"/>
      <c r="R1862" s="46"/>
      <c r="S1862" s="46"/>
      <c r="T1862" s="46"/>
      <c r="U1862" s="46"/>
      <c r="V1862" s="46"/>
      <c r="W1862" s="46"/>
      <c r="X1862" s="46"/>
      <c r="Y1862" s="46"/>
    </row>
    <row r="1863" spans="1:25" ht="15" customHeight="1" x14ac:dyDescent="0.2">
      <c r="A1863" s="46"/>
      <c r="B1863" s="262" t="s">
        <v>919</v>
      </c>
      <c r="C1863" s="284" t="s">
        <v>1492</v>
      </c>
      <c r="D1863" s="262" t="s">
        <v>47</v>
      </c>
      <c r="E1863" s="262" t="s">
        <v>1493</v>
      </c>
      <c r="F1863" s="389" t="s">
        <v>923</v>
      </c>
      <c r="G1863" s="389"/>
      <c r="H1863" s="283" t="s">
        <v>49</v>
      </c>
      <c r="I1863" s="286">
        <v>8.0000000000000002E-3</v>
      </c>
      <c r="J1863" s="285">
        <v>89.35</v>
      </c>
      <c r="K1863" s="285">
        <v>0.71</v>
      </c>
      <c r="O1863" s="46"/>
      <c r="P1863" s="46"/>
      <c r="Q1863" s="46"/>
      <c r="R1863" s="46"/>
      <c r="S1863" s="46"/>
      <c r="T1863" s="46"/>
      <c r="U1863" s="46"/>
      <c r="V1863" s="46"/>
      <c r="W1863" s="46"/>
      <c r="X1863" s="46"/>
      <c r="Y1863" s="46"/>
    </row>
    <row r="1864" spans="1:25" ht="15" customHeight="1" x14ac:dyDescent="0.2">
      <c r="A1864" s="46"/>
      <c r="B1864" s="263"/>
      <c r="C1864" s="263"/>
      <c r="D1864" s="263"/>
      <c r="E1864" s="263"/>
      <c r="F1864" s="263" t="s">
        <v>924</v>
      </c>
      <c r="G1864" s="289">
        <v>3.76</v>
      </c>
      <c r="H1864" s="263" t="s">
        <v>925</v>
      </c>
      <c r="I1864" s="289">
        <v>0</v>
      </c>
      <c r="J1864" s="263" t="s">
        <v>926</v>
      </c>
      <c r="K1864" s="289">
        <v>3.76</v>
      </c>
      <c r="O1864" s="46"/>
      <c r="P1864" s="46"/>
      <c r="Q1864" s="46"/>
      <c r="R1864" s="46"/>
      <c r="S1864" s="46"/>
      <c r="T1864" s="46"/>
      <c r="U1864" s="46"/>
      <c r="V1864" s="46"/>
      <c r="W1864" s="46"/>
      <c r="X1864" s="46"/>
      <c r="Y1864" s="46"/>
    </row>
    <row r="1865" spans="1:25" ht="15" customHeight="1" thickBot="1" x14ac:dyDescent="0.25">
      <c r="A1865" s="46"/>
      <c r="B1865" s="263"/>
      <c r="C1865" s="263"/>
      <c r="D1865" s="263"/>
      <c r="E1865" s="263"/>
      <c r="F1865" s="263" t="s">
        <v>927</v>
      </c>
      <c r="G1865" s="289">
        <v>1.74</v>
      </c>
      <c r="H1865" s="263"/>
      <c r="I1865" s="386" t="s">
        <v>928</v>
      </c>
      <c r="J1865" s="386"/>
      <c r="K1865" s="289">
        <v>10.119999999999999</v>
      </c>
      <c r="O1865" s="46"/>
      <c r="P1865" s="46"/>
      <c r="Q1865" s="46"/>
      <c r="R1865" s="46"/>
      <c r="S1865" s="46"/>
      <c r="T1865" s="46"/>
      <c r="U1865" s="46"/>
      <c r="V1865" s="46"/>
      <c r="W1865" s="46"/>
      <c r="X1865" s="46"/>
      <c r="Y1865" s="46"/>
    </row>
    <row r="1866" spans="1:25" ht="15" customHeight="1" thickTop="1" x14ac:dyDescent="0.2">
      <c r="A1866" s="46"/>
      <c r="B1866" s="278"/>
      <c r="C1866" s="278"/>
      <c r="D1866" s="278"/>
      <c r="E1866" s="278"/>
      <c r="F1866" s="278"/>
      <c r="G1866" s="278"/>
      <c r="H1866" s="278"/>
      <c r="I1866" s="278"/>
      <c r="J1866" s="278"/>
      <c r="K1866" s="278"/>
      <c r="O1866" s="46"/>
      <c r="P1866" s="46"/>
      <c r="Q1866" s="46"/>
      <c r="R1866" s="46"/>
      <c r="S1866" s="46"/>
      <c r="T1866" s="46"/>
      <c r="U1866" s="46"/>
      <c r="V1866" s="46"/>
      <c r="W1866" s="46"/>
      <c r="X1866" s="46"/>
      <c r="Y1866" s="46"/>
    </row>
    <row r="1867" spans="1:25" ht="15" customHeight="1" x14ac:dyDescent="0.2">
      <c r="A1867" s="46"/>
      <c r="B1867" s="259" t="s">
        <v>500</v>
      </c>
      <c r="C1867" s="267" t="s">
        <v>24</v>
      </c>
      <c r="D1867" s="259" t="s">
        <v>25</v>
      </c>
      <c r="E1867" s="259" t="s">
        <v>26</v>
      </c>
      <c r="F1867" s="387" t="s">
        <v>917</v>
      </c>
      <c r="G1867" s="387"/>
      <c r="H1867" s="271" t="s">
        <v>27</v>
      </c>
      <c r="I1867" s="267" t="s">
        <v>28</v>
      </c>
      <c r="J1867" s="267" t="s">
        <v>29</v>
      </c>
      <c r="K1867" s="267" t="s">
        <v>30</v>
      </c>
      <c r="O1867" s="46"/>
      <c r="P1867" s="46"/>
      <c r="Q1867" s="46"/>
      <c r="R1867" s="46"/>
      <c r="S1867" s="46"/>
      <c r="T1867" s="46"/>
      <c r="U1867" s="46"/>
      <c r="V1867" s="46"/>
      <c r="W1867" s="46"/>
      <c r="X1867" s="46"/>
      <c r="Y1867" s="46"/>
    </row>
    <row r="1868" spans="1:25" ht="15" customHeight="1" x14ac:dyDescent="0.2">
      <c r="A1868" s="46"/>
      <c r="B1868" s="260" t="s">
        <v>918</v>
      </c>
      <c r="C1868" s="275" t="s">
        <v>495</v>
      </c>
      <c r="D1868" s="260" t="s">
        <v>47</v>
      </c>
      <c r="E1868" s="260" t="s">
        <v>496</v>
      </c>
      <c r="F1868" s="388" t="s">
        <v>4018</v>
      </c>
      <c r="G1868" s="388"/>
      <c r="H1868" s="274" t="s">
        <v>49</v>
      </c>
      <c r="I1868" s="277">
        <v>1</v>
      </c>
      <c r="J1868" s="276">
        <v>15.83</v>
      </c>
      <c r="K1868" s="276">
        <v>15.83</v>
      </c>
      <c r="O1868" s="46"/>
      <c r="P1868" s="46"/>
      <c r="Q1868" s="46"/>
      <c r="R1868" s="46"/>
      <c r="S1868" s="46"/>
      <c r="T1868" s="46"/>
      <c r="U1868" s="46"/>
      <c r="V1868" s="46"/>
      <c r="W1868" s="46"/>
      <c r="X1868" s="46"/>
      <c r="Y1868" s="46"/>
    </row>
    <row r="1869" spans="1:25" ht="15" customHeight="1" x14ac:dyDescent="0.2">
      <c r="A1869" s="46"/>
      <c r="B1869" s="261" t="s">
        <v>953</v>
      </c>
      <c r="C1869" s="280" t="s">
        <v>957</v>
      </c>
      <c r="D1869" s="261" t="s">
        <v>47</v>
      </c>
      <c r="E1869" s="261" t="s">
        <v>958</v>
      </c>
      <c r="F1869" s="385" t="s">
        <v>3970</v>
      </c>
      <c r="G1869" s="385"/>
      <c r="H1869" s="279" t="s">
        <v>950</v>
      </c>
      <c r="I1869" s="282">
        <v>4.7100000000000003E-2</v>
      </c>
      <c r="J1869" s="281">
        <v>26.08</v>
      </c>
      <c r="K1869" s="281">
        <v>1.22</v>
      </c>
      <c r="O1869" s="46"/>
      <c r="P1869" s="46"/>
      <c r="Q1869" s="46"/>
      <c r="R1869" s="46"/>
      <c r="S1869" s="46"/>
      <c r="T1869" s="46"/>
      <c r="U1869" s="46"/>
      <c r="V1869" s="46"/>
      <c r="W1869" s="46"/>
      <c r="X1869" s="46"/>
      <c r="Y1869" s="46"/>
    </row>
    <row r="1870" spans="1:25" ht="15" customHeight="1" x14ac:dyDescent="0.2">
      <c r="A1870" s="46"/>
      <c r="B1870" s="261" t="s">
        <v>953</v>
      </c>
      <c r="C1870" s="280" t="s">
        <v>954</v>
      </c>
      <c r="D1870" s="261" t="s">
        <v>47</v>
      </c>
      <c r="E1870" s="261" t="s">
        <v>955</v>
      </c>
      <c r="F1870" s="385" t="s">
        <v>3970</v>
      </c>
      <c r="G1870" s="385"/>
      <c r="H1870" s="279" t="s">
        <v>950</v>
      </c>
      <c r="I1870" s="282">
        <v>4.7100000000000003E-2</v>
      </c>
      <c r="J1870" s="281">
        <v>34.46</v>
      </c>
      <c r="K1870" s="281">
        <v>1.62</v>
      </c>
      <c r="O1870" s="46"/>
      <c r="P1870" s="46"/>
      <c r="Q1870" s="46"/>
      <c r="R1870" s="46"/>
      <c r="S1870" s="46"/>
      <c r="T1870" s="46"/>
      <c r="U1870" s="46"/>
      <c r="V1870" s="46"/>
      <c r="W1870" s="46"/>
      <c r="X1870" s="46"/>
      <c r="Y1870" s="46"/>
    </row>
    <row r="1871" spans="1:25" ht="15" customHeight="1" x14ac:dyDescent="0.2">
      <c r="A1871" s="46"/>
      <c r="B1871" s="262" t="s">
        <v>919</v>
      </c>
      <c r="C1871" s="284" t="s">
        <v>1525</v>
      </c>
      <c r="D1871" s="262" t="s">
        <v>47</v>
      </c>
      <c r="E1871" s="262" t="s">
        <v>1526</v>
      </c>
      <c r="F1871" s="389" t="s">
        <v>923</v>
      </c>
      <c r="G1871" s="389"/>
      <c r="H1871" s="283" t="s">
        <v>49</v>
      </c>
      <c r="I1871" s="286">
        <v>1</v>
      </c>
      <c r="J1871" s="285">
        <v>11.71</v>
      </c>
      <c r="K1871" s="285">
        <v>11.71</v>
      </c>
      <c r="O1871" s="46"/>
      <c r="P1871" s="46"/>
      <c r="Q1871" s="46"/>
      <c r="R1871" s="46"/>
      <c r="S1871" s="46"/>
      <c r="T1871" s="46"/>
      <c r="U1871" s="46"/>
      <c r="V1871" s="46"/>
      <c r="W1871" s="46"/>
      <c r="X1871" s="46"/>
      <c r="Y1871" s="46"/>
    </row>
    <row r="1872" spans="1:25" ht="45.6" customHeight="1" x14ac:dyDescent="0.2">
      <c r="A1872" s="46"/>
      <c r="B1872" s="262" t="s">
        <v>919</v>
      </c>
      <c r="C1872" s="284" t="s">
        <v>1492</v>
      </c>
      <c r="D1872" s="262" t="s">
        <v>47</v>
      </c>
      <c r="E1872" s="262" t="s">
        <v>1493</v>
      </c>
      <c r="F1872" s="389" t="s">
        <v>923</v>
      </c>
      <c r="G1872" s="389"/>
      <c r="H1872" s="283" t="s">
        <v>49</v>
      </c>
      <c r="I1872" s="286">
        <v>8.0000000000000002E-3</v>
      </c>
      <c r="J1872" s="285">
        <v>89.35</v>
      </c>
      <c r="K1872" s="285">
        <v>0.71</v>
      </c>
      <c r="O1872" s="46"/>
      <c r="P1872" s="46"/>
      <c r="Q1872" s="46"/>
      <c r="R1872" s="46"/>
      <c r="S1872" s="46"/>
      <c r="T1872" s="46"/>
      <c r="U1872" s="46"/>
      <c r="V1872" s="46"/>
      <c r="W1872" s="46"/>
      <c r="X1872" s="46"/>
      <c r="Y1872" s="46"/>
    </row>
    <row r="1873" spans="1:25" ht="15" customHeight="1" x14ac:dyDescent="0.2">
      <c r="A1873" s="46"/>
      <c r="B1873" s="262" t="s">
        <v>919</v>
      </c>
      <c r="C1873" s="284" t="s">
        <v>1500</v>
      </c>
      <c r="D1873" s="262" t="s">
        <v>47</v>
      </c>
      <c r="E1873" s="262" t="s">
        <v>1501</v>
      </c>
      <c r="F1873" s="389" t="s">
        <v>923</v>
      </c>
      <c r="G1873" s="389"/>
      <c r="H1873" s="283" t="s">
        <v>49</v>
      </c>
      <c r="I1873" s="286">
        <v>7.1000000000000004E-3</v>
      </c>
      <c r="J1873" s="285">
        <v>78.86</v>
      </c>
      <c r="K1873" s="285">
        <v>0.55000000000000004</v>
      </c>
      <c r="O1873" s="46"/>
      <c r="P1873" s="46"/>
      <c r="Q1873" s="46"/>
      <c r="R1873" s="46"/>
      <c r="S1873" s="46"/>
      <c r="T1873" s="46"/>
      <c r="U1873" s="46"/>
      <c r="V1873" s="46"/>
      <c r="W1873" s="46"/>
      <c r="X1873" s="46"/>
      <c r="Y1873" s="46"/>
    </row>
    <row r="1874" spans="1:25" ht="15" customHeight="1" x14ac:dyDescent="0.2">
      <c r="A1874" s="46"/>
      <c r="B1874" s="262" t="s">
        <v>919</v>
      </c>
      <c r="C1874" s="284" t="s">
        <v>1489</v>
      </c>
      <c r="D1874" s="262" t="s">
        <v>47</v>
      </c>
      <c r="E1874" s="262" t="s">
        <v>2706</v>
      </c>
      <c r="F1874" s="389" t="s">
        <v>923</v>
      </c>
      <c r="G1874" s="389"/>
      <c r="H1874" s="283" t="s">
        <v>49</v>
      </c>
      <c r="I1874" s="286">
        <v>1.0800000000000001E-2</v>
      </c>
      <c r="J1874" s="285">
        <v>2.08</v>
      </c>
      <c r="K1874" s="285">
        <v>0.02</v>
      </c>
      <c r="O1874" s="46"/>
      <c r="P1874" s="46"/>
      <c r="Q1874" s="46"/>
      <c r="R1874" s="46"/>
      <c r="S1874" s="46"/>
      <c r="T1874" s="46"/>
      <c r="U1874" s="46"/>
      <c r="V1874" s="46"/>
      <c r="W1874" s="46"/>
      <c r="X1874" s="46"/>
      <c r="Y1874" s="46"/>
    </row>
    <row r="1875" spans="1:25" ht="15" customHeight="1" x14ac:dyDescent="0.2">
      <c r="A1875" s="46"/>
      <c r="B1875" s="263"/>
      <c r="C1875" s="263"/>
      <c r="D1875" s="263"/>
      <c r="E1875" s="263"/>
      <c r="F1875" s="263" t="s">
        <v>924</v>
      </c>
      <c r="G1875" s="289">
        <v>2.5099999999999998</v>
      </c>
      <c r="H1875" s="263" t="s">
        <v>925</v>
      </c>
      <c r="I1875" s="289">
        <v>0</v>
      </c>
      <c r="J1875" s="263" t="s">
        <v>926</v>
      </c>
      <c r="K1875" s="289">
        <v>2.5099999999999998</v>
      </c>
      <c r="O1875" s="46"/>
      <c r="P1875" s="46"/>
      <c r="Q1875" s="46"/>
      <c r="R1875" s="46"/>
      <c r="S1875" s="46"/>
      <c r="T1875" s="46"/>
      <c r="U1875" s="46"/>
      <c r="V1875" s="46"/>
      <c r="W1875" s="46"/>
      <c r="X1875" s="46"/>
      <c r="Y1875" s="46"/>
    </row>
    <row r="1876" spans="1:25" ht="15" customHeight="1" thickBot="1" x14ac:dyDescent="0.25">
      <c r="A1876" s="46"/>
      <c r="B1876" s="263"/>
      <c r="C1876" s="263"/>
      <c r="D1876" s="263"/>
      <c r="E1876" s="263"/>
      <c r="F1876" s="263" t="s">
        <v>927</v>
      </c>
      <c r="G1876" s="289">
        <v>3.29</v>
      </c>
      <c r="H1876" s="263"/>
      <c r="I1876" s="386" t="s">
        <v>928</v>
      </c>
      <c r="J1876" s="386"/>
      <c r="K1876" s="289">
        <v>19.12</v>
      </c>
      <c r="O1876" s="46"/>
      <c r="P1876" s="46"/>
      <c r="Q1876" s="46"/>
      <c r="R1876" s="46"/>
      <c r="S1876" s="46"/>
      <c r="T1876" s="46"/>
      <c r="U1876" s="46"/>
      <c r="V1876" s="46"/>
      <c r="W1876" s="46"/>
      <c r="X1876" s="46"/>
      <c r="Y1876" s="46"/>
    </row>
    <row r="1877" spans="1:25" ht="15" customHeight="1" thickTop="1" x14ac:dyDescent="0.2">
      <c r="A1877" s="46"/>
      <c r="B1877" s="278"/>
      <c r="C1877" s="278"/>
      <c r="D1877" s="278"/>
      <c r="E1877" s="278"/>
      <c r="F1877" s="278"/>
      <c r="G1877" s="278"/>
      <c r="H1877" s="278"/>
      <c r="I1877" s="278"/>
      <c r="J1877" s="278"/>
      <c r="K1877" s="278"/>
      <c r="O1877" s="46"/>
      <c r="P1877" s="46"/>
      <c r="Q1877" s="46"/>
      <c r="R1877" s="46"/>
      <c r="S1877" s="46"/>
      <c r="T1877" s="46"/>
      <c r="U1877" s="46"/>
      <c r="V1877" s="46"/>
      <c r="W1877" s="46"/>
      <c r="X1877" s="46"/>
      <c r="Y1877" s="46"/>
    </row>
    <row r="1878" spans="1:25" ht="15" customHeight="1" x14ac:dyDescent="0.2">
      <c r="A1878" s="46"/>
      <c r="B1878" s="259" t="s">
        <v>502</v>
      </c>
      <c r="C1878" s="267" t="s">
        <v>24</v>
      </c>
      <c r="D1878" s="259" t="s">
        <v>25</v>
      </c>
      <c r="E1878" s="259" t="s">
        <v>26</v>
      </c>
      <c r="F1878" s="387" t="s">
        <v>917</v>
      </c>
      <c r="G1878" s="387"/>
      <c r="H1878" s="271" t="s">
        <v>27</v>
      </c>
      <c r="I1878" s="267" t="s">
        <v>28</v>
      </c>
      <c r="J1878" s="267" t="s">
        <v>29</v>
      </c>
      <c r="K1878" s="267" t="s">
        <v>30</v>
      </c>
      <c r="O1878" s="46"/>
      <c r="P1878" s="46"/>
      <c r="Q1878" s="46"/>
      <c r="R1878" s="46"/>
      <c r="S1878" s="46"/>
      <c r="T1878" s="46"/>
      <c r="U1878" s="46"/>
      <c r="V1878" s="46"/>
      <c r="W1878" s="46"/>
      <c r="X1878" s="46"/>
      <c r="Y1878" s="46"/>
    </row>
    <row r="1879" spans="1:25" ht="15" customHeight="1" x14ac:dyDescent="0.2">
      <c r="A1879" s="46"/>
      <c r="B1879" s="260" t="s">
        <v>918</v>
      </c>
      <c r="C1879" s="275" t="s">
        <v>498</v>
      </c>
      <c r="D1879" s="260" t="s">
        <v>47</v>
      </c>
      <c r="E1879" s="260" t="s">
        <v>499</v>
      </c>
      <c r="F1879" s="388" t="s">
        <v>4018</v>
      </c>
      <c r="G1879" s="388"/>
      <c r="H1879" s="274" t="s">
        <v>49</v>
      </c>
      <c r="I1879" s="277">
        <v>1</v>
      </c>
      <c r="J1879" s="276">
        <v>35.49</v>
      </c>
      <c r="K1879" s="276">
        <v>35.49</v>
      </c>
      <c r="O1879" s="46"/>
      <c r="P1879" s="46"/>
      <c r="Q1879" s="46"/>
      <c r="R1879" s="46"/>
      <c r="S1879" s="46"/>
      <c r="T1879" s="46"/>
      <c r="U1879" s="46"/>
      <c r="V1879" s="46"/>
      <c r="W1879" s="46"/>
      <c r="X1879" s="46"/>
      <c r="Y1879" s="46"/>
    </row>
    <row r="1880" spans="1:25" ht="15" customHeight="1" x14ac:dyDescent="0.2">
      <c r="A1880" s="46"/>
      <c r="B1880" s="261" t="s">
        <v>953</v>
      </c>
      <c r="C1880" s="280" t="s">
        <v>957</v>
      </c>
      <c r="D1880" s="261" t="s">
        <v>47</v>
      </c>
      <c r="E1880" s="261" t="s">
        <v>958</v>
      </c>
      <c r="F1880" s="385" t="s">
        <v>3970</v>
      </c>
      <c r="G1880" s="385"/>
      <c r="H1880" s="279" t="s">
        <v>950</v>
      </c>
      <c r="I1880" s="282">
        <v>8.4699999999999998E-2</v>
      </c>
      <c r="J1880" s="281">
        <v>26.08</v>
      </c>
      <c r="K1880" s="281">
        <v>2.2000000000000002</v>
      </c>
      <c r="O1880" s="46"/>
      <c r="P1880" s="46"/>
      <c r="Q1880" s="46"/>
      <c r="R1880" s="46"/>
      <c r="S1880" s="46"/>
      <c r="T1880" s="46"/>
      <c r="U1880" s="46"/>
      <c r="V1880" s="46"/>
      <c r="W1880" s="46"/>
      <c r="X1880" s="46"/>
      <c r="Y1880" s="46"/>
    </row>
    <row r="1881" spans="1:25" ht="15" customHeight="1" x14ac:dyDescent="0.2">
      <c r="A1881" s="46"/>
      <c r="B1881" s="261" t="s">
        <v>953</v>
      </c>
      <c r="C1881" s="280" t="s">
        <v>954</v>
      </c>
      <c r="D1881" s="261" t="s">
        <v>47</v>
      </c>
      <c r="E1881" s="261" t="s">
        <v>955</v>
      </c>
      <c r="F1881" s="385" t="s">
        <v>3970</v>
      </c>
      <c r="G1881" s="385"/>
      <c r="H1881" s="279" t="s">
        <v>950</v>
      </c>
      <c r="I1881" s="282">
        <v>8.4699999999999998E-2</v>
      </c>
      <c r="J1881" s="281">
        <v>34.46</v>
      </c>
      <c r="K1881" s="281">
        <v>2.91</v>
      </c>
      <c r="O1881" s="46"/>
      <c r="P1881" s="46"/>
      <c r="Q1881" s="46"/>
      <c r="R1881" s="46"/>
      <c r="S1881" s="46"/>
      <c r="T1881" s="46"/>
      <c r="U1881" s="46"/>
      <c r="V1881" s="46"/>
      <c r="W1881" s="46"/>
      <c r="X1881" s="46"/>
      <c r="Y1881" s="46"/>
    </row>
    <row r="1882" spans="1:25" ht="45.6" customHeight="1" x14ac:dyDescent="0.2">
      <c r="A1882" s="46"/>
      <c r="B1882" s="262" t="s">
        <v>919</v>
      </c>
      <c r="C1882" s="284" t="s">
        <v>1492</v>
      </c>
      <c r="D1882" s="262" t="s">
        <v>47</v>
      </c>
      <c r="E1882" s="262" t="s">
        <v>1493</v>
      </c>
      <c r="F1882" s="389" t="s">
        <v>923</v>
      </c>
      <c r="G1882" s="389"/>
      <c r="H1882" s="283" t="s">
        <v>49</v>
      </c>
      <c r="I1882" s="286">
        <v>2.1999999999999999E-2</v>
      </c>
      <c r="J1882" s="285">
        <v>89.35</v>
      </c>
      <c r="K1882" s="285">
        <v>1.96</v>
      </c>
      <c r="O1882" s="46"/>
      <c r="P1882" s="46"/>
      <c r="Q1882" s="46"/>
      <c r="R1882" s="46"/>
      <c r="S1882" s="46"/>
      <c r="T1882" s="46"/>
      <c r="U1882" s="46"/>
      <c r="V1882" s="46"/>
      <c r="W1882" s="46"/>
      <c r="X1882" s="46"/>
      <c r="Y1882" s="46"/>
    </row>
    <row r="1883" spans="1:25" ht="15" customHeight="1" x14ac:dyDescent="0.2">
      <c r="A1883" s="46"/>
      <c r="B1883" s="262" t="s">
        <v>919</v>
      </c>
      <c r="C1883" s="284" t="s">
        <v>1500</v>
      </c>
      <c r="D1883" s="262" t="s">
        <v>47</v>
      </c>
      <c r="E1883" s="262" t="s">
        <v>1501</v>
      </c>
      <c r="F1883" s="389" t="s">
        <v>923</v>
      </c>
      <c r="G1883" s="389"/>
      <c r="H1883" s="283" t="s">
        <v>49</v>
      </c>
      <c r="I1883" s="286">
        <v>1.6500000000000001E-2</v>
      </c>
      <c r="J1883" s="285">
        <v>78.86</v>
      </c>
      <c r="K1883" s="285">
        <v>1.3</v>
      </c>
      <c r="O1883" s="46"/>
      <c r="P1883" s="46"/>
      <c r="Q1883" s="46"/>
      <c r="R1883" s="46"/>
      <c r="S1883" s="46"/>
      <c r="T1883" s="46"/>
      <c r="U1883" s="46"/>
      <c r="V1883" s="46"/>
      <c r="W1883" s="46"/>
      <c r="X1883" s="46"/>
      <c r="Y1883" s="46"/>
    </row>
    <row r="1884" spans="1:25" ht="15" customHeight="1" x14ac:dyDescent="0.2">
      <c r="A1884" s="46"/>
      <c r="B1884" s="262" t="s">
        <v>919</v>
      </c>
      <c r="C1884" s="284" t="s">
        <v>1489</v>
      </c>
      <c r="D1884" s="262" t="s">
        <v>47</v>
      </c>
      <c r="E1884" s="262" t="s">
        <v>2706</v>
      </c>
      <c r="F1884" s="389" t="s">
        <v>923</v>
      </c>
      <c r="G1884" s="389"/>
      <c r="H1884" s="283" t="s">
        <v>49</v>
      </c>
      <c r="I1884" s="286">
        <v>1.9E-2</v>
      </c>
      <c r="J1884" s="285">
        <v>2.08</v>
      </c>
      <c r="K1884" s="285">
        <v>0.03</v>
      </c>
      <c r="O1884" s="46"/>
      <c r="P1884" s="46"/>
      <c r="Q1884" s="46"/>
      <c r="R1884" s="46"/>
      <c r="S1884" s="46"/>
      <c r="T1884" s="46"/>
      <c r="U1884" s="46"/>
      <c r="V1884" s="46"/>
      <c r="W1884" s="46"/>
      <c r="X1884" s="46"/>
      <c r="Y1884" s="46"/>
    </row>
    <row r="1885" spans="1:25" ht="15" customHeight="1" x14ac:dyDescent="0.2">
      <c r="A1885" s="46"/>
      <c r="B1885" s="262" t="s">
        <v>919</v>
      </c>
      <c r="C1885" s="284" t="s">
        <v>1528</v>
      </c>
      <c r="D1885" s="262" t="s">
        <v>47</v>
      </c>
      <c r="E1885" s="262" t="s">
        <v>1529</v>
      </c>
      <c r="F1885" s="389" t="s">
        <v>923</v>
      </c>
      <c r="G1885" s="389"/>
      <c r="H1885" s="283" t="s">
        <v>49</v>
      </c>
      <c r="I1885" s="286">
        <v>1</v>
      </c>
      <c r="J1885" s="285">
        <v>27.09</v>
      </c>
      <c r="K1885" s="285">
        <v>27.09</v>
      </c>
      <c r="O1885" s="46"/>
      <c r="P1885" s="46"/>
      <c r="Q1885" s="46"/>
      <c r="R1885" s="46"/>
      <c r="S1885" s="46"/>
      <c r="T1885" s="46"/>
      <c r="U1885" s="46"/>
      <c r="V1885" s="46"/>
      <c r="W1885" s="46"/>
      <c r="X1885" s="46"/>
      <c r="Y1885" s="46"/>
    </row>
    <row r="1886" spans="1:25" ht="15" customHeight="1" x14ac:dyDescent="0.2">
      <c r="A1886" s="46"/>
      <c r="B1886" s="263"/>
      <c r="C1886" s="263"/>
      <c r="D1886" s="263"/>
      <c r="E1886" s="263"/>
      <c r="F1886" s="263" t="s">
        <v>924</v>
      </c>
      <c r="G1886" s="289">
        <v>4.51</v>
      </c>
      <c r="H1886" s="263" t="s">
        <v>925</v>
      </c>
      <c r="I1886" s="289">
        <v>0</v>
      </c>
      <c r="J1886" s="263" t="s">
        <v>926</v>
      </c>
      <c r="K1886" s="289">
        <v>4.51</v>
      </c>
      <c r="O1886" s="46"/>
      <c r="P1886" s="46"/>
      <c r="Q1886" s="46"/>
      <c r="R1886" s="46"/>
      <c r="S1886" s="46"/>
      <c r="T1886" s="46"/>
      <c r="U1886" s="46"/>
      <c r="V1886" s="46"/>
      <c r="W1886" s="46"/>
      <c r="X1886" s="46"/>
      <c r="Y1886" s="46"/>
    </row>
    <row r="1887" spans="1:25" ht="15" customHeight="1" thickBot="1" x14ac:dyDescent="0.25">
      <c r="A1887" s="46"/>
      <c r="B1887" s="263"/>
      <c r="C1887" s="263"/>
      <c r="D1887" s="263"/>
      <c r="E1887" s="263"/>
      <c r="F1887" s="263" t="s">
        <v>927</v>
      </c>
      <c r="G1887" s="289">
        <v>7.38</v>
      </c>
      <c r="H1887" s="263"/>
      <c r="I1887" s="386" t="s">
        <v>928</v>
      </c>
      <c r="J1887" s="386"/>
      <c r="K1887" s="289">
        <v>42.87</v>
      </c>
      <c r="O1887" s="46"/>
      <c r="P1887" s="46"/>
      <c r="Q1887" s="46"/>
      <c r="R1887" s="46"/>
      <c r="S1887" s="46"/>
      <c r="T1887" s="46"/>
      <c r="U1887" s="46"/>
      <c r="V1887" s="46"/>
      <c r="W1887" s="46"/>
      <c r="X1887" s="46"/>
      <c r="Y1887" s="46"/>
    </row>
    <row r="1888" spans="1:25" ht="15" customHeight="1" thickTop="1" x14ac:dyDescent="0.2">
      <c r="A1888" s="46"/>
      <c r="B1888" s="278"/>
      <c r="C1888" s="278"/>
      <c r="D1888" s="278"/>
      <c r="E1888" s="278"/>
      <c r="F1888" s="278"/>
      <c r="G1888" s="278"/>
      <c r="H1888" s="278"/>
      <c r="I1888" s="278"/>
      <c r="J1888" s="278"/>
      <c r="K1888" s="278"/>
      <c r="O1888" s="46"/>
      <c r="P1888" s="46"/>
      <c r="Q1888" s="46"/>
      <c r="R1888" s="46"/>
      <c r="S1888" s="46"/>
      <c r="T1888" s="46"/>
      <c r="U1888" s="46"/>
      <c r="V1888" s="46"/>
      <c r="W1888" s="46"/>
      <c r="X1888" s="46"/>
      <c r="Y1888" s="46"/>
    </row>
    <row r="1889" spans="1:25" ht="15" customHeight="1" x14ac:dyDescent="0.2">
      <c r="A1889" s="46"/>
      <c r="B1889" s="259" t="s">
        <v>504</v>
      </c>
      <c r="C1889" s="267" t="s">
        <v>24</v>
      </c>
      <c r="D1889" s="259" t="s">
        <v>25</v>
      </c>
      <c r="E1889" s="259" t="s">
        <v>26</v>
      </c>
      <c r="F1889" s="387" t="s">
        <v>917</v>
      </c>
      <c r="G1889" s="387"/>
      <c r="H1889" s="271" t="s">
        <v>27</v>
      </c>
      <c r="I1889" s="267" t="s">
        <v>28</v>
      </c>
      <c r="J1889" s="267" t="s">
        <v>29</v>
      </c>
      <c r="K1889" s="267" t="s">
        <v>30</v>
      </c>
      <c r="O1889" s="46"/>
      <c r="P1889" s="46"/>
      <c r="Q1889" s="46"/>
      <c r="R1889" s="46"/>
      <c r="S1889" s="46"/>
      <c r="T1889" s="46"/>
      <c r="U1889" s="46"/>
      <c r="V1889" s="46"/>
      <c r="W1889" s="46"/>
      <c r="X1889" s="46"/>
      <c r="Y1889" s="46"/>
    </row>
    <row r="1890" spans="1:25" ht="15" customHeight="1" x14ac:dyDescent="0.2">
      <c r="A1890" s="46"/>
      <c r="B1890" s="260" t="s">
        <v>918</v>
      </c>
      <c r="C1890" s="275" t="s">
        <v>501</v>
      </c>
      <c r="D1890" s="260" t="s">
        <v>47</v>
      </c>
      <c r="E1890" s="260" t="s">
        <v>2435</v>
      </c>
      <c r="F1890" s="388" t="s">
        <v>4018</v>
      </c>
      <c r="G1890" s="388"/>
      <c r="H1890" s="274" t="s">
        <v>83</v>
      </c>
      <c r="I1890" s="277">
        <v>1</v>
      </c>
      <c r="J1890" s="276">
        <v>27.31</v>
      </c>
      <c r="K1890" s="276">
        <v>27.31</v>
      </c>
      <c r="O1890" s="46"/>
      <c r="P1890" s="46"/>
      <c r="Q1890" s="46"/>
      <c r="R1890" s="46"/>
      <c r="S1890" s="46"/>
      <c r="T1890" s="46"/>
      <c r="U1890" s="46"/>
      <c r="V1890" s="46"/>
      <c r="W1890" s="46"/>
      <c r="X1890" s="46"/>
      <c r="Y1890" s="46"/>
    </row>
    <row r="1891" spans="1:25" ht="15" customHeight="1" x14ac:dyDescent="0.2">
      <c r="A1891" s="46"/>
      <c r="B1891" s="261" t="s">
        <v>953</v>
      </c>
      <c r="C1891" s="280" t="s">
        <v>954</v>
      </c>
      <c r="D1891" s="261" t="s">
        <v>47</v>
      </c>
      <c r="E1891" s="261" t="s">
        <v>955</v>
      </c>
      <c r="F1891" s="385" t="s">
        <v>3970</v>
      </c>
      <c r="G1891" s="385"/>
      <c r="H1891" s="279" t="s">
        <v>950</v>
      </c>
      <c r="I1891" s="282">
        <v>0.38</v>
      </c>
      <c r="J1891" s="281">
        <v>34.46</v>
      </c>
      <c r="K1891" s="281">
        <v>13.09</v>
      </c>
      <c r="O1891" s="46"/>
      <c r="P1891" s="46"/>
      <c r="Q1891" s="46"/>
      <c r="R1891" s="46"/>
      <c r="S1891" s="46"/>
      <c r="T1891" s="46"/>
      <c r="U1891" s="46"/>
      <c r="V1891" s="46"/>
      <c r="W1891" s="46"/>
      <c r="X1891" s="46"/>
      <c r="Y1891" s="46"/>
    </row>
    <row r="1892" spans="1:25" ht="15" customHeight="1" x14ac:dyDescent="0.2">
      <c r="A1892" s="46"/>
      <c r="B1892" s="261" t="s">
        <v>953</v>
      </c>
      <c r="C1892" s="280" t="s">
        <v>957</v>
      </c>
      <c r="D1892" s="261" t="s">
        <v>47</v>
      </c>
      <c r="E1892" s="261" t="s">
        <v>958</v>
      </c>
      <c r="F1892" s="385" t="s">
        <v>3970</v>
      </c>
      <c r="G1892" s="385"/>
      <c r="H1892" s="279" t="s">
        <v>950</v>
      </c>
      <c r="I1892" s="282">
        <v>0.38</v>
      </c>
      <c r="J1892" s="281">
        <v>26.08</v>
      </c>
      <c r="K1892" s="281">
        <v>9.91</v>
      </c>
      <c r="O1892" s="46"/>
      <c r="P1892" s="46"/>
      <c r="Q1892" s="46"/>
      <c r="R1892" s="46"/>
      <c r="S1892" s="46"/>
      <c r="T1892" s="46"/>
      <c r="U1892" s="46"/>
      <c r="V1892" s="46"/>
      <c r="W1892" s="46"/>
      <c r="X1892" s="46"/>
      <c r="Y1892" s="46"/>
    </row>
    <row r="1893" spans="1:25" ht="15" customHeight="1" x14ac:dyDescent="0.2">
      <c r="A1893" s="46"/>
      <c r="B1893" s="262" t="s">
        <v>919</v>
      </c>
      <c r="C1893" s="284" t="s">
        <v>1530</v>
      </c>
      <c r="D1893" s="262" t="s">
        <v>47</v>
      </c>
      <c r="E1893" s="262" t="s">
        <v>1531</v>
      </c>
      <c r="F1893" s="389" t="s">
        <v>923</v>
      </c>
      <c r="G1893" s="389"/>
      <c r="H1893" s="283" t="s">
        <v>83</v>
      </c>
      <c r="I1893" s="286">
        <v>1.0492999999999999</v>
      </c>
      <c r="J1893" s="285">
        <v>3.94</v>
      </c>
      <c r="K1893" s="285">
        <v>4.13</v>
      </c>
      <c r="O1893" s="46"/>
      <c r="P1893" s="46"/>
      <c r="Q1893" s="46"/>
      <c r="R1893" s="46"/>
      <c r="S1893" s="46"/>
      <c r="T1893" s="46"/>
      <c r="U1893" s="46"/>
      <c r="V1893" s="46"/>
      <c r="W1893" s="46"/>
      <c r="X1893" s="46"/>
      <c r="Y1893" s="46"/>
    </row>
    <row r="1894" spans="1:25" ht="15" customHeight="1" x14ac:dyDescent="0.2">
      <c r="A1894" s="46"/>
      <c r="B1894" s="262" t="s">
        <v>919</v>
      </c>
      <c r="C1894" s="284" t="s">
        <v>1489</v>
      </c>
      <c r="D1894" s="262" t="s">
        <v>47</v>
      </c>
      <c r="E1894" s="262" t="s">
        <v>2706</v>
      </c>
      <c r="F1894" s="389" t="s">
        <v>923</v>
      </c>
      <c r="G1894" s="389"/>
      <c r="H1894" s="283" t="s">
        <v>49</v>
      </c>
      <c r="I1894" s="286">
        <v>8.8599999999999998E-2</v>
      </c>
      <c r="J1894" s="285">
        <v>2.08</v>
      </c>
      <c r="K1894" s="285">
        <v>0.18</v>
      </c>
      <c r="O1894" s="46"/>
      <c r="P1894" s="46"/>
      <c r="Q1894" s="46"/>
      <c r="R1894" s="46"/>
      <c r="S1894" s="46"/>
      <c r="T1894" s="46"/>
      <c r="U1894" s="46"/>
      <c r="V1894" s="46"/>
      <c r="W1894" s="46"/>
      <c r="X1894" s="46"/>
      <c r="Y1894" s="46"/>
    </row>
    <row r="1895" spans="1:25" ht="15" customHeight="1" x14ac:dyDescent="0.2">
      <c r="A1895" s="46"/>
      <c r="B1895" s="263"/>
      <c r="C1895" s="263"/>
      <c r="D1895" s="263"/>
      <c r="E1895" s="263"/>
      <c r="F1895" s="263" t="s">
        <v>924</v>
      </c>
      <c r="G1895" s="289">
        <v>20.28</v>
      </c>
      <c r="H1895" s="263" t="s">
        <v>925</v>
      </c>
      <c r="I1895" s="289">
        <v>0</v>
      </c>
      <c r="J1895" s="263" t="s">
        <v>926</v>
      </c>
      <c r="K1895" s="289">
        <v>20.28</v>
      </c>
      <c r="O1895" s="46"/>
      <c r="P1895" s="46"/>
      <c r="Q1895" s="46"/>
      <c r="R1895" s="46"/>
      <c r="S1895" s="46"/>
      <c r="T1895" s="46"/>
      <c r="U1895" s="46"/>
      <c r="V1895" s="46"/>
      <c r="W1895" s="46"/>
      <c r="X1895" s="46"/>
      <c r="Y1895" s="46"/>
    </row>
    <row r="1896" spans="1:25" ht="15" customHeight="1" thickBot="1" x14ac:dyDescent="0.25">
      <c r="A1896" s="46"/>
      <c r="B1896" s="263"/>
      <c r="C1896" s="263"/>
      <c r="D1896" s="263"/>
      <c r="E1896" s="263"/>
      <c r="F1896" s="263" t="s">
        <v>927</v>
      </c>
      <c r="G1896" s="289">
        <v>5.68</v>
      </c>
      <c r="H1896" s="263"/>
      <c r="I1896" s="386" t="s">
        <v>928</v>
      </c>
      <c r="J1896" s="386"/>
      <c r="K1896" s="289">
        <v>32.99</v>
      </c>
      <c r="O1896" s="46"/>
      <c r="P1896" s="46"/>
      <c r="Q1896" s="46"/>
      <c r="R1896" s="46"/>
      <c r="S1896" s="46"/>
      <c r="T1896" s="46"/>
      <c r="U1896" s="46"/>
      <c r="V1896" s="46"/>
      <c r="W1896" s="46"/>
      <c r="X1896" s="46"/>
      <c r="Y1896" s="46"/>
    </row>
    <row r="1897" spans="1:25" ht="15" customHeight="1" thickTop="1" x14ac:dyDescent="0.2">
      <c r="A1897" s="46"/>
      <c r="B1897" s="278"/>
      <c r="C1897" s="278"/>
      <c r="D1897" s="278"/>
      <c r="E1897" s="278"/>
      <c r="F1897" s="278"/>
      <c r="G1897" s="278"/>
      <c r="H1897" s="278"/>
      <c r="I1897" s="278"/>
      <c r="J1897" s="278"/>
      <c r="K1897" s="278"/>
      <c r="O1897" s="46"/>
      <c r="P1897" s="46"/>
      <c r="Q1897" s="46"/>
      <c r="R1897" s="46"/>
      <c r="S1897" s="46"/>
      <c r="T1897" s="46"/>
      <c r="U1897" s="46"/>
      <c r="V1897" s="46"/>
      <c r="W1897" s="46"/>
      <c r="X1897" s="46"/>
      <c r="Y1897" s="46"/>
    </row>
    <row r="1898" spans="1:25" ht="15" customHeight="1" x14ac:dyDescent="0.2">
      <c r="A1898" s="46"/>
      <c r="B1898" s="259" t="s">
        <v>505</v>
      </c>
      <c r="C1898" s="267" t="s">
        <v>24</v>
      </c>
      <c r="D1898" s="259" t="s">
        <v>25</v>
      </c>
      <c r="E1898" s="259" t="s">
        <v>26</v>
      </c>
      <c r="F1898" s="387" t="s">
        <v>917</v>
      </c>
      <c r="G1898" s="387"/>
      <c r="H1898" s="271" t="s">
        <v>27</v>
      </c>
      <c r="I1898" s="267" t="s">
        <v>28</v>
      </c>
      <c r="J1898" s="267" t="s">
        <v>29</v>
      </c>
      <c r="K1898" s="267" t="s">
        <v>30</v>
      </c>
      <c r="O1898" s="46"/>
      <c r="P1898" s="46"/>
      <c r="Q1898" s="46"/>
      <c r="R1898" s="46"/>
      <c r="S1898" s="46"/>
      <c r="T1898" s="46"/>
      <c r="U1898" s="46"/>
      <c r="V1898" s="46"/>
      <c r="W1898" s="46"/>
      <c r="X1898" s="46"/>
      <c r="Y1898" s="46"/>
    </row>
    <row r="1899" spans="1:25" ht="15" customHeight="1" x14ac:dyDescent="0.2">
      <c r="A1899" s="46"/>
      <c r="B1899" s="260" t="s">
        <v>918</v>
      </c>
      <c r="C1899" s="275" t="s">
        <v>3199</v>
      </c>
      <c r="D1899" s="260" t="s">
        <v>47</v>
      </c>
      <c r="E1899" s="260" t="s">
        <v>3200</v>
      </c>
      <c r="F1899" s="388" t="s">
        <v>4018</v>
      </c>
      <c r="G1899" s="388"/>
      <c r="H1899" s="274" t="s">
        <v>83</v>
      </c>
      <c r="I1899" s="277">
        <v>1</v>
      </c>
      <c r="J1899" s="276">
        <v>15.71</v>
      </c>
      <c r="K1899" s="276">
        <v>15.71</v>
      </c>
      <c r="O1899" s="46"/>
      <c r="P1899" s="46"/>
      <c r="Q1899" s="46"/>
      <c r="R1899" s="46"/>
      <c r="S1899" s="46"/>
      <c r="T1899" s="46"/>
      <c r="U1899" s="46"/>
      <c r="V1899" s="46"/>
      <c r="W1899" s="46"/>
      <c r="X1899" s="46"/>
      <c r="Y1899" s="46"/>
    </row>
    <row r="1900" spans="1:25" ht="15" customHeight="1" x14ac:dyDescent="0.2">
      <c r="A1900" s="46"/>
      <c r="B1900" s="261" t="s">
        <v>953</v>
      </c>
      <c r="C1900" s="280" t="s">
        <v>957</v>
      </c>
      <c r="D1900" s="261" t="s">
        <v>47</v>
      </c>
      <c r="E1900" s="261" t="s">
        <v>958</v>
      </c>
      <c r="F1900" s="385" t="s">
        <v>3970</v>
      </c>
      <c r="G1900" s="385"/>
      <c r="H1900" s="279" t="s">
        <v>950</v>
      </c>
      <c r="I1900" s="282">
        <v>2.8199999999999999E-2</v>
      </c>
      <c r="J1900" s="281">
        <v>26.08</v>
      </c>
      <c r="K1900" s="281">
        <v>0.73</v>
      </c>
      <c r="O1900" s="46"/>
      <c r="P1900" s="46"/>
      <c r="Q1900" s="46"/>
      <c r="R1900" s="46"/>
      <c r="S1900" s="46"/>
      <c r="T1900" s="46"/>
      <c r="U1900" s="46"/>
      <c r="V1900" s="46"/>
      <c r="W1900" s="46"/>
      <c r="X1900" s="46"/>
      <c r="Y1900" s="46"/>
    </row>
    <row r="1901" spans="1:25" ht="15" customHeight="1" x14ac:dyDescent="0.2">
      <c r="A1901" s="46"/>
      <c r="B1901" s="261" t="s">
        <v>953</v>
      </c>
      <c r="C1901" s="280" t="s">
        <v>954</v>
      </c>
      <c r="D1901" s="261" t="s">
        <v>47</v>
      </c>
      <c r="E1901" s="261" t="s">
        <v>955</v>
      </c>
      <c r="F1901" s="385" t="s">
        <v>3970</v>
      </c>
      <c r="G1901" s="385"/>
      <c r="H1901" s="279" t="s">
        <v>950</v>
      </c>
      <c r="I1901" s="282">
        <v>2.8199999999999999E-2</v>
      </c>
      <c r="J1901" s="281">
        <v>34.46</v>
      </c>
      <c r="K1901" s="281">
        <v>0.97</v>
      </c>
      <c r="O1901" s="46"/>
      <c r="P1901" s="46"/>
      <c r="Q1901" s="46"/>
      <c r="R1901" s="46"/>
      <c r="S1901" s="46"/>
      <c r="T1901" s="46"/>
      <c r="U1901" s="46"/>
      <c r="V1901" s="46"/>
      <c r="W1901" s="46"/>
      <c r="X1901" s="46"/>
      <c r="Y1901" s="46"/>
    </row>
    <row r="1902" spans="1:25" ht="15" customHeight="1" x14ac:dyDescent="0.2">
      <c r="A1902" s="46"/>
      <c r="B1902" s="262" t="s">
        <v>919</v>
      </c>
      <c r="C1902" s="284" t="s">
        <v>3300</v>
      </c>
      <c r="D1902" s="262" t="s">
        <v>47</v>
      </c>
      <c r="E1902" s="262" t="s">
        <v>3301</v>
      </c>
      <c r="F1902" s="389" t="s">
        <v>923</v>
      </c>
      <c r="G1902" s="389"/>
      <c r="H1902" s="283" t="s">
        <v>83</v>
      </c>
      <c r="I1902" s="286">
        <v>1.0492999999999999</v>
      </c>
      <c r="J1902" s="285">
        <v>13.35</v>
      </c>
      <c r="K1902" s="285">
        <v>14</v>
      </c>
      <c r="O1902" s="46"/>
      <c r="P1902" s="46"/>
      <c r="Q1902" s="46"/>
      <c r="R1902" s="46"/>
      <c r="S1902" s="46"/>
      <c r="T1902" s="46"/>
      <c r="U1902" s="46"/>
      <c r="V1902" s="46"/>
      <c r="W1902" s="46"/>
      <c r="X1902" s="46"/>
      <c r="Y1902" s="46"/>
    </row>
    <row r="1903" spans="1:25" ht="15" customHeight="1" x14ac:dyDescent="0.2">
      <c r="A1903" s="46"/>
      <c r="B1903" s="262" t="s">
        <v>919</v>
      </c>
      <c r="C1903" s="284" t="s">
        <v>1489</v>
      </c>
      <c r="D1903" s="262" t="s">
        <v>47</v>
      </c>
      <c r="E1903" s="262" t="s">
        <v>2706</v>
      </c>
      <c r="F1903" s="389" t="s">
        <v>923</v>
      </c>
      <c r="G1903" s="389"/>
      <c r="H1903" s="283" t="s">
        <v>49</v>
      </c>
      <c r="I1903" s="286">
        <v>6.6E-3</v>
      </c>
      <c r="J1903" s="285">
        <v>2.08</v>
      </c>
      <c r="K1903" s="285">
        <v>0.01</v>
      </c>
      <c r="O1903" s="46"/>
      <c r="P1903" s="46"/>
      <c r="Q1903" s="46"/>
      <c r="R1903" s="46"/>
      <c r="S1903" s="46"/>
      <c r="T1903" s="46"/>
      <c r="U1903" s="46"/>
      <c r="V1903" s="46"/>
      <c r="W1903" s="46"/>
      <c r="X1903" s="46"/>
      <c r="Y1903" s="46"/>
    </row>
    <row r="1904" spans="1:25" ht="45.6" customHeight="1" x14ac:dyDescent="0.2">
      <c r="A1904" s="46"/>
      <c r="B1904" s="263"/>
      <c r="C1904" s="263"/>
      <c r="D1904" s="263"/>
      <c r="E1904" s="263"/>
      <c r="F1904" s="263" t="s">
        <v>924</v>
      </c>
      <c r="G1904" s="289">
        <v>1.5</v>
      </c>
      <c r="H1904" s="263" t="s">
        <v>925</v>
      </c>
      <c r="I1904" s="289">
        <v>0</v>
      </c>
      <c r="J1904" s="263" t="s">
        <v>926</v>
      </c>
      <c r="K1904" s="289">
        <v>1.5</v>
      </c>
      <c r="O1904" s="46"/>
      <c r="P1904" s="46"/>
      <c r="Q1904" s="46"/>
      <c r="R1904" s="46"/>
      <c r="S1904" s="46"/>
      <c r="T1904" s="46"/>
      <c r="U1904" s="46"/>
      <c r="V1904" s="46"/>
      <c r="W1904" s="46"/>
      <c r="X1904" s="46"/>
      <c r="Y1904" s="46"/>
    </row>
    <row r="1905" spans="1:25" ht="15" customHeight="1" thickBot="1" x14ac:dyDescent="0.25">
      <c r="A1905" s="46"/>
      <c r="B1905" s="263"/>
      <c r="C1905" s="263"/>
      <c r="D1905" s="263"/>
      <c r="E1905" s="263"/>
      <c r="F1905" s="263" t="s">
        <v>927</v>
      </c>
      <c r="G1905" s="289">
        <v>3.26</v>
      </c>
      <c r="H1905" s="263"/>
      <c r="I1905" s="386" t="s">
        <v>928</v>
      </c>
      <c r="J1905" s="386"/>
      <c r="K1905" s="289">
        <v>18.97</v>
      </c>
      <c r="O1905" s="46"/>
      <c r="P1905" s="46"/>
      <c r="Q1905" s="46"/>
      <c r="R1905" s="46"/>
      <c r="S1905" s="46"/>
      <c r="T1905" s="46"/>
      <c r="U1905" s="46"/>
      <c r="V1905" s="46"/>
      <c r="W1905" s="46"/>
      <c r="X1905" s="46"/>
      <c r="Y1905" s="46"/>
    </row>
    <row r="1906" spans="1:25" ht="15" customHeight="1" thickTop="1" x14ac:dyDescent="0.2">
      <c r="A1906" s="46"/>
      <c r="B1906" s="278"/>
      <c r="C1906" s="278"/>
      <c r="D1906" s="278"/>
      <c r="E1906" s="278"/>
      <c r="F1906" s="278"/>
      <c r="G1906" s="278"/>
      <c r="H1906" s="278"/>
      <c r="I1906" s="278"/>
      <c r="J1906" s="278"/>
      <c r="K1906" s="278"/>
      <c r="O1906" s="46"/>
      <c r="P1906" s="46"/>
      <c r="Q1906" s="46"/>
      <c r="R1906" s="46"/>
      <c r="S1906" s="46"/>
      <c r="T1906" s="46"/>
      <c r="U1906" s="46"/>
      <c r="V1906" s="46"/>
      <c r="W1906" s="46"/>
      <c r="X1906" s="46"/>
      <c r="Y1906" s="46"/>
    </row>
    <row r="1907" spans="1:25" ht="15" customHeight="1" x14ac:dyDescent="0.2">
      <c r="A1907" s="46"/>
      <c r="B1907" s="259" t="s">
        <v>508</v>
      </c>
      <c r="C1907" s="267" t="s">
        <v>24</v>
      </c>
      <c r="D1907" s="259" t="s">
        <v>25</v>
      </c>
      <c r="E1907" s="259" t="s">
        <v>26</v>
      </c>
      <c r="F1907" s="387" t="s">
        <v>917</v>
      </c>
      <c r="G1907" s="387"/>
      <c r="H1907" s="271" t="s">
        <v>27</v>
      </c>
      <c r="I1907" s="267" t="s">
        <v>28</v>
      </c>
      <c r="J1907" s="267" t="s">
        <v>29</v>
      </c>
      <c r="K1907" s="267" t="s">
        <v>30</v>
      </c>
      <c r="O1907" s="46"/>
      <c r="P1907" s="46"/>
      <c r="Q1907" s="46"/>
      <c r="R1907" s="46"/>
      <c r="S1907" s="46"/>
      <c r="T1907" s="46"/>
      <c r="U1907" s="46"/>
      <c r="V1907" s="46"/>
      <c r="W1907" s="46"/>
      <c r="X1907" s="46"/>
      <c r="Y1907" s="46"/>
    </row>
    <row r="1908" spans="1:25" ht="15" customHeight="1" x14ac:dyDescent="0.2">
      <c r="A1908" s="46"/>
      <c r="B1908" s="260" t="s">
        <v>918</v>
      </c>
      <c r="C1908" s="275" t="s">
        <v>506</v>
      </c>
      <c r="D1908" s="260" t="s">
        <v>47</v>
      </c>
      <c r="E1908" s="260" t="s">
        <v>507</v>
      </c>
      <c r="F1908" s="388" t="s">
        <v>4021</v>
      </c>
      <c r="G1908" s="388"/>
      <c r="H1908" s="274" t="s">
        <v>49</v>
      </c>
      <c r="I1908" s="277">
        <v>1</v>
      </c>
      <c r="J1908" s="276">
        <v>11.96</v>
      </c>
      <c r="K1908" s="276">
        <v>11.96</v>
      </c>
      <c r="O1908" s="46"/>
      <c r="P1908" s="46"/>
      <c r="Q1908" s="46"/>
      <c r="R1908" s="46"/>
      <c r="S1908" s="46"/>
      <c r="T1908" s="46"/>
      <c r="U1908" s="46"/>
      <c r="V1908" s="46"/>
      <c r="W1908" s="46"/>
      <c r="X1908" s="46"/>
      <c r="Y1908" s="46"/>
    </row>
    <row r="1909" spans="1:25" ht="15" customHeight="1" x14ac:dyDescent="0.2">
      <c r="A1909" s="46"/>
      <c r="B1909" s="261" t="s">
        <v>953</v>
      </c>
      <c r="C1909" s="280" t="s">
        <v>957</v>
      </c>
      <c r="D1909" s="261" t="s">
        <v>47</v>
      </c>
      <c r="E1909" s="261" t="s">
        <v>958</v>
      </c>
      <c r="F1909" s="385" t="s">
        <v>3970</v>
      </c>
      <c r="G1909" s="385"/>
      <c r="H1909" s="279" t="s">
        <v>950</v>
      </c>
      <c r="I1909" s="282">
        <v>0.1474</v>
      </c>
      <c r="J1909" s="281">
        <v>26.08</v>
      </c>
      <c r="K1909" s="281">
        <v>3.84</v>
      </c>
      <c r="O1909" s="46"/>
      <c r="P1909" s="46"/>
      <c r="Q1909" s="46"/>
      <c r="R1909" s="46"/>
      <c r="S1909" s="46"/>
      <c r="T1909" s="46"/>
      <c r="U1909" s="46"/>
      <c r="V1909" s="46"/>
      <c r="W1909" s="46"/>
      <c r="X1909" s="46"/>
      <c r="Y1909" s="46"/>
    </row>
    <row r="1910" spans="1:25" ht="15" customHeight="1" x14ac:dyDescent="0.2">
      <c r="A1910" s="46"/>
      <c r="B1910" s="261" t="s">
        <v>953</v>
      </c>
      <c r="C1910" s="280" t="s">
        <v>954</v>
      </c>
      <c r="D1910" s="261" t="s">
        <v>47</v>
      </c>
      <c r="E1910" s="261" t="s">
        <v>955</v>
      </c>
      <c r="F1910" s="385" t="s">
        <v>3970</v>
      </c>
      <c r="G1910" s="385"/>
      <c r="H1910" s="279" t="s">
        <v>950</v>
      </c>
      <c r="I1910" s="282">
        <v>0.1474</v>
      </c>
      <c r="J1910" s="281">
        <v>34.46</v>
      </c>
      <c r="K1910" s="281">
        <v>5.07</v>
      </c>
      <c r="O1910" s="46"/>
      <c r="P1910" s="46"/>
      <c r="Q1910" s="46"/>
      <c r="R1910" s="46"/>
      <c r="S1910" s="46"/>
      <c r="T1910" s="46"/>
      <c r="U1910" s="46"/>
      <c r="V1910" s="46"/>
      <c r="W1910" s="46"/>
      <c r="X1910" s="46"/>
      <c r="Y1910" s="46"/>
    </row>
    <row r="1911" spans="1:25" ht="15" customHeight="1" x14ac:dyDescent="0.2">
      <c r="A1911" s="46"/>
      <c r="B1911" s="262" t="s">
        <v>919</v>
      </c>
      <c r="C1911" s="284" t="s">
        <v>1489</v>
      </c>
      <c r="D1911" s="262" t="s">
        <v>47</v>
      </c>
      <c r="E1911" s="262" t="s">
        <v>2706</v>
      </c>
      <c r="F1911" s="389" t="s">
        <v>923</v>
      </c>
      <c r="G1911" s="389"/>
      <c r="H1911" s="283" t="s">
        <v>49</v>
      </c>
      <c r="I1911" s="286">
        <v>9.1999999999999998E-3</v>
      </c>
      <c r="J1911" s="285">
        <v>2.08</v>
      </c>
      <c r="K1911" s="285">
        <v>0.01</v>
      </c>
      <c r="O1911" s="46"/>
      <c r="P1911" s="46"/>
      <c r="Q1911" s="46"/>
      <c r="R1911" s="46"/>
      <c r="S1911" s="46"/>
      <c r="T1911" s="46"/>
      <c r="U1911" s="46"/>
      <c r="V1911" s="46"/>
      <c r="W1911" s="46"/>
      <c r="X1911" s="46"/>
      <c r="Y1911" s="46"/>
    </row>
    <row r="1912" spans="1:25" ht="15" customHeight="1" x14ac:dyDescent="0.2">
      <c r="A1912" s="46"/>
      <c r="B1912" s="262" t="s">
        <v>919</v>
      </c>
      <c r="C1912" s="284" t="s">
        <v>1534</v>
      </c>
      <c r="D1912" s="262" t="s">
        <v>47</v>
      </c>
      <c r="E1912" s="262" t="s">
        <v>1535</v>
      </c>
      <c r="F1912" s="389" t="s">
        <v>923</v>
      </c>
      <c r="G1912" s="389"/>
      <c r="H1912" s="283" t="s">
        <v>49</v>
      </c>
      <c r="I1912" s="286">
        <v>1</v>
      </c>
      <c r="J1912" s="285">
        <v>1.1399999999999999</v>
      </c>
      <c r="K1912" s="285">
        <v>1.1399999999999999</v>
      </c>
      <c r="O1912" s="46"/>
      <c r="P1912" s="46"/>
      <c r="Q1912" s="46"/>
      <c r="R1912" s="46"/>
      <c r="S1912" s="46"/>
      <c r="T1912" s="46"/>
      <c r="U1912" s="46"/>
      <c r="V1912" s="46"/>
      <c r="W1912" s="46"/>
      <c r="X1912" s="46"/>
      <c r="Y1912" s="46"/>
    </row>
    <row r="1913" spans="1:25" ht="15" customHeight="1" x14ac:dyDescent="0.2">
      <c r="A1913" s="46"/>
      <c r="B1913" s="262" t="s">
        <v>919</v>
      </c>
      <c r="C1913" s="284" t="s">
        <v>1500</v>
      </c>
      <c r="D1913" s="262" t="s">
        <v>47</v>
      </c>
      <c r="E1913" s="262" t="s">
        <v>1501</v>
      </c>
      <c r="F1913" s="389" t="s">
        <v>923</v>
      </c>
      <c r="G1913" s="389"/>
      <c r="H1913" s="283" t="s">
        <v>49</v>
      </c>
      <c r="I1913" s="286">
        <v>1.06E-2</v>
      </c>
      <c r="J1913" s="285">
        <v>78.86</v>
      </c>
      <c r="K1913" s="285">
        <v>0.83</v>
      </c>
      <c r="O1913" s="46"/>
      <c r="P1913" s="46"/>
      <c r="Q1913" s="46"/>
      <c r="R1913" s="46"/>
      <c r="S1913" s="46"/>
      <c r="T1913" s="46"/>
      <c r="U1913" s="46"/>
      <c r="V1913" s="46"/>
      <c r="W1913" s="46"/>
      <c r="X1913" s="46"/>
      <c r="Y1913" s="46"/>
    </row>
    <row r="1914" spans="1:25" ht="45.6" customHeight="1" x14ac:dyDescent="0.2">
      <c r="A1914" s="46"/>
      <c r="B1914" s="262" t="s">
        <v>919</v>
      </c>
      <c r="C1914" s="284" t="s">
        <v>1492</v>
      </c>
      <c r="D1914" s="262" t="s">
        <v>47</v>
      </c>
      <c r="E1914" s="262" t="s">
        <v>1493</v>
      </c>
      <c r="F1914" s="389" t="s">
        <v>923</v>
      </c>
      <c r="G1914" s="389"/>
      <c r="H1914" s="283" t="s">
        <v>49</v>
      </c>
      <c r="I1914" s="286">
        <v>1.2E-2</v>
      </c>
      <c r="J1914" s="285">
        <v>89.35</v>
      </c>
      <c r="K1914" s="285">
        <v>1.07</v>
      </c>
      <c r="O1914" s="46"/>
      <c r="P1914" s="46"/>
      <c r="Q1914" s="46"/>
      <c r="R1914" s="46"/>
      <c r="S1914" s="46"/>
      <c r="T1914" s="46"/>
      <c r="U1914" s="46"/>
      <c r="V1914" s="46"/>
      <c r="W1914" s="46"/>
      <c r="X1914" s="46"/>
      <c r="Y1914" s="46"/>
    </row>
    <row r="1915" spans="1:25" ht="15" customHeight="1" x14ac:dyDescent="0.2">
      <c r="A1915" s="46"/>
      <c r="B1915" s="263"/>
      <c r="C1915" s="263"/>
      <c r="D1915" s="263"/>
      <c r="E1915" s="263"/>
      <c r="F1915" s="263" t="s">
        <v>924</v>
      </c>
      <c r="G1915" s="289">
        <v>7.86</v>
      </c>
      <c r="H1915" s="263" t="s">
        <v>925</v>
      </c>
      <c r="I1915" s="289">
        <v>0</v>
      </c>
      <c r="J1915" s="263" t="s">
        <v>926</v>
      </c>
      <c r="K1915" s="289">
        <v>7.86</v>
      </c>
      <c r="O1915" s="46"/>
      <c r="P1915" s="46"/>
      <c r="Q1915" s="46"/>
      <c r="R1915" s="46"/>
      <c r="S1915" s="46"/>
      <c r="T1915" s="46"/>
      <c r="U1915" s="46"/>
      <c r="V1915" s="46"/>
      <c r="W1915" s="46"/>
      <c r="X1915" s="46"/>
      <c r="Y1915" s="46"/>
    </row>
    <row r="1916" spans="1:25" ht="15" customHeight="1" thickBot="1" x14ac:dyDescent="0.25">
      <c r="A1916" s="46"/>
      <c r="B1916" s="263"/>
      <c r="C1916" s="263"/>
      <c r="D1916" s="263"/>
      <c r="E1916" s="263"/>
      <c r="F1916" s="263" t="s">
        <v>927</v>
      </c>
      <c r="G1916" s="289">
        <v>2.48</v>
      </c>
      <c r="H1916" s="263"/>
      <c r="I1916" s="386" t="s">
        <v>928</v>
      </c>
      <c r="J1916" s="386"/>
      <c r="K1916" s="289">
        <v>14.44</v>
      </c>
      <c r="O1916" s="46"/>
      <c r="P1916" s="46"/>
      <c r="Q1916" s="46"/>
      <c r="R1916" s="46"/>
      <c r="S1916" s="46"/>
      <c r="T1916" s="46"/>
      <c r="U1916" s="46"/>
      <c r="V1916" s="46"/>
      <c r="W1916" s="46"/>
      <c r="X1916" s="46"/>
      <c r="Y1916" s="46"/>
    </row>
    <row r="1917" spans="1:25" ht="15" customHeight="1" thickTop="1" x14ac:dyDescent="0.2">
      <c r="A1917" s="46"/>
      <c r="B1917" s="278"/>
      <c r="C1917" s="278"/>
      <c r="D1917" s="278"/>
      <c r="E1917" s="278"/>
      <c r="F1917" s="278"/>
      <c r="G1917" s="278"/>
      <c r="H1917" s="278"/>
      <c r="I1917" s="278"/>
      <c r="J1917" s="278"/>
      <c r="K1917" s="278"/>
      <c r="O1917" s="46"/>
      <c r="P1917" s="46"/>
      <c r="Q1917" s="46"/>
      <c r="R1917" s="46"/>
      <c r="S1917" s="46"/>
      <c r="T1917" s="46"/>
      <c r="U1917" s="46"/>
      <c r="V1917" s="46"/>
      <c r="W1917" s="46"/>
      <c r="X1917" s="46"/>
      <c r="Y1917" s="46"/>
    </row>
    <row r="1918" spans="1:25" ht="15" customHeight="1" x14ac:dyDescent="0.2">
      <c r="A1918" s="46"/>
      <c r="B1918" s="259" t="s">
        <v>509</v>
      </c>
      <c r="C1918" s="267" t="s">
        <v>24</v>
      </c>
      <c r="D1918" s="259" t="s">
        <v>25</v>
      </c>
      <c r="E1918" s="259" t="s">
        <v>26</v>
      </c>
      <c r="F1918" s="387" t="s">
        <v>917</v>
      </c>
      <c r="G1918" s="387"/>
      <c r="H1918" s="271" t="s">
        <v>27</v>
      </c>
      <c r="I1918" s="267" t="s">
        <v>28</v>
      </c>
      <c r="J1918" s="267" t="s">
        <v>29</v>
      </c>
      <c r="K1918" s="267" t="s">
        <v>30</v>
      </c>
      <c r="O1918" s="46"/>
      <c r="P1918" s="46"/>
      <c r="Q1918" s="46"/>
      <c r="R1918" s="46"/>
      <c r="S1918" s="46"/>
      <c r="T1918" s="46"/>
      <c r="U1918" s="46"/>
      <c r="V1918" s="46"/>
      <c r="W1918" s="46"/>
      <c r="X1918" s="46"/>
      <c r="Y1918" s="46"/>
    </row>
    <row r="1919" spans="1:25" ht="15" customHeight="1" x14ac:dyDescent="0.2">
      <c r="A1919" s="46"/>
      <c r="B1919" s="260" t="s">
        <v>918</v>
      </c>
      <c r="C1919" s="275" t="s">
        <v>516</v>
      </c>
      <c r="D1919" s="260" t="s">
        <v>47</v>
      </c>
      <c r="E1919" s="260" t="s">
        <v>517</v>
      </c>
      <c r="F1919" s="388" t="s">
        <v>4018</v>
      </c>
      <c r="G1919" s="388"/>
      <c r="H1919" s="274" t="s">
        <v>49</v>
      </c>
      <c r="I1919" s="277">
        <v>1</v>
      </c>
      <c r="J1919" s="276">
        <v>21.07</v>
      </c>
      <c r="K1919" s="276">
        <v>21.07</v>
      </c>
      <c r="O1919" s="46"/>
      <c r="P1919" s="46"/>
      <c r="Q1919" s="46"/>
      <c r="R1919" s="46"/>
      <c r="S1919" s="46"/>
      <c r="T1919" s="46"/>
      <c r="U1919" s="46"/>
      <c r="V1919" s="46"/>
      <c r="W1919" s="46"/>
      <c r="X1919" s="46"/>
      <c r="Y1919" s="46"/>
    </row>
    <row r="1920" spans="1:25" ht="15" customHeight="1" x14ac:dyDescent="0.2">
      <c r="A1920" s="46"/>
      <c r="B1920" s="261" t="s">
        <v>953</v>
      </c>
      <c r="C1920" s="280" t="s">
        <v>954</v>
      </c>
      <c r="D1920" s="261" t="s">
        <v>47</v>
      </c>
      <c r="E1920" s="261" t="s">
        <v>955</v>
      </c>
      <c r="F1920" s="385" t="s">
        <v>3970</v>
      </c>
      <c r="G1920" s="385"/>
      <c r="H1920" s="279" t="s">
        <v>950</v>
      </c>
      <c r="I1920" s="282">
        <v>0.1318</v>
      </c>
      <c r="J1920" s="281">
        <v>34.46</v>
      </c>
      <c r="K1920" s="281">
        <v>4.54</v>
      </c>
      <c r="O1920" s="46"/>
      <c r="P1920" s="46"/>
      <c r="Q1920" s="46"/>
      <c r="R1920" s="46"/>
      <c r="S1920" s="46"/>
      <c r="T1920" s="46"/>
      <c r="U1920" s="46"/>
      <c r="V1920" s="46"/>
      <c r="W1920" s="46"/>
      <c r="X1920" s="46"/>
      <c r="Y1920" s="46"/>
    </row>
    <row r="1921" spans="1:25" ht="15" customHeight="1" x14ac:dyDescent="0.2">
      <c r="A1921" s="46"/>
      <c r="B1921" s="261" t="s">
        <v>953</v>
      </c>
      <c r="C1921" s="280" t="s">
        <v>957</v>
      </c>
      <c r="D1921" s="261" t="s">
        <v>47</v>
      </c>
      <c r="E1921" s="261" t="s">
        <v>958</v>
      </c>
      <c r="F1921" s="385" t="s">
        <v>3970</v>
      </c>
      <c r="G1921" s="385"/>
      <c r="H1921" s="279" t="s">
        <v>950</v>
      </c>
      <c r="I1921" s="282">
        <v>0.1318</v>
      </c>
      <c r="J1921" s="281">
        <v>26.08</v>
      </c>
      <c r="K1921" s="281">
        <v>3.43</v>
      </c>
      <c r="O1921" s="46"/>
      <c r="P1921" s="46"/>
      <c r="Q1921" s="46"/>
      <c r="R1921" s="46"/>
      <c r="S1921" s="46"/>
      <c r="T1921" s="46"/>
      <c r="U1921" s="46"/>
      <c r="V1921" s="46"/>
      <c r="W1921" s="46"/>
      <c r="X1921" s="46"/>
      <c r="Y1921" s="46"/>
    </row>
    <row r="1922" spans="1:25" ht="15" customHeight="1" x14ac:dyDescent="0.2">
      <c r="A1922" s="46"/>
      <c r="B1922" s="262" t="s">
        <v>919</v>
      </c>
      <c r="C1922" s="284" t="s">
        <v>1489</v>
      </c>
      <c r="D1922" s="262" t="s">
        <v>47</v>
      </c>
      <c r="E1922" s="262" t="s">
        <v>2706</v>
      </c>
      <c r="F1922" s="389" t="s">
        <v>923</v>
      </c>
      <c r="G1922" s="389"/>
      <c r="H1922" s="283" t="s">
        <v>49</v>
      </c>
      <c r="I1922" s="286">
        <v>2.4400000000000002E-2</v>
      </c>
      <c r="J1922" s="285">
        <v>2.08</v>
      </c>
      <c r="K1922" s="285">
        <v>0.05</v>
      </c>
      <c r="O1922" s="46"/>
      <c r="P1922" s="46"/>
      <c r="Q1922" s="46"/>
      <c r="R1922" s="46"/>
      <c r="S1922" s="46"/>
      <c r="T1922" s="46"/>
      <c r="U1922" s="46"/>
      <c r="V1922" s="46"/>
      <c r="W1922" s="46"/>
      <c r="X1922" s="46"/>
      <c r="Y1922" s="46"/>
    </row>
    <row r="1923" spans="1:25" ht="15" customHeight="1" x14ac:dyDescent="0.2">
      <c r="A1923" s="46"/>
      <c r="B1923" s="262" t="s">
        <v>919</v>
      </c>
      <c r="C1923" s="284" t="s">
        <v>1541</v>
      </c>
      <c r="D1923" s="262" t="s">
        <v>47</v>
      </c>
      <c r="E1923" s="262" t="s">
        <v>1542</v>
      </c>
      <c r="F1923" s="389" t="s">
        <v>923</v>
      </c>
      <c r="G1923" s="389"/>
      <c r="H1923" s="283" t="s">
        <v>49</v>
      </c>
      <c r="I1923" s="286">
        <v>1</v>
      </c>
      <c r="J1923" s="285">
        <v>9.66</v>
      </c>
      <c r="K1923" s="285">
        <v>9.66</v>
      </c>
      <c r="O1923" s="46"/>
      <c r="P1923" s="46"/>
      <c r="Q1923" s="46"/>
      <c r="R1923" s="46"/>
      <c r="S1923" s="46"/>
      <c r="T1923" s="46"/>
      <c r="U1923" s="46"/>
      <c r="V1923" s="46"/>
      <c r="W1923" s="46"/>
      <c r="X1923" s="46"/>
      <c r="Y1923" s="46"/>
    </row>
    <row r="1924" spans="1:25" ht="15" customHeight="1" x14ac:dyDescent="0.2">
      <c r="A1924" s="46"/>
      <c r="B1924" s="262" t="s">
        <v>919</v>
      </c>
      <c r="C1924" s="284" t="s">
        <v>1500</v>
      </c>
      <c r="D1924" s="262" t="s">
        <v>47</v>
      </c>
      <c r="E1924" s="262" t="s">
        <v>1501</v>
      </c>
      <c r="F1924" s="389" t="s">
        <v>923</v>
      </c>
      <c r="G1924" s="389"/>
      <c r="H1924" s="283" t="s">
        <v>49</v>
      </c>
      <c r="I1924" s="286">
        <v>1.7600000000000001E-2</v>
      </c>
      <c r="J1924" s="285">
        <v>78.86</v>
      </c>
      <c r="K1924" s="285">
        <v>1.38</v>
      </c>
      <c r="O1924" s="46"/>
      <c r="P1924" s="46"/>
      <c r="Q1924" s="46"/>
      <c r="R1924" s="46"/>
      <c r="S1924" s="46"/>
      <c r="T1924" s="46"/>
      <c r="U1924" s="46"/>
      <c r="V1924" s="46"/>
      <c r="W1924" s="46"/>
      <c r="X1924" s="46"/>
      <c r="Y1924" s="46"/>
    </row>
    <row r="1925" spans="1:25" ht="15" customHeight="1" x14ac:dyDescent="0.2">
      <c r="A1925" s="46"/>
      <c r="B1925" s="262" t="s">
        <v>919</v>
      </c>
      <c r="C1925" s="284" t="s">
        <v>1492</v>
      </c>
      <c r="D1925" s="262" t="s">
        <v>47</v>
      </c>
      <c r="E1925" s="262" t="s">
        <v>1493</v>
      </c>
      <c r="F1925" s="389" t="s">
        <v>923</v>
      </c>
      <c r="G1925" s="389"/>
      <c r="H1925" s="283" t="s">
        <v>49</v>
      </c>
      <c r="I1925" s="286">
        <v>2.2499999999999999E-2</v>
      </c>
      <c r="J1925" s="285">
        <v>89.35</v>
      </c>
      <c r="K1925" s="285">
        <v>2.0099999999999998</v>
      </c>
      <c r="O1925" s="46"/>
      <c r="P1925" s="46"/>
      <c r="Q1925" s="46"/>
      <c r="R1925" s="46"/>
      <c r="S1925" s="46"/>
      <c r="T1925" s="46"/>
      <c r="U1925" s="46"/>
      <c r="V1925" s="46"/>
      <c r="W1925" s="46"/>
      <c r="X1925" s="46"/>
      <c r="Y1925" s="46"/>
    </row>
    <row r="1926" spans="1:25" ht="15" customHeight="1" x14ac:dyDescent="0.2">
      <c r="A1926" s="46"/>
      <c r="B1926" s="263"/>
      <c r="C1926" s="263"/>
      <c r="D1926" s="263"/>
      <c r="E1926" s="263"/>
      <c r="F1926" s="263" t="s">
        <v>924</v>
      </c>
      <c r="G1926" s="289">
        <v>7.03</v>
      </c>
      <c r="H1926" s="263" t="s">
        <v>925</v>
      </c>
      <c r="I1926" s="289">
        <v>0</v>
      </c>
      <c r="J1926" s="263" t="s">
        <v>926</v>
      </c>
      <c r="K1926" s="289">
        <v>7.03</v>
      </c>
      <c r="O1926" s="46"/>
      <c r="P1926" s="46"/>
      <c r="Q1926" s="46"/>
      <c r="R1926" s="46"/>
      <c r="S1926" s="46"/>
      <c r="T1926" s="46"/>
      <c r="U1926" s="46"/>
      <c r="V1926" s="46"/>
      <c r="W1926" s="46"/>
      <c r="X1926" s="46"/>
      <c r="Y1926" s="46"/>
    </row>
    <row r="1927" spans="1:25" ht="15" customHeight="1" thickBot="1" x14ac:dyDescent="0.25">
      <c r="A1927" s="46"/>
      <c r="B1927" s="263"/>
      <c r="C1927" s="263"/>
      <c r="D1927" s="263"/>
      <c r="E1927" s="263"/>
      <c r="F1927" s="263" t="s">
        <v>927</v>
      </c>
      <c r="G1927" s="289">
        <v>4.38</v>
      </c>
      <c r="H1927" s="263"/>
      <c r="I1927" s="386" t="s">
        <v>928</v>
      </c>
      <c r="J1927" s="386"/>
      <c r="K1927" s="289">
        <v>25.45</v>
      </c>
      <c r="O1927" s="46"/>
      <c r="P1927" s="46"/>
      <c r="Q1927" s="46"/>
      <c r="R1927" s="46"/>
      <c r="S1927" s="46"/>
      <c r="T1927" s="46"/>
      <c r="U1927" s="46"/>
      <c r="V1927" s="46"/>
      <c r="W1927" s="46"/>
      <c r="X1927" s="46"/>
      <c r="Y1927" s="46"/>
    </row>
    <row r="1928" spans="1:25" ht="15" customHeight="1" thickTop="1" x14ac:dyDescent="0.2">
      <c r="A1928" s="46"/>
      <c r="B1928" s="278"/>
      <c r="C1928" s="278"/>
      <c r="D1928" s="278"/>
      <c r="E1928" s="278"/>
      <c r="F1928" s="278"/>
      <c r="G1928" s="278"/>
      <c r="H1928" s="278"/>
      <c r="I1928" s="278"/>
      <c r="J1928" s="278"/>
      <c r="K1928" s="278"/>
      <c r="O1928" s="46"/>
      <c r="P1928" s="46"/>
      <c r="Q1928" s="46"/>
      <c r="R1928" s="46"/>
      <c r="S1928" s="46"/>
      <c r="T1928" s="46"/>
      <c r="U1928" s="46"/>
      <c r="V1928" s="46"/>
      <c r="W1928" s="46"/>
      <c r="X1928" s="46"/>
      <c r="Y1928" s="46"/>
    </row>
    <row r="1929" spans="1:25" ht="15" customHeight="1" x14ac:dyDescent="0.2">
      <c r="A1929" s="46"/>
      <c r="B1929" s="259" t="s">
        <v>512</v>
      </c>
      <c r="C1929" s="267" t="s">
        <v>24</v>
      </c>
      <c r="D1929" s="259" t="s">
        <v>25</v>
      </c>
      <c r="E1929" s="259" t="s">
        <v>26</v>
      </c>
      <c r="F1929" s="387" t="s">
        <v>917</v>
      </c>
      <c r="G1929" s="387"/>
      <c r="H1929" s="271" t="s">
        <v>27</v>
      </c>
      <c r="I1929" s="267" t="s">
        <v>28</v>
      </c>
      <c r="J1929" s="267" t="s">
        <v>29</v>
      </c>
      <c r="K1929" s="267" t="s">
        <v>30</v>
      </c>
      <c r="O1929" s="46"/>
      <c r="P1929" s="46"/>
      <c r="Q1929" s="46"/>
      <c r="R1929" s="46"/>
      <c r="S1929" s="46"/>
      <c r="T1929" s="46"/>
      <c r="U1929" s="46"/>
      <c r="V1929" s="46"/>
      <c r="W1929" s="46"/>
      <c r="X1929" s="46"/>
      <c r="Y1929" s="46"/>
    </row>
    <row r="1930" spans="1:25" ht="15" customHeight="1" x14ac:dyDescent="0.2">
      <c r="A1930" s="46"/>
      <c r="B1930" s="260" t="s">
        <v>918</v>
      </c>
      <c r="C1930" s="275" t="s">
        <v>519</v>
      </c>
      <c r="D1930" s="260" t="s">
        <v>47</v>
      </c>
      <c r="E1930" s="260" t="s">
        <v>2597</v>
      </c>
      <c r="F1930" s="388" t="s">
        <v>4018</v>
      </c>
      <c r="G1930" s="388"/>
      <c r="H1930" s="274" t="s">
        <v>49</v>
      </c>
      <c r="I1930" s="277">
        <v>1</v>
      </c>
      <c r="J1930" s="276">
        <v>17.36</v>
      </c>
      <c r="K1930" s="276">
        <v>17.36</v>
      </c>
      <c r="O1930" s="46"/>
      <c r="P1930" s="46"/>
      <c r="Q1930" s="46"/>
      <c r="R1930" s="46"/>
      <c r="S1930" s="46"/>
      <c r="T1930" s="46"/>
      <c r="U1930" s="46"/>
      <c r="V1930" s="46"/>
      <c r="W1930" s="46"/>
      <c r="X1930" s="46"/>
      <c r="Y1930" s="46"/>
    </row>
    <row r="1931" spans="1:25" ht="15" customHeight="1" x14ac:dyDescent="0.2">
      <c r="A1931" s="46"/>
      <c r="B1931" s="261" t="s">
        <v>953</v>
      </c>
      <c r="C1931" s="280" t="s">
        <v>954</v>
      </c>
      <c r="D1931" s="261" t="s">
        <v>47</v>
      </c>
      <c r="E1931" s="261" t="s">
        <v>955</v>
      </c>
      <c r="F1931" s="385" t="s">
        <v>3970</v>
      </c>
      <c r="G1931" s="385"/>
      <c r="H1931" s="279" t="s">
        <v>950</v>
      </c>
      <c r="I1931" s="282">
        <v>0.1416</v>
      </c>
      <c r="J1931" s="281">
        <v>34.46</v>
      </c>
      <c r="K1931" s="281">
        <v>4.87</v>
      </c>
      <c r="O1931" s="46"/>
      <c r="P1931" s="46"/>
      <c r="Q1931" s="46"/>
      <c r="R1931" s="46"/>
      <c r="S1931" s="46"/>
      <c r="T1931" s="46"/>
      <c r="U1931" s="46"/>
      <c r="V1931" s="46"/>
      <c r="W1931" s="46"/>
      <c r="X1931" s="46"/>
      <c r="Y1931" s="46"/>
    </row>
    <row r="1932" spans="1:25" ht="15" customHeight="1" x14ac:dyDescent="0.2">
      <c r="A1932" s="46"/>
      <c r="B1932" s="261" t="s">
        <v>953</v>
      </c>
      <c r="C1932" s="280" t="s">
        <v>957</v>
      </c>
      <c r="D1932" s="261" t="s">
        <v>47</v>
      </c>
      <c r="E1932" s="261" t="s">
        <v>958</v>
      </c>
      <c r="F1932" s="385" t="s">
        <v>3970</v>
      </c>
      <c r="G1932" s="385"/>
      <c r="H1932" s="279" t="s">
        <v>950</v>
      </c>
      <c r="I1932" s="282">
        <v>0.1416</v>
      </c>
      <c r="J1932" s="281">
        <v>26.08</v>
      </c>
      <c r="K1932" s="281">
        <v>3.69</v>
      </c>
      <c r="O1932" s="46"/>
      <c r="P1932" s="46"/>
      <c r="Q1932" s="46"/>
      <c r="R1932" s="46"/>
      <c r="S1932" s="46"/>
      <c r="T1932" s="46"/>
      <c r="U1932" s="46"/>
      <c r="V1932" s="46"/>
      <c r="W1932" s="46"/>
      <c r="X1932" s="46"/>
      <c r="Y1932" s="46"/>
    </row>
    <row r="1933" spans="1:25" ht="15" customHeight="1" x14ac:dyDescent="0.2">
      <c r="A1933" s="46"/>
      <c r="B1933" s="262" t="s">
        <v>919</v>
      </c>
      <c r="C1933" s="284" t="s">
        <v>1500</v>
      </c>
      <c r="D1933" s="262" t="s">
        <v>47</v>
      </c>
      <c r="E1933" s="262" t="s">
        <v>1501</v>
      </c>
      <c r="F1933" s="389" t="s">
        <v>923</v>
      </c>
      <c r="G1933" s="389"/>
      <c r="H1933" s="283" t="s">
        <v>49</v>
      </c>
      <c r="I1933" s="286">
        <v>5.8999999999999999E-3</v>
      </c>
      <c r="J1933" s="285">
        <v>78.86</v>
      </c>
      <c r="K1933" s="285">
        <v>0.46</v>
      </c>
      <c r="O1933" s="46"/>
      <c r="P1933" s="46"/>
      <c r="Q1933" s="46"/>
      <c r="R1933" s="46"/>
      <c r="S1933" s="46"/>
      <c r="T1933" s="46"/>
      <c r="U1933" s="46"/>
      <c r="V1933" s="46"/>
      <c r="W1933" s="46"/>
      <c r="X1933" s="46"/>
      <c r="Y1933" s="46"/>
    </row>
    <row r="1934" spans="1:25" ht="15" customHeight="1" x14ac:dyDescent="0.2">
      <c r="A1934" s="46"/>
      <c r="B1934" s="262" t="s">
        <v>919</v>
      </c>
      <c r="C1934" s="284" t="s">
        <v>1543</v>
      </c>
      <c r="D1934" s="262" t="s">
        <v>47</v>
      </c>
      <c r="E1934" s="262" t="s">
        <v>1544</v>
      </c>
      <c r="F1934" s="389" t="s">
        <v>923</v>
      </c>
      <c r="G1934" s="389"/>
      <c r="H1934" s="283" t="s">
        <v>49</v>
      </c>
      <c r="I1934" s="286">
        <v>1</v>
      </c>
      <c r="J1934" s="285">
        <v>7.65</v>
      </c>
      <c r="K1934" s="285">
        <v>7.65</v>
      </c>
      <c r="O1934" s="46"/>
      <c r="P1934" s="46"/>
      <c r="Q1934" s="46"/>
      <c r="R1934" s="46"/>
      <c r="S1934" s="46"/>
      <c r="T1934" s="46"/>
      <c r="U1934" s="46"/>
      <c r="V1934" s="46"/>
      <c r="W1934" s="46"/>
      <c r="X1934" s="46"/>
      <c r="Y1934" s="46"/>
    </row>
    <row r="1935" spans="1:25" ht="15" customHeight="1" x14ac:dyDescent="0.2">
      <c r="A1935" s="46"/>
      <c r="B1935" s="262" t="s">
        <v>919</v>
      </c>
      <c r="C1935" s="284" t="s">
        <v>1489</v>
      </c>
      <c r="D1935" s="262" t="s">
        <v>47</v>
      </c>
      <c r="E1935" s="262" t="s">
        <v>2706</v>
      </c>
      <c r="F1935" s="389" t="s">
        <v>923</v>
      </c>
      <c r="G1935" s="389"/>
      <c r="H1935" s="283" t="s">
        <v>49</v>
      </c>
      <c r="I1935" s="286">
        <v>3.3799999999999997E-2</v>
      </c>
      <c r="J1935" s="285">
        <v>2.08</v>
      </c>
      <c r="K1935" s="285">
        <v>7.0000000000000007E-2</v>
      </c>
      <c r="O1935" s="46"/>
      <c r="P1935" s="46"/>
      <c r="Q1935" s="46"/>
      <c r="R1935" s="46"/>
      <c r="S1935" s="46"/>
      <c r="T1935" s="46"/>
      <c r="U1935" s="46"/>
      <c r="V1935" s="46"/>
      <c r="W1935" s="46"/>
      <c r="X1935" s="46"/>
      <c r="Y1935" s="46"/>
    </row>
    <row r="1936" spans="1:25" ht="15" customHeight="1" x14ac:dyDescent="0.2">
      <c r="A1936" s="46"/>
      <c r="B1936" s="262" t="s">
        <v>919</v>
      </c>
      <c r="C1936" s="284" t="s">
        <v>1492</v>
      </c>
      <c r="D1936" s="262" t="s">
        <v>47</v>
      </c>
      <c r="E1936" s="262" t="s">
        <v>1493</v>
      </c>
      <c r="F1936" s="389" t="s">
        <v>923</v>
      </c>
      <c r="G1936" s="389"/>
      <c r="H1936" s="283" t="s">
        <v>49</v>
      </c>
      <c r="I1936" s="286">
        <v>7.0000000000000001E-3</v>
      </c>
      <c r="J1936" s="285">
        <v>89.35</v>
      </c>
      <c r="K1936" s="285">
        <v>0.62</v>
      </c>
      <c r="O1936" s="46"/>
      <c r="P1936" s="46"/>
      <c r="Q1936" s="46"/>
      <c r="R1936" s="46"/>
      <c r="S1936" s="46"/>
      <c r="T1936" s="46"/>
      <c r="U1936" s="46"/>
      <c r="V1936" s="46"/>
      <c r="W1936" s="46"/>
      <c r="X1936" s="46"/>
      <c r="Y1936" s="46"/>
    </row>
    <row r="1937" spans="1:25" ht="15" customHeight="1" x14ac:dyDescent="0.2">
      <c r="A1937" s="46"/>
      <c r="B1937" s="263"/>
      <c r="C1937" s="263"/>
      <c r="D1937" s="263"/>
      <c r="E1937" s="263"/>
      <c r="F1937" s="263" t="s">
        <v>924</v>
      </c>
      <c r="G1937" s="289">
        <v>7.55</v>
      </c>
      <c r="H1937" s="263" t="s">
        <v>925</v>
      </c>
      <c r="I1937" s="289">
        <v>0</v>
      </c>
      <c r="J1937" s="263" t="s">
        <v>926</v>
      </c>
      <c r="K1937" s="289">
        <v>7.55</v>
      </c>
      <c r="O1937" s="46"/>
      <c r="P1937" s="46"/>
      <c r="Q1937" s="46"/>
      <c r="R1937" s="46"/>
      <c r="S1937" s="46"/>
      <c r="T1937" s="46"/>
      <c r="U1937" s="46"/>
      <c r="V1937" s="46"/>
      <c r="W1937" s="46"/>
      <c r="X1937" s="46"/>
      <c r="Y1937" s="46"/>
    </row>
    <row r="1938" spans="1:25" ht="15" customHeight="1" thickBot="1" x14ac:dyDescent="0.25">
      <c r="A1938" s="46"/>
      <c r="B1938" s="263"/>
      <c r="C1938" s="263"/>
      <c r="D1938" s="263"/>
      <c r="E1938" s="263"/>
      <c r="F1938" s="263" t="s">
        <v>927</v>
      </c>
      <c r="G1938" s="289">
        <v>3.61</v>
      </c>
      <c r="H1938" s="263"/>
      <c r="I1938" s="386" t="s">
        <v>928</v>
      </c>
      <c r="J1938" s="386"/>
      <c r="K1938" s="289">
        <v>20.97</v>
      </c>
      <c r="O1938" s="46"/>
      <c r="P1938" s="46"/>
      <c r="Q1938" s="46"/>
      <c r="R1938" s="46"/>
      <c r="S1938" s="46"/>
      <c r="T1938" s="46"/>
      <c r="U1938" s="46"/>
      <c r="V1938" s="46"/>
      <c r="W1938" s="46"/>
      <c r="X1938" s="46"/>
      <c r="Y1938" s="46"/>
    </row>
    <row r="1939" spans="1:25" ht="15" customHeight="1" thickTop="1" x14ac:dyDescent="0.2">
      <c r="A1939" s="46"/>
      <c r="B1939" s="278"/>
      <c r="C1939" s="278"/>
      <c r="D1939" s="278"/>
      <c r="E1939" s="278"/>
      <c r="F1939" s="278"/>
      <c r="G1939" s="278"/>
      <c r="H1939" s="278"/>
      <c r="I1939" s="278"/>
      <c r="J1939" s="278"/>
      <c r="K1939" s="278"/>
      <c r="O1939" s="46"/>
      <c r="P1939" s="46"/>
      <c r="Q1939" s="46"/>
      <c r="R1939" s="46"/>
      <c r="S1939" s="46"/>
      <c r="T1939" s="46"/>
      <c r="U1939" s="46"/>
      <c r="V1939" s="46"/>
      <c r="W1939" s="46"/>
      <c r="X1939" s="46"/>
      <c r="Y1939" s="46"/>
    </row>
    <row r="1940" spans="1:25" ht="15" customHeight="1" x14ac:dyDescent="0.2">
      <c r="A1940" s="46"/>
      <c r="B1940" s="259" t="s">
        <v>515</v>
      </c>
      <c r="C1940" s="267" t="s">
        <v>24</v>
      </c>
      <c r="D1940" s="259" t="s">
        <v>25</v>
      </c>
      <c r="E1940" s="259" t="s">
        <v>26</v>
      </c>
      <c r="F1940" s="387" t="s">
        <v>917</v>
      </c>
      <c r="G1940" s="387"/>
      <c r="H1940" s="271" t="s">
        <v>27</v>
      </c>
      <c r="I1940" s="267" t="s">
        <v>28</v>
      </c>
      <c r="J1940" s="267" t="s">
        <v>29</v>
      </c>
      <c r="K1940" s="267" t="s">
        <v>30</v>
      </c>
      <c r="O1940" s="46"/>
      <c r="P1940" s="46"/>
      <c r="Q1940" s="46"/>
      <c r="R1940" s="46"/>
      <c r="S1940" s="46"/>
      <c r="T1940" s="46"/>
      <c r="U1940" s="46"/>
      <c r="V1940" s="46"/>
      <c r="W1940" s="46"/>
      <c r="X1940" s="46"/>
      <c r="Y1940" s="46"/>
    </row>
    <row r="1941" spans="1:25" ht="15" customHeight="1" x14ac:dyDescent="0.2">
      <c r="A1941" s="46"/>
      <c r="B1941" s="260" t="s">
        <v>918</v>
      </c>
      <c r="C1941" s="275" t="s">
        <v>521</v>
      </c>
      <c r="D1941" s="260" t="s">
        <v>47</v>
      </c>
      <c r="E1941" s="260" t="s">
        <v>2515</v>
      </c>
      <c r="F1941" s="388" t="s">
        <v>4018</v>
      </c>
      <c r="G1941" s="388"/>
      <c r="H1941" s="274" t="s">
        <v>49</v>
      </c>
      <c r="I1941" s="277">
        <v>1</v>
      </c>
      <c r="J1941" s="276">
        <v>14.16</v>
      </c>
      <c r="K1941" s="276">
        <v>14.16</v>
      </c>
      <c r="O1941" s="46"/>
      <c r="P1941" s="46"/>
      <c r="Q1941" s="46"/>
      <c r="R1941" s="46"/>
      <c r="S1941" s="46"/>
      <c r="T1941" s="46"/>
      <c r="U1941" s="46"/>
      <c r="V1941" s="46"/>
      <c r="W1941" s="46"/>
      <c r="X1941" s="46"/>
      <c r="Y1941" s="46"/>
    </row>
    <row r="1942" spans="1:25" ht="15" customHeight="1" x14ac:dyDescent="0.2">
      <c r="A1942" s="46"/>
      <c r="B1942" s="261" t="s">
        <v>953</v>
      </c>
      <c r="C1942" s="280" t="s">
        <v>957</v>
      </c>
      <c r="D1942" s="261" t="s">
        <v>47</v>
      </c>
      <c r="E1942" s="261" t="s">
        <v>958</v>
      </c>
      <c r="F1942" s="385" t="s">
        <v>3970</v>
      </c>
      <c r="G1942" s="385"/>
      <c r="H1942" s="279" t="s">
        <v>950</v>
      </c>
      <c r="I1942" s="282">
        <v>0.13120000000000001</v>
      </c>
      <c r="J1942" s="281">
        <v>26.08</v>
      </c>
      <c r="K1942" s="281">
        <v>3.42</v>
      </c>
      <c r="O1942" s="46"/>
      <c r="P1942" s="46"/>
      <c r="Q1942" s="46"/>
      <c r="R1942" s="46"/>
      <c r="S1942" s="46"/>
      <c r="T1942" s="46"/>
      <c r="U1942" s="46"/>
      <c r="V1942" s="46"/>
      <c r="W1942" s="46"/>
      <c r="X1942" s="46"/>
      <c r="Y1942" s="46"/>
    </row>
    <row r="1943" spans="1:25" ht="15" customHeight="1" x14ac:dyDescent="0.2">
      <c r="A1943" s="46"/>
      <c r="B1943" s="261" t="s">
        <v>953</v>
      </c>
      <c r="C1943" s="280" t="s">
        <v>954</v>
      </c>
      <c r="D1943" s="261" t="s">
        <v>47</v>
      </c>
      <c r="E1943" s="261" t="s">
        <v>955</v>
      </c>
      <c r="F1943" s="385" t="s">
        <v>3970</v>
      </c>
      <c r="G1943" s="385"/>
      <c r="H1943" s="279" t="s">
        <v>950</v>
      </c>
      <c r="I1943" s="282">
        <v>0.13120000000000001</v>
      </c>
      <c r="J1943" s="281">
        <v>34.46</v>
      </c>
      <c r="K1943" s="281">
        <v>4.5199999999999996</v>
      </c>
      <c r="O1943" s="46"/>
      <c r="P1943" s="46"/>
      <c r="Q1943" s="46"/>
      <c r="R1943" s="46"/>
      <c r="S1943" s="46"/>
      <c r="T1943" s="46"/>
      <c r="U1943" s="46"/>
      <c r="V1943" s="46"/>
      <c r="W1943" s="46"/>
      <c r="X1943" s="46"/>
      <c r="Y1943" s="46"/>
    </row>
    <row r="1944" spans="1:25" ht="15" customHeight="1" x14ac:dyDescent="0.2">
      <c r="A1944" s="46"/>
      <c r="B1944" s="262" t="s">
        <v>919</v>
      </c>
      <c r="C1944" s="284" t="s">
        <v>1489</v>
      </c>
      <c r="D1944" s="262" t="s">
        <v>47</v>
      </c>
      <c r="E1944" s="262" t="s">
        <v>2706</v>
      </c>
      <c r="F1944" s="389" t="s">
        <v>923</v>
      </c>
      <c r="G1944" s="389"/>
      <c r="H1944" s="283" t="s">
        <v>49</v>
      </c>
      <c r="I1944" s="286">
        <v>3.15E-2</v>
      </c>
      <c r="J1944" s="285">
        <v>2.08</v>
      </c>
      <c r="K1944" s="285">
        <v>0.06</v>
      </c>
      <c r="O1944" s="46"/>
      <c r="P1944" s="46"/>
      <c r="Q1944" s="46"/>
      <c r="R1944" s="46"/>
      <c r="S1944" s="46"/>
      <c r="T1944" s="46"/>
      <c r="U1944" s="46"/>
      <c r="V1944" s="46"/>
      <c r="W1944" s="46"/>
      <c r="X1944" s="46"/>
      <c r="Y1944" s="46"/>
    </row>
    <row r="1945" spans="1:25" ht="15" customHeight="1" x14ac:dyDescent="0.2">
      <c r="A1945" s="46"/>
      <c r="B1945" s="262" t="s">
        <v>919</v>
      </c>
      <c r="C1945" s="284" t="s">
        <v>1545</v>
      </c>
      <c r="D1945" s="262" t="s">
        <v>47</v>
      </c>
      <c r="E1945" s="262" t="s">
        <v>1546</v>
      </c>
      <c r="F1945" s="389" t="s">
        <v>923</v>
      </c>
      <c r="G1945" s="389"/>
      <c r="H1945" s="283" t="s">
        <v>49</v>
      </c>
      <c r="I1945" s="286">
        <v>1</v>
      </c>
      <c r="J1945" s="285">
        <v>5.08</v>
      </c>
      <c r="K1945" s="285">
        <v>5.08</v>
      </c>
      <c r="O1945" s="46"/>
      <c r="P1945" s="46"/>
      <c r="Q1945" s="46"/>
      <c r="R1945" s="46"/>
      <c r="S1945" s="46"/>
      <c r="T1945" s="46"/>
      <c r="U1945" s="46"/>
      <c r="V1945" s="46"/>
      <c r="W1945" s="46"/>
      <c r="X1945" s="46"/>
      <c r="Y1945" s="46"/>
    </row>
    <row r="1946" spans="1:25" ht="15" customHeight="1" x14ac:dyDescent="0.2">
      <c r="A1946" s="46"/>
      <c r="B1946" s="262" t="s">
        <v>919</v>
      </c>
      <c r="C1946" s="284" t="s">
        <v>1492</v>
      </c>
      <c r="D1946" s="262" t="s">
        <v>47</v>
      </c>
      <c r="E1946" s="262" t="s">
        <v>1493</v>
      </c>
      <c r="F1946" s="389" t="s">
        <v>923</v>
      </c>
      <c r="G1946" s="389"/>
      <c r="H1946" s="283" t="s">
        <v>49</v>
      </c>
      <c r="I1946" s="286">
        <v>7.0000000000000001E-3</v>
      </c>
      <c r="J1946" s="285">
        <v>89.35</v>
      </c>
      <c r="K1946" s="285">
        <v>0.62</v>
      </c>
      <c r="O1946" s="46"/>
      <c r="P1946" s="46"/>
      <c r="Q1946" s="46"/>
      <c r="R1946" s="46"/>
      <c r="S1946" s="46"/>
      <c r="T1946" s="46"/>
      <c r="U1946" s="46"/>
      <c r="V1946" s="46"/>
      <c r="W1946" s="46"/>
      <c r="X1946" s="46"/>
      <c r="Y1946" s="46"/>
    </row>
    <row r="1947" spans="1:25" ht="15" customHeight="1" x14ac:dyDescent="0.2">
      <c r="A1947" s="46"/>
      <c r="B1947" s="262" t="s">
        <v>919</v>
      </c>
      <c r="C1947" s="284" t="s">
        <v>1500</v>
      </c>
      <c r="D1947" s="262" t="s">
        <v>47</v>
      </c>
      <c r="E1947" s="262" t="s">
        <v>1501</v>
      </c>
      <c r="F1947" s="389" t="s">
        <v>923</v>
      </c>
      <c r="G1947" s="389"/>
      <c r="H1947" s="283" t="s">
        <v>49</v>
      </c>
      <c r="I1947" s="286">
        <v>5.8999999999999999E-3</v>
      </c>
      <c r="J1947" s="285">
        <v>78.86</v>
      </c>
      <c r="K1947" s="285">
        <v>0.46</v>
      </c>
      <c r="O1947" s="46"/>
      <c r="P1947" s="46"/>
      <c r="Q1947" s="46"/>
      <c r="R1947" s="46"/>
      <c r="S1947" s="46"/>
      <c r="T1947" s="46"/>
      <c r="U1947" s="46"/>
      <c r="V1947" s="46"/>
      <c r="W1947" s="46"/>
      <c r="X1947" s="46"/>
      <c r="Y1947" s="46"/>
    </row>
    <row r="1948" spans="1:25" ht="15" customHeight="1" x14ac:dyDescent="0.2">
      <c r="A1948" s="46"/>
      <c r="B1948" s="263"/>
      <c r="C1948" s="263"/>
      <c r="D1948" s="263"/>
      <c r="E1948" s="263"/>
      <c r="F1948" s="263" t="s">
        <v>924</v>
      </c>
      <c r="G1948" s="289">
        <v>7</v>
      </c>
      <c r="H1948" s="263" t="s">
        <v>925</v>
      </c>
      <c r="I1948" s="289">
        <v>0</v>
      </c>
      <c r="J1948" s="263" t="s">
        <v>926</v>
      </c>
      <c r="K1948" s="289">
        <v>7</v>
      </c>
      <c r="O1948" s="46"/>
      <c r="P1948" s="46"/>
      <c r="Q1948" s="46"/>
      <c r="R1948" s="46"/>
      <c r="S1948" s="46"/>
      <c r="T1948" s="46"/>
      <c r="U1948" s="46"/>
      <c r="V1948" s="46"/>
      <c r="W1948" s="46"/>
      <c r="X1948" s="46"/>
      <c r="Y1948" s="46"/>
    </row>
    <row r="1949" spans="1:25" ht="15" customHeight="1" thickBot="1" x14ac:dyDescent="0.25">
      <c r="A1949" s="46"/>
      <c r="B1949" s="263"/>
      <c r="C1949" s="263"/>
      <c r="D1949" s="263"/>
      <c r="E1949" s="263"/>
      <c r="F1949" s="263" t="s">
        <v>927</v>
      </c>
      <c r="G1949" s="289">
        <v>2.94</v>
      </c>
      <c r="H1949" s="263"/>
      <c r="I1949" s="386" t="s">
        <v>928</v>
      </c>
      <c r="J1949" s="386"/>
      <c r="K1949" s="289">
        <v>17.100000000000001</v>
      </c>
      <c r="O1949" s="46"/>
      <c r="P1949" s="46"/>
      <c r="Q1949" s="46"/>
      <c r="R1949" s="46"/>
      <c r="S1949" s="46"/>
      <c r="T1949" s="46"/>
      <c r="U1949" s="46"/>
      <c r="V1949" s="46"/>
      <c r="W1949" s="46"/>
      <c r="X1949" s="46"/>
      <c r="Y1949" s="46"/>
    </row>
    <row r="1950" spans="1:25" ht="15" customHeight="1" thickTop="1" x14ac:dyDescent="0.2">
      <c r="A1950" s="46"/>
      <c r="B1950" s="278"/>
      <c r="C1950" s="278"/>
      <c r="D1950" s="278"/>
      <c r="E1950" s="278"/>
      <c r="F1950" s="278"/>
      <c r="G1950" s="278"/>
      <c r="H1950" s="278"/>
      <c r="I1950" s="278"/>
      <c r="J1950" s="278"/>
      <c r="K1950" s="278"/>
      <c r="O1950" s="46"/>
      <c r="P1950" s="46"/>
      <c r="Q1950" s="46"/>
      <c r="R1950" s="46"/>
      <c r="S1950" s="46"/>
      <c r="T1950" s="46"/>
      <c r="U1950" s="46"/>
      <c r="V1950" s="46"/>
      <c r="W1950" s="46"/>
      <c r="X1950" s="46"/>
      <c r="Y1950" s="46"/>
    </row>
    <row r="1951" spans="1:25" ht="15" customHeight="1" x14ac:dyDescent="0.2">
      <c r="A1951" s="46"/>
      <c r="B1951" s="259" t="s">
        <v>518</v>
      </c>
      <c r="C1951" s="267" t="s">
        <v>24</v>
      </c>
      <c r="D1951" s="259" t="s">
        <v>25</v>
      </c>
      <c r="E1951" s="259" t="s">
        <v>26</v>
      </c>
      <c r="F1951" s="387" t="s">
        <v>917</v>
      </c>
      <c r="G1951" s="387"/>
      <c r="H1951" s="271" t="s">
        <v>27</v>
      </c>
      <c r="I1951" s="267" t="s">
        <v>28</v>
      </c>
      <c r="J1951" s="267" t="s">
        <v>29</v>
      </c>
      <c r="K1951" s="267" t="s">
        <v>30</v>
      </c>
      <c r="O1951" s="46"/>
      <c r="P1951" s="46"/>
      <c r="Q1951" s="46"/>
      <c r="R1951" s="46"/>
      <c r="S1951" s="46"/>
      <c r="T1951" s="46"/>
      <c r="U1951" s="46"/>
      <c r="V1951" s="46"/>
      <c r="W1951" s="46"/>
      <c r="X1951" s="46"/>
      <c r="Y1951" s="46"/>
    </row>
    <row r="1952" spans="1:25" ht="15" customHeight="1" x14ac:dyDescent="0.2">
      <c r="A1952" s="46"/>
      <c r="B1952" s="260" t="s">
        <v>918</v>
      </c>
      <c r="C1952" s="275" t="s">
        <v>3421</v>
      </c>
      <c r="D1952" s="260" t="s">
        <v>73</v>
      </c>
      <c r="E1952" s="260" t="s">
        <v>3422</v>
      </c>
      <c r="F1952" s="388" t="s">
        <v>1065</v>
      </c>
      <c r="G1952" s="388"/>
      <c r="H1952" s="274" t="s">
        <v>49</v>
      </c>
      <c r="I1952" s="277">
        <v>1</v>
      </c>
      <c r="J1952" s="276">
        <v>14410.56</v>
      </c>
      <c r="K1952" s="276">
        <v>14410.56</v>
      </c>
      <c r="O1952" s="46"/>
      <c r="P1952" s="46"/>
      <c r="Q1952" s="46"/>
      <c r="R1952" s="46"/>
      <c r="S1952" s="46"/>
      <c r="T1952" s="46"/>
      <c r="U1952" s="46"/>
      <c r="V1952" s="46"/>
      <c r="W1952" s="46"/>
      <c r="X1952" s="46"/>
      <c r="Y1952" s="46"/>
    </row>
    <row r="1953" spans="1:25" ht="15" customHeight="1" x14ac:dyDescent="0.2">
      <c r="A1953" s="46"/>
      <c r="B1953" s="261" t="s">
        <v>953</v>
      </c>
      <c r="C1953" s="280" t="s">
        <v>957</v>
      </c>
      <c r="D1953" s="261" t="s">
        <v>47</v>
      </c>
      <c r="E1953" s="261" t="s">
        <v>958</v>
      </c>
      <c r="F1953" s="385" t="s">
        <v>3970</v>
      </c>
      <c r="G1953" s="385"/>
      <c r="H1953" s="279" t="s">
        <v>950</v>
      </c>
      <c r="I1953" s="282">
        <v>5.26</v>
      </c>
      <c r="J1953" s="281">
        <v>26.08</v>
      </c>
      <c r="K1953" s="281">
        <v>137.18</v>
      </c>
      <c r="O1953" s="46"/>
      <c r="P1953" s="46"/>
      <c r="Q1953" s="46"/>
      <c r="R1953" s="46"/>
      <c r="S1953" s="46"/>
      <c r="T1953" s="46"/>
      <c r="U1953" s="46"/>
      <c r="V1953" s="46"/>
      <c r="W1953" s="46"/>
      <c r="X1953" s="46"/>
      <c r="Y1953" s="46"/>
    </row>
    <row r="1954" spans="1:25" ht="15" customHeight="1" x14ac:dyDescent="0.2">
      <c r="A1954" s="46"/>
      <c r="B1954" s="261" t="s">
        <v>953</v>
      </c>
      <c r="C1954" s="280" t="s">
        <v>954</v>
      </c>
      <c r="D1954" s="261" t="s">
        <v>47</v>
      </c>
      <c r="E1954" s="261" t="s">
        <v>955</v>
      </c>
      <c r="F1954" s="385" t="s">
        <v>3970</v>
      </c>
      <c r="G1954" s="385"/>
      <c r="H1954" s="279" t="s">
        <v>950</v>
      </c>
      <c r="I1954" s="282">
        <v>3.5059999999999998</v>
      </c>
      <c r="J1954" s="281">
        <v>34.46</v>
      </c>
      <c r="K1954" s="281">
        <v>120.81</v>
      </c>
      <c r="O1954" s="46"/>
      <c r="P1954" s="46"/>
      <c r="Q1954" s="46"/>
      <c r="R1954" s="46"/>
      <c r="S1954" s="46"/>
      <c r="T1954" s="46"/>
      <c r="U1954" s="46"/>
      <c r="V1954" s="46"/>
      <c r="W1954" s="46"/>
      <c r="X1954" s="46"/>
      <c r="Y1954" s="46"/>
    </row>
    <row r="1955" spans="1:25" ht="15" customHeight="1" x14ac:dyDescent="0.2">
      <c r="A1955" s="46"/>
      <c r="B1955" s="262" t="s">
        <v>919</v>
      </c>
      <c r="C1955" s="284" t="s">
        <v>3657</v>
      </c>
      <c r="D1955" s="262" t="s">
        <v>73</v>
      </c>
      <c r="E1955" s="262" t="s">
        <v>3422</v>
      </c>
      <c r="F1955" s="389" t="s">
        <v>923</v>
      </c>
      <c r="G1955" s="389"/>
      <c r="H1955" s="283" t="s">
        <v>49</v>
      </c>
      <c r="I1955" s="286">
        <v>1</v>
      </c>
      <c r="J1955" s="285">
        <v>14152.57</v>
      </c>
      <c r="K1955" s="285">
        <v>14152.57</v>
      </c>
      <c r="O1955" s="46"/>
      <c r="P1955" s="46"/>
      <c r="Q1955" s="46"/>
      <c r="R1955" s="46"/>
      <c r="S1955" s="46"/>
      <c r="T1955" s="46"/>
      <c r="U1955" s="46"/>
      <c r="V1955" s="46"/>
      <c r="W1955" s="46"/>
      <c r="X1955" s="46"/>
      <c r="Y1955" s="46"/>
    </row>
    <row r="1956" spans="1:25" ht="15" customHeight="1" x14ac:dyDescent="0.2">
      <c r="A1956" s="46"/>
      <c r="B1956" s="263"/>
      <c r="C1956" s="263"/>
      <c r="D1956" s="263"/>
      <c r="E1956" s="263"/>
      <c r="F1956" s="263" t="s">
        <v>924</v>
      </c>
      <c r="G1956" s="289">
        <v>226.7</v>
      </c>
      <c r="H1956" s="263" t="s">
        <v>925</v>
      </c>
      <c r="I1956" s="289">
        <v>0</v>
      </c>
      <c r="J1956" s="263" t="s">
        <v>926</v>
      </c>
      <c r="K1956" s="289">
        <v>226.7</v>
      </c>
      <c r="O1956" s="46"/>
      <c r="P1956" s="46"/>
      <c r="Q1956" s="46"/>
      <c r="R1956" s="46"/>
      <c r="S1956" s="46"/>
      <c r="T1956" s="46"/>
      <c r="U1956" s="46"/>
      <c r="V1956" s="46"/>
      <c r="W1956" s="46"/>
      <c r="X1956" s="46"/>
      <c r="Y1956" s="46"/>
    </row>
    <row r="1957" spans="1:25" ht="15" customHeight="1" x14ac:dyDescent="0.2">
      <c r="A1957" s="46"/>
      <c r="B1957" s="263"/>
      <c r="C1957" s="263"/>
      <c r="D1957" s="263"/>
      <c r="E1957" s="263"/>
      <c r="F1957" s="263" t="s">
        <v>927</v>
      </c>
      <c r="G1957" s="289">
        <v>2998.83</v>
      </c>
      <c r="H1957" s="263"/>
      <c r="I1957" s="386" t="s">
        <v>928</v>
      </c>
      <c r="J1957" s="386"/>
      <c r="K1957" s="289">
        <v>17409.39</v>
      </c>
      <c r="O1957" s="46"/>
      <c r="P1957" s="46"/>
      <c r="Q1957" s="46"/>
      <c r="R1957" s="46"/>
      <c r="S1957" s="46"/>
      <c r="T1957" s="46"/>
      <c r="U1957" s="46"/>
      <c r="V1957" s="46"/>
      <c r="W1957" s="46"/>
      <c r="X1957" s="46"/>
      <c r="Y1957" s="46"/>
    </row>
    <row r="1958" spans="1:25" ht="15" customHeight="1" x14ac:dyDescent="0.2">
      <c r="A1958" s="46"/>
      <c r="B1958" s="401" t="s">
        <v>2776</v>
      </c>
      <c r="C1958" s="401"/>
      <c r="D1958" s="401"/>
      <c r="E1958" s="401"/>
      <c r="F1958" s="401"/>
      <c r="G1958" s="401"/>
      <c r="H1958" s="401"/>
      <c r="I1958" s="401"/>
      <c r="J1958" s="401"/>
      <c r="K1958" s="401"/>
      <c r="O1958" s="46"/>
      <c r="P1958" s="46"/>
      <c r="Q1958" s="46"/>
      <c r="R1958" s="46"/>
      <c r="S1958" s="46"/>
      <c r="T1958" s="46"/>
      <c r="U1958" s="46"/>
      <c r="V1958" s="46"/>
      <c r="W1958" s="46"/>
      <c r="X1958" s="46"/>
      <c r="Y1958" s="46"/>
    </row>
    <row r="1959" spans="1:25" ht="15" customHeight="1" thickBot="1" x14ac:dyDescent="0.25">
      <c r="A1959" s="46"/>
      <c r="B1959" s="425" t="s">
        <v>3807</v>
      </c>
      <c r="C1959" s="425"/>
      <c r="D1959" s="425"/>
      <c r="E1959" s="425"/>
      <c r="F1959" s="425"/>
      <c r="G1959" s="425"/>
      <c r="H1959" s="425"/>
      <c r="I1959" s="425"/>
      <c r="J1959" s="425"/>
      <c r="K1959" s="425"/>
      <c r="O1959" s="46"/>
      <c r="P1959" s="46"/>
      <c r="Q1959" s="46"/>
      <c r="R1959" s="46"/>
      <c r="S1959" s="46"/>
      <c r="T1959" s="46"/>
      <c r="U1959" s="46"/>
      <c r="V1959" s="46"/>
      <c r="W1959" s="46"/>
      <c r="X1959" s="46"/>
      <c r="Y1959" s="46"/>
    </row>
    <row r="1960" spans="1:25" ht="15" customHeight="1" thickTop="1" x14ac:dyDescent="0.2">
      <c r="A1960" s="46"/>
      <c r="B1960" s="278"/>
      <c r="C1960" s="278"/>
      <c r="D1960" s="278"/>
      <c r="E1960" s="278"/>
      <c r="F1960" s="278"/>
      <c r="G1960" s="278"/>
      <c r="H1960" s="278"/>
      <c r="I1960" s="278"/>
      <c r="J1960" s="278"/>
      <c r="K1960" s="278"/>
      <c r="O1960" s="46"/>
      <c r="P1960" s="46"/>
      <c r="Q1960" s="46"/>
      <c r="R1960" s="46"/>
      <c r="S1960" s="46"/>
      <c r="T1960" s="46"/>
      <c r="U1960" s="46"/>
      <c r="V1960" s="46"/>
      <c r="W1960" s="46"/>
      <c r="X1960" s="46"/>
      <c r="Y1960" s="46"/>
    </row>
    <row r="1961" spans="1:25" ht="15" customHeight="1" x14ac:dyDescent="0.2">
      <c r="A1961" s="46"/>
      <c r="B1961" s="259" t="s">
        <v>520</v>
      </c>
      <c r="C1961" s="267" t="s">
        <v>24</v>
      </c>
      <c r="D1961" s="259" t="s">
        <v>25</v>
      </c>
      <c r="E1961" s="259" t="s">
        <v>26</v>
      </c>
      <c r="F1961" s="387" t="s">
        <v>917</v>
      </c>
      <c r="G1961" s="387"/>
      <c r="H1961" s="271" t="s">
        <v>27</v>
      </c>
      <c r="I1961" s="267" t="s">
        <v>28</v>
      </c>
      <c r="J1961" s="267" t="s">
        <v>29</v>
      </c>
      <c r="K1961" s="267" t="s">
        <v>30</v>
      </c>
      <c r="O1961" s="46"/>
      <c r="P1961" s="46"/>
      <c r="Q1961" s="46"/>
      <c r="R1961" s="46"/>
      <c r="S1961" s="46"/>
      <c r="T1961" s="46"/>
      <c r="U1961" s="46"/>
      <c r="V1961" s="46"/>
      <c r="W1961" s="46"/>
      <c r="X1961" s="46"/>
      <c r="Y1961" s="46"/>
    </row>
    <row r="1962" spans="1:25" ht="15" customHeight="1" x14ac:dyDescent="0.2">
      <c r="A1962" s="46"/>
      <c r="B1962" s="260" t="s">
        <v>918</v>
      </c>
      <c r="C1962" s="275" t="s">
        <v>3423</v>
      </c>
      <c r="D1962" s="260" t="s">
        <v>73</v>
      </c>
      <c r="E1962" s="260" t="s">
        <v>3424</v>
      </c>
      <c r="F1962" s="388" t="s">
        <v>952</v>
      </c>
      <c r="G1962" s="388"/>
      <c r="H1962" s="274" t="s">
        <v>49</v>
      </c>
      <c r="I1962" s="277">
        <v>1</v>
      </c>
      <c r="J1962" s="276">
        <v>20845.72</v>
      </c>
      <c r="K1962" s="276">
        <v>20845.72</v>
      </c>
      <c r="O1962" s="46"/>
      <c r="P1962" s="46"/>
      <c r="Q1962" s="46"/>
      <c r="R1962" s="46"/>
      <c r="S1962" s="46"/>
      <c r="T1962" s="46"/>
      <c r="U1962" s="46"/>
      <c r="V1962" s="46"/>
      <c r="W1962" s="46"/>
      <c r="X1962" s="46"/>
      <c r="Y1962" s="46"/>
    </row>
    <row r="1963" spans="1:25" ht="15" customHeight="1" x14ac:dyDescent="0.2">
      <c r="A1963" s="46"/>
      <c r="B1963" s="262" t="s">
        <v>919</v>
      </c>
      <c r="C1963" s="284" t="s">
        <v>3658</v>
      </c>
      <c r="D1963" s="262" t="s">
        <v>39</v>
      </c>
      <c r="E1963" s="262" t="s">
        <v>3659</v>
      </c>
      <c r="F1963" s="389" t="s">
        <v>923</v>
      </c>
      <c r="G1963" s="389"/>
      <c r="H1963" s="283" t="s">
        <v>304</v>
      </c>
      <c r="I1963" s="286">
        <v>1</v>
      </c>
      <c r="J1963" s="285">
        <v>20845.72</v>
      </c>
      <c r="K1963" s="285">
        <v>20845.72</v>
      </c>
      <c r="O1963" s="46"/>
      <c r="P1963" s="46"/>
      <c r="Q1963" s="46"/>
      <c r="R1963" s="46"/>
      <c r="S1963" s="46"/>
      <c r="T1963" s="46"/>
      <c r="U1963" s="46"/>
      <c r="V1963" s="46"/>
      <c r="W1963" s="46"/>
      <c r="X1963" s="46"/>
      <c r="Y1963" s="46"/>
    </row>
    <row r="1964" spans="1:25" ht="15" customHeight="1" x14ac:dyDescent="0.2">
      <c r="A1964" s="46"/>
      <c r="B1964" s="263"/>
      <c r="C1964" s="263"/>
      <c r="D1964" s="263"/>
      <c r="E1964" s="263"/>
      <c r="F1964" s="263" t="s">
        <v>924</v>
      </c>
      <c r="G1964" s="289">
        <v>0</v>
      </c>
      <c r="H1964" s="263" t="s">
        <v>925</v>
      </c>
      <c r="I1964" s="289">
        <v>0</v>
      </c>
      <c r="J1964" s="263" t="s">
        <v>926</v>
      </c>
      <c r="K1964" s="289">
        <v>0</v>
      </c>
      <c r="O1964" s="46"/>
      <c r="P1964" s="46"/>
      <c r="Q1964" s="46"/>
      <c r="R1964" s="46"/>
      <c r="S1964" s="46"/>
      <c r="T1964" s="46"/>
      <c r="U1964" s="46"/>
      <c r="V1964" s="46"/>
      <c r="W1964" s="46"/>
      <c r="X1964" s="46"/>
      <c r="Y1964" s="46"/>
    </row>
    <row r="1965" spans="1:25" ht="15" customHeight="1" x14ac:dyDescent="0.2">
      <c r="A1965" s="46"/>
      <c r="B1965" s="263"/>
      <c r="C1965" s="263"/>
      <c r="D1965" s="263"/>
      <c r="E1965" s="263"/>
      <c r="F1965" s="263" t="s">
        <v>927</v>
      </c>
      <c r="G1965" s="289">
        <v>2816.25</v>
      </c>
      <c r="H1965" s="263"/>
      <c r="I1965" s="386" t="s">
        <v>928</v>
      </c>
      <c r="J1965" s="386"/>
      <c r="K1965" s="289">
        <v>23661.97</v>
      </c>
      <c r="O1965" s="46"/>
      <c r="P1965" s="46"/>
      <c r="Q1965" s="46"/>
      <c r="R1965" s="46"/>
      <c r="S1965" s="46"/>
      <c r="T1965" s="46"/>
      <c r="U1965" s="46"/>
      <c r="V1965" s="46"/>
      <c r="W1965" s="46"/>
      <c r="X1965" s="46"/>
      <c r="Y1965" s="46"/>
    </row>
    <row r="1966" spans="1:25" ht="15" customHeight="1" x14ac:dyDescent="0.2">
      <c r="A1966" s="46"/>
      <c r="B1966" s="401" t="s">
        <v>2776</v>
      </c>
      <c r="C1966" s="401"/>
      <c r="D1966" s="401"/>
      <c r="E1966" s="401"/>
      <c r="F1966" s="401"/>
      <c r="G1966" s="401"/>
      <c r="H1966" s="401"/>
      <c r="I1966" s="401"/>
      <c r="J1966" s="401"/>
      <c r="K1966" s="401"/>
      <c r="O1966" s="46"/>
      <c r="P1966" s="46"/>
      <c r="Q1966" s="46"/>
      <c r="R1966" s="46"/>
      <c r="S1966" s="46"/>
      <c r="T1966" s="46"/>
      <c r="U1966" s="46"/>
      <c r="V1966" s="46"/>
      <c r="W1966" s="46"/>
      <c r="X1966" s="46"/>
      <c r="Y1966" s="46"/>
    </row>
    <row r="1967" spans="1:25" ht="15" customHeight="1" thickBot="1" x14ac:dyDescent="0.25">
      <c r="A1967" s="46"/>
      <c r="B1967" s="425" t="s">
        <v>3808</v>
      </c>
      <c r="C1967" s="425"/>
      <c r="D1967" s="425"/>
      <c r="E1967" s="425"/>
      <c r="F1967" s="425"/>
      <c r="G1967" s="425"/>
      <c r="H1967" s="425"/>
      <c r="I1967" s="425"/>
      <c r="J1967" s="425"/>
      <c r="K1967" s="425"/>
      <c r="O1967" s="46"/>
      <c r="P1967" s="46"/>
      <c r="Q1967" s="46"/>
      <c r="R1967" s="46"/>
      <c r="S1967" s="46"/>
      <c r="T1967" s="46"/>
      <c r="U1967" s="46"/>
      <c r="V1967" s="46"/>
      <c r="W1967" s="46"/>
      <c r="X1967" s="46"/>
      <c r="Y1967" s="46"/>
    </row>
    <row r="1968" spans="1:25" ht="15" customHeight="1" thickTop="1" x14ac:dyDescent="0.2">
      <c r="A1968" s="46"/>
      <c r="B1968" s="278"/>
      <c r="C1968" s="278"/>
      <c r="D1968" s="278"/>
      <c r="E1968" s="278"/>
      <c r="F1968" s="278"/>
      <c r="G1968" s="278"/>
      <c r="H1968" s="278"/>
      <c r="I1968" s="278"/>
      <c r="J1968" s="278"/>
      <c r="K1968" s="278"/>
      <c r="O1968" s="46"/>
      <c r="P1968" s="46"/>
      <c r="Q1968" s="46"/>
      <c r="R1968" s="46"/>
      <c r="S1968" s="46"/>
      <c r="T1968" s="46"/>
      <c r="U1968" s="46"/>
      <c r="V1968" s="46"/>
      <c r="W1968" s="46"/>
      <c r="X1968" s="46"/>
      <c r="Y1968" s="46"/>
    </row>
    <row r="1969" spans="1:25" ht="15" customHeight="1" x14ac:dyDescent="0.2">
      <c r="A1969" s="46"/>
      <c r="B1969" s="259" t="s">
        <v>522</v>
      </c>
      <c r="C1969" s="267" t="s">
        <v>24</v>
      </c>
      <c r="D1969" s="259" t="s">
        <v>25</v>
      </c>
      <c r="E1969" s="259" t="s">
        <v>26</v>
      </c>
      <c r="F1969" s="387" t="s">
        <v>917</v>
      </c>
      <c r="G1969" s="387"/>
      <c r="H1969" s="271" t="s">
        <v>27</v>
      </c>
      <c r="I1969" s="267" t="s">
        <v>28</v>
      </c>
      <c r="J1969" s="267" t="s">
        <v>29</v>
      </c>
      <c r="K1969" s="267" t="s">
        <v>30</v>
      </c>
      <c r="O1969" s="46"/>
      <c r="P1969" s="46"/>
      <c r="Q1969" s="46"/>
      <c r="R1969" s="46"/>
      <c r="S1969" s="46"/>
      <c r="T1969" s="46"/>
      <c r="U1969" s="46"/>
      <c r="V1969" s="46"/>
      <c r="W1969" s="46"/>
      <c r="X1969" s="46"/>
      <c r="Y1969" s="46"/>
    </row>
    <row r="1970" spans="1:25" ht="15" customHeight="1" x14ac:dyDescent="0.2">
      <c r="A1970" s="46"/>
      <c r="B1970" s="260" t="s">
        <v>918</v>
      </c>
      <c r="C1970" s="275" t="s">
        <v>3001</v>
      </c>
      <c r="D1970" s="260" t="s">
        <v>47</v>
      </c>
      <c r="E1970" s="260" t="s">
        <v>3002</v>
      </c>
      <c r="F1970" s="388" t="s">
        <v>4016</v>
      </c>
      <c r="G1970" s="388"/>
      <c r="H1970" s="274" t="s">
        <v>49</v>
      </c>
      <c r="I1970" s="277">
        <v>1</v>
      </c>
      <c r="J1970" s="276">
        <v>46.23</v>
      </c>
      <c r="K1970" s="276">
        <v>46.23</v>
      </c>
      <c r="O1970" s="46"/>
      <c r="P1970" s="46"/>
      <c r="Q1970" s="46"/>
      <c r="R1970" s="46"/>
      <c r="S1970" s="46"/>
      <c r="T1970" s="46"/>
      <c r="U1970" s="46"/>
      <c r="V1970" s="46"/>
      <c r="W1970" s="46"/>
      <c r="X1970" s="46"/>
      <c r="Y1970" s="46"/>
    </row>
    <row r="1971" spans="1:25" ht="15" customHeight="1" x14ac:dyDescent="0.2">
      <c r="A1971" s="46"/>
      <c r="B1971" s="261" t="s">
        <v>953</v>
      </c>
      <c r="C1971" s="280" t="s">
        <v>957</v>
      </c>
      <c r="D1971" s="261" t="s">
        <v>47</v>
      </c>
      <c r="E1971" s="261" t="s">
        <v>958</v>
      </c>
      <c r="F1971" s="385" t="s">
        <v>3970</v>
      </c>
      <c r="G1971" s="385"/>
      <c r="H1971" s="279" t="s">
        <v>950</v>
      </c>
      <c r="I1971" s="282">
        <v>7.9500000000000001E-2</v>
      </c>
      <c r="J1971" s="281">
        <v>26.08</v>
      </c>
      <c r="K1971" s="281">
        <v>2.0699999999999998</v>
      </c>
      <c r="O1971" s="46"/>
      <c r="P1971" s="46"/>
      <c r="Q1971" s="46"/>
      <c r="R1971" s="46"/>
      <c r="S1971" s="46"/>
      <c r="T1971" s="46"/>
      <c r="U1971" s="46"/>
      <c r="V1971" s="46"/>
      <c r="W1971" s="46"/>
      <c r="X1971" s="46"/>
      <c r="Y1971" s="46"/>
    </row>
    <row r="1972" spans="1:25" ht="15" customHeight="1" x14ac:dyDescent="0.2">
      <c r="A1972" s="46"/>
      <c r="B1972" s="261" t="s">
        <v>953</v>
      </c>
      <c r="C1972" s="280" t="s">
        <v>954</v>
      </c>
      <c r="D1972" s="261" t="s">
        <v>47</v>
      </c>
      <c r="E1972" s="261" t="s">
        <v>955</v>
      </c>
      <c r="F1972" s="385" t="s">
        <v>3970</v>
      </c>
      <c r="G1972" s="385"/>
      <c r="H1972" s="279" t="s">
        <v>950</v>
      </c>
      <c r="I1972" s="282">
        <v>7.9500000000000001E-2</v>
      </c>
      <c r="J1972" s="281">
        <v>34.46</v>
      </c>
      <c r="K1972" s="281">
        <v>2.73</v>
      </c>
      <c r="O1972" s="46"/>
      <c r="P1972" s="46"/>
      <c r="Q1972" s="46"/>
      <c r="R1972" s="46"/>
      <c r="S1972" s="46"/>
      <c r="T1972" s="46"/>
      <c r="U1972" s="46"/>
      <c r="V1972" s="46"/>
      <c r="W1972" s="46"/>
      <c r="X1972" s="46"/>
      <c r="Y1972" s="46"/>
    </row>
    <row r="1973" spans="1:25" ht="15" customHeight="1" x14ac:dyDescent="0.2">
      <c r="A1973" s="46"/>
      <c r="B1973" s="262" t="s">
        <v>919</v>
      </c>
      <c r="C1973" s="284" t="s">
        <v>3081</v>
      </c>
      <c r="D1973" s="262" t="s">
        <v>47</v>
      </c>
      <c r="E1973" s="262" t="s">
        <v>3082</v>
      </c>
      <c r="F1973" s="389" t="s">
        <v>923</v>
      </c>
      <c r="G1973" s="389"/>
      <c r="H1973" s="283" t="s">
        <v>49</v>
      </c>
      <c r="I1973" s="286">
        <v>1</v>
      </c>
      <c r="J1973" s="285">
        <v>39.56</v>
      </c>
      <c r="K1973" s="285">
        <v>39.56</v>
      </c>
      <c r="O1973" s="46"/>
      <c r="P1973" s="46"/>
      <c r="Q1973" s="46"/>
      <c r="R1973" s="46"/>
      <c r="S1973" s="46"/>
      <c r="T1973" s="46"/>
      <c r="U1973" s="46"/>
      <c r="V1973" s="46"/>
      <c r="W1973" s="46"/>
      <c r="X1973" s="46"/>
      <c r="Y1973" s="46"/>
    </row>
    <row r="1974" spans="1:25" ht="15" customHeight="1" x14ac:dyDescent="0.2">
      <c r="A1974" s="46"/>
      <c r="B1974" s="262" t="s">
        <v>919</v>
      </c>
      <c r="C1974" s="284" t="s">
        <v>1492</v>
      </c>
      <c r="D1974" s="262" t="s">
        <v>47</v>
      </c>
      <c r="E1974" s="262" t="s">
        <v>1493</v>
      </c>
      <c r="F1974" s="389" t="s">
        <v>923</v>
      </c>
      <c r="G1974" s="389"/>
      <c r="H1974" s="283" t="s">
        <v>49</v>
      </c>
      <c r="I1974" s="286">
        <v>9.4999999999999998E-3</v>
      </c>
      <c r="J1974" s="285">
        <v>89.35</v>
      </c>
      <c r="K1974" s="285">
        <v>0.84</v>
      </c>
      <c r="O1974" s="46"/>
      <c r="P1974" s="46"/>
      <c r="Q1974" s="46"/>
      <c r="R1974" s="46"/>
      <c r="S1974" s="46"/>
      <c r="T1974" s="46"/>
      <c r="U1974" s="46"/>
      <c r="V1974" s="46"/>
      <c r="W1974" s="46"/>
      <c r="X1974" s="46"/>
      <c r="Y1974" s="46"/>
    </row>
    <row r="1975" spans="1:25" ht="15" customHeight="1" x14ac:dyDescent="0.2">
      <c r="A1975" s="46"/>
      <c r="B1975" s="262" t="s">
        <v>919</v>
      </c>
      <c r="C1975" s="284" t="s">
        <v>1490</v>
      </c>
      <c r="D1975" s="262" t="s">
        <v>47</v>
      </c>
      <c r="E1975" s="262" t="s">
        <v>1491</v>
      </c>
      <c r="F1975" s="389" t="s">
        <v>923</v>
      </c>
      <c r="G1975" s="389"/>
      <c r="H1975" s="283" t="s">
        <v>49</v>
      </c>
      <c r="I1975" s="286">
        <v>0.04</v>
      </c>
      <c r="J1975" s="285">
        <v>25.74</v>
      </c>
      <c r="K1975" s="285">
        <v>1.02</v>
      </c>
      <c r="O1975" s="46"/>
      <c r="P1975" s="46"/>
      <c r="Q1975" s="46"/>
      <c r="R1975" s="46"/>
      <c r="S1975" s="46"/>
      <c r="T1975" s="46"/>
      <c r="U1975" s="46"/>
      <c r="V1975" s="46"/>
      <c r="W1975" s="46"/>
      <c r="X1975" s="46"/>
      <c r="Y1975" s="46"/>
    </row>
    <row r="1976" spans="1:25" ht="15" customHeight="1" x14ac:dyDescent="0.2">
      <c r="A1976" s="46"/>
      <c r="B1976" s="262" t="s">
        <v>919</v>
      </c>
      <c r="C1976" s="284" t="s">
        <v>1489</v>
      </c>
      <c r="D1976" s="262" t="s">
        <v>47</v>
      </c>
      <c r="E1976" s="262" t="s">
        <v>2706</v>
      </c>
      <c r="F1976" s="389" t="s">
        <v>923</v>
      </c>
      <c r="G1976" s="389"/>
      <c r="H1976" s="283" t="s">
        <v>49</v>
      </c>
      <c r="I1976" s="286">
        <v>8.0000000000000002E-3</v>
      </c>
      <c r="J1976" s="285">
        <v>2.08</v>
      </c>
      <c r="K1976" s="285">
        <v>0.01</v>
      </c>
      <c r="O1976" s="46"/>
      <c r="P1976" s="46"/>
      <c r="Q1976" s="46"/>
      <c r="R1976" s="46"/>
      <c r="S1976" s="46"/>
      <c r="T1976" s="46"/>
      <c r="U1976" s="46"/>
      <c r="V1976" s="46"/>
      <c r="W1976" s="46"/>
      <c r="X1976" s="46"/>
      <c r="Y1976" s="46"/>
    </row>
    <row r="1977" spans="1:25" ht="15" customHeight="1" x14ac:dyDescent="0.2">
      <c r="A1977" s="46"/>
      <c r="B1977" s="263"/>
      <c r="C1977" s="263"/>
      <c r="D1977" s="263"/>
      <c r="E1977" s="263"/>
      <c r="F1977" s="263" t="s">
        <v>924</v>
      </c>
      <c r="G1977" s="289">
        <v>4.2300000000000004</v>
      </c>
      <c r="H1977" s="263" t="s">
        <v>925</v>
      </c>
      <c r="I1977" s="289">
        <v>0</v>
      </c>
      <c r="J1977" s="263" t="s">
        <v>926</v>
      </c>
      <c r="K1977" s="289">
        <v>4.2300000000000004</v>
      </c>
      <c r="O1977" s="46"/>
      <c r="P1977" s="46"/>
      <c r="Q1977" s="46"/>
      <c r="R1977" s="46"/>
      <c r="S1977" s="46"/>
      <c r="T1977" s="46"/>
      <c r="U1977" s="46"/>
      <c r="V1977" s="46"/>
      <c r="W1977" s="46"/>
      <c r="X1977" s="46"/>
      <c r="Y1977" s="46"/>
    </row>
    <row r="1978" spans="1:25" ht="15" customHeight="1" thickBot="1" x14ac:dyDescent="0.25">
      <c r="A1978" s="46"/>
      <c r="B1978" s="263"/>
      <c r="C1978" s="263"/>
      <c r="D1978" s="263"/>
      <c r="E1978" s="263"/>
      <c r="F1978" s="263" t="s">
        <v>927</v>
      </c>
      <c r="G1978" s="289">
        <v>9.6199999999999992</v>
      </c>
      <c r="H1978" s="263"/>
      <c r="I1978" s="386" t="s">
        <v>928</v>
      </c>
      <c r="J1978" s="386"/>
      <c r="K1978" s="289">
        <v>55.85</v>
      </c>
      <c r="O1978" s="46"/>
      <c r="P1978" s="46"/>
      <c r="Q1978" s="46"/>
      <c r="R1978" s="46"/>
      <c r="S1978" s="46"/>
      <c r="T1978" s="46"/>
      <c r="U1978" s="46"/>
      <c r="V1978" s="46"/>
      <c r="W1978" s="46"/>
      <c r="X1978" s="46"/>
      <c r="Y1978" s="46"/>
    </row>
    <row r="1979" spans="1:25" ht="15" customHeight="1" thickTop="1" x14ac:dyDescent="0.2">
      <c r="A1979" s="46"/>
      <c r="B1979" s="278"/>
      <c r="C1979" s="278"/>
      <c r="D1979" s="278"/>
      <c r="E1979" s="278"/>
      <c r="F1979" s="278"/>
      <c r="G1979" s="278"/>
      <c r="H1979" s="278"/>
      <c r="I1979" s="278"/>
      <c r="J1979" s="278"/>
      <c r="K1979" s="278"/>
      <c r="O1979" s="46"/>
      <c r="P1979" s="46"/>
      <c r="Q1979" s="46"/>
      <c r="R1979" s="46"/>
      <c r="S1979" s="46"/>
      <c r="T1979" s="46"/>
      <c r="U1979" s="46"/>
      <c r="V1979" s="46"/>
      <c r="W1979" s="46"/>
      <c r="X1979" s="46"/>
      <c r="Y1979" s="46"/>
    </row>
    <row r="1980" spans="1:25" ht="15" customHeight="1" x14ac:dyDescent="0.2">
      <c r="A1980" s="46"/>
      <c r="B1980" s="259" t="s">
        <v>523</v>
      </c>
      <c r="C1980" s="267" t="s">
        <v>24</v>
      </c>
      <c r="D1980" s="259" t="s">
        <v>25</v>
      </c>
      <c r="E1980" s="259" t="s">
        <v>26</v>
      </c>
      <c r="F1980" s="387" t="s">
        <v>917</v>
      </c>
      <c r="G1980" s="387"/>
      <c r="H1980" s="271" t="s">
        <v>27</v>
      </c>
      <c r="I1980" s="267" t="s">
        <v>28</v>
      </c>
      <c r="J1980" s="267" t="s">
        <v>29</v>
      </c>
      <c r="K1980" s="267" t="s">
        <v>30</v>
      </c>
      <c r="O1980" s="46"/>
      <c r="P1980" s="46"/>
      <c r="Q1980" s="46"/>
      <c r="R1980" s="46"/>
      <c r="S1980" s="46"/>
      <c r="T1980" s="46"/>
      <c r="U1980" s="46"/>
      <c r="V1980" s="46"/>
      <c r="W1980" s="46"/>
      <c r="X1980" s="46"/>
      <c r="Y1980" s="46"/>
    </row>
    <row r="1981" spans="1:25" ht="15" customHeight="1" x14ac:dyDescent="0.2">
      <c r="A1981" s="46"/>
      <c r="B1981" s="260" t="s">
        <v>918</v>
      </c>
      <c r="C1981" s="275" t="s">
        <v>3425</v>
      </c>
      <c r="D1981" s="260" t="s">
        <v>73</v>
      </c>
      <c r="E1981" s="260" t="s">
        <v>3426</v>
      </c>
      <c r="F1981" s="388" t="s">
        <v>952</v>
      </c>
      <c r="G1981" s="388"/>
      <c r="H1981" s="274" t="s">
        <v>49</v>
      </c>
      <c r="I1981" s="277">
        <v>1</v>
      </c>
      <c r="J1981" s="276">
        <v>129.26</v>
      </c>
      <c r="K1981" s="276">
        <v>129.26</v>
      </c>
      <c r="O1981" s="46"/>
      <c r="P1981" s="46"/>
      <c r="Q1981" s="46"/>
      <c r="R1981" s="46"/>
      <c r="S1981" s="46"/>
      <c r="T1981" s="46"/>
      <c r="U1981" s="46"/>
      <c r="V1981" s="46"/>
      <c r="W1981" s="46"/>
      <c r="X1981" s="46"/>
      <c r="Y1981" s="46"/>
    </row>
    <row r="1982" spans="1:25" ht="15" customHeight="1" x14ac:dyDescent="0.2">
      <c r="A1982" s="46"/>
      <c r="B1982" s="261" t="s">
        <v>953</v>
      </c>
      <c r="C1982" s="280" t="s">
        <v>954</v>
      </c>
      <c r="D1982" s="261" t="s">
        <v>47</v>
      </c>
      <c r="E1982" s="261" t="s">
        <v>955</v>
      </c>
      <c r="F1982" s="385" t="s">
        <v>3970</v>
      </c>
      <c r="G1982" s="385"/>
      <c r="H1982" s="279" t="s">
        <v>950</v>
      </c>
      <c r="I1982" s="282">
        <v>0.45</v>
      </c>
      <c r="J1982" s="281">
        <v>34.46</v>
      </c>
      <c r="K1982" s="281">
        <v>15.5</v>
      </c>
      <c r="O1982" s="46"/>
      <c r="P1982" s="46"/>
      <c r="Q1982" s="46"/>
      <c r="R1982" s="46"/>
      <c r="S1982" s="46"/>
      <c r="T1982" s="46"/>
      <c r="U1982" s="46"/>
      <c r="V1982" s="46"/>
      <c r="W1982" s="46"/>
      <c r="X1982" s="46"/>
      <c r="Y1982" s="46"/>
    </row>
    <row r="1983" spans="1:25" ht="15" customHeight="1" x14ac:dyDescent="0.2">
      <c r="A1983" s="46"/>
      <c r="B1983" s="261" t="s">
        <v>953</v>
      </c>
      <c r="C1983" s="280" t="s">
        <v>957</v>
      </c>
      <c r="D1983" s="261" t="s">
        <v>47</v>
      </c>
      <c r="E1983" s="261" t="s">
        <v>958</v>
      </c>
      <c r="F1983" s="385" t="s">
        <v>3970</v>
      </c>
      <c r="G1983" s="385"/>
      <c r="H1983" s="279" t="s">
        <v>950</v>
      </c>
      <c r="I1983" s="282">
        <v>0.45</v>
      </c>
      <c r="J1983" s="281">
        <v>26.08</v>
      </c>
      <c r="K1983" s="281">
        <v>11.73</v>
      </c>
      <c r="O1983" s="46"/>
      <c r="P1983" s="46"/>
      <c r="Q1983" s="46"/>
      <c r="R1983" s="46"/>
      <c r="S1983" s="46"/>
      <c r="T1983" s="46"/>
      <c r="U1983" s="46"/>
      <c r="V1983" s="46"/>
      <c r="W1983" s="46"/>
      <c r="X1983" s="46"/>
      <c r="Y1983" s="46"/>
    </row>
    <row r="1984" spans="1:25" ht="15" customHeight="1" x14ac:dyDescent="0.2">
      <c r="A1984" s="46"/>
      <c r="B1984" s="262" t="s">
        <v>919</v>
      </c>
      <c r="C1984" s="284" t="s">
        <v>1461</v>
      </c>
      <c r="D1984" s="262" t="s">
        <v>36</v>
      </c>
      <c r="E1984" s="262" t="s">
        <v>1462</v>
      </c>
      <c r="F1984" s="389" t="s">
        <v>923</v>
      </c>
      <c r="G1984" s="389"/>
      <c r="H1984" s="283" t="s">
        <v>345</v>
      </c>
      <c r="I1984" s="286">
        <v>0.48</v>
      </c>
      <c r="J1984" s="285">
        <v>0.19</v>
      </c>
      <c r="K1984" s="285">
        <v>0.09</v>
      </c>
      <c r="O1984" s="46"/>
      <c r="P1984" s="46"/>
      <c r="Q1984" s="46"/>
      <c r="R1984" s="46"/>
      <c r="S1984" s="46"/>
      <c r="T1984" s="46"/>
      <c r="U1984" s="46"/>
      <c r="V1984" s="46"/>
      <c r="W1984" s="46"/>
      <c r="X1984" s="46"/>
      <c r="Y1984" s="46"/>
    </row>
    <row r="1985" spans="1:25" ht="15" customHeight="1" x14ac:dyDescent="0.2">
      <c r="A1985" s="46"/>
      <c r="B1985" s="262" t="s">
        <v>919</v>
      </c>
      <c r="C1985" s="284" t="s">
        <v>3660</v>
      </c>
      <c r="D1985" s="262" t="s">
        <v>36</v>
      </c>
      <c r="E1985" s="262" t="s">
        <v>3661</v>
      </c>
      <c r="F1985" s="389" t="s">
        <v>923</v>
      </c>
      <c r="G1985" s="389"/>
      <c r="H1985" s="283" t="s">
        <v>304</v>
      </c>
      <c r="I1985" s="286">
        <v>1</v>
      </c>
      <c r="J1985" s="285">
        <v>101.94</v>
      </c>
      <c r="K1985" s="285">
        <v>101.94</v>
      </c>
      <c r="O1985" s="46"/>
      <c r="P1985" s="46"/>
      <c r="Q1985" s="46"/>
      <c r="R1985" s="46"/>
      <c r="S1985" s="46"/>
      <c r="T1985" s="46"/>
      <c r="U1985" s="46"/>
      <c r="V1985" s="46"/>
      <c r="W1985" s="46"/>
      <c r="X1985" s="46"/>
      <c r="Y1985" s="46"/>
    </row>
    <row r="1986" spans="1:25" ht="15" customHeight="1" x14ac:dyDescent="0.2">
      <c r="A1986" s="46"/>
      <c r="B1986" s="263"/>
      <c r="C1986" s="263"/>
      <c r="D1986" s="263"/>
      <c r="E1986" s="263"/>
      <c r="F1986" s="263" t="s">
        <v>924</v>
      </c>
      <c r="G1986" s="289">
        <v>24.02</v>
      </c>
      <c r="H1986" s="263" t="s">
        <v>925</v>
      </c>
      <c r="I1986" s="289">
        <v>0</v>
      </c>
      <c r="J1986" s="263" t="s">
        <v>926</v>
      </c>
      <c r="K1986" s="289">
        <v>24.02</v>
      </c>
      <c r="O1986" s="46"/>
      <c r="P1986" s="46"/>
      <c r="Q1986" s="46"/>
      <c r="R1986" s="46"/>
      <c r="S1986" s="46"/>
      <c r="T1986" s="46"/>
      <c r="U1986" s="46"/>
      <c r="V1986" s="46"/>
      <c r="W1986" s="46"/>
      <c r="X1986" s="46"/>
      <c r="Y1986" s="46"/>
    </row>
    <row r="1987" spans="1:25" ht="15" customHeight="1" x14ac:dyDescent="0.2">
      <c r="A1987" s="46"/>
      <c r="B1987" s="263"/>
      <c r="C1987" s="263"/>
      <c r="D1987" s="263"/>
      <c r="E1987" s="263"/>
      <c r="F1987" s="263" t="s">
        <v>927</v>
      </c>
      <c r="G1987" s="289">
        <v>26.89</v>
      </c>
      <c r="H1987" s="263"/>
      <c r="I1987" s="386" t="s">
        <v>928</v>
      </c>
      <c r="J1987" s="386"/>
      <c r="K1987" s="289">
        <v>156.15</v>
      </c>
      <c r="O1987" s="46"/>
      <c r="P1987" s="46"/>
      <c r="Q1987" s="46"/>
      <c r="R1987" s="46"/>
      <c r="S1987" s="46"/>
      <c r="T1987" s="46"/>
      <c r="U1987" s="46"/>
      <c r="V1987" s="46"/>
      <c r="W1987" s="46"/>
      <c r="X1987" s="46"/>
      <c r="Y1987" s="46"/>
    </row>
    <row r="1988" spans="1:25" ht="15" customHeight="1" x14ac:dyDescent="0.2">
      <c r="A1988" s="46"/>
      <c r="B1988" s="401" t="s">
        <v>2776</v>
      </c>
      <c r="C1988" s="401"/>
      <c r="D1988" s="401"/>
      <c r="E1988" s="401"/>
      <c r="F1988" s="401"/>
      <c r="G1988" s="401"/>
      <c r="H1988" s="401"/>
      <c r="I1988" s="401"/>
      <c r="J1988" s="401"/>
      <c r="K1988" s="401"/>
      <c r="O1988" s="46"/>
      <c r="P1988" s="46"/>
      <c r="Q1988" s="46"/>
      <c r="R1988" s="46"/>
      <c r="S1988" s="46"/>
      <c r="T1988" s="46"/>
      <c r="U1988" s="46"/>
      <c r="V1988" s="46"/>
      <c r="W1988" s="46"/>
      <c r="X1988" s="46"/>
      <c r="Y1988" s="46"/>
    </row>
    <row r="1989" spans="1:25" ht="15" customHeight="1" thickBot="1" x14ac:dyDescent="0.25">
      <c r="A1989" s="46"/>
      <c r="B1989" s="425" t="s">
        <v>3809</v>
      </c>
      <c r="C1989" s="425"/>
      <c r="D1989" s="425"/>
      <c r="E1989" s="425"/>
      <c r="F1989" s="425"/>
      <c r="G1989" s="425"/>
      <c r="H1989" s="425"/>
      <c r="I1989" s="425"/>
      <c r="J1989" s="425"/>
      <c r="K1989" s="425"/>
      <c r="O1989" s="46"/>
      <c r="P1989" s="46"/>
      <c r="Q1989" s="46"/>
      <c r="R1989" s="46"/>
      <c r="S1989" s="46"/>
      <c r="T1989" s="46"/>
      <c r="U1989" s="46"/>
      <c r="V1989" s="46"/>
      <c r="W1989" s="46"/>
      <c r="X1989" s="46"/>
      <c r="Y1989" s="46"/>
    </row>
    <row r="1990" spans="1:25" ht="15" customHeight="1" thickTop="1" x14ac:dyDescent="0.2">
      <c r="A1990" s="46"/>
      <c r="B1990" s="278"/>
      <c r="C1990" s="278"/>
      <c r="D1990" s="278"/>
      <c r="E1990" s="278"/>
      <c r="F1990" s="278"/>
      <c r="G1990" s="278"/>
      <c r="H1990" s="278"/>
      <c r="I1990" s="278"/>
      <c r="J1990" s="278"/>
      <c r="K1990" s="278"/>
      <c r="O1990" s="46"/>
      <c r="P1990" s="46"/>
      <c r="Q1990" s="46"/>
      <c r="R1990" s="46"/>
      <c r="S1990" s="46"/>
      <c r="T1990" s="46"/>
      <c r="U1990" s="46"/>
      <c r="V1990" s="46"/>
      <c r="W1990" s="46"/>
      <c r="X1990" s="46"/>
      <c r="Y1990" s="46"/>
    </row>
    <row r="1991" spans="1:25" ht="15" customHeight="1" x14ac:dyDescent="0.2">
      <c r="A1991" s="46"/>
      <c r="B1991" s="259" t="s">
        <v>524</v>
      </c>
      <c r="C1991" s="267" t="s">
        <v>24</v>
      </c>
      <c r="D1991" s="259" t="s">
        <v>25</v>
      </c>
      <c r="E1991" s="259" t="s">
        <v>26</v>
      </c>
      <c r="F1991" s="387" t="s">
        <v>917</v>
      </c>
      <c r="G1991" s="387"/>
      <c r="H1991" s="271" t="s">
        <v>27</v>
      </c>
      <c r="I1991" s="267" t="s">
        <v>28</v>
      </c>
      <c r="J1991" s="267" t="s">
        <v>29</v>
      </c>
      <c r="K1991" s="267" t="s">
        <v>30</v>
      </c>
      <c r="O1991" s="46"/>
      <c r="P1991" s="46"/>
      <c r="Q1991" s="46"/>
      <c r="R1991" s="46"/>
      <c r="S1991" s="46"/>
      <c r="T1991" s="46"/>
      <c r="U1991" s="46"/>
      <c r="V1991" s="46"/>
      <c r="W1991" s="46"/>
      <c r="X1991" s="46"/>
      <c r="Y1991" s="46"/>
    </row>
    <row r="1992" spans="1:25" ht="15" customHeight="1" x14ac:dyDescent="0.2">
      <c r="A1992" s="46"/>
      <c r="B1992" s="260" t="s">
        <v>918</v>
      </c>
      <c r="C1992" s="275" t="s">
        <v>3003</v>
      </c>
      <c r="D1992" s="260" t="s">
        <v>47</v>
      </c>
      <c r="E1992" s="260" t="s">
        <v>3004</v>
      </c>
      <c r="F1992" s="388" t="s">
        <v>4018</v>
      </c>
      <c r="G1992" s="388"/>
      <c r="H1992" s="274" t="s">
        <v>49</v>
      </c>
      <c r="I1992" s="277">
        <v>1</v>
      </c>
      <c r="J1992" s="276">
        <v>9.25</v>
      </c>
      <c r="K1992" s="276">
        <v>9.25</v>
      </c>
      <c r="O1992" s="46"/>
      <c r="P1992" s="46"/>
      <c r="Q1992" s="46"/>
      <c r="R1992" s="46"/>
      <c r="S1992" s="46"/>
      <c r="T1992" s="46"/>
      <c r="U1992" s="46"/>
      <c r="V1992" s="46"/>
      <c r="W1992" s="46"/>
      <c r="X1992" s="46"/>
      <c r="Y1992" s="46"/>
    </row>
    <row r="1993" spans="1:25" ht="15" customHeight="1" x14ac:dyDescent="0.2">
      <c r="A1993" s="46"/>
      <c r="B1993" s="261" t="s">
        <v>953</v>
      </c>
      <c r="C1993" s="280" t="s">
        <v>957</v>
      </c>
      <c r="D1993" s="261" t="s">
        <v>47</v>
      </c>
      <c r="E1993" s="261" t="s">
        <v>958</v>
      </c>
      <c r="F1993" s="385" t="s">
        <v>3970</v>
      </c>
      <c r="G1993" s="385"/>
      <c r="H1993" s="279" t="s">
        <v>950</v>
      </c>
      <c r="I1993" s="282">
        <v>9.9400000000000002E-2</v>
      </c>
      <c r="J1993" s="281">
        <v>26.08</v>
      </c>
      <c r="K1993" s="281">
        <v>2.59</v>
      </c>
      <c r="O1993" s="46"/>
      <c r="P1993" s="46"/>
      <c r="Q1993" s="46"/>
      <c r="R1993" s="46"/>
      <c r="S1993" s="46"/>
      <c r="T1993" s="46"/>
      <c r="U1993" s="46"/>
      <c r="V1993" s="46"/>
      <c r="W1993" s="46"/>
      <c r="X1993" s="46"/>
      <c r="Y1993" s="46"/>
    </row>
    <row r="1994" spans="1:25" ht="15" customHeight="1" x14ac:dyDescent="0.2">
      <c r="A1994" s="46"/>
      <c r="B1994" s="261" t="s">
        <v>953</v>
      </c>
      <c r="C1994" s="280" t="s">
        <v>954</v>
      </c>
      <c r="D1994" s="261" t="s">
        <v>47</v>
      </c>
      <c r="E1994" s="261" t="s">
        <v>955</v>
      </c>
      <c r="F1994" s="385" t="s">
        <v>3970</v>
      </c>
      <c r="G1994" s="385"/>
      <c r="H1994" s="279" t="s">
        <v>950</v>
      </c>
      <c r="I1994" s="282">
        <v>9.9400000000000002E-2</v>
      </c>
      <c r="J1994" s="281">
        <v>34.46</v>
      </c>
      <c r="K1994" s="281">
        <v>3.42</v>
      </c>
      <c r="O1994" s="46"/>
      <c r="P1994" s="46"/>
      <c r="Q1994" s="46"/>
      <c r="R1994" s="46"/>
      <c r="S1994" s="46"/>
      <c r="T1994" s="46"/>
      <c r="U1994" s="46"/>
      <c r="V1994" s="46"/>
      <c r="W1994" s="46"/>
      <c r="X1994" s="46"/>
      <c r="Y1994" s="46"/>
    </row>
    <row r="1995" spans="1:25" ht="15" customHeight="1" x14ac:dyDescent="0.2">
      <c r="A1995" s="46"/>
      <c r="B1995" s="262" t="s">
        <v>919</v>
      </c>
      <c r="C1995" s="284" t="s">
        <v>1492</v>
      </c>
      <c r="D1995" s="262" t="s">
        <v>47</v>
      </c>
      <c r="E1995" s="262" t="s">
        <v>1493</v>
      </c>
      <c r="F1995" s="389" t="s">
        <v>923</v>
      </c>
      <c r="G1995" s="389"/>
      <c r="H1995" s="283" t="s">
        <v>49</v>
      </c>
      <c r="I1995" s="286">
        <v>9.4999999999999998E-3</v>
      </c>
      <c r="J1995" s="285">
        <v>89.35</v>
      </c>
      <c r="K1995" s="285">
        <v>0.84</v>
      </c>
      <c r="O1995" s="46"/>
      <c r="P1995" s="46"/>
      <c r="Q1995" s="46"/>
      <c r="R1995" s="46"/>
      <c r="S1995" s="46"/>
      <c r="T1995" s="46"/>
      <c r="U1995" s="46"/>
      <c r="V1995" s="46"/>
      <c r="W1995" s="46"/>
      <c r="X1995" s="46"/>
      <c r="Y1995" s="46"/>
    </row>
    <row r="1996" spans="1:25" ht="15" customHeight="1" x14ac:dyDescent="0.2">
      <c r="A1996" s="46"/>
      <c r="B1996" s="262" t="s">
        <v>919</v>
      </c>
      <c r="C1996" s="284" t="s">
        <v>1500</v>
      </c>
      <c r="D1996" s="262" t="s">
        <v>47</v>
      </c>
      <c r="E1996" s="262" t="s">
        <v>1501</v>
      </c>
      <c r="F1996" s="389" t="s">
        <v>923</v>
      </c>
      <c r="G1996" s="389"/>
      <c r="H1996" s="283" t="s">
        <v>49</v>
      </c>
      <c r="I1996" s="286">
        <v>8.2000000000000007E-3</v>
      </c>
      <c r="J1996" s="285">
        <v>78.86</v>
      </c>
      <c r="K1996" s="285">
        <v>0.64</v>
      </c>
      <c r="O1996" s="46"/>
      <c r="P1996" s="46"/>
      <c r="Q1996" s="46"/>
      <c r="R1996" s="46"/>
      <c r="S1996" s="46"/>
      <c r="T1996" s="46"/>
      <c r="U1996" s="46"/>
      <c r="V1996" s="46"/>
      <c r="W1996" s="46"/>
      <c r="X1996" s="46"/>
      <c r="Y1996" s="46"/>
    </row>
    <row r="1997" spans="1:25" ht="15" customHeight="1" x14ac:dyDescent="0.2">
      <c r="A1997" s="46"/>
      <c r="B1997" s="262" t="s">
        <v>919</v>
      </c>
      <c r="C1997" s="284" t="s">
        <v>1489</v>
      </c>
      <c r="D1997" s="262" t="s">
        <v>47</v>
      </c>
      <c r="E1997" s="262" t="s">
        <v>2706</v>
      </c>
      <c r="F1997" s="389" t="s">
        <v>923</v>
      </c>
      <c r="G1997" s="389"/>
      <c r="H1997" s="283" t="s">
        <v>49</v>
      </c>
      <c r="I1997" s="286">
        <v>3.3099999999999997E-2</v>
      </c>
      <c r="J1997" s="285">
        <v>2.08</v>
      </c>
      <c r="K1997" s="285">
        <v>0.06</v>
      </c>
      <c r="O1997" s="46"/>
      <c r="P1997" s="46"/>
      <c r="Q1997" s="46"/>
      <c r="R1997" s="46"/>
      <c r="S1997" s="46"/>
      <c r="T1997" s="46"/>
      <c r="U1997" s="46"/>
      <c r="V1997" s="46"/>
      <c r="W1997" s="46"/>
      <c r="X1997" s="46"/>
      <c r="Y1997" s="46"/>
    </row>
    <row r="1998" spans="1:25" ht="15" customHeight="1" x14ac:dyDescent="0.2">
      <c r="A1998" s="46"/>
      <c r="B1998" s="262" t="s">
        <v>919</v>
      </c>
      <c r="C1998" s="284" t="s">
        <v>3083</v>
      </c>
      <c r="D1998" s="262" t="s">
        <v>47</v>
      </c>
      <c r="E1998" s="262" t="s">
        <v>3084</v>
      </c>
      <c r="F1998" s="389" t="s">
        <v>923</v>
      </c>
      <c r="G1998" s="389"/>
      <c r="H1998" s="283" t="s">
        <v>49</v>
      </c>
      <c r="I1998" s="286">
        <v>1</v>
      </c>
      <c r="J1998" s="285">
        <v>1.7</v>
      </c>
      <c r="K1998" s="285">
        <v>1.7</v>
      </c>
      <c r="O1998" s="46"/>
      <c r="P1998" s="46"/>
      <c r="Q1998" s="46"/>
      <c r="R1998" s="46"/>
      <c r="S1998" s="46"/>
      <c r="T1998" s="46"/>
      <c r="U1998" s="46"/>
      <c r="V1998" s="46"/>
      <c r="W1998" s="46"/>
      <c r="X1998" s="46"/>
      <c r="Y1998" s="46"/>
    </row>
    <row r="1999" spans="1:25" ht="15" customHeight="1" x14ac:dyDescent="0.2">
      <c r="A1999" s="46"/>
      <c r="B1999" s="263"/>
      <c r="C1999" s="263"/>
      <c r="D1999" s="263"/>
      <c r="E1999" s="263"/>
      <c r="F1999" s="263" t="s">
        <v>924</v>
      </c>
      <c r="G1999" s="289">
        <v>5.3</v>
      </c>
      <c r="H1999" s="263" t="s">
        <v>925</v>
      </c>
      <c r="I1999" s="289">
        <v>0</v>
      </c>
      <c r="J1999" s="263" t="s">
        <v>926</v>
      </c>
      <c r="K1999" s="289">
        <v>5.3</v>
      </c>
      <c r="O1999" s="46"/>
      <c r="P1999" s="46"/>
      <c r="Q1999" s="46"/>
      <c r="R1999" s="46"/>
      <c r="S1999" s="46"/>
      <c r="T1999" s="46"/>
      <c r="U1999" s="46"/>
      <c r="V1999" s="46"/>
      <c r="W1999" s="46"/>
      <c r="X1999" s="46"/>
      <c r="Y1999" s="46"/>
    </row>
    <row r="2000" spans="1:25" ht="15" customHeight="1" thickBot="1" x14ac:dyDescent="0.25">
      <c r="A2000" s="46"/>
      <c r="B2000" s="263"/>
      <c r="C2000" s="263"/>
      <c r="D2000" s="263"/>
      <c r="E2000" s="263"/>
      <c r="F2000" s="263" t="s">
        <v>927</v>
      </c>
      <c r="G2000" s="289">
        <v>1.92</v>
      </c>
      <c r="H2000" s="263"/>
      <c r="I2000" s="386" t="s">
        <v>928</v>
      </c>
      <c r="J2000" s="386"/>
      <c r="K2000" s="289">
        <v>11.17</v>
      </c>
      <c r="O2000" s="46"/>
      <c r="P2000" s="46"/>
      <c r="Q2000" s="46"/>
      <c r="R2000" s="46"/>
      <c r="S2000" s="46"/>
      <c r="T2000" s="46"/>
      <c r="U2000" s="46"/>
      <c r="V2000" s="46"/>
      <c r="W2000" s="46"/>
      <c r="X2000" s="46"/>
      <c r="Y2000" s="46"/>
    </row>
    <row r="2001" spans="1:25" ht="15" customHeight="1" thickTop="1" x14ac:dyDescent="0.2">
      <c r="A2001" s="46"/>
      <c r="B2001" s="278"/>
      <c r="C2001" s="278"/>
      <c r="D2001" s="278"/>
      <c r="E2001" s="278"/>
      <c r="F2001" s="278"/>
      <c r="G2001" s="278"/>
      <c r="H2001" s="278"/>
      <c r="I2001" s="278"/>
      <c r="J2001" s="278"/>
      <c r="K2001" s="278"/>
      <c r="O2001" s="46"/>
      <c r="P2001" s="46"/>
      <c r="Q2001" s="46"/>
      <c r="R2001" s="46"/>
      <c r="S2001" s="46"/>
      <c r="T2001" s="46"/>
      <c r="U2001" s="46"/>
      <c r="V2001" s="46"/>
      <c r="W2001" s="46"/>
      <c r="X2001" s="46"/>
      <c r="Y2001" s="46"/>
    </row>
    <row r="2002" spans="1:25" ht="15" customHeight="1" x14ac:dyDescent="0.2">
      <c r="A2002" s="46"/>
      <c r="B2002" s="259" t="s">
        <v>527</v>
      </c>
      <c r="C2002" s="267" t="s">
        <v>24</v>
      </c>
      <c r="D2002" s="259" t="s">
        <v>25</v>
      </c>
      <c r="E2002" s="259" t="s">
        <v>26</v>
      </c>
      <c r="F2002" s="387" t="s">
        <v>917</v>
      </c>
      <c r="G2002" s="387"/>
      <c r="H2002" s="271" t="s">
        <v>27</v>
      </c>
      <c r="I2002" s="267" t="s">
        <v>28</v>
      </c>
      <c r="J2002" s="267" t="s">
        <v>29</v>
      </c>
      <c r="K2002" s="267" t="s">
        <v>30</v>
      </c>
      <c r="O2002" s="46"/>
      <c r="P2002" s="46"/>
      <c r="Q2002" s="46"/>
      <c r="R2002" s="46"/>
      <c r="S2002" s="46"/>
      <c r="T2002" s="46"/>
      <c r="U2002" s="46"/>
      <c r="V2002" s="46"/>
      <c r="W2002" s="46"/>
      <c r="X2002" s="46"/>
      <c r="Y2002" s="46"/>
    </row>
    <row r="2003" spans="1:25" ht="15" customHeight="1" x14ac:dyDescent="0.2">
      <c r="A2003" s="46"/>
      <c r="B2003" s="260" t="s">
        <v>918</v>
      </c>
      <c r="C2003" s="275" t="s">
        <v>482</v>
      </c>
      <c r="D2003" s="260" t="s">
        <v>47</v>
      </c>
      <c r="E2003" s="260" t="s">
        <v>483</v>
      </c>
      <c r="F2003" s="388" t="s">
        <v>4018</v>
      </c>
      <c r="G2003" s="388"/>
      <c r="H2003" s="274" t="s">
        <v>49</v>
      </c>
      <c r="I2003" s="277">
        <v>1</v>
      </c>
      <c r="J2003" s="276">
        <v>9.16</v>
      </c>
      <c r="K2003" s="276">
        <v>9.16</v>
      </c>
      <c r="O2003" s="46"/>
      <c r="P2003" s="46"/>
      <c r="Q2003" s="46"/>
      <c r="R2003" s="46"/>
      <c r="S2003" s="46"/>
      <c r="T2003" s="46"/>
      <c r="U2003" s="46"/>
      <c r="V2003" s="46"/>
      <c r="W2003" s="46"/>
      <c r="X2003" s="46"/>
      <c r="Y2003" s="46"/>
    </row>
    <row r="2004" spans="1:25" ht="15" customHeight="1" x14ac:dyDescent="0.2">
      <c r="A2004" s="46"/>
      <c r="B2004" s="261" t="s">
        <v>953</v>
      </c>
      <c r="C2004" s="280" t="s">
        <v>954</v>
      </c>
      <c r="D2004" s="261" t="s">
        <v>47</v>
      </c>
      <c r="E2004" s="261" t="s">
        <v>955</v>
      </c>
      <c r="F2004" s="385" t="s">
        <v>3970</v>
      </c>
      <c r="G2004" s="385"/>
      <c r="H2004" s="279" t="s">
        <v>950</v>
      </c>
      <c r="I2004" s="282">
        <v>0.1111</v>
      </c>
      <c r="J2004" s="281">
        <v>34.46</v>
      </c>
      <c r="K2004" s="281">
        <v>3.82</v>
      </c>
      <c r="O2004" s="46"/>
      <c r="P2004" s="46"/>
      <c r="Q2004" s="46"/>
      <c r="R2004" s="46"/>
      <c r="S2004" s="46"/>
      <c r="T2004" s="46"/>
      <c r="U2004" s="46"/>
      <c r="V2004" s="46"/>
      <c r="W2004" s="46"/>
      <c r="X2004" s="46"/>
      <c r="Y2004" s="46"/>
    </row>
    <row r="2005" spans="1:25" ht="15" customHeight="1" x14ac:dyDescent="0.2">
      <c r="A2005" s="46"/>
      <c r="B2005" s="261" t="s">
        <v>953</v>
      </c>
      <c r="C2005" s="280" t="s">
        <v>957</v>
      </c>
      <c r="D2005" s="261" t="s">
        <v>47</v>
      </c>
      <c r="E2005" s="261" t="s">
        <v>958</v>
      </c>
      <c r="F2005" s="385" t="s">
        <v>3970</v>
      </c>
      <c r="G2005" s="385"/>
      <c r="H2005" s="279" t="s">
        <v>950</v>
      </c>
      <c r="I2005" s="282">
        <v>0.1111</v>
      </c>
      <c r="J2005" s="281">
        <v>26.08</v>
      </c>
      <c r="K2005" s="281">
        <v>2.89</v>
      </c>
      <c r="O2005" s="46"/>
      <c r="P2005" s="46"/>
      <c r="Q2005" s="46"/>
      <c r="R2005" s="46"/>
      <c r="S2005" s="46"/>
      <c r="T2005" s="46"/>
      <c r="U2005" s="46"/>
      <c r="V2005" s="46"/>
      <c r="W2005" s="46"/>
      <c r="X2005" s="46"/>
      <c r="Y2005" s="46"/>
    </row>
    <row r="2006" spans="1:25" ht="15" customHeight="1" x14ac:dyDescent="0.2">
      <c r="A2006" s="46"/>
      <c r="B2006" s="262" t="s">
        <v>919</v>
      </c>
      <c r="C2006" s="284" t="s">
        <v>1517</v>
      </c>
      <c r="D2006" s="262" t="s">
        <v>47</v>
      </c>
      <c r="E2006" s="262" t="s">
        <v>1518</v>
      </c>
      <c r="F2006" s="389" t="s">
        <v>923</v>
      </c>
      <c r="G2006" s="389"/>
      <c r="H2006" s="283" t="s">
        <v>49</v>
      </c>
      <c r="I2006" s="286">
        <v>1</v>
      </c>
      <c r="J2006" s="285">
        <v>0.9</v>
      </c>
      <c r="K2006" s="285">
        <v>0.9</v>
      </c>
      <c r="O2006" s="46"/>
      <c r="P2006" s="46"/>
      <c r="Q2006" s="46"/>
      <c r="R2006" s="46"/>
      <c r="S2006" s="46"/>
      <c r="T2006" s="46"/>
      <c r="U2006" s="46"/>
      <c r="V2006" s="46"/>
      <c r="W2006" s="46"/>
      <c r="X2006" s="46"/>
      <c r="Y2006" s="46"/>
    </row>
    <row r="2007" spans="1:25" ht="15" customHeight="1" x14ac:dyDescent="0.2">
      <c r="A2007" s="46"/>
      <c r="B2007" s="262" t="s">
        <v>919</v>
      </c>
      <c r="C2007" s="284" t="s">
        <v>1500</v>
      </c>
      <c r="D2007" s="262" t="s">
        <v>47</v>
      </c>
      <c r="E2007" s="262" t="s">
        <v>1501</v>
      </c>
      <c r="F2007" s="389" t="s">
        <v>923</v>
      </c>
      <c r="G2007" s="389"/>
      <c r="H2007" s="283" t="s">
        <v>49</v>
      </c>
      <c r="I2007" s="286">
        <v>8.2000000000000007E-3</v>
      </c>
      <c r="J2007" s="285">
        <v>78.86</v>
      </c>
      <c r="K2007" s="285">
        <v>0.64</v>
      </c>
      <c r="O2007" s="46"/>
      <c r="P2007" s="46"/>
      <c r="Q2007" s="46"/>
      <c r="R2007" s="46"/>
      <c r="S2007" s="46"/>
      <c r="T2007" s="46"/>
      <c r="U2007" s="46"/>
      <c r="V2007" s="46"/>
      <c r="W2007" s="46"/>
      <c r="X2007" s="46"/>
      <c r="Y2007" s="46"/>
    </row>
    <row r="2008" spans="1:25" ht="15" customHeight="1" x14ac:dyDescent="0.2">
      <c r="A2008" s="46"/>
      <c r="B2008" s="262" t="s">
        <v>919</v>
      </c>
      <c r="C2008" s="284" t="s">
        <v>1489</v>
      </c>
      <c r="D2008" s="262" t="s">
        <v>47</v>
      </c>
      <c r="E2008" s="262" t="s">
        <v>2706</v>
      </c>
      <c r="F2008" s="389" t="s">
        <v>923</v>
      </c>
      <c r="G2008" s="389"/>
      <c r="H2008" s="283" t="s">
        <v>49</v>
      </c>
      <c r="I2008" s="286">
        <v>3.7100000000000001E-2</v>
      </c>
      <c r="J2008" s="285">
        <v>2.08</v>
      </c>
      <c r="K2008" s="285">
        <v>7.0000000000000007E-2</v>
      </c>
      <c r="O2008" s="46"/>
      <c r="P2008" s="46"/>
      <c r="Q2008" s="46"/>
      <c r="R2008" s="46"/>
      <c r="S2008" s="46"/>
      <c r="T2008" s="46"/>
      <c r="U2008" s="46"/>
      <c r="V2008" s="46"/>
      <c r="W2008" s="46"/>
      <c r="X2008" s="46"/>
      <c r="Y2008" s="46"/>
    </row>
    <row r="2009" spans="1:25" ht="15" customHeight="1" x14ac:dyDescent="0.2">
      <c r="A2009" s="46"/>
      <c r="B2009" s="262" t="s">
        <v>919</v>
      </c>
      <c r="C2009" s="284" t="s">
        <v>1492</v>
      </c>
      <c r="D2009" s="262" t="s">
        <v>47</v>
      </c>
      <c r="E2009" s="262" t="s">
        <v>1493</v>
      </c>
      <c r="F2009" s="389" t="s">
        <v>923</v>
      </c>
      <c r="G2009" s="389"/>
      <c r="H2009" s="283" t="s">
        <v>49</v>
      </c>
      <c r="I2009" s="286">
        <v>9.4999999999999998E-3</v>
      </c>
      <c r="J2009" s="285">
        <v>89.35</v>
      </c>
      <c r="K2009" s="285">
        <v>0.84</v>
      </c>
      <c r="O2009" s="46"/>
      <c r="P2009" s="46"/>
      <c r="Q2009" s="46"/>
      <c r="R2009" s="46"/>
      <c r="S2009" s="46"/>
      <c r="T2009" s="46"/>
      <c r="U2009" s="46"/>
      <c r="V2009" s="46"/>
      <c r="W2009" s="46"/>
      <c r="X2009" s="46"/>
      <c r="Y2009" s="46"/>
    </row>
    <row r="2010" spans="1:25" ht="15" customHeight="1" x14ac:dyDescent="0.2">
      <c r="A2010" s="46"/>
      <c r="B2010" s="263"/>
      <c r="C2010" s="263"/>
      <c r="D2010" s="263"/>
      <c r="E2010" s="263"/>
      <c r="F2010" s="263" t="s">
        <v>924</v>
      </c>
      <c r="G2010" s="289">
        <v>5.93</v>
      </c>
      <c r="H2010" s="263" t="s">
        <v>925</v>
      </c>
      <c r="I2010" s="289">
        <v>0</v>
      </c>
      <c r="J2010" s="263" t="s">
        <v>926</v>
      </c>
      <c r="K2010" s="289">
        <v>5.93</v>
      </c>
      <c r="O2010" s="46"/>
      <c r="P2010" s="46"/>
      <c r="Q2010" s="46"/>
      <c r="R2010" s="46"/>
      <c r="S2010" s="46"/>
      <c r="T2010" s="46"/>
      <c r="U2010" s="46"/>
      <c r="V2010" s="46"/>
      <c r="W2010" s="46"/>
      <c r="X2010" s="46"/>
      <c r="Y2010" s="46"/>
    </row>
    <row r="2011" spans="1:25" ht="15" customHeight="1" thickBot="1" x14ac:dyDescent="0.25">
      <c r="A2011" s="46"/>
      <c r="B2011" s="263"/>
      <c r="C2011" s="263"/>
      <c r="D2011" s="263"/>
      <c r="E2011" s="263"/>
      <c r="F2011" s="263" t="s">
        <v>927</v>
      </c>
      <c r="G2011" s="289">
        <v>1.9</v>
      </c>
      <c r="H2011" s="263"/>
      <c r="I2011" s="386" t="s">
        <v>928</v>
      </c>
      <c r="J2011" s="386"/>
      <c r="K2011" s="289">
        <v>11.06</v>
      </c>
      <c r="O2011" s="46"/>
      <c r="P2011" s="46"/>
      <c r="Q2011" s="46"/>
      <c r="R2011" s="46"/>
      <c r="S2011" s="46"/>
      <c r="T2011" s="46"/>
      <c r="U2011" s="46"/>
      <c r="V2011" s="46"/>
      <c r="W2011" s="46"/>
      <c r="X2011" s="46"/>
      <c r="Y2011" s="46"/>
    </row>
    <row r="2012" spans="1:25" ht="15" customHeight="1" thickTop="1" x14ac:dyDescent="0.2">
      <c r="A2012" s="46"/>
      <c r="B2012" s="278"/>
      <c r="C2012" s="278"/>
      <c r="D2012" s="278"/>
      <c r="E2012" s="278"/>
      <c r="F2012" s="278"/>
      <c r="G2012" s="278"/>
      <c r="H2012" s="278"/>
      <c r="I2012" s="278"/>
      <c r="J2012" s="278"/>
      <c r="K2012" s="278"/>
      <c r="O2012" s="46"/>
      <c r="P2012" s="46"/>
      <c r="Q2012" s="46"/>
      <c r="R2012" s="46"/>
      <c r="S2012" s="46"/>
      <c r="T2012" s="46"/>
      <c r="U2012" s="46"/>
      <c r="V2012" s="46"/>
      <c r="W2012" s="46"/>
      <c r="X2012" s="46"/>
      <c r="Y2012" s="46"/>
    </row>
    <row r="2013" spans="1:25" ht="15" customHeight="1" x14ac:dyDescent="0.2">
      <c r="A2013" s="46"/>
      <c r="B2013" s="259" t="s">
        <v>3427</v>
      </c>
      <c r="C2013" s="267" t="s">
        <v>24</v>
      </c>
      <c r="D2013" s="259" t="s">
        <v>25</v>
      </c>
      <c r="E2013" s="259" t="s">
        <v>26</v>
      </c>
      <c r="F2013" s="387" t="s">
        <v>917</v>
      </c>
      <c r="G2013" s="387"/>
      <c r="H2013" s="271" t="s">
        <v>27</v>
      </c>
      <c r="I2013" s="267" t="s">
        <v>28</v>
      </c>
      <c r="J2013" s="267" t="s">
        <v>29</v>
      </c>
      <c r="K2013" s="267" t="s">
        <v>30</v>
      </c>
      <c r="O2013" s="46"/>
      <c r="P2013" s="46"/>
      <c r="Q2013" s="46"/>
      <c r="R2013" s="46"/>
      <c r="S2013" s="46"/>
      <c r="T2013" s="46"/>
      <c r="U2013" s="46"/>
      <c r="V2013" s="46"/>
      <c r="W2013" s="46"/>
      <c r="X2013" s="46"/>
      <c r="Y2013" s="46"/>
    </row>
    <row r="2014" spans="1:25" ht="15" customHeight="1" x14ac:dyDescent="0.2">
      <c r="A2014" s="46"/>
      <c r="B2014" s="260" t="s">
        <v>918</v>
      </c>
      <c r="C2014" s="275" t="s">
        <v>525</v>
      </c>
      <c r="D2014" s="260" t="s">
        <v>47</v>
      </c>
      <c r="E2014" s="260" t="s">
        <v>526</v>
      </c>
      <c r="F2014" s="388" t="s">
        <v>4018</v>
      </c>
      <c r="G2014" s="388"/>
      <c r="H2014" s="274" t="s">
        <v>49</v>
      </c>
      <c r="I2014" s="277">
        <v>1</v>
      </c>
      <c r="J2014" s="276">
        <v>17.71</v>
      </c>
      <c r="K2014" s="276">
        <v>17.71</v>
      </c>
      <c r="O2014" s="46"/>
      <c r="P2014" s="46"/>
      <c r="Q2014" s="46"/>
      <c r="R2014" s="46"/>
      <c r="S2014" s="46"/>
      <c r="T2014" s="46"/>
      <c r="U2014" s="46"/>
      <c r="V2014" s="46"/>
      <c r="W2014" s="46"/>
      <c r="X2014" s="46"/>
      <c r="Y2014" s="46"/>
    </row>
    <row r="2015" spans="1:25" ht="15" customHeight="1" x14ac:dyDescent="0.2">
      <c r="A2015" s="46"/>
      <c r="B2015" s="261" t="s">
        <v>953</v>
      </c>
      <c r="C2015" s="280" t="s">
        <v>957</v>
      </c>
      <c r="D2015" s="261" t="s">
        <v>47</v>
      </c>
      <c r="E2015" s="261" t="s">
        <v>958</v>
      </c>
      <c r="F2015" s="385" t="s">
        <v>3970</v>
      </c>
      <c r="G2015" s="385"/>
      <c r="H2015" s="279" t="s">
        <v>950</v>
      </c>
      <c r="I2015" s="282">
        <v>0.16209999999999999</v>
      </c>
      <c r="J2015" s="281">
        <v>26.08</v>
      </c>
      <c r="K2015" s="281">
        <v>4.22</v>
      </c>
      <c r="O2015" s="46"/>
      <c r="P2015" s="46"/>
      <c r="Q2015" s="46"/>
      <c r="R2015" s="46"/>
      <c r="S2015" s="46"/>
      <c r="T2015" s="46"/>
      <c r="U2015" s="46"/>
      <c r="V2015" s="46"/>
      <c r="W2015" s="46"/>
      <c r="X2015" s="46"/>
      <c r="Y2015" s="46"/>
    </row>
    <row r="2016" spans="1:25" ht="15" customHeight="1" x14ac:dyDescent="0.2">
      <c r="A2016" s="46"/>
      <c r="B2016" s="261" t="s">
        <v>953</v>
      </c>
      <c r="C2016" s="280" t="s">
        <v>954</v>
      </c>
      <c r="D2016" s="261" t="s">
        <v>47</v>
      </c>
      <c r="E2016" s="261" t="s">
        <v>955</v>
      </c>
      <c r="F2016" s="385" t="s">
        <v>3970</v>
      </c>
      <c r="G2016" s="385"/>
      <c r="H2016" s="279" t="s">
        <v>950</v>
      </c>
      <c r="I2016" s="282">
        <v>0.16209999999999999</v>
      </c>
      <c r="J2016" s="281">
        <v>34.46</v>
      </c>
      <c r="K2016" s="281">
        <v>5.58</v>
      </c>
      <c r="O2016" s="46"/>
      <c r="P2016" s="46"/>
      <c r="Q2016" s="46"/>
      <c r="R2016" s="46"/>
      <c r="S2016" s="46"/>
      <c r="T2016" s="46"/>
      <c r="U2016" s="46"/>
      <c r="V2016" s="46"/>
      <c r="W2016" s="46"/>
      <c r="X2016" s="46"/>
      <c r="Y2016" s="46"/>
    </row>
    <row r="2017" spans="1:25" ht="15" customHeight="1" x14ac:dyDescent="0.2">
      <c r="A2017" s="46"/>
      <c r="B2017" s="262" t="s">
        <v>919</v>
      </c>
      <c r="C2017" s="284" t="s">
        <v>1489</v>
      </c>
      <c r="D2017" s="262" t="s">
        <v>47</v>
      </c>
      <c r="E2017" s="262" t="s">
        <v>2706</v>
      </c>
      <c r="F2017" s="389" t="s">
        <v>923</v>
      </c>
      <c r="G2017" s="389"/>
      <c r="H2017" s="283" t="s">
        <v>49</v>
      </c>
      <c r="I2017" s="286">
        <v>3.5999999999999997E-2</v>
      </c>
      <c r="J2017" s="285">
        <v>2.08</v>
      </c>
      <c r="K2017" s="285">
        <v>7.0000000000000007E-2</v>
      </c>
      <c r="O2017" s="46"/>
      <c r="P2017" s="46"/>
      <c r="Q2017" s="46"/>
      <c r="R2017" s="46"/>
      <c r="S2017" s="46"/>
      <c r="T2017" s="46"/>
      <c r="U2017" s="46"/>
      <c r="V2017" s="46"/>
      <c r="W2017" s="46"/>
      <c r="X2017" s="46"/>
      <c r="Y2017" s="46"/>
    </row>
    <row r="2018" spans="1:25" ht="15" customHeight="1" x14ac:dyDescent="0.2">
      <c r="A2018" s="46"/>
      <c r="B2018" s="262" t="s">
        <v>919</v>
      </c>
      <c r="C2018" s="284" t="s">
        <v>1500</v>
      </c>
      <c r="D2018" s="262" t="s">
        <v>47</v>
      </c>
      <c r="E2018" s="262" t="s">
        <v>1501</v>
      </c>
      <c r="F2018" s="389" t="s">
        <v>923</v>
      </c>
      <c r="G2018" s="389"/>
      <c r="H2018" s="283" t="s">
        <v>49</v>
      </c>
      <c r="I2018" s="286">
        <v>9.4000000000000004E-3</v>
      </c>
      <c r="J2018" s="285">
        <v>78.86</v>
      </c>
      <c r="K2018" s="285">
        <v>0.74</v>
      </c>
      <c r="O2018" s="46"/>
      <c r="P2018" s="46"/>
      <c r="Q2018" s="46"/>
      <c r="R2018" s="46"/>
      <c r="S2018" s="46"/>
      <c r="T2018" s="46"/>
      <c r="U2018" s="46"/>
      <c r="V2018" s="46"/>
      <c r="W2018" s="46"/>
      <c r="X2018" s="46"/>
      <c r="Y2018" s="46"/>
    </row>
    <row r="2019" spans="1:25" ht="15" customHeight="1" x14ac:dyDescent="0.2">
      <c r="A2019" s="46"/>
      <c r="B2019" s="262" t="s">
        <v>919</v>
      </c>
      <c r="C2019" s="284" t="s">
        <v>1492</v>
      </c>
      <c r="D2019" s="262" t="s">
        <v>47</v>
      </c>
      <c r="E2019" s="262" t="s">
        <v>1493</v>
      </c>
      <c r="F2019" s="389" t="s">
        <v>923</v>
      </c>
      <c r="G2019" s="389"/>
      <c r="H2019" s="283" t="s">
        <v>49</v>
      </c>
      <c r="I2019" s="286">
        <v>1.0999999999999999E-2</v>
      </c>
      <c r="J2019" s="285">
        <v>89.35</v>
      </c>
      <c r="K2019" s="285">
        <v>0.98</v>
      </c>
      <c r="O2019" s="46"/>
      <c r="P2019" s="46"/>
      <c r="Q2019" s="46"/>
      <c r="R2019" s="46"/>
      <c r="S2019" s="46"/>
      <c r="T2019" s="46"/>
      <c r="U2019" s="46"/>
      <c r="V2019" s="46"/>
      <c r="W2019" s="46"/>
      <c r="X2019" s="46"/>
      <c r="Y2019" s="46"/>
    </row>
    <row r="2020" spans="1:25" ht="15" customHeight="1" x14ac:dyDescent="0.2">
      <c r="A2020" s="46"/>
      <c r="B2020" s="262" t="s">
        <v>919</v>
      </c>
      <c r="C2020" s="284" t="s">
        <v>1547</v>
      </c>
      <c r="D2020" s="262" t="s">
        <v>47</v>
      </c>
      <c r="E2020" s="262" t="s">
        <v>1548</v>
      </c>
      <c r="F2020" s="389" t="s">
        <v>923</v>
      </c>
      <c r="G2020" s="389"/>
      <c r="H2020" s="283" t="s">
        <v>49</v>
      </c>
      <c r="I2020" s="286">
        <v>1</v>
      </c>
      <c r="J2020" s="285">
        <v>6.12</v>
      </c>
      <c r="K2020" s="285">
        <v>6.12</v>
      </c>
      <c r="O2020" s="46"/>
      <c r="P2020" s="46"/>
      <c r="Q2020" s="46"/>
      <c r="R2020" s="46"/>
      <c r="S2020" s="46"/>
      <c r="T2020" s="46"/>
      <c r="U2020" s="46"/>
      <c r="V2020" s="46"/>
      <c r="W2020" s="46"/>
      <c r="X2020" s="46"/>
      <c r="Y2020" s="46"/>
    </row>
    <row r="2021" spans="1:25" ht="15" customHeight="1" x14ac:dyDescent="0.2">
      <c r="A2021" s="46"/>
      <c r="B2021" s="263"/>
      <c r="C2021" s="263"/>
      <c r="D2021" s="263"/>
      <c r="E2021" s="263"/>
      <c r="F2021" s="263" t="s">
        <v>924</v>
      </c>
      <c r="G2021" s="289">
        <v>8.64</v>
      </c>
      <c r="H2021" s="263" t="s">
        <v>925</v>
      </c>
      <c r="I2021" s="289">
        <v>0</v>
      </c>
      <c r="J2021" s="263" t="s">
        <v>926</v>
      </c>
      <c r="K2021" s="289">
        <v>8.64</v>
      </c>
      <c r="O2021" s="46"/>
      <c r="P2021" s="46"/>
      <c r="Q2021" s="46"/>
      <c r="R2021" s="46"/>
      <c r="S2021" s="46"/>
      <c r="T2021" s="46"/>
      <c r="U2021" s="46"/>
      <c r="V2021" s="46"/>
      <c r="W2021" s="46"/>
      <c r="X2021" s="46"/>
      <c r="Y2021" s="46"/>
    </row>
    <row r="2022" spans="1:25" ht="15" customHeight="1" thickBot="1" x14ac:dyDescent="0.25">
      <c r="A2022" s="46"/>
      <c r="B2022" s="263"/>
      <c r="C2022" s="263"/>
      <c r="D2022" s="263"/>
      <c r="E2022" s="263"/>
      <c r="F2022" s="263" t="s">
        <v>927</v>
      </c>
      <c r="G2022" s="289">
        <v>3.68</v>
      </c>
      <c r="H2022" s="263"/>
      <c r="I2022" s="386" t="s">
        <v>928</v>
      </c>
      <c r="J2022" s="386"/>
      <c r="K2022" s="289">
        <v>21.39</v>
      </c>
      <c r="O2022" s="46"/>
      <c r="P2022" s="46"/>
      <c r="Q2022" s="46"/>
      <c r="R2022" s="46"/>
      <c r="S2022" s="46"/>
      <c r="T2022" s="46"/>
      <c r="U2022" s="46"/>
      <c r="V2022" s="46"/>
      <c r="W2022" s="46"/>
      <c r="X2022" s="46"/>
      <c r="Y2022" s="46"/>
    </row>
    <row r="2023" spans="1:25" ht="15" customHeight="1" thickTop="1" x14ac:dyDescent="0.2">
      <c r="A2023" s="46"/>
      <c r="B2023" s="278"/>
      <c r="C2023" s="278"/>
      <c r="D2023" s="278"/>
      <c r="E2023" s="278"/>
      <c r="F2023" s="278"/>
      <c r="G2023" s="278"/>
      <c r="H2023" s="278"/>
      <c r="I2023" s="278"/>
      <c r="J2023" s="278"/>
      <c r="K2023" s="278"/>
      <c r="O2023" s="46"/>
      <c r="P2023" s="46"/>
      <c r="Q2023" s="46"/>
      <c r="R2023" s="46"/>
      <c r="S2023" s="46"/>
      <c r="T2023" s="46"/>
      <c r="U2023" s="46"/>
      <c r="V2023" s="46"/>
      <c r="W2023" s="46"/>
      <c r="X2023" s="46"/>
      <c r="Y2023" s="46"/>
    </row>
    <row r="2024" spans="1:25" ht="15" customHeight="1" x14ac:dyDescent="0.2">
      <c r="A2024" s="46"/>
      <c r="B2024" s="259" t="s">
        <v>3428</v>
      </c>
      <c r="C2024" s="267" t="s">
        <v>24</v>
      </c>
      <c r="D2024" s="259" t="s">
        <v>25</v>
      </c>
      <c r="E2024" s="259" t="s">
        <v>26</v>
      </c>
      <c r="F2024" s="387" t="s">
        <v>917</v>
      </c>
      <c r="G2024" s="387"/>
      <c r="H2024" s="271" t="s">
        <v>27</v>
      </c>
      <c r="I2024" s="267" t="s">
        <v>28</v>
      </c>
      <c r="J2024" s="267" t="s">
        <v>29</v>
      </c>
      <c r="K2024" s="267" t="s">
        <v>30</v>
      </c>
      <c r="O2024" s="46"/>
      <c r="P2024" s="46"/>
      <c r="Q2024" s="46"/>
      <c r="R2024" s="46"/>
      <c r="S2024" s="46"/>
      <c r="T2024" s="46"/>
      <c r="U2024" s="46"/>
      <c r="V2024" s="46"/>
      <c r="W2024" s="46"/>
      <c r="X2024" s="46"/>
      <c r="Y2024" s="46"/>
    </row>
    <row r="2025" spans="1:25" ht="15" customHeight="1" x14ac:dyDescent="0.2">
      <c r="A2025" s="46"/>
      <c r="B2025" s="260" t="s">
        <v>918</v>
      </c>
      <c r="C2025" s="275" t="s">
        <v>3201</v>
      </c>
      <c r="D2025" s="260" t="s">
        <v>47</v>
      </c>
      <c r="E2025" s="260" t="s">
        <v>3202</v>
      </c>
      <c r="F2025" s="388" t="s">
        <v>4021</v>
      </c>
      <c r="G2025" s="388"/>
      <c r="H2025" s="274" t="s">
        <v>49</v>
      </c>
      <c r="I2025" s="277">
        <v>1</v>
      </c>
      <c r="J2025" s="276">
        <v>11.18</v>
      </c>
      <c r="K2025" s="276">
        <v>11.18</v>
      </c>
      <c r="O2025" s="46"/>
      <c r="P2025" s="46"/>
      <c r="Q2025" s="46"/>
      <c r="R2025" s="46"/>
      <c r="S2025" s="46"/>
      <c r="T2025" s="46"/>
      <c r="U2025" s="46"/>
      <c r="V2025" s="46"/>
      <c r="W2025" s="46"/>
      <c r="X2025" s="46"/>
      <c r="Y2025" s="46"/>
    </row>
    <row r="2026" spans="1:25" ht="15" customHeight="1" x14ac:dyDescent="0.2">
      <c r="A2026" s="46"/>
      <c r="B2026" s="261" t="s">
        <v>953</v>
      </c>
      <c r="C2026" s="280" t="s">
        <v>957</v>
      </c>
      <c r="D2026" s="261" t="s">
        <v>47</v>
      </c>
      <c r="E2026" s="261" t="s">
        <v>958</v>
      </c>
      <c r="F2026" s="385" t="s">
        <v>3970</v>
      </c>
      <c r="G2026" s="385"/>
      <c r="H2026" s="279" t="s">
        <v>950</v>
      </c>
      <c r="I2026" s="282">
        <v>0.1182</v>
      </c>
      <c r="J2026" s="281">
        <v>26.08</v>
      </c>
      <c r="K2026" s="281">
        <v>3.08</v>
      </c>
      <c r="O2026" s="46"/>
      <c r="P2026" s="46"/>
      <c r="Q2026" s="46"/>
      <c r="R2026" s="46"/>
      <c r="S2026" s="46"/>
      <c r="T2026" s="46"/>
      <c r="U2026" s="46"/>
      <c r="V2026" s="46"/>
      <c r="W2026" s="46"/>
      <c r="X2026" s="46"/>
      <c r="Y2026" s="46"/>
    </row>
    <row r="2027" spans="1:25" ht="15" customHeight="1" x14ac:dyDescent="0.2">
      <c r="A2027" s="46"/>
      <c r="B2027" s="261" t="s">
        <v>953</v>
      </c>
      <c r="C2027" s="280" t="s">
        <v>954</v>
      </c>
      <c r="D2027" s="261" t="s">
        <v>47</v>
      </c>
      <c r="E2027" s="261" t="s">
        <v>955</v>
      </c>
      <c r="F2027" s="385" t="s">
        <v>3970</v>
      </c>
      <c r="G2027" s="385"/>
      <c r="H2027" s="279" t="s">
        <v>950</v>
      </c>
      <c r="I2027" s="282">
        <v>0.1182</v>
      </c>
      <c r="J2027" s="281">
        <v>34.46</v>
      </c>
      <c r="K2027" s="281">
        <v>4.07</v>
      </c>
      <c r="O2027" s="46"/>
      <c r="P2027" s="46"/>
      <c r="Q2027" s="46"/>
      <c r="R2027" s="46"/>
      <c r="S2027" s="46"/>
      <c r="T2027" s="46"/>
      <c r="U2027" s="46"/>
      <c r="V2027" s="46"/>
      <c r="W2027" s="46"/>
      <c r="X2027" s="46"/>
      <c r="Y2027" s="46"/>
    </row>
    <row r="2028" spans="1:25" ht="15" customHeight="1" x14ac:dyDescent="0.2">
      <c r="A2028" s="46"/>
      <c r="B2028" s="262" t="s">
        <v>919</v>
      </c>
      <c r="C2028" s="284" t="s">
        <v>1500</v>
      </c>
      <c r="D2028" s="262" t="s">
        <v>47</v>
      </c>
      <c r="E2028" s="262" t="s">
        <v>1501</v>
      </c>
      <c r="F2028" s="389" t="s">
        <v>923</v>
      </c>
      <c r="G2028" s="389"/>
      <c r="H2028" s="283" t="s">
        <v>49</v>
      </c>
      <c r="I2028" s="286">
        <v>9.4000000000000004E-3</v>
      </c>
      <c r="J2028" s="285">
        <v>78.86</v>
      </c>
      <c r="K2028" s="285">
        <v>0.74</v>
      </c>
      <c r="O2028" s="46"/>
      <c r="P2028" s="46"/>
      <c r="Q2028" s="46"/>
      <c r="R2028" s="46"/>
      <c r="S2028" s="46"/>
      <c r="T2028" s="46"/>
      <c r="U2028" s="46"/>
      <c r="V2028" s="46"/>
      <c r="W2028" s="46"/>
      <c r="X2028" s="46"/>
      <c r="Y2028" s="46"/>
    </row>
    <row r="2029" spans="1:25" ht="15" customHeight="1" x14ac:dyDescent="0.2">
      <c r="A2029" s="46"/>
      <c r="B2029" s="262" t="s">
        <v>919</v>
      </c>
      <c r="C2029" s="284" t="s">
        <v>3302</v>
      </c>
      <c r="D2029" s="262" t="s">
        <v>47</v>
      </c>
      <c r="E2029" s="262" t="s">
        <v>3303</v>
      </c>
      <c r="F2029" s="389" t="s">
        <v>923</v>
      </c>
      <c r="G2029" s="389"/>
      <c r="H2029" s="283" t="s">
        <v>49</v>
      </c>
      <c r="I2029" s="286">
        <v>1</v>
      </c>
      <c r="J2029" s="285">
        <v>2.2999999999999998</v>
      </c>
      <c r="K2029" s="285">
        <v>2.2999999999999998</v>
      </c>
      <c r="O2029" s="46"/>
      <c r="P2029" s="46"/>
      <c r="Q2029" s="46"/>
      <c r="R2029" s="46"/>
      <c r="S2029" s="46"/>
      <c r="T2029" s="46"/>
      <c r="U2029" s="46"/>
      <c r="V2029" s="46"/>
      <c r="W2029" s="46"/>
      <c r="X2029" s="46"/>
      <c r="Y2029" s="46"/>
    </row>
    <row r="2030" spans="1:25" ht="15" customHeight="1" x14ac:dyDescent="0.2">
      <c r="A2030" s="46"/>
      <c r="B2030" s="262" t="s">
        <v>919</v>
      </c>
      <c r="C2030" s="284" t="s">
        <v>1489</v>
      </c>
      <c r="D2030" s="262" t="s">
        <v>47</v>
      </c>
      <c r="E2030" s="262" t="s">
        <v>2706</v>
      </c>
      <c r="F2030" s="389" t="s">
        <v>923</v>
      </c>
      <c r="G2030" s="389"/>
      <c r="H2030" s="283" t="s">
        <v>49</v>
      </c>
      <c r="I2030" s="286">
        <v>6.6E-3</v>
      </c>
      <c r="J2030" s="285">
        <v>2.08</v>
      </c>
      <c r="K2030" s="285">
        <v>0.01</v>
      </c>
      <c r="O2030" s="46"/>
      <c r="P2030" s="46"/>
      <c r="Q2030" s="46"/>
      <c r="R2030" s="46"/>
      <c r="S2030" s="46"/>
      <c r="T2030" s="46"/>
      <c r="U2030" s="46"/>
      <c r="V2030" s="46"/>
      <c r="W2030" s="46"/>
      <c r="X2030" s="46"/>
      <c r="Y2030" s="46"/>
    </row>
    <row r="2031" spans="1:25" ht="15" customHeight="1" x14ac:dyDescent="0.2">
      <c r="A2031" s="46"/>
      <c r="B2031" s="262" t="s">
        <v>919</v>
      </c>
      <c r="C2031" s="284" t="s">
        <v>1492</v>
      </c>
      <c r="D2031" s="262" t="s">
        <v>47</v>
      </c>
      <c r="E2031" s="262" t="s">
        <v>1493</v>
      </c>
      <c r="F2031" s="389" t="s">
        <v>923</v>
      </c>
      <c r="G2031" s="389"/>
      <c r="H2031" s="283" t="s">
        <v>49</v>
      </c>
      <c r="I2031" s="286">
        <v>1.0999999999999999E-2</v>
      </c>
      <c r="J2031" s="285">
        <v>89.35</v>
      </c>
      <c r="K2031" s="285">
        <v>0.98</v>
      </c>
      <c r="O2031" s="46"/>
      <c r="P2031" s="46"/>
      <c r="Q2031" s="46"/>
      <c r="R2031" s="46"/>
      <c r="S2031" s="46"/>
      <c r="T2031" s="46"/>
      <c r="U2031" s="46"/>
      <c r="V2031" s="46"/>
      <c r="W2031" s="46"/>
      <c r="X2031" s="46"/>
      <c r="Y2031" s="46"/>
    </row>
    <row r="2032" spans="1:25" ht="15" customHeight="1" x14ac:dyDescent="0.2">
      <c r="A2032" s="46"/>
      <c r="B2032" s="263"/>
      <c r="C2032" s="263"/>
      <c r="D2032" s="263"/>
      <c r="E2032" s="263"/>
      <c r="F2032" s="263" t="s">
        <v>924</v>
      </c>
      <c r="G2032" s="289">
        <v>6.31</v>
      </c>
      <c r="H2032" s="263" t="s">
        <v>925</v>
      </c>
      <c r="I2032" s="289">
        <v>0</v>
      </c>
      <c r="J2032" s="263" t="s">
        <v>926</v>
      </c>
      <c r="K2032" s="289">
        <v>6.31</v>
      </c>
      <c r="O2032" s="46"/>
      <c r="P2032" s="46"/>
      <c r="Q2032" s="46"/>
      <c r="R2032" s="46"/>
      <c r="S2032" s="46"/>
      <c r="T2032" s="46"/>
      <c r="U2032" s="46"/>
      <c r="V2032" s="46"/>
      <c r="W2032" s="46"/>
      <c r="X2032" s="46"/>
      <c r="Y2032" s="46"/>
    </row>
    <row r="2033" spans="1:25" ht="15" customHeight="1" thickBot="1" x14ac:dyDescent="0.25">
      <c r="A2033" s="46"/>
      <c r="B2033" s="263"/>
      <c r="C2033" s="263"/>
      <c r="D2033" s="263"/>
      <c r="E2033" s="263"/>
      <c r="F2033" s="263" t="s">
        <v>927</v>
      </c>
      <c r="G2033" s="289">
        <v>2.3199999999999998</v>
      </c>
      <c r="H2033" s="263"/>
      <c r="I2033" s="386" t="s">
        <v>928</v>
      </c>
      <c r="J2033" s="386"/>
      <c r="K2033" s="289">
        <v>13.5</v>
      </c>
      <c r="O2033" s="46"/>
      <c r="P2033" s="46"/>
      <c r="Q2033" s="46"/>
      <c r="R2033" s="46"/>
      <c r="S2033" s="46"/>
      <c r="T2033" s="46"/>
      <c r="U2033" s="46"/>
      <c r="V2033" s="46"/>
      <c r="W2033" s="46"/>
      <c r="X2033" s="46"/>
      <c r="Y2033" s="46"/>
    </row>
    <row r="2034" spans="1:25" ht="15" customHeight="1" thickTop="1" x14ac:dyDescent="0.2">
      <c r="A2034" s="46"/>
      <c r="B2034" s="278"/>
      <c r="C2034" s="278"/>
      <c r="D2034" s="278"/>
      <c r="E2034" s="278"/>
      <c r="F2034" s="278"/>
      <c r="G2034" s="278"/>
      <c r="H2034" s="278"/>
      <c r="I2034" s="278"/>
      <c r="J2034" s="278"/>
      <c r="K2034" s="278"/>
      <c r="O2034" s="46"/>
      <c r="P2034" s="46"/>
      <c r="Q2034" s="46"/>
      <c r="R2034" s="46"/>
      <c r="S2034" s="46"/>
      <c r="T2034" s="46"/>
      <c r="U2034" s="46"/>
      <c r="V2034" s="46"/>
      <c r="W2034" s="46"/>
      <c r="X2034" s="46"/>
      <c r="Y2034" s="46"/>
    </row>
    <row r="2035" spans="1:25" ht="15" customHeight="1" x14ac:dyDescent="0.2">
      <c r="A2035" s="46"/>
      <c r="B2035" s="259" t="s">
        <v>3429</v>
      </c>
      <c r="C2035" s="267" t="s">
        <v>24</v>
      </c>
      <c r="D2035" s="259" t="s">
        <v>25</v>
      </c>
      <c r="E2035" s="259" t="s">
        <v>26</v>
      </c>
      <c r="F2035" s="387" t="s">
        <v>917</v>
      </c>
      <c r="G2035" s="387"/>
      <c r="H2035" s="271" t="s">
        <v>27</v>
      </c>
      <c r="I2035" s="267" t="s">
        <v>28</v>
      </c>
      <c r="J2035" s="267" t="s">
        <v>29</v>
      </c>
      <c r="K2035" s="267" t="s">
        <v>30</v>
      </c>
      <c r="O2035" s="46"/>
      <c r="P2035" s="46"/>
      <c r="Q2035" s="46"/>
      <c r="R2035" s="46"/>
      <c r="S2035" s="46"/>
      <c r="T2035" s="46"/>
      <c r="U2035" s="46"/>
      <c r="V2035" s="46"/>
      <c r="W2035" s="46"/>
      <c r="X2035" s="46"/>
      <c r="Y2035" s="46"/>
    </row>
    <row r="2036" spans="1:25" ht="15" customHeight="1" x14ac:dyDescent="0.2">
      <c r="A2036" s="46"/>
      <c r="B2036" s="260" t="s">
        <v>918</v>
      </c>
      <c r="C2036" s="275" t="s">
        <v>503</v>
      </c>
      <c r="D2036" s="260" t="s">
        <v>47</v>
      </c>
      <c r="E2036" s="260" t="s">
        <v>2517</v>
      </c>
      <c r="F2036" s="388" t="s">
        <v>4018</v>
      </c>
      <c r="G2036" s="388"/>
      <c r="H2036" s="274" t="s">
        <v>83</v>
      </c>
      <c r="I2036" s="277">
        <v>1</v>
      </c>
      <c r="J2036" s="276">
        <v>36.54</v>
      </c>
      <c r="K2036" s="276">
        <v>36.54</v>
      </c>
      <c r="O2036" s="46"/>
      <c r="P2036" s="46"/>
      <c r="Q2036" s="46"/>
      <c r="R2036" s="46"/>
      <c r="S2036" s="46"/>
      <c r="T2036" s="46"/>
      <c r="U2036" s="46"/>
      <c r="V2036" s="46"/>
      <c r="W2036" s="46"/>
      <c r="X2036" s="46"/>
      <c r="Y2036" s="46"/>
    </row>
    <row r="2037" spans="1:25" ht="15" customHeight="1" x14ac:dyDescent="0.2">
      <c r="A2037" s="46"/>
      <c r="B2037" s="261" t="s">
        <v>953</v>
      </c>
      <c r="C2037" s="280" t="s">
        <v>954</v>
      </c>
      <c r="D2037" s="261" t="s">
        <v>47</v>
      </c>
      <c r="E2037" s="261" t="s">
        <v>955</v>
      </c>
      <c r="F2037" s="385" t="s">
        <v>3970</v>
      </c>
      <c r="G2037" s="385"/>
      <c r="H2037" s="279" t="s">
        <v>950</v>
      </c>
      <c r="I2037" s="282">
        <v>0.45300000000000001</v>
      </c>
      <c r="J2037" s="281">
        <v>34.46</v>
      </c>
      <c r="K2037" s="281">
        <v>15.61</v>
      </c>
      <c r="O2037" s="46"/>
      <c r="P2037" s="46"/>
      <c r="Q2037" s="46"/>
      <c r="R2037" s="46"/>
      <c r="S2037" s="46"/>
      <c r="T2037" s="46"/>
      <c r="U2037" s="46"/>
      <c r="V2037" s="46"/>
      <c r="W2037" s="46"/>
      <c r="X2037" s="46"/>
      <c r="Y2037" s="46"/>
    </row>
    <row r="2038" spans="1:25" ht="15" customHeight="1" x14ac:dyDescent="0.2">
      <c r="A2038" s="46"/>
      <c r="B2038" s="261" t="s">
        <v>953</v>
      </c>
      <c r="C2038" s="280" t="s">
        <v>957</v>
      </c>
      <c r="D2038" s="261" t="s">
        <v>47</v>
      </c>
      <c r="E2038" s="261" t="s">
        <v>958</v>
      </c>
      <c r="F2038" s="385" t="s">
        <v>3970</v>
      </c>
      <c r="G2038" s="385"/>
      <c r="H2038" s="279" t="s">
        <v>950</v>
      </c>
      <c r="I2038" s="282">
        <v>0.45300000000000001</v>
      </c>
      <c r="J2038" s="281">
        <v>26.08</v>
      </c>
      <c r="K2038" s="281">
        <v>11.81</v>
      </c>
      <c r="O2038" s="46"/>
      <c r="P2038" s="46"/>
      <c r="Q2038" s="46"/>
      <c r="R2038" s="46"/>
      <c r="S2038" s="46"/>
      <c r="T2038" s="46"/>
      <c r="U2038" s="46"/>
      <c r="V2038" s="46"/>
      <c r="W2038" s="46"/>
      <c r="X2038" s="46"/>
      <c r="Y2038" s="46"/>
    </row>
    <row r="2039" spans="1:25" ht="15" customHeight="1" x14ac:dyDescent="0.2">
      <c r="A2039" s="46"/>
      <c r="B2039" s="262" t="s">
        <v>919</v>
      </c>
      <c r="C2039" s="284" t="s">
        <v>1532</v>
      </c>
      <c r="D2039" s="262" t="s">
        <v>47</v>
      </c>
      <c r="E2039" s="262" t="s">
        <v>1533</v>
      </c>
      <c r="F2039" s="389" t="s">
        <v>923</v>
      </c>
      <c r="G2039" s="389"/>
      <c r="H2039" s="283" t="s">
        <v>83</v>
      </c>
      <c r="I2039" s="286">
        <v>1.0492999999999999</v>
      </c>
      <c r="J2039" s="285">
        <v>8.5</v>
      </c>
      <c r="K2039" s="285">
        <v>8.91</v>
      </c>
      <c r="O2039" s="46"/>
      <c r="P2039" s="46"/>
      <c r="Q2039" s="46"/>
      <c r="R2039" s="46"/>
      <c r="S2039" s="46"/>
      <c r="T2039" s="46"/>
      <c r="U2039" s="46"/>
      <c r="V2039" s="46"/>
      <c r="W2039" s="46"/>
      <c r="X2039" s="46"/>
      <c r="Y2039" s="46"/>
    </row>
    <row r="2040" spans="1:25" ht="15" customHeight="1" x14ac:dyDescent="0.2">
      <c r="A2040" s="46"/>
      <c r="B2040" s="262" t="s">
        <v>919</v>
      </c>
      <c r="C2040" s="284" t="s">
        <v>1489</v>
      </c>
      <c r="D2040" s="262" t="s">
        <v>47</v>
      </c>
      <c r="E2040" s="262" t="s">
        <v>2706</v>
      </c>
      <c r="F2040" s="389" t="s">
        <v>923</v>
      </c>
      <c r="G2040" s="389"/>
      <c r="H2040" s="283" t="s">
        <v>49</v>
      </c>
      <c r="I2040" s="286">
        <v>0.1056</v>
      </c>
      <c r="J2040" s="285">
        <v>2.08</v>
      </c>
      <c r="K2040" s="285">
        <v>0.21</v>
      </c>
      <c r="O2040" s="46"/>
      <c r="P2040" s="46"/>
      <c r="Q2040" s="46"/>
      <c r="R2040" s="46"/>
      <c r="S2040" s="46"/>
      <c r="T2040" s="46"/>
      <c r="U2040" s="46"/>
      <c r="V2040" s="46"/>
      <c r="W2040" s="46"/>
      <c r="X2040" s="46"/>
      <c r="Y2040" s="46"/>
    </row>
    <row r="2041" spans="1:25" ht="15" customHeight="1" x14ac:dyDescent="0.2">
      <c r="A2041" s="46"/>
      <c r="B2041" s="263"/>
      <c r="C2041" s="263"/>
      <c r="D2041" s="263"/>
      <c r="E2041" s="263"/>
      <c r="F2041" s="263" t="s">
        <v>924</v>
      </c>
      <c r="G2041" s="289">
        <v>24.18</v>
      </c>
      <c r="H2041" s="263" t="s">
        <v>925</v>
      </c>
      <c r="I2041" s="289">
        <v>0</v>
      </c>
      <c r="J2041" s="263" t="s">
        <v>926</v>
      </c>
      <c r="K2041" s="289">
        <v>24.18</v>
      </c>
      <c r="O2041" s="46"/>
      <c r="P2041" s="46"/>
      <c r="Q2041" s="46"/>
      <c r="R2041" s="46"/>
      <c r="S2041" s="46"/>
      <c r="T2041" s="46"/>
      <c r="U2041" s="46"/>
      <c r="V2041" s="46"/>
      <c r="W2041" s="46"/>
      <c r="X2041" s="46"/>
      <c r="Y2041" s="46"/>
    </row>
    <row r="2042" spans="1:25" ht="15" customHeight="1" thickBot="1" x14ac:dyDescent="0.25">
      <c r="A2042" s="46"/>
      <c r="B2042" s="263"/>
      <c r="C2042" s="263"/>
      <c r="D2042" s="263"/>
      <c r="E2042" s="263"/>
      <c r="F2042" s="263" t="s">
        <v>927</v>
      </c>
      <c r="G2042" s="289">
        <v>7.6</v>
      </c>
      <c r="H2042" s="263"/>
      <c r="I2042" s="386" t="s">
        <v>928</v>
      </c>
      <c r="J2042" s="386"/>
      <c r="K2042" s="289">
        <v>44.14</v>
      </c>
      <c r="O2042" s="46"/>
      <c r="P2042" s="46"/>
      <c r="Q2042" s="46"/>
      <c r="R2042" s="46"/>
      <c r="S2042" s="46"/>
      <c r="T2042" s="46"/>
      <c r="U2042" s="46"/>
      <c r="V2042" s="46"/>
      <c r="W2042" s="46"/>
      <c r="X2042" s="46"/>
      <c r="Y2042" s="46"/>
    </row>
    <row r="2043" spans="1:25" ht="15" customHeight="1" thickTop="1" x14ac:dyDescent="0.2">
      <c r="A2043" s="46"/>
      <c r="B2043" s="278"/>
      <c r="C2043" s="278"/>
      <c r="D2043" s="278"/>
      <c r="E2043" s="278"/>
      <c r="F2043" s="278"/>
      <c r="G2043" s="278"/>
      <c r="H2043" s="278"/>
      <c r="I2043" s="278"/>
      <c r="J2043" s="278"/>
      <c r="K2043" s="278"/>
      <c r="O2043" s="46"/>
      <c r="P2043" s="46"/>
      <c r="Q2043" s="46"/>
      <c r="R2043" s="46"/>
      <c r="S2043" s="46"/>
      <c r="T2043" s="46"/>
      <c r="U2043" s="46"/>
      <c r="V2043" s="46"/>
      <c r="W2043" s="46"/>
      <c r="X2043" s="46"/>
      <c r="Y2043" s="46"/>
    </row>
    <row r="2044" spans="1:25" ht="15" customHeight="1" x14ac:dyDescent="0.2">
      <c r="A2044" s="46"/>
      <c r="B2044" s="259" t="s">
        <v>3430</v>
      </c>
      <c r="C2044" s="267" t="s">
        <v>24</v>
      </c>
      <c r="D2044" s="259" t="s">
        <v>25</v>
      </c>
      <c r="E2044" s="259" t="s">
        <v>26</v>
      </c>
      <c r="F2044" s="387" t="s">
        <v>917</v>
      </c>
      <c r="G2044" s="387"/>
      <c r="H2044" s="271" t="s">
        <v>27</v>
      </c>
      <c r="I2044" s="267" t="s">
        <v>28</v>
      </c>
      <c r="J2044" s="267" t="s">
        <v>29</v>
      </c>
      <c r="K2044" s="267" t="s">
        <v>30</v>
      </c>
      <c r="O2044" s="46"/>
      <c r="P2044" s="46"/>
      <c r="Q2044" s="46"/>
      <c r="R2044" s="46"/>
      <c r="S2044" s="46"/>
      <c r="T2044" s="46"/>
      <c r="U2044" s="46"/>
      <c r="V2044" s="46"/>
      <c r="W2044" s="46"/>
      <c r="X2044" s="46"/>
      <c r="Y2044" s="46"/>
    </row>
    <row r="2045" spans="1:25" ht="15" customHeight="1" x14ac:dyDescent="0.2">
      <c r="A2045" s="46"/>
      <c r="B2045" s="260" t="s">
        <v>918</v>
      </c>
      <c r="C2045" s="275" t="s">
        <v>513</v>
      </c>
      <c r="D2045" s="260" t="s">
        <v>47</v>
      </c>
      <c r="E2045" s="260" t="s">
        <v>514</v>
      </c>
      <c r="F2045" s="388" t="s">
        <v>4018</v>
      </c>
      <c r="G2045" s="388"/>
      <c r="H2045" s="274" t="s">
        <v>49</v>
      </c>
      <c r="I2045" s="277">
        <v>1</v>
      </c>
      <c r="J2045" s="276">
        <v>22.13</v>
      </c>
      <c r="K2045" s="276">
        <v>22.13</v>
      </c>
      <c r="O2045" s="46"/>
      <c r="P2045" s="46"/>
      <c r="Q2045" s="46"/>
      <c r="R2045" s="46"/>
      <c r="S2045" s="46"/>
      <c r="T2045" s="46"/>
      <c r="U2045" s="46"/>
      <c r="V2045" s="46"/>
      <c r="W2045" s="46"/>
      <c r="X2045" s="46"/>
      <c r="Y2045" s="46"/>
    </row>
    <row r="2046" spans="1:25" ht="15" customHeight="1" x14ac:dyDescent="0.2">
      <c r="A2046" s="46"/>
      <c r="B2046" s="261" t="s">
        <v>953</v>
      </c>
      <c r="C2046" s="280" t="s">
        <v>957</v>
      </c>
      <c r="D2046" s="261" t="s">
        <v>47</v>
      </c>
      <c r="E2046" s="261" t="s">
        <v>958</v>
      </c>
      <c r="F2046" s="385" t="s">
        <v>3970</v>
      </c>
      <c r="G2046" s="385"/>
      <c r="H2046" s="279" t="s">
        <v>950</v>
      </c>
      <c r="I2046" s="282">
        <v>0.22209999999999999</v>
      </c>
      <c r="J2046" s="281">
        <v>26.08</v>
      </c>
      <c r="K2046" s="281">
        <v>5.79</v>
      </c>
      <c r="O2046" s="46"/>
      <c r="P2046" s="46"/>
      <c r="Q2046" s="46"/>
      <c r="R2046" s="46"/>
      <c r="S2046" s="46"/>
      <c r="T2046" s="46"/>
      <c r="U2046" s="46"/>
      <c r="V2046" s="46"/>
      <c r="W2046" s="46"/>
      <c r="X2046" s="46"/>
      <c r="Y2046" s="46"/>
    </row>
    <row r="2047" spans="1:25" ht="15" customHeight="1" x14ac:dyDescent="0.2">
      <c r="A2047" s="46"/>
      <c r="B2047" s="261" t="s">
        <v>953</v>
      </c>
      <c r="C2047" s="280" t="s">
        <v>954</v>
      </c>
      <c r="D2047" s="261" t="s">
        <v>47</v>
      </c>
      <c r="E2047" s="261" t="s">
        <v>955</v>
      </c>
      <c r="F2047" s="385" t="s">
        <v>3970</v>
      </c>
      <c r="G2047" s="385"/>
      <c r="H2047" s="279" t="s">
        <v>950</v>
      </c>
      <c r="I2047" s="282">
        <v>0.22209999999999999</v>
      </c>
      <c r="J2047" s="281">
        <v>34.46</v>
      </c>
      <c r="K2047" s="281">
        <v>7.65</v>
      </c>
      <c r="O2047" s="46"/>
      <c r="P2047" s="46"/>
      <c r="Q2047" s="46"/>
      <c r="R2047" s="46"/>
      <c r="S2047" s="46"/>
      <c r="T2047" s="46"/>
      <c r="U2047" s="46"/>
      <c r="V2047" s="46"/>
      <c r="W2047" s="46"/>
      <c r="X2047" s="46"/>
      <c r="Y2047" s="46"/>
    </row>
    <row r="2048" spans="1:25" ht="15" customHeight="1" x14ac:dyDescent="0.2">
      <c r="A2048" s="46"/>
      <c r="B2048" s="262" t="s">
        <v>919</v>
      </c>
      <c r="C2048" s="284" t="s">
        <v>1500</v>
      </c>
      <c r="D2048" s="262" t="s">
        <v>47</v>
      </c>
      <c r="E2048" s="262" t="s">
        <v>1501</v>
      </c>
      <c r="F2048" s="389" t="s">
        <v>923</v>
      </c>
      <c r="G2048" s="389"/>
      <c r="H2048" s="283" t="s">
        <v>49</v>
      </c>
      <c r="I2048" s="286">
        <v>1.24E-2</v>
      </c>
      <c r="J2048" s="285">
        <v>78.86</v>
      </c>
      <c r="K2048" s="285">
        <v>0.97</v>
      </c>
      <c r="O2048" s="46"/>
      <c r="P2048" s="46"/>
      <c r="Q2048" s="46"/>
      <c r="R2048" s="46"/>
      <c r="S2048" s="46"/>
      <c r="T2048" s="46"/>
      <c r="U2048" s="46"/>
      <c r="V2048" s="46"/>
      <c r="W2048" s="46"/>
      <c r="X2048" s="46"/>
      <c r="Y2048" s="46"/>
    </row>
    <row r="2049" spans="1:25" ht="15" customHeight="1" x14ac:dyDescent="0.2">
      <c r="A2049" s="46"/>
      <c r="B2049" s="262" t="s">
        <v>919</v>
      </c>
      <c r="C2049" s="284" t="s">
        <v>1538</v>
      </c>
      <c r="D2049" s="262" t="s">
        <v>47</v>
      </c>
      <c r="E2049" s="262" t="s">
        <v>1539</v>
      </c>
      <c r="F2049" s="389" t="s">
        <v>923</v>
      </c>
      <c r="G2049" s="389"/>
      <c r="H2049" s="283" t="s">
        <v>49</v>
      </c>
      <c r="I2049" s="286">
        <v>1</v>
      </c>
      <c r="J2049" s="285">
        <v>6.34</v>
      </c>
      <c r="K2049" s="285">
        <v>6.34</v>
      </c>
      <c r="O2049" s="46"/>
      <c r="P2049" s="46"/>
      <c r="Q2049" s="46"/>
      <c r="R2049" s="46"/>
      <c r="S2049" s="46"/>
      <c r="T2049" s="46"/>
      <c r="U2049" s="46"/>
      <c r="V2049" s="46"/>
      <c r="W2049" s="46"/>
      <c r="X2049" s="46"/>
      <c r="Y2049" s="46"/>
    </row>
    <row r="2050" spans="1:25" ht="15" customHeight="1" x14ac:dyDescent="0.2">
      <c r="A2050" s="46"/>
      <c r="B2050" s="262" t="s">
        <v>919</v>
      </c>
      <c r="C2050" s="284" t="s">
        <v>1492</v>
      </c>
      <c r="D2050" s="262" t="s">
        <v>47</v>
      </c>
      <c r="E2050" s="262" t="s">
        <v>1493</v>
      </c>
      <c r="F2050" s="389" t="s">
        <v>923</v>
      </c>
      <c r="G2050" s="389"/>
      <c r="H2050" s="283" t="s">
        <v>49</v>
      </c>
      <c r="I2050" s="286">
        <v>1.43E-2</v>
      </c>
      <c r="J2050" s="285">
        <v>89.35</v>
      </c>
      <c r="K2050" s="285">
        <v>1.27</v>
      </c>
      <c r="O2050" s="46"/>
      <c r="P2050" s="46"/>
      <c r="Q2050" s="46"/>
      <c r="R2050" s="46"/>
      <c r="S2050" s="46"/>
      <c r="T2050" s="46"/>
      <c r="U2050" s="46"/>
      <c r="V2050" s="46"/>
      <c r="W2050" s="46"/>
      <c r="X2050" s="46"/>
      <c r="Y2050" s="46"/>
    </row>
    <row r="2051" spans="1:25" ht="15" customHeight="1" x14ac:dyDescent="0.2">
      <c r="A2051" s="46"/>
      <c r="B2051" s="262" t="s">
        <v>919</v>
      </c>
      <c r="C2051" s="284" t="s">
        <v>1489</v>
      </c>
      <c r="D2051" s="262" t="s">
        <v>47</v>
      </c>
      <c r="E2051" s="262" t="s">
        <v>2706</v>
      </c>
      <c r="F2051" s="389" t="s">
        <v>923</v>
      </c>
      <c r="G2051" s="389"/>
      <c r="H2051" s="283" t="s">
        <v>49</v>
      </c>
      <c r="I2051" s="286">
        <v>5.7200000000000001E-2</v>
      </c>
      <c r="J2051" s="285">
        <v>2.08</v>
      </c>
      <c r="K2051" s="285">
        <v>0.11</v>
      </c>
      <c r="O2051" s="46"/>
      <c r="P2051" s="46"/>
      <c r="Q2051" s="46"/>
      <c r="R2051" s="46"/>
      <c r="S2051" s="46"/>
      <c r="T2051" s="46"/>
      <c r="U2051" s="46"/>
      <c r="V2051" s="46"/>
      <c r="W2051" s="46"/>
      <c r="X2051" s="46"/>
      <c r="Y2051" s="46"/>
    </row>
    <row r="2052" spans="1:25" ht="15" customHeight="1" x14ac:dyDescent="0.2">
      <c r="A2052" s="46"/>
      <c r="B2052" s="263"/>
      <c r="C2052" s="263"/>
      <c r="D2052" s="263"/>
      <c r="E2052" s="263"/>
      <c r="F2052" s="263" t="s">
        <v>924</v>
      </c>
      <c r="G2052" s="289">
        <v>11.85</v>
      </c>
      <c r="H2052" s="263" t="s">
        <v>925</v>
      </c>
      <c r="I2052" s="289">
        <v>0</v>
      </c>
      <c r="J2052" s="263" t="s">
        <v>926</v>
      </c>
      <c r="K2052" s="289">
        <v>11.85</v>
      </c>
      <c r="O2052" s="46"/>
      <c r="P2052" s="46"/>
      <c r="Q2052" s="46"/>
      <c r="R2052" s="46"/>
      <c r="S2052" s="46"/>
      <c r="T2052" s="46"/>
      <c r="U2052" s="46"/>
      <c r="V2052" s="46"/>
      <c r="W2052" s="46"/>
      <c r="X2052" s="46"/>
      <c r="Y2052" s="46"/>
    </row>
    <row r="2053" spans="1:25" ht="15" customHeight="1" thickBot="1" x14ac:dyDescent="0.25">
      <c r="A2053" s="46"/>
      <c r="B2053" s="263"/>
      <c r="C2053" s="263"/>
      <c r="D2053" s="263"/>
      <c r="E2053" s="263"/>
      <c r="F2053" s="263" t="s">
        <v>927</v>
      </c>
      <c r="G2053" s="289">
        <v>4.5999999999999996</v>
      </c>
      <c r="H2053" s="263"/>
      <c r="I2053" s="386" t="s">
        <v>928</v>
      </c>
      <c r="J2053" s="386"/>
      <c r="K2053" s="289">
        <v>26.73</v>
      </c>
      <c r="O2053" s="46"/>
      <c r="P2053" s="46"/>
      <c r="Q2053" s="46"/>
      <c r="R2053" s="46"/>
      <c r="S2053" s="46"/>
      <c r="T2053" s="46"/>
      <c r="U2053" s="46"/>
      <c r="V2053" s="46"/>
      <c r="W2053" s="46"/>
      <c r="X2053" s="46"/>
      <c r="Y2053" s="46"/>
    </row>
    <row r="2054" spans="1:25" ht="15" customHeight="1" thickTop="1" x14ac:dyDescent="0.2">
      <c r="A2054" s="46"/>
      <c r="B2054" s="278"/>
      <c r="C2054" s="278"/>
      <c r="D2054" s="278"/>
      <c r="E2054" s="278"/>
      <c r="F2054" s="278"/>
      <c r="G2054" s="278"/>
      <c r="H2054" s="278"/>
      <c r="I2054" s="278"/>
      <c r="J2054" s="278"/>
      <c r="K2054" s="278"/>
      <c r="O2054" s="46"/>
      <c r="P2054" s="46"/>
      <c r="Q2054" s="46"/>
      <c r="R2054" s="46"/>
      <c r="S2054" s="46"/>
      <c r="T2054" s="46"/>
      <c r="U2054" s="46"/>
      <c r="V2054" s="46"/>
      <c r="W2054" s="46"/>
      <c r="X2054" s="46"/>
      <c r="Y2054" s="46"/>
    </row>
    <row r="2055" spans="1:25" ht="15" customHeight="1" x14ac:dyDescent="0.2">
      <c r="A2055" s="46"/>
      <c r="B2055" s="259" t="s">
        <v>3431</v>
      </c>
      <c r="C2055" s="267" t="s">
        <v>24</v>
      </c>
      <c r="D2055" s="259" t="s">
        <v>25</v>
      </c>
      <c r="E2055" s="259" t="s">
        <v>26</v>
      </c>
      <c r="F2055" s="387" t="s">
        <v>917</v>
      </c>
      <c r="G2055" s="387"/>
      <c r="H2055" s="271" t="s">
        <v>27</v>
      </c>
      <c r="I2055" s="267" t="s">
        <v>28</v>
      </c>
      <c r="J2055" s="267" t="s">
        <v>29</v>
      </c>
      <c r="K2055" s="267" t="s">
        <v>30</v>
      </c>
      <c r="O2055" s="46"/>
      <c r="P2055" s="46"/>
      <c r="Q2055" s="46"/>
      <c r="R2055" s="46"/>
      <c r="S2055" s="46"/>
      <c r="T2055" s="46"/>
      <c r="U2055" s="46"/>
      <c r="V2055" s="46"/>
      <c r="W2055" s="46"/>
      <c r="X2055" s="46"/>
      <c r="Y2055" s="46"/>
    </row>
    <row r="2056" spans="1:25" ht="15" customHeight="1" x14ac:dyDescent="0.2">
      <c r="A2056" s="46"/>
      <c r="B2056" s="260" t="s">
        <v>918</v>
      </c>
      <c r="C2056" s="275" t="s">
        <v>3005</v>
      </c>
      <c r="D2056" s="260" t="s">
        <v>73</v>
      </c>
      <c r="E2056" s="260" t="s">
        <v>3006</v>
      </c>
      <c r="F2056" s="388" t="s">
        <v>952</v>
      </c>
      <c r="G2056" s="388"/>
      <c r="H2056" s="274" t="s">
        <v>49</v>
      </c>
      <c r="I2056" s="277">
        <v>1</v>
      </c>
      <c r="J2056" s="276">
        <v>4913.21</v>
      </c>
      <c r="K2056" s="276">
        <v>4913.21</v>
      </c>
      <c r="O2056" s="46"/>
      <c r="P2056" s="46"/>
      <c r="Q2056" s="46"/>
      <c r="R2056" s="46"/>
      <c r="S2056" s="46"/>
      <c r="T2056" s="46"/>
      <c r="U2056" s="46"/>
      <c r="V2056" s="46"/>
      <c r="W2056" s="46"/>
      <c r="X2056" s="46"/>
      <c r="Y2056" s="46"/>
    </row>
    <row r="2057" spans="1:25" ht="15" customHeight="1" x14ac:dyDescent="0.2">
      <c r="A2057" s="46"/>
      <c r="B2057" s="261" t="s">
        <v>953</v>
      </c>
      <c r="C2057" s="280" t="s">
        <v>954</v>
      </c>
      <c r="D2057" s="261" t="s">
        <v>47</v>
      </c>
      <c r="E2057" s="261" t="s">
        <v>955</v>
      </c>
      <c r="F2057" s="385" t="s">
        <v>3970</v>
      </c>
      <c r="G2057" s="385"/>
      <c r="H2057" s="279" t="s">
        <v>950</v>
      </c>
      <c r="I2057" s="282">
        <v>3.5059999999999998</v>
      </c>
      <c r="J2057" s="281">
        <v>34.46</v>
      </c>
      <c r="K2057" s="281">
        <v>120.81</v>
      </c>
      <c r="O2057" s="46"/>
      <c r="P2057" s="46"/>
      <c r="Q2057" s="46"/>
      <c r="R2057" s="46"/>
      <c r="S2057" s="46"/>
      <c r="T2057" s="46"/>
      <c r="U2057" s="46"/>
      <c r="V2057" s="46"/>
      <c r="W2057" s="46"/>
      <c r="X2057" s="46"/>
      <c r="Y2057" s="46"/>
    </row>
    <row r="2058" spans="1:25" ht="15" customHeight="1" x14ac:dyDescent="0.2">
      <c r="A2058" s="46"/>
      <c r="B2058" s="261" t="s">
        <v>953</v>
      </c>
      <c r="C2058" s="280" t="s">
        <v>957</v>
      </c>
      <c r="D2058" s="261" t="s">
        <v>47</v>
      </c>
      <c r="E2058" s="261" t="s">
        <v>958</v>
      </c>
      <c r="F2058" s="385" t="s">
        <v>3970</v>
      </c>
      <c r="G2058" s="385"/>
      <c r="H2058" s="279" t="s">
        <v>950</v>
      </c>
      <c r="I2058" s="282">
        <v>5.26</v>
      </c>
      <c r="J2058" s="281">
        <v>26.08</v>
      </c>
      <c r="K2058" s="281">
        <v>137.18</v>
      </c>
      <c r="O2058" s="46"/>
      <c r="P2058" s="46"/>
      <c r="Q2058" s="46"/>
      <c r="R2058" s="46"/>
      <c r="S2058" s="46"/>
      <c r="T2058" s="46"/>
      <c r="U2058" s="46"/>
      <c r="V2058" s="46"/>
      <c r="W2058" s="46"/>
      <c r="X2058" s="46"/>
      <c r="Y2058" s="46"/>
    </row>
    <row r="2059" spans="1:25" ht="15" customHeight="1" x14ac:dyDescent="0.2">
      <c r="A2059" s="46"/>
      <c r="B2059" s="262" t="s">
        <v>919</v>
      </c>
      <c r="C2059" s="284" t="s">
        <v>3085</v>
      </c>
      <c r="D2059" s="262" t="s">
        <v>73</v>
      </c>
      <c r="E2059" s="262" t="s">
        <v>3006</v>
      </c>
      <c r="F2059" s="389" t="s">
        <v>923</v>
      </c>
      <c r="G2059" s="389"/>
      <c r="H2059" s="283" t="s">
        <v>49</v>
      </c>
      <c r="I2059" s="286">
        <v>1</v>
      </c>
      <c r="J2059" s="285">
        <v>4655.22</v>
      </c>
      <c r="K2059" s="285">
        <v>4655.22</v>
      </c>
      <c r="O2059" s="46"/>
      <c r="P2059" s="46"/>
      <c r="Q2059" s="46"/>
      <c r="R2059" s="46"/>
      <c r="S2059" s="46"/>
      <c r="T2059" s="46"/>
      <c r="U2059" s="46"/>
      <c r="V2059" s="46"/>
      <c r="W2059" s="46"/>
      <c r="X2059" s="46"/>
      <c r="Y2059" s="46"/>
    </row>
    <row r="2060" spans="1:25" ht="15" customHeight="1" x14ac:dyDescent="0.2">
      <c r="A2060" s="46"/>
      <c r="B2060" s="263"/>
      <c r="C2060" s="263"/>
      <c r="D2060" s="263"/>
      <c r="E2060" s="263"/>
      <c r="F2060" s="263" t="s">
        <v>924</v>
      </c>
      <c r="G2060" s="289">
        <v>226.7</v>
      </c>
      <c r="H2060" s="263" t="s">
        <v>925</v>
      </c>
      <c r="I2060" s="289">
        <v>0</v>
      </c>
      <c r="J2060" s="263" t="s">
        <v>926</v>
      </c>
      <c r="K2060" s="289">
        <v>226.7</v>
      </c>
      <c r="O2060" s="46"/>
      <c r="P2060" s="46"/>
      <c r="Q2060" s="46"/>
      <c r="R2060" s="46"/>
      <c r="S2060" s="46"/>
      <c r="T2060" s="46"/>
      <c r="U2060" s="46"/>
      <c r="V2060" s="46"/>
      <c r="W2060" s="46"/>
      <c r="X2060" s="46"/>
      <c r="Y2060" s="46"/>
    </row>
    <row r="2061" spans="1:25" ht="15" customHeight="1" x14ac:dyDescent="0.2">
      <c r="A2061" s="46"/>
      <c r="B2061" s="263"/>
      <c r="C2061" s="263"/>
      <c r="D2061" s="263"/>
      <c r="E2061" s="263"/>
      <c r="F2061" s="263" t="s">
        <v>927</v>
      </c>
      <c r="G2061" s="289">
        <v>1022.43</v>
      </c>
      <c r="H2061" s="263"/>
      <c r="I2061" s="386" t="s">
        <v>928</v>
      </c>
      <c r="J2061" s="386"/>
      <c r="K2061" s="289">
        <v>5935.64</v>
      </c>
      <c r="O2061" s="46"/>
      <c r="P2061" s="46"/>
      <c r="Q2061" s="46"/>
      <c r="R2061" s="46"/>
      <c r="S2061" s="46"/>
      <c r="T2061" s="46"/>
      <c r="U2061" s="46"/>
      <c r="V2061" s="46"/>
      <c r="W2061" s="46"/>
      <c r="X2061" s="46"/>
      <c r="Y2061" s="46"/>
    </row>
    <row r="2062" spans="1:25" ht="15" customHeight="1" x14ac:dyDescent="0.2">
      <c r="A2062" s="46"/>
      <c r="B2062" s="401" t="s">
        <v>2776</v>
      </c>
      <c r="C2062" s="401"/>
      <c r="D2062" s="401"/>
      <c r="E2062" s="401"/>
      <c r="F2062" s="401"/>
      <c r="G2062" s="401"/>
      <c r="H2062" s="401"/>
      <c r="I2062" s="401"/>
      <c r="J2062" s="401"/>
      <c r="K2062" s="401"/>
      <c r="O2062" s="46"/>
      <c r="P2062" s="46"/>
      <c r="Q2062" s="46"/>
      <c r="R2062" s="46"/>
      <c r="S2062" s="46"/>
      <c r="T2062" s="46"/>
      <c r="U2062" s="46"/>
      <c r="V2062" s="46"/>
      <c r="W2062" s="46"/>
      <c r="X2062" s="46"/>
      <c r="Y2062" s="46"/>
    </row>
    <row r="2063" spans="1:25" ht="15" customHeight="1" thickBot="1" x14ac:dyDescent="0.25">
      <c r="A2063" s="46"/>
      <c r="B2063" s="425" t="s">
        <v>3152</v>
      </c>
      <c r="C2063" s="425"/>
      <c r="D2063" s="425"/>
      <c r="E2063" s="425"/>
      <c r="F2063" s="425"/>
      <c r="G2063" s="425"/>
      <c r="H2063" s="425"/>
      <c r="I2063" s="425"/>
      <c r="J2063" s="425"/>
      <c r="K2063" s="425"/>
      <c r="O2063" s="46"/>
      <c r="P2063" s="46"/>
      <c r="Q2063" s="46"/>
      <c r="R2063" s="46"/>
      <c r="S2063" s="46"/>
      <c r="T2063" s="46"/>
      <c r="U2063" s="46"/>
      <c r="V2063" s="46"/>
      <c r="W2063" s="46"/>
      <c r="X2063" s="46"/>
      <c r="Y2063" s="46"/>
    </row>
    <row r="2064" spans="1:25" ht="15" customHeight="1" thickTop="1" x14ac:dyDescent="0.2">
      <c r="A2064" s="46"/>
      <c r="B2064" s="278"/>
      <c r="C2064" s="278"/>
      <c r="D2064" s="278"/>
      <c r="E2064" s="278"/>
      <c r="F2064" s="278"/>
      <c r="G2064" s="278"/>
      <c r="H2064" s="278"/>
      <c r="I2064" s="278"/>
      <c r="J2064" s="278"/>
      <c r="K2064" s="278"/>
      <c r="O2064" s="46"/>
      <c r="P2064" s="46"/>
      <c r="Q2064" s="46"/>
      <c r="R2064" s="46"/>
      <c r="S2064" s="46"/>
      <c r="T2064" s="46"/>
      <c r="U2064" s="46"/>
      <c r="V2064" s="46"/>
      <c r="W2064" s="46"/>
      <c r="X2064" s="46"/>
      <c r="Y2064" s="46"/>
    </row>
    <row r="2065" spans="1:25" ht="15" customHeight="1" x14ac:dyDescent="0.2">
      <c r="A2065" s="46"/>
      <c r="B2065" s="259" t="s">
        <v>3432</v>
      </c>
      <c r="C2065" s="267" t="s">
        <v>24</v>
      </c>
      <c r="D2065" s="259" t="s">
        <v>25</v>
      </c>
      <c r="E2065" s="259" t="s">
        <v>26</v>
      </c>
      <c r="F2065" s="387" t="s">
        <v>917</v>
      </c>
      <c r="G2065" s="387"/>
      <c r="H2065" s="271" t="s">
        <v>27</v>
      </c>
      <c r="I2065" s="267" t="s">
        <v>28</v>
      </c>
      <c r="J2065" s="267" t="s">
        <v>29</v>
      </c>
      <c r="K2065" s="267" t="s">
        <v>30</v>
      </c>
      <c r="O2065" s="46"/>
      <c r="P2065" s="46"/>
      <c r="Q2065" s="46"/>
      <c r="R2065" s="46"/>
      <c r="S2065" s="46"/>
      <c r="T2065" s="46"/>
      <c r="U2065" s="46"/>
      <c r="V2065" s="46"/>
      <c r="W2065" s="46"/>
      <c r="X2065" s="46"/>
      <c r="Y2065" s="46"/>
    </row>
    <row r="2066" spans="1:25" ht="15" customHeight="1" x14ac:dyDescent="0.2">
      <c r="A2066" s="46"/>
      <c r="B2066" s="260" t="s">
        <v>918</v>
      </c>
      <c r="C2066" s="275" t="s">
        <v>2475</v>
      </c>
      <c r="D2066" s="260" t="s">
        <v>73</v>
      </c>
      <c r="E2066" s="260" t="s">
        <v>529</v>
      </c>
      <c r="F2066" s="388" t="s">
        <v>952</v>
      </c>
      <c r="G2066" s="388"/>
      <c r="H2066" s="274" t="s">
        <v>668</v>
      </c>
      <c r="I2066" s="277">
        <v>1</v>
      </c>
      <c r="J2066" s="276">
        <v>7113.02</v>
      </c>
      <c r="K2066" s="276">
        <v>7113.02</v>
      </c>
      <c r="O2066" s="46"/>
      <c r="P2066" s="46"/>
      <c r="Q2066" s="46"/>
      <c r="R2066" s="46"/>
      <c r="S2066" s="46"/>
      <c r="T2066" s="46"/>
      <c r="U2066" s="46"/>
      <c r="V2066" s="46"/>
      <c r="W2066" s="46"/>
      <c r="X2066" s="46"/>
      <c r="Y2066" s="46"/>
    </row>
    <row r="2067" spans="1:25" ht="15" customHeight="1" x14ac:dyDescent="0.2">
      <c r="A2067" s="46"/>
      <c r="B2067" s="261" t="s">
        <v>953</v>
      </c>
      <c r="C2067" s="280" t="s">
        <v>957</v>
      </c>
      <c r="D2067" s="261" t="s">
        <v>47</v>
      </c>
      <c r="E2067" s="261" t="s">
        <v>958</v>
      </c>
      <c r="F2067" s="385" t="s">
        <v>3970</v>
      </c>
      <c r="G2067" s="385"/>
      <c r="H2067" s="279" t="s">
        <v>950</v>
      </c>
      <c r="I2067" s="282">
        <v>2.5</v>
      </c>
      <c r="J2067" s="281">
        <v>26.08</v>
      </c>
      <c r="K2067" s="281">
        <v>65.2</v>
      </c>
      <c r="O2067" s="46"/>
      <c r="P2067" s="46"/>
      <c r="Q2067" s="46"/>
      <c r="R2067" s="46"/>
      <c r="S2067" s="46"/>
      <c r="T2067" s="46"/>
      <c r="U2067" s="46"/>
      <c r="V2067" s="46"/>
      <c r="W2067" s="46"/>
      <c r="X2067" s="46"/>
      <c r="Y2067" s="46"/>
    </row>
    <row r="2068" spans="1:25" ht="15" customHeight="1" x14ac:dyDescent="0.2">
      <c r="A2068" s="46"/>
      <c r="B2068" s="261" t="s">
        <v>953</v>
      </c>
      <c r="C2068" s="280" t="s">
        <v>954</v>
      </c>
      <c r="D2068" s="261" t="s">
        <v>47</v>
      </c>
      <c r="E2068" s="261" t="s">
        <v>955</v>
      </c>
      <c r="F2068" s="385" t="s">
        <v>3970</v>
      </c>
      <c r="G2068" s="385"/>
      <c r="H2068" s="279" t="s">
        <v>950</v>
      </c>
      <c r="I2068" s="282">
        <v>1</v>
      </c>
      <c r="J2068" s="281">
        <v>34.46</v>
      </c>
      <c r="K2068" s="281">
        <v>34.46</v>
      </c>
      <c r="O2068" s="46"/>
      <c r="P2068" s="46"/>
      <c r="Q2068" s="46"/>
      <c r="R2068" s="46"/>
      <c r="S2068" s="46"/>
      <c r="T2068" s="46"/>
      <c r="U2068" s="46"/>
      <c r="V2068" s="46"/>
      <c r="W2068" s="46"/>
      <c r="X2068" s="46"/>
      <c r="Y2068" s="46"/>
    </row>
    <row r="2069" spans="1:25" ht="15" customHeight="1" x14ac:dyDescent="0.2">
      <c r="A2069" s="46"/>
      <c r="B2069" s="262" t="s">
        <v>919</v>
      </c>
      <c r="C2069" s="284" t="s">
        <v>1550</v>
      </c>
      <c r="D2069" s="262" t="s">
        <v>36</v>
      </c>
      <c r="E2069" s="262" t="s">
        <v>1551</v>
      </c>
      <c r="F2069" s="389" t="s">
        <v>923</v>
      </c>
      <c r="G2069" s="389"/>
      <c r="H2069" s="283" t="s">
        <v>304</v>
      </c>
      <c r="I2069" s="286">
        <v>1</v>
      </c>
      <c r="J2069" s="285">
        <v>7013.36</v>
      </c>
      <c r="K2069" s="285">
        <v>7013.36</v>
      </c>
      <c r="O2069" s="46"/>
      <c r="P2069" s="46"/>
      <c r="Q2069" s="46"/>
      <c r="R2069" s="46"/>
      <c r="S2069" s="46"/>
      <c r="T2069" s="46"/>
      <c r="U2069" s="46"/>
      <c r="V2069" s="46"/>
      <c r="W2069" s="46"/>
      <c r="X2069" s="46"/>
      <c r="Y2069" s="46"/>
    </row>
    <row r="2070" spans="1:25" ht="15" customHeight="1" x14ac:dyDescent="0.2">
      <c r="A2070" s="46"/>
      <c r="B2070" s="263"/>
      <c r="C2070" s="263"/>
      <c r="D2070" s="263"/>
      <c r="E2070" s="263"/>
      <c r="F2070" s="263" t="s">
        <v>924</v>
      </c>
      <c r="G2070" s="289">
        <v>87.16</v>
      </c>
      <c r="H2070" s="263" t="s">
        <v>925</v>
      </c>
      <c r="I2070" s="289">
        <v>0</v>
      </c>
      <c r="J2070" s="263" t="s">
        <v>926</v>
      </c>
      <c r="K2070" s="289">
        <v>87.16</v>
      </c>
      <c r="O2070" s="46"/>
      <c r="P2070" s="46"/>
      <c r="Q2070" s="46"/>
      <c r="R2070" s="46"/>
      <c r="S2070" s="46"/>
      <c r="T2070" s="46"/>
      <c r="U2070" s="46"/>
      <c r="V2070" s="46"/>
      <c r="W2070" s="46"/>
      <c r="X2070" s="46"/>
      <c r="Y2070" s="46"/>
    </row>
    <row r="2071" spans="1:25" ht="15" customHeight="1" x14ac:dyDescent="0.2">
      <c r="A2071" s="46"/>
      <c r="B2071" s="263"/>
      <c r="C2071" s="263"/>
      <c r="D2071" s="263"/>
      <c r="E2071" s="263"/>
      <c r="F2071" s="263" t="s">
        <v>927</v>
      </c>
      <c r="G2071" s="289">
        <v>1480.21</v>
      </c>
      <c r="H2071" s="263"/>
      <c r="I2071" s="386" t="s">
        <v>928</v>
      </c>
      <c r="J2071" s="386"/>
      <c r="K2071" s="289">
        <v>8593.23</v>
      </c>
      <c r="O2071" s="46"/>
      <c r="P2071" s="46"/>
      <c r="Q2071" s="46"/>
      <c r="R2071" s="46"/>
      <c r="S2071" s="46"/>
      <c r="T2071" s="46"/>
      <c r="U2071" s="46"/>
      <c r="V2071" s="46"/>
      <c r="W2071" s="46"/>
      <c r="X2071" s="46"/>
      <c r="Y2071" s="46"/>
    </row>
    <row r="2072" spans="1:25" ht="15" customHeight="1" x14ac:dyDescent="0.2">
      <c r="A2072" s="46"/>
      <c r="B2072" s="401" t="s">
        <v>2776</v>
      </c>
      <c r="C2072" s="401"/>
      <c r="D2072" s="401"/>
      <c r="E2072" s="401"/>
      <c r="F2072" s="401"/>
      <c r="G2072" s="401"/>
      <c r="H2072" s="401"/>
      <c r="I2072" s="401"/>
      <c r="J2072" s="401"/>
      <c r="K2072" s="401"/>
      <c r="O2072" s="46"/>
      <c r="P2072" s="46"/>
      <c r="Q2072" s="46"/>
      <c r="R2072" s="46"/>
      <c r="S2072" s="46"/>
      <c r="T2072" s="46"/>
      <c r="U2072" s="46"/>
      <c r="V2072" s="46"/>
      <c r="W2072" s="46"/>
      <c r="X2072" s="46"/>
      <c r="Y2072" s="46"/>
    </row>
    <row r="2073" spans="1:25" ht="15" customHeight="1" thickBot="1" x14ac:dyDescent="0.25">
      <c r="A2073" s="46"/>
      <c r="B2073" s="425" t="s">
        <v>2819</v>
      </c>
      <c r="C2073" s="425"/>
      <c r="D2073" s="425"/>
      <c r="E2073" s="425"/>
      <c r="F2073" s="425"/>
      <c r="G2073" s="425"/>
      <c r="H2073" s="425"/>
      <c r="I2073" s="425"/>
      <c r="J2073" s="425"/>
      <c r="K2073" s="425"/>
      <c r="O2073" s="46"/>
      <c r="P2073" s="46"/>
      <c r="Q2073" s="46"/>
      <c r="R2073" s="46"/>
      <c r="S2073" s="46"/>
      <c r="T2073" s="46"/>
      <c r="U2073" s="46"/>
      <c r="V2073" s="46"/>
      <c r="W2073" s="46"/>
      <c r="X2073" s="46"/>
      <c r="Y2073" s="46"/>
    </row>
    <row r="2074" spans="1:25" ht="15" customHeight="1" thickTop="1" x14ac:dyDescent="0.2">
      <c r="A2074" s="46"/>
      <c r="B2074" s="278"/>
      <c r="C2074" s="278"/>
      <c r="D2074" s="278"/>
      <c r="E2074" s="278"/>
      <c r="F2074" s="278"/>
      <c r="G2074" s="278"/>
      <c r="H2074" s="278"/>
      <c r="I2074" s="278"/>
      <c r="J2074" s="278"/>
      <c r="K2074" s="278"/>
      <c r="O2074" s="46"/>
      <c r="P2074" s="46"/>
      <c r="Q2074" s="46"/>
      <c r="R2074" s="46"/>
      <c r="S2074" s="46"/>
      <c r="T2074" s="46"/>
      <c r="U2074" s="46"/>
      <c r="V2074" s="46"/>
      <c r="W2074" s="46"/>
      <c r="X2074" s="46"/>
      <c r="Y2074" s="46"/>
    </row>
    <row r="2075" spans="1:25" ht="15" customHeight="1" x14ac:dyDescent="0.2">
      <c r="A2075" s="46"/>
      <c r="B2075" s="259" t="s">
        <v>532</v>
      </c>
      <c r="C2075" s="267" t="s">
        <v>24</v>
      </c>
      <c r="D2075" s="259" t="s">
        <v>25</v>
      </c>
      <c r="E2075" s="259" t="s">
        <v>26</v>
      </c>
      <c r="F2075" s="387" t="s">
        <v>917</v>
      </c>
      <c r="G2075" s="387"/>
      <c r="H2075" s="271" t="s">
        <v>27</v>
      </c>
      <c r="I2075" s="267" t="s">
        <v>28</v>
      </c>
      <c r="J2075" s="267" t="s">
        <v>29</v>
      </c>
      <c r="K2075" s="267" t="s">
        <v>30</v>
      </c>
      <c r="O2075" s="46"/>
      <c r="P2075" s="46"/>
      <c r="Q2075" s="46"/>
      <c r="R2075" s="46"/>
      <c r="S2075" s="46"/>
      <c r="T2075" s="46"/>
      <c r="U2075" s="46"/>
      <c r="V2075" s="46"/>
      <c r="W2075" s="46"/>
      <c r="X2075" s="46"/>
      <c r="Y2075" s="46"/>
    </row>
    <row r="2076" spans="1:25" ht="15" customHeight="1" x14ac:dyDescent="0.2">
      <c r="A2076" s="46"/>
      <c r="B2076" s="260" t="s">
        <v>918</v>
      </c>
      <c r="C2076" s="275" t="s">
        <v>3433</v>
      </c>
      <c r="D2076" s="260" t="s">
        <v>47</v>
      </c>
      <c r="E2076" s="260" t="s">
        <v>3434</v>
      </c>
      <c r="F2076" s="388" t="s">
        <v>4022</v>
      </c>
      <c r="G2076" s="388"/>
      <c r="H2076" s="274" t="s">
        <v>49</v>
      </c>
      <c r="I2076" s="277">
        <v>1</v>
      </c>
      <c r="J2076" s="276">
        <v>936.95</v>
      </c>
      <c r="K2076" s="276">
        <v>936.95</v>
      </c>
      <c r="O2076" s="46"/>
      <c r="P2076" s="46"/>
      <c r="Q2076" s="46"/>
      <c r="R2076" s="46"/>
      <c r="S2076" s="46"/>
      <c r="T2076" s="46"/>
      <c r="U2076" s="46"/>
      <c r="V2076" s="46"/>
      <c r="W2076" s="46"/>
      <c r="X2076" s="46"/>
      <c r="Y2076" s="46"/>
    </row>
    <row r="2077" spans="1:25" ht="15" customHeight="1" x14ac:dyDescent="0.2">
      <c r="A2077" s="46"/>
      <c r="B2077" s="261" t="s">
        <v>953</v>
      </c>
      <c r="C2077" s="280" t="s">
        <v>1698</v>
      </c>
      <c r="D2077" s="261" t="s">
        <v>47</v>
      </c>
      <c r="E2077" s="261" t="s">
        <v>1699</v>
      </c>
      <c r="F2077" s="385" t="s">
        <v>3981</v>
      </c>
      <c r="G2077" s="385"/>
      <c r="H2077" s="279" t="s">
        <v>60</v>
      </c>
      <c r="I2077" s="282">
        <v>0.1585</v>
      </c>
      <c r="J2077" s="281">
        <v>809.5</v>
      </c>
      <c r="K2077" s="281">
        <v>128.30000000000001</v>
      </c>
      <c r="O2077" s="46"/>
      <c r="P2077" s="46"/>
      <c r="Q2077" s="46"/>
      <c r="R2077" s="46"/>
      <c r="S2077" s="46"/>
      <c r="T2077" s="46"/>
      <c r="U2077" s="46"/>
      <c r="V2077" s="46"/>
      <c r="W2077" s="46"/>
      <c r="X2077" s="46"/>
      <c r="Y2077" s="46"/>
    </row>
    <row r="2078" spans="1:25" ht="15" customHeight="1" x14ac:dyDescent="0.2">
      <c r="A2078" s="46"/>
      <c r="B2078" s="261" t="s">
        <v>953</v>
      </c>
      <c r="C2078" s="280" t="s">
        <v>1761</v>
      </c>
      <c r="D2078" s="261" t="s">
        <v>47</v>
      </c>
      <c r="E2078" s="261" t="s">
        <v>1762</v>
      </c>
      <c r="F2078" s="385" t="s">
        <v>3986</v>
      </c>
      <c r="G2078" s="385"/>
      <c r="H2078" s="279" t="s">
        <v>60</v>
      </c>
      <c r="I2078" s="282">
        <v>0.1163</v>
      </c>
      <c r="J2078" s="281">
        <v>542.86</v>
      </c>
      <c r="K2078" s="281">
        <v>63.13</v>
      </c>
      <c r="O2078" s="46"/>
      <c r="P2078" s="46"/>
      <c r="Q2078" s="46"/>
      <c r="R2078" s="46"/>
      <c r="S2078" s="46"/>
      <c r="T2078" s="46"/>
      <c r="U2078" s="46"/>
      <c r="V2078" s="46"/>
      <c r="W2078" s="46"/>
      <c r="X2078" s="46"/>
      <c r="Y2078" s="46"/>
    </row>
    <row r="2079" spans="1:25" ht="15" customHeight="1" x14ac:dyDescent="0.2">
      <c r="A2079" s="46"/>
      <c r="B2079" s="261" t="s">
        <v>953</v>
      </c>
      <c r="C2079" s="280" t="s">
        <v>1763</v>
      </c>
      <c r="D2079" s="261" t="s">
        <v>47</v>
      </c>
      <c r="E2079" s="261" t="s">
        <v>1764</v>
      </c>
      <c r="F2079" s="385" t="s">
        <v>4023</v>
      </c>
      <c r="G2079" s="385"/>
      <c r="H2079" s="279" t="s">
        <v>40</v>
      </c>
      <c r="I2079" s="282">
        <v>1.21</v>
      </c>
      <c r="J2079" s="281">
        <v>7.66</v>
      </c>
      <c r="K2079" s="281">
        <v>9.26</v>
      </c>
      <c r="O2079" s="46"/>
      <c r="P2079" s="46"/>
      <c r="Q2079" s="46"/>
      <c r="R2079" s="46"/>
      <c r="S2079" s="46"/>
      <c r="T2079" s="46"/>
      <c r="U2079" s="46"/>
      <c r="V2079" s="46"/>
      <c r="W2079" s="46"/>
      <c r="X2079" s="46"/>
      <c r="Y2079" s="46"/>
    </row>
    <row r="2080" spans="1:25" ht="15" customHeight="1" x14ac:dyDescent="0.2">
      <c r="A2080" s="46"/>
      <c r="B2080" s="261" t="s">
        <v>953</v>
      </c>
      <c r="C2080" s="280" t="s">
        <v>1019</v>
      </c>
      <c r="D2080" s="261" t="s">
        <v>47</v>
      </c>
      <c r="E2080" s="261" t="s">
        <v>1020</v>
      </c>
      <c r="F2080" s="385" t="s">
        <v>3970</v>
      </c>
      <c r="G2080" s="385"/>
      <c r="H2080" s="279" t="s">
        <v>950</v>
      </c>
      <c r="I2080" s="282">
        <v>5.3537999999999997</v>
      </c>
      <c r="J2080" s="281">
        <v>24.73</v>
      </c>
      <c r="K2080" s="281">
        <v>132.38999999999999</v>
      </c>
      <c r="O2080" s="46"/>
      <c r="P2080" s="46"/>
      <c r="Q2080" s="46"/>
      <c r="R2080" s="46"/>
      <c r="S2080" s="46"/>
      <c r="T2080" s="46"/>
      <c r="U2080" s="46"/>
      <c r="V2080" s="46"/>
      <c r="W2080" s="46"/>
      <c r="X2080" s="46"/>
      <c r="Y2080" s="46"/>
    </row>
    <row r="2081" spans="1:25" ht="15" customHeight="1" x14ac:dyDescent="0.2">
      <c r="A2081" s="46"/>
      <c r="B2081" s="261" t="s">
        <v>953</v>
      </c>
      <c r="C2081" s="280" t="s">
        <v>2710</v>
      </c>
      <c r="D2081" s="261" t="s">
        <v>47</v>
      </c>
      <c r="E2081" s="261" t="s">
        <v>2711</v>
      </c>
      <c r="F2081" s="385" t="s">
        <v>4024</v>
      </c>
      <c r="G2081" s="385"/>
      <c r="H2081" s="279" t="s">
        <v>60</v>
      </c>
      <c r="I2081" s="282">
        <v>7.0000000000000007E-2</v>
      </c>
      <c r="J2081" s="281">
        <v>2818.42</v>
      </c>
      <c r="K2081" s="281">
        <v>197.28</v>
      </c>
      <c r="O2081" s="46"/>
      <c r="P2081" s="46"/>
      <c r="Q2081" s="46"/>
      <c r="R2081" s="46"/>
      <c r="S2081" s="46"/>
      <c r="T2081" s="46"/>
      <c r="U2081" s="46"/>
      <c r="V2081" s="46"/>
      <c r="W2081" s="46"/>
      <c r="X2081" s="46"/>
      <c r="Y2081" s="46"/>
    </row>
    <row r="2082" spans="1:25" ht="15" customHeight="1" x14ac:dyDescent="0.2">
      <c r="A2082" s="46"/>
      <c r="B2082" s="261" t="s">
        <v>953</v>
      </c>
      <c r="C2082" s="280" t="s">
        <v>1082</v>
      </c>
      <c r="D2082" s="261" t="s">
        <v>47</v>
      </c>
      <c r="E2082" s="261" t="s">
        <v>1083</v>
      </c>
      <c r="F2082" s="385" t="s">
        <v>3985</v>
      </c>
      <c r="G2082" s="385"/>
      <c r="H2082" s="279" t="s">
        <v>1041</v>
      </c>
      <c r="I2082" s="282">
        <v>2.76E-2</v>
      </c>
      <c r="J2082" s="281">
        <v>66</v>
      </c>
      <c r="K2082" s="281">
        <v>1.82</v>
      </c>
      <c r="O2082" s="46"/>
      <c r="P2082" s="46"/>
      <c r="Q2082" s="46"/>
      <c r="R2082" s="46"/>
      <c r="S2082" s="46"/>
      <c r="T2082" s="46"/>
      <c r="U2082" s="46"/>
      <c r="V2082" s="46"/>
      <c r="W2082" s="46"/>
      <c r="X2082" s="46"/>
      <c r="Y2082" s="46"/>
    </row>
    <row r="2083" spans="1:25" ht="15" customHeight="1" x14ac:dyDescent="0.2">
      <c r="A2083" s="46"/>
      <c r="B2083" s="261" t="s">
        <v>953</v>
      </c>
      <c r="C2083" s="280" t="s">
        <v>1700</v>
      </c>
      <c r="D2083" s="261" t="s">
        <v>47</v>
      </c>
      <c r="E2083" s="261" t="s">
        <v>1701</v>
      </c>
      <c r="F2083" s="385" t="s">
        <v>3981</v>
      </c>
      <c r="G2083" s="385"/>
      <c r="H2083" s="279" t="s">
        <v>60</v>
      </c>
      <c r="I2083" s="282">
        <v>1.9599999999999999E-2</v>
      </c>
      <c r="J2083" s="281">
        <v>582.66999999999996</v>
      </c>
      <c r="K2083" s="281">
        <v>11.42</v>
      </c>
      <c r="O2083" s="46"/>
      <c r="P2083" s="46"/>
      <c r="Q2083" s="46"/>
      <c r="R2083" s="46"/>
      <c r="S2083" s="46"/>
      <c r="T2083" s="46"/>
      <c r="U2083" s="46"/>
      <c r="V2083" s="46"/>
      <c r="W2083" s="46"/>
      <c r="X2083" s="46"/>
      <c r="Y2083" s="46"/>
    </row>
    <row r="2084" spans="1:25" ht="15" customHeight="1" x14ac:dyDescent="0.2">
      <c r="A2084" s="46"/>
      <c r="B2084" s="261" t="s">
        <v>953</v>
      </c>
      <c r="C2084" s="280" t="s">
        <v>1086</v>
      </c>
      <c r="D2084" s="261" t="s">
        <v>47</v>
      </c>
      <c r="E2084" s="261" t="s">
        <v>1087</v>
      </c>
      <c r="F2084" s="385" t="s">
        <v>3970</v>
      </c>
      <c r="G2084" s="385"/>
      <c r="H2084" s="279" t="s">
        <v>950</v>
      </c>
      <c r="I2084" s="282">
        <v>6.8139000000000003</v>
      </c>
      <c r="J2084" s="281">
        <v>35.590000000000003</v>
      </c>
      <c r="K2084" s="281">
        <v>242.5</v>
      </c>
      <c r="O2084" s="46"/>
      <c r="P2084" s="46"/>
      <c r="Q2084" s="46"/>
      <c r="R2084" s="46"/>
      <c r="S2084" s="46"/>
      <c r="T2084" s="46"/>
      <c r="U2084" s="46"/>
      <c r="V2084" s="46"/>
      <c r="W2084" s="46"/>
      <c r="X2084" s="46"/>
      <c r="Y2084" s="46"/>
    </row>
    <row r="2085" spans="1:25" ht="15" customHeight="1" x14ac:dyDescent="0.2">
      <c r="A2085" s="46"/>
      <c r="B2085" s="261" t="s">
        <v>953</v>
      </c>
      <c r="C2085" s="280" t="s">
        <v>1084</v>
      </c>
      <c r="D2085" s="261" t="s">
        <v>47</v>
      </c>
      <c r="E2085" s="261" t="s">
        <v>1085</v>
      </c>
      <c r="F2085" s="385" t="s">
        <v>3985</v>
      </c>
      <c r="G2085" s="385"/>
      <c r="H2085" s="279" t="s">
        <v>1035</v>
      </c>
      <c r="I2085" s="282">
        <v>1.3599999999999999E-2</v>
      </c>
      <c r="J2085" s="281">
        <v>151.57</v>
      </c>
      <c r="K2085" s="281">
        <v>2.06</v>
      </c>
      <c r="O2085" s="46"/>
      <c r="P2085" s="46"/>
      <c r="Q2085" s="46"/>
      <c r="R2085" s="46"/>
      <c r="S2085" s="46"/>
      <c r="T2085" s="46"/>
      <c r="U2085" s="46"/>
      <c r="V2085" s="46"/>
      <c r="W2085" s="46"/>
      <c r="X2085" s="46"/>
      <c r="Y2085" s="46"/>
    </row>
    <row r="2086" spans="1:25" ht="15" customHeight="1" x14ac:dyDescent="0.2">
      <c r="A2086" s="46"/>
      <c r="B2086" s="262" t="s">
        <v>919</v>
      </c>
      <c r="C2086" s="284" t="s">
        <v>1100</v>
      </c>
      <c r="D2086" s="262" t="s">
        <v>47</v>
      </c>
      <c r="E2086" s="262" t="s">
        <v>1101</v>
      </c>
      <c r="F2086" s="389" t="s">
        <v>923</v>
      </c>
      <c r="G2086" s="389"/>
      <c r="H2086" s="283" t="s">
        <v>83</v>
      </c>
      <c r="I2086" s="286">
        <v>0.17599999999999999</v>
      </c>
      <c r="J2086" s="285">
        <v>2.5299999999999998</v>
      </c>
      <c r="K2086" s="285">
        <v>0.44</v>
      </c>
      <c r="O2086" s="46"/>
      <c r="P2086" s="46"/>
      <c r="Q2086" s="46"/>
      <c r="R2086" s="46"/>
      <c r="S2086" s="46"/>
      <c r="T2086" s="46"/>
      <c r="U2086" s="46"/>
      <c r="V2086" s="46"/>
      <c r="W2086" s="46"/>
      <c r="X2086" s="46"/>
      <c r="Y2086" s="46"/>
    </row>
    <row r="2087" spans="1:25" ht="15" customHeight="1" x14ac:dyDescent="0.2">
      <c r="A2087" s="46"/>
      <c r="B2087" s="262" t="s">
        <v>919</v>
      </c>
      <c r="C2087" s="284" t="s">
        <v>1027</v>
      </c>
      <c r="D2087" s="262" t="s">
        <v>47</v>
      </c>
      <c r="E2087" s="262" t="s">
        <v>1028</v>
      </c>
      <c r="F2087" s="389" t="s">
        <v>923</v>
      </c>
      <c r="G2087" s="389"/>
      <c r="H2087" s="283" t="s">
        <v>97</v>
      </c>
      <c r="I2087" s="286">
        <v>1.5599999999999999E-2</v>
      </c>
      <c r="J2087" s="285">
        <v>17.829999999999998</v>
      </c>
      <c r="K2087" s="285">
        <v>0.27</v>
      </c>
      <c r="O2087" s="46"/>
      <c r="P2087" s="46"/>
      <c r="Q2087" s="46"/>
      <c r="R2087" s="46"/>
      <c r="S2087" s="46"/>
      <c r="T2087" s="46"/>
      <c r="U2087" s="46"/>
      <c r="V2087" s="46"/>
      <c r="W2087" s="46"/>
      <c r="X2087" s="46"/>
      <c r="Y2087" s="46"/>
    </row>
    <row r="2088" spans="1:25" ht="15" customHeight="1" x14ac:dyDescent="0.2">
      <c r="A2088" s="46"/>
      <c r="B2088" s="262" t="s">
        <v>919</v>
      </c>
      <c r="C2088" s="284" t="s">
        <v>1208</v>
      </c>
      <c r="D2088" s="262" t="s">
        <v>47</v>
      </c>
      <c r="E2088" s="262" t="s">
        <v>1209</v>
      </c>
      <c r="F2088" s="389" t="s">
        <v>923</v>
      </c>
      <c r="G2088" s="389"/>
      <c r="H2088" s="283" t="s">
        <v>83</v>
      </c>
      <c r="I2088" s="286">
        <v>0.55200000000000005</v>
      </c>
      <c r="J2088" s="285">
        <v>43.81</v>
      </c>
      <c r="K2088" s="285">
        <v>24.18</v>
      </c>
      <c r="O2088" s="46"/>
      <c r="P2088" s="46"/>
      <c r="Q2088" s="46"/>
      <c r="R2088" s="46"/>
      <c r="S2088" s="46"/>
      <c r="T2088" s="46"/>
      <c r="U2088" s="46"/>
      <c r="V2088" s="46"/>
      <c r="W2088" s="46"/>
      <c r="X2088" s="46"/>
      <c r="Y2088" s="46"/>
    </row>
    <row r="2089" spans="1:25" ht="15" customHeight="1" x14ac:dyDescent="0.2">
      <c r="A2089" s="46"/>
      <c r="B2089" s="262" t="s">
        <v>919</v>
      </c>
      <c r="C2089" s="284" t="s">
        <v>1702</v>
      </c>
      <c r="D2089" s="262" t="s">
        <v>47</v>
      </c>
      <c r="E2089" s="262" t="s">
        <v>1703</v>
      </c>
      <c r="F2089" s="389" t="s">
        <v>923</v>
      </c>
      <c r="G2089" s="389"/>
      <c r="H2089" s="283" t="s">
        <v>49</v>
      </c>
      <c r="I2089" s="286">
        <v>168.21899999999999</v>
      </c>
      <c r="J2089" s="285">
        <v>0.73</v>
      </c>
      <c r="K2089" s="285">
        <v>122.79</v>
      </c>
      <c r="O2089" s="46"/>
      <c r="P2089" s="46"/>
      <c r="Q2089" s="46"/>
      <c r="R2089" s="46"/>
      <c r="S2089" s="46"/>
      <c r="T2089" s="46"/>
      <c r="U2089" s="46"/>
      <c r="V2089" s="46"/>
      <c r="W2089" s="46"/>
      <c r="X2089" s="46"/>
      <c r="Y2089" s="46"/>
    </row>
    <row r="2090" spans="1:25" ht="15" customHeight="1" x14ac:dyDescent="0.2">
      <c r="A2090" s="46"/>
      <c r="B2090" s="262" t="s">
        <v>919</v>
      </c>
      <c r="C2090" s="284" t="s">
        <v>1098</v>
      </c>
      <c r="D2090" s="262" t="s">
        <v>47</v>
      </c>
      <c r="E2090" s="262" t="s">
        <v>1099</v>
      </c>
      <c r="F2090" s="389" t="s">
        <v>923</v>
      </c>
      <c r="G2090" s="389"/>
      <c r="H2090" s="283" t="s">
        <v>1075</v>
      </c>
      <c r="I2090" s="286">
        <v>6.7999999999999996E-3</v>
      </c>
      <c r="J2090" s="285">
        <v>6.46</v>
      </c>
      <c r="K2090" s="285">
        <v>0.04</v>
      </c>
      <c r="O2090" s="46"/>
      <c r="P2090" s="46"/>
      <c r="Q2090" s="46"/>
      <c r="R2090" s="46"/>
      <c r="S2090" s="46"/>
      <c r="T2090" s="46"/>
      <c r="U2090" s="46"/>
      <c r="V2090" s="46"/>
      <c r="W2090" s="46"/>
      <c r="X2090" s="46"/>
      <c r="Y2090" s="46"/>
    </row>
    <row r="2091" spans="1:25" ht="15" customHeight="1" x14ac:dyDescent="0.2">
      <c r="A2091" s="46"/>
      <c r="B2091" s="262" t="s">
        <v>919</v>
      </c>
      <c r="C2091" s="284" t="s">
        <v>1050</v>
      </c>
      <c r="D2091" s="262" t="s">
        <v>47</v>
      </c>
      <c r="E2091" s="262" t="s">
        <v>1051</v>
      </c>
      <c r="F2091" s="389" t="s">
        <v>923</v>
      </c>
      <c r="G2091" s="389"/>
      <c r="H2091" s="283" t="s">
        <v>83</v>
      </c>
      <c r="I2091" s="286">
        <v>0.14799999999999999</v>
      </c>
      <c r="J2091" s="285">
        <v>7.23</v>
      </c>
      <c r="K2091" s="285">
        <v>1.07</v>
      </c>
      <c r="O2091" s="46"/>
      <c r="P2091" s="46"/>
      <c r="Q2091" s="46"/>
      <c r="R2091" s="46"/>
      <c r="S2091" s="46"/>
      <c r="T2091" s="46"/>
      <c r="U2091" s="46"/>
      <c r="V2091" s="46"/>
      <c r="W2091" s="46"/>
      <c r="X2091" s="46"/>
      <c r="Y2091" s="46"/>
    </row>
    <row r="2092" spans="1:25" ht="15" customHeight="1" x14ac:dyDescent="0.2">
      <c r="A2092" s="46"/>
      <c r="B2092" s="263"/>
      <c r="C2092" s="263"/>
      <c r="D2092" s="263"/>
      <c r="E2092" s="263"/>
      <c r="F2092" s="263" t="s">
        <v>924</v>
      </c>
      <c r="G2092" s="289">
        <v>472.28</v>
      </c>
      <c r="H2092" s="263" t="s">
        <v>925</v>
      </c>
      <c r="I2092" s="289">
        <v>0</v>
      </c>
      <c r="J2092" s="263" t="s">
        <v>926</v>
      </c>
      <c r="K2092" s="289">
        <v>472.28</v>
      </c>
      <c r="O2092" s="46"/>
      <c r="P2092" s="46"/>
      <c r="Q2092" s="46"/>
      <c r="R2092" s="46"/>
      <c r="S2092" s="46"/>
      <c r="T2092" s="46"/>
      <c r="U2092" s="46"/>
      <c r="V2092" s="46"/>
      <c r="W2092" s="46"/>
      <c r="X2092" s="46"/>
      <c r="Y2092" s="46"/>
    </row>
    <row r="2093" spans="1:25" ht="15" customHeight="1" thickBot="1" x14ac:dyDescent="0.25">
      <c r="A2093" s="46"/>
      <c r="B2093" s="263"/>
      <c r="C2093" s="263"/>
      <c r="D2093" s="263"/>
      <c r="E2093" s="263"/>
      <c r="F2093" s="263" t="s">
        <v>927</v>
      </c>
      <c r="G2093" s="289">
        <v>194.97</v>
      </c>
      <c r="H2093" s="263"/>
      <c r="I2093" s="386" t="s">
        <v>928</v>
      </c>
      <c r="J2093" s="386"/>
      <c r="K2093" s="289">
        <v>1131.92</v>
      </c>
      <c r="O2093" s="46"/>
      <c r="P2093" s="46"/>
      <c r="Q2093" s="46"/>
      <c r="R2093" s="46"/>
      <c r="S2093" s="46"/>
      <c r="T2093" s="46"/>
      <c r="U2093" s="46"/>
      <c r="V2093" s="46"/>
      <c r="W2093" s="46"/>
      <c r="X2093" s="46"/>
      <c r="Y2093" s="46"/>
    </row>
    <row r="2094" spans="1:25" ht="15" customHeight="1" thickTop="1" x14ac:dyDescent="0.2">
      <c r="A2094" s="46"/>
      <c r="B2094" s="278"/>
      <c r="C2094" s="278"/>
      <c r="D2094" s="278"/>
      <c r="E2094" s="278"/>
      <c r="F2094" s="278"/>
      <c r="G2094" s="278"/>
      <c r="H2094" s="278"/>
      <c r="I2094" s="278"/>
      <c r="J2094" s="278"/>
      <c r="K2094" s="278"/>
      <c r="O2094" s="46"/>
      <c r="P2094" s="46"/>
      <c r="Q2094" s="46"/>
      <c r="R2094" s="46"/>
      <c r="S2094" s="46"/>
      <c r="T2094" s="46"/>
      <c r="U2094" s="46"/>
      <c r="V2094" s="46"/>
      <c r="W2094" s="46"/>
      <c r="X2094" s="46"/>
      <c r="Y2094" s="46"/>
    </row>
    <row r="2095" spans="1:25" ht="15" customHeight="1" x14ac:dyDescent="0.2">
      <c r="A2095" s="46"/>
      <c r="B2095" s="259" t="s">
        <v>533</v>
      </c>
      <c r="C2095" s="267" t="s">
        <v>24</v>
      </c>
      <c r="D2095" s="259" t="s">
        <v>25</v>
      </c>
      <c r="E2095" s="259" t="s">
        <v>26</v>
      </c>
      <c r="F2095" s="387" t="s">
        <v>917</v>
      </c>
      <c r="G2095" s="387"/>
      <c r="H2095" s="271" t="s">
        <v>27</v>
      </c>
      <c r="I2095" s="267" t="s">
        <v>28</v>
      </c>
      <c r="J2095" s="267" t="s">
        <v>29</v>
      </c>
      <c r="K2095" s="267" t="s">
        <v>30</v>
      </c>
      <c r="O2095" s="46"/>
      <c r="P2095" s="46"/>
      <c r="Q2095" s="46"/>
      <c r="R2095" s="46"/>
      <c r="S2095" s="46"/>
      <c r="T2095" s="46"/>
      <c r="U2095" s="46"/>
      <c r="V2095" s="46"/>
      <c r="W2095" s="46"/>
      <c r="X2095" s="46"/>
      <c r="Y2095" s="46"/>
    </row>
    <row r="2096" spans="1:25" ht="15" customHeight="1" x14ac:dyDescent="0.2">
      <c r="A2096" s="46"/>
      <c r="B2096" s="260" t="s">
        <v>918</v>
      </c>
      <c r="C2096" s="275" t="s">
        <v>2481</v>
      </c>
      <c r="D2096" s="260" t="s">
        <v>47</v>
      </c>
      <c r="E2096" s="260" t="s">
        <v>2482</v>
      </c>
      <c r="F2096" s="388" t="s">
        <v>4022</v>
      </c>
      <c r="G2096" s="388"/>
      <c r="H2096" s="274" t="s">
        <v>49</v>
      </c>
      <c r="I2096" s="277">
        <v>1</v>
      </c>
      <c r="J2096" s="276">
        <v>658.16</v>
      </c>
      <c r="K2096" s="276">
        <v>658.16</v>
      </c>
      <c r="O2096" s="46"/>
      <c r="P2096" s="46"/>
      <c r="Q2096" s="46"/>
      <c r="R2096" s="46"/>
      <c r="S2096" s="46"/>
      <c r="T2096" s="46"/>
      <c r="U2096" s="46"/>
      <c r="V2096" s="46"/>
      <c r="W2096" s="46"/>
      <c r="X2096" s="46"/>
      <c r="Y2096" s="46"/>
    </row>
    <row r="2097" spans="1:25" ht="15" customHeight="1" x14ac:dyDescent="0.2">
      <c r="A2097" s="46"/>
      <c r="B2097" s="261" t="s">
        <v>953</v>
      </c>
      <c r="C2097" s="280" t="s">
        <v>1761</v>
      </c>
      <c r="D2097" s="261" t="s">
        <v>47</v>
      </c>
      <c r="E2097" s="261" t="s">
        <v>1762</v>
      </c>
      <c r="F2097" s="385" t="s">
        <v>3986</v>
      </c>
      <c r="G2097" s="385"/>
      <c r="H2097" s="279" t="s">
        <v>60</v>
      </c>
      <c r="I2097" s="282">
        <v>7.4399999999999994E-2</v>
      </c>
      <c r="J2097" s="281">
        <v>542.86</v>
      </c>
      <c r="K2097" s="281">
        <v>40.380000000000003</v>
      </c>
      <c r="O2097" s="46"/>
      <c r="P2097" s="46"/>
      <c r="Q2097" s="46"/>
      <c r="R2097" s="46"/>
      <c r="S2097" s="46"/>
      <c r="T2097" s="46"/>
      <c r="U2097" s="46"/>
      <c r="V2097" s="46"/>
      <c r="W2097" s="46"/>
      <c r="X2097" s="46"/>
      <c r="Y2097" s="46"/>
    </row>
    <row r="2098" spans="1:25" ht="15" customHeight="1" x14ac:dyDescent="0.2">
      <c r="A2098" s="46"/>
      <c r="B2098" s="261" t="s">
        <v>953</v>
      </c>
      <c r="C2098" s="280" t="s">
        <v>1019</v>
      </c>
      <c r="D2098" s="261" t="s">
        <v>47</v>
      </c>
      <c r="E2098" s="261" t="s">
        <v>1020</v>
      </c>
      <c r="F2098" s="385" t="s">
        <v>3970</v>
      </c>
      <c r="G2098" s="385"/>
      <c r="H2098" s="279" t="s">
        <v>950</v>
      </c>
      <c r="I2098" s="282">
        <v>4.0027999999999997</v>
      </c>
      <c r="J2098" s="281">
        <v>24.73</v>
      </c>
      <c r="K2098" s="281">
        <v>98.98</v>
      </c>
      <c r="O2098" s="46"/>
      <c r="P2098" s="46"/>
      <c r="Q2098" s="46"/>
      <c r="R2098" s="46"/>
      <c r="S2098" s="46"/>
      <c r="T2098" s="46"/>
      <c r="U2098" s="46"/>
      <c r="V2098" s="46"/>
      <c r="W2098" s="46"/>
      <c r="X2098" s="46"/>
      <c r="Y2098" s="46"/>
    </row>
    <row r="2099" spans="1:25" ht="15" customHeight="1" x14ac:dyDescent="0.2">
      <c r="A2099" s="46"/>
      <c r="B2099" s="261" t="s">
        <v>953</v>
      </c>
      <c r="C2099" s="280" t="s">
        <v>1700</v>
      </c>
      <c r="D2099" s="261" t="s">
        <v>47</v>
      </c>
      <c r="E2099" s="261" t="s">
        <v>1701</v>
      </c>
      <c r="F2099" s="385" t="s">
        <v>3981</v>
      </c>
      <c r="G2099" s="385"/>
      <c r="H2099" s="279" t="s">
        <v>60</v>
      </c>
      <c r="I2099" s="282">
        <v>1.4800000000000001E-2</v>
      </c>
      <c r="J2099" s="281">
        <v>582.66999999999996</v>
      </c>
      <c r="K2099" s="281">
        <v>8.6199999999999992</v>
      </c>
      <c r="O2099" s="46"/>
      <c r="P2099" s="46"/>
      <c r="Q2099" s="46"/>
      <c r="R2099" s="46"/>
      <c r="S2099" s="46"/>
      <c r="T2099" s="46"/>
      <c r="U2099" s="46"/>
      <c r="V2099" s="46"/>
      <c r="W2099" s="46"/>
      <c r="X2099" s="46"/>
      <c r="Y2099" s="46"/>
    </row>
    <row r="2100" spans="1:25" ht="15" customHeight="1" x14ac:dyDescent="0.2">
      <c r="A2100" s="46"/>
      <c r="B2100" s="261" t="s">
        <v>953</v>
      </c>
      <c r="C2100" s="280" t="s">
        <v>1086</v>
      </c>
      <c r="D2100" s="261" t="s">
        <v>47</v>
      </c>
      <c r="E2100" s="261" t="s">
        <v>1087</v>
      </c>
      <c r="F2100" s="385" t="s">
        <v>3970</v>
      </c>
      <c r="G2100" s="385"/>
      <c r="H2100" s="279" t="s">
        <v>950</v>
      </c>
      <c r="I2100" s="282">
        <v>5.0944000000000003</v>
      </c>
      <c r="J2100" s="281">
        <v>35.590000000000003</v>
      </c>
      <c r="K2100" s="281">
        <v>181.3</v>
      </c>
      <c r="O2100" s="46"/>
      <c r="P2100" s="46"/>
      <c r="Q2100" s="46"/>
      <c r="R2100" s="46"/>
      <c r="S2100" s="46"/>
      <c r="T2100" s="46"/>
      <c r="U2100" s="46"/>
      <c r="V2100" s="46"/>
      <c r="W2100" s="46"/>
      <c r="X2100" s="46"/>
      <c r="Y2100" s="46"/>
    </row>
    <row r="2101" spans="1:25" ht="15" customHeight="1" x14ac:dyDescent="0.2">
      <c r="A2101" s="46"/>
      <c r="B2101" s="261" t="s">
        <v>953</v>
      </c>
      <c r="C2101" s="280" t="s">
        <v>1763</v>
      </c>
      <c r="D2101" s="261" t="s">
        <v>47</v>
      </c>
      <c r="E2101" s="261" t="s">
        <v>1764</v>
      </c>
      <c r="F2101" s="385" t="s">
        <v>4023</v>
      </c>
      <c r="G2101" s="385"/>
      <c r="H2101" s="279" t="s">
        <v>40</v>
      </c>
      <c r="I2101" s="282">
        <v>0.81</v>
      </c>
      <c r="J2101" s="281">
        <v>7.66</v>
      </c>
      <c r="K2101" s="281">
        <v>6.2</v>
      </c>
      <c r="O2101" s="46"/>
      <c r="P2101" s="46"/>
      <c r="Q2101" s="46"/>
      <c r="R2101" s="46"/>
      <c r="S2101" s="46"/>
      <c r="T2101" s="46"/>
      <c r="U2101" s="46"/>
      <c r="V2101" s="46"/>
      <c r="W2101" s="46"/>
      <c r="X2101" s="46"/>
      <c r="Y2101" s="46"/>
    </row>
    <row r="2102" spans="1:25" ht="15" customHeight="1" x14ac:dyDescent="0.2">
      <c r="A2102" s="46"/>
      <c r="B2102" s="261" t="s">
        <v>953</v>
      </c>
      <c r="C2102" s="280" t="s">
        <v>1084</v>
      </c>
      <c r="D2102" s="261" t="s">
        <v>47</v>
      </c>
      <c r="E2102" s="261" t="s">
        <v>1085</v>
      </c>
      <c r="F2102" s="385" t="s">
        <v>3985</v>
      </c>
      <c r="G2102" s="385"/>
      <c r="H2102" s="279" t="s">
        <v>1035</v>
      </c>
      <c r="I2102" s="282">
        <v>8.6999999999999994E-3</v>
      </c>
      <c r="J2102" s="281">
        <v>151.57</v>
      </c>
      <c r="K2102" s="281">
        <v>1.31</v>
      </c>
      <c r="O2102" s="46"/>
      <c r="P2102" s="46"/>
      <c r="Q2102" s="46"/>
      <c r="R2102" s="46"/>
      <c r="S2102" s="46"/>
      <c r="T2102" s="46"/>
      <c r="U2102" s="46"/>
      <c r="V2102" s="46"/>
      <c r="W2102" s="46"/>
      <c r="X2102" s="46"/>
      <c r="Y2102" s="46"/>
    </row>
    <row r="2103" spans="1:25" ht="15" customHeight="1" x14ac:dyDescent="0.2">
      <c r="A2103" s="46"/>
      <c r="B2103" s="261" t="s">
        <v>953</v>
      </c>
      <c r="C2103" s="280" t="s">
        <v>1082</v>
      </c>
      <c r="D2103" s="261" t="s">
        <v>47</v>
      </c>
      <c r="E2103" s="261" t="s">
        <v>1083</v>
      </c>
      <c r="F2103" s="385" t="s">
        <v>3985</v>
      </c>
      <c r="G2103" s="385"/>
      <c r="H2103" s="279" t="s">
        <v>1041</v>
      </c>
      <c r="I2103" s="282">
        <v>1.78E-2</v>
      </c>
      <c r="J2103" s="281">
        <v>66</v>
      </c>
      <c r="K2103" s="281">
        <v>1.17</v>
      </c>
      <c r="O2103" s="46"/>
      <c r="P2103" s="46"/>
      <c r="Q2103" s="46"/>
      <c r="R2103" s="46"/>
      <c r="S2103" s="46"/>
      <c r="T2103" s="46"/>
      <c r="U2103" s="46"/>
      <c r="V2103" s="46"/>
      <c r="W2103" s="46"/>
      <c r="X2103" s="46"/>
      <c r="Y2103" s="46"/>
    </row>
    <row r="2104" spans="1:25" ht="15" customHeight="1" x14ac:dyDescent="0.2">
      <c r="A2104" s="46"/>
      <c r="B2104" s="261" t="s">
        <v>953</v>
      </c>
      <c r="C2104" s="280" t="s">
        <v>2710</v>
      </c>
      <c r="D2104" s="261" t="s">
        <v>47</v>
      </c>
      <c r="E2104" s="261" t="s">
        <v>2711</v>
      </c>
      <c r="F2104" s="385" t="s">
        <v>4024</v>
      </c>
      <c r="G2104" s="385"/>
      <c r="H2104" s="279" t="s">
        <v>60</v>
      </c>
      <c r="I2104" s="282">
        <v>4.48E-2</v>
      </c>
      <c r="J2104" s="281">
        <v>2818.42</v>
      </c>
      <c r="K2104" s="281">
        <v>126.26</v>
      </c>
      <c r="O2104" s="46"/>
      <c r="P2104" s="46"/>
      <c r="Q2104" s="46"/>
      <c r="R2104" s="46"/>
      <c r="S2104" s="46"/>
      <c r="T2104" s="46"/>
      <c r="U2104" s="46"/>
      <c r="V2104" s="46"/>
      <c r="W2104" s="46"/>
      <c r="X2104" s="46"/>
      <c r="Y2104" s="46"/>
    </row>
    <row r="2105" spans="1:25" ht="15" customHeight="1" x14ac:dyDescent="0.2">
      <c r="A2105" s="46"/>
      <c r="B2105" s="261" t="s">
        <v>953</v>
      </c>
      <c r="C2105" s="280" t="s">
        <v>1759</v>
      </c>
      <c r="D2105" s="261" t="s">
        <v>47</v>
      </c>
      <c r="E2105" s="261" t="s">
        <v>1760</v>
      </c>
      <c r="F2105" s="385" t="s">
        <v>3981</v>
      </c>
      <c r="G2105" s="385"/>
      <c r="H2105" s="279" t="s">
        <v>60</v>
      </c>
      <c r="I2105" s="282">
        <v>0.11559999999999999</v>
      </c>
      <c r="J2105" s="281">
        <v>665.51</v>
      </c>
      <c r="K2105" s="281">
        <v>76.930000000000007</v>
      </c>
      <c r="O2105" s="46"/>
      <c r="P2105" s="46"/>
      <c r="Q2105" s="46"/>
      <c r="R2105" s="46"/>
      <c r="S2105" s="46"/>
      <c r="T2105" s="46"/>
      <c r="U2105" s="46"/>
      <c r="V2105" s="46"/>
      <c r="W2105" s="46"/>
      <c r="X2105" s="46"/>
      <c r="Y2105" s="46"/>
    </row>
    <row r="2106" spans="1:25" ht="15" customHeight="1" x14ac:dyDescent="0.2">
      <c r="A2106" s="46"/>
      <c r="B2106" s="262" t="s">
        <v>919</v>
      </c>
      <c r="C2106" s="284" t="s">
        <v>1050</v>
      </c>
      <c r="D2106" s="262" t="s">
        <v>47</v>
      </c>
      <c r="E2106" s="262" t="s">
        <v>1051</v>
      </c>
      <c r="F2106" s="389" t="s">
        <v>923</v>
      </c>
      <c r="G2106" s="389"/>
      <c r="H2106" s="283" t="s">
        <v>83</v>
      </c>
      <c r="I2106" s="286">
        <v>0.11840000000000001</v>
      </c>
      <c r="J2106" s="285">
        <v>7.23</v>
      </c>
      <c r="K2106" s="285">
        <v>0.85</v>
      </c>
      <c r="O2106" s="46"/>
      <c r="P2106" s="46"/>
      <c r="Q2106" s="46"/>
      <c r="R2106" s="46"/>
      <c r="S2106" s="46"/>
      <c r="T2106" s="46"/>
      <c r="U2106" s="46"/>
      <c r="V2106" s="46"/>
      <c r="W2106" s="46"/>
      <c r="X2106" s="46"/>
      <c r="Y2106" s="46"/>
    </row>
    <row r="2107" spans="1:25" ht="15" customHeight="1" x14ac:dyDescent="0.2">
      <c r="A2107" s="46"/>
      <c r="B2107" s="262" t="s">
        <v>919</v>
      </c>
      <c r="C2107" s="284" t="s">
        <v>1702</v>
      </c>
      <c r="D2107" s="262" t="s">
        <v>47</v>
      </c>
      <c r="E2107" s="262" t="s">
        <v>1703</v>
      </c>
      <c r="F2107" s="389" t="s">
        <v>923</v>
      </c>
      <c r="G2107" s="389"/>
      <c r="H2107" s="283" t="s">
        <v>49</v>
      </c>
      <c r="I2107" s="286">
        <v>131.81880000000001</v>
      </c>
      <c r="J2107" s="285">
        <v>0.73</v>
      </c>
      <c r="K2107" s="285">
        <v>96.22</v>
      </c>
      <c r="O2107" s="46"/>
      <c r="P2107" s="46"/>
      <c r="Q2107" s="46"/>
      <c r="R2107" s="46"/>
      <c r="S2107" s="46"/>
      <c r="T2107" s="46"/>
      <c r="U2107" s="46"/>
      <c r="V2107" s="46"/>
      <c r="W2107" s="46"/>
      <c r="X2107" s="46"/>
      <c r="Y2107" s="46"/>
    </row>
    <row r="2108" spans="1:25" ht="15" customHeight="1" x14ac:dyDescent="0.2">
      <c r="A2108" s="46"/>
      <c r="B2108" s="262" t="s">
        <v>919</v>
      </c>
      <c r="C2108" s="284" t="s">
        <v>1100</v>
      </c>
      <c r="D2108" s="262" t="s">
        <v>47</v>
      </c>
      <c r="E2108" s="262" t="s">
        <v>1101</v>
      </c>
      <c r="F2108" s="389" t="s">
        <v>923</v>
      </c>
      <c r="G2108" s="389"/>
      <c r="H2108" s="283" t="s">
        <v>83</v>
      </c>
      <c r="I2108" s="286">
        <v>0.14080000000000001</v>
      </c>
      <c r="J2108" s="285">
        <v>2.5299999999999998</v>
      </c>
      <c r="K2108" s="285">
        <v>0.35</v>
      </c>
      <c r="O2108" s="46"/>
      <c r="P2108" s="46"/>
      <c r="Q2108" s="46"/>
      <c r="R2108" s="46"/>
      <c r="S2108" s="46"/>
      <c r="T2108" s="46"/>
      <c r="U2108" s="46"/>
      <c r="V2108" s="46"/>
      <c r="W2108" s="46"/>
      <c r="X2108" s="46"/>
      <c r="Y2108" s="46"/>
    </row>
    <row r="2109" spans="1:25" ht="15" customHeight="1" x14ac:dyDescent="0.2">
      <c r="A2109" s="46"/>
      <c r="B2109" s="262" t="s">
        <v>919</v>
      </c>
      <c r="C2109" s="284" t="s">
        <v>1027</v>
      </c>
      <c r="D2109" s="262" t="s">
        <v>47</v>
      </c>
      <c r="E2109" s="262" t="s">
        <v>1028</v>
      </c>
      <c r="F2109" s="389" t="s">
        <v>923</v>
      </c>
      <c r="G2109" s="389"/>
      <c r="H2109" s="283" t="s">
        <v>97</v>
      </c>
      <c r="I2109" s="286">
        <v>1.2500000000000001E-2</v>
      </c>
      <c r="J2109" s="285">
        <v>17.829999999999998</v>
      </c>
      <c r="K2109" s="285">
        <v>0.22</v>
      </c>
      <c r="O2109" s="46"/>
      <c r="P2109" s="46"/>
      <c r="Q2109" s="46"/>
      <c r="R2109" s="46"/>
      <c r="S2109" s="46"/>
      <c r="T2109" s="46"/>
      <c r="U2109" s="46"/>
      <c r="V2109" s="46"/>
      <c r="W2109" s="46"/>
      <c r="X2109" s="46"/>
      <c r="Y2109" s="46"/>
    </row>
    <row r="2110" spans="1:25" ht="15" customHeight="1" x14ac:dyDescent="0.2">
      <c r="A2110" s="46"/>
      <c r="B2110" s="262" t="s">
        <v>919</v>
      </c>
      <c r="C2110" s="284" t="s">
        <v>1208</v>
      </c>
      <c r="D2110" s="262" t="s">
        <v>47</v>
      </c>
      <c r="E2110" s="262" t="s">
        <v>1209</v>
      </c>
      <c r="F2110" s="389" t="s">
        <v>923</v>
      </c>
      <c r="G2110" s="389"/>
      <c r="H2110" s="283" t="s">
        <v>83</v>
      </c>
      <c r="I2110" s="286">
        <v>0.44159999999999999</v>
      </c>
      <c r="J2110" s="285">
        <v>43.81</v>
      </c>
      <c r="K2110" s="285">
        <v>19.34</v>
      </c>
      <c r="O2110" s="46"/>
      <c r="P2110" s="46"/>
      <c r="Q2110" s="46"/>
      <c r="R2110" s="46"/>
      <c r="S2110" s="46"/>
      <c r="T2110" s="46"/>
      <c r="U2110" s="46"/>
      <c r="V2110" s="46"/>
      <c r="W2110" s="46"/>
      <c r="X2110" s="46"/>
      <c r="Y2110" s="46"/>
    </row>
    <row r="2111" spans="1:25" ht="15" customHeight="1" x14ac:dyDescent="0.2">
      <c r="A2111" s="46"/>
      <c r="B2111" s="262" t="s">
        <v>919</v>
      </c>
      <c r="C2111" s="284" t="s">
        <v>1098</v>
      </c>
      <c r="D2111" s="262" t="s">
        <v>47</v>
      </c>
      <c r="E2111" s="262" t="s">
        <v>1099</v>
      </c>
      <c r="F2111" s="389" t="s">
        <v>923</v>
      </c>
      <c r="G2111" s="389"/>
      <c r="H2111" s="283" t="s">
        <v>1075</v>
      </c>
      <c r="I2111" s="286">
        <v>5.4000000000000003E-3</v>
      </c>
      <c r="J2111" s="285">
        <v>6.46</v>
      </c>
      <c r="K2111" s="285">
        <v>0.03</v>
      </c>
      <c r="O2111" s="46"/>
      <c r="P2111" s="46"/>
      <c r="Q2111" s="46"/>
      <c r="R2111" s="46"/>
      <c r="S2111" s="46"/>
      <c r="T2111" s="46"/>
      <c r="U2111" s="46"/>
      <c r="V2111" s="46"/>
      <c r="W2111" s="46"/>
      <c r="X2111" s="46"/>
      <c r="Y2111" s="46"/>
    </row>
    <row r="2112" spans="1:25" ht="15" customHeight="1" x14ac:dyDescent="0.2">
      <c r="A2112" s="46"/>
      <c r="B2112" s="263"/>
      <c r="C2112" s="263"/>
      <c r="D2112" s="263"/>
      <c r="E2112" s="263"/>
      <c r="F2112" s="263" t="s">
        <v>924</v>
      </c>
      <c r="G2112" s="289">
        <v>338.02</v>
      </c>
      <c r="H2112" s="263" t="s">
        <v>925</v>
      </c>
      <c r="I2112" s="289">
        <v>0</v>
      </c>
      <c r="J2112" s="263" t="s">
        <v>926</v>
      </c>
      <c r="K2112" s="289">
        <v>338.02</v>
      </c>
      <c r="O2112" s="46"/>
      <c r="P2112" s="46"/>
      <c r="Q2112" s="46"/>
      <c r="R2112" s="46"/>
      <c r="S2112" s="46"/>
      <c r="T2112" s="46"/>
      <c r="U2112" s="46"/>
      <c r="V2112" s="46"/>
      <c r="W2112" s="46"/>
      <c r="X2112" s="46"/>
      <c r="Y2112" s="46"/>
    </row>
    <row r="2113" spans="1:25" ht="15" customHeight="1" thickBot="1" x14ac:dyDescent="0.25">
      <c r="A2113" s="46"/>
      <c r="B2113" s="263"/>
      <c r="C2113" s="263"/>
      <c r="D2113" s="263"/>
      <c r="E2113" s="263"/>
      <c r="F2113" s="263" t="s">
        <v>927</v>
      </c>
      <c r="G2113" s="289">
        <v>136.96</v>
      </c>
      <c r="H2113" s="263"/>
      <c r="I2113" s="386" t="s">
        <v>928</v>
      </c>
      <c r="J2113" s="386"/>
      <c r="K2113" s="289">
        <v>795.12</v>
      </c>
      <c r="O2113" s="46"/>
      <c r="P2113" s="46"/>
      <c r="Q2113" s="46"/>
      <c r="R2113" s="46"/>
      <c r="S2113" s="46"/>
      <c r="T2113" s="46"/>
      <c r="U2113" s="46"/>
      <c r="V2113" s="46"/>
      <c r="W2113" s="46"/>
      <c r="X2113" s="46"/>
      <c r="Y2113" s="46"/>
    </row>
    <row r="2114" spans="1:25" ht="15" customHeight="1" thickTop="1" x14ac:dyDescent="0.2">
      <c r="A2114" s="46"/>
      <c r="B2114" s="278"/>
      <c r="C2114" s="278"/>
      <c r="D2114" s="278"/>
      <c r="E2114" s="278"/>
      <c r="F2114" s="278"/>
      <c r="G2114" s="278"/>
      <c r="H2114" s="278"/>
      <c r="I2114" s="278"/>
      <c r="J2114" s="278"/>
      <c r="K2114" s="278"/>
      <c r="O2114" s="46"/>
      <c r="P2114" s="46"/>
      <c r="Q2114" s="46"/>
      <c r="R2114" s="46"/>
      <c r="S2114" s="46"/>
      <c r="T2114" s="46"/>
      <c r="U2114" s="46"/>
      <c r="V2114" s="46"/>
      <c r="W2114" s="46"/>
      <c r="X2114" s="46"/>
      <c r="Y2114" s="46"/>
    </row>
    <row r="2115" spans="1:25" ht="15" customHeight="1" x14ac:dyDescent="0.2">
      <c r="A2115" s="46"/>
      <c r="B2115" s="259" t="s">
        <v>534</v>
      </c>
      <c r="C2115" s="267" t="s">
        <v>24</v>
      </c>
      <c r="D2115" s="259" t="s">
        <v>25</v>
      </c>
      <c r="E2115" s="259" t="s">
        <v>26</v>
      </c>
      <c r="F2115" s="387" t="s">
        <v>917</v>
      </c>
      <c r="G2115" s="387"/>
      <c r="H2115" s="271" t="s">
        <v>27</v>
      </c>
      <c r="I2115" s="267" t="s">
        <v>28</v>
      </c>
      <c r="J2115" s="267" t="s">
        <v>29</v>
      </c>
      <c r="K2115" s="267" t="s">
        <v>30</v>
      </c>
      <c r="O2115" s="46"/>
      <c r="P2115" s="46"/>
      <c r="Q2115" s="46"/>
      <c r="R2115" s="46"/>
      <c r="S2115" s="46"/>
      <c r="T2115" s="46"/>
      <c r="U2115" s="46"/>
      <c r="V2115" s="46"/>
      <c r="W2115" s="46"/>
      <c r="X2115" s="46"/>
      <c r="Y2115" s="46"/>
    </row>
    <row r="2116" spans="1:25" ht="15" customHeight="1" x14ac:dyDescent="0.2">
      <c r="A2116" s="46"/>
      <c r="B2116" s="260" t="s">
        <v>918</v>
      </c>
      <c r="C2116" s="275" t="s">
        <v>3435</v>
      </c>
      <c r="D2116" s="260" t="s">
        <v>73</v>
      </c>
      <c r="E2116" s="260" t="s">
        <v>3436</v>
      </c>
      <c r="F2116" s="388" t="s">
        <v>952</v>
      </c>
      <c r="G2116" s="388"/>
      <c r="H2116" s="274" t="s">
        <v>49</v>
      </c>
      <c r="I2116" s="277">
        <v>1</v>
      </c>
      <c r="J2116" s="276">
        <v>106.77</v>
      </c>
      <c r="K2116" s="276">
        <v>106.77</v>
      </c>
      <c r="O2116" s="46"/>
      <c r="P2116" s="46"/>
      <c r="Q2116" s="46"/>
      <c r="R2116" s="46"/>
      <c r="S2116" s="46"/>
      <c r="T2116" s="46"/>
      <c r="U2116" s="46"/>
      <c r="V2116" s="46"/>
      <c r="W2116" s="46"/>
      <c r="X2116" s="46"/>
      <c r="Y2116" s="46"/>
    </row>
    <row r="2117" spans="1:25" ht="15" customHeight="1" x14ac:dyDescent="0.2">
      <c r="A2117" s="46"/>
      <c r="B2117" s="261" t="s">
        <v>953</v>
      </c>
      <c r="C2117" s="280" t="s">
        <v>954</v>
      </c>
      <c r="D2117" s="261" t="s">
        <v>47</v>
      </c>
      <c r="E2117" s="261" t="s">
        <v>955</v>
      </c>
      <c r="F2117" s="385" t="s">
        <v>3970</v>
      </c>
      <c r="G2117" s="385"/>
      <c r="H2117" s="279" t="s">
        <v>950</v>
      </c>
      <c r="I2117" s="282">
        <v>1.2170000000000001</v>
      </c>
      <c r="J2117" s="281">
        <v>34.46</v>
      </c>
      <c r="K2117" s="281">
        <v>41.93</v>
      </c>
      <c r="O2117" s="46"/>
      <c r="P2117" s="46"/>
      <c r="Q2117" s="46"/>
      <c r="R2117" s="46"/>
      <c r="S2117" s="46"/>
      <c r="T2117" s="46"/>
      <c r="U2117" s="46"/>
      <c r="V2117" s="46"/>
      <c r="W2117" s="46"/>
      <c r="X2117" s="46"/>
      <c r="Y2117" s="46"/>
    </row>
    <row r="2118" spans="1:25" ht="15" customHeight="1" x14ac:dyDescent="0.2">
      <c r="A2118" s="46"/>
      <c r="B2118" s="261" t="s">
        <v>953</v>
      </c>
      <c r="C2118" s="280" t="s">
        <v>957</v>
      </c>
      <c r="D2118" s="261" t="s">
        <v>47</v>
      </c>
      <c r="E2118" s="261" t="s">
        <v>958</v>
      </c>
      <c r="F2118" s="385" t="s">
        <v>3970</v>
      </c>
      <c r="G2118" s="385"/>
      <c r="H2118" s="279" t="s">
        <v>950</v>
      </c>
      <c r="I2118" s="282">
        <v>1.2170000000000001</v>
      </c>
      <c r="J2118" s="281">
        <v>26.08</v>
      </c>
      <c r="K2118" s="281">
        <v>31.73</v>
      </c>
      <c r="O2118" s="46"/>
      <c r="P2118" s="46"/>
      <c r="Q2118" s="46"/>
      <c r="R2118" s="46"/>
      <c r="S2118" s="46"/>
      <c r="T2118" s="46"/>
      <c r="U2118" s="46"/>
      <c r="V2118" s="46"/>
      <c r="W2118" s="46"/>
      <c r="X2118" s="46"/>
      <c r="Y2118" s="46"/>
    </row>
    <row r="2119" spans="1:25" ht="15" customHeight="1" x14ac:dyDescent="0.2">
      <c r="A2119" s="46"/>
      <c r="B2119" s="262" t="s">
        <v>919</v>
      </c>
      <c r="C2119" s="284" t="s">
        <v>3663</v>
      </c>
      <c r="D2119" s="262" t="s">
        <v>43</v>
      </c>
      <c r="E2119" s="262" t="s">
        <v>3664</v>
      </c>
      <c r="F2119" s="389" t="s">
        <v>923</v>
      </c>
      <c r="G2119" s="389"/>
      <c r="H2119" s="283" t="s">
        <v>49</v>
      </c>
      <c r="I2119" s="286">
        <v>1</v>
      </c>
      <c r="J2119" s="285">
        <v>25.99</v>
      </c>
      <c r="K2119" s="285">
        <v>25.99</v>
      </c>
      <c r="O2119" s="46"/>
      <c r="P2119" s="46"/>
      <c r="Q2119" s="46"/>
      <c r="R2119" s="46"/>
      <c r="S2119" s="46"/>
      <c r="T2119" s="46"/>
      <c r="U2119" s="46"/>
      <c r="V2119" s="46"/>
      <c r="W2119" s="46"/>
      <c r="X2119" s="46"/>
      <c r="Y2119" s="46"/>
    </row>
    <row r="2120" spans="1:25" ht="15" customHeight="1" x14ac:dyDescent="0.2">
      <c r="A2120" s="46"/>
      <c r="B2120" s="262" t="s">
        <v>919</v>
      </c>
      <c r="C2120" s="284" t="s">
        <v>3665</v>
      </c>
      <c r="D2120" s="262" t="s">
        <v>43</v>
      </c>
      <c r="E2120" s="262" t="s">
        <v>3666</v>
      </c>
      <c r="F2120" s="389" t="s">
        <v>923</v>
      </c>
      <c r="G2120" s="389"/>
      <c r="H2120" s="283" t="s">
        <v>49</v>
      </c>
      <c r="I2120" s="286">
        <v>1</v>
      </c>
      <c r="J2120" s="285">
        <v>7.12</v>
      </c>
      <c r="K2120" s="285">
        <v>7.12</v>
      </c>
      <c r="O2120" s="46"/>
      <c r="P2120" s="46"/>
      <c r="Q2120" s="46"/>
      <c r="R2120" s="46"/>
      <c r="S2120" s="46"/>
      <c r="T2120" s="46"/>
      <c r="U2120" s="46"/>
      <c r="V2120" s="46"/>
      <c r="W2120" s="46"/>
      <c r="X2120" s="46"/>
      <c r="Y2120" s="46"/>
    </row>
    <row r="2121" spans="1:25" ht="15" customHeight="1" x14ac:dyDescent="0.2">
      <c r="A2121" s="46"/>
      <c r="B2121" s="263"/>
      <c r="C2121" s="263"/>
      <c r="D2121" s="263"/>
      <c r="E2121" s="263"/>
      <c r="F2121" s="263" t="s">
        <v>924</v>
      </c>
      <c r="G2121" s="289">
        <v>64.98</v>
      </c>
      <c r="H2121" s="263" t="s">
        <v>925</v>
      </c>
      <c r="I2121" s="289">
        <v>0</v>
      </c>
      <c r="J2121" s="263" t="s">
        <v>926</v>
      </c>
      <c r="K2121" s="289">
        <v>64.98</v>
      </c>
      <c r="O2121" s="46"/>
      <c r="P2121" s="46"/>
      <c r="Q2121" s="46"/>
      <c r="R2121" s="46"/>
      <c r="S2121" s="46"/>
      <c r="T2121" s="46"/>
      <c r="U2121" s="46"/>
      <c r="V2121" s="46"/>
      <c r="W2121" s="46"/>
      <c r="X2121" s="46"/>
      <c r="Y2121" s="46"/>
    </row>
    <row r="2122" spans="1:25" ht="15" customHeight="1" x14ac:dyDescent="0.2">
      <c r="A2122" s="46"/>
      <c r="B2122" s="263"/>
      <c r="C2122" s="263"/>
      <c r="D2122" s="263"/>
      <c r="E2122" s="263"/>
      <c r="F2122" s="263" t="s">
        <v>927</v>
      </c>
      <c r="G2122" s="289">
        <v>22.21</v>
      </c>
      <c r="H2122" s="263"/>
      <c r="I2122" s="386" t="s">
        <v>928</v>
      </c>
      <c r="J2122" s="386"/>
      <c r="K2122" s="289">
        <v>128.97999999999999</v>
      </c>
      <c r="O2122" s="46"/>
      <c r="P2122" s="46"/>
      <c r="Q2122" s="46"/>
      <c r="R2122" s="46"/>
      <c r="S2122" s="46"/>
      <c r="T2122" s="46"/>
      <c r="U2122" s="46"/>
      <c r="V2122" s="46"/>
      <c r="W2122" s="46"/>
      <c r="X2122" s="46"/>
      <c r="Y2122" s="46"/>
    </row>
    <row r="2123" spans="1:25" ht="15" customHeight="1" x14ac:dyDescent="0.2">
      <c r="A2123" s="46"/>
      <c r="B2123" s="401" t="s">
        <v>2776</v>
      </c>
      <c r="C2123" s="401"/>
      <c r="D2123" s="401"/>
      <c r="E2123" s="401"/>
      <c r="F2123" s="401"/>
      <c r="G2123" s="401"/>
      <c r="H2123" s="401"/>
      <c r="I2123" s="401"/>
      <c r="J2123" s="401"/>
      <c r="K2123" s="401"/>
      <c r="O2123" s="46"/>
      <c r="P2123" s="46"/>
      <c r="Q2123" s="46"/>
      <c r="R2123" s="46"/>
      <c r="S2123" s="46"/>
      <c r="T2123" s="46"/>
      <c r="U2123" s="46"/>
      <c r="V2123" s="46"/>
      <c r="W2123" s="46"/>
      <c r="X2123" s="46"/>
      <c r="Y2123" s="46"/>
    </row>
    <row r="2124" spans="1:25" ht="15" customHeight="1" thickBot="1" x14ac:dyDescent="0.25">
      <c r="A2124" s="46"/>
      <c r="B2124" s="425" t="s">
        <v>3810</v>
      </c>
      <c r="C2124" s="425"/>
      <c r="D2124" s="425"/>
      <c r="E2124" s="425"/>
      <c r="F2124" s="425"/>
      <c r="G2124" s="425"/>
      <c r="H2124" s="425"/>
      <c r="I2124" s="425"/>
      <c r="J2124" s="425"/>
      <c r="K2124" s="425"/>
      <c r="O2124" s="46"/>
      <c r="P2124" s="46"/>
      <c r="Q2124" s="46"/>
      <c r="R2124" s="46"/>
      <c r="S2124" s="46"/>
      <c r="T2124" s="46"/>
      <c r="U2124" s="46"/>
      <c r="V2124" s="46"/>
      <c r="W2124" s="46"/>
      <c r="X2124" s="46"/>
      <c r="Y2124" s="46"/>
    </row>
    <row r="2125" spans="1:25" ht="15" customHeight="1" thickTop="1" x14ac:dyDescent="0.2">
      <c r="A2125" s="46"/>
      <c r="B2125" s="278"/>
      <c r="C2125" s="278"/>
      <c r="D2125" s="278"/>
      <c r="E2125" s="278"/>
      <c r="F2125" s="278"/>
      <c r="G2125" s="278"/>
      <c r="H2125" s="278"/>
      <c r="I2125" s="278"/>
      <c r="J2125" s="278"/>
      <c r="K2125" s="278"/>
      <c r="O2125" s="46"/>
      <c r="P2125" s="46"/>
      <c r="Q2125" s="46"/>
      <c r="R2125" s="46"/>
      <c r="S2125" s="46"/>
      <c r="T2125" s="46"/>
      <c r="U2125" s="46"/>
      <c r="V2125" s="46"/>
      <c r="W2125" s="46"/>
      <c r="X2125" s="46"/>
      <c r="Y2125" s="46"/>
    </row>
    <row r="2126" spans="1:25" ht="15" customHeight="1" x14ac:dyDescent="0.2">
      <c r="A2126" s="46"/>
      <c r="B2126" s="259" t="s">
        <v>537</v>
      </c>
      <c r="C2126" s="267" t="s">
        <v>24</v>
      </c>
      <c r="D2126" s="259" t="s">
        <v>25</v>
      </c>
      <c r="E2126" s="259" t="s">
        <v>26</v>
      </c>
      <c r="F2126" s="387" t="s">
        <v>917</v>
      </c>
      <c r="G2126" s="387"/>
      <c r="H2126" s="271" t="s">
        <v>27</v>
      </c>
      <c r="I2126" s="267" t="s">
        <v>28</v>
      </c>
      <c r="J2126" s="267" t="s">
        <v>29</v>
      </c>
      <c r="K2126" s="267" t="s">
        <v>30</v>
      </c>
      <c r="O2126" s="46"/>
      <c r="P2126" s="46"/>
      <c r="Q2126" s="46"/>
      <c r="R2126" s="46"/>
      <c r="S2126" s="46"/>
      <c r="T2126" s="46"/>
      <c r="U2126" s="46"/>
      <c r="V2126" s="46"/>
      <c r="W2126" s="46"/>
      <c r="X2126" s="46"/>
      <c r="Y2126" s="46"/>
    </row>
    <row r="2127" spans="1:25" ht="15" customHeight="1" x14ac:dyDescent="0.2">
      <c r="A2127" s="46"/>
      <c r="B2127" s="260" t="s">
        <v>918</v>
      </c>
      <c r="C2127" s="275" t="s">
        <v>535</v>
      </c>
      <c r="D2127" s="260" t="s">
        <v>47</v>
      </c>
      <c r="E2127" s="260" t="s">
        <v>536</v>
      </c>
      <c r="F2127" s="388" t="s">
        <v>4025</v>
      </c>
      <c r="G2127" s="388"/>
      <c r="H2127" s="274" t="s">
        <v>49</v>
      </c>
      <c r="I2127" s="277">
        <v>1</v>
      </c>
      <c r="J2127" s="276">
        <v>76.87</v>
      </c>
      <c r="K2127" s="276">
        <v>76.87</v>
      </c>
      <c r="O2127" s="46"/>
      <c r="P2127" s="46"/>
      <c r="Q2127" s="46"/>
      <c r="R2127" s="46"/>
      <c r="S2127" s="46"/>
      <c r="T2127" s="46"/>
      <c r="U2127" s="46"/>
      <c r="V2127" s="46"/>
      <c r="W2127" s="46"/>
      <c r="X2127" s="46"/>
      <c r="Y2127" s="46"/>
    </row>
    <row r="2128" spans="1:25" ht="15" customHeight="1" x14ac:dyDescent="0.2">
      <c r="A2128" s="46"/>
      <c r="B2128" s="261" t="s">
        <v>953</v>
      </c>
      <c r="C2128" s="280" t="s">
        <v>957</v>
      </c>
      <c r="D2128" s="261" t="s">
        <v>47</v>
      </c>
      <c r="E2128" s="261" t="s">
        <v>958</v>
      </c>
      <c r="F2128" s="385" t="s">
        <v>3970</v>
      </c>
      <c r="G2128" s="385"/>
      <c r="H2128" s="279" t="s">
        <v>950</v>
      </c>
      <c r="I2128" s="282">
        <v>0.42309999999999998</v>
      </c>
      <c r="J2128" s="281">
        <v>26.08</v>
      </c>
      <c r="K2128" s="281">
        <v>11.03</v>
      </c>
      <c r="O2128" s="46"/>
      <c r="P2128" s="46"/>
      <c r="Q2128" s="46"/>
      <c r="R2128" s="46"/>
      <c r="S2128" s="46"/>
      <c r="T2128" s="46"/>
      <c r="U2128" s="46"/>
      <c r="V2128" s="46"/>
      <c r="W2128" s="46"/>
      <c r="X2128" s="46"/>
      <c r="Y2128" s="46"/>
    </row>
    <row r="2129" spans="1:25" ht="15" customHeight="1" x14ac:dyDescent="0.2">
      <c r="A2129" s="46"/>
      <c r="B2129" s="261" t="s">
        <v>953</v>
      </c>
      <c r="C2129" s="280" t="s">
        <v>954</v>
      </c>
      <c r="D2129" s="261" t="s">
        <v>47</v>
      </c>
      <c r="E2129" s="261" t="s">
        <v>955</v>
      </c>
      <c r="F2129" s="385" t="s">
        <v>3970</v>
      </c>
      <c r="G2129" s="385"/>
      <c r="H2129" s="279" t="s">
        <v>950</v>
      </c>
      <c r="I2129" s="282">
        <v>0.42309999999999998</v>
      </c>
      <c r="J2129" s="281">
        <v>34.46</v>
      </c>
      <c r="K2129" s="281">
        <v>14.58</v>
      </c>
      <c r="O2129" s="46"/>
      <c r="P2129" s="46"/>
      <c r="Q2129" s="46"/>
      <c r="R2129" s="46"/>
      <c r="S2129" s="46"/>
      <c r="T2129" s="46"/>
      <c r="U2129" s="46"/>
      <c r="V2129" s="46"/>
      <c r="W2129" s="46"/>
      <c r="X2129" s="46"/>
      <c r="Y2129" s="46"/>
    </row>
    <row r="2130" spans="1:25" ht="15" customHeight="1" x14ac:dyDescent="0.2">
      <c r="A2130" s="46"/>
      <c r="B2130" s="262" t="s">
        <v>919</v>
      </c>
      <c r="C2130" s="284" t="s">
        <v>1489</v>
      </c>
      <c r="D2130" s="262" t="s">
        <v>47</v>
      </c>
      <c r="E2130" s="262" t="s">
        <v>2706</v>
      </c>
      <c r="F2130" s="389" t="s">
        <v>923</v>
      </c>
      <c r="G2130" s="389"/>
      <c r="H2130" s="283" t="s">
        <v>49</v>
      </c>
      <c r="I2130" s="286">
        <v>1.54E-2</v>
      </c>
      <c r="J2130" s="285">
        <v>2.08</v>
      </c>
      <c r="K2130" s="285">
        <v>0.03</v>
      </c>
      <c r="O2130" s="46"/>
      <c r="P2130" s="46"/>
      <c r="Q2130" s="46"/>
      <c r="R2130" s="46"/>
      <c r="S2130" s="46"/>
      <c r="T2130" s="46"/>
      <c r="U2130" s="46"/>
      <c r="V2130" s="46"/>
      <c r="W2130" s="46"/>
      <c r="X2130" s="46"/>
      <c r="Y2130" s="46"/>
    </row>
    <row r="2131" spans="1:25" ht="15" customHeight="1" x14ac:dyDescent="0.2">
      <c r="A2131" s="46"/>
      <c r="B2131" s="262" t="s">
        <v>919</v>
      </c>
      <c r="C2131" s="284" t="s">
        <v>1492</v>
      </c>
      <c r="D2131" s="262" t="s">
        <v>47</v>
      </c>
      <c r="E2131" s="262" t="s">
        <v>1493</v>
      </c>
      <c r="F2131" s="389" t="s">
        <v>923</v>
      </c>
      <c r="G2131" s="389"/>
      <c r="H2131" s="283" t="s">
        <v>49</v>
      </c>
      <c r="I2131" s="286">
        <v>4.3999999999999997E-2</v>
      </c>
      <c r="J2131" s="285">
        <v>89.35</v>
      </c>
      <c r="K2131" s="285">
        <v>3.93</v>
      </c>
      <c r="O2131" s="46"/>
      <c r="P2131" s="46"/>
      <c r="Q2131" s="46"/>
      <c r="R2131" s="46"/>
      <c r="S2131" s="46"/>
      <c r="T2131" s="46"/>
      <c r="U2131" s="46"/>
      <c r="V2131" s="46"/>
      <c r="W2131" s="46"/>
      <c r="X2131" s="46"/>
      <c r="Y2131" s="46"/>
    </row>
    <row r="2132" spans="1:25" ht="15" customHeight="1" x14ac:dyDescent="0.2">
      <c r="A2132" s="46"/>
      <c r="B2132" s="262" t="s">
        <v>919</v>
      </c>
      <c r="C2132" s="284" t="s">
        <v>1552</v>
      </c>
      <c r="D2132" s="262" t="s">
        <v>47</v>
      </c>
      <c r="E2132" s="262" t="s">
        <v>1553</v>
      </c>
      <c r="F2132" s="389" t="s">
        <v>923</v>
      </c>
      <c r="G2132" s="389"/>
      <c r="H2132" s="283" t="s">
        <v>49</v>
      </c>
      <c r="I2132" s="286">
        <v>1</v>
      </c>
      <c r="J2132" s="285">
        <v>45</v>
      </c>
      <c r="K2132" s="285">
        <v>45</v>
      </c>
      <c r="O2132" s="46"/>
      <c r="P2132" s="46"/>
      <c r="Q2132" s="46"/>
      <c r="R2132" s="46"/>
      <c r="S2132" s="46"/>
      <c r="T2132" s="46"/>
      <c r="U2132" s="46"/>
      <c r="V2132" s="46"/>
      <c r="W2132" s="46"/>
      <c r="X2132" s="46"/>
      <c r="Y2132" s="46"/>
    </row>
    <row r="2133" spans="1:25" ht="15" customHeight="1" x14ac:dyDescent="0.2">
      <c r="A2133" s="46"/>
      <c r="B2133" s="262" t="s">
        <v>919</v>
      </c>
      <c r="C2133" s="284" t="s">
        <v>1500</v>
      </c>
      <c r="D2133" s="262" t="s">
        <v>47</v>
      </c>
      <c r="E2133" s="262" t="s">
        <v>1501</v>
      </c>
      <c r="F2133" s="389" t="s">
        <v>923</v>
      </c>
      <c r="G2133" s="389"/>
      <c r="H2133" s="283" t="s">
        <v>49</v>
      </c>
      <c r="I2133" s="286">
        <v>2.92E-2</v>
      </c>
      <c r="J2133" s="285">
        <v>78.86</v>
      </c>
      <c r="K2133" s="285">
        <v>2.2999999999999998</v>
      </c>
      <c r="O2133" s="46"/>
      <c r="P2133" s="46"/>
      <c r="Q2133" s="46"/>
      <c r="R2133" s="46"/>
      <c r="S2133" s="46"/>
      <c r="T2133" s="46"/>
      <c r="U2133" s="46"/>
      <c r="V2133" s="46"/>
      <c r="W2133" s="46"/>
      <c r="X2133" s="46"/>
      <c r="Y2133" s="46"/>
    </row>
    <row r="2134" spans="1:25" ht="15" customHeight="1" x14ac:dyDescent="0.2">
      <c r="A2134" s="46"/>
      <c r="B2134" s="263"/>
      <c r="C2134" s="263"/>
      <c r="D2134" s="263"/>
      <c r="E2134" s="263"/>
      <c r="F2134" s="263" t="s">
        <v>924</v>
      </c>
      <c r="G2134" s="289">
        <v>22.58</v>
      </c>
      <c r="H2134" s="263" t="s">
        <v>925</v>
      </c>
      <c r="I2134" s="289">
        <v>0</v>
      </c>
      <c r="J2134" s="263" t="s">
        <v>926</v>
      </c>
      <c r="K2134" s="289">
        <v>22.58</v>
      </c>
      <c r="O2134" s="46"/>
      <c r="P2134" s="46"/>
      <c r="Q2134" s="46"/>
      <c r="R2134" s="46"/>
      <c r="S2134" s="46"/>
      <c r="T2134" s="46"/>
      <c r="U2134" s="46"/>
      <c r="V2134" s="46"/>
      <c r="W2134" s="46"/>
      <c r="X2134" s="46"/>
      <c r="Y2134" s="46"/>
    </row>
    <row r="2135" spans="1:25" ht="15" customHeight="1" thickBot="1" x14ac:dyDescent="0.25">
      <c r="A2135" s="46"/>
      <c r="B2135" s="263"/>
      <c r="C2135" s="263"/>
      <c r="D2135" s="263"/>
      <c r="E2135" s="263"/>
      <c r="F2135" s="263" t="s">
        <v>927</v>
      </c>
      <c r="G2135" s="289">
        <v>15.99</v>
      </c>
      <c r="H2135" s="263"/>
      <c r="I2135" s="386" t="s">
        <v>928</v>
      </c>
      <c r="J2135" s="386"/>
      <c r="K2135" s="289">
        <v>92.86</v>
      </c>
      <c r="O2135" s="46"/>
      <c r="P2135" s="46"/>
      <c r="Q2135" s="46"/>
      <c r="R2135" s="46"/>
      <c r="S2135" s="46"/>
      <c r="T2135" s="46"/>
      <c r="U2135" s="46"/>
      <c r="V2135" s="46"/>
      <c r="W2135" s="46"/>
      <c r="X2135" s="46"/>
      <c r="Y2135" s="46"/>
    </row>
    <row r="2136" spans="1:25" ht="15" customHeight="1" thickTop="1" x14ac:dyDescent="0.2">
      <c r="A2136" s="46"/>
      <c r="B2136" s="278"/>
      <c r="C2136" s="278"/>
      <c r="D2136" s="278"/>
      <c r="E2136" s="278"/>
      <c r="F2136" s="278"/>
      <c r="G2136" s="278"/>
      <c r="H2136" s="278"/>
      <c r="I2136" s="278"/>
      <c r="J2136" s="278"/>
      <c r="K2136" s="278"/>
      <c r="O2136" s="46"/>
      <c r="P2136" s="46"/>
      <c r="Q2136" s="46"/>
      <c r="R2136" s="46"/>
      <c r="S2136" s="46"/>
      <c r="T2136" s="46"/>
      <c r="U2136" s="46"/>
      <c r="V2136" s="46"/>
      <c r="W2136" s="46"/>
      <c r="X2136" s="46"/>
      <c r="Y2136" s="46"/>
    </row>
    <row r="2137" spans="1:25" ht="15" customHeight="1" x14ac:dyDescent="0.2">
      <c r="A2137" s="46"/>
      <c r="B2137" s="259" t="s">
        <v>538</v>
      </c>
      <c r="C2137" s="267" t="s">
        <v>24</v>
      </c>
      <c r="D2137" s="259" t="s">
        <v>25</v>
      </c>
      <c r="E2137" s="259" t="s">
        <v>26</v>
      </c>
      <c r="F2137" s="387" t="s">
        <v>917</v>
      </c>
      <c r="G2137" s="387"/>
      <c r="H2137" s="271" t="s">
        <v>27</v>
      </c>
      <c r="I2137" s="267" t="s">
        <v>28</v>
      </c>
      <c r="J2137" s="267" t="s">
        <v>29</v>
      </c>
      <c r="K2137" s="267" t="s">
        <v>30</v>
      </c>
      <c r="O2137" s="46"/>
      <c r="P2137" s="46"/>
      <c r="Q2137" s="46"/>
      <c r="R2137" s="46"/>
      <c r="S2137" s="46"/>
      <c r="T2137" s="46"/>
      <c r="U2137" s="46"/>
      <c r="V2137" s="46"/>
      <c r="W2137" s="46"/>
      <c r="X2137" s="46"/>
      <c r="Y2137" s="46"/>
    </row>
    <row r="2138" spans="1:25" ht="15" customHeight="1" x14ac:dyDescent="0.2">
      <c r="A2138" s="46"/>
      <c r="B2138" s="260" t="s">
        <v>918</v>
      </c>
      <c r="C2138" s="275" t="s">
        <v>3203</v>
      </c>
      <c r="D2138" s="260" t="s">
        <v>47</v>
      </c>
      <c r="E2138" s="260" t="s">
        <v>3204</v>
      </c>
      <c r="F2138" s="388" t="s">
        <v>4025</v>
      </c>
      <c r="G2138" s="388"/>
      <c r="H2138" s="274" t="s">
        <v>49</v>
      </c>
      <c r="I2138" s="277">
        <v>1</v>
      </c>
      <c r="J2138" s="276">
        <v>112.4</v>
      </c>
      <c r="K2138" s="276">
        <v>112.4</v>
      </c>
      <c r="O2138" s="46"/>
      <c r="P2138" s="46"/>
      <c r="Q2138" s="46"/>
      <c r="R2138" s="46"/>
      <c r="S2138" s="46"/>
      <c r="T2138" s="46"/>
      <c r="U2138" s="46"/>
      <c r="V2138" s="46"/>
      <c r="W2138" s="46"/>
      <c r="X2138" s="46"/>
      <c r="Y2138" s="46"/>
    </row>
    <row r="2139" spans="1:25" ht="15" customHeight="1" x14ac:dyDescent="0.2">
      <c r="A2139" s="46"/>
      <c r="B2139" s="261" t="s">
        <v>953</v>
      </c>
      <c r="C2139" s="280" t="s">
        <v>957</v>
      </c>
      <c r="D2139" s="261" t="s">
        <v>47</v>
      </c>
      <c r="E2139" s="261" t="s">
        <v>958</v>
      </c>
      <c r="F2139" s="385" t="s">
        <v>3970</v>
      </c>
      <c r="G2139" s="385"/>
      <c r="H2139" s="279" t="s">
        <v>950</v>
      </c>
      <c r="I2139" s="282">
        <v>0.47770000000000001</v>
      </c>
      <c r="J2139" s="281">
        <v>26.08</v>
      </c>
      <c r="K2139" s="281">
        <v>12.45</v>
      </c>
      <c r="O2139" s="46"/>
      <c r="P2139" s="46"/>
      <c r="Q2139" s="46"/>
      <c r="R2139" s="46"/>
      <c r="S2139" s="46"/>
      <c r="T2139" s="46"/>
      <c r="U2139" s="46"/>
      <c r="V2139" s="46"/>
      <c r="W2139" s="46"/>
      <c r="X2139" s="46"/>
      <c r="Y2139" s="46"/>
    </row>
    <row r="2140" spans="1:25" ht="15" customHeight="1" x14ac:dyDescent="0.2">
      <c r="A2140" s="46"/>
      <c r="B2140" s="261" t="s">
        <v>953</v>
      </c>
      <c r="C2140" s="280" t="s">
        <v>954</v>
      </c>
      <c r="D2140" s="261" t="s">
        <v>47</v>
      </c>
      <c r="E2140" s="261" t="s">
        <v>955</v>
      </c>
      <c r="F2140" s="385" t="s">
        <v>3970</v>
      </c>
      <c r="G2140" s="385"/>
      <c r="H2140" s="279" t="s">
        <v>950</v>
      </c>
      <c r="I2140" s="282">
        <v>0.47770000000000001</v>
      </c>
      <c r="J2140" s="281">
        <v>34.46</v>
      </c>
      <c r="K2140" s="281">
        <v>16.46</v>
      </c>
      <c r="O2140" s="46"/>
      <c r="P2140" s="46"/>
      <c r="Q2140" s="46"/>
      <c r="R2140" s="46"/>
      <c r="S2140" s="46"/>
      <c r="T2140" s="46"/>
      <c r="U2140" s="46"/>
      <c r="V2140" s="46"/>
      <c r="W2140" s="46"/>
      <c r="X2140" s="46"/>
      <c r="Y2140" s="46"/>
    </row>
    <row r="2141" spans="1:25" ht="15" customHeight="1" x14ac:dyDescent="0.2">
      <c r="A2141" s="46"/>
      <c r="B2141" s="262" t="s">
        <v>919</v>
      </c>
      <c r="C2141" s="284" t="s">
        <v>3304</v>
      </c>
      <c r="D2141" s="262" t="s">
        <v>47</v>
      </c>
      <c r="E2141" s="262" t="s">
        <v>3305</v>
      </c>
      <c r="F2141" s="389" t="s">
        <v>923</v>
      </c>
      <c r="G2141" s="389"/>
      <c r="H2141" s="283" t="s">
        <v>49</v>
      </c>
      <c r="I2141" s="286">
        <v>1</v>
      </c>
      <c r="J2141" s="285">
        <v>68.91</v>
      </c>
      <c r="K2141" s="285">
        <v>68.91</v>
      </c>
      <c r="O2141" s="46"/>
      <c r="P2141" s="46"/>
      <c r="Q2141" s="46"/>
      <c r="R2141" s="46"/>
      <c r="S2141" s="46"/>
      <c r="T2141" s="46"/>
      <c r="U2141" s="46"/>
      <c r="V2141" s="46"/>
      <c r="W2141" s="46"/>
      <c r="X2141" s="46"/>
      <c r="Y2141" s="46"/>
    </row>
    <row r="2142" spans="1:25" ht="15" customHeight="1" x14ac:dyDescent="0.2">
      <c r="A2142" s="46"/>
      <c r="B2142" s="262" t="s">
        <v>919</v>
      </c>
      <c r="C2142" s="284" t="s">
        <v>1492</v>
      </c>
      <c r="D2142" s="262" t="s">
        <v>47</v>
      </c>
      <c r="E2142" s="262" t="s">
        <v>1493</v>
      </c>
      <c r="F2142" s="389" t="s">
        <v>923</v>
      </c>
      <c r="G2142" s="389"/>
      <c r="H2142" s="283" t="s">
        <v>49</v>
      </c>
      <c r="I2142" s="286">
        <v>0.104</v>
      </c>
      <c r="J2142" s="285">
        <v>89.35</v>
      </c>
      <c r="K2142" s="285">
        <v>9.2899999999999991</v>
      </c>
      <c r="O2142" s="46"/>
      <c r="P2142" s="46"/>
      <c r="Q2142" s="46"/>
      <c r="R2142" s="46"/>
      <c r="S2142" s="46"/>
      <c r="T2142" s="46"/>
      <c r="U2142" s="46"/>
      <c r="V2142" s="46"/>
      <c r="W2142" s="46"/>
      <c r="X2142" s="46"/>
      <c r="Y2142" s="46"/>
    </row>
    <row r="2143" spans="1:25" ht="15" customHeight="1" x14ac:dyDescent="0.2">
      <c r="A2143" s="46"/>
      <c r="B2143" s="262" t="s">
        <v>919</v>
      </c>
      <c r="C2143" s="284" t="s">
        <v>1500</v>
      </c>
      <c r="D2143" s="262" t="s">
        <v>47</v>
      </c>
      <c r="E2143" s="262" t="s">
        <v>1501</v>
      </c>
      <c r="F2143" s="389" t="s">
        <v>923</v>
      </c>
      <c r="G2143" s="389"/>
      <c r="H2143" s="283" t="s">
        <v>49</v>
      </c>
      <c r="I2143" s="286">
        <v>6.6799999999999998E-2</v>
      </c>
      <c r="J2143" s="285">
        <v>78.86</v>
      </c>
      <c r="K2143" s="285">
        <v>5.26</v>
      </c>
      <c r="O2143" s="46"/>
      <c r="P2143" s="46"/>
      <c r="Q2143" s="46"/>
      <c r="R2143" s="46"/>
      <c r="S2143" s="46"/>
      <c r="T2143" s="46"/>
      <c r="U2143" s="46"/>
      <c r="V2143" s="46"/>
      <c r="W2143" s="46"/>
      <c r="X2143" s="46"/>
      <c r="Y2143" s="46"/>
    </row>
    <row r="2144" spans="1:25" ht="15" customHeight="1" x14ac:dyDescent="0.2">
      <c r="A2144" s="46"/>
      <c r="B2144" s="262" t="s">
        <v>919</v>
      </c>
      <c r="C2144" s="284" t="s">
        <v>1489</v>
      </c>
      <c r="D2144" s="262" t="s">
        <v>47</v>
      </c>
      <c r="E2144" s="262" t="s">
        <v>2706</v>
      </c>
      <c r="F2144" s="389" t="s">
        <v>923</v>
      </c>
      <c r="G2144" s="389"/>
      <c r="H2144" s="283" t="s">
        <v>49</v>
      </c>
      <c r="I2144" s="286">
        <v>1.84E-2</v>
      </c>
      <c r="J2144" s="285">
        <v>2.08</v>
      </c>
      <c r="K2144" s="285">
        <v>0.03</v>
      </c>
      <c r="O2144" s="46"/>
      <c r="P2144" s="46"/>
      <c r="Q2144" s="46"/>
      <c r="R2144" s="46"/>
      <c r="S2144" s="46"/>
      <c r="T2144" s="46"/>
      <c r="U2144" s="46"/>
      <c r="V2144" s="46"/>
      <c r="W2144" s="46"/>
      <c r="X2144" s="46"/>
      <c r="Y2144" s="46"/>
    </row>
    <row r="2145" spans="1:25" ht="15" customHeight="1" x14ac:dyDescent="0.2">
      <c r="A2145" s="46"/>
      <c r="B2145" s="263"/>
      <c r="C2145" s="263"/>
      <c r="D2145" s="263"/>
      <c r="E2145" s="263"/>
      <c r="F2145" s="263" t="s">
        <v>924</v>
      </c>
      <c r="G2145" s="289">
        <v>25.5</v>
      </c>
      <c r="H2145" s="263" t="s">
        <v>925</v>
      </c>
      <c r="I2145" s="289">
        <v>0</v>
      </c>
      <c r="J2145" s="263" t="s">
        <v>926</v>
      </c>
      <c r="K2145" s="289">
        <v>25.5</v>
      </c>
      <c r="O2145" s="46"/>
      <c r="P2145" s="46"/>
      <c r="Q2145" s="46"/>
      <c r="R2145" s="46"/>
      <c r="S2145" s="46"/>
      <c r="T2145" s="46"/>
      <c r="U2145" s="46"/>
      <c r="V2145" s="46"/>
      <c r="W2145" s="46"/>
      <c r="X2145" s="46"/>
      <c r="Y2145" s="46"/>
    </row>
    <row r="2146" spans="1:25" ht="45.6" customHeight="1" thickBot="1" x14ac:dyDescent="0.25">
      <c r="A2146" s="46"/>
      <c r="B2146" s="263"/>
      <c r="C2146" s="263"/>
      <c r="D2146" s="263"/>
      <c r="E2146" s="263"/>
      <c r="F2146" s="263" t="s">
        <v>927</v>
      </c>
      <c r="G2146" s="289">
        <v>23.39</v>
      </c>
      <c r="H2146" s="263"/>
      <c r="I2146" s="386" t="s">
        <v>928</v>
      </c>
      <c r="J2146" s="386"/>
      <c r="K2146" s="289">
        <v>135.79</v>
      </c>
      <c r="O2146" s="46"/>
      <c r="P2146" s="46"/>
      <c r="Q2146" s="46"/>
      <c r="R2146" s="46"/>
      <c r="S2146" s="46"/>
      <c r="T2146" s="46"/>
      <c r="U2146" s="46"/>
      <c r="V2146" s="46"/>
      <c r="W2146" s="46"/>
      <c r="X2146" s="46"/>
      <c r="Y2146" s="46"/>
    </row>
    <row r="2147" spans="1:25" ht="15" customHeight="1" thickTop="1" x14ac:dyDescent="0.2">
      <c r="A2147" s="46"/>
      <c r="B2147" s="278"/>
      <c r="C2147" s="278"/>
      <c r="D2147" s="278"/>
      <c r="E2147" s="278"/>
      <c r="F2147" s="278"/>
      <c r="G2147" s="278"/>
      <c r="H2147" s="278"/>
      <c r="I2147" s="278"/>
      <c r="J2147" s="278"/>
      <c r="K2147" s="278"/>
      <c r="O2147" s="46"/>
      <c r="P2147" s="46"/>
      <c r="Q2147" s="46"/>
      <c r="R2147" s="46"/>
      <c r="S2147" s="46"/>
      <c r="T2147" s="46"/>
      <c r="U2147" s="46"/>
      <c r="V2147" s="46"/>
      <c r="W2147" s="46"/>
      <c r="X2147" s="46"/>
      <c r="Y2147" s="46"/>
    </row>
    <row r="2148" spans="1:25" ht="15" customHeight="1" x14ac:dyDescent="0.2">
      <c r="A2148" s="46"/>
      <c r="B2148" s="259" t="s">
        <v>541</v>
      </c>
      <c r="C2148" s="267" t="s">
        <v>24</v>
      </c>
      <c r="D2148" s="259" t="s">
        <v>25</v>
      </c>
      <c r="E2148" s="259" t="s">
        <v>26</v>
      </c>
      <c r="F2148" s="387" t="s">
        <v>917</v>
      </c>
      <c r="G2148" s="387"/>
      <c r="H2148" s="271" t="s">
        <v>27</v>
      </c>
      <c r="I2148" s="267" t="s">
        <v>28</v>
      </c>
      <c r="J2148" s="267" t="s">
        <v>29</v>
      </c>
      <c r="K2148" s="267" t="s">
        <v>30</v>
      </c>
      <c r="O2148" s="46"/>
      <c r="P2148" s="46"/>
      <c r="Q2148" s="46"/>
      <c r="R2148" s="46"/>
      <c r="S2148" s="46"/>
      <c r="T2148" s="46"/>
      <c r="U2148" s="46"/>
      <c r="V2148" s="46"/>
      <c r="W2148" s="46"/>
      <c r="X2148" s="46"/>
      <c r="Y2148" s="46"/>
    </row>
    <row r="2149" spans="1:25" ht="15" customHeight="1" x14ac:dyDescent="0.2">
      <c r="A2149" s="46"/>
      <c r="B2149" s="260" t="s">
        <v>918</v>
      </c>
      <c r="C2149" s="275" t="s">
        <v>539</v>
      </c>
      <c r="D2149" s="260" t="s">
        <v>47</v>
      </c>
      <c r="E2149" s="260" t="s">
        <v>540</v>
      </c>
      <c r="F2149" s="388" t="s">
        <v>4025</v>
      </c>
      <c r="G2149" s="388"/>
      <c r="H2149" s="274" t="s">
        <v>49</v>
      </c>
      <c r="I2149" s="277">
        <v>1</v>
      </c>
      <c r="J2149" s="276">
        <v>23.17</v>
      </c>
      <c r="K2149" s="276">
        <v>23.17</v>
      </c>
      <c r="O2149" s="46"/>
      <c r="P2149" s="46"/>
      <c r="Q2149" s="46"/>
      <c r="R2149" s="46"/>
      <c r="S2149" s="46"/>
      <c r="T2149" s="46"/>
      <c r="U2149" s="46"/>
      <c r="V2149" s="46"/>
      <c r="W2149" s="46"/>
      <c r="X2149" s="46"/>
      <c r="Y2149" s="46"/>
    </row>
    <row r="2150" spans="1:25" ht="15" customHeight="1" x14ac:dyDescent="0.2">
      <c r="A2150" s="46"/>
      <c r="B2150" s="261" t="s">
        <v>953</v>
      </c>
      <c r="C2150" s="280" t="s">
        <v>954</v>
      </c>
      <c r="D2150" s="261" t="s">
        <v>47</v>
      </c>
      <c r="E2150" s="261" t="s">
        <v>955</v>
      </c>
      <c r="F2150" s="385" t="s">
        <v>3970</v>
      </c>
      <c r="G2150" s="385"/>
      <c r="H2150" s="279" t="s">
        <v>950</v>
      </c>
      <c r="I2150" s="282">
        <v>0.16520000000000001</v>
      </c>
      <c r="J2150" s="281">
        <v>34.46</v>
      </c>
      <c r="K2150" s="281">
        <v>5.69</v>
      </c>
      <c r="O2150" s="46"/>
      <c r="P2150" s="46"/>
      <c r="Q2150" s="46"/>
      <c r="R2150" s="46"/>
      <c r="S2150" s="46"/>
      <c r="T2150" s="46"/>
      <c r="U2150" s="46"/>
      <c r="V2150" s="46"/>
      <c r="W2150" s="46"/>
      <c r="X2150" s="46"/>
      <c r="Y2150" s="46"/>
    </row>
    <row r="2151" spans="1:25" ht="15" customHeight="1" x14ac:dyDescent="0.2">
      <c r="A2151" s="46"/>
      <c r="B2151" s="261" t="s">
        <v>953</v>
      </c>
      <c r="C2151" s="280" t="s">
        <v>957</v>
      </c>
      <c r="D2151" s="261" t="s">
        <v>47</v>
      </c>
      <c r="E2151" s="261" t="s">
        <v>958</v>
      </c>
      <c r="F2151" s="385" t="s">
        <v>3970</v>
      </c>
      <c r="G2151" s="385"/>
      <c r="H2151" s="279" t="s">
        <v>950</v>
      </c>
      <c r="I2151" s="282">
        <v>0.16520000000000001</v>
      </c>
      <c r="J2151" s="281">
        <v>26.08</v>
      </c>
      <c r="K2151" s="281">
        <v>4.3</v>
      </c>
      <c r="O2151" s="46"/>
      <c r="P2151" s="46"/>
      <c r="Q2151" s="46"/>
      <c r="R2151" s="46"/>
      <c r="S2151" s="46"/>
      <c r="T2151" s="46"/>
      <c r="U2151" s="46"/>
      <c r="V2151" s="46"/>
      <c r="W2151" s="46"/>
      <c r="X2151" s="46"/>
      <c r="Y2151" s="46"/>
    </row>
    <row r="2152" spans="1:25" ht="15" customHeight="1" x14ac:dyDescent="0.2">
      <c r="A2152" s="46"/>
      <c r="B2152" s="262" t="s">
        <v>919</v>
      </c>
      <c r="C2152" s="284" t="s">
        <v>1492</v>
      </c>
      <c r="D2152" s="262" t="s">
        <v>47</v>
      </c>
      <c r="E2152" s="262" t="s">
        <v>1493</v>
      </c>
      <c r="F2152" s="389" t="s">
        <v>923</v>
      </c>
      <c r="G2152" s="389"/>
      <c r="H2152" s="283" t="s">
        <v>49</v>
      </c>
      <c r="I2152" s="286">
        <v>7.4999999999999997E-3</v>
      </c>
      <c r="J2152" s="285">
        <v>89.35</v>
      </c>
      <c r="K2152" s="285">
        <v>0.67</v>
      </c>
      <c r="O2152" s="46"/>
      <c r="P2152" s="46"/>
      <c r="Q2152" s="46"/>
      <c r="R2152" s="46"/>
      <c r="S2152" s="46"/>
      <c r="T2152" s="46"/>
      <c r="U2152" s="46"/>
      <c r="V2152" s="46"/>
      <c r="W2152" s="46"/>
      <c r="X2152" s="46"/>
      <c r="Y2152" s="46"/>
    </row>
    <row r="2153" spans="1:25" ht="15" customHeight="1" x14ac:dyDescent="0.2">
      <c r="A2153" s="46"/>
      <c r="B2153" s="262" t="s">
        <v>919</v>
      </c>
      <c r="C2153" s="284" t="s">
        <v>1489</v>
      </c>
      <c r="D2153" s="262" t="s">
        <v>47</v>
      </c>
      <c r="E2153" s="262" t="s">
        <v>2706</v>
      </c>
      <c r="F2153" s="389" t="s">
        <v>923</v>
      </c>
      <c r="G2153" s="389"/>
      <c r="H2153" s="283" t="s">
        <v>49</v>
      </c>
      <c r="I2153" s="286">
        <v>3.5999999999999997E-2</v>
      </c>
      <c r="J2153" s="285">
        <v>2.08</v>
      </c>
      <c r="K2153" s="285">
        <v>7.0000000000000007E-2</v>
      </c>
      <c r="O2153" s="46"/>
      <c r="P2153" s="46"/>
      <c r="Q2153" s="46"/>
      <c r="R2153" s="46"/>
      <c r="S2153" s="46"/>
      <c r="T2153" s="46"/>
      <c r="U2153" s="46"/>
      <c r="V2153" s="46"/>
      <c r="W2153" s="46"/>
      <c r="X2153" s="46"/>
      <c r="Y2153" s="46"/>
    </row>
    <row r="2154" spans="1:25" ht="15" customHeight="1" x14ac:dyDescent="0.2">
      <c r="A2154" s="46"/>
      <c r="B2154" s="262" t="s">
        <v>919</v>
      </c>
      <c r="C2154" s="284" t="s">
        <v>1500</v>
      </c>
      <c r="D2154" s="262" t="s">
        <v>47</v>
      </c>
      <c r="E2154" s="262" t="s">
        <v>1501</v>
      </c>
      <c r="F2154" s="389" t="s">
        <v>923</v>
      </c>
      <c r="G2154" s="389"/>
      <c r="H2154" s="283" t="s">
        <v>49</v>
      </c>
      <c r="I2154" s="286">
        <v>4.8999999999999998E-3</v>
      </c>
      <c r="J2154" s="285">
        <v>78.86</v>
      </c>
      <c r="K2154" s="285">
        <v>0.38</v>
      </c>
      <c r="O2154" s="46"/>
      <c r="P2154" s="46"/>
      <c r="Q2154" s="46"/>
      <c r="R2154" s="46"/>
      <c r="S2154" s="46"/>
      <c r="T2154" s="46"/>
      <c r="U2154" s="46"/>
      <c r="V2154" s="46"/>
      <c r="W2154" s="46"/>
      <c r="X2154" s="46"/>
      <c r="Y2154" s="46"/>
    </row>
    <row r="2155" spans="1:25" ht="15" customHeight="1" x14ac:dyDescent="0.2">
      <c r="A2155" s="46"/>
      <c r="B2155" s="262" t="s">
        <v>919</v>
      </c>
      <c r="C2155" s="284" t="s">
        <v>1554</v>
      </c>
      <c r="D2155" s="262" t="s">
        <v>47</v>
      </c>
      <c r="E2155" s="262" t="s">
        <v>2712</v>
      </c>
      <c r="F2155" s="389" t="s">
        <v>923</v>
      </c>
      <c r="G2155" s="389"/>
      <c r="H2155" s="283" t="s">
        <v>49</v>
      </c>
      <c r="I2155" s="286">
        <v>1</v>
      </c>
      <c r="J2155" s="285">
        <v>12.06</v>
      </c>
      <c r="K2155" s="285">
        <v>12.06</v>
      </c>
      <c r="O2155" s="46"/>
      <c r="P2155" s="46"/>
      <c r="Q2155" s="46"/>
      <c r="R2155" s="46"/>
      <c r="S2155" s="46"/>
      <c r="T2155" s="46"/>
      <c r="U2155" s="46"/>
      <c r="V2155" s="46"/>
      <c r="W2155" s="46"/>
      <c r="X2155" s="46"/>
      <c r="Y2155" s="46"/>
    </row>
    <row r="2156" spans="1:25" ht="15" customHeight="1" x14ac:dyDescent="0.2">
      <c r="A2156" s="46"/>
      <c r="B2156" s="263"/>
      <c r="C2156" s="263"/>
      <c r="D2156" s="263"/>
      <c r="E2156" s="263"/>
      <c r="F2156" s="263" t="s">
        <v>924</v>
      </c>
      <c r="G2156" s="289">
        <v>8.81</v>
      </c>
      <c r="H2156" s="263" t="s">
        <v>925</v>
      </c>
      <c r="I2156" s="289">
        <v>0</v>
      </c>
      <c r="J2156" s="263" t="s">
        <v>926</v>
      </c>
      <c r="K2156" s="289">
        <v>8.81</v>
      </c>
      <c r="O2156" s="46"/>
      <c r="P2156" s="46"/>
      <c r="Q2156" s="46"/>
      <c r="R2156" s="46"/>
      <c r="S2156" s="46"/>
      <c r="T2156" s="46"/>
      <c r="U2156" s="46"/>
      <c r="V2156" s="46"/>
      <c r="W2156" s="46"/>
      <c r="X2156" s="46"/>
      <c r="Y2156" s="46"/>
    </row>
    <row r="2157" spans="1:25" ht="15" customHeight="1" thickBot="1" x14ac:dyDescent="0.25">
      <c r="A2157" s="46"/>
      <c r="B2157" s="263"/>
      <c r="C2157" s="263"/>
      <c r="D2157" s="263"/>
      <c r="E2157" s="263"/>
      <c r="F2157" s="263" t="s">
        <v>927</v>
      </c>
      <c r="G2157" s="289">
        <v>4.82</v>
      </c>
      <c r="H2157" s="263"/>
      <c r="I2157" s="386" t="s">
        <v>928</v>
      </c>
      <c r="J2157" s="386"/>
      <c r="K2157" s="289">
        <v>27.99</v>
      </c>
      <c r="O2157" s="46"/>
      <c r="P2157" s="46"/>
      <c r="Q2157" s="46"/>
      <c r="R2157" s="46"/>
      <c r="S2157" s="46"/>
      <c r="T2157" s="46"/>
      <c r="U2157" s="46"/>
      <c r="V2157" s="46"/>
      <c r="W2157" s="46"/>
      <c r="X2157" s="46"/>
      <c r="Y2157" s="46"/>
    </row>
    <row r="2158" spans="1:25" ht="15" customHeight="1" thickTop="1" x14ac:dyDescent="0.2">
      <c r="A2158" s="46"/>
      <c r="B2158" s="278"/>
      <c r="C2158" s="278"/>
      <c r="D2158" s="278"/>
      <c r="E2158" s="278"/>
      <c r="F2158" s="278"/>
      <c r="G2158" s="278"/>
      <c r="H2158" s="278"/>
      <c r="I2158" s="278"/>
      <c r="J2158" s="278"/>
      <c r="K2158" s="278"/>
      <c r="O2158" s="46"/>
      <c r="P2158" s="46"/>
      <c r="Q2158" s="46"/>
      <c r="R2158" s="46"/>
      <c r="S2158" s="46"/>
      <c r="T2158" s="46"/>
      <c r="U2158" s="46"/>
      <c r="V2158" s="46"/>
      <c r="W2158" s="46"/>
      <c r="X2158" s="46"/>
      <c r="Y2158" s="46"/>
    </row>
    <row r="2159" spans="1:25" ht="45.6" customHeight="1" x14ac:dyDescent="0.2">
      <c r="A2159" s="46"/>
      <c r="B2159" s="259" t="s">
        <v>543</v>
      </c>
      <c r="C2159" s="267" t="s">
        <v>24</v>
      </c>
      <c r="D2159" s="259" t="s">
        <v>25</v>
      </c>
      <c r="E2159" s="259" t="s">
        <v>26</v>
      </c>
      <c r="F2159" s="387" t="s">
        <v>917</v>
      </c>
      <c r="G2159" s="387"/>
      <c r="H2159" s="271" t="s">
        <v>27</v>
      </c>
      <c r="I2159" s="267" t="s">
        <v>28</v>
      </c>
      <c r="J2159" s="267" t="s">
        <v>29</v>
      </c>
      <c r="K2159" s="267" t="s">
        <v>30</v>
      </c>
      <c r="O2159" s="46"/>
      <c r="P2159" s="46"/>
      <c r="Q2159" s="46"/>
      <c r="R2159" s="46"/>
      <c r="S2159" s="46"/>
      <c r="T2159" s="46"/>
      <c r="U2159" s="46"/>
      <c r="V2159" s="46"/>
      <c r="W2159" s="46"/>
      <c r="X2159" s="46"/>
      <c r="Y2159" s="46"/>
    </row>
    <row r="2160" spans="1:25" ht="15" customHeight="1" x14ac:dyDescent="0.2">
      <c r="A2160" s="46"/>
      <c r="B2160" s="260" t="s">
        <v>918</v>
      </c>
      <c r="C2160" s="275" t="s">
        <v>542</v>
      </c>
      <c r="D2160" s="260" t="s">
        <v>47</v>
      </c>
      <c r="E2160" s="260" t="s">
        <v>2523</v>
      </c>
      <c r="F2160" s="388" t="s">
        <v>4015</v>
      </c>
      <c r="G2160" s="388"/>
      <c r="H2160" s="274" t="s">
        <v>49</v>
      </c>
      <c r="I2160" s="277">
        <v>1</v>
      </c>
      <c r="J2160" s="276">
        <v>12.21</v>
      </c>
      <c r="K2160" s="276">
        <v>12.21</v>
      </c>
      <c r="O2160" s="46"/>
      <c r="P2160" s="46"/>
      <c r="Q2160" s="46"/>
      <c r="R2160" s="46"/>
      <c r="S2160" s="46"/>
      <c r="T2160" s="46"/>
      <c r="U2160" s="46"/>
      <c r="V2160" s="46"/>
      <c r="W2160" s="46"/>
      <c r="X2160" s="46"/>
      <c r="Y2160" s="46"/>
    </row>
    <row r="2161" spans="1:25" ht="15" customHeight="1" x14ac:dyDescent="0.2">
      <c r="A2161" s="46"/>
      <c r="B2161" s="261" t="s">
        <v>953</v>
      </c>
      <c r="C2161" s="280" t="s">
        <v>1019</v>
      </c>
      <c r="D2161" s="261" t="s">
        <v>47</v>
      </c>
      <c r="E2161" s="261" t="s">
        <v>1020</v>
      </c>
      <c r="F2161" s="385" t="s">
        <v>3970</v>
      </c>
      <c r="G2161" s="385"/>
      <c r="H2161" s="279" t="s">
        <v>950</v>
      </c>
      <c r="I2161" s="282">
        <v>2.6599999999999999E-2</v>
      </c>
      <c r="J2161" s="281">
        <v>24.73</v>
      </c>
      <c r="K2161" s="281">
        <v>0.65</v>
      </c>
      <c r="O2161" s="46"/>
      <c r="P2161" s="46"/>
      <c r="Q2161" s="46"/>
      <c r="R2161" s="46"/>
      <c r="S2161" s="46"/>
      <c r="T2161" s="46"/>
      <c r="U2161" s="46"/>
      <c r="V2161" s="46"/>
      <c r="W2161" s="46"/>
      <c r="X2161" s="46"/>
      <c r="Y2161" s="46"/>
    </row>
    <row r="2162" spans="1:25" ht="15" customHeight="1" x14ac:dyDescent="0.2">
      <c r="A2162" s="46"/>
      <c r="B2162" s="261" t="s">
        <v>953</v>
      </c>
      <c r="C2162" s="280" t="s">
        <v>954</v>
      </c>
      <c r="D2162" s="261" t="s">
        <v>47</v>
      </c>
      <c r="E2162" s="261" t="s">
        <v>955</v>
      </c>
      <c r="F2162" s="385" t="s">
        <v>3970</v>
      </c>
      <c r="G2162" s="385"/>
      <c r="H2162" s="279" t="s">
        <v>950</v>
      </c>
      <c r="I2162" s="282">
        <v>8.4500000000000006E-2</v>
      </c>
      <c r="J2162" s="281">
        <v>34.46</v>
      </c>
      <c r="K2162" s="281">
        <v>2.91</v>
      </c>
      <c r="O2162" s="46"/>
      <c r="P2162" s="46"/>
      <c r="Q2162" s="46"/>
      <c r="R2162" s="46"/>
      <c r="S2162" s="46"/>
      <c r="T2162" s="46"/>
      <c r="U2162" s="46"/>
      <c r="V2162" s="46"/>
      <c r="W2162" s="46"/>
      <c r="X2162" s="46"/>
      <c r="Y2162" s="46"/>
    </row>
    <row r="2163" spans="1:25" ht="15" customHeight="1" x14ac:dyDescent="0.2">
      <c r="A2163" s="46"/>
      <c r="B2163" s="262" t="s">
        <v>919</v>
      </c>
      <c r="C2163" s="284" t="s">
        <v>1555</v>
      </c>
      <c r="D2163" s="262" t="s">
        <v>47</v>
      </c>
      <c r="E2163" s="262" t="s">
        <v>1556</v>
      </c>
      <c r="F2163" s="389" t="s">
        <v>923</v>
      </c>
      <c r="G2163" s="389"/>
      <c r="H2163" s="283" t="s">
        <v>49</v>
      </c>
      <c r="I2163" s="286">
        <v>1</v>
      </c>
      <c r="J2163" s="285">
        <v>8.5</v>
      </c>
      <c r="K2163" s="285">
        <v>8.5</v>
      </c>
      <c r="O2163" s="46"/>
      <c r="P2163" s="46"/>
      <c r="Q2163" s="46"/>
      <c r="R2163" s="46"/>
      <c r="S2163" s="46"/>
      <c r="T2163" s="46"/>
      <c r="U2163" s="46"/>
      <c r="V2163" s="46"/>
      <c r="W2163" s="46"/>
      <c r="X2163" s="46"/>
      <c r="Y2163" s="46"/>
    </row>
    <row r="2164" spans="1:25" ht="15" customHeight="1" x14ac:dyDescent="0.2">
      <c r="A2164" s="46"/>
      <c r="B2164" s="262" t="s">
        <v>919</v>
      </c>
      <c r="C2164" s="284" t="s">
        <v>1415</v>
      </c>
      <c r="D2164" s="262" t="s">
        <v>47</v>
      </c>
      <c r="E2164" s="262" t="s">
        <v>2675</v>
      </c>
      <c r="F2164" s="389" t="s">
        <v>923</v>
      </c>
      <c r="G2164" s="389"/>
      <c r="H2164" s="283" t="s">
        <v>49</v>
      </c>
      <c r="I2164" s="286">
        <v>3.32E-2</v>
      </c>
      <c r="J2164" s="285">
        <v>4.6500000000000004</v>
      </c>
      <c r="K2164" s="285">
        <v>0.15</v>
      </c>
      <c r="O2164" s="46"/>
      <c r="P2164" s="46"/>
      <c r="Q2164" s="46"/>
      <c r="R2164" s="46"/>
      <c r="S2164" s="46"/>
      <c r="T2164" s="46"/>
      <c r="U2164" s="46"/>
      <c r="V2164" s="46"/>
      <c r="W2164" s="46"/>
      <c r="X2164" s="46"/>
      <c r="Y2164" s="46"/>
    </row>
    <row r="2165" spans="1:25" ht="15" customHeight="1" x14ac:dyDescent="0.2">
      <c r="A2165" s="46"/>
      <c r="B2165" s="263"/>
      <c r="C2165" s="263"/>
      <c r="D2165" s="263"/>
      <c r="E2165" s="263"/>
      <c r="F2165" s="263" t="s">
        <v>924</v>
      </c>
      <c r="G2165" s="289">
        <v>3.15</v>
      </c>
      <c r="H2165" s="263" t="s">
        <v>925</v>
      </c>
      <c r="I2165" s="289">
        <v>0</v>
      </c>
      <c r="J2165" s="263" t="s">
        <v>926</v>
      </c>
      <c r="K2165" s="289">
        <v>3.15</v>
      </c>
      <c r="O2165" s="46"/>
      <c r="P2165" s="46"/>
      <c r="Q2165" s="46"/>
      <c r="R2165" s="46"/>
      <c r="S2165" s="46"/>
      <c r="T2165" s="46"/>
      <c r="U2165" s="46"/>
      <c r="V2165" s="46"/>
      <c r="W2165" s="46"/>
      <c r="X2165" s="46"/>
      <c r="Y2165" s="46"/>
    </row>
    <row r="2166" spans="1:25" ht="15" customHeight="1" thickBot="1" x14ac:dyDescent="0.25">
      <c r="A2166" s="46"/>
      <c r="B2166" s="263"/>
      <c r="C2166" s="263"/>
      <c r="D2166" s="263"/>
      <c r="E2166" s="263"/>
      <c r="F2166" s="263" t="s">
        <v>927</v>
      </c>
      <c r="G2166" s="289">
        <v>2.54</v>
      </c>
      <c r="H2166" s="263"/>
      <c r="I2166" s="386" t="s">
        <v>928</v>
      </c>
      <c r="J2166" s="386"/>
      <c r="K2166" s="289">
        <v>14.75</v>
      </c>
      <c r="O2166" s="46"/>
      <c r="P2166" s="46"/>
      <c r="Q2166" s="46"/>
      <c r="R2166" s="46"/>
      <c r="S2166" s="46"/>
      <c r="T2166" s="46"/>
      <c r="U2166" s="46"/>
      <c r="V2166" s="46"/>
      <c r="W2166" s="46"/>
      <c r="X2166" s="46"/>
      <c r="Y2166" s="46"/>
    </row>
    <row r="2167" spans="1:25" ht="15" customHeight="1" thickTop="1" x14ac:dyDescent="0.2">
      <c r="A2167" s="46"/>
      <c r="B2167" s="278"/>
      <c r="C2167" s="278"/>
      <c r="D2167" s="278"/>
      <c r="E2167" s="278"/>
      <c r="F2167" s="278"/>
      <c r="G2167" s="278"/>
      <c r="H2167" s="278"/>
      <c r="I2167" s="278"/>
      <c r="J2167" s="278"/>
      <c r="K2167" s="278"/>
      <c r="O2167" s="46"/>
      <c r="P2167" s="46"/>
      <c r="Q2167" s="46"/>
      <c r="R2167" s="46"/>
      <c r="S2167" s="46"/>
      <c r="T2167" s="46"/>
      <c r="U2167" s="46"/>
      <c r="V2167" s="46"/>
      <c r="W2167" s="46"/>
      <c r="X2167" s="46"/>
      <c r="Y2167" s="46"/>
    </row>
    <row r="2168" spans="1:25" ht="15" customHeight="1" x14ac:dyDescent="0.2">
      <c r="A2168" s="46"/>
      <c r="B2168" s="259" t="s">
        <v>546</v>
      </c>
      <c r="C2168" s="267" t="s">
        <v>24</v>
      </c>
      <c r="D2168" s="259" t="s">
        <v>25</v>
      </c>
      <c r="E2168" s="259" t="s">
        <v>26</v>
      </c>
      <c r="F2168" s="387" t="s">
        <v>917</v>
      </c>
      <c r="G2168" s="387"/>
      <c r="H2168" s="271" t="s">
        <v>27</v>
      </c>
      <c r="I2168" s="267" t="s">
        <v>28</v>
      </c>
      <c r="J2168" s="267" t="s">
        <v>29</v>
      </c>
      <c r="K2168" s="267" t="s">
        <v>30</v>
      </c>
      <c r="O2168" s="46"/>
      <c r="P2168" s="46"/>
      <c r="Q2168" s="46"/>
      <c r="R2168" s="46"/>
      <c r="S2168" s="46"/>
      <c r="T2168" s="46"/>
      <c r="U2168" s="46"/>
      <c r="V2168" s="46"/>
      <c r="W2168" s="46"/>
      <c r="X2168" s="46"/>
      <c r="Y2168" s="46"/>
    </row>
    <row r="2169" spans="1:25" ht="15" customHeight="1" x14ac:dyDescent="0.2">
      <c r="A2169" s="46"/>
      <c r="B2169" s="260" t="s">
        <v>918</v>
      </c>
      <c r="C2169" s="275" t="s">
        <v>607</v>
      </c>
      <c r="D2169" s="260" t="s">
        <v>47</v>
      </c>
      <c r="E2169" s="260" t="s">
        <v>2564</v>
      </c>
      <c r="F2169" s="388" t="s">
        <v>4015</v>
      </c>
      <c r="G2169" s="388"/>
      <c r="H2169" s="274" t="s">
        <v>49</v>
      </c>
      <c r="I2169" s="277">
        <v>1</v>
      </c>
      <c r="J2169" s="276">
        <v>22.25</v>
      </c>
      <c r="K2169" s="276">
        <v>22.25</v>
      </c>
      <c r="O2169" s="46"/>
      <c r="P2169" s="46"/>
      <c r="Q2169" s="46"/>
      <c r="R2169" s="46"/>
      <c r="S2169" s="46"/>
      <c r="T2169" s="46"/>
      <c r="U2169" s="46"/>
      <c r="V2169" s="46"/>
      <c r="W2169" s="46"/>
      <c r="X2169" s="46"/>
      <c r="Y2169" s="46"/>
    </row>
    <row r="2170" spans="1:25" ht="15" customHeight="1" x14ac:dyDescent="0.2">
      <c r="A2170" s="46"/>
      <c r="B2170" s="261" t="s">
        <v>953</v>
      </c>
      <c r="C2170" s="280" t="s">
        <v>954</v>
      </c>
      <c r="D2170" s="261" t="s">
        <v>47</v>
      </c>
      <c r="E2170" s="261" t="s">
        <v>955</v>
      </c>
      <c r="F2170" s="385" t="s">
        <v>3970</v>
      </c>
      <c r="G2170" s="385"/>
      <c r="H2170" s="279" t="s">
        <v>950</v>
      </c>
      <c r="I2170" s="282">
        <v>0.1356</v>
      </c>
      <c r="J2170" s="281">
        <v>34.46</v>
      </c>
      <c r="K2170" s="281">
        <v>4.67</v>
      </c>
      <c r="O2170" s="46"/>
      <c r="P2170" s="46"/>
      <c r="Q2170" s="46"/>
      <c r="R2170" s="46"/>
      <c r="S2170" s="46"/>
      <c r="T2170" s="46"/>
      <c r="U2170" s="46"/>
      <c r="V2170" s="46"/>
      <c r="W2170" s="46"/>
      <c r="X2170" s="46"/>
      <c r="Y2170" s="46"/>
    </row>
    <row r="2171" spans="1:25" ht="15" customHeight="1" x14ac:dyDescent="0.2">
      <c r="A2171" s="46"/>
      <c r="B2171" s="261" t="s">
        <v>953</v>
      </c>
      <c r="C2171" s="280" t="s">
        <v>1019</v>
      </c>
      <c r="D2171" s="261" t="s">
        <v>47</v>
      </c>
      <c r="E2171" s="261" t="s">
        <v>1020</v>
      </c>
      <c r="F2171" s="385" t="s">
        <v>3970</v>
      </c>
      <c r="G2171" s="385"/>
      <c r="H2171" s="279" t="s">
        <v>950</v>
      </c>
      <c r="I2171" s="282">
        <v>4.2700000000000002E-2</v>
      </c>
      <c r="J2171" s="281">
        <v>24.73</v>
      </c>
      <c r="K2171" s="281">
        <v>1.05</v>
      </c>
      <c r="O2171" s="46"/>
      <c r="P2171" s="46"/>
      <c r="Q2171" s="46"/>
      <c r="R2171" s="46"/>
      <c r="S2171" s="46"/>
      <c r="T2171" s="46"/>
      <c r="U2171" s="46"/>
      <c r="V2171" s="46"/>
      <c r="W2171" s="46"/>
      <c r="X2171" s="46"/>
      <c r="Y2171" s="46"/>
    </row>
    <row r="2172" spans="1:25" ht="45.6" customHeight="1" x14ac:dyDescent="0.2">
      <c r="A2172" s="46"/>
      <c r="B2172" s="262" t="s">
        <v>919</v>
      </c>
      <c r="C2172" s="284" t="s">
        <v>1624</v>
      </c>
      <c r="D2172" s="262" t="s">
        <v>47</v>
      </c>
      <c r="E2172" s="262" t="s">
        <v>2718</v>
      </c>
      <c r="F2172" s="389" t="s">
        <v>923</v>
      </c>
      <c r="G2172" s="389"/>
      <c r="H2172" s="283" t="s">
        <v>49</v>
      </c>
      <c r="I2172" s="286">
        <v>1</v>
      </c>
      <c r="J2172" s="285">
        <v>16.34</v>
      </c>
      <c r="K2172" s="285">
        <v>16.34</v>
      </c>
      <c r="O2172" s="46"/>
      <c r="P2172" s="46"/>
      <c r="Q2172" s="46"/>
      <c r="R2172" s="46"/>
      <c r="S2172" s="46"/>
      <c r="T2172" s="46"/>
      <c r="U2172" s="46"/>
      <c r="V2172" s="46"/>
      <c r="W2172" s="46"/>
      <c r="X2172" s="46"/>
      <c r="Y2172" s="46"/>
    </row>
    <row r="2173" spans="1:25" ht="15" customHeight="1" x14ac:dyDescent="0.2">
      <c r="A2173" s="46"/>
      <c r="B2173" s="262" t="s">
        <v>919</v>
      </c>
      <c r="C2173" s="284" t="s">
        <v>1415</v>
      </c>
      <c r="D2173" s="262" t="s">
        <v>47</v>
      </c>
      <c r="E2173" s="262" t="s">
        <v>2675</v>
      </c>
      <c r="F2173" s="389" t="s">
        <v>923</v>
      </c>
      <c r="G2173" s="389"/>
      <c r="H2173" s="283" t="s">
        <v>49</v>
      </c>
      <c r="I2173" s="286">
        <v>4.2000000000000003E-2</v>
      </c>
      <c r="J2173" s="285">
        <v>4.6500000000000004</v>
      </c>
      <c r="K2173" s="285">
        <v>0.19</v>
      </c>
      <c r="O2173" s="46"/>
      <c r="P2173" s="46"/>
      <c r="Q2173" s="46"/>
      <c r="R2173" s="46"/>
      <c r="S2173" s="46"/>
      <c r="T2173" s="46"/>
      <c r="U2173" s="46"/>
      <c r="V2173" s="46"/>
      <c r="W2173" s="46"/>
      <c r="X2173" s="46"/>
      <c r="Y2173" s="46"/>
    </row>
    <row r="2174" spans="1:25" ht="15" customHeight="1" x14ac:dyDescent="0.2">
      <c r="A2174" s="46"/>
      <c r="B2174" s="263"/>
      <c r="C2174" s="263"/>
      <c r="D2174" s="263"/>
      <c r="E2174" s="263"/>
      <c r="F2174" s="263" t="s">
        <v>924</v>
      </c>
      <c r="G2174" s="289">
        <v>5.05</v>
      </c>
      <c r="H2174" s="263" t="s">
        <v>925</v>
      </c>
      <c r="I2174" s="289">
        <v>0</v>
      </c>
      <c r="J2174" s="263" t="s">
        <v>926</v>
      </c>
      <c r="K2174" s="289">
        <v>5.05</v>
      </c>
      <c r="O2174" s="46"/>
      <c r="P2174" s="46"/>
      <c r="Q2174" s="46"/>
      <c r="R2174" s="46"/>
      <c r="S2174" s="46"/>
      <c r="T2174" s="46"/>
      <c r="U2174" s="46"/>
      <c r="V2174" s="46"/>
      <c r="W2174" s="46"/>
      <c r="X2174" s="46"/>
      <c r="Y2174" s="46"/>
    </row>
    <row r="2175" spans="1:25" ht="15" customHeight="1" thickBot="1" x14ac:dyDescent="0.25">
      <c r="A2175" s="46"/>
      <c r="B2175" s="263"/>
      <c r="C2175" s="263"/>
      <c r="D2175" s="263"/>
      <c r="E2175" s="263"/>
      <c r="F2175" s="263" t="s">
        <v>927</v>
      </c>
      <c r="G2175" s="289">
        <v>4.63</v>
      </c>
      <c r="H2175" s="263"/>
      <c r="I2175" s="386" t="s">
        <v>928</v>
      </c>
      <c r="J2175" s="386"/>
      <c r="K2175" s="289">
        <v>26.88</v>
      </c>
      <c r="O2175" s="46"/>
      <c r="P2175" s="46"/>
      <c r="Q2175" s="46"/>
      <c r="R2175" s="46"/>
      <c r="S2175" s="46"/>
      <c r="T2175" s="46"/>
      <c r="U2175" s="46"/>
      <c r="V2175" s="46"/>
      <c r="W2175" s="46"/>
      <c r="X2175" s="46"/>
      <c r="Y2175" s="46"/>
    </row>
    <row r="2176" spans="1:25" ht="15" customHeight="1" thickTop="1" x14ac:dyDescent="0.2">
      <c r="A2176" s="46"/>
      <c r="B2176" s="278"/>
      <c r="C2176" s="278"/>
      <c r="D2176" s="278"/>
      <c r="E2176" s="278"/>
      <c r="F2176" s="278"/>
      <c r="G2176" s="278"/>
      <c r="H2176" s="278"/>
      <c r="I2176" s="278"/>
      <c r="J2176" s="278"/>
      <c r="K2176" s="278"/>
      <c r="O2176" s="46"/>
      <c r="P2176" s="46"/>
      <c r="Q2176" s="46"/>
      <c r="R2176" s="46"/>
      <c r="S2176" s="46"/>
      <c r="T2176" s="46"/>
      <c r="U2176" s="46"/>
      <c r="V2176" s="46"/>
      <c r="W2176" s="46"/>
      <c r="X2176" s="46"/>
      <c r="Y2176" s="46"/>
    </row>
    <row r="2177" spans="1:25" ht="15" customHeight="1" x14ac:dyDescent="0.2">
      <c r="A2177" s="46"/>
      <c r="B2177" s="259" t="s">
        <v>549</v>
      </c>
      <c r="C2177" s="267" t="s">
        <v>24</v>
      </c>
      <c r="D2177" s="259" t="s">
        <v>25</v>
      </c>
      <c r="E2177" s="259" t="s">
        <v>26</v>
      </c>
      <c r="F2177" s="387" t="s">
        <v>917</v>
      </c>
      <c r="G2177" s="387"/>
      <c r="H2177" s="271" t="s">
        <v>27</v>
      </c>
      <c r="I2177" s="267" t="s">
        <v>28</v>
      </c>
      <c r="J2177" s="267" t="s">
        <v>29</v>
      </c>
      <c r="K2177" s="267" t="s">
        <v>30</v>
      </c>
      <c r="O2177" s="46"/>
      <c r="P2177" s="46"/>
      <c r="Q2177" s="46"/>
      <c r="R2177" s="46"/>
      <c r="S2177" s="46"/>
      <c r="T2177" s="46"/>
      <c r="U2177" s="46"/>
      <c r="V2177" s="46"/>
      <c r="W2177" s="46"/>
      <c r="X2177" s="46"/>
      <c r="Y2177" s="46"/>
    </row>
    <row r="2178" spans="1:25" ht="15" customHeight="1" x14ac:dyDescent="0.2">
      <c r="A2178" s="46"/>
      <c r="B2178" s="260" t="s">
        <v>918</v>
      </c>
      <c r="C2178" s="275" t="s">
        <v>3205</v>
      </c>
      <c r="D2178" s="260" t="s">
        <v>73</v>
      </c>
      <c r="E2178" s="260" t="s">
        <v>3206</v>
      </c>
      <c r="F2178" s="388" t="s">
        <v>952</v>
      </c>
      <c r="G2178" s="388"/>
      <c r="H2178" s="274" t="s">
        <v>49</v>
      </c>
      <c r="I2178" s="277">
        <v>1</v>
      </c>
      <c r="J2178" s="276">
        <v>222.87</v>
      </c>
      <c r="K2178" s="276">
        <v>222.87</v>
      </c>
      <c r="O2178" s="46"/>
      <c r="P2178" s="46"/>
      <c r="Q2178" s="46"/>
      <c r="R2178" s="46"/>
      <c r="S2178" s="46"/>
      <c r="T2178" s="46"/>
      <c r="U2178" s="46"/>
      <c r="V2178" s="46"/>
      <c r="W2178" s="46"/>
      <c r="X2178" s="46"/>
      <c r="Y2178" s="46"/>
    </row>
    <row r="2179" spans="1:25" ht="15" customHeight="1" x14ac:dyDescent="0.2">
      <c r="A2179" s="46"/>
      <c r="B2179" s="261" t="s">
        <v>953</v>
      </c>
      <c r="C2179" s="280" t="s">
        <v>957</v>
      </c>
      <c r="D2179" s="261" t="s">
        <v>47</v>
      </c>
      <c r="E2179" s="261" t="s">
        <v>958</v>
      </c>
      <c r="F2179" s="385" t="s">
        <v>3970</v>
      </c>
      <c r="G2179" s="385"/>
      <c r="H2179" s="279" t="s">
        <v>950</v>
      </c>
      <c r="I2179" s="282">
        <v>1</v>
      </c>
      <c r="J2179" s="281">
        <v>26.08</v>
      </c>
      <c r="K2179" s="281">
        <v>26.08</v>
      </c>
      <c r="O2179" s="46"/>
      <c r="P2179" s="46"/>
      <c r="Q2179" s="46"/>
      <c r="R2179" s="46"/>
      <c r="S2179" s="46"/>
      <c r="T2179" s="46"/>
      <c r="U2179" s="46"/>
      <c r="V2179" s="46"/>
      <c r="W2179" s="46"/>
      <c r="X2179" s="46"/>
      <c r="Y2179" s="46"/>
    </row>
    <row r="2180" spans="1:25" ht="15" customHeight="1" x14ac:dyDescent="0.2">
      <c r="A2180" s="46"/>
      <c r="B2180" s="261" t="s">
        <v>953</v>
      </c>
      <c r="C2180" s="280" t="s">
        <v>954</v>
      </c>
      <c r="D2180" s="261" t="s">
        <v>47</v>
      </c>
      <c r="E2180" s="261" t="s">
        <v>955</v>
      </c>
      <c r="F2180" s="385" t="s">
        <v>3970</v>
      </c>
      <c r="G2180" s="385"/>
      <c r="H2180" s="279" t="s">
        <v>950</v>
      </c>
      <c r="I2180" s="282">
        <v>0.65</v>
      </c>
      <c r="J2180" s="281">
        <v>34.46</v>
      </c>
      <c r="K2180" s="281">
        <v>22.39</v>
      </c>
      <c r="O2180" s="46"/>
      <c r="P2180" s="46"/>
      <c r="Q2180" s="46"/>
      <c r="R2180" s="46"/>
      <c r="S2180" s="46"/>
      <c r="T2180" s="46"/>
      <c r="U2180" s="46"/>
      <c r="V2180" s="46"/>
      <c r="W2180" s="46"/>
      <c r="X2180" s="46"/>
      <c r="Y2180" s="46"/>
    </row>
    <row r="2181" spans="1:25" ht="15" customHeight="1" x14ac:dyDescent="0.2">
      <c r="A2181" s="46"/>
      <c r="B2181" s="262" t="s">
        <v>919</v>
      </c>
      <c r="C2181" s="284" t="s">
        <v>3306</v>
      </c>
      <c r="D2181" s="262" t="s">
        <v>3307</v>
      </c>
      <c r="E2181" s="262" t="s">
        <v>3308</v>
      </c>
      <c r="F2181" s="389" t="s">
        <v>923</v>
      </c>
      <c r="G2181" s="389"/>
      <c r="H2181" s="283" t="s">
        <v>49</v>
      </c>
      <c r="I2181" s="286">
        <v>1</v>
      </c>
      <c r="J2181" s="285">
        <v>174.3</v>
      </c>
      <c r="K2181" s="285">
        <v>174.3</v>
      </c>
      <c r="O2181" s="46"/>
      <c r="P2181" s="46"/>
      <c r="Q2181" s="46"/>
      <c r="R2181" s="46"/>
      <c r="S2181" s="46"/>
      <c r="T2181" s="46"/>
      <c r="U2181" s="46"/>
      <c r="V2181" s="46"/>
      <c r="W2181" s="46"/>
      <c r="X2181" s="46"/>
      <c r="Y2181" s="46"/>
    </row>
    <row r="2182" spans="1:25" ht="15" customHeight="1" x14ac:dyDescent="0.2">
      <c r="A2182" s="46"/>
      <c r="B2182" s="262" t="s">
        <v>919</v>
      </c>
      <c r="C2182" s="284" t="s">
        <v>3309</v>
      </c>
      <c r="D2182" s="262" t="s">
        <v>3307</v>
      </c>
      <c r="E2182" s="262" t="s">
        <v>3310</v>
      </c>
      <c r="F2182" s="389" t="s">
        <v>923</v>
      </c>
      <c r="G2182" s="389"/>
      <c r="H2182" s="283" t="s">
        <v>83</v>
      </c>
      <c r="I2182" s="286">
        <v>0.28000000000000003</v>
      </c>
      <c r="J2182" s="285">
        <v>0.36</v>
      </c>
      <c r="K2182" s="285">
        <v>0.1</v>
      </c>
      <c r="O2182" s="46"/>
      <c r="P2182" s="46"/>
      <c r="Q2182" s="46"/>
      <c r="R2182" s="46"/>
      <c r="S2182" s="46"/>
      <c r="T2182" s="46"/>
      <c r="U2182" s="46"/>
      <c r="V2182" s="46"/>
      <c r="W2182" s="46"/>
      <c r="X2182" s="46"/>
      <c r="Y2182" s="46"/>
    </row>
    <row r="2183" spans="1:25" ht="15" customHeight="1" x14ac:dyDescent="0.2">
      <c r="A2183" s="46"/>
      <c r="B2183" s="263"/>
      <c r="C2183" s="263"/>
      <c r="D2183" s="263"/>
      <c r="E2183" s="263"/>
      <c r="F2183" s="263" t="s">
        <v>924</v>
      </c>
      <c r="G2183" s="289">
        <v>42.58</v>
      </c>
      <c r="H2183" s="263" t="s">
        <v>925</v>
      </c>
      <c r="I2183" s="289">
        <v>0</v>
      </c>
      <c r="J2183" s="263" t="s">
        <v>926</v>
      </c>
      <c r="K2183" s="289">
        <v>42.58</v>
      </c>
      <c r="O2183" s="46"/>
      <c r="P2183" s="46"/>
      <c r="Q2183" s="46"/>
      <c r="R2183" s="46"/>
      <c r="S2183" s="46"/>
      <c r="T2183" s="46"/>
      <c r="U2183" s="46"/>
      <c r="V2183" s="46"/>
      <c r="W2183" s="46"/>
      <c r="X2183" s="46"/>
      <c r="Y2183" s="46"/>
    </row>
    <row r="2184" spans="1:25" ht="15" customHeight="1" x14ac:dyDescent="0.2">
      <c r="A2184" s="46"/>
      <c r="B2184" s="263"/>
      <c r="C2184" s="263"/>
      <c r="D2184" s="263"/>
      <c r="E2184" s="263"/>
      <c r="F2184" s="263" t="s">
        <v>927</v>
      </c>
      <c r="G2184" s="289">
        <v>46.37</v>
      </c>
      <c r="H2184" s="263"/>
      <c r="I2184" s="386" t="s">
        <v>928</v>
      </c>
      <c r="J2184" s="386"/>
      <c r="K2184" s="289">
        <v>269.24</v>
      </c>
      <c r="O2184" s="46"/>
      <c r="P2184" s="46"/>
      <c r="Q2184" s="46"/>
      <c r="R2184" s="46"/>
      <c r="S2184" s="46"/>
      <c r="T2184" s="46"/>
      <c r="U2184" s="46"/>
      <c r="V2184" s="46"/>
      <c r="W2184" s="46"/>
      <c r="X2184" s="46"/>
      <c r="Y2184" s="46"/>
    </row>
    <row r="2185" spans="1:25" ht="45.6" customHeight="1" x14ac:dyDescent="0.2">
      <c r="A2185" s="46"/>
      <c r="B2185" s="401" t="s">
        <v>2776</v>
      </c>
      <c r="C2185" s="401"/>
      <c r="D2185" s="401"/>
      <c r="E2185" s="401"/>
      <c r="F2185" s="401"/>
      <c r="G2185" s="401"/>
      <c r="H2185" s="401"/>
      <c r="I2185" s="401"/>
      <c r="J2185" s="401"/>
      <c r="K2185" s="401"/>
      <c r="O2185" s="46"/>
      <c r="P2185" s="46"/>
      <c r="Q2185" s="46"/>
      <c r="R2185" s="46"/>
      <c r="S2185" s="46"/>
      <c r="T2185" s="46"/>
      <c r="U2185" s="46"/>
      <c r="V2185" s="46"/>
      <c r="W2185" s="46"/>
      <c r="X2185" s="46"/>
      <c r="Y2185" s="46"/>
    </row>
    <row r="2186" spans="1:25" ht="15" customHeight="1" thickBot="1" x14ac:dyDescent="0.25">
      <c r="A2186" s="46"/>
      <c r="B2186" s="425" t="s">
        <v>3366</v>
      </c>
      <c r="C2186" s="425"/>
      <c r="D2186" s="425"/>
      <c r="E2186" s="425"/>
      <c r="F2186" s="425"/>
      <c r="G2186" s="425"/>
      <c r="H2186" s="425"/>
      <c r="I2186" s="425"/>
      <c r="J2186" s="425"/>
      <c r="K2186" s="425"/>
      <c r="O2186" s="46"/>
      <c r="P2186" s="46"/>
      <c r="Q2186" s="46"/>
      <c r="R2186" s="46"/>
      <c r="S2186" s="46"/>
      <c r="T2186" s="46"/>
      <c r="U2186" s="46"/>
      <c r="V2186" s="46"/>
      <c r="W2186" s="46"/>
      <c r="X2186" s="46"/>
      <c r="Y2186" s="46"/>
    </row>
    <row r="2187" spans="1:25" ht="15" customHeight="1" thickTop="1" x14ac:dyDescent="0.2">
      <c r="A2187" s="46"/>
      <c r="B2187" s="278"/>
      <c r="C2187" s="278"/>
      <c r="D2187" s="278"/>
      <c r="E2187" s="278"/>
      <c r="F2187" s="278"/>
      <c r="G2187" s="278"/>
      <c r="H2187" s="278"/>
      <c r="I2187" s="278"/>
      <c r="J2187" s="278"/>
      <c r="K2187" s="278"/>
      <c r="O2187" s="46"/>
      <c r="P2187" s="46"/>
      <c r="Q2187" s="46"/>
      <c r="R2187" s="46"/>
      <c r="S2187" s="46"/>
      <c r="T2187" s="46"/>
      <c r="U2187" s="46"/>
      <c r="V2187" s="46"/>
      <c r="W2187" s="46"/>
      <c r="X2187" s="46"/>
      <c r="Y2187" s="46"/>
    </row>
    <row r="2188" spans="1:25" ht="15" customHeight="1" x14ac:dyDescent="0.2">
      <c r="A2188" s="46"/>
      <c r="B2188" s="259" t="s">
        <v>552</v>
      </c>
      <c r="C2188" s="267" t="s">
        <v>24</v>
      </c>
      <c r="D2188" s="259" t="s">
        <v>25</v>
      </c>
      <c r="E2188" s="259" t="s">
        <v>26</v>
      </c>
      <c r="F2188" s="387" t="s">
        <v>917</v>
      </c>
      <c r="G2188" s="387"/>
      <c r="H2188" s="271" t="s">
        <v>27</v>
      </c>
      <c r="I2188" s="267" t="s">
        <v>28</v>
      </c>
      <c r="J2188" s="267" t="s">
        <v>29</v>
      </c>
      <c r="K2188" s="267" t="s">
        <v>30</v>
      </c>
      <c r="O2188" s="46"/>
      <c r="P2188" s="46"/>
      <c r="Q2188" s="46"/>
      <c r="R2188" s="46"/>
      <c r="S2188" s="46"/>
      <c r="T2188" s="46"/>
      <c r="U2188" s="46"/>
      <c r="V2188" s="46"/>
      <c r="W2188" s="46"/>
      <c r="X2188" s="46"/>
      <c r="Y2188" s="46"/>
    </row>
    <row r="2189" spans="1:25" ht="15" customHeight="1" x14ac:dyDescent="0.2">
      <c r="A2189" s="46"/>
      <c r="B2189" s="260" t="s">
        <v>918</v>
      </c>
      <c r="C2189" s="275" t="s">
        <v>544</v>
      </c>
      <c r="D2189" s="260" t="s">
        <v>47</v>
      </c>
      <c r="E2189" s="260" t="s">
        <v>545</v>
      </c>
      <c r="F2189" s="388" t="s">
        <v>4015</v>
      </c>
      <c r="G2189" s="388"/>
      <c r="H2189" s="274" t="s">
        <v>49</v>
      </c>
      <c r="I2189" s="277">
        <v>1</v>
      </c>
      <c r="J2189" s="276">
        <v>10.34</v>
      </c>
      <c r="K2189" s="276">
        <v>10.34</v>
      </c>
      <c r="O2189" s="46"/>
      <c r="P2189" s="46"/>
      <c r="Q2189" s="46"/>
      <c r="R2189" s="46"/>
      <c r="S2189" s="46"/>
      <c r="T2189" s="46"/>
      <c r="U2189" s="46"/>
      <c r="V2189" s="46"/>
      <c r="W2189" s="46"/>
      <c r="X2189" s="46"/>
      <c r="Y2189" s="46"/>
    </row>
    <row r="2190" spans="1:25" ht="15" customHeight="1" x14ac:dyDescent="0.2">
      <c r="A2190" s="46"/>
      <c r="B2190" s="261" t="s">
        <v>953</v>
      </c>
      <c r="C2190" s="280" t="s">
        <v>954</v>
      </c>
      <c r="D2190" s="261" t="s">
        <v>47</v>
      </c>
      <c r="E2190" s="261" t="s">
        <v>955</v>
      </c>
      <c r="F2190" s="385" t="s">
        <v>3970</v>
      </c>
      <c r="G2190" s="385"/>
      <c r="H2190" s="279" t="s">
        <v>950</v>
      </c>
      <c r="I2190" s="282">
        <v>0.1232</v>
      </c>
      <c r="J2190" s="281">
        <v>34.46</v>
      </c>
      <c r="K2190" s="281">
        <v>4.24</v>
      </c>
      <c r="O2190" s="46"/>
      <c r="P2190" s="46"/>
      <c r="Q2190" s="46"/>
      <c r="R2190" s="46"/>
      <c r="S2190" s="46"/>
      <c r="T2190" s="46"/>
      <c r="U2190" s="46"/>
      <c r="V2190" s="46"/>
      <c r="W2190" s="46"/>
      <c r="X2190" s="46"/>
      <c r="Y2190" s="46"/>
    </row>
    <row r="2191" spans="1:25" ht="15" customHeight="1" x14ac:dyDescent="0.2">
      <c r="A2191" s="46"/>
      <c r="B2191" s="261" t="s">
        <v>953</v>
      </c>
      <c r="C2191" s="280" t="s">
        <v>1019</v>
      </c>
      <c r="D2191" s="261" t="s">
        <v>47</v>
      </c>
      <c r="E2191" s="261" t="s">
        <v>1020</v>
      </c>
      <c r="F2191" s="385" t="s">
        <v>3970</v>
      </c>
      <c r="G2191" s="385"/>
      <c r="H2191" s="279" t="s">
        <v>950</v>
      </c>
      <c r="I2191" s="282">
        <v>3.8800000000000001E-2</v>
      </c>
      <c r="J2191" s="281">
        <v>24.73</v>
      </c>
      <c r="K2191" s="281">
        <v>0.95</v>
      </c>
      <c r="O2191" s="46"/>
      <c r="P2191" s="46"/>
      <c r="Q2191" s="46"/>
      <c r="R2191" s="46"/>
      <c r="S2191" s="46"/>
      <c r="T2191" s="46"/>
      <c r="U2191" s="46"/>
      <c r="V2191" s="46"/>
      <c r="W2191" s="46"/>
      <c r="X2191" s="46"/>
      <c r="Y2191" s="46"/>
    </row>
    <row r="2192" spans="1:25" ht="15" customHeight="1" x14ac:dyDescent="0.2">
      <c r="A2192" s="46"/>
      <c r="B2192" s="262" t="s">
        <v>919</v>
      </c>
      <c r="C2192" s="284" t="s">
        <v>1558</v>
      </c>
      <c r="D2192" s="262" t="s">
        <v>47</v>
      </c>
      <c r="E2192" s="262" t="s">
        <v>2713</v>
      </c>
      <c r="F2192" s="389" t="s">
        <v>923</v>
      </c>
      <c r="G2192" s="389"/>
      <c r="H2192" s="283" t="s">
        <v>49</v>
      </c>
      <c r="I2192" s="286">
        <v>1</v>
      </c>
      <c r="J2192" s="285">
        <v>5</v>
      </c>
      <c r="K2192" s="285">
        <v>5</v>
      </c>
      <c r="O2192" s="46"/>
      <c r="P2192" s="46"/>
      <c r="Q2192" s="46"/>
      <c r="R2192" s="46"/>
      <c r="S2192" s="46"/>
      <c r="T2192" s="46"/>
      <c r="U2192" s="46"/>
      <c r="V2192" s="46"/>
      <c r="W2192" s="46"/>
      <c r="X2192" s="46"/>
      <c r="Y2192" s="46"/>
    </row>
    <row r="2193" spans="1:25" ht="15" customHeight="1" x14ac:dyDescent="0.2">
      <c r="A2193" s="46"/>
      <c r="B2193" s="262" t="s">
        <v>919</v>
      </c>
      <c r="C2193" s="284" t="s">
        <v>1415</v>
      </c>
      <c r="D2193" s="262" t="s">
        <v>47</v>
      </c>
      <c r="E2193" s="262" t="s">
        <v>2675</v>
      </c>
      <c r="F2193" s="389" t="s">
        <v>923</v>
      </c>
      <c r="G2193" s="389"/>
      <c r="H2193" s="283" t="s">
        <v>49</v>
      </c>
      <c r="I2193" s="286">
        <v>3.32E-2</v>
      </c>
      <c r="J2193" s="285">
        <v>4.6500000000000004</v>
      </c>
      <c r="K2193" s="285">
        <v>0.15</v>
      </c>
      <c r="O2193" s="46"/>
      <c r="P2193" s="46"/>
      <c r="Q2193" s="46"/>
      <c r="R2193" s="46"/>
      <c r="S2193" s="46"/>
      <c r="T2193" s="46"/>
      <c r="U2193" s="46"/>
      <c r="V2193" s="46"/>
      <c r="W2193" s="46"/>
      <c r="X2193" s="46"/>
      <c r="Y2193" s="46"/>
    </row>
    <row r="2194" spans="1:25" ht="15" customHeight="1" x14ac:dyDescent="0.2">
      <c r="A2194" s="46"/>
      <c r="B2194" s="263"/>
      <c r="C2194" s="263"/>
      <c r="D2194" s="263"/>
      <c r="E2194" s="263"/>
      <c r="F2194" s="263" t="s">
        <v>924</v>
      </c>
      <c r="G2194" s="289">
        <v>4.59</v>
      </c>
      <c r="H2194" s="263" t="s">
        <v>925</v>
      </c>
      <c r="I2194" s="289">
        <v>0</v>
      </c>
      <c r="J2194" s="263" t="s">
        <v>926</v>
      </c>
      <c r="K2194" s="289">
        <v>4.59</v>
      </c>
      <c r="O2194" s="46"/>
      <c r="P2194" s="46"/>
      <c r="Q2194" s="46"/>
      <c r="R2194" s="46"/>
      <c r="S2194" s="46"/>
      <c r="T2194" s="46"/>
      <c r="U2194" s="46"/>
      <c r="V2194" s="46"/>
      <c r="W2194" s="46"/>
      <c r="X2194" s="46"/>
      <c r="Y2194" s="46"/>
    </row>
    <row r="2195" spans="1:25" ht="15" customHeight="1" thickBot="1" x14ac:dyDescent="0.25">
      <c r="A2195" s="46"/>
      <c r="B2195" s="263"/>
      <c r="C2195" s="263"/>
      <c r="D2195" s="263"/>
      <c r="E2195" s="263"/>
      <c r="F2195" s="263" t="s">
        <v>927</v>
      </c>
      <c r="G2195" s="289">
        <v>2.15</v>
      </c>
      <c r="H2195" s="263"/>
      <c r="I2195" s="386" t="s">
        <v>928</v>
      </c>
      <c r="J2195" s="386"/>
      <c r="K2195" s="289">
        <v>12.49</v>
      </c>
      <c r="O2195" s="46"/>
      <c r="P2195" s="46"/>
      <c r="Q2195" s="46"/>
      <c r="R2195" s="46"/>
      <c r="S2195" s="46"/>
      <c r="T2195" s="46"/>
      <c r="U2195" s="46"/>
      <c r="V2195" s="46"/>
      <c r="W2195" s="46"/>
      <c r="X2195" s="46"/>
      <c r="Y2195" s="46"/>
    </row>
    <row r="2196" spans="1:25" ht="15" customHeight="1" thickTop="1" x14ac:dyDescent="0.2">
      <c r="A2196" s="46"/>
      <c r="B2196" s="278"/>
      <c r="C2196" s="278"/>
      <c r="D2196" s="278"/>
      <c r="E2196" s="278"/>
      <c r="F2196" s="278"/>
      <c r="G2196" s="278"/>
      <c r="H2196" s="278"/>
      <c r="I2196" s="278"/>
      <c r="J2196" s="278"/>
      <c r="K2196" s="278"/>
      <c r="O2196" s="46"/>
      <c r="P2196" s="46"/>
      <c r="Q2196" s="46"/>
      <c r="R2196" s="46"/>
      <c r="S2196" s="46"/>
      <c r="T2196" s="46"/>
      <c r="U2196" s="46"/>
      <c r="V2196" s="46"/>
      <c r="W2196" s="46"/>
      <c r="X2196" s="46"/>
      <c r="Y2196" s="46"/>
    </row>
    <row r="2197" spans="1:25" ht="15" customHeight="1" x14ac:dyDescent="0.2">
      <c r="A2197" s="46"/>
      <c r="B2197" s="259" t="s">
        <v>555</v>
      </c>
      <c r="C2197" s="267" t="s">
        <v>24</v>
      </c>
      <c r="D2197" s="259" t="s">
        <v>25</v>
      </c>
      <c r="E2197" s="259" t="s">
        <v>26</v>
      </c>
      <c r="F2197" s="387" t="s">
        <v>917</v>
      </c>
      <c r="G2197" s="387"/>
      <c r="H2197" s="271" t="s">
        <v>27</v>
      </c>
      <c r="I2197" s="267" t="s">
        <v>28</v>
      </c>
      <c r="J2197" s="267" t="s">
        <v>29</v>
      </c>
      <c r="K2197" s="267" t="s">
        <v>30</v>
      </c>
      <c r="O2197" s="46"/>
      <c r="P2197" s="46"/>
      <c r="Q2197" s="46"/>
      <c r="R2197" s="46"/>
      <c r="S2197" s="46"/>
      <c r="T2197" s="46"/>
      <c r="U2197" s="46"/>
      <c r="V2197" s="46"/>
      <c r="W2197" s="46"/>
      <c r="X2197" s="46"/>
      <c r="Y2197" s="46"/>
    </row>
    <row r="2198" spans="1:25" ht="15" customHeight="1" x14ac:dyDescent="0.2">
      <c r="A2198" s="46"/>
      <c r="B2198" s="260" t="s">
        <v>918</v>
      </c>
      <c r="C2198" s="275" t="s">
        <v>547</v>
      </c>
      <c r="D2198" s="260" t="s">
        <v>47</v>
      </c>
      <c r="E2198" s="260" t="s">
        <v>548</v>
      </c>
      <c r="F2198" s="388" t="s">
        <v>4026</v>
      </c>
      <c r="G2198" s="388"/>
      <c r="H2198" s="274" t="s">
        <v>49</v>
      </c>
      <c r="I2198" s="277">
        <v>1</v>
      </c>
      <c r="J2198" s="276">
        <v>64.62</v>
      </c>
      <c r="K2198" s="276">
        <v>64.62</v>
      </c>
      <c r="O2198" s="46"/>
      <c r="P2198" s="46"/>
      <c r="Q2198" s="46"/>
      <c r="R2198" s="46"/>
      <c r="S2198" s="46"/>
      <c r="T2198" s="46"/>
      <c r="U2198" s="46"/>
      <c r="V2198" s="46"/>
      <c r="W2198" s="46"/>
      <c r="X2198" s="46"/>
      <c r="Y2198" s="46"/>
    </row>
    <row r="2199" spans="1:25" ht="45.6" customHeight="1" x14ac:dyDescent="0.2">
      <c r="A2199" s="46"/>
      <c r="B2199" s="261" t="s">
        <v>953</v>
      </c>
      <c r="C2199" s="280" t="s">
        <v>1559</v>
      </c>
      <c r="D2199" s="261" t="s">
        <v>47</v>
      </c>
      <c r="E2199" s="261" t="s">
        <v>1560</v>
      </c>
      <c r="F2199" s="385" t="s">
        <v>3970</v>
      </c>
      <c r="G2199" s="385"/>
      <c r="H2199" s="279" t="s">
        <v>950</v>
      </c>
      <c r="I2199" s="282">
        <v>0.25240000000000001</v>
      </c>
      <c r="J2199" s="281">
        <v>17.57</v>
      </c>
      <c r="K2199" s="281">
        <v>4.43</v>
      </c>
      <c r="O2199" s="46"/>
      <c r="P2199" s="46"/>
      <c r="Q2199" s="46"/>
      <c r="R2199" s="46"/>
      <c r="S2199" s="46"/>
      <c r="T2199" s="46"/>
      <c r="U2199" s="46"/>
      <c r="V2199" s="46"/>
      <c r="W2199" s="46"/>
      <c r="X2199" s="46"/>
      <c r="Y2199" s="46"/>
    </row>
    <row r="2200" spans="1:25" ht="15" customHeight="1" x14ac:dyDescent="0.2">
      <c r="A2200" s="46"/>
      <c r="B2200" s="261" t="s">
        <v>953</v>
      </c>
      <c r="C2200" s="280" t="s">
        <v>1019</v>
      </c>
      <c r="D2200" s="261" t="s">
        <v>47</v>
      </c>
      <c r="E2200" s="261" t="s">
        <v>1020</v>
      </c>
      <c r="F2200" s="385" t="s">
        <v>3970</v>
      </c>
      <c r="G2200" s="385"/>
      <c r="H2200" s="279" t="s">
        <v>950</v>
      </c>
      <c r="I2200" s="282">
        <v>8.0799999999999997E-2</v>
      </c>
      <c r="J2200" s="281">
        <v>24.73</v>
      </c>
      <c r="K2200" s="281">
        <v>1.99</v>
      </c>
      <c r="O2200" s="46"/>
      <c r="P2200" s="46"/>
      <c r="Q2200" s="46"/>
      <c r="R2200" s="46"/>
      <c r="S2200" s="46"/>
      <c r="T2200" s="46"/>
      <c r="U2200" s="46"/>
      <c r="V2200" s="46"/>
      <c r="W2200" s="46"/>
      <c r="X2200" s="46"/>
      <c r="Y2200" s="46"/>
    </row>
    <row r="2201" spans="1:25" ht="15" customHeight="1" x14ac:dyDescent="0.2">
      <c r="A2201" s="46"/>
      <c r="B2201" s="262" t="s">
        <v>919</v>
      </c>
      <c r="C2201" s="284" t="s">
        <v>1563</v>
      </c>
      <c r="D2201" s="262" t="s">
        <v>47</v>
      </c>
      <c r="E2201" s="262" t="s">
        <v>1564</v>
      </c>
      <c r="F2201" s="389" t="s">
        <v>923</v>
      </c>
      <c r="G2201" s="389"/>
      <c r="H2201" s="283" t="s">
        <v>49</v>
      </c>
      <c r="I2201" s="286">
        <v>1</v>
      </c>
      <c r="J2201" s="285">
        <v>53.13</v>
      </c>
      <c r="K2201" s="285">
        <v>53.13</v>
      </c>
      <c r="O2201" s="46"/>
      <c r="P2201" s="46"/>
      <c r="Q2201" s="46"/>
      <c r="R2201" s="46"/>
      <c r="S2201" s="46"/>
      <c r="T2201" s="46"/>
      <c r="U2201" s="46"/>
      <c r="V2201" s="46"/>
      <c r="W2201" s="46"/>
      <c r="X2201" s="46"/>
      <c r="Y2201" s="46"/>
    </row>
    <row r="2202" spans="1:25" ht="15" customHeight="1" x14ac:dyDescent="0.2">
      <c r="A2202" s="46"/>
      <c r="B2202" s="262" t="s">
        <v>919</v>
      </c>
      <c r="C2202" s="284" t="s">
        <v>1565</v>
      </c>
      <c r="D2202" s="262" t="s">
        <v>47</v>
      </c>
      <c r="E2202" s="262" t="s">
        <v>1566</v>
      </c>
      <c r="F2202" s="389" t="s">
        <v>923</v>
      </c>
      <c r="G2202" s="389"/>
      <c r="H2202" s="283" t="s">
        <v>49</v>
      </c>
      <c r="I2202" s="286">
        <v>6.25E-2</v>
      </c>
      <c r="J2202" s="285">
        <v>32.549999999999997</v>
      </c>
      <c r="K2202" s="285">
        <v>2.0299999999999998</v>
      </c>
      <c r="O2202" s="46"/>
      <c r="P2202" s="46"/>
      <c r="Q2202" s="46"/>
      <c r="R2202" s="46"/>
      <c r="S2202" s="46"/>
      <c r="T2202" s="46"/>
      <c r="U2202" s="46"/>
      <c r="V2202" s="46"/>
      <c r="W2202" s="46"/>
      <c r="X2202" s="46"/>
      <c r="Y2202" s="46"/>
    </row>
    <row r="2203" spans="1:25" ht="15" customHeight="1" x14ac:dyDescent="0.2">
      <c r="A2203" s="46"/>
      <c r="B2203" s="262" t="s">
        <v>919</v>
      </c>
      <c r="C2203" s="284" t="s">
        <v>1561</v>
      </c>
      <c r="D2203" s="262" t="s">
        <v>47</v>
      </c>
      <c r="E2203" s="262" t="s">
        <v>1562</v>
      </c>
      <c r="F2203" s="389" t="s">
        <v>923</v>
      </c>
      <c r="G2203" s="389"/>
      <c r="H2203" s="283" t="s">
        <v>49</v>
      </c>
      <c r="I2203" s="286">
        <v>1</v>
      </c>
      <c r="J2203" s="285">
        <v>3.04</v>
      </c>
      <c r="K2203" s="285">
        <v>3.04</v>
      </c>
      <c r="O2203" s="46"/>
      <c r="P2203" s="46"/>
      <c r="Q2203" s="46"/>
      <c r="R2203" s="46"/>
      <c r="S2203" s="46"/>
      <c r="T2203" s="46"/>
      <c r="U2203" s="46"/>
      <c r="V2203" s="46"/>
      <c r="W2203" s="46"/>
      <c r="X2203" s="46"/>
      <c r="Y2203" s="46"/>
    </row>
    <row r="2204" spans="1:25" ht="15" customHeight="1" x14ac:dyDescent="0.2">
      <c r="A2204" s="46"/>
      <c r="B2204" s="263"/>
      <c r="C2204" s="263"/>
      <c r="D2204" s="263"/>
      <c r="E2204" s="263"/>
      <c r="F2204" s="263" t="s">
        <v>924</v>
      </c>
      <c r="G2204" s="289">
        <v>5.32</v>
      </c>
      <c r="H2204" s="263" t="s">
        <v>925</v>
      </c>
      <c r="I2204" s="289">
        <v>0</v>
      </c>
      <c r="J2204" s="263" t="s">
        <v>926</v>
      </c>
      <c r="K2204" s="289">
        <v>5.32</v>
      </c>
      <c r="O2204" s="46"/>
      <c r="P2204" s="46"/>
      <c r="Q2204" s="46"/>
      <c r="R2204" s="46"/>
      <c r="S2204" s="46"/>
      <c r="T2204" s="46"/>
      <c r="U2204" s="46"/>
      <c r="V2204" s="46"/>
      <c r="W2204" s="46"/>
      <c r="X2204" s="46"/>
      <c r="Y2204" s="46"/>
    </row>
    <row r="2205" spans="1:25" ht="15" customHeight="1" thickBot="1" x14ac:dyDescent="0.25">
      <c r="A2205" s="46"/>
      <c r="B2205" s="263"/>
      <c r="C2205" s="263"/>
      <c r="D2205" s="263"/>
      <c r="E2205" s="263"/>
      <c r="F2205" s="263" t="s">
        <v>927</v>
      </c>
      <c r="G2205" s="289">
        <v>13.44</v>
      </c>
      <c r="H2205" s="263"/>
      <c r="I2205" s="386" t="s">
        <v>928</v>
      </c>
      <c r="J2205" s="386"/>
      <c r="K2205" s="289">
        <v>78.06</v>
      </c>
      <c r="O2205" s="46"/>
      <c r="P2205" s="46"/>
      <c r="Q2205" s="46"/>
      <c r="R2205" s="46"/>
      <c r="S2205" s="46"/>
      <c r="T2205" s="46"/>
      <c r="U2205" s="46"/>
      <c r="V2205" s="46"/>
      <c r="W2205" s="46"/>
      <c r="X2205" s="46"/>
      <c r="Y2205" s="46"/>
    </row>
    <row r="2206" spans="1:25" ht="15" customHeight="1" thickTop="1" x14ac:dyDescent="0.2">
      <c r="A2206" s="46"/>
      <c r="B2206" s="278"/>
      <c r="C2206" s="278"/>
      <c r="D2206" s="278"/>
      <c r="E2206" s="278"/>
      <c r="F2206" s="278"/>
      <c r="G2206" s="278"/>
      <c r="H2206" s="278"/>
      <c r="I2206" s="278"/>
      <c r="J2206" s="278"/>
      <c r="K2206" s="278"/>
      <c r="O2206" s="46"/>
      <c r="P2206" s="46"/>
      <c r="Q2206" s="46"/>
      <c r="R2206" s="46"/>
      <c r="S2206" s="46"/>
      <c r="T2206" s="46"/>
      <c r="U2206" s="46"/>
      <c r="V2206" s="46"/>
      <c r="W2206" s="46"/>
      <c r="X2206" s="46"/>
      <c r="Y2206" s="46"/>
    </row>
    <row r="2207" spans="1:25" ht="15" customHeight="1" x14ac:dyDescent="0.2">
      <c r="A2207" s="46"/>
      <c r="B2207" s="259" t="s">
        <v>558</v>
      </c>
      <c r="C2207" s="267" t="s">
        <v>24</v>
      </c>
      <c r="D2207" s="259" t="s">
        <v>25</v>
      </c>
      <c r="E2207" s="259" t="s">
        <v>26</v>
      </c>
      <c r="F2207" s="387" t="s">
        <v>917</v>
      </c>
      <c r="G2207" s="387"/>
      <c r="H2207" s="271" t="s">
        <v>27</v>
      </c>
      <c r="I2207" s="267" t="s">
        <v>28</v>
      </c>
      <c r="J2207" s="267" t="s">
        <v>29</v>
      </c>
      <c r="K2207" s="267" t="s">
        <v>30</v>
      </c>
      <c r="O2207" s="46"/>
      <c r="P2207" s="46"/>
      <c r="Q2207" s="46"/>
      <c r="R2207" s="46"/>
      <c r="S2207" s="46"/>
      <c r="T2207" s="46"/>
      <c r="U2207" s="46"/>
      <c r="V2207" s="46"/>
      <c r="W2207" s="46"/>
      <c r="X2207" s="46"/>
      <c r="Y2207" s="46"/>
    </row>
    <row r="2208" spans="1:25" ht="15" customHeight="1" x14ac:dyDescent="0.2">
      <c r="A2208" s="46"/>
      <c r="B2208" s="260" t="s">
        <v>918</v>
      </c>
      <c r="C2208" s="275" t="s">
        <v>550</v>
      </c>
      <c r="D2208" s="260" t="s">
        <v>47</v>
      </c>
      <c r="E2208" s="260" t="s">
        <v>551</v>
      </c>
      <c r="F2208" s="388" t="s">
        <v>4019</v>
      </c>
      <c r="G2208" s="388"/>
      <c r="H2208" s="274" t="s">
        <v>49</v>
      </c>
      <c r="I2208" s="277">
        <v>1</v>
      </c>
      <c r="J2208" s="276">
        <v>44.93</v>
      </c>
      <c r="K2208" s="276">
        <v>44.93</v>
      </c>
      <c r="O2208" s="46"/>
      <c r="P2208" s="46"/>
      <c r="Q2208" s="46"/>
      <c r="R2208" s="46"/>
      <c r="S2208" s="46"/>
      <c r="T2208" s="46"/>
      <c r="U2208" s="46"/>
      <c r="V2208" s="46"/>
      <c r="W2208" s="46"/>
      <c r="X2208" s="46"/>
      <c r="Y2208" s="46"/>
    </row>
    <row r="2209" spans="1:25" ht="15" customHeight="1" x14ac:dyDescent="0.2">
      <c r="A2209" s="46"/>
      <c r="B2209" s="261" t="s">
        <v>953</v>
      </c>
      <c r="C2209" s="280" t="s">
        <v>957</v>
      </c>
      <c r="D2209" s="261" t="s">
        <v>47</v>
      </c>
      <c r="E2209" s="261" t="s">
        <v>958</v>
      </c>
      <c r="F2209" s="385" t="s">
        <v>3970</v>
      </c>
      <c r="G2209" s="385"/>
      <c r="H2209" s="279" t="s">
        <v>950</v>
      </c>
      <c r="I2209" s="282">
        <v>0.2172</v>
      </c>
      <c r="J2209" s="281">
        <v>26.08</v>
      </c>
      <c r="K2209" s="281">
        <v>5.66</v>
      </c>
      <c r="O2209" s="46"/>
      <c r="P2209" s="46"/>
      <c r="Q2209" s="46"/>
      <c r="R2209" s="46"/>
      <c r="S2209" s="46"/>
      <c r="T2209" s="46"/>
      <c r="U2209" s="46"/>
      <c r="V2209" s="46"/>
      <c r="W2209" s="46"/>
      <c r="X2209" s="46"/>
      <c r="Y2209" s="46"/>
    </row>
    <row r="2210" spans="1:25" ht="15" customHeight="1" x14ac:dyDescent="0.2">
      <c r="A2210" s="46"/>
      <c r="B2210" s="261" t="s">
        <v>953</v>
      </c>
      <c r="C2210" s="280" t="s">
        <v>954</v>
      </c>
      <c r="D2210" s="261" t="s">
        <v>47</v>
      </c>
      <c r="E2210" s="261" t="s">
        <v>955</v>
      </c>
      <c r="F2210" s="385" t="s">
        <v>3970</v>
      </c>
      <c r="G2210" s="385"/>
      <c r="H2210" s="279" t="s">
        <v>950</v>
      </c>
      <c r="I2210" s="282">
        <v>0.2172</v>
      </c>
      <c r="J2210" s="281">
        <v>34.46</v>
      </c>
      <c r="K2210" s="281">
        <v>7.48</v>
      </c>
      <c r="O2210" s="46"/>
      <c r="P2210" s="46"/>
      <c r="Q2210" s="46"/>
      <c r="R2210" s="46"/>
      <c r="S2210" s="46"/>
      <c r="T2210" s="46"/>
      <c r="U2210" s="46"/>
      <c r="V2210" s="46"/>
      <c r="W2210" s="46"/>
      <c r="X2210" s="46"/>
      <c r="Y2210" s="46"/>
    </row>
    <row r="2211" spans="1:25" ht="15" customHeight="1" x14ac:dyDescent="0.2">
      <c r="A2211" s="46"/>
      <c r="B2211" s="262" t="s">
        <v>919</v>
      </c>
      <c r="C2211" s="284" t="s">
        <v>1567</v>
      </c>
      <c r="D2211" s="262" t="s">
        <v>47</v>
      </c>
      <c r="E2211" s="262" t="s">
        <v>1568</v>
      </c>
      <c r="F2211" s="389" t="s">
        <v>923</v>
      </c>
      <c r="G2211" s="389"/>
      <c r="H2211" s="283" t="s">
        <v>49</v>
      </c>
      <c r="I2211" s="286">
        <v>2</v>
      </c>
      <c r="J2211" s="285">
        <v>2.75</v>
      </c>
      <c r="K2211" s="285">
        <v>5.5</v>
      </c>
      <c r="O2211" s="46"/>
      <c r="P2211" s="46"/>
      <c r="Q2211" s="46"/>
      <c r="R2211" s="46"/>
      <c r="S2211" s="46"/>
      <c r="T2211" s="46"/>
      <c r="U2211" s="46"/>
      <c r="V2211" s="46"/>
      <c r="W2211" s="46"/>
      <c r="X2211" s="46"/>
      <c r="Y2211" s="46"/>
    </row>
    <row r="2212" spans="1:25" ht="15" customHeight="1" x14ac:dyDescent="0.2">
      <c r="A2212" s="46"/>
      <c r="B2212" s="262" t="s">
        <v>919</v>
      </c>
      <c r="C2212" s="284" t="s">
        <v>1569</v>
      </c>
      <c r="D2212" s="262" t="s">
        <v>47</v>
      </c>
      <c r="E2212" s="262" t="s">
        <v>1570</v>
      </c>
      <c r="F2212" s="389" t="s">
        <v>923</v>
      </c>
      <c r="G2212" s="389"/>
      <c r="H2212" s="283" t="s">
        <v>49</v>
      </c>
      <c r="I2212" s="286">
        <v>1</v>
      </c>
      <c r="J2212" s="285">
        <v>22.55</v>
      </c>
      <c r="K2212" s="285">
        <v>22.55</v>
      </c>
      <c r="O2212" s="46"/>
      <c r="P2212" s="46"/>
      <c r="Q2212" s="46"/>
      <c r="R2212" s="46"/>
      <c r="S2212" s="46"/>
      <c r="T2212" s="46"/>
      <c r="U2212" s="46"/>
      <c r="V2212" s="46"/>
      <c r="W2212" s="46"/>
      <c r="X2212" s="46"/>
      <c r="Y2212" s="46"/>
    </row>
    <row r="2213" spans="1:25" ht="45.6" customHeight="1" x14ac:dyDescent="0.2">
      <c r="A2213" s="46"/>
      <c r="B2213" s="262" t="s">
        <v>919</v>
      </c>
      <c r="C2213" s="284" t="s">
        <v>1565</v>
      </c>
      <c r="D2213" s="262" t="s">
        <v>47</v>
      </c>
      <c r="E2213" s="262" t="s">
        <v>1566</v>
      </c>
      <c r="F2213" s="389" t="s">
        <v>923</v>
      </c>
      <c r="G2213" s="389"/>
      <c r="H2213" s="283" t="s">
        <v>49</v>
      </c>
      <c r="I2213" s="286">
        <v>0.115</v>
      </c>
      <c r="J2213" s="285">
        <v>32.549999999999997</v>
      </c>
      <c r="K2213" s="285">
        <v>3.74</v>
      </c>
      <c r="O2213" s="46"/>
      <c r="P2213" s="46"/>
      <c r="Q2213" s="46"/>
      <c r="R2213" s="46"/>
      <c r="S2213" s="46"/>
      <c r="T2213" s="46"/>
      <c r="U2213" s="46"/>
      <c r="V2213" s="46"/>
      <c r="W2213" s="46"/>
      <c r="X2213" s="46"/>
      <c r="Y2213" s="46"/>
    </row>
    <row r="2214" spans="1:25" ht="15" customHeight="1" x14ac:dyDescent="0.2">
      <c r="A2214" s="46"/>
      <c r="B2214" s="263"/>
      <c r="C2214" s="263"/>
      <c r="D2214" s="263"/>
      <c r="E2214" s="263"/>
      <c r="F2214" s="263" t="s">
        <v>924</v>
      </c>
      <c r="G2214" s="289">
        <v>11.58</v>
      </c>
      <c r="H2214" s="263" t="s">
        <v>925</v>
      </c>
      <c r="I2214" s="289">
        <v>0</v>
      </c>
      <c r="J2214" s="263" t="s">
        <v>926</v>
      </c>
      <c r="K2214" s="289">
        <v>11.58</v>
      </c>
      <c r="O2214" s="46"/>
      <c r="P2214" s="46"/>
      <c r="Q2214" s="46"/>
      <c r="R2214" s="46"/>
      <c r="S2214" s="46"/>
      <c r="T2214" s="46"/>
      <c r="U2214" s="46"/>
      <c r="V2214" s="46"/>
      <c r="W2214" s="46"/>
      <c r="X2214" s="46"/>
      <c r="Y2214" s="46"/>
    </row>
    <row r="2215" spans="1:25" ht="15" customHeight="1" thickBot="1" x14ac:dyDescent="0.25">
      <c r="A2215" s="46"/>
      <c r="B2215" s="263"/>
      <c r="C2215" s="263"/>
      <c r="D2215" s="263"/>
      <c r="E2215" s="263"/>
      <c r="F2215" s="263" t="s">
        <v>927</v>
      </c>
      <c r="G2215" s="289">
        <v>9.34</v>
      </c>
      <c r="H2215" s="263"/>
      <c r="I2215" s="386" t="s">
        <v>928</v>
      </c>
      <c r="J2215" s="386"/>
      <c r="K2215" s="289">
        <v>54.27</v>
      </c>
      <c r="O2215" s="46"/>
      <c r="P2215" s="46"/>
      <c r="Q2215" s="46"/>
      <c r="R2215" s="46"/>
      <c r="S2215" s="46"/>
      <c r="T2215" s="46"/>
      <c r="U2215" s="46"/>
      <c r="V2215" s="46"/>
      <c r="W2215" s="46"/>
      <c r="X2215" s="46"/>
      <c r="Y2215" s="46"/>
    </row>
    <row r="2216" spans="1:25" ht="15" customHeight="1" thickTop="1" x14ac:dyDescent="0.2">
      <c r="A2216" s="46"/>
      <c r="B2216" s="278"/>
      <c r="C2216" s="278"/>
      <c r="D2216" s="278"/>
      <c r="E2216" s="278"/>
      <c r="F2216" s="278"/>
      <c r="G2216" s="278"/>
      <c r="H2216" s="278"/>
      <c r="I2216" s="278"/>
      <c r="J2216" s="278"/>
      <c r="K2216" s="278"/>
      <c r="O2216" s="46"/>
      <c r="P2216" s="46"/>
      <c r="Q2216" s="46"/>
      <c r="R2216" s="46"/>
      <c r="S2216" s="46"/>
      <c r="T2216" s="46"/>
      <c r="U2216" s="46"/>
      <c r="V2216" s="46"/>
      <c r="W2216" s="46"/>
      <c r="X2216" s="46"/>
      <c r="Y2216" s="46"/>
    </row>
    <row r="2217" spans="1:25" ht="15" customHeight="1" x14ac:dyDescent="0.2">
      <c r="A2217" s="46"/>
      <c r="B2217" s="259" t="s">
        <v>561</v>
      </c>
      <c r="C2217" s="267" t="s">
        <v>24</v>
      </c>
      <c r="D2217" s="259" t="s">
        <v>25</v>
      </c>
      <c r="E2217" s="259" t="s">
        <v>26</v>
      </c>
      <c r="F2217" s="387" t="s">
        <v>917</v>
      </c>
      <c r="G2217" s="387"/>
      <c r="H2217" s="271" t="s">
        <v>27</v>
      </c>
      <c r="I2217" s="267" t="s">
        <v>28</v>
      </c>
      <c r="J2217" s="267" t="s">
        <v>29</v>
      </c>
      <c r="K2217" s="267" t="s">
        <v>30</v>
      </c>
      <c r="O2217" s="46"/>
      <c r="P2217" s="46"/>
      <c r="Q2217" s="46"/>
      <c r="R2217" s="46"/>
      <c r="S2217" s="46"/>
      <c r="T2217" s="46"/>
      <c r="U2217" s="46"/>
      <c r="V2217" s="46"/>
      <c r="W2217" s="46"/>
      <c r="X2217" s="46"/>
      <c r="Y2217" s="46"/>
    </row>
    <row r="2218" spans="1:25" ht="15" customHeight="1" x14ac:dyDescent="0.2">
      <c r="A2218" s="46"/>
      <c r="B2218" s="260" t="s">
        <v>918</v>
      </c>
      <c r="C2218" s="275" t="s">
        <v>553</v>
      </c>
      <c r="D2218" s="260" t="s">
        <v>47</v>
      </c>
      <c r="E2218" s="260" t="s">
        <v>554</v>
      </c>
      <c r="F2218" s="388" t="s">
        <v>4019</v>
      </c>
      <c r="G2218" s="388"/>
      <c r="H2218" s="274" t="s">
        <v>49</v>
      </c>
      <c r="I2218" s="277">
        <v>1</v>
      </c>
      <c r="J2218" s="276">
        <v>14.67</v>
      </c>
      <c r="K2218" s="276">
        <v>14.67</v>
      </c>
      <c r="O2218" s="46"/>
      <c r="P2218" s="46"/>
      <c r="Q2218" s="46"/>
      <c r="R2218" s="46"/>
      <c r="S2218" s="46"/>
      <c r="T2218" s="46"/>
      <c r="U2218" s="46"/>
      <c r="V2218" s="46"/>
      <c r="W2218" s="46"/>
      <c r="X2218" s="46"/>
      <c r="Y2218" s="46"/>
    </row>
    <row r="2219" spans="1:25" ht="15" customHeight="1" x14ac:dyDescent="0.2">
      <c r="A2219" s="46"/>
      <c r="B2219" s="261" t="s">
        <v>953</v>
      </c>
      <c r="C2219" s="280" t="s">
        <v>954</v>
      </c>
      <c r="D2219" s="261" t="s">
        <v>47</v>
      </c>
      <c r="E2219" s="261" t="s">
        <v>955</v>
      </c>
      <c r="F2219" s="385" t="s">
        <v>3970</v>
      </c>
      <c r="G2219" s="385"/>
      <c r="H2219" s="279" t="s">
        <v>950</v>
      </c>
      <c r="I2219" s="282">
        <v>0.127</v>
      </c>
      <c r="J2219" s="281">
        <v>34.46</v>
      </c>
      <c r="K2219" s="281">
        <v>4.37</v>
      </c>
      <c r="O2219" s="46"/>
      <c r="P2219" s="46"/>
      <c r="Q2219" s="46"/>
      <c r="R2219" s="46"/>
      <c r="S2219" s="46"/>
      <c r="T2219" s="46"/>
      <c r="U2219" s="46"/>
      <c r="V2219" s="46"/>
      <c r="W2219" s="46"/>
      <c r="X2219" s="46"/>
      <c r="Y2219" s="46"/>
    </row>
    <row r="2220" spans="1:25" ht="15" customHeight="1" x14ac:dyDescent="0.2">
      <c r="A2220" s="46"/>
      <c r="B2220" s="261" t="s">
        <v>953</v>
      </c>
      <c r="C2220" s="280" t="s">
        <v>957</v>
      </c>
      <c r="D2220" s="261" t="s">
        <v>47</v>
      </c>
      <c r="E2220" s="261" t="s">
        <v>958</v>
      </c>
      <c r="F2220" s="385" t="s">
        <v>3970</v>
      </c>
      <c r="G2220" s="385"/>
      <c r="H2220" s="279" t="s">
        <v>950</v>
      </c>
      <c r="I2220" s="282">
        <v>0.127</v>
      </c>
      <c r="J2220" s="281">
        <v>26.08</v>
      </c>
      <c r="K2220" s="281">
        <v>3.31</v>
      </c>
      <c r="O2220" s="46"/>
      <c r="P2220" s="46"/>
      <c r="Q2220" s="46"/>
      <c r="R2220" s="46"/>
      <c r="S2220" s="46"/>
      <c r="T2220" s="46"/>
      <c r="U2220" s="46"/>
      <c r="V2220" s="46"/>
      <c r="W2220" s="46"/>
      <c r="X2220" s="46"/>
      <c r="Y2220" s="46"/>
    </row>
    <row r="2221" spans="1:25" ht="15" customHeight="1" x14ac:dyDescent="0.2">
      <c r="A2221" s="46"/>
      <c r="B2221" s="262" t="s">
        <v>919</v>
      </c>
      <c r="C2221" s="284" t="s">
        <v>1500</v>
      </c>
      <c r="D2221" s="262" t="s">
        <v>47</v>
      </c>
      <c r="E2221" s="262" t="s">
        <v>1501</v>
      </c>
      <c r="F2221" s="389" t="s">
        <v>923</v>
      </c>
      <c r="G2221" s="389"/>
      <c r="H2221" s="283" t="s">
        <v>49</v>
      </c>
      <c r="I2221" s="286">
        <v>9.9000000000000008E-3</v>
      </c>
      <c r="J2221" s="285">
        <v>78.86</v>
      </c>
      <c r="K2221" s="285">
        <v>0.78</v>
      </c>
      <c r="O2221" s="46"/>
      <c r="P2221" s="46"/>
      <c r="Q2221" s="46"/>
      <c r="R2221" s="46"/>
      <c r="S2221" s="46"/>
      <c r="T2221" s="46"/>
      <c r="U2221" s="46"/>
      <c r="V2221" s="46"/>
      <c r="W2221" s="46"/>
      <c r="X2221" s="46"/>
      <c r="Y2221" s="46"/>
    </row>
    <row r="2222" spans="1:25" ht="15" customHeight="1" x14ac:dyDescent="0.2">
      <c r="A2222" s="46"/>
      <c r="B2222" s="262" t="s">
        <v>919</v>
      </c>
      <c r="C2222" s="284" t="s">
        <v>1492</v>
      </c>
      <c r="D2222" s="262" t="s">
        <v>47</v>
      </c>
      <c r="E2222" s="262" t="s">
        <v>1493</v>
      </c>
      <c r="F2222" s="389" t="s">
        <v>923</v>
      </c>
      <c r="G2222" s="389"/>
      <c r="H2222" s="283" t="s">
        <v>49</v>
      </c>
      <c r="I2222" s="286">
        <v>1.4999999999999999E-2</v>
      </c>
      <c r="J2222" s="285">
        <v>89.35</v>
      </c>
      <c r="K2222" s="285">
        <v>1.34</v>
      </c>
      <c r="O2222" s="46"/>
      <c r="P2222" s="46"/>
      <c r="Q2222" s="46"/>
      <c r="R2222" s="46"/>
      <c r="S2222" s="46"/>
      <c r="T2222" s="46"/>
      <c r="U2222" s="46"/>
      <c r="V2222" s="46"/>
      <c r="W2222" s="46"/>
      <c r="X2222" s="46"/>
      <c r="Y2222" s="46"/>
    </row>
    <row r="2223" spans="1:25" ht="15" customHeight="1" x14ac:dyDescent="0.2">
      <c r="A2223" s="46"/>
      <c r="B2223" s="262" t="s">
        <v>919</v>
      </c>
      <c r="C2223" s="284" t="s">
        <v>1571</v>
      </c>
      <c r="D2223" s="262" t="s">
        <v>47</v>
      </c>
      <c r="E2223" s="262" t="s">
        <v>1572</v>
      </c>
      <c r="F2223" s="389" t="s">
        <v>923</v>
      </c>
      <c r="G2223" s="389"/>
      <c r="H2223" s="283" t="s">
        <v>49</v>
      </c>
      <c r="I2223" s="286">
        <v>1</v>
      </c>
      <c r="J2223" s="285">
        <v>4.8600000000000003</v>
      </c>
      <c r="K2223" s="285">
        <v>4.8600000000000003</v>
      </c>
      <c r="O2223" s="46"/>
      <c r="P2223" s="46"/>
      <c r="Q2223" s="46"/>
      <c r="R2223" s="46"/>
      <c r="S2223" s="46"/>
      <c r="T2223" s="46"/>
      <c r="U2223" s="46"/>
      <c r="V2223" s="46"/>
      <c r="W2223" s="46"/>
      <c r="X2223" s="46"/>
      <c r="Y2223" s="46"/>
    </row>
    <row r="2224" spans="1:25" ht="15" customHeight="1" x14ac:dyDescent="0.2">
      <c r="A2224" s="46"/>
      <c r="B2224" s="262" t="s">
        <v>919</v>
      </c>
      <c r="C2224" s="284" t="s">
        <v>1489</v>
      </c>
      <c r="D2224" s="262" t="s">
        <v>47</v>
      </c>
      <c r="E2224" s="262" t="s">
        <v>2706</v>
      </c>
      <c r="F2224" s="389" t="s">
        <v>923</v>
      </c>
      <c r="G2224" s="389"/>
      <c r="H2224" s="283" t="s">
        <v>49</v>
      </c>
      <c r="I2224" s="286">
        <v>7.1000000000000004E-3</v>
      </c>
      <c r="J2224" s="285">
        <v>2.08</v>
      </c>
      <c r="K2224" s="285">
        <v>0.01</v>
      </c>
      <c r="O2224" s="46"/>
      <c r="P2224" s="46"/>
      <c r="Q2224" s="46"/>
      <c r="R2224" s="46"/>
      <c r="S2224" s="46"/>
      <c r="T2224" s="46"/>
      <c r="U2224" s="46"/>
      <c r="V2224" s="46"/>
      <c r="W2224" s="46"/>
      <c r="X2224" s="46"/>
      <c r="Y2224" s="46"/>
    </row>
    <row r="2225" spans="1:25" ht="15" customHeight="1" x14ac:dyDescent="0.2">
      <c r="A2225" s="46"/>
      <c r="B2225" s="263"/>
      <c r="C2225" s="263"/>
      <c r="D2225" s="263"/>
      <c r="E2225" s="263"/>
      <c r="F2225" s="263" t="s">
        <v>924</v>
      </c>
      <c r="G2225" s="289">
        <v>6.77</v>
      </c>
      <c r="H2225" s="263" t="s">
        <v>925</v>
      </c>
      <c r="I2225" s="289">
        <v>0</v>
      </c>
      <c r="J2225" s="263" t="s">
        <v>926</v>
      </c>
      <c r="K2225" s="289">
        <v>6.77</v>
      </c>
      <c r="O2225" s="46"/>
      <c r="P2225" s="46"/>
      <c r="Q2225" s="46"/>
      <c r="R2225" s="46"/>
      <c r="S2225" s="46"/>
      <c r="T2225" s="46"/>
      <c r="U2225" s="46"/>
      <c r="V2225" s="46"/>
      <c r="W2225" s="46"/>
      <c r="X2225" s="46"/>
      <c r="Y2225" s="46"/>
    </row>
    <row r="2226" spans="1:25" ht="15" customHeight="1" thickBot="1" x14ac:dyDescent="0.25">
      <c r="A2226" s="46"/>
      <c r="B2226" s="263"/>
      <c r="C2226" s="263"/>
      <c r="D2226" s="263"/>
      <c r="E2226" s="263"/>
      <c r="F2226" s="263" t="s">
        <v>927</v>
      </c>
      <c r="G2226" s="289">
        <v>3.05</v>
      </c>
      <c r="H2226" s="263"/>
      <c r="I2226" s="386" t="s">
        <v>928</v>
      </c>
      <c r="J2226" s="386"/>
      <c r="K2226" s="289">
        <v>17.72</v>
      </c>
      <c r="O2226" s="46"/>
      <c r="P2226" s="46"/>
      <c r="Q2226" s="46"/>
      <c r="R2226" s="46"/>
      <c r="S2226" s="46"/>
      <c r="T2226" s="46"/>
      <c r="U2226" s="46"/>
      <c r="V2226" s="46"/>
      <c r="W2226" s="46"/>
      <c r="X2226" s="46"/>
      <c r="Y2226" s="46"/>
    </row>
    <row r="2227" spans="1:25" ht="15" customHeight="1" thickTop="1" x14ac:dyDescent="0.2">
      <c r="A2227" s="46"/>
      <c r="B2227" s="278"/>
      <c r="C2227" s="278"/>
      <c r="D2227" s="278"/>
      <c r="E2227" s="278"/>
      <c r="F2227" s="278"/>
      <c r="G2227" s="278"/>
      <c r="H2227" s="278"/>
      <c r="I2227" s="278"/>
      <c r="J2227" s="278"/>
      <c r="K2227" s="278"/>
      <c r="O2227" s="46"/>
      <c r="P2227" s="46"/>
      <c r="Q2227" s="46"/>
      <c r="R2227" s="46"/>
      <c r="S2227" s="46"/>
      <c r="T2227" s="46"/>
      <c r="U2227" s="46"/>
      <c r="V2227" s="46"/>
      <c r="W2227" s="46"/>
      <c r="X2227" s="46"/>
      <c r="Y2227" s="46"/>
    </row>
    <row r="2228" spans="1:25" ht="15" customHeight="1" x14ac:dyDescent="0.2">
      <c r="A2228" s="46"/>
      <c r="B2228" s="259" t="s">
        <v>564</v>
      </c>
      <c r="C2228" s="267" t="s">
        <v>24</v>
      </c>
      <c r="D2228" s="259" t="s">
        <v>25</v>
      </c>
      <c r="E2228" s="259" t="s">
        <v>26</v>
      </c>
      <c r="F2228" s="387" t="s">
        <v>917</v>
      </c>
      <c r="G2228" s="387"/>
      <c r="H2228" s="271" t="s">
        <v>27</v>
      </c>
      <c r="I2228" s="267" t="s">
        <v>28</v>
      </c>
      <c r="J2228" s="267" t="s">
        <v>29</v>
      </c>
      <c r="K2228" s="267" t="s">
        <v>30</v>
      </c>
      <c r="O2228" s="46"/>
      <c r="P2228" s="46"/>
      <c r="Q2228" s="46"/>
      <c r="R2228" s="46"/>
      <c r="S2228" s="46"/>
      <c r="T2228" s="46"/>
      <c r="U2228" s="46"/>
      <c r="V2228" s="46"/>
      <c r="W2228" s="46"/>
      <c r="X2228" s="46"/>
      <c r="Y2228" s="46"/>
    </row>
    <row r="2229" spans="1:25" ht="15" customHeight="1" x14ac:dyDescent="0.2">
      <c r="A2229" s="46"/>
      <c r="B2229" s="260" t="s">
        <v>918</v>
      </c>
      <c r="C2229" s="275" t="s">
        <v>3437</v>
      </c>
      <c r="D2229" s="260" t="s">
        <v>47</v>
      </c>
      <c r="E2229" s="260" t="s">
        <v>3438</v>
      </c>
      <c r="F2229" s="388" t="s">
        <v>4019</v>
      </c>
      <c r="G2229" s="388"/>
      <c r="H2229" s="274" t="s">
        <v>49</v>
      </c>
      <c r="I2229" s="277">
        <v>1</v>
      </c>
      <c r="J2229" s="276">
        <v>29.73</v>
      </c>
      <c r="K2229" s="276">
        <v>29.73</v>
      </c>
      <c r="O2229" s="46"/>
      <c r="P2229" s="46"/>
      <c r="Q2229" s="46"/>
      <c r="R2229" s="46"/>
      <c r="S2229" s="46"/>
      <c r="T2229" s="46"/>
      <c r="U2229" s="46"/>
      <c r="V2229" s="46"/>
      <c r="W2229" s="46"/>
      <c r="X2229" s="46"/>
      <c r="Y2229" s="46"/>
    </row>
    <row r="2230" spans="1:25" ht="15" customHeight="1" x14ac:dyDescent="0.2">
      <c r="A2230" s="46"/>
      <c r="B2230" s="261" t="s">
        <v>953</v>
      </c>
      <c r="C2230" s="280" t="s">
        <v>957</v>
      </c>
      <c r="D2230" s="261" t="s">
        <v>47</v>
      </c>
      <c r="E2230" s="261" t="s">
        <v>958</v>
      </c>
      <c r="F2230" s="385" t="s">
        <v>3970</v>
      </c>
      <c r="G2230" s="385"/>
      <c r="H2230" s="279" t="s">
        <v>950</v>
      </c>
      <c r="I2230" s="282">
        <v>0.19259999999999999</v>
      </c>
      <c r="J2230" s="281">
        <v>26.08</v>
      </c>
      <c r="K2230" s="281">
        <v>5.0199999999999996</v>
      </c>
      <c r="O2230" s="46"/>
      <c r="P2230" s="46"/>
      <c r="Q2230" s="46"/>
      <c r="R2230" s="46"/>
      <c r="S2230" s="46"/>
      <c r="T2230" s="46"/>
      <c r="U2230" s="46"/>
      <c r="V2230" s="46"/>
      <c r="W2230" s="46"/>
      <c r="X2230" s="46"/>
      <c r="Y2230" s="46"/>
    </row>
    <row r="2231" spans="1:25" ht="15" customHeight="1" x14ac:dyDescent="0.2">
      <c r="A2231" s="46"/>
      <c r="B2231" s="261" t="s">
        <v>953</v>
      </c>
      <c r="C2231" s="280" t="s">
        <v>954</v>
      </c>
      <c r="D2231" s="261" t="s">
        <v>47</v>
      </c>
      <c r="E2231" s="261" t="s">
        <v>955</v>
      </c>
      <c r="F2231" s="385" t="s">
        <v>3970</v>
      </c>
      <c r="G2231" s="385"/>
      <c r="H2231" s="279" t="s">
        <v>950</v>
      </c>
      <c r="I2231" s="282">
        <v>0.19259999999999999</v>
      </c>
      <c r="J2231" s="281">
        <v>34.46</v>
      </c>
      <c r="K2231" s="281">
        <v>6.63</v>
      </c>
      <c r="O2231" s="46"/>
      <c r="P2231" s="46"/>
      <c r="Q2231" s="46"/>
      <c r="R2231" s="46"/>
      <c r="S2231" s="46"/>
      <c r="T2231" s="46"/>
      <c r="U2231" s="46"/>
      <c r="V2231" s="46"/>
      <c r="W2231" s="46"/>
      <c r="X2231" s="46"/>
      <c r="Y2231" s="46"/>
    </row>
    <row r="2232" spans="1:25" ht="15" customHeight="1" x14ac:dyDescent="0.2">
      <c r="A2232" s="46"/>
      <c r="B2232" s="262" t="s">
        <v>919</v>
      </c>
      <c r="C2232" s="284" t="s">
        <v>3670</v>
      </c>
      <c r="D2232" s="262" t="s">
        <v>47</v>
      </c>
      <c r="E2232" s="262" t="s">
        <v>3671</v>
      </c>
      <c r="F2232" s="389" t="s">
        <v>923</v>
      </c>
      <c r="G2232" s="389"/>
      <c r="H2232" s="283" t="s">
        <v>49</v>
      </c>
      <c r="I2232" s="286">
        <v>1</v>
      </c>
      <c r="J2232" s="285">
        <v>8.84</v>
      </c>
      <c r="K2232" s="285">
        <v>8.84</v>
      </c>
      <c r="O2232" s="46"/>
      <c r="P2232" s="46"/>
      <c r="Q2232" s="46"/>
      <c r="R2232" s="46"/>
      <c r="S2232" s="46"/>
      <c r="T2232" s="46"/>
      <c r="U2232" s="46"/>
      <c r="V2232" s="46"/>
      <c r="W2232" s="46"/>
      <c r="X2232" s="46"/>
      <c r="Y2232" s="46"/>
    </row>
    <row r="2233" spans="1:25" ht="15" customHeight="1" x14ac:dyDescent="0.2">
      <c r="A2233" s="46"/>
      <c r="B2233" s="262" t="s">
        <v>919</v>
      </c>
      <c r="C2233" s="284" t="s">
        <v>1567</v>
      </c>
      <c r="D2233" s="262" t="s">
        <v>47</v>
      </c>
      <c r="E2233" s="262" t="s">
        <v>1568</v>
      </c>
      <c r="F2233" s="389" t="s">
        <v>923</v>
      </c>
      <c r="G2233" s="389"/>
      <c r="H2233" s="283" t="s">
        <v>49</v>
      </c>
      <c r="I2233" s="286">
        <v>2</v>
      </c>
      <c r="J2233" s="285">
        <v>2.75</v>
      </c>
      <c r="K2233" s="285">
        <v>5.5</v>
      </c>
      <c r="O2233" s="46"/>
      <c r="P2233" s="46"/>
      <c r="Q2233" s="46"/>
      <c r="R2233" s="46"/>
      <c r="S2233" s="46"/>
      <c r="T2233" s="46"/>
      <c r="U2233" s="46"/>
      <c r="V2233" s="46"/>
      <c r="W2233" s="46"/>
      <c r="X2233" s="46"/>
      <c r="Y2233" s="46"/>
    </row>
    <row r="2234" spans="1:25" ht="15" customHeight="1" x14ac:dyDescent="0.2">
      <c r="A2234" s="46"/>
      <c r="B2234" s="262" t="s">
        <v>919</v>
      </c>
      <c r="C2234" s="284" t="s">
        <v>1565</v>
      </c>
      <c r="D2234" s="262" t="s">
        <v>47</v>
      </c>
      <c r="E2234" s="262" t="s">
        <v>1566</v>
      </c>
      <c r="F2234" s="389" t="s">
        <v>923</v>
      </c>
      <c r="G2234" s="389"/>
      <c r="H2234" s="283" t="s">
        <v>49</v>
      </c>
      <c r="I2234" s="286">
        <v>0.115</v>
      </c>
      <c r="J2234" s="285">
        <v>32.549999999999997</v>
      </c>
      <c r="K2234" s="285">
        <v>3.74</v>
      </c>
      <c r="O2234" s="46"/>
      <c r="P2234" s="46"/>
      <c r="Q2234" s="46"/>
      <c r="R2234" s="46"/>
      <c r="S2234" s="46"/>
      <c r="T2234" s="46"/>
      <c r="U2234" s="46"/>
      <c r="V2234" s="46"/>
      <c r="W2234" s="46"/>
      <c r="X2234" s="46"/>
      <c r="Y2234" s="46"/>
    </row>
    <row r="2235" spans="1:25" ht="15" customHeight="1" x14ac:dyDescent="0.2">
      <c r="A2235" s="46"/>
      <c r="B2235" s="263"/>
      <c r="C2235" s="263"/>
      <c r="D2235" s="263"/>
      <c r="E2235" s="263"/>
      <c r="F2235" s="263" t="s">
        <v>924</v>
      </c>
      <c r="G2235" s="289">
        <v>10.27</v>
      </c>
      <c r="H2235" s="263" t="s">
        <v>925</v>
      </c>
      <c r="I2235" s="289">
        <v>0</v>
      </c>
      <c r="J2235" s="263" t="s">
        <v>926</v>
      </c>
      <c r="K2235" s="289">
        <v>10.27</v>
      </c>
      <c r="O2235" s="46"/>
      <c r="P2235" s="46"/>
      <c r="Q2235" s="46"/>
      <c r="R2235" s="46"/>
      <c r="S2235" s="46"/>
      <c r="T2235" s="46"/>
      <c r="U2235" s="46"/>
      <c r="V2235" s="46"/>
      <c r="W2235" s="46"/>
      <c r="X2235" s="46"/>
      <c r="Y2235" s="46"/>
    </row>
    <row r="2236" spans="1:25" ht="45.6" customHeight="1" thickBot="1" x14ac:dyDescent="0.25">
      <c r="A2236" s="46"/>
      <c r="B2236" s="263"/>
      <c r="C2236" s="263"/>
      <c r="D2236" s="263"/>
      <c r="E2236" s="263"/>
      <c r="F2236" s="263" t="s">
        <v>927</v>
      </c>
      <c r="G2236" s="289">
        <v>6.18</v>
      </c>
      <c r="H2236" s="263"/>
      <c r="I2236" s="386" t="s">
        <v>928</v>
      </c>
      <c r="J2236" s="386"/>
      <c r="K2236" s="289">
        <v>35.909999999999997</v>
      </c>
      <c r="O2236" s="46"/>
      <c r="P2236" s="46"/>
      <c r="Q2236" s="46"/>
      <c r="R2236" s="46"/>
      <c r="S2236" s="46"/>
      <c r="T2236" s="46"/>
      <c r="U2236" s="46"/>
      <c r="V2236" s="46"/>
      <c r="W2236" s="46"/>
      <c r="X2236" s="46"/>
      <c r="Y2236" s="46"/>
    </row>
    <row r="2237" spans="1:25" ht="15" customHeight="1" thickTop="1" x14ac:dyDescent="0.2">
      <c r="A2237" s="46"/>
      <c r="B2237" s="278"/>
      <c r="C2237" s="278"/>
      <c r="D2237" s="278"/>
      <c r="E2237" s="278"/>
      <c r="F2237" s="278"/>
      <c r="G2237" s="278"/>
      <c r="H2237" s="278"/>
      <c r="I2237" s="278"/>
      <c r="J2237" s="278"/>
      <c r="K2237" s="278"/>
      <c r="O2237" s="46"/>
      <c r="P2237" s="46"/>
      <c r="Q2237" s="46"/>
      <c r="R2237" s="46"/>
      <c r="S2237" s="46"/>
      <c r="T2237" s="46"/>
      <c r="U2237" s="46"/>
      <c r="V2237" s="46"/>
      <c r="W2237" s="46"/>
      <c r="X2237" s="46"/>
      <c r="Y2237" s="46"/>
    </row>
    <row r="2238" spans="1:25" ht="15" customHeight="1" x14ac:dyDescent="0.2">
      <c r="A2238" s="46"/>
      <c r="B2238" s="259" t="s">
        <v>567</v>
      </c>
      <c r="C2238" s="267" t="s">
        <v>24</v>
      </c>
      <c r="D2238" s="259" t="s">
        <v>25</v>
      </c>
      <c r="E2238" s="259" t="s">
        <v>26</v>
      </c>
      <c r="F2238" s="387" t="s">
        <v>917</v>
      </c>
      <c r="G2238" s="387"/>
      <c r="H2238" s="271" t="s">
        <v>27</v>
      </c>
      <c r="I2238" s="267" t="s">
        <v>28</v>
      </c>
      <c r="J2238" s="267" t="s">
        <v>29</v>
      </c>
      <c r="K2238" s="267" t="s">
        <v>30</v>
      </c>
      <c r="O2238" s="46"/>
      <c r="P2238" s="46"/>
      <c r="Q2238" s="46"/>
      <c r="R2238" s="46"/>
      <c r="S2238" s="46"/>
      <c r="T2238" s="46"/>
      <c r="U2238" s="46"/>
      <c r="V2238" s="46"/>
      <c r="W2238" s="46"/>
      <c r="X2238" s="46"/>
      <c r="Y2238" s="46"/>
    </row>
    <row r="2239" spans="1:25" ht="15" customHeight="1" x14ac:dyDescent="0.2">
      <c r="A2239" s="46"/>
      <c r="B2239" s="260" t="s">
        <v>918</v>
      </c>
      <c r="C2239" s="275" t="s">
        <v>556</v>
      </c>
      <c r="D2239" s="260" t="s">
        <v>47</v>
      </c>
      <c r="E2239" s="260" t="s">
        <v>557</v>
      </c>
      <c r="F2239" s="388" t="s">
        <v>4019</v>
      </c>
      <c r="G2239" s="388"/>
      <c r="H2239" s="274" t="s">
        <v>49</v>
      </c>
      <c r="I2239" s="277">
        <v>1</v>
      </c>
      <c r="J2239" s="276">
        <v>12.07</v>
      </c>
      <c r="K2239" s="276">
        <v>12.07</v>
      </c>
      <c r="O2239" s="46"/>
      <c r="P2239" s="46"/>
      <c r="Q2239" s="46"/>
      <c r="R2239" s="46"/>
      <c r="S2239" s="46"/>
      <c r="T2239" s="46"/>
      <c r="U2239" s="46"/>
      <c r="V2239" s="46"/>
      <c r="W2239" s="46"/>
      <c r="X2239" s="46"/>
      <c r="Y2239" s="46"/>
    </row>
    <row r="2240" spans="1:25" ht="15" customHeight="1" x14ac:dyDescent="0.2">
      <c r="A2240" s="46"/>
      <c r="B2240" s="261" t="s">
        <v>953</v>
      </c>
      <c r="C2240" s="280" t="s">
        <v>954</v>
      </c>
      <c r="D2240" s="261" t="s">
        <v>47</v>
      </c>
      <c r="E2240" s="261" t="s">
        <v>955</v>
      </c>
      <c r="F2240" s="385" t="s">
        <v>3970</v>
      </c>
      <c r="G2240" s="385"/>
      <c r="H2240" s="279" t="s">
        <v>950</v>
      </c>
      <c r="I2240" s="282">
        <v>0.127</v>
      </c>
      <c r="J2240" s="281">
        <v>34.46</v>
      </c>
      <c r="K2240" s="281">
        <v>4.37</v>
      </c>
      <c r="O2240" s="46"/>
      <c r="P2240" s="46"/>
      <c r="Q2240" s="46"/>
      <c r="R2240" s="46"/>
      <c r="S2240" s="46"/>
      <c r="T2240" s="46"/>
      <c r="U2240" s="46"/>
      <c r="V2240" s="46"/>
      <c r="W2240" s="46"/>
      <c r="X2240" s="46"/>
      <c r="Y2240" s="46"/>
    </row>
    <row r="2241" spans="1:25" ht="15" customHeight="1" x14ac:dyDescent="0.2">
      <c r="A2241" s="46"/>
      <c r="B2241" s="261" t="s">
        <v>953</v>
      </c>
      <c r="C2241" s="280" t="s">
        <v>957</v>
      </c>
      <c r="D2241" s="261" t="s">
        <v>47</v>
      </c>
      <c r="E2241" s="261" t="s">
        <v>958</v>
      </c>
      <c r="F2241" s="385" t="s">
        <v>3970</v>
      </c>
      <c r="G2241" s="385"/>
      <c r="H2241" s="279" t="s">
        <v>950</v>
      </c>
      <c r="I2241" s="282">
        <v>0.127</v>
      </c>
      <c r="J2241" s="281">
        <v>26.08</v>
      </c>
      <c r="K2241" s="281">
        <v>3.31</v>
      </c>
      <c r="O2241" s="46"/>
      <c r="P2241" s="46"/>
      <c r="Q2241" s="46"/>
      <c r="R2241" s="46"/>
      <c r="S2241" s="46"/>
      <c r="T2241" s="46"/>
      <c r="U2241" s="46"/>
      <c r="V2241" s="46"/>
      <c r="W2241" s="46"/>
      <c r="X2241" s="46"/>
      <c r="Y2241" s="46"/>
    </row>
    <row r="2242" spans="1:25" ht="15" customHeight="1" x14ac:dyDescent="0.2">
      <c r="A2242" s="46"/>
      <c r="B2242" s="262" t="s">
        <v>919</v>
      </c>
      <c r="C2242" s="284" t="s">
        <v>1489</v>
      </c>
      <c r="D2242" s="262" t="s">
        <v>47</v>
      </c>
      <c r="E2242" s="262" t="s">
        <v>2706</v>
      </c>
      <c r="F2242" s="389" t="s">
        <v>923</v>
      </c>
      <c r="G2242" s="389"/>
      <c r="H2242" s="283" t="s">
        <v>49</v>
      </c>
      <c r="I2242" s="286">
        <v>7.1000000000000004E-3</v>
      </c>
      <c r="J2242" s="285">
        <v>2.08</v>
      </c>
      <c r="K2242" s="285">
        <v>0.01</v>
      </c>
      <c r="O2242" s="46"/>
      <c r="P2242" s="46"/>
      <c r="Q2242" s="46"/>
      <c r="R2242" s="46"/>
      <c r="S2242" s="46"/>
      <c r="T2242" s="46"/>
      <c r="U2242" s="46"/>
      <c r="V2242" s="46"/>
      <c r="W2242" s="46"/>
      <c r="X2242" s="46"/>
      <c r="Y2242" s="46"/>
    </row>
    <row r="2243" spans="1:25" ht="15" customHeight="1" x14ac:dyDescent="0.2">
      <c r="A2243" s="46"/>
      <c r="B2243" s="262" t="s">
        <v>919</v>
      </c>
      <c r="C2243" s="284" t="s">
        <v>1573</v>
      </c>
      <c r="D2243" s="262" t="s">
        <v>47</v>
      </c>
      <c r="E2243" s="262" t="s">
        <v>1574</v>
      </c>
      <c r="F2243" s="389" t="s">
        <v>923</v>
      </c>
      <c r="G2243" s="389"/>
      <c r="H2243" s="283" t="s">
        <v>49</v>
      </c>
      <c r="I2243" s="286">
        <v>1</v>
      </c>
      <c r="J2243" s="285">
        <v>2.2599999999999998</v>
      </c>
      <c r="K2243" s="285">
        <v>2.2599999999999998</v>
      </c>
      <c r="O2243" s="46"/>
      <c r="P2243" s="46"/>
      <c r="Q2243" s="46"/>
      <c r="R2243" s="46"/>
      <c r="S2243" s="46"/>
      <c r="T2243" s="46"/>
      <c r="U2243" s="46"/>
      <c r="V2243" s="46"/>
      <c r="W2243" s="46"/>
      <c r="X2243" s="46"/>
      <c r="Y2243" s="46"/>
    </row>
    <row r="2244" spans="1:25" ht="15" customHeight="1" x14ac:dyDescent="0.2">
      <c r="A2244" s="46"/>
      <c r="B2244" s="262" t="s">
        <v>919</v>
      </c>
      <c r="C2244" s="284" t="s">
        <v>1492</v>
      </c>
      <c r="D2244" s="262" t="s">
        <v>47</v>
      </c>
      <c r="E2244" s="262" t="s">
        <v>1493</v>
      </c>
      <c r="F2244" s="389" t="s">
        <v>923</v>
      </c>
      <c r="G2244" s="389"/>
      <c r="H2244" s="283" t="s">
        <v>49</v>
      </c>
      <c r="I2244" s="286">
        <v>1.4999999999999999E-2</v>
      </c>
      <c r="J2244" s="285">
        <v>89.35</v>
      </c>
      <c r="K2244" s="285">
        <v>1.34</v>
      </c>
      <c r="O2244" s="46"/>
      <c r="P2244" s="46"/>
      <c r="Q2244" s="46"/>
      <c r="R2244" s="46"/>
      <c r="S2244" s="46"/>
      <c r="T2244" s="46"/>
      <c r="U2244" s="46"/>
      <c r="V2244" s="46"/>
      <c r="W2244" s="46"/>
      <c r="X2244" s="46"/>
      <c r="Y2244" s="46"/>
    </row>
    <row r="2245" spans="1:25" ht="15" customHeight="1" x14ac:dyDescent="0.2">
      <c r="A2245" s="46"/>
      <c r="B2245" s="262" t="s">
        <v>919</v>
      </c>
      <c r="C2245" s="284" t="s">
        <v>1500</v>
      </c>
      <c r="D2245" s="262" t="s">
        <v>47</v>
      </c>
      <c r="E2245" s="262" t="s">
        <v>1501</v>
      </c>
      <c r="F2245" s="389" t="s">
        <v>923</v>
      </c>
      <c r="G2245" s="389"/>
      <c r="H2245" s="283" t="s">
        <v>49</v>
      </c>
      <c r="I2245" s="286">
        <v>9.9000000000000008E-3</v>
      </c>
      <c r="J2245" s="285">
        <v>78.86</v>
      </c>
      <c r="K2245" s="285">
        <v>0.78</v>
      </c>
      <c r="O2245" s="46"/>
      <c r="P2245" s="46"/>
      <c r="Q2245" s="46"/>
      <c r="R2245" s="46"/>
      <c r="S2245" s="46"/>
      <c r="T2245" s="46"/>
      <c r="U2245" s="46"/>
      <c r="V2245" s="46"/>
      <c r="W2245" s="46"/>
      <c r="X2245" s="46"/>
      <c r="Y2245" s="46"/>
    </row>
    <row r="2246" spans="1:25" ht="15" customHeight="1" x14ac:dyDescent="0.2">
      <c r="A2246" s="46"/>
      <c r="B2246" s="263"/>
      <c r="C2246" s="263"/>
      <c r="D2246" s="263"/>
      <c r="E2246" s="263"/>
      <c r="F2246" s="263" t="s">
        <v>924</v>
      </c>
      <c r="G2246" s="289">
        <v>6.77</v>
      </c>
      <c r="H2246" s="263" t="s">
        <v>925</v>
      </c>
      <c r="I2246" s="289">
        <v>0</v>
      </c>
      <c r="J2246" s="263" t="s">
        <v>926</v>
      </c>
      <c r="K2246" s="289">
        <v>6.77</v>
      </c>
      <c r="O2246" s="46"/>
      <c r="P2246" s="46"/>
      <c r="Q2246" s="46"/>
      <c r="R2246" s="46"/>
      <c r="S2246" s="46"/>
      <c r="T2246" s="46"/>
      <c r="U2246" s="46"/>
      <c r="V2246" s="46"/>
      <c r="W2246" s="46"/>
      <c r="X2246" s="46"/>
      <c r="Y2246" s="46"/>
    </row>
    <row r="2247" spans="1:25" ht="15" customHeight="1" thickBot="1" x14ac:dyDescent="0.25">
      <c r="A2247" s="46"/>
      <c r="B2247" s="263"/>
      <c r="C2247" s="263"/>
      <c r="D2247" s="263"/>
      <c r="E2247" s="263"/>
      <c r="F2247" s="263" t="s">
        <v>927</v>
      </c>
      <c r="G2247" s="289">
        <v>2.5099999999999998</v>
      </c>
      <c r="H2247" s="263"/>
      <c r="I2247" s="386" t="s">
        <v>928</v>
      </c>
      <c r="J2247" s="386"/>
      <c r="K2247" s="289">
        <v>14.58</v>
      </c>
      <c r="O2247" s="46"/>
      <c r="P2247" s="46"/>
      <c r="Q2247" s="46"/>
      <c r="R2247" s="46"/>
      <c r="S2247" s="46"/>
      <c r="T2247" s="46"/>
      <c r="U2247" s="46"/>
      <c r="V2247" s="46"/>
      <c r="W2247" s="46"/>
      <c r="X2247" s="46"/>
      <c r="Y2247" s="46"/>
    </row>
    <row r="2248" spans="1:25" ht="15" customHeight="1" thickTop="1" x14ac:dyDescent="0.2">
      <c r="A2248" s="46"/>
      <c r="B2248" s="278"/>
      <c r="C2248" s="278"/>
      <c r="D2248" s="278"/>
      <c r="E2248" s="278"/>
      <c r="F2248" s="278"/>
      <c r="G2248" s="278"/>
      <c r="H2248" s="278"/>
      <c r="I2248" s="278"/>
      <c r="J2248" s="278"/>
      <c r="K2248" s="278"/>
      <c r="O2248" s="46"/>
      <c r="P2248" s="46"/>
      <c r="Q2248" s="46"/>
      <c r="R2248" s="46"/>
      <c r="S2248" s="46"/>
      <c r="T2248" s="46"/>
      <c r="U2248" s="46"/>
      <c r="V2248" s="46"/>
      <c r="W2248" s="46"/>
      <c r="X2248" s="46"/>
      <c r="Y2248" s="46"/>
    </row>
    <row r="2249" spans="1:25" ht="15" customHeight="1" x14ac:dyDescent="0.2">
      <c r="A2249" s="46"/>
      <c r="B2249" s="259" t="s">
        <v>573</v>
      </c>
      <c r="C2249" s="267" t="s">
        <v>24</v>
      </c>
      <c r="D2249" s="259" t="s">
        <v>25</v>
      </c>
      <c r="E2249" s="259" t="s">
        <v>26</v>
      </c>
      <c r="F2249" s="387" t="s">
        <v>917</v>
      </c>
      <c r="G2249" s="387"/>
      <c r="H2249" s="271" t="s">
        <v>27</v>
      </c>
      <c r="I2249" s="267" t="s">
        <v>28</v>
      </c>
      <c r="J2249" s="267" t="s">
        <v>29</v>
      </c>
      <c r="K2249" s="267" t="s">
        <v>30</v>
      </c>
      <c r="O2249" s="46"/>
      <c r="P2249" s="46"/>
      <c r="Q2249" s="46"/>
      <c r="R2249" s="46"/>
      <c r="S2249" s="46"/>
      <c r="T2249" s="46"/>
      <c r="U2249" s="46"/>
      <c r="V2249" s="46"/>
      <c r="W2249" s="46"/>
      <c r="X2249" s="46"/>
      <c r="Y2249" s="46"/>
    </row>
    <row r="2250" spans="1:25" ht="15" customHeight="1" x14ac:dyDescent="0.2">
      <c r="A2250" s="46"/>
      <c r="B2250" s="260" t="s">
        <v>918</v>
      </c>
      <c r="C2250" s="275" t="s">
        <v>562</v>
      </c>
      <c r="D2250" s="260" t="s">
        <v>47</v>
      </c>
      <c r="E2250" s="260" t="s">
        <v>563</v>
      </c>
      <c r="F2250" s="388" t="s">
        <v>4019</v>
      </c>
      <c r="G2250" s="388"/>
      <c r="H2250" s="274" t="s">
        <v>49</v>
      </c>
      <c r="I2250" s="277">
        <v>1</v>
      </c>
      <c r="J2250" s="276">
        <v>24.65</v>
      </c>
      <c r="K2250" s="276">
        <v>24.65</v>
      </c>
      <c r="O2250" s="46"/>
      <c r="P2250" s="46"/>
      <c r="Q2250" s="46"/>
      <c r="R2250" s="46"/>
      <c r="S2250" s="46"/>
      <c r="T2250" s="46"/>
      <c r="U2250" s="46"/>
      <c r="V2250" s="46"/>
      <c r="W2250" s="46"/>
      <c r="X2250" s="46"/>
      <c r="Y2250" s="46"/>
    </row>
    <row r="2251" spans="1:25" ht="15" customHeight="1" x14ac:dyDescent="0.2">
      <c r="A2251" s="46"/>
      <c r="B2251" s="261" t="s">
        <v>953</v>
      </c>
      <c r="C2251" s="280" t="s">
        <v>954</v>
      </c>
      <c r="D2251" s="261" t="s">
        <v>47</v>
      </c>
      <c r="E2251" s="261" t="s">
        <v>955</v>
      </c>
      <c r="F2251" s="385" t="s">
        <v>3970</v>
      </c>
      <c r="G2251" s="385"/>
      <c r="H2251" s="279" t="s">
        <v>950</v>
      </c>
      <c r="I2251" s="282">
        <v>0.16520000000000001</v>
      </c>
      <c r="J2251" s="281">
        <v>34.46</v>
      </c>
      <c r="K2251" s="281">
        <v>5.69</v>
      </c>
      <c r="O2251" s="46"/>
      <c r="P2251" s="46"/>
      <c r="Q2251" s="46"/>
      <c r="R2251" s="46"/>
      <c r="S2251" s="46"/>
      <c r="T2251" s="46"/>
      <c r="U2251" s="46"/>
      <c r="V2251" s="46"/>
      <c r="W2251" s="46"/>
      <c r="X2251" s="46"/>
      <c r="Y2251" s="46"/>
    </row>
    <row r="2252" spans="1:25" ht="15" customHeight="1" x14ac:dyDescent="0.2">
      <c r="A2252" s="46"/>
      <c r="B2252" s="261" t="s">
        <v>953</v>
      </c>
      <c r="C2252" s="280" t="s">
        <v>957</v>
      </c>
      <c r="D2252" s="261" t="s">
        <v>47</v>
      </c>
      <c r="E2252" s="261" t="s">
        <v>958</v>
      </c>
      <c r="F2252" s="385" t="s">
        <v>3970</v>
      </c>
      <c r="G2252" s="385"/>
      <c r="H2252" s="279" t="s">
        <v>950</v>
      </c>
      <c r="I2252" s="282">
        <v>0.16520000000000001</v>
      </c>
      <c r="J2252" s="281">
        <v>26.08</v>
      </c>
      <c r="K2252" s="281">
        <v>4.3</v>
      </c>
      <c r="O2252" s="46"/>
      <c r="P2252" s="46"/>
      <c r="Q2252" s="46"/>
      <c r="R2252" s="46"/>
      <c r="S2252" s="46"/>
      <c r="T2252" s="46"/>
      <c r="U2252" s="46"/>
      <c r="V2252" s="46"/>
      <c r="W2252" s="46"/>
      <c r="X2252" s="46"/>
      <c r="Y2252" s="46"/>
    </row>
    <row r="2253" spans="1:25" ht="15" customHeight="1" x14ac:dyDescent="0.2">
      <c r="A2253" s="46"/>
      <c r="B2253" s="262" t="s">
        <v>919</v>
      </c>
      <c r="C2253" s="284" t="s">
        <v>1579</v>
      </c>
      <c r="D2253" s="262" t="s">
        <v>47</v>
      </c>
      <c r="E2253" s="262" t="s">
        <v>1580</v>
      </c>
      <c r="F2253" s="389" t="s">
        <v>923</v>
      </c>
      <c r="G2253" s="389"/>
      <c r="H2253" s="283" t="s">
        <v>49</v>
      </c>
      <c r="I2253" s="286">
        <v>1</v>
      </c>
      <c r="J2253" s="285">
        <v>7.66</v>
      </c>
      <c r="K2253" s="285">
        <v>7.66</v>
      </c>
      <c r="O2253" s="46"/>
      <c r="P2253" s="46"/>
      <c r="Q2253" s="46"/>
      <c r="R2253" s="46"/>
      <c r="S2253" s="46"/>
      <c r="T2253" s="46"/>
      <c r="U2253" s="46"/>
      <c r="V2253" s="46"/>
      <c r="W2253" s="46"/>
      <c r="X2253" s="46"/>
      <c r="Y2253" s="46"/>
    </row>
    <row r="2254" spans="1:25" ht="15" customHeight="1" x14ac:dyDescent="0.2">
      <c r="A2254" s="46"/>
      <c r="B2254" s="262" t="s">
        <v>919</v>
      </c>
      <c r="C2254" s="284" t="s">
        <v>1565</v>
      </c>
      <c r="D2254" s="262" t="s">
        <v>47</v>
      </c>
      <c r="E2254" s="262" t="s">
        <v>1566</v>
      </c>
      <c r="F2254" s="389" t="s">
        <v>923</v>
      </c>
      <c r="G2254" s="389"/>
      <c r="H2254" s="283" t="s">
        <v>49</v>
      </c>
      <c r="I2254" s="286">
        <v>7.4999999999999997E-2</v>
      </c>
      <c r="J2254" s="285">
        <v>32.549999999999997</v>
      </c>
      <c r="K2254" s="285">
        <v>2.44</v>
      </c>
      <c r="O2254" s="46"/>
      <c r="P2254" s="46"/>
      <c r="Q2254" s="46"/>
      <c r="R2254" s="46"/>
      <c r="S2254" s="46"/>
      <c r="T2254" s="46"/>
      <c r="U2254" s="46"/>
      <c r="V2254" s="46"/>
      <c r="W2254" s="46"/>
      <c r="X2254" s="46"/>
      <c r="Y2254" s="46"/>
    </row>
    <row r="2255" spans="1:25" ht="15" customHeight="1" x14ac:dyDescent="0.2">
      <c r="A2255" s="46"/>
      <c r="B2255" s="262" t="s">
        <v>919</v>
      </c>
      <c r="C2255" s="284" t="s">
        <v>1581</v>
      </c>
      <c r="D2255" s="262" t="s">
        <v>47</v>
      </c>
      <c r="E2255" s="262" t="s">
        <v>1582</v>
      </c>
      <c r="F2255" s="389" t="s">
        <v>923</v>
      </c>
      <c r="G2255" s="389"/>
      <c r="H2255" s="283" t="s">
        <v>49</v>
      </c>
      <c r="I2255" s="286">
        <v>2</v>
      </c>
      <c r="J2255" s="285">
        <v>2.2799999999999998</v>
      </c>
      <c r="K2255" s="285">
        <v>4.5599999999999996</v>
      </c>
      <c r="O2255" s="46"/>
      <c r="P2255" s="46"/>
      <c r="Q2255" s="46"/>
      <c r="R2255" s="46"/>
      <c r="S2255" s="46"/>
      <c r="T2255" s="46"/>
      <c r="U2255" s="46"/>
      <c r="V2255" s="46"/>
      <c r="W2255" s="46"/>
      <c r="X2255" s="46"/>
      <c r="Y2255" s="46"/>
    </row>
    <row r="2256" spans="1:25" ht="15" customHeight="1" x14ac:dyDescent="0.2">
      <c r="A2256" s="46"/>
      <c r="B2256" s="263"/>
      <c r="C2256" s="263"/>
      <c r="D2256" s="263"/>
      <c r="E2256" s="263"/>
      <c r="F2256" s="263" t="s">
        <v>924</v>
      </c>
      <c r="G2256" s="289">
        <v>8.81</v>
      </c>
      <c r="H2256" s="263" t="s">
        <v>925</v>
      </c>
      <c r="I2256" s="289">
        <v>0</v>
      </c>
      <c r="J2256" s="263" t="s">
        <v>926</v>
      </c>
      <c r="K2256" s="289">
        <v>8.81</v>
      </c>
      <c r="O2256" s="46"/>
      <c r="P2256" s="46"/>
      <c r="Q2256" s="46"/>
      <c r="R2256" s="46"/>
      <c r="S2256" s="46"/>
      <c r="T2256" s="46"/>
      <c r="U2256" s="46"/>
      <c r="V2256" s="46"/>
      <c r="W2256" s="46"/>
      <c r="X2256" s="46"/>
      <c r="Y2256" s="46"/>
    </row>
    <row r="2257" spans="1:25" ht="15" customHeight="1" thickBot="1" x14ac:dyDescent="0.25">
      <c r="A2257" s="46"/>
      <c r="B2257" s="263"/>
      <c r="C2257" s="263"/>
      <c r="D2257" s="263"/>
      <c r="E2257" s="263"/>
      <c r="F2257" s="263" t="s">
        <v>927</v>
      </c>
      <c r="G2257" s="289">
        <v>5.12</v>
      </c>
      <c r="H2257" s="263"/>
      <c r="I2257" s="386" t="s">
        <v>928</v>
      </c>
      <c r="J2257" s="386"/>
      <c r="K2257" s="289">
        <v>29.77</v>
      </c>
      <c r="O2257" s="46"/>
      <c r="P2257" s="46"/>
      <c r="Q2257" s="46"/>
      <c r="R2257" s="46"/>
      <c r="S2257" s="46"/>
      <c r="T2257" s="46"/>
      <c r="U2257" s="46"/>
      <c r="V2257" s="46"/>
      <c r="W2257" s="46"/>
      <c r="X2257" s="46"/>
      <c r="Y2257" s="46"/>
    </row>
    <row r="2258" spans="1:25" ht="15" customHeight="1" thickTop="1" x14ac:dyDescent="0.2">
      <c r="A2258" s="46"/>
      <c r="B2258" s="278"/>
      <c r="C2258" s="278"/>
      <c r="D2258" s="278"/>
      <c r="E2258" s="278"/>
      <c r="F2258" s="278"/>
      <c r="G2258" s="278"/>
      <c r="H2258" s="278"/>
      <c r="I2258" s="278"/>
      <c r="J2258" s="278"/>
      <c r="K2258" s="278"/>
      <c r="O2258" s="46"/>
      <c r="P2258" s="46"/>
      <c r="Q2258" s="46"/>
      <c r="R2258" s="46"/>
      <c r="S2258" s="46"/>
      <c r="T2258" s="46"/>
      <c r="U2258" s="46"/>
      <c r="V2258" s="46"/>
      <c r="W2258" s="46"/>
      <c r="X2258" s="46"/>
      <c r="Y2258" s="46"/>
    </row>
    <row r="2259" spans="1:25" ht="15" customHeight="1" x14ac:dyDescent="0.2">
      <c r="A2259" s="46"/>
      <c r="B2259" s="259" t="s">
        <v>576</v>
      </c>
      <c r="C2259" s="267" t="s">
        <v>24</v>
      </c>
      <c r="D2259" s="259" t="s">
        <v>25</v>
      </c>
      <c r="E2259" s="259" t="s">
        <v>26</v>
      </c>
      <c r="F2259" s="387" t="s">
        <v>917</v>
      </c>
      <c r="G2259" s="387"/>
      <c r="H2259" s="271" t="s">
        <v>27</v>
      </c>
      <c r="I2259" s="267" t="s">
        <v>28</v>
      </c>
      <c r="J2259" s="267" t="s">
        <v>29</v>
      </c>
      <c r="K2259" s="267" t="s">
        <v>30</v>
      </c>
      <c r="O2259" s="46"/>
      <c r="P2259" s="46"/>
      <c r="Q2259" s="46"/>
      <c r="R2259" s="46"/>
      <c r="S2259" s="46"/>
      <c r="T2259" s="46"/>
      <c r="U2259" s="46"/>
      <c r="V2259" s="46"/>
      <c r="W2259" s="46"/>
      <c r="X2259" s="46"/>
      <c r="Y2259" s="46"/>
    </row>
    <row r="2260" spans="1:25" ht="15" customHeight="1" x14ac:dyDescent="0.2">
      <c r="A2260" s="46"/>
      <c r="B2260" s="260" t="s">
        <v>918</v>
      </c>
      <c r="C2260" s="275" t="s">
        <v>568</v>
      </c>
      <c r="D2260" s="260" t="s">
        <v>47</v>
      </c>
      <c r="E2260" s="260" t="s">
        <v>569</v>
      </c>
      <c r="F2260" s="388" t="s">
        <v>4019</v>
      </c>
      <c r="G2260" s="388"/>
      <c r="H2260" s="274" t="s">
        <v>49</v>
      </c>
      <c r="I2260" s="277">
        <v>1</v>
      </c>
      <c r="J2260" s="276">
        <v>11.85</v>
      </c>
      <c r="K2260" s="276">
        <v>11.85</v>
      </c>
      <c r="O2260" s="46"/>
      <c r="P2260" s="46"/>
      <c r="Q2260" s="46"/>
      <c r="R2260" s="46"/>
      <c r="S2260" s="46"/>
      <c r="T2260" s="46"/>
      <c r="U2260" s="46"/>
      <c r="V2260" s="46"/>
      <c r="W2260" s="46"/>
      <c r="X2260" s="46"/>
      <c r="Y2260" s="46"/>
    </row>
    <row r="2261" spans="1:25" ht="15" customHeight="1" x14ac:dyDescent="0.2">
      <c r="A2261" s="46"/>
      <c r="B2261" s="261" t="s">
        <v>953</v>
      </c>
      <c r="C2261" s="280" t="s">
        <v>957</v>
      </c>
      <c r="D2261" s="261" t="s">
        <v>47</v>
      </c>
      <c r="E2261" s="261" t="s">
        <v>958</v>
      </c>
      <c r="F2261" s="385" t="s">
        <v>3970</v>
      </c>
      <c r="G2261" s="385"/>
      <c r="H2261" s="279" t="s">
        <v>950</v>
      </c>
      <c r="I2261" s="282">
        <v>0.127</v>
      </c>
      <c r="J2261" s="281">
        <v>26.08</v>
      </c>
      <c r="K2261" s="281">
        <v>3.31</v>
      </c>
      <c r="O2261" s="46"/>
      <c r="P2261" s="46"/>
      <c r="Q2261" s="46"/>
      <c r="R2261" s="46"/>
      <c r="S2261" s="46"/>
      <c r="T2261" s="46"/>
      <c r="U2261" s="46"/>
      <c r="V2261" s="46"/>
      <c r="W2261" s="46"/>
      <c r="X2261" s="46"/>
      <c r="Y2261" s="46"/>
    </row>
    <row r="2262" spans="1:25" ht="15" customHeight="1" x14ac:dyDescent="0.2">
      <c r="A2262" s="46"/>
      <c r="B2262" s="261" t="s">
        <v>953</v>
      </c>
      <c r="C2262" s="280" t="s">
        <v>954</v>
      </c>
      <c r="D2262" s="261" t="s">
        <v>47</v>
      </c>
      <c r="E2262" s="261" t="s">
        <v>955</v>
      </c>
      <c r="F2262" s="385" t="s">
        <v>3970</v>
      </c>
      <c r="G2262" s="385"/>
      <c r="H2262" s="279" t="s">
        <v>950</v>
      </c>
      <c r="I2262" s="282">
        <v>0.127</v>
      </c>
      <c r="J2262" s="281">
        <v>34.46</v>
      </c>
      <c r="K2262" s="281">
        <v>4.37</v>
      </c>
      <c r="O2262" s="46"/>
      <c r="P2262" s="46"/>
      <c r="Q2262" s="46"/>
      <c r="R2262" s="46"/>
      <c r="S2262" s="46"/>
      <c r="T2262" s="46"/>
      <c r="U2262" s="46"/>
      <c r="V2262" s="46"/>
      <c r="W2262" s="46"/>
      <c r="X2262" s="46"/>
      <c r="Y2262" s="46"/>
    </row>
    <row r="2263" spans="1:25" ht="15" customHeight="1" x14ac:dyDescent="0.2">
      <c r="A2263" s="46"/>
      <c r="B2263" s="262" t="s">
        <v>919</v>
      </c>
      <c r="C2263" s="284" t="s">
        <v>1500</v>
      </c>
      <c r="D2263" s="262" t="s">
        <v>47</v>
      </c>
      <c r="E2263" s="262" t="s">
        <v>1501</v>
      </c>
      <c r="F2263" s="389" t="s">
        <v>923</v>
      </c>
      <c r="G2263" s="389"/>
      <c r="H2263" s="283" t="s">
        <v>49</v>
      </c>
      <c r="I2263" s="286">
        <v>9.9000000000000008E-3</v>
      </c>
      <c r="J2263" s="285">
        <v>78.86</v>
      </c>
      <c r="K2263" s="285">
        <v>0.78</v>
      </c>
      <c r="O2263" s="46"/>
      <c r="P2263" s="46"/>
      <c r="Q2263" s="46"/>
      <c r="R2263" s="46"/>
      <c r="S2263" s="46"/>
      <c r="T2263" s="46"/>
      <c r="U2263" s="46"/>
      <c r="V2263" s="46"/>
      <c r="W2263" s="46"/>
      <c r="X2263" s="46"/>
      <c r="Y2263" s="46"/>
    </row>
    <row r="2264" spans="1:25" ht="15" customHeight="1" x14ac:dyDescent="0.2">
      <c r="A2264" s="46"/>
      <c r="B2264" s="262" t="s">
        <v>919</v>
      </c>
      <c r="C2264" s="284" t="s">
        <v>1585</v>
      </c>
      <c r="D2264" s="262" t="s">
        <v>47</v>
      </c>
      <c r="E2264" s="262" t="s">
        <v>1586</v>
      </c>
      <c r="F2264" s="389" t="s">
        <v>923</v>
      </c>
      <c r="G2264" s="389"/>
      <c r="H2264" s="283" t="s">
        <v>49</v>
      </c>
      <c r="I2264" s="286">
        <v>1</v>
      </c>
      <c r="J2264" s="285">
        <v>2.04</v>
      </c>
      <c r="K2264" s="285">
        <v>2.04</v>
      </c>
      <c r="O2264" s="46"/>
      <c r="P2264" s="46"/>
      <c r="Q2264" s="46"/>
      <c r="R2264" s="46"/>
      <c r="S2264" s="46"/>
      <c r="T2264" s="46"/>
      <c r="U2264" s="46"/>
      <c r="V2264" s="46"/>
      <c r="W2264" s="46"/>
      <c r="X2264" s="46"/>
      <c r="Y2264" s="46"/>
    </row>
    <row r="2265" spans="1:25" ht="15" customHeight="1" x14ac:dyDescent="0.2">
      <c r="A2265" s="46"/>
      <c r="B2265" s="262" t="s">
        <v>919</v>
      </c>
      <c r="C2265" s="284" t="s">
        <v>1489</v>
      </c>
      <c r="D2265" s="262" t="s">
        <v>47</v>
      </c>
      <c r="E2265" s="262" t="s">
        <v>2706</v>
      </c>
      <c r="F2265" s="389" t="s">
        <v>923</v>
      </c>
      <c r="G2265" s="389"/>
      <c r="H2265" s="283" t="s">
        <v>49</v>
      </c>
      <c r="I2265" s="286">
        <v>7.1000000000000004E-3</v>
      </c>
      <c r="J2265" s="285">
        <v>2.08</v>
      </c>
      <c r="K2265" s="285">
        <v>0.01</v>
      </c>
      <c r="O2265" s="46"/>
      <c r="P2265" s="46"/>
      <c r="Q2265" s="46"/>
      <c r="R2265" s="46"/>
      <c r="S2265" s="46"/>
      <c r="T2265" s="46"/>
      <c r="U2265" s="46"/>
      <c r="V2265" s="46"/>
      <c r="W2265" s="46"/>
      <c r="X2265" s="46"/>
      <c r="Y2265" s="46"/>
    </row>
    <row r="2266" spans="1:25" ht="15" customHeight="1" x14ac:dyDescent="0.2">
      <c r="A2266" s="46"/>
      <c r="B2266" s="262" t="s">
        <v>919</v>
      </c>
      <c r="C2266" s="284" t="s">
        <v>1492</v>
      </c>
      <c r="D2266" s="262" t="s">
        <v>47</v>
      </c>
      <c r="E2266" s="262" t="s">
        <v>1493</v>
      </c>
      <c r="F2266" s="389" t="s">
        <v>923</v>
      </c>
      <c r="G2266" s="389"/>
      <c r="H2266" s="283" t="s">
        <v>49</v>
      </c>
      <c r="I2266" s="286">
        <v>1.4999999999999999E-2</v>
      </c>
      <c r="J2266" s="285">
        <v>89.35</v>
      </c>
      <c r="K2266" s="285">
        <v>1.34</v>
      </c>
      <c r="O2266" s="46"/>
      <c r="P2266" s="46"/>
      <c r="Q2266" s="46"/>
      <c r="R2266" s="46"/>
      <c r="S2266" s="46"/>
      <c r="T2266" s="46"/>
      <c r="U2266" s="46"/>
      <c r="V2266" s="46"/>
      <c r="W2266" s="46"/>
      <c r="X2266" s="46"/>
      <c r="Y2266" s="46"/>
    </row>
    <row r="2267" spans="1:25" ht="15" customHeight="1" x14ac:dyDescent="0.2">
      <c r="A2267" s="46"/>
      <c r="B2267" s="263"/>
      <c r="C2267" s="263"/>
      <c r="D2267" s="263"/>
      <c r="E2267" s="263"/>
      <c r="F2267" s="263" t="s">
        <v>924</v>
      </c>
      <c r="G2267" s="289">
        <v>6.77</v>
      </c>
      <c r="H2267" s="263" t="s">
        <v>925</v>
      </c>
      <c r="I2267" s="289">
        <v>0</v>
      </c>
      <c r="J2267" s="263" t="s">
        <v>926</v>
      </c>
      <c r="K2267" s="289">
        <v>6.77</v>
      </c>
      <c r="O2267" s="46"/>
      <c r="P2267" s="46"/>
      <c r="Q2267" s="46"/>
      <c r="R2267" s="46"/>
      <c r="S2267" s="46"/>
      <c r="T2267" s="46"/>
      <c r="U2267" s="46"/>
      <c r="V2267" s="46"/>
      <c r="W2267" s="46"/>
      <c r="X2267" s="46"/>
      <c r="Y2267" s="46"/>
    </row>
    <row r="2268" spans="1:25" ht="15" customHeight="1" thickBot="1" x14ac:dyDescent="0.25">
      <c r="A2268" s="46"/>
      <c r="B2268" s="263"/>
      <c r="C2268" s="263"/>
      <c r="D2268" s="263"/>
      <c r="E2268" s="263"/>
      <c r="F2268" s="263" t="s">
        <v>927</v>
      </c>
      <c r="G2268" s="289">
        <v>2.46</v>
      </c>
      <c r="H2268" s="263"/>
      <c r="I2268" s="386" t="s">
        <v>928</v>
      </c>
      <c r="J2268" s="386"/>
      <c r="K2268" s="289">
        <v>14.31</v>
      </c>
      <c r="O2268" s="46"/>
      <c r="P2268" s="46"/>
      <c r="Q2268" s="46"/>
      <c r="R2268" s="46"/>
      <c r="S2268" s="46"/>
      <c r="T2268" s="46"/>
      <c r="U2268" s="46"/>
      <c r="V2268" s="46"/>
      <c r="W2268" s="46"/>
      <c r="X2268" s="46"/>
      <c r="Y2268" s="46"/>
    </row>
    <row r="2269" spans="1:25" ht="15" customHeight="1" thickTop="1" x14ac:dyDescent="0.2">
      <c r="A2269" s="46"/>
      <c r="B2269" s="278"/>
      <c r="C2269" s="278"/>
      <c r="D2269" s="278"/>
      <c r="E2269" s="278"/>
      <c r="F2269" s="278"/>
      <c r="G2269" s="278"/>
      <c r="H2269" s="278"/>
      <c r="I2269" s="278"/>
      <c r="J2269" s="278"/>
      <c r="K2269" s="278"/>
      <c r="O2269" s="46"/>
      <c r="P2269" s="46"/>
      <c r="Q2269" s="46"/>
      <c r="R2269" s="46"/>
      <c r="S2269" s="46"/>
      <c r="T2269" s="46"/>
      <c r="U2269" s="46"/>
      <c r="V2269" s="46"/>
      <c r="W2269" s="46"/>
      <c r="X2269" s="46"/>
      <c r="Y2269" s="46"/>
    </row>
    <row r="2270" spans="1:25" ht="15" customHeight="1" x14ac:dyDescent="0.2">
      <c r="A2270" s="46"/>
      <c r="B2270" s="259" t="s">
        <v>580</v>
      </c>
      <c r="C2270" s="267" t="s">
        <v>24</v>
      </c>
      <c r="D2270" s="259" t="s">
        <v>25</v>
      </c>
      <c r="E2270" s="259" t="s">
        <v>26</v>
      </c>
      <c r="F2270" s="387" t="s">
        <v>917</v>
      </c>
      <c r="G2270" s="387"/>
      <c r="H2270" s="271" t="s">
        <v>27</v>
      </c>
      <c r="I2270" s="267" t="s">
        <v>28</v>
      </c>
      <c r="J2270" s="267" t="s">
        <v>29</v>
      </c>
      <c r="K2270" s="267" t="s">
        <v>30</v>
      </c>
      <c r="O2270" s="46"/>
      <c r="P2270" s="46"/>
      <c r="Q2270" s="46"/>
      <c r="R2270" s="46"/>
      <c r="S2270" s="46"/>
      <c r="T2270" s="46"/>
      <c r="U2270" s="46"/>
      <c r="V2270" s="46"/>
      <c r="W2270" s="46"/>
      <c r="X2270" s="46"/>
      <c r="Y2270" s="46"/>
    </row>
    <row r="2271" spans="1:25" ht="15" customHeight="1" x14ac:dyDescent="0.2">
      <c r="A2271" s="46"/>
      <c r="B2271" s="260" t="s">
        <v>918</v>
      </c>
      <c r="C2271" s="275" t="s">
        <v>571</v>
      </c>
      <c r="D2271" s="260" t="s">
        <v>47</v>
      </c>
      <c r="E2271" s="260" t="s">
        <v>572</v>
      </c>
      <c r="F2271" s="388" t="s">
        <v>4019</v>
      </c>
      <c r="G2271" s="388"/>
      <c r="H2271" s="274" t="s">
        <v>49</v>
      </c>
      <c r="I2271" s="277">
        <v>1</v>
      </c>
      <c r="J2271" s="276">
        <v>44.11</v>
      </c>
      <c r="K2271" s="276">
        <v>44.11</v>
      </c>
      <c r="O2271" s="46"/>
      <c r="P2271" s="46"/>
      <c r="Q2271" s="46"/>
      <c r="R2271" s="46"/>
      <c r="S2271" s="46"/>
      <c r="T2271" s="46"/>
      <c r="U2271" s="46"/>
      <c r="V2271" s="46"/>
      <c r="W2271" s="46"/>
      <c r="X2271" s="46"/>
      <c r="Y2271" s="46"/>
    </row>
    <row r="2272" spans="1:25" ht="15" customHeight="1" x14ac:dyDescent="0.2">
      <c r="A2272" s="46"/>
      <c r="B2272" s="261" t="s">
        <v>953</v>
      </c>
      <c r="C2272" s="280" t="s">
        <v>954</v>
      </c>
      <c r="D2272" s="261" t="s">
        <v>47</v>
      </c>
      <c r="E2272" s="261" t="s">
        <v>955</v>
      </c>
      <c r="F2272" s="385" t="s">
        <v>3970</v>
      </c>
      <c r="G2272" s="385"/>
      <c r="H2272" s="279" t="s">
        <v>950</v>
      </c>
      <c r="I2272" s="282">
        <v>0.23250000000000001</v>
      </c>
      <c r="J2272" s="281">
        <v>34.46</v>
      </c>
      <c r="K2272" s="281">
        <v>8.01</v>
      </c>
      <c r="O2272" s="46"/>
      <c r="P2272" s="46"/>
      <c r="Q2272" s="46"/>
      <c r="R2272" s="46"/>
      <c r="S2272" s="46"/>
      <c r="T2272" s="46"/>
      <c r="U2272" s="46"/>
      <c r="V2272" s="46"/>
      <c r="W2272" s="46"/>
      <c r="X2272" s="46"/>
      <c r="Y2272" s="46"/>
    </row>
    <row r="2273" spans="1:25" ht="15" customHeight="1" x14ac:dyDescent="0.2">
      <c r="A2273" s="46"/>
      <c r="B2273" s="261" t="s">
        <v>953</v>
      </c>
      <c r="C2273" s="280" t="s">
        <v>957</v>
      </c>
      <c r="D2273" s="261" t="s">
        <v>47</v>
      </c>
      <c r="E2273" s="261" t="s">
        <v>958</v>
      </c>
      <c r="F2273" s="385" t="s">
        <v>3970</v>
      </c>
      <c r="G2273" s="385"/>
      <c r="H2273" s="279" t="s">
        <v>950</v>
      </c>
      <c r="I2273" s="282">
        <v>0.23250000000000001</v>
      </c>
      <c r="J2273" s="281">
        <v>26.08</v>
      </c>
      <c r="K2273" s="281">
        <v>6.06</v>
      </c>
      <c r="O2273" s="46"/>
      <c r="P2273" s="46"/>
      <c r="Q2273" s="46"/>
      <c r="R2273" s="46"/>
      <c r="S2273" s="46"/>
      <c r="T2273" s="46"/>
      <c r="U2273" s="46"/>
      <c r="V2273" s="46"/>
      <c r="W2273" s="46"/>
      <c r="X2273" s="46"/>
      <c r="Y2273" s="46"/>
    </row>
    <row r="2274" spans="1:25" ht="15" customHeight="1" x14ac:dyDescent="0.2">
      <c r="A2274" s="46"/>
      <c r="B2274" s="262" t="s">
        <v>919</v>
      </c>
      <c r="C2274" s="284" t="s">
        <v>1577</v>
      </c>
      <c r="D2274" s="262" t="s">
        <v>47</v>
      </c>
      <c r="E2274" s="262" t="s">
        <v>1578</v>
      </c>
      <c r="F2274" s="389" t="s">
        <v>923</v>
      </c>
      <c r="G2274" s="389"/>
      <c r="H2274" s="283" t="s">
        <v>49</v>
      </c>
      <c r="I2274" s="286">
        <v>1</v>
      </c>
      <c r="J2274" s="285">
        <v>1.55</v>
      </c>
      <c r="K2274" s="285">
        <v>1.55</v>
      </c>
      <c r="O2274" s="46"/>
      <c r="P2274" s="46"/>
      <c r="Q2274" s="46"/>
      <c r="R2274" s="46"/>
      <c r="S2274" s="46"/>
      <c r="T2274" s="46"/>
      <c r="U2274" s="46"/>
      <c r="V2274" s="46"/>
      <c r="W2274" s="46"/>
      <c r="X2274" s="46"/>
      <c r="Y2274" s="46"/>
    </row>
    <row r="2275" spans="1:25" ht="15" customHeight="1" x14ac:dyDescent="0.2">
      <c r="A2275" s="46"/>
      <c r="B2275" s="262" t="s">
        <v>919</v>
      </c>
      <c r="C2275" s="284" t="s">
        <v>1567</v>
      </c>
      <c r="D2275" s="262" t="s">
        <v>47</v>
      </c>
      <c r="E2275" s="262" t="s">
        <v>1568</v>
      </c>
      <c r="F2275" s="389" t="s">
        <v>923</v>
      </c>
      <c r="G2275" s="389"/>
      <c r="H2275" s="283" t="s">
        <v>49</v>
      </c>
      <c r="I2275" s="286">
        <v>2</v>
      </c>
      <c r="J2275" s="285">
        <v>2.75</v>
      </c>
      <c r="K2275" s="285">
        <v>5.5</v>
      </c>
      <c r="O2275" s="46"/>
      <c r="P2275" s="46"/>
      <c r="Q2275" s="46"/>
      <c r="R2275" s="46"/>
      <c r="S2275" s="46"/>
      <c r="T2275" s="46"/>
      <c r="U2275" s="46"/>
      <c r="V2275" s="46"/>
      <c r="W2275" s="46"/>
      <c r="X2275" s="46"/>
      <c r="Y2275" s="46"/>
    </row>
    <row r="2276" spans="1:25" ht="15" customHeight="1" x14ac:dyDescent="0.2">
      <c r="A2276" s="46"/>
      <c r="B2276" s="262" t="s">
        <v>919</v>
      </c>
      <c r="C2276" s="284" t="s">
        <v>1565</v>
      </c>
      <c r="D2276" s="262" t="s">
        <v>47</v>
      </c>
      <c r="E2276" s="262" t="s">
        <v>1566</v>
      </c>
      <c r="F2276" s="389" t="s">
        <v>923</v>
      </c>
      <c r="G2276" s="389"/>
      <c r="H2276" s="283" t="s">
        <v>49</v>
      </c>
      <c r="I2276" s="286">
        <v>0.14000000000000001</v>
      </c>
      <c r="J2276" s="285">
        <v>32.549999999999997</v>
      </c>
      <c r="K2276" s="285">
        <v>4.55</v>
      </c>
      <c r="O2276" s="46"/>
      <c r="P2276" s="46"/>
      <c r="Q2276" s="46"/>
      <c r="R2276" s="46"/>
      <c r="S2276" s="46"/>
      <c r="T2276" s="46"/>
      <c r="U2276" s="46"/>
      <c r="V2276" s="46"/>
      <c r="W2276" s="46"/>
      <c r="X2276" s="46"/>
      <c r="Y2276" s="46"/>
    </row>
    <row r="2277" spans="1:25" ht="15" customHeight="1" x14ac:dyDescent="0.2">
      <c r="A2277" s="46"/>
      <c r="B2277" s="262" t="s">
        <v>919</v>
      </c>
      <c r="C2277" s="284" t="s">
        <v>1587</v>
      </c>
      <c r="D2277" s="262" t="s">
        <v>47</v>
      </c>
      <c r="E2277" s="262" t="s">
        <v>1588</v>
      </c>
      <c r="F2277" s="389" t="s">
        <v>923</v>
      </c>
      <c r="G2277" s="389"/>
      <c r="H2277" s="283" t="s">
        <v>49</v>
      </c>
      <c r="I2277" s="286">
        <v>1</v>
      </c>
      <c r="J2277" s="285">
        <v>18.440000000000001</v>
      </c>
      <c r="K2277" s="285">
        <v>18.440000000000001</v>
      </c>
      <c r="O2277" s="46"/>
      <c r="P2277" s="46"/>
      <c r="Q2277" s="46"/>
      <c r="R2277" s="46"/>
      <c r="S2277" s="46"/>
      <c r="T2277" s="46"/>
      <c r="U2277" s="46"/>
      <c r="V2277" s="46"/>
      <c r="W2277" s="46"/>
      <c r="X2277" s="46"/>
      <c r="Y2277" s="46"/>
    </row>
    <row r="2278" spans="1:25" ht="15" customHeight="1" x14ac:dyDescent="0.2">
      <c r="A2278" s="46"/>
      <c r="B2278" s="263"/>
      <c r="C2278" s="263"/>
      <c r="D2278" s="263"/>
      <c r="E2278" s="263"/>
      <c r="F2278" s="263" t="s">
        <v>924</v>
      </c>
      <c r="G2278" s="289">
        <v>12.41</v>
      </c>
      <c r="H2278" s="263" t="s">
        <v>925</v>
      </c>
      <c r="I2278" s="289">
        <v>0</v>
      </c>
      <c r="J2278" s="263" t="s">
        <v>926</v>
      </c>
      <c r="K2278" s="289">
        <v>12.41</v>
      </c>
      <c r="O2278" s="46"/>
      <c r="P2278" s="46"/>
      <c r="Q2278" s="46"/>
      <c r="R2278" s="46"/>
      <c r="S2278" s="46"/>
      <c r="T2278" s="46"/>
      <c r="U2278" s="46"/>
      <c r="V2278" s="46"/>
      <c r="W2278" s="46"/>
      <c r="X2278" s="46"/>
      <c r="Y2278" s="46"/>
    </row>
    <row r="2279" spans="1:25" ht="45.6" customHeight="1" thickBot="1" x14ac:dyDescent="0.25">
      <c r="A2279" s="46"/>
      <c r="B2279" s="263"/>
      <c r="C2279" s="263"/>
      <c r="D2279" s="263"/>
      <c r="E2279" s="263"/>
      <c r="F2279" s="263" t="s">
        <v>927</v>
      </c>
      <c r="G2279" s="289">
        <v>9.17</v>
      </c>
      <c r="H2279" s="263"/>
      <c r="I2279" s="386" t="s">
        <v>928</v>
      </c>
      <c r="J2279" s="386"/>
      <c r="K2279" s="289">
        <v>53.28</v>
      </c>
      <c r="O2279" s="46"/>
      <c r="P2279" s="46"/>
      <c r="Q2279" s="46"/>
      <c r="R2279" s="46"/>
      <c r="S2279" s="46"/>
      <c r="T2279" s="46"/>
      <c r="U2279" s="46"/>
      <c r="V2279" s="46"/>
      <c r="W2279" s="46"/>
      <c r="X2279" s="46"/>
      <c r="Y2279" s="46"/>
    </row>
    <row r="2280" spans="1:25" ht="15" customHeight="1" thickTop="1" x14ac:dyDescent="0.2">
      <c r="A2280" s="46"/>
      <c r="B2280" s="278"/>
      <c r="C2280" s="278"/>
      <c r="D2280" s="278"/>
      <c r="E2280" s="278"/>
      <c r="F2280" s="278"/>
      <c r="G2280" s="278"/>
      <c r="H2280" s="278"/>
      <c r="I2280" s="278"/>
      <c r="J2280" s="278"/>
      <c r="K2280" s="278"/>
      <c r="O2280" s="46"/>
      <c r="P2280" s="46"/>
      <c r="Q2280" s="46"/>
      <c r="R2280" s="46"/>
      <c r="S2280" s="46"/>
      <c r="T2280" s="46"/>
      <c r="U2280" s="46"/>
      <c r="V2280" s="46"/>
      <c r="W2280" s="46"/>
      <c r="X2280" s="46"/>
      <c r="Y2280" s="46"/>
    </row>
    <row r="2281" spans="1:25" ht="15" customHeight="1" x14ac:dyDescent="0.2">
      <c r="A2281" s="46"/>
      <c r="B2281" s="259" t="s">
        <v>583</v>
      </c>
      <c r="C2281" s="267" t="s">
        <v>24</v>
      </c>
      <c r="D2281" s="259" t="s">
        <v>25</v>
      </c>
      <c r="E2281" s="259" t="s">
        <v>26</v>
      </c>
      <c r="F2281" s="387" t="s">
        <v>917</v>
      </c>
      <c r="G2281" s="387"/>
      <c r="H2281" s="271" t="s">
        <v>27</v>
      </c>
      <c r="I2281" s="267" t="s">
        <v>28</v>
      </c>
      <c r="J2281" s="267" t="s">
        <v>29</v>
      </c>
      <c r="K2281" s="267" t="s">
        <v>30</v>
      </c>
      <c r="O2281" s="46"/>
      <c r="P2281" s="46"/>
      <c r="Q2281" s="46"/>
      <c r="R2281" s="46"/>
      <c r="S2281" s="46"/>
      <c r="T2281" s="46"/>
      <c r="U2281" s="46"/>
      <c r="V2281" s="46"/>
      <c r="W2281" s="46"/>
      <c r="X2281" s="46"/>
      <c r="Y2281" s="46"/>
    </row>
    <row r="2282" spans="1:25" ht="15" customHeight="1" x14ac:dyDescent="0.2">
      <c r="A2282" s="46"/>
      <c r="B2282" s="260" t="s">
        <v>918</v>
      </c>
      <c r="C2282" s="275" t="s">
        <v>3007</v>
      </c>
      <c r="D2282" s="260" t="s">
        <v>47</v>
      </c>
      <c r="E2282" s="260" t="s">
        <v>3008</v>
      </c>
      <c r="F2282" s="388" t="s">
        <v>4019</v>
      </c>
      <c r="G2282" s="388"/>
      <c r="H2282" s="274" t="s">
        <v>49</v>
      </c>
      <c r="I2282" s="277">
        <v>1</v>
      </c>
      <c r="J2282" s="276">
        <v>48.99</v>
      </c>
      <c r="K2282" s="276">
        <v>48.99</v>
      </c>
      <c r="O2282" s="46"/>
      <c r="P2282" s="46"/>
      <c r="Q2282" s="46"/>
      <c r="R2282" s="46"/>
      <c r="S2282" s="46"/>
      <c r="T2282" s="46"/>
      <c r="U2282" s="46"/>
      <c r="V2282" s="46"/>
      <c r="W2282" s="46"/>
      <c r="X2282" s="46"/>
      <c r="Y2282" s="46"/>
    </row>
    <row r="2283" spans="1:25" ht="15" customHeight="1" x14ac:dyDescent="0.2">
      <c r="A2283" s="46"/>
      <c r="B2283" s="261" t="s">
        <v>953</v>
      </c>
      <c r="C2283" s="280" t="s">
        <v>957</v>
      </c>
      <c r="D2283" s="261" t="s">
        <v>47</v>
      </c>
      <c r="E2283" s="261" t="s">
        <v>958</v>
      </c>
      <c r="F2283" s="385" t="s">
        <v>3970</v>
      </c>
      <c r="G2283" s="385"/>
      <c r="H2283" s="279" t="s">
        <v>950</v>
      </c>
      <c r="I2283" s="282">
        <v>0.24460000000000001</v>
      </c>
      <c r="J2283" s="281">
        <v>26.08</v>
      </c>
      <c r="K2283" s="281">
        <v>6.37</v>
      </c>
      <c r="O2283" s="46"/>
      <c r="P2283" s="46"/>
      <c r="Q2283" s="46"/>
      <c r="R2283" s="46"/>
      <c r="S2283" s="46"/>
      <c r="T2283" s="46"/>
      <c r="U2283" s="46"/>
      <c r="V2283" s="46"/>
      <c r="W2283" s="46"/>
      <c r="X2283" s="46"/>
      <c r="Y2283" s="46"/>
    </row>
    <row r="2284" spans="1:25" ht="15" customHeight="1" x14ac:dyDescent="0.2">
      <c r="A2284" s="46"/>
      <c r="B2284" s="261" t="s">
        <v>953</v>
      </c>
      <c r="C2284" s="280" t="s">
        <v>954</v>
      </c>
      <c r="D2284" s="261" t="s">
        <v>47</v>
      </c>
      <c r="E2284" s="261" t="s">
        <v>955</v>
      </c>
      <c r="F2284" s="385" t="s">
        <v>3970</v>
      </c>
      <c r="G2284" s="385"/>
      <c r="H2284" s="279" t="s">
        <v>950</v>
      </c>
      <c r="I2284" s="282">
        <v>0.24460000000000001</v>
      </c>
      <c r="J2284" s="281">
        <v>34.46</v>
      </c>
      <c r="K2284" s="281">
        <v>8.42</v>
      </c>
      <c r="O2284" s="46"/>
      <c r="P2284" s="46"/>
      <c r="Q2284" s="46"/>
      <c r="R2284" s="46"/>
      <c r="S2284" s="46"/>
      <c r="T2284" s="46"/>
      <c r="U2284" s="46"/>
      <c r="V2284" s="46"/>
      <c r="W2284" s="46"/>
      <c r="X2284" s="46"/>
      <c r="Y2284" s="46"/>
    </row>
    <row r="2285" spans="1:25" ht="15" customHeight="1" x14ac:dyDescent="0.2">
      <c r="A2285" s="46"/>
      <c r="B2285" s="262" t="s">
        <v>919</v>
      </c>
      <c r="C2285" s="284" t="s">
        <v>1581</v>
      </c>
      <c r="D2285" s="262" t="s">
        <v>47</v>
      </c>
      <c r="E2285" s="262" t="s">
        <v>1582</v>
      </c>
      <c r="F2285" s="389" t="s">
        <v>923</v>
      </c>
      <c r="G2285" s="389"/>
      <c r="H2285" s="283" t="s">
        <v>49</v>
      </c>
      <c r="I2285" s="286">
        <v>1</v>
      </c>
      <c r="J2285" s="285">
        <v>2.2799999999999998</v>
      </c>
      <c r="K2285" s="285">
        <v>2.2799999999999998</v>
      </c>
      <c r="O2285" s="46"/>
      <c r="P2285" s="46"/>
      <c r="Q2285" s="46"/>
      <c r="R2285" s="46"/>
      <c r="S2285" s="46"/>
      <c r="T2285" s="46"/>
      <c r="U2285" s="46"/>
      <c r="V2285" s="46"/>
      <c r="W2285" s="46"/>
      <c r="X2285" s="46"/>
      <c r="Y2285" s="46"/>
    </row>
    <row r="2286" spans="1:25" ht="15" customHeight="1" x14ac:dyDescent="0.2">
      <c r="A2286" s="46"/>
      <c r="B2286" s="262" t="s">
        <v>919</v>
      </c>
      <c r="C2286" s="284" t="s">
        <v>1565</v>
      </c>
      <c r="D2286" s="262" t="s">
        <v>47</v>
      </c>
      <c r="E2286" s="262" t="s">
        <v>1566</v>
      </c>
      <c r="F2286" s="389" t="s">
        <v>923</v>
      </c>
      <c r="G2286" s="389"/>
      <c r="H2286" s="283" t="s">
        <v>49</v>
      </c>
      <c r="I2286" s="286">
        <v>0.1525</v>
      </c>
      <c r="J2286" s="285">
        <v>32.549999999999997</v>
      </c>
      <c r="K2286" s="285">
        <v>4.96</v>
      </c>
      <c r="O2286" s="46"/>
      <c r="P2286" s="46"/>
      <c r="Q2286" s="46"/>
      <c r="R2286" s="46"/>
      <c r="S2286" s="46"/>
      <c r="T2286" s="46"/>
      <c r="U2286" s="46"/>
      <c r="V2286" s="46"/>
      <c r="W2286" s="46"/>
      <c r="X2286" s="46"/>
      <c r="Y2286" s="46"/>
    </row>
    <row r="2287" spans="1:25" ht="15" customHeight="1" x14ac:dyDescent="0.2">
      <c r="A2287" s="46"/>
      <c r="B2287" s="262" t="s">
        <v>919</v>
      </c>
      <c r="C2287" s="284" t="s">
        <v>1567</v>
      </c>
      <c r="D2287" s="262" t="s">
        <v>47</v>
      </c>
      <c r="E2287" s="262" t="s">
        <v>1568</v>
      </c>
      <c r="F2287" s="389" t="s">
        <v>923</v>
      </c>
      <c r="G2287" s="389"/>
      <c r="H2287" s="283" t="s">
        <v>49</v>
      </c>
      <c r="I2287" s="286">
        <v>2</v>
      </c>
      <c r="J2287" s="285">
        <v>2.75</v>
      </c>
      <c r="K2287" s="285">
        <v>5.5</v>
      </c>
      <c r="O2287" s="46"/>
      <c r="P2287" s="46"/>
      <c r="Q2287" s="46"/>
      <c r="R2287" s="46"/>
      <c r="S2287" s="46"/>
      <c r="T2287" s="46"/>
      <c r="U2287" s="46"/>
      <c r="V2287" s="46"/>
      <c r="W2287" s="46"/>
      <c r="X2287" s="46"/>
      <c r="Y2287" s="46"/>
    </row>
    <row r="2288" spans="1:25" ht="15" customHeight="1" x14ac:dyDescent="0.2">
      <c r="A2288" s="46"/>
      <c r="B2288" s="262" t="s">
        <v>919</v>
      </c>
      <c r="C2288" s="284" t="s">
        <v>3086</v>
      </c>
      <c r="D2288" s="262" t="s">
        <v>47</v>
      </c>
      <c r="E2288" s="262" t="s">
        <v>3087</v>
      </c>
      <c r="F2288" s="389" t="s">
        <v>923</v>
      </c>
      <c r="G2288" s="389"/>
      <c r="H2288" s="283" t="s">
        <v>49</v>
      </c>
      <c r="I2288" s="286">
        <v>1</v>
      </c>
      <c r="J2288" s="285">
        <v>21.46</v>
      </c>
      <c r="K2288" s="285">
        <v>21.46</v>
      </c>
      <c r="O2288" s="46"/>
      <c r="P2288" s="46"/>
      <c r="Q2288" s="46"/>
      <c r="R2288" s="46"/>
      <c r="S2288" s="46"/>
      <c r="T2288" s="46"/>
      <c r="U2288" s="46"/>
      <c r="V2288" s="46"/>
      <c r="W2288" s="46"/>
      <c r="X2288" s="46"/>
      <c r="Y2288" s="46"/>
    </row>
    <row r="2289" spans="1:25" ht="15" customHeight="1" x14ac:dyDescent="0.2">
      <c r="A2289" s="46"/>
      <c r="B2289" s="263"/>
      <c r="C2289" s="263"/>
      <c r="D2289" s="263"/>
      <c r="E2289" s="263"/>
      <c r="F2289" s="263" t="s">
        <v>924</v>
      </c>
      <c r="G2289" s="289">
        <v>13.05</v>
      </c>
      <c r="H2289" s="263" t="s">
        <v>925</v>
      </c>
      <c r="I2289" s="289">
        <v>0</v>
      </c>
      <c r="J2289" s="263" t="s">
        <v>926</v>
      </c>
      <c r="K2289" s="289">
        <v>13.05</v>
      </c>
      <c r="O2289" s="46"/>
      <c r="P2289" s="46"/>
      <c r="Q2289" s="46"/>
      <c r="R2289" s="46"/>
      <c r="S2289" s="46"/>
      <c r="T2289" s="46"/>
      <c r="U2289" s="46"/>
      <c r="V2289" s="46"/>
      <c r="W2289" s="46"/>
      <c r="X2289" s="46"/>
      <c r="Y2289" s="46"/>
    </row>
    <row r="2290" spans="1:25" ht="45.6" customHeight="1" thickBot="1" x14ac:dyDescent="0.25">
      <c r="A2290" s="46"/>
      <c r="B2290" s="263"/>
      <c r="C2290" s="263"/>
      <c r="D2290" s="263"/>
      <c r="E2290" s="263"/>
      <c r="F2290" s="263" t="s">
        <v>927</v>
      </c>
      <c r="G2290" s="289">
        <v>10.19</v>
      </c>
      <c r="H2290" s="263"/>
      <c r="I2290" s="386" t="s">
        <v>928</v>
      </c>
      <c r="J2290" s="386"/>
      <c r="K2290" s="289">
        <v>59.18</v>
      </c>
      <c r="O2290" s="46"/>
      <c r="P2290" s="46"/>
      <c r="Q2290" s="46"/>
      <c r="R2290" s="46"/>
      <c r="S2290" s="46"/>
      <c r="T2290" s="46"/>
      <c r="U2290" s="46"/>
      <c r="V2290" s="46"/>
      <c r="W2290" s="46"/>
      <c r="X2290" s="46"/>
      <c r="Y2290" s="46"/>
    </row>
    <row r="2291" spans="1:25" ht="15" customHeight="1" thickTop="1" x14ac:dyDescent="0.2">
      <c r="A2291" s="46"/>
      <c r="B2291" s="278"/>
      <c r="C2291" s="278"/>
      <c r="D2291" s="278"/>
      <c r="E2291" s="278"/>
      <c r="F2291" s="278"/>
      <c r="G2291" s="278"/>
      <c r="H2291" s="278"/>
      <c r="I2291" s="278"/>
      <c r="J2291" s="278"/>
      <c r="K2291" s="278"/>
      <c r="O2291" s="46"/>
      <c r="P2291" s="46"/>
      <c r="Q2291" s="46"/>
      <c r="R2291" s="46"/>
      <c r="S2291" s="46"/>
      <c r="T2291" s="46"/>
      <c r="U2291" s="46"/>
      <c r="V2291" s="46"/>
      <c r="W2291" s="46"/>
      <c r="X2291" s="46"/>
      <c r="Y2291" s="46"/>
    </row>
    <row r="2292" spans="1:25" ht="15" customHeight="1" x14ac:dyDescent="0.2">
      <c r="A2292" s="46"/>
      <c r="B2292" s="259" t="s">
        <v>585</v>
      </c>
      <c r="C2292" s="267" t="s">
        <v>24</v>
      </c>
      <c r="D2292" s="259" t="s">
        <v>25</v>
      </c>
      <c r="E2292" s="259" t="s">
        <v>26</v>
      </c>
      <c r="F2292" s="387" t="s">
        <v>917</v>
      </c>
      <c r="G2292" s="387"/>
      <c r="H2292" s="271" t="s">
        <v>27</v>
      </c>
      <c r="I2292" s="267" t="s">
        <v>28</v>
      </c>
      <c r="J2292" s="267" t="s">
        <v>29</v>
      </c>
      <c r="K2292" s="267" t="s">
        <v>30</v>
      </c>
      <c r="O2292" s="46"/>
      <c r="P2292" s="46"/>
      <c r="Q2292" s="46"/>
      <c r="R2292" s="46"/>
      <c r="S2292" s="46"/>
      <c r="T2292" s="46"/>
      <c r="U2292" s="46"/>
      <c r="V2292" s="46"/>
      <c r="W2292" s="46"/>
      <c r="X2292" s="46"/>
      <c r="Y2292" s="46"/>
    </row>
    <row r="2293" spans="1:25" ht="15" customHeight="1" x14ac:dyDescent="0.2">
      <c r="A2293" s="46"/>
      <c r="B2293" s="260" t="s">
        <v>918</v>
      </c>
      <c r="C2293" s="275" t="s">
        <v>3207</v>
      </c>
      <c r="D2293" s="260" t="s">
        <v>47</v>
      </c>
      <c r="E2293" s="260" t="s">
        <v>3208</v>
      </c>
      <c r="F2293" s="388" t="s">
        <v>4019</v>
      </c>
      <c r="G2293" s="388"/>
      <c r="H2293" s="274" t="s">
        <v>49</v>
      </c>
      <c r="I2293" s="277">
        <v>1</v>
      </c>
      <c r="J2293" s="276">
        <v>52.61</v>
      </c>
      <c r="K2293" s="276">
        <v>52.61</v>
      </c>
      <c r="O2293" s="46"/>
      <c r="P2293" s="46"/>
      <c r="Q2293" s="46"/>
      <c r="R2293" s="46"/>
      <c r="S2293" s="46"/>
      <c r="T2293" s="46"/>
      <c r="U2293" s="46"/>
      <c r="V2293" s="46"/>
      <c r="W2293" s="46"/>
      <c r="X2293" s="46"/>
      <c r="Y2293" s="46"/>
    </row>
    <row r="2294" spans="1:25" ht="15" customHeight="1" x14ac:dyDescent="0.2">
      <c r="A2294" s="46"/>
      <c r="B2294" s="261" t="s">
        <v>953</v>
      </c>
      <c r="C2294" s="280" t="s">
        <v>954</v>
      </c>
      <c r="D2294" s="261" t="s">
        <v>47</v>
      </c>
      <c r="E2294" s="261" t="s">
        <v>955</v>
      </c>
      <c r="F2294" s="385" t="s">
        <v>3970</v>
      </c>
      <c r="G2294" s="385"/>
      <c r="H2294" s="279" t="s">
        <v>950</v>
      </c>
      <c r="I2294" s="282">
        <v>0.25679999999999997</v>
      </c>
      <c r="J2294" s="281">
        <v>34.46</v>
      </c>
      <c r="K2294" s="281">
        <v>8.84</v>
      </c>
      <c r="O2294" s="46"/>
      <c r="P2294" s="46"/>
      <c r="Q2294" s="46"/>
      <c r="R2294" s="46"/>
      <c r="S2294" s="46"/>
      <c r="T2294" s="46"/>
      <c r="U2294" s="46"/>
      <c r="V2294" s="46"/>
      <c r="W2294" s="46"/>
      <c r="X2294" s="46"/>
      <c r="Y2294" s="46"/>
    </row>
    <row r="2295" spans="1:25" ht="15" customHeight="1" x14ac:dyDescent="0.2">
      <c r="A2295" s="46"/>
      <c r="B2295" s="261" t="s">
        <v>953</v>
      </c>
      <c r="C2295" s="280" t="s">
        <v>957</v>
      </c>
      <c r="D2295" s="261" t="s">
        <v>47</v>
      </c>
      <c r="E2295" s="261" t="s">
        <v>958</v>
      </c>
      <c r="F2295" s="385" t="s">
        <v>3970</v>
      </c>
      <c r="G2295" s="385"/>
      <c r="H2295" s="279" t="s">
        <v>950</v>
      </c>
      <c r="I2295" s="282">
        <v>0.25679999999999997</v>
      </c>
      <c r="J2295" s="281">
        <v>26.08</v>
      </c>
      <c r="K2295" s="281">
        <v>6.69</v>
      </c>
      <c r="O2295" s="46"/>
      <c r="P2295" s="46"/>
      <c r="Q2295" s="46"/>
      <c r="R2295" s="46"/>
      <c r="S2295" s="46"/>
      <c r="T2295" s="46"/>
      <c r="U2295" s="46"/>
      <c r="V2295" s="46"/>
      <c r="W2295" s="46"/>
      <c r="X2295" s="46"/>
      <c r="Y2295" s="46"/>
    </row>
    <row r="2296" spans="1:25" ht="15" customHeight="1" x14ac:dyDescent="0.2">
      <c r="A2296" s="46"/>
      <c r="B2296" s="262" t="s">
        <v>919</v>
      </c>
      <c r="C2296" s="284" t="s">
        <v>3311</v>
      </c>
      <c r="D2296" s="262" t="s">
        <v>47</v>
      </c>
      <c r="E2296" s="262" t="s">
        <v>3312</v>
      </c>
      <c r="F2296" s="389" t="s">
        <v>923</v>
      </c>
      <c r="G2296" s="389"/>
      <c r="H2296" s="283" t="s">
        <v>49</v>
      </c>
      <c r="I2296" s="286">
        <v>1</v>
      </c>
      <c r="J2296" s="285">
        <v>23.22</v>
      </c>
      <c r="K2296" s="285">
        <v>23.22</v>
      </c>
      <c r="O2296" s="46"/>
      <c r="P2296" s="46"/>
      <c r="Q2296" s="46"/>
      <c r="R2296" s="46"/>
      <c r="S2296" s="46"/>
      <c r="T2296" s="46"/>
      <c r="U2296" s="46"/>
      <c r="V2296" s="46"/>
      <c r="W2296" s="46"/>
      <c r="X2296" s="46"/>
      <c r="Y2296" s="46"/>
    </row>
    <row r="2297" spans="1:25" ht="15" customHeight="1" x14ac:dyDescent="0.2">
      <c r="A2297" s="46"/>
      <c r="B2297" s="262" t="s">
        <v>919</v>
      </c>
      <c r="C2297" s="284" t="s">
        <v>1567</v>
      </c>
      <c r="D2297" s="262" t="s">
        <v>47</v>
      </c>
      <c r="E2297" s="262" t="s">
        <v>1568</v>
      </c>
      <c r="F2297" s="389" t="s">
        <v>923</v>
      </c>
      <c r="G2297" s="389"/>
      <c r="H2297" s="283" t="s">
        <v>49</v>
      </c>
      <c r="I2297" s="286">
        <v>3</v>
      </c>
      <c r="J2297" s="285">
        <v>2.75</v>
      </c>
      <c r="K2297" s="285">
        <v>8.25</v>
      </c>
      <c r="O2297" s="46"/>
      <c r="P2297" s="46"/>
      <c r="Q2297" s="46"/>
      <c r="R2297" s="46"/>
      <c r="S2297" s="46"/>
      <c r="T2297" s="46"/>
      <c r="U2297" s="46"/>
      <c r="V2297" s="46"/>
      <c r="W2297" s="46"/>
      <c r="X2297" s="46"/>
      <c r="Y2297" s="46"/>
    </row>
    <row r="2298" spans="1:25" ht="15" customHeight="1" x14ac:dyDescent="0.2">
      <c r="A2298" s="46"/>
      <c r="B2298" s="262" t="s">
        <v>919</v>
      </c>
      <c r="C2298" s="284" t="s">
        <v>1565</v>
      </c>
      <c r="D2298" s="262" t="s">
        <v>47</v>
      </c>
      <c r="E2298" s="262" t="s">
        <v>1566</v>
      </c>
      <c r="F2298" s="389" t="s">
        <v>923</v>
      </c>
      <c r="G2298" s="389"/>
      <c r="H2298" s="283" t="s">
        <v>49</v>
      </c>
      <c r="I2298" s="286">
        <v>0.17249999999999999</v>
      </c>
      <c r="J2298" s="285">
        <v>32.549999999999997</v>
      </c>
      <c r="K2298" s="285">
        <v>5.61</v>
      </c>
      <c r="O2298" s="46"/>
      <c r="P2298" s="46"/>
      <c r="Q2298" s="46"/>
      <c r="R2298" s="46"/>
      <c r="S2298" s="46"/>
      <c r="T2298" s="46"/>
      <c r="U2298" s="46"/>
      <c r="V2298" s="46"/>
      <c r="W2298" s="46"/>
      <c r="X2298" s="46"/>
      <c r="Y2298" s="46"/>
    </row>
    <row r="2299" spans="1:25" ht="15" customHeight="1" x14ac:dyDescent="0.2">
      <c r="A2299" s="46"/>
      <c r="B2299" s="263"/>
      <c r="C2299" s="263"/>
      <c r="D2299" s="263"/>
      <c r="E2299" s="263"/>
      <c r="F2299" s="263" t="s">
        <v>924</v>
      </c>
      <c r="G2299" s="289">
        <v>13.71</v>
      </c>
      <c r="H2299" s="263" t="s">
        <v>925</v>
      </c>
      <c r="I2299" s="289">
        <v>0</v>
      </c>
      <c r="J2299" s="263" t="s">
        <v>926</v>
      </c>
      <c r="K2299" s="289">
        <v>13.71</v>
      </c>
      <c r="O2299" s="46"/>
      <c r="P2299" s="46"/>
      <c r="Q2299" s="46"/>
      <c r="R2299" s="46"/>
      <c r="S2299" s="46"/>
      <c r="T2299" s="46"/>
      <c r="U2299" s="46"/>
      <c r="V2299" s="46"/>
      <c r="W2299" s="46"/>
      <c r="X2299" s="46"/>
      <c r="Y2299" s="46"/>
    </row>
    <row r="2300" spans="1:25" ht="15" customHeight="1" thickBot="1" x14ac:dyDescent="0.25">
      <c r="A2300" s="46"/>
      <c r="B2300" s="263"/>
      <c r="C2300" s="263"/>
      <c r="D2300" s="263"/>
      <c r="E2300" s="263"/>
      <c r="F2300" s="263" t="s">
        <v>927</v>
      </c>
      <c r="G2300" s="289">
        <v>10.94</v>
      </c>
      <c r="H2300" s="263"/>
      <c r="I2300" s="386" t="s">
        <v>928</v>
      </c>
      <c r="J2300" s="386"/>
      <c r="K2300" s="289">
        <v>63.55</v>
      </c>
      <c r="O2300" s="46"/>
      <c r="P2300" s="46"/>
      <c r="Q2300" s="46"/>
      <c r="R2300" s="46"/>
      <c r="S2300" s="46"/>
      <c r="T2300" s="46"/>
      <c r="U2300" s="46"/>
      <c r="V2300" s="46"/>
      <c r="W2300" s="46"/>
      <c r="X2300" s="46"/>
      <c r="Y2300" s="46"/>
    </row>
    <row r="2301" spans="1:25" ht="15" customHeight="1" thickTop="1" x14ac:dyDescent="0.2">
      <c r="A2301" s="46"/>
      <c r="B2301" s="278"/>
      <c r="C2301" s="278"/>
      <c r="D2301" s="278"/>
      <c r="E2301" s="278"/>
      <c r="F2301" s="278"/>
      <c r="G2301" s="278"/>
      <c r="H2301" s="278"/>
      <c r="I2301" s="278"/>
      <c r="J2301" s="278"/>
      <c r="K2301" s="278"/>
      <c r="O2301" s="46"/>
      <c r="P2301" s="46"/>
      <c r="Q2301" s="46"/>
      <c r="R2301" s="46"/>
      <c r="S2301" s="46"/>
      <c r="T2301" s="46"/>
      <c r="U2301" s="46"/>
      <c r="V2301" s="46"/>
      <c r="W2301" s="46"/>
      <c r="X2301" s="46"/>
      <c r="Y2301" s="46"/>
    </row>
    <row r="2302" spans="1:25" ht="15" customHeight="1" x14ac:dyDescent="0.2">
      <c r="A2302" s="46"/>
      <c r="B2302" s="259" t="s">
        <v>587</v>
      </c>
      <c r="C2302" s="267" t="s">
        <v>24</v>
      </c>
      <c r="D2302" s="259" t="s">
        <v>25</v>
      </c>
      <c r="E2302" s="259" t="s">
        <v>26</v>
      </c>
      <c r="F2302" s="387" t="s">
        <v>917</v>
      </c>
      <c r="G2302" s="387"/>
      <c r="H2302" s="271" t="s">
        <v>27</v>
      </c>
      <c r="I2302" s="267" t="s">
        <v>28</v>
      </c>
      <c r="J2302" s="267" t="s">
        <v>29</v>
      </c>
      <c r="K2302" s="267" t="s">
        <v>30</v>
      </c>
      <c r="O2302" s="46"/>
      <c r="P2302" s="46"/>
      <c r="Q2302" s="46"/>
      <c r="R2302" s="46"/>
      <c r="S2302" s="46"/>
      <c r="T2302" s="46"/>
      <c r="U2302" s="46"/>
      <c r="V2302" s="46"/>
      <c r="W2302" s="46"/>
      <c r="X2302" s="46"/>
      <c r="Y2302" s="46"/>
    </row>
    <row r="2303" spans="1:25" ht="15" customHeight="1" x14ac:dyDescent="0.2">
      <c r="A2303" s="46"/>
      <c r="B2303" s="260" t="s">
        <v>918</v>
      </c>
      <c r="C2303" s="275" t="s">
        <v>3209</v>
      </c>
      <c r="D2303" s="260" t="s">
        <v>47</v>
      </c>
      <c r="E2303" s="260" t="s">
        <v>3210</v>
      </c>
      <c r="F2303" s="388" t="s">
        <v>4027</v>
      </c>
      <c r="G2303" s="388"/>
      <c r="H2303" s="274" t="s">
        <v>49</v>
      </c>
      <c r="I2303" s="277">
        <v>1</v>
      </c>
      <c r="J2303" s="276">
        <v>181.61</v>
      </c>
      <c r="K2303" s="276">
        <v>181.61</v>
      </c>
      <c r="O2303" s="46"/>
      <c r="P2303" s="46"/>
      <c r="Q2303" s="46"/>
      <c r="R2303" s="46"/>
      <c r="S2303" s="46"/>
      <c r="T2303" s="46"/>
      <c r="U2303" s="46"/>
      <c r="V2303" s="46"/>
      <c r="W2303" s="46"/>
      <c r="X2303" s="46"/>
      <c r="Y2303" s="46"/>
    </row>
    <row r="2304" spans="1:25" ht="15" customHeight="1" x14ac:dyDescent="0.2">
      <c r="A2304" s="46"/>
      <c r="B2304" s="261" t="s">
        <v>953</v>
      </c>
      <c r="C2304" s="280" t="s">
        <v>954</v>
      </c>
      <c r="D2304" s="261" t="s">
        <v>47</v>
      </c>
      <c r="E2304" s="261" t="s">
        <v>955</v>
      </c>
      <c r="F2304" s="385" t="s">
        <v>3970</v>
      </c>
      <c r="G2304" s="385"/>
      <c r="H2304" s="279" t="s">
        <v>950</v>
      </c>
      <c r="I2304" s="282">
        <v>0.31790000000000002</v>
      </c>
      <c r="J2304" s="281">
        <v>34.46</v>
      </c>
      <c r="K2304" s="281">
        <v>10.95</v>
      </c>
      <c r="O2304" s="46"/>
      <c r="P2304" s="46"/>
      <c r="Q2304" s="46"/>
      <c r="R2304" s="46"/>
      <c r="S2304" s="46"/>
      <c r="T2304" s="46"/>
      <c r="U2304" s="46"/>
      <c r="V2304" s="46"/>
      <c r="W2304" s="46"/>
      <c r="X2304" s="46"/>
      <c r="Y2304" s="46"/>
    </row>
    <row r="2305" spans="1:25" ht="15" customHeight="1" x14ac:dyDescent="0.2">
      <c r="A2305" s="46"/>
      <c r="B2305" s="261" t="s">
        <v>953</v>
      </c>
      <c r="C2305" s="280" t="s">
        <v>957</v>
      </c>
      <c r="D2305" s="261" t="s">
        <v>47</v>
      </c>
      <c r="E2305" s="261" t="s">
        <v>958</v>
      </c>
      <c r="F2305" s="385" t="s">
        <v>3970</v>
      </c>
      <c r="G2305" s="385"/>
      <c r="H2305" s="279" t="s">
        <v>950</v>
      </c>
      <c r="I2305" s="282">
        <v>0.31790000000000002</v>
      </c>
      <c r="J2305" s="281">
        <v>26.08</v>
      </c>
      <c r="K2305" s="281">
        <v>8.2899999999999991</v>
      </c>
      <c r="O2305" s="46"/>
      <c r="P2305" s="46"/>
      <c r="Q2305" s="46"/>
      <c r="R2305" s="46"/>
      <c r="S2305" s="46"/>
      <c r="T2305" s="46"/>
      <c r="U2305" s="46"/>
      <c r="V2305" s="46"/>
      <c r="W2305" s="46"/>
      <c r="X2305" s="46"/>
      <c r="Y2305" s="46"/>
    </row>
    <row r="2306" spans="1:25" ht="15" customHeight="1" x14ac:dyDescent="0.2">
      <c r="A2306" s="46"/>
      <c r="B2306" s="262" t="s">
        <v>919</v>
      </c>
      <c r="C2306" s="284" t="s">
        <v>3315</v>
      </c>
      <c r="D2306" s="262" t="s">
        <v>47</v>
      </c>
      <c r="E2306" s="262" t="s">
        <v>3316</v>
      </c>
      <c r="F2306" s="389" t="s">
        <v>923</v>
      </c>
      <c r="G2306" s="389"/>
      <c r="H2306" s="283" t="s">
        <v>49</v>
      </c>
      <c r="I2306" s="286">
        <v>2</v>
      </c>
      <c r="J2306" s="285">
        <v>11.16</v>
      </c>
      <c r="K2306" s="285">
        <v>22.32</v>
      </c>
      <c r="O2306" s="46"/>
      <c r="P2306" s="46"/>
      <c r="Q2306" s="46"/>
      <c r="R2306" s="46"/>
      <c r="S2306" s="46"/>
      <c r="T2306" s="46"/>
      <c r="U2306" s="46"/>
      <c r="V2306" s="46"/>
      <c r="W2306" s="46"/>
      <c r="X2306" s="46"/>
      <c r="Y2306" s="46"/>
    </row>
    <row r="2307" spans="1:25" ht="15" customHeight="1" x14ac:dyDescent="0.2">
      <c r="A2307" s="46"/>
      <c r="B2307" s="262" t="s">
        <v>919</v>
      </c>
      <c r="C2307" s="284" t="s">
        <v>3313</v>
      </c>
      <c r="D2307" s="262" t="s">
        <v>47</v>
      </c>
      <c r="E2307" s="262" t="s">
        <v>3314</v>
      </c>
      <c r="F2307" s="389" t="s">
        <v>923</v>
      </c>
      <c r="G2307" s="389"/>
      <c r="H2307" s="283" t="s">
        <v>49</v>
      </c>
      <c r="I2307" s="286">
        <v>1</v>
      </c>
      <c r="J2307" s="285">
        <v>129.27000000000001</v>
      </c>
      <c r="K2307" s="285">
        <v>129.27000000000001</v>
      </c>
      <c r="O2307" s="46"/>
      <c r="P2307" s="46"/>
      <c r="Q2307" s="46"/>
      <c r="R2307" s="46"/>
      <c r="S2307" s="46"/>
      <c r="T2307" s="46"/>
      <c r="U2307" s="46"/>
      <c r="V2307" s="46"/>
      <c r="W2307" s="46"/>
      <c r="X2307" s="46"/>
      <c r="Y2307" s="46"/>
    </row>
    <row r="2308" spans="1:25" ht="15" customHeight="1" x14ac:dyDescent="0.2">
      <c r="A2308" s="46"/>
      <c r="B2308" s="262" t="s">
        <v>919</v>
      </c>
      <c r="C2308" s="284" t="s">
        <v>1565</v>
      </c>
      <c r="D2308" s="262" t="s">
        <v>47</v>
      </c>
      <c r="E2308" s="262" t="s">
        <v>1566</v>
      </c>
      <c r="F2308" s="389" t="s">
        <v>923</v>
      </c>
      <c r="G2308" s="389"/>
      <c r="H2308" s="283" t="s">
        <v>49</v>
      </c>
      <c r="I2308" s="286">
        <v>0.23250000000000001</v>
      </c>
      <c r="J2308" s="285">
        <v>32.549999999999997</v>
      </c>
      <c r="K2308" s="285">
        <v>7.56</v>
      </c>
      <c r="O2308" s="46"/>
      <c r="P2308" s="46"/>
      <c r="Q2308" s="46"/>
      <c r="R2308" s="46"/>
      <c r="S2308" s="46"/>
      <c r="T2308" s="46"/>
      <c r="U2308" s="46"/>
      <c r="V2308" s="46"/>
      <c r="W2308" s="46"/>
      <c r="X2308" s="46"/>
      <c r="Y2308" s="46"/>
    </row>
    <row r="2309" spans="1:25" ht="15" customHeight="1" x14ac:dyDescent="0.2">
      <c r="A2309" s="46"/>
      <c r="B2309" s="262" t="s">
        <v>919</v>
      </c>
      <c r="C2309" s="284" t="s">
        <v>1638</v>
      </c>
      <c r="D2309" s="262" t="s">
        <v>47</v>
      </c>
      <c r="E2309" s="262" t="s">
        <v>1639</v>
      </c>
      <c r="F2309" s="389" t="s">
        <v>923</v>
      </c>
      <c r="G2309" s="389"/>
      <c r="H2309" s="283" t="s">
        <v>49</v>
      </c>
      <c r="I2309" s="286">
        <v>1</v>
      </c>
      <c r="J2309" s="285">
        <v>3.22</v>
      </c>
      <c r="K2309" s="285">
        <v>3.22</v>
      </c>
      <c r="O2309" s="46"/>
      <c r="P2309" s="46"/>
      <c r="Q2309" s="46"/>
      <c r="R2309" s="46"/>
      <c r="S2309" s="46"/>
      <c r="T2309" s="46"/>
      <c r="U2309" s="46"/>
      <c r="V2309" s="46"/>
      <c r="W2309" s="46"/>
      <c r="X2309" s="46"/>
      <c r="Y2309" s="46"/>
    </row>
    <row r="2310" spans="1:25" ht="15" customHeight="1" x14ac:dyDescent="0.2">
      <c r="A2310" s="46"/>
      <c r="B2310" s="263"/>
      <c r="C2310" s="263"/>
      <c r="D2310" s="263"/>
      <c r="E2310" s="263"/>
      <c r="F2310" s="263" t="s">
        <v>924</v>
      </c>
      <c r="G2310" s="289">
        <v>16.96</v>
      </c>
      <c r="H2310" s="263" t="s">
        <v>925</v>
      </c>
      <c r="I2310" s="289">
        <v>0</v>
      </c>
      <c r="J2310" s="263" t="s">
        <v>926</v>
      </c>
      <c r="K2310" s="289">
        <v>16.96</v>
      </c>
      <c r="O2310" s="46"/>
      <c r="P2310" s="46"/>
      <c r="Q2310" s="46"/>
      <c r="R2310" s="46"/>
      <c r="S2310" s="46"/>
      <c r="T2310" s="46"/>
      <c r="U2310" s="46"/>
      <c r="V2310" s="46"/>
      <c r="W2310" s="46"/>
      <c r="X2310" s="46"/>
      <c r="Y2310" s="46"/>
    </row>
    <row r="2311" spans="1:25" ht="15" customHeight="1" thickBot="1" x14ac:dyDescent="0.25">
      <c r="A2311" s="46"/>
      <c r="B2311" s="263"/>
      <c r="C2311" s="263"/>
      <c r="D2311" s="263"/>
      <c r="E2311" s="263"/>
      <c r="F2311" s="263" t="s">
        <v>927</v>
      </c>
      <c r="G2311" s="289">
        <v>37.79</v>
      </c>
      <c r="H2311" s="263"/>
      <c r="I2311" s="386" t="s">
        <v>928</v>
      </c>
      <c r="J2311" s="386"/>
      <c r="K2311" s="289">
        <v>219.4</v>
      </c>
      <c r="O2311" s="46"/>
      <c r="P2311" s="46"/>
      <c r="Q2311" s="46"/>
      <c r="R2311" s="46"/>
      <c r="S2311" s="46"/>
      <c r="T2311" s="46"/>
      <c r="U2311" s="46"/>
      <c r="V2311" s="46"/>
      <c r="W2311" s="46"/>
      <c r="X2311" s="46"/>
      <c r="Y2311" s="46"/>
    </row>
    <row r="2312" spans="1:25" ht="15" customHeight="1" thickTop="1" x14ac:dyDescent="0.2">
      <c r="A2312" s="46"/>
      <c r="B2312" s="278"/>
      <c r="C2312" s="278"/>
      <c r="D2312" s="278"/>
      <c r="E2312" s="278"/>
      <c r="F2312" s="278"/>
      <c r="G2312" s="278"/>
      <c r="H2312" s="278"/>
      <c r="I2312" s="278"/>
      <c r="J2312" s="278"/>
      <c r="K2312" s="278"/>
      <c r="O2312" s="46"/>
      <c r="P2312" s="46"/>
      <c r="Q2312" s="46"/>
      <c r="R2312" s="46"/>
      <c r="S2312" s="46"/>
      <c r="T2312" s="46"/>
      <c r="U2312" s="46"/>
      <c r="V2312" s="46"/>
      <c r="W2312" s="46"/>
      <c r="X2312" s="46"/>
      <c r="Y2312" s="46"/>
    </row>
    <row r="2313" spans="1:25" ht="15" customHeight="1" x14ac:dyDescent="0.2">
      <c r="A2313" s="46"/>
      <c r="B2313" s="259" t="s">
        <v>589</v>
      </c>
      <c r="C2313" s="267" t="s">
        <v>24</v>
      </c>
      <c r="D2313" s="259" t="s">
        <v>25</v>
      </c>
      <c r="E2313" s="259" t="s">
        <v>26</v>
      </c>
      <c r="F2313" s="387" t="s">
        <v>917</v>
      </c>
      <c r="G2313" s="387"/>
      <c r="H2313" s="271" t="s">
        <v>27</v>
      </c>
      <c r="I2313" s="267" t="s">
        <v>28</v>
      </c>
      <c r="J2313" s="267" t="s">
        <v>29</v>
      </c>
      <c r="K2313" s="267" t="s">
        <v>30</v>
      </c>
      <c r="O2313" s="46"/>
      <c r="P2313" s="46"/>
      <c r="Q2313" s="46"/>
      <c r="R2313" s="46"/>
      <c r="S2313" s="46"/>
      <c r="T2313" s="46"/>
      <c r="U2313" s="46"/>
      <c r="V2313" s="46"/>
      <c r="W2313" s="46"/>
      <c r="X2313" s="46"/>
      <c r="Y2313" s="46"/>
    </row>
    <row r="2314" spans="1:25" ht="15" customHeight="1" x14ac:dyDescent="0.2">
      <c r="A2314" s="46"/>
      <c r="B2314" s="260" t="s">
        <v>918</v>
      </c>
      <c r="C2314" s="275" t="s">
        <v>574</v>
      </c>
      <c r="D2314" s="260" t="s">
        <v>47</v>
      </c>
      <c r="E2314" s="260" t="s">
        <v>575</v>
      </c>
      <c r="F2314" s="388" t="s">
        <v>4019</v>
      </c>
      <c r="G2314" s="388"/>
      <c r="H2314" s="274" t="s">
        <v>49</v>
      </c>
      <c r="I2314" s="277">
        <v>1</v>
      </c>
      <c r="J2314" s="276">
        <v>17.079999999999998</v>
      </c>
      <c r="K2314" s="276">
        <v>17.079999999999998</v>
      </c>
      <c r="O2314" s="46"/>
      <c r="P2314" s="46"/>
      <c r="Q2314" s="46"/>
      <c r="R2314" s="46"/>
      <c r="S2314" s="46"/>
      <c r="T2314" s="46"/>
      <c r="U2314" s="46"/>
      <c r="V2314" s="46"/>
      <c r="W2314" s="46"/>
      <c r="X2314" s="46"/>
      <c r="Y2314" s="46"/>
    </row>
    <row r="2315" spans="1:25" ht="15" customHeight="1" x14ac:dyDescent="0.2">
      <c r="A2315" s="46"/>
      <c r="B2315" s="261" t="s">
        <v>953</v>
      </c>
      <c r="C2315" s="280" t="s">
        <v>954</v>
      </c>
      <c r="D2315" s="261" t="s">
        <v>47</v>
      </c>
      <c r="E2315" s="261" t="s">
        <v>955</v>
      </c>
      <c r="F2315" s="385" t="s">
        <v>3970</v>
      </c>
      <c r="G2315" s="385"/>
      <c r="H2315" s="279" t="s">
        <v>950</v>
      </c>
      <c r="I2315" s="282">
        <v>0.16930000000000001</v>
      </c>
      <c r="J2315" s="281">
        <v>34.46</v>
      </c>
      <c r="K2315" s="281">
        <v>5.83</v>
      </c>
      <c r="O2315" s="46"/>
      <c r="P2315" s="46"/>
      <c r="Q2315" s="46"/>
      <c r="R2315" s="46"/>
      <c r="S2315" s="46"/>
      <c r="T2315" s="46"/>
      <c r="U2315" s="46"/>
      <c r="V2315" s="46"/>
      <c r="W2315" s="46"/>
      <c r="X2315" s="46"/>
      <c r="Y2315" s="46"/>
    </row>
    <row r="2316" spans="1:25" ht="15" customHeight="1" x14ac:dyDescent="0.2">
      <c r="A2316" s="46"/>
      <c r="B2316" s="261" t="s">
        <v>953</v>
      </c>
      <c r="C2316" s="280" t="s">
        <v>957</v>
      </c>
      <c r="D2316" s="261" t="s">
        <v>47</v>
      </c>
      <c r="E2316" s="261" t="s">
        <v>958</v>
      </c>
      <c r="F2316" s="385" t="s">
        <v>3970</v>
      </c>
      <c r="G2316" s="385"/>
      <c r="H2316" s="279" t="s">
        <v>950</v>
      </c>
      <c r="I2316" s="282">
        <v>0.16930000000000001</v>
      </c>
      <c r="J2316" s="281">
        <v>26.08</v>
      </c>
      <c r="K2316" s="281">
        <v>4.41</v>
      </c>
      <c r="O2316" s="46"/>
      <c r="P2316" s="46"/>
      <c r="Q2316" s="46"/>
      <c r="R2316" s="46"/>
      <c r="S2316" s="46"/>
      <c r="T2316" s="46"/>
      <c r="U2316" s="46"/>
      <c r="V2316" s="46"/>
      <c r="W2316" s="46"/>
      <c r="X2316" s="46"/>
      <c r="Y2316" s="46"/>
    </row>
    <row r="2317" spans="1:25" ht="15" customHeight="1" x14ac:dyDescent="0.2">
      <c r="A2317" s="46"/>
      <c r="B2317" s="262" t="s">
        <v>919</v>
      </c>
      <c r="C2317" s="284" t="s">
        <v>1489</v>
      </c>
      <c r="D2317" s="262" t="s">
        <v>47</v>
      </c>
      <c r="E2317" s="262" t="s">
        <v>2706</v>
      </c>
      <c r="F2317" s="389" t="s">
        <v>923</v>
      </c>
      <c r="G2317" s="389"/>
      <c r="H2317" s="283" t="s">
        <v>49</v>
      </c>
      <c r="I2317" s="286">
        <v>1.0699999999999999E-2</v>
      </c>
      <c r="J2317" s="285">
        <v>2.08</v>
      </c>
      <c r="K2317" s="285">
        <v>0.02</v>
      </c>
      <c r="O2317" s="46"/>
      <c r="P2317" s="46"/>
      <c r="Q2317" s="46"/>
      <c r="R2317" s="46"/>
      <c r="S2317" s="46"/>
      <c r="T2317" s="46"/>
      <c r="U2317" s="46"/>
      <c r="V2317" s="46"/>
      <c r="W2317" s="46"/>
      <c r="X2317" s="46"/>
      <c r="Y2317" s="46"/>
    </row>
    <row r="2318" spans="1:25" ht="15" customHeight="1" x14ac:dyDescent="0.2">
      <c r="A2318" s="46"/>
      <c r="B2318" s="262" t="s">
        <v>919</v>
      </c>
      <c r="C2318" s="284" t="s">
        <v>1500</v>
      </c>
      <c r="D2318" s="262" t="s">
        <v>47</v>
      </c>
      <c r="E2318" s="262" t="s">
        <v>1501</v>
      </c>
      <c r="F2318" s="389" t="s">
        <v>923</v>
      </c>
      <c r="G2318" s="389"/>
      <c r="H2318" s="283" t="s">
        <v>49</v>
      </c>
      <c r="I2318" s="286">
        <v>1.4800000000000001E-2</v>
      </c>
      <c r="J2318" s="285">
        <v>78.86</v>
      </c>
      <c r="K2318" s="285">
        <v>1.1599999999999999</v>
      </c>
      <c r="O2318" s="46"/>
      <c r="P2318" s="46"/>
      <c r="Q2318" s="46"/>
      <c r="R2318" s="46"/>
      <c r="S2318" s="46"/>
      <c r="T2318" s="46"/>
      <c r="U2318" s="46"/>
      <c r="V2318" s="46"/>
      <c r="W2318" s="46"/>
      <c r="X2318" s="46"/>
      <c r="Y2318" s="46"/>
    </row>
    <row r="2319" spans="1:25" ht="15" customHeight="1" x14ac:dyDescent="0.2">
      <c r="A2319" s="46"/>
      <c r="B2319" s="262" t="s">
        <v>919</v>
      </c>
      <c r="C2319" s="284" t="s">
        <v>1492</v>
      </c>
      <c r="D2319" s="262" t="s">
        <v>47</v>
      </c>
      <c r="E2319" s="262" t="s">
        <v>1493</v>
      </c>
      <c r="F2319" s="389" t="s">
        <v>923</v>
      </c>
      <c r="G2319" s="389"/>
      <c r="H2319" s="283" t="s">
        <v>49</v>
      </c>
      <c r="I2319" s="286">
        <v>2.2499999999999999E-2</v>
      </c>
      <c r="J2319" s="285">
        <v>89.35</v>
      </c>
      <c r="K2319" s="285">
        <v>2.0099999999999998</v>
      </c>
      <c r="O2319" s="46"/>
      <c r="P2319" s="46"/>
      <c r="Q2319" s="46"/>
      <c r="R2319" s="46"/>
      <c r="S2319" s="46"/>
      <c r="T2319" s="46"/>
      <c r="U2319" s="46"/>
      <c r="V2319" s="46"/>
      <c r="W2319" s="46"/>
      <c r="X2319" s="46"/>
      <c r="Y2319" s="46"/>
    </row>
    <row r="2320" spans="1:25" ht="15" customHeight="1" x14ac:dyDescent="0.2">
      <c r="A2320" s="46"/>
      <c r="B2320" s="262" t="s">
        <v>919</v>
      </c>
      <c r="C2320" s="284" t="s">
        <v>1590</v>
      </c>
      <c r="D2320" s="262" t="s">
        <v>47</v>
      </c>
      <c r="E2320" s="262" t="s">
        <v>1591</v>
      </c>
      <c r="F2320" s="389" t="s">
        <v>923</v>
      </c>
      <c r="G2320" s="389"/>
      <c r="H2320" s="283" t="s">
        <v>49</v>
      </c>
      <c r="I2320" s="286">
        <v>1</v>
      </c>
      <c r="J2320" s="285">
        <v>3.65</v>
      </c>
      <c r="K2320" s="285">
        <v>3.65</v>
      </c>
      <c r="O2320" s="46"/>
      <c r="P2320" s="46"/>
      <c r="Q2320" s="46"/>
      <c r="R2320" s="46"/>
      <c r="S2320" s="46"/>
      <c r="T2320" s="46"/>
      <c r="U2320" s="46"/>
      <c r="V2320" s="46"/>
      <c r="W2320" s="46"/>
      <c r="X2320" s="46"/>
      <c r="Y2320" s="46"/>
    </row>
    <row r="2321" spans="1:25" ht="15" customHeight="1" x14ac:dyDescent="0.2">
      <c r="A2321" s="46"/>
      <c r="B2321" s="263"/>
      <c r="C2321" s="263"/>
      <c r="D2321" s="263"/>
      <c r="E2321" s="263"/>
      <c r="F2321" s="263" t="s">
        <v>924</v>
      </c>
      <c r="G2321" s="289">
        <v>9.0299999999999994</v>
      </c>
      <c r="H2321" s="263" t="s">
        <v>925</v>
      </c>
      <c r="I2321" s="289">
        <v>0</v>
      </c>
      <c r="J2321" s="263" t="s">
        <v>926</v>
      </c>
      <c r="K2321" s="289">
        <v>9.0299999999999994</v>
      </c>
      <c r="O2321" s="46"/>
      <c r="P2321" s="46"/>
      <c r="Q2321" s="46"/>
      <c r="R2321" s="46"/>
      <c r="S2321" s="46"/>
      <c r="T2321" s="46"/>
      <c r="U2321" s="46"/>
      <c r="V2321" s="46"/>
      <c r="W2321" s="46"/>
      <c r="X2321" s="46"/>
      <c r="Y2321" s="46"/>
    </row>
    <row r="2322" spans="1:25" ht="15" customHeight="1" thickBot="1" x14ac:dyDescent="0.25">
      <c r="A2322" s="46"/>
      <c r="B2322" s="263"/>
      <c r="C2322" s="263"/>
      <c r="D2322" s="263"/>
      <c r="E2322" s="263"/>
      <c r="F2322" s="263" t="s">
        <v>927</v>
      </c>
      <c r="G2322" s="289">
        <v>3.55</v>
      </c>
      <c r="H2322" s="263"/>
      <c r="I2322" s="386" t="s">
        <v>928</v>
      </c>
      <c r="J2322" s="386"/>
      <c r="K2322" s="289">
        <v>20.63</v>
      </c>
      <c r="O2322" s="46"/>
      <c r="P2322" s="46"/>
      <c r="Q2322" s="46"/>
      <c r="R2322" s="46"/>
      <c r="S2322" s="46"/>
      <c r="T2322" s="46"/>
      <c r="U2322" s="46"/>
      <c r="V2322" s="46"/>
      <c r="W2322" s="46"/>
      <c r="X2322" s="46"/>
      <c r="Y2322" s="46"/>
    </row>
    <row r="2323" spans="1:25" ht="15" customHeight="1" thickTop="1" x14ac:dyDescent="0.2">
      <c r="A2323" s="46"/>
      <c r="B2323" s="278"/>
      <c r="C2323" s="278"/>
      <c r="D2323" s="278"/>
      <c r="E2323" s="278"/>
      <c r="F2323" s="278"/>
      <c r="G2323" s="278"/>
      <c r="H2323" s="278"/>
      <c r="I2323" s="278"/>
      <c r="J2323" s="278"/>
      <c r="K2323" s="278"/>
      <c r="O2323" s="46"/>
      <c r="P2323" s="46"/>
      <c r="Q2323" s="46"/>
      <c r="R2323" s="46"/>
      <c r="S2323" s="46"/>
      <c r="T2323" s="46"/>
      <c r="U2323" s="46"/>
      <c r="V2323" s="46"/>
      <c r="W2323" s="46"/>
      <c r="X2323" s="46"/>
      <c r="Y2323" s="46"/>
    </row>
    <row r="2324" spans="1:25" ht="15" customHeight="1" x14ac:dyDescent="0.2">
      <c r="A2324" s="46"/>
      <c r="B2324" s="259" t="s">
        <v>591</v>
      </c>
      <c r="C2324" s="267" t="s">
        <v>24</v>
      </c>
      <c r="D2324" s="259" t="s">
        <v>25</v>
      </c>
      <c r="E2324" s="259" t="s">
        <v>26</v>
      </c>
      <c r="F2324" s="387" t="s">
        <v>917</v>
      </c>
      <c r="G2324" s="387"/>
      <c r="H2324" s="271" t="s">
        <v>27</v>
      </c>
      <c r="I2324" s="267" t="s">
        <v>28</v>
      </c>
      <c r="J2324" s="267" t="s">
        <v>29</v>
      </c>
      <c r="K2324" s="267" t="s">
        <v>30</v>
      </c>
      <c r="O2324" s="46"/>
      <c r="P2324" s="46"/>
      <c r="Q2324" s="46"/>
      <c r="R2324" s="46"/>
      <c r="S2324" s="46"/>
      <c r="T2324" s="46"/>
      <c r="U2324" s="46"/>
      <c r="V2324" s="46"/>
      <c r="W2324" s="46"/>
      <c r="X2324" s="46"/>
      <c r="Y2324" s="46"/>
    </row>
    <row r="2325" spans="1:25" ht="15" customHeight="1" x14ac:dyDescent="0.2">
      <c r="A2325" s="46"/>
      <c r="B2325" s="260" t="s">
        <v>918</v>
      </c>
      <c r="C2325" s="275" t="s">
        <v>3439</v>
      </c>
      <c r="D2325" s="260" t="s">
        <v>47</v>
      </c>
      <c r="E2325" s="260" t="s">
        <v>3440</v>
      </c>
      <c r="F2325" s="388" t="s">
        <v>4019</v>
      </c>
      <c r="G2325" s="388"/>
      <c r="H2325" s="274" t="s">
        <v>49</v>
      </c>
      <c r="I2325" s="277">
        <v>1</v>
      </c>
      <c r="J2325" s="276">
        <v>27.74</v>
      </c>
      <c r="K2325" s="276">
        <v>27.74</v>
      </c>
      <c r="O2325" s="46"/>
      <c r="P2325" s="46"/>
      <c r="Q2325" s="46"/>
      <c r="R2325" s="46"/>
      <c r="S2325" s="46"/>
      <c r="T2325" s="46"/>
      <c r="U2325" s="46"/>
      <c r="V2325" s="46"/>
      <c r="W2325" s="46"/>
      <c r="X2325" s="46"/>
      <c r="Y2325" s="46"/>
    </row>
    <row r="2326" spans="1:25" ht="15" customHeight="1" x14ac:dyDescent="0.2">
      <c r="A2326" s="46"/>
      <c r="B2326" s="261" t="s">
        <v>953</v>
      </c>
      <c r="C2326" s="280" t="s">
        <v>954</v>
      </c>
      <c r="D2326" s="261" t="s">
        <v>47</v>
      </c>
      <c r="E2326" s="261" t="s">
        <v>955</v>
      </c>
      <c r="F2326" s="385" t="s">
        <v>3970</v>
      </c>
      <c r="G2326" s="385"/>
      <c r="H2326" s="279" t="s">
        <v>950</v>
      </c>
      <c r="I2326" s="282">
        <v>0.18390000000000001</v>
      </c>
      <c r="J2326" s="281">
        <v>34.46</v>
      </c>
      <c r="K2326" s="281">
        <v>6.33</v>
      </c>
      <c r="O2326" s="46"/>
      <c r="P2326" s="46"/>
      <c r="Q2326" s="46"/>
      <c r="R2326" s="46"/>
      <c r="S2326" s="46"/>
      <c r="T2326" s="46"/>
      <c r="U2326" s="46"/>
      <c r="V2326" s="46"/>
      <c r="W2326" s="46"/>
      <c r="X2326" s="46"/>
      <c r="Y2326" s="46"/>
    </row>
    <row r="2327" spans="1:25" ht="15" customHeight="1" x14ac:dyDescent="0.2">
      <c r="A2327" s="46"/>
      <c r="B2327" s="261" t="s">
        <v>953</v>
      </c>
      <c r="C2327" s="280" t="s">
        <v>957</v>
      </c>
      <c r="D2327" s="261" t="s">
        <v>47</v>
      </c>
      <c r="E2327" s="261" t="s">
        <v>958</v>
      </c>
      <c r="F2327" s="385" t="s">
        <v>3970</v>
      </c>
      <c r="G2327" s="385"/>
      <c r="H2327" s="279" t="s">
        <v>950</v>
      </c>
      <c r="I2327" s="282">
        <v>0.18390000000000001</v>
      </c>
      <c r="J2327" s="281">
        <v>26.08</v>
      </c>
      <c r="K2327" s="281">
        <v>4.79</v>
      </c>
      <c r="O2327" s="46"/>
      <c r="P2327" s="46"/>
      <c r="Q2327" s="46"/>
      <c r="R2327" s="46"/>
      <c r="S2327" s="46"/>
      <c r="T2327" s="46"/>
      <c r="U2327" s="46"/>
      <c r="V2327" s="46"/>
      <c r="W2327" s="46"/>
      <c r="X2327" s="46"/>
      <c r="Y2327" s="46"/>
    </row>
    <row r="2328" spans="1:25" ht="15" customHeight="1" x14ac:dyDescent="0.2">
      <c r="A2328" s="46"/>
      <c r="B2328" s="262" t="s">
        <v>919</v>
      </c>
      <c r="C2328" s="284" t="s">
        <v>3673</v>
      </c>
      <c r="D2328" s="262" t="s">
        <v>47</v>
      </c>
      <c r="E2328" s="262" t="s">
        <v>3674</v>
      </c>
      <c r="F2328" s="389" t="s">
        <v>923</v>
      </c>
      <c r="G2328" s="389"/>
      <c r="H2328" s="283" t="s">
        <v>49</v>
      </c>
      <c r="I2328" s="286">
        <v>1</v>
      </c>
      <c r="J2328" s="285">
        <v>9.5299999999999994</v>
      </c>
      <c r="K2328" s="285">
        <v>9.5299999999999994</v>
      </c>
      <c r="O2328" s="46"/>
      <c r="P2328" s="46"/>
      <c r="Q2328" s="46"/>
      <c r="R2328" s="46"/>
      <c r="S2328" s="46"/>
      <c r="T2328" s="46"/>
      <c r="U2328" s="46"/>
      <c r="V2328" s="46"/>
      <c r="W2328" s="46"/>
      <c r="X2328" s="46"/>
      <c r="Y2328" s="46"/>
    </row>
    <row r="2329" spans="1:25" ht="15" customHeight="1" x14ac:dyDescent="0.2">
      <c r="A2329" s="46"/>
      <c r="B2329" s="262" t="s">
        <v>919</v>
      </c>
      <c r="C2329" s="284" t="s">
        <v>1565</v>
      </c>
      <c r="D2329" s="262" t="s">
        <v>47</v>
      </c>
      <c r="E2329" s="262" t="s">
        <v>1566</v>
      </c>
      <c r="F2329" s="389" t="s">
        <v>923</v>
      </c>
      <c r="G2329" s="389"/>
      <c r="H2329" s="283" t="s">
        <v>49</v>
      </c>
      <c r="I2329" s="286">
        <v>7.4999999999999997E-2</v>
      </c>
      <c r="J2329" s="285">
        <v>32.549999999999997</v>
      </c>
      <c r="K2329" s="285">
        <v>2.44</v>
      </c>
      <c r="O2329" s="46"/>
      <c r="P2329" s="46"/>
      <c r="Q2329" s="46"/>
      <c r="R2329" s="46"/>
      <c r="S2329" s="46"/>
      <c r="T2329" s="46"/>
      <c r="U2329" s="46"/>
      <c r="V2329" s="46"/>
      <c r="W2329" s="46"/>
      <c r="X2329" s="46"/>
      <c r="Y2329" s="46"/>
    </row>
    <row r="2330" spans="1:25" ht="15" customHeight="1" x14ac:dyDescent="0.2">
      <c r="A2330" s="46"/>
      <c r="B2330" s="262" t="s">
        <v>919</v>
      </c>
      <c r="C2330" s="284" t="s">
        <v>1577</v>
      </c>
      <c r="D2330" s="262" t="s">
        <v>47</v>
      </c>
      <c r="E2330" s="262" t="s">
        <v>1578</v>
      </c>
      <c r="F2330" s="389" t="s">
        <v>923</v>
      </c>
      <c r="G2330" s="389"/>
      <c r="H2330" s="283" t="s">
        <v>49</v>
      </c>
      <c r="I2330" s="286">
        <v>3</v>
      </c>
      <c r="J2330" s="285">
        <v>1.55</v>
      </c>
      <c r="K2330" s="285">
        <v>4.6500000000000004</v>
      </c>
      <c r="O2330" s="46"/>
      <c r="P2330" s="46"/>
      <c r="Q2330" s="46"/>
      <c r="R2330" s="46"/>
      <c r="S2330" s="46"/>
      <c r="T2330" s="46"/>
      <c r="U2330" s="46"/>
      <c r="V2330" s="46"/>
      <c r="W2330" s="46"/>
      <c r="X2330" s="46"/>
      <c r="Y2330" s="46"/>
    </row>
    <row r="2331" spans="1:25" ht="15" customHeight="1" x14ac:dyDescent="0.2">
      <c r="A2331" s="46"/>
      <c r="B2331" s="263"/>
      <c r="C2331" s="263"/>
      <c r="D2331" s="263"/>
      <c r="E2331" s="263"/>
      <c r="F2331" s="263" t="s">
        <v>924</v>
      </c>
      <c r="G2331" s="289">
        <v>9.81</v>
      </c>
      <c r="H2331" s="263" t="s">
        <v>925</v>
      </c>
      <c r="I2331" s="289">
        <v>0</v>
      </c>
      <c r="J2331" s="263" t="s">
        <v>926</v>
      </c>
      <c r="K2331" s="289">
        <v>9.81</v>
      </c>
      <c r="O2331" s="46"/>
      <c r="P2331" s="46"/>
      <c r="Q2331" s="46"/>
      <c r="R2331" s="46"/>
      <c r="S2331" s="46"/>
      <c r="T2331" s="46"/>
      <c r="U2331" s="46"/>
      <c r="V2331" s="46"/>
      <c r="W2331" s="46"/>
      <c r="X2331" s="46"/>
      <c r="Y2331" s="46"/>
    </row>
    <row r="2332" spans="1:25" ht="15" customHeight="1" thickBot="1" x14ac:dyDescent="0.25">
      <c r="A2332" s="46"/>
      <c r="B2332" s="263"/>
      <c r="C2332" s="263"/>
      <c r="D2332" s="263"/>
      <c r="E2332" s="263"/>
      <c r="F2332" s="263" t="s">
        <v>927</v>
      </c>
      <c r="G2332" s="289">
        <v>5.77</v>
      </c>
      <c r="H2332" s="263"/>
      <c r="I2332" s="386" t="s">
        <v>928</v>
      </c>
      <c r="J2332" s="386"/>
      <c r="K2332" s="289">
        <v>33.51</v>
      </c>
      <c r="O2332" s="46"/>
      <c r="P2332" s="46"/>
      <c r="Q2332" s="46"/>
      <c r="R2332" s="46"/>
      <c r="S2332" s="46"/>
      <c r="T2332" s="46"/>
      <c r="U2332" s="46"/>
      <c r="V2332" s="46"/>
      <c r="W2332" s="46"/>
      <c r="X2332" s="46"/>
      <c r="Y2332" s="46"/>
    </row>
    <row r="2333" spans="1:25" ht="15" customHeight="1" thickTop="1" x14ac:dyDescent="0.2">
      <c r="A2333" s="46"/>
      <c r="B2333" s="278"/>
      <c r="C2333" s="278"/>
      <c r="D2333" s="278"/>
      <c r="E2333" s="278"/>
      <c r="F2333" s="278"/>
      <c r="G2333" s="278"/>
      <c r="H2333" s="278"/>
      <c r="I2333" s="278"/>
      <c r="J2333" s="278"/>
      <c r="K2333" s="278"/>
      <c r="O2333" s="46"/>
      <c r="P2333" s="46"/>
      <c r="Q2333" s="46"/>
      <c r="R2333" s="46"/>
      <c r="S2333" s="46"/>
      <c r="T2333" s="46"/>
      <c r="U2333" s="46"/>
      <c r="V2333" s="46"/>
      <c r="W2333" s="46"/>
      <c r="X2333" s="46"/>
      <c r="Y2333" s="46"/>
    </row>
    <row r="2334" spans="1:25" ht="15" customHeight="1" x14ac:dyDescent="0.2">
      <c r="A2334" s="46"/>
      <c r="B2334" s="259" t="s">
        <v>593</v>
      </c>
      <c r="C2334" s="267" t="s">
        <v>24</v>
      </c>
      <c r="D2334" s="259" t="s">
        <v>25</v>
      </c>
      <c r="E2334" s="259" t="s">
        <v>26</v>
      </c>
      <c r="F2334" s="387" t="s">
        <v>917</v>
      </c>
      <c r="G2334" s="387"/>
      <c r="H2334" s="271" t="s">
        <v>27</v>
      </c>
      <c r="I2334" s="267" t="s">
        <v>28</v>
      </c>
      <c r="J2334" s="267" t="s">
        <v>29</v>
      </c>
      <c r="K2334" s="267" t="s">
        <v>30</v>
      </c>
      <c r="O2334" s="46"/>
      <c r="P2334" s="46"/>
      <c r="Q2334" s="46"/>
      <c r="R2334" s="46"/>
      <c r="S2334" s="46"/>
      <c r="T2334" s="46"/>
      <c r="U2334" s="46"/>
      <c r="V2334" s="46"/>
      <c r="W2334" s="46"/>
      <c r="X2334" s="46"/>
      <c r="Y2334" s="46"/>
    </row>
    <row r="2335" spans="1:25" ht="15" customHeight="1" x14ac:dyDescent="0.2">
      <c r="A2335" s="46"/>
      <c r="B2335" s="260" t="s">
        <v>918</v>
      </c>
      <c r="C2335" s="275" t="s">
        <v>578</v>
      </c>
      <c r="D2335" s="260" t="s">
        <v>47</v>
      </c>
      <c r="E2335" s="260" t="s">
        <v>579</v>
      </c>
      <c r="F2335" s="388" t="s">
        <v>4019</v>
      </c>
      <c r="G2335" s="388"/>
      <c r="H2335" s="274" t="s">
        <v>49</v>
      </c>
      <c r="I2335" s="277">
        <v>1</v>
      </c>
      <c r="J2335" s="276">
        <v>41.89</v>
      </c>
      <c r="K2335" s="276">
        <v>41.89</v>
      </c>
      <c r="O2335" s="46"/>
      <c r="P2335" s="46"/>
      <c r="Q2335" s="46"/>
      <c r="R2335" s="46"/>
      <c r="S2335" s="46"/>
      <c r="T2335" s="46"/>
      <c r="U2335" s="46"/>
      <c r="V2335" s="46"/>
      <c r="W2335" s="46"/>
      <c r="X2335" s="46"/>
      <c r="Y2335" s="46"/>
    </row>
    <row r="2336" spans="1:25" ht="15" customHeight="1" x14ac:dyDescent="0.2">
      <c r="A2336" s="46"/>
      <c r="B2336" s="261" t="s">
        <v>953</v>
      </c>
      <c r="C2336" s="280" t="s">
        <v>954</v>
      </c>
      <c r="D2336" s="261" t="s">
        <v>47</v>
      </c>
      <c r="E2336" s="261" t="s">
        <v>955</v>
      </c>
      <c r="F2336" s="385" t="s">
        <v>3970</v>
      </c>
      <c r="G2336" s="385"/>
      <c r="H2336" s="279" t="s">
        <v>950</v>
      </c>
      <c r="I2336" s="282">
        <v>0.2203</v>
      </c>
      <c r="J2336" s="281">
        <v>34.46</v>
      </c>
      <c r="K2336" s="281">
        <v>7.59</v>
      </c>
      <c r="O2336" s="46"/>
      <c r="P2336" s="46"/>
      <c r="Q2336" s="46"/>
      <c r="R2336" s="46"/>
      <c r="S2336" s="46"/>
      <c r="T2336" s="46"/>
      <c r="U2336" s="46"/>
      <c r="V2336" s="46"/>
      <c r="W2336" s="46"/>
      <c r="X2336" s="46"/>
      <c r="Y2336" s="46"/>
    </row>
    <row r="2337" spans="1:25" ht="15" customHeight="1" x14ac:dyDescent="0.2">
      <c r="A2337" s="46"/>
      <c r="B2337" s="261" t="s">
        <v>953</v>
      </c>
      <c r="C2337" s="280" t="s">
        <v>957</v>
      </c>
      <c r="D2337" s="261" t="s">
        <v>47</v>
      </c>
      <c r="E2337" s="261" t="s">
        <v>958</v>
      </c>
      <c r="F2337" s="385" t="s">
        <v>3970</v>
      </c>
      <c r="G2337" s="385"/>
      <c r="H2337" s="279" t="s">
        <v>950</v>
      </c>
      <c r="I2337" s="282">
        <v>0.2203</v>
      </c>
      <c r="J2337" s="281">
        <v>26.08</v>
      </c>
      <c r="K2337" s="281">
        <v>5.74</v>
      </c>
      <c r="O2337" s="46"/>
      <c r="P2337" s="46"/>
      <c r="Q2337" s="46"/>
      <c r="R2337" s="46"/>
      <c r="S2337" s="46"/>
      <c r="T2337" s="46"/>
      <c r="U2337" s="46"/>
      <c r="V2337" s="46"/>
      <c r="W2337" s="46"/>
      <c r="X2337" s="46"/>
      <c r="Y2337" s="46"/>
    </row>
    <row r="2338" spans="1:25" ht="15" customHeight="1" x14ac:dyDescent="0.2">
      <c r="A2338" s="46"/>
      <c r="B2338" s="262" t="s">
        <v>919</v>
      </c>
      <c r="C2338" s="284" t="s">
        <v>1565</v>
      </c>
      <c r="D2338" s="262" t="s">
        <v>47</v>
      </c>
      <c r="E2338" s="262" t="s">
        <v>1566</v>
      </c>
      <c r="F2338" s="389" t="s">
        <v>923</v>
      </c>
      <c r="G2338" s="389"/>
      <c r="H2338" s="283" t="s">
        <v>49</v>
      </c>
      <c r="I2338" s="286">
        <v>0.1125</v>
      </c>
      <c r="J2338" s="285">
        <v>32.549999999999997</v>
      </c>
      <c r="K2338" s="285">
        <v>3.66</v>
      </c>
      <c r="O2338" s="46"/>
      <c r="P2338" s="46"/>
      <c r="Q2338" s="46"/>
      <c r="R2338" s="46"/>
      <c r="S2338" s="46"/>
      <c r="T2338" s="46"/>
      <c r="U2338" s="46"/>
      <c r="V2338" s="46"/>
      <c r="W2338" s="46"/>
      <c r="X2338" s="46"/>
      <c r="Y2338" s="46"/>
    </row>
    <row r="2339" spans="1:25" ht="15" customHeight="1" x14ac:dyDescent="0.2">
      <c r="A2339" s="46"/>
      <c r="B2339" s="262" t="s">
        <v>919</v>
      </c>
      <c r="C2339" s="284" t="s">
        <v>1592</v>
      </c>
      <c r="D2339" s="262" t="s">
        <v>47</v>
      </c>
      <c r="E2339" s="262" t="s">
        <v>1593</v>
      </c>
      <c r="F2339" s="389" t="s">
        <v>923</v>
      </c>
      <c r="G2339" s="389"/>
      <c r="H2339" s="283" t="s">
        <v>49</v>
      </c>
      <c r="I2339" s="286">
        <v>1</v>
      </c>
      <c r="J2339" s="285">
        <v>18.059999999999999</v>
      </c>
      <c r="K2339" s="285">
        <v>18.059999999999999</v>
      </c>
      <c r="O2339" s="46"/>
      <c r="P2339" s="46"/>
      <c r="Q2339" s="46"/>
      <c r="R2339" s="46"/>
      <c r="S2339" s="46"/>
      <c r="T2339" s="46"/>
      <c r="U2339" s="46"/>
      <c r="V2339" s="46"/>
      <c r="W2339" s="46"/>
      <c r="X2339" s="46"/>
      <c r="Y2339" s="46"/>
    </row>
    <row r="2340" spans="1:25" ht="15" customHeight="1" x14ac:dyDescent="0.2">
      <c r="A2340" s="46"/>
      <c r="B2340" s="262" t="s">
        <v>919</v>
      </c>
      <c r="C2340" s="284" t="s">
        <v>1581</v>
      </c>
      <c r="D2340" s="262" t="s">
        <v>47</v>
      </c>
      <c r="E2340" s="262" t="s">
        <v>1582</v>
      </c>
      <c r="F2340" s="389" t="s">
        <v>923</v>
      </c>
      <c r="G2340" s="389"/>
      <c r="H2340" s="283" t="s">
        <v>49</v>
      </c>
      <c r="I2340" s="286">
        <v>3</v>
      </c>
      <c r="J2340" s="285">
        <v>2.2799999999999998</v>
      </c>
      <c r="K2340" s="285">
        <v>6.84</v>
      </c>
      <c r="O2340" s="46"/>
      <c r="P2340" s="46"/>
      <c r="Q2340" s="46"/>
      <c r="R2340" s="46"/>
      <c r="S2340" s="46"/>
      <c r="T2340" s="46"/>
      <c r="U2340" s="46"/>
      <c r="V2340" s="46"/>
      <c r="W2340" s="46"/>
      <c r="X2340" s="46"/>
      <c r="Y2340" s="46"/>
    </row>
    <row r="2341" spans="1:25" ht="15" customHeight="1" x14ac:dyDescent="0.2">
      <c r="A2341" s="46"/>
      <c r="B2341" s="263"/>
      <c r="C2341" s="263"/>
      <c r="D2341" s="263"/>
      <c r="E2341" s="263"/>
      <c r="F2341" s="263" t="s">
        <v>924</v>
      </c>
      <c r="G2341" s="289">
        <v>11.75</v>
      </c>
      <c r="H2341" s="263" t="s">
        <v>925</v>
      </c>
      <c r="I2341" s="289">
        <v>0</v>
      </c>
      <c r="J2341" s="263" t="s">
        <v>926</v>
      </c>
      <c r="K2341" s="289">
        <v>11.75</v>
      </c>
      <c r="O2341" s="46"/>
      <c r="P2341" s="46"/>
      <c r="Q2341" s="46"/>
      <c r="R2341" s="46"/>
      <c r="S2341" s="46"/>
      <c r="T2341" s="46"/>
      <c r="U2341" s="46"/>
      <c r="V2341" s="46"/>
      <c r="W2341" s="46"/>
      <c r="X2341" s="46"/>
      <c r="Y2341" s="46"/>
    </row>
    <row r="2342" spans="1:25" ht="45.6" customHeight="1" thickBot="1" x14ac:dyDescent="0.25">
      <c r="A2342" s="46"/>
      <c r="B2342" s="263"/>
      <c r="C2342" s="263"/>
      <c r="D2342" s="263"/>
      <c r="E2342" s="263"/>
      <c r="F2342" s="263" t="s">
        <v>927</v>
      </c>
      <c r="G2342" s="289">
        <v>8.7100000000000009</v>
      </c>
      <c r="H2342" s="263"/>
      <c r="I2342" s="386" t="s">
        <v>928</v>
      </c>
      <c r="J2342" s="386"/>
      <c r="K2342" s="289">
        <v>50.6</v>
      </c>
      <c r="O2342" s="46"/>
      <c r="P2342" s="46"/>
      <c r="Q2342" s="46"/>
      <c r="R2342" s="46"/>
      <c r="S2342" s="46"/>
      <c r="T2342" s="46"/>
      <c r="U2342" s="46"/>
      <c r="V2342" s="46"/>
      <c r="W2342" s="46"/>
      <c r="X2342" s="46"/>
      <c r="Y2342" s="46"/>
    </row>
    <row r="2343" spans="1:25" ht="15" customHeight="1" thickTop="1" x14ac:dyDescent="0.2">
      <c r="A2343" s="46"/>
      <c r="B2343" s="278"/>
      <c r="C2343" s="278"/>
      <c r="D2343" s="278"/>
      <c r="E2343" s="278"/>
      <c r="F2343" s="278"/>
      <c r="G2343" s="278"/>
      <c r="H2343" s="278"/>
      <c r="I2343" s="278"/>
      <c r="J2343" s="278"/>
      <c r="K2343" s="278"/>
      <c r="O2343" s="46"/>
      <c r="P2343" s="46"/>
      <c r="Q2343" s="46"/>
      <c r="R2343" s="46"/>
      <c r="S2343" s="46"/>
      <c r="T2343" s="46"/>
      <c r="U2343" s="46"/>
      <c r="V2343" s="46"/>
      <c r="W2343" s="46"/>
      <c r="X2343" s="46"/>
      <c r="Y2343" s="46"/>
    </row>
    <row r="2344" spans="1:25" ht="15" customHeight="1" x14ac:dyDescent="0.2">
      <c r="A2344" s="46"/>
      <c r="B2344" s="259" t="s">
        <v>595</v>
      </c>
      <c r="C2344" s="267" t="s">
        <v>24</v>
      </c>
      <c r="D2344" s="259" t="s">
        <v>25</v>
      </c>
      <c r="E2344" s="259" t="s">
        <v>26</v>
      </c>
      <c r="F2344" s="387" t="s">
        <v>917</v>
      </c>
      <c r="G2344" s="387"/>
      <c r="H2344" s="271" t="s">
        <v>27</v>
      </c>
      <c r="I2344" s="267" t="s">
        <v>28</v>
      </c>
      <c r="J2344" s="267" t="s">
        <v>29</v>
      </c>
      <c r="K2344" s="267" t="s">
        <v>30</v>
      </c>
      <c r="O2344" s="46"/>
      <c r="P2344" s="46"/>
      <c r="Q2344" s="46"/>
      <c r="R2344" s="46"/>
      <c r="S2344" s="46"/>
      <c r="T2344" s="46"/>
      <c r="U2344" s="46"/>
      <c r="V2344" s="46"/>
      <c r="W2344" s="46"/>
      <c r="X2344" s="46"/>
      <c r="Y2344" s="46"/>
    </row>
    <row r="2345" spans="1:25" ht="15" customHeight="1" x14ac:dyDescent="0.2">
      <c r="A2345" s="46"/>
      <c r="B2345" s="260" t="s">
        <v>918</v>
      </c>
      <c r="C2345" s="275" t="s">
        <v>3211</v>
      </c>
      <c r="D2345" s="260" t="s">
        <v>73</v>
      </c>
      <c r="E2345" s="260" t="s">
        <v>3212</v>
      </c>
      <c r="F2345" s="388" t="s">
        <v>952</v>
      </c>
      <c r="G2345" s="388"/>
      <c r="H2345" s="274" t="s">
        <v>49</v>
      </c>
      <c r="I2345" s="277">
        <v>1</v>
      </c>
      <c r="J2345" s="276">
        <v>77.819999999999993</v>
      </c>
      <c r="K2345" s="276">
        <v>77.819999999999993</v>
      </c>
      <c r="O2345" s="46"/>
      <c r="P2345" s="46"/>
      <c r="Q2345" s="46"/>
      <c r="R2345" s="46"/>
      <c r="S2345" s="46"/>
      <c r="T2345" s="46"/>
      <c r="U2345" s="46"/>
      <c r="V2345" s="46"/>
      <c r="W2345" s="46"/>
      <c r="X2345" s="46"/>
      <c r="Y2345" s="46"/>
    </row>
    <row r="2346" spans="1:25" ht="15" customHeight="1" x14ac:dyDescent="0.2">
      <c r="A2346" s="46"/>
      <c r="B2346" s="261" t="s">
        <v>953</v>
      </c>
      <c r="C2346" s="280" t="s">
        <v>957</v>
      </c>
      <c r="D2346" s="261" t="s">
        <v>47</v>
      </c>
      <c r="E2346" s="261" t="s">
        <v>958</v>
      </c>
      <c r="F2346" s="385" t="s">
        <v>3970</v>
      </c>
      <c r="G2346" s="385"/>
      <c r="H2346" s="279" t="s">
        <v>950</v>
      </c>
      <c r="I2346" s="282">
        <v>1.0209999999999999</v>
      </c>
      <c r="J2346" s="281">
        <v>26.08</v>
      </c>
      <c r="K2346" s="281">
        <v>26.62</v>
      </c>
      <c r="O2346" s="46"/>
      <c r="P2346" s="46"/>
      <c r="Q2346" s="46"/>
      <c r="R2346" s="46"/>
      <c r="S2346" s="46"/>
      <c r="T2346" s="46"/>
      <c r="U2346" s="46"/>
      <c r="V2346" s="46"/>
      <c r="W2346" s="46"/>
      <c r="X2346" s="46"/>
      <c r="Y2346" s="46"/>
    </row>
    <row r="2347" spans="1:25" ht="15" customHeight="1" x14ac:dyDescent="0.2">
      <c r="A2347" s="46"/>
      <c r="B2347" s="261" t="s">
        <v>953</v>
      </c>
      <c r="C2347" s="280" t="s">
        <v>954</v>
      </c>
      <c r="D2347" s="261" t="s">
        <v>47</v>
      </c>
      <c r="E2347" s="261" t="s">
        <v>955</v>
      </c>
      <c r="F2347" s="385" t="s">
        <v>3970</v>
      </c>
      <c r="G2347" s="385"/>
      <c r="H2347" s="279" t="s">
        <v>950</v>
      </c>
      <c r="I2347" s="282">
        <v>1.0209999999999999</v>
      </c>
      <c r="J2347" s="281">
        <v>34.46</v>
      </c>
      <c r="K2347" s="281">
        <v>35.18</v>
      </c>
      <c r="O2347" s="46"/>
      <c r="P2347" s="46"/>
      <c r="Q2347" s="46"/>
      <c r="R2347" s="46"/>
      <c r="S2347" s="46"/>
      <c r="T2347" s="46"/>
      <c r="U2347" s="46"/>
      <c r="V2347" s="46"/>
      <c r="W2347" s="46"/>
      <c r="X2347" s="46"/>
      <c r="Y2347" s="46"/>
    </row>
    <row r="2348" spans="1:25" ht="15" customHeight="1" x14ac:dyDescent="0.2">
      <c r="A2348" s="46"/>
      <c r="B2348" s="262" t="s">
        <v>919</v>
      </c>
      <c r="C2348" s="284" t="s">
        <v>3317</v>
      </c>
      <c r="D2348" s="262" t="s">
        <v>47</v>
      </c>
      <c r="E2348" s="262" t="s">
        <v>3318</v>
      </c>
      <c r="F2348" s="389" t="s">
        <v>923</v>
      </c>
      <c r="G2348" s="389"/>
      <c r="H2348" s="283" t="s">
        <v>49</v>
      </c>
      <c r="I2348" s="286">
        <v>0.56000000000000005</v>
      </c>
      <c r="J2348" s="285">
        <v>10.25</v>
      </c>
      <c r="K2348" s="285">
        <v>5.74</v>
      </c>
      <c r="O2348" s="46"/>
      <c r="P2348" s="46"/>
      <c r="Q2348" s="46"/>
      <c r="R2348" s="46"/>
      <c r="S2348" s="46"/>
      <c r="T2348" s="46"/>
      <c r="U2348" s="46"/>
      <c r="V2348" s="46"/>
      <c r="W2348" s="46"/>
      <c r="X2348" s="46"/>
      <c r="Y2348" s="46"/>
    </row>
    <row r="2349" spans="1:25" ht="15" customHeight="1" x14ac:dyDescent="0.2">
      <c r="A2349" s="46"/>
      <c r="B2349" s="262" t="s">
        <v>919</v>
      </c>
      <c r="C2349" s="284" t="s">
        <v>3319</v>
      </c>
      <c r="D2349" s="262" t="s">
        <v>43</v>
      </c>
      <c r="E2349" s="262" t="s">
        <v>3320</v>
      </c>
      <c r="F2349" s="389" t="s">
        <v>923</v>
      </c>
      <c r="G2349" s="389"/>
      <c r="H2349" s="283" t="s">
        <v>49</v>
      </c>
      <c r="I2349" s="286">
        <v>1</v>
      </c>
      <c r="J2349" s="285">
        <v>8.1999999999999993</v>
      </c>
      <c r="K2349" s="285">
        <v>8.1999999999999993</v>
      </c>
      <c r="O2349" s="46"/>
      <c r="P2349" s="46"/>
      <c r="Q2349" s="46"/>
      <c r="R2349" s="46"/>
      <c r="S2349" s="46"/>
      <c r="T2349" s="46"/>
      <c r="U2349" s="46"/>
      <c r="V2349" s="46"/>
      <c r="W2349" s="46"/>
      <c r="X2349" s="46"/>
      <c r="Y2349" s="46"/>
    </row>
    <row r="2350" spans="1:25" ht="15" customHeight="1" x14ac:dyDescent="0.2">
      <c r="A2350" s="46"/>
      <c r="B2350" s="262" t="s">
        <v>919</v>
      </c>
      <c r="C2350" s="284" t="s">
        <v>1475</v>
      </c>
      <c r="D2350" s="262" t="s">
        <v>43</v>
      </c>
      <c r="E2350" s="262" t="s">
        <v>1476</v>
      </c>
      <c r="F2350" s="389" t="s">
        <v>923</v>
      </c>
      <c r="G2350" s="389"/>
      <c r="H2350" s="283" t="s">
        <v>49</v>
      </c>
      <c r="I2350" s="286">
        <v>0.08</v>
      </c>
      <c r="J2350" s="285">
        <v>26.05</v>
      </c>
      <c r="K2350" s="285">
        <v>2.08</v>
      </c>
      <c r="O2350" s="46"/>
      <c r="P2350" s="46"/>
      <c r="Q2350" s="46"/>
      <c r="R2350" s="46"/>
      <c r="S2350" s="46"/>
      <c r="T2350" s="46"/>
      <c r="U2350" s="46"/>
      <c r="V2350" s="46"/>
      <c r="W2350" s="46"/>
      <c r="X2350" s="46"/>
      <c r="Y2350" s="46"/>
    </row>
    <row r="2351" spans="1:25" ht="15" customHeight="1" x14ac:dyDescent="0.2">
      <c r="A2351" s="46"/>
      <c r="B2351" s="263"/>
      <c r="C2351" s="263"/>
      <c r="D2351" s="263"/>
      <c r="E2351" s="263"/>
      <c r="F2351" s="263" t="s">
        <v>924</v>
      </c>
      <c r="G2351" s="289">
        <v>54.51</v>
      </c>
      <c r="H2351" s="263" t="s">
        <v>925</v>
      </c>
      <c r="I2351" s="289">
        <v>0</v>
      </c>
      <c r="J2351" s="263" t="s">
        <v>926</v>
      </c>
      <c r="K2351" s="289">
        <v>54.51</v>
      </c>
      <c r="O2351" s="46"/>
      <c r="P2351" s="46"/>
      <c r="Q2351" s="46"/>
      <c r="R2351" s="46"/>
      <c r="S2351" s="46"/>
      <c r="T2351" s="46"/>
      <c r="U2351" s="46"/>
      <c r="V2351" s="46"/>
      <c r="W2351" s="46"/>
      <c r="X2351" s="46"/>
      <c r="Y2351" s="46"/>
    </row>
    <row r="2352" spans="1:25" ht="15" customHeight="1" x14ac:dyDescent="0.2">
      <c r="A2352" s="46"/>
      <c r="B2352" s="263"/>
      <c r="C2352" s="263"/>
      <c r="D2352" s="263"/>
      <c r="E2352" s="263"/>
      <c r="F2352" s="263" t="s">
        <v>927</v>
      </c>
      <c r="G2352" s="289">
        <v>16.190000000000001</v>
      </c>
      <c r="H2352" s="263"/>
      <c r="I2352" s="386" t="s">
        <v>928</v>
      </c>
      <c r="J2352" s="386"/>
      <c r="K2352" s="289">
        <v>94.01</v>
      </c>
      <c r="O2352" s="46"/>
      <c r="P2352" s="46"/>
      <c r="Q2352" s="46"/>
      <c r="R2352" s="46"/>
      <c r="S2352" s="46"/>
      <c r="T2352" s="46"/>
      <c r="U2352" s="46"/>
      <c r="V2352" s="46"/>
      <c r="W2352" s="46"/>
      <c r="X2352" s="46"/>
      <c r="Y2352" s="46"/>
    </row>
    <row r="2353" spans="1:25" ht="15" customHeight="1" x14ac:dyDescent="0.2">
      <c r="A2353" s="46"/>
      <c r="B2353" s="401" t="s">
        <v>2776</v>
      </c>
      <c r="C2353" s="401"/>
      <c r="D2353" s="401"/>
      <c r="E2353" s="401"/>
      <c r="F2353" s="401"/>
      <c r="G2353" s="401"/>
      <c r="H2353" s="401"/>
      <c r="I2353" s="401"/>
      <c r="J2353" s="401"/>
      <c r="K2353" s="401"/>
      <c r="O2353" s="46"/>
      <c r="P2353" s="46"/>
      <c r="Q2353" s="46"/>
      <c r="R2353" s="46"/>
      <c r="S2353" s="46"/>
      <c r="T2353" s="46"/>
      <c r="U2353" s="46"/>
      <c r="V2353" s="46"/>
      <c r="W2353" s="46"/>
      <c r="X2353" s="46"/>
      <c r="Y2353" s="46"/>
    </row>
    <row r="2354" spans="1:25" ht="45.6" customHeight="1" thickBot="1" x14ac:dyDescent="0.25">
      <c r="A2354" s="46"/>
      <c r="B2354" s="425" t="s">
        <v>3367</v>
      </c>
      <c r="C2354" s="425"/>
      <c r="D2354" s="425"/>
      <c r="E2354" s="425"/>
      <c r="F2354" s="425"/>
      <c r="G2354" s="425"/>
      <c r="H2354" s="425"/>
      <c r="I2354" s="425"/>
      <c r="J2354" s="425"/>
      <c r="K2354" s="425"/>
      <c r="O2354" s="46"/>
      <c r="P2354" s="46"/>
      <c r="Q2354" s="46"/>
      <c r="R2354" s="46"/>
      <c r="S2354" s="46"/>
      <c r="T2354" s="46"/>
      <c r="U2354" s="46"/>
      <c r="V2354" s="46"/>
      <c r="W2354" s="46"/>
      <c r="X2354" s="46"/>
      <c r="Y2354" s="46"/>
    </row>
    <row r="2355" spans="1:25" ht="15" customHeight="1" thickTop="1" x14ac:dyDescent="0.2">
      <c r="A2355" s="46"/>
      <c r="B2355" s="278"/>
      <c r="C2355" s="278"/>
      <c r="D2355" s="278"/>
      <c r="E2355" s="278"/>
      <c r="F2355" s="278"/>
      <c r="G2355" s="278"/>
      <c r="H2355" s="278"/>
      <c r="I2355" s="278"/>
      <c r="J2355" s="278"/>
      <c r="K2355" s="278"/>
      <c r="O2355" s="46"/>
      <c r="P2355" s="46"/>
      <c r="Q2355" s="46"/>
      <c r="R2355" s="46"/>
      <c r="S2355" s="46"/>
      <c r="T2355" s="46"/>
      <c r="U2355" s="46"/>
      <c r="V2355" s="46"/>
      <c r="W2355" s="46"/>
      <c r="X2355" s="46"/>
      <c r="Y2355" s="46"/>
    </row>
    <row r="2356" spans="1:25" ht="15" customHeight="1" x14ac:dyDescent="0.2">
      <c r="A2356" s="46"/>
      <c r="B2356" s="259" t="s">
        <v>596</v>
      </c>
      <c r="C2356" s="267" t="s">
        <v>24</v>
      </c>
      <c r="D2356" s="259" t="s">
        <v>25</v>
      </c>
      <c r="E2356" s="259" t="s">
        <v>26</v>
      </c>
      <c r="F2356" s="387" t="s">
        <v>917</v>
      </c>
      <c r="G2356" s="387"/>
      <c r="H2356" s="271" t="s">
        <v>27</v>
      </c>
      <c r="I2356" s="267" t="s">
        <v>28</v>
      </c>
      <c r="J2356" s="267" t="s">
        <v>29</v>
      </c>
      <c r="K2356" s="267" t="s">
        <v>30</v>
      </c>
      <c r="O2356" s="46"/>
      <c r="P2356" s="46"/>
      <c r="Q2356" s="46"/>
      <c r="R2356" s="46"/>
      <c r="S2356" s="46"/>
      <c r="T2356" s="46"/>
      <c r="U2356" s="46"/>
      <c r="V2356" s="46"/>
      <c r="W2356" s="46"/>
      <c r="X2356" s="46"/>
      <c r="Y2356" s="46"/>
    </row>
    <row r="2357" spans="1:25" ht="15" customHeight="1" x14ac:dyDescent="0.2">
      <c r="A2357" s="46"/>
      <c r="B2357" s="260" t="s">
        <v>918</v>
      </c>
      <c r="C2357" s="275" t="s">
        <v>581</v>
      </c>
      <c r="D2357" s="260" t="s">
        <v>47</v>
      </c>
      <c r="E2357" s="260" t="s">
        <v>582</v>
      </c>
      <c r="F2357" s="388" t="s">
        <v>4027</v>
      </c>
      <c r="G2357" s="388"/>
      <c r="H2357" s="274" t="s">
        <v>49</v>
      </c>
      <c r="I2357" s="277">
        <v>1</v>
      </c>
      <c r="J2357" s="276">
        <v>18.670000000000002</v>
      </c>
      <c r="K2357" s="276">
        <v>18.670000000000002</v>
      </c>
      <c r="O2357" s="46"/>
      <c r="P2357" s="46"/>
      <c r="Q2357" s="46"/>
      <c r="R2357" s="46"/>
      <c r="S2357" s="46"/>
      <c r="T2357" s="46"/>
      <c r="U2357" s="46"/>
      <c r="V2357" s="46"/>
      <c r="W2357" s="46"/>
      <c r="X2357" s="46"/>
      <c r="Y2357" s="46"/>
    </row>
    <row r="2358" spans="1:25" ht="15" customHeight="1" x14ac:dyDescent="0.2">
      <c r="A2358" s="46"/>
      <c r="B2358" s="261" t="s">
        <v>953</v>
      </c>
      <c r="C2358" s="280" t="s">
        <v>954</v>
      </c>
      <c r="D2358" s="261" t="s">
        <v>47</v>
      </c>
      <c r="E2358" s="261" t="s">
        <v>955</v>
      </c>
      <c r="F2358" s="385" t="s">
        <v>3970</v>
      </c>
      <c r="G2358" s="385"/>
      <c r="H2358" s="279" t="s">
        <v>950</v>
      </c>
      <c r="I2358" s="282">
        <v>5.16E-2</v>
      </c>
      <c r="J2358" s="281">
        <v>34.46</v>
      </c>
      <c r="K2358" s="281">
        <v>1.77</v>
      </c>
      <c r="O2358" s="46"/>
      <c r="P2358" s="46"/>
      <c r="Q2358" s="46"/>
      <c r="R2358" s="46"/>
      <c r="S2358" s="46"/>
      <c r="T2358" s="46"/>
      <c r="U2358" s="46"/>
      <c r="V2358" s="46"/>
      <c r="W2358" s="46"/>
      <c r="X2358" s="46"/>
      <c r="Y2358" s="46"/>
    </row>
    <row r="2359" spans="1:25" ht="15" customHeight="1" x14ac:dyDescent="0.2">
      <c r="A2359" s="46"/>
      <c r="B2359" s="261" t="s">
        <v>953</v>
      </c>
      <c r="C2359" s="280" t="s">
        <v>957</v>
      </c>
      <c r="D2359" s="261" t="s">
        <v>47</v>
      </c>
      <c r="E2359" s="261" t="s">
        <v>958</v>
      </c>
      <c r="F2359" s="385" t="s">
        <v>3970</v>
      </c>
      <c r="G2359" s="385"/>
      <c r="H2359" s="279" t="s">
        <v>950</v>
      </c>
      <c r="I2359" s="282">
        <v>5.16E-2</v>
      </c>
      <c r="J2359" s="281">
        <v>26.08</v>
      </c>
      <c r="K2359" s="281">
        <v>1.34</v>
      </c>
      <c r="O2359" s="46"/>
      <c r="P2359" s="46"/>
      <c r="Q2359" s="46"/>
      <c r="R2359" s="46"/>
      <c r="S2359" s="46"/>
      <c r="T2359" s="46"/>
      <c r="U2359" s="46"/>
      <c r="V2359" s="46"/>
      <c r="W2359" s="46"/>
      <c r="X2359" s="46"/>
      <c r="Y2359" s="46"/>
    </row>
    <row r="2360" spans="1:25" ht="15" customHeight="1" x14ac:dyDescent="0.2">
      <c r="A2360" s="46"/>
      <c r="B2360" s="262" t="s">
        <v>919</v>
      </c>
      <c r="C2360" s="284" t="s">
        <v>1594</v>
      </c>
      <c r="D2360" s="262" t="s">
        <v>47</v>
      </c>
      <c r="E2360" s="262" t="s">
        <v>1595</v>
      </c>
      <c r="F2360" s="389" t="s">
        <v>923</v>
      </c>
      <c r="G2360" s="389"/>
      <c r="H2360" s="283" t="s">
        <v>49</v>
      </c>
      <c r="I2360" s="286">
        <v>1</v>
      </c>
      <c r="J2360" s="285">
        <v>9.01</v>
      </c>
      <c r="K2360" s="285">
        <v>9.01</v>
      </c>
      <c r="O2360" s="46"/>
      <c r="P2360" s="46"/>
      <c r="Q2360" s="46"/>
      <c r="R2360" s="46"/>
      <c r="S2360" s="46"/>
      <c r="T2360" s="46"/>
      <c r="U2360" s="46"/>
      <c r="V2360" s="46"/>
      <c r="W2360" s="46"/>
      <c r="X2360" s="46"/>
      <c r="Y2360" s="46"/>
    </row>
    <row r="2361" spans="1:25" ht="15" customHeight="1" x14ac:dyDescent="0.2">
      <c r="A2361" s="46"/>
      <c r="B2361" s="262" t="s">
        <v>919</v>
      </c>
      <c r="C2361" s="284" t="s">
        <v>1598</v>
      </c>
      <c r="D2361" s="262" t="s">
        <v>47</v>
      </c>
      <c r="E2361" s="262" t="s">
        <v>1599</v>
      </c>
      <c r="F2361" s="389" t="s">
        <v>923</v>
      </c>
      <c r="G2361" s="389"/>
      <c r="H2361" s="283" t="s">
        <v>49</v>
      </c>
      <c r="I2361" s="286">
        <v>1</v>
      </c>
      <c r="J2361" s="285">
        <v>2.48</v>
      </c>
      <c r="K2361" s="285">
        <v>2.48</v>
      </c>
      <c r="O2361" s="46"/>
      <c r="P2361" s="46"/>
      <c r="Q2361" s="46"/>
      <c r="R2361" s="46"/>
      <c r="S2361" s="46"/>
      <c r="T2361" s="46"/>
      <c r="U2361" s="46"/>
      <c r="V2361" s="46"/>
      <c r="W2361" s="46"/>
      <c r="X2361" s="46"/>
      <c r="Y2361" s="46"/>
    </row>
    <row r="2362" spans="1:25" ht="15" customHeight="1" x14ac:dyDescent="0.2">
      <c r="A2362" s="46"/>
      <c r="B2362" s="262" t="s">
        <v>919</v>
      </c>
      <c r="C2362" s="284" t="s">
        <v>1596</v>
      </c>
      <c r="D2362" s="262" t="s">
        <v>47</v>
      </c>
      <c r="E2362" s="262" t="s">
        <v>1597</v>
      </c>
      <c r="F2362" s="389" t="s">
        <v>923</v>
      </c>
      <c r="G2362" s="389"/>
      <c r="H2362" s="283" t="s">
        <v>49</v>
      </c>
      <c r="I2362" s="286">
        <v>1</v>
      </c>
      <c r="J2362" s="285">
        <v>2.04</v>
      </c>
      <c r="K2362" s="285">
        <v>2.04</v>
      </c>
      <c r="O2362" s="46"/>
      <c r="P2362" s="46"/>
      <c r="Q2362" s="46"/>
      <c r="R2362" s="46"/>
      <c r="S2362" s="46"/>
      <c r="T2362" s="46"/>
      <c r="U2362" s="46"/>
      <c r="V2362" s="46"/>
      <c r="W2362" s="46"/>
      <c r="X2362" s="46"/>
      <c r="Y2362" s="46"/>
    </row>
    <row r="2363" spans="1:25" ht="15" customHeight="1" x14ac:dyDescent="0.2">
      <c r="A2363" s="46"/>
      <c r="B2363" s="262" t="s">
        <v>919</v>
      </c>
      <c r="C2363" s="284" t="s">
        <v>1565</v>
      </c>
      <c r="D2363" s="262" t="s">
        <v>47</v>
      </c>
      <c r="E2363" s="262" t="s">
        <v>1566</v>
      </c>
      <c r="F2363" s="389" t="s">
        <v>923</v>
      </c>
      <c r="G2363" s="389"/>
      <c r="H2363" s="283" t="s">
        <v>49</v>
      </c>
      <c r="I2363" s="286">
        <v>6.25E-2</v>
      </c>
      <c r="J2363" s="285">
        <v>32.549999999999997</v>
      </c>
      <c r="K2363" s="285">
        <v>2.0299999999999998</v>
      </c>
      <c r="O2363" s="46"/>
      <c r="P2363" s="46"/>
      <c r="Q2363" s="46"/>
      <c r="R2363" s="46"/>
      <c r="S2363" s="46"/>
      <c r="T2363" s="46"/>
      <c r="U2363" s="46"/>
      <c r="V2363" s="46"/>
      <c r="W2363" s="46"/>
      <c r="X2363" s="46"/>
      <c r="Y2363" s="46"/>
    </row>
    <row r="2364" spans="1:25" ht="45.6" customHeight="1" x14ac:dyDescent="0.2">
      <c r="A2364" s="46"/>
      <c r="B2364" s="263"/>
      <c r="C2364" s="263"/>
      <c r="D2364" s="263"/>
      <c r="E2364" s="263"/>
      <c r="F2364" s="263" t="s">
        <v>924</v>
      </c>
      <c r="G2364" s="289">
        <v>2.75</v>
      </c>
      <c r="H2364" s="263" t="s">
        <v>925</v>
      </c>
      <c r="I2364" s="289">
        <v>0</v>
      </c>
      <c r="J2364" s="263" t="s">
        <v>926</v>
      </c>
      <c r="K2364" s="289">
        <v>2.75</v>
      </c>
      <c r="O2364" s="46"/>
      <c r="P2364" s="46"/>
      <c r="Q2364" s="46"/>
      <c r="R2364" s="46"/>
      <c r="S2364" s="46"/>
      <c r="T2364" s="46"/>
      <c r="U2364" s="46"/>
      <c r="V2364" s="46"/>
      <c r="W2364" s="46"/>
      <c r="X2364" s="46"/>
      <c r="Y2364" s="46"/>
    </row>
    <row r="2365" spans="1:25" ht="15" customHeight="1" thickBot="1" x14ac:dyDescent="0.25">
      <c r="A2365" s="46"/>
      <c r="B2365" s="263"/>
      <c r="C2365" s="263"/>
      <c r="D2365" s="263"/>
      <c r="E2365" s="263"/>
      <c r="F2365" s="263" t="s">
        <v>927</v>
      </c>
      <c r="G2365" s="289">
        <v>3.88</v>
      </c>
      <c r="H2365" s="263"/>
      <c r="I2365" s="386" t="s">
        <v>928</v>
      </c>
      <c r="J2365" s="386"/>
      <c r="K2365" s="289">
        <v>22.55</v>
      </c>
      <c r="O2365" s="46"/>
      <c r="P2365" s="46"/>
      <c r="Q2365" s="46"/>
      <c r="R2365" s="46"/>
      <c r="S2365" s="46"/>
      <c r="T2365" s="46"/>
      <c r="U2365" s="46"/>
      <c r="V2365" s="46"/>
      <c r="W2365" s="46"/>
      <c r="X2365" s="46"/>
      <c r="Y2365" s="46"/>
    </row>
    <row r="2366" spans="1:25" ht="15" customHeight="1" thickTop="1" x14ac:dyDescent="0.2">
      <c r="A2366" s="46"/>
      <c r="B2366" s="278"/>
      <c r="C2366" s="278"/>
      <c r="D2366" s="278"/>
      <c r="E2366" s="278"/>
      <c r="F2366" s="278"/>
      <c r="G2366" s="278"/>
      <c r="H2366" s="278"/>
      <c r="I2366" s="278"/>
      <c r="J2366" s="278"/>
      <c r="K2366" s="278"/>
      <c r="O2366" s="46"/>
      <c r="P2366" s="46"/>
      <c r="Q2366" s="46"/>
      <c r="R2366" s="46"/>
      <c r="S2366" s="46"/>
      <c r="T2366" s="46"/>
      <c r="U2366" s="46"/>
      <c r="V2366" s="46"/>
      <c r="W2366" s="46"/>
      <c r="X2366" s="46"/>
      <c r="Y2366" s="46"/>
    </row>
    <row r="2367" spans="1:25" ht="15" customHeight="1" x14ac:dyDescent="0.2">
      <c r="A2367" s="46"/>
      <c r="B2367" s="259" t="s">
        <v>597</v>
      </c>
      <c r="C2367" s="267" t="s">
        <v>24</v>
      </c>
      <c r="D2367" s="259" t="s">
        <v>25</v>
      </c>
      <c r="E2367" s="259" t="s">
        <v>26</v>
      </c>
      <c r="F2367" s="387" t="s">
        <v>917</v>
      </c>
      <c r="G2367" s="387"/>
      <c r="H2367" s="271" t="s">
        <v>27</v>
      </c>
      <c r="I2367" s="267" t="s">
        <v>28</v>
      </c>
      <c r="J2367" s="267" t="s">
        <v>29</v>
      </c>
      <c r="K2367" s="267" t="s">
        <v>30</v>
      </c>
      <c r="O2367" s="46"/>
      <c r="P2367" s="46"/>
      <c r="Q2367" s="46"/>
      <c r="R2367" s="46"/>
      <c r="S2367" s="46"/>
      <c r="T2367" s="46"/>
      <c r="U2367" s="46"/>
      <c r="V2367" s="46"/>
      <c r="W2367" s="46"/>
      <c r="X2367" s="46"/>
      <c r="Y2367" s="46"/>
    </row>
    <row r="2368" spans="1:25" ht="15" customHeight="1" x14ac:dyDescent="0.2">
      <c r="A2368" s="46"/>
      <c r="B2368" s="260" t="s">
        <v>918</v>
      </c>
      <c r="C2368" s="275" t="s">
        <v>2407</v>
      </c>
      <c r="D2368" s="260" t="s">
        <v>73</v>
      </c>
      <c r="E2368" s="260" t="s">
        <v>584</v>
      </c>
      <c r="F2368" s="388" t="s">
        <v>952</v>
      </c>
      <c r="G2368" s="388"/>
      <c r="H2368" s="274" t="s">
        <v>83</v>
      </c>
      <c r="I2368" s="277">
        <v>1</v>
      </c>
      <c r="J2368" s="276">
        <v>123.05</v>
      </c>
      <c r="K2368" s="276">
        <v>123.05</v>
      </c>
      <c r="O2368" s="46"/>
      <c r="P2368" s="46"/>
      <c r="Q2368" s="46"/>
      <c r="R2368" s="46"/>
      <c r="S2368" s="46"/>
      <c r="T2368" s="46"/>
      <c r="U2368" s="46"/>
      <c r="V2368" s="46"/>
      <c r="W2368" s="46"/>
      <c r="X2368" s="46"/>
      <c r="Y2368" s="46"/>
    </row>
    <row r="2369" spans="1:25" ht="15" customHeight="1" x14ac:dyDescent="0.2">
      <c r="A2369" s="46"/>
      <c r="B2369" s="261" t="s">
        <v>953</v>
      </c>
      <c r="C2369" s="280" t="s">
        <v>954</v>
      </c>
      <c r="D2369" s="261" t="s">
        <v>47</v>
      </c>
      <c r="E2369" s="261" t="s">
        <v>955</v>
      </c>
      <c r="F2369" s="385" t="s">
        <v>3970</v>
      </c>
      <c r="G2369" s="385"/>
      <c r="H2369" s="279" t="s">
        <v>950</v>
      </c>
      <c r="I2369" s="282">
        <v>1.1000000000000001</v>
      </c>
      <c r="J2369" s="281">
        <v>34.46</v>
      </c>
      <c r="K2369" s="281">
        <v>37.9</v>
      </c>
      <c r="O2369" s="46"/>
      <c r="P2369" s="46"/>
      <c r="Q2369" s="46"/>
      <c r="R2369" s="46"/>
      <c r="S2369" s="46"/>
      <c r="T2369" s="46"/>
      <c r="U2369" s="46"/>
      <c r="V2369" s="46"/>
      <c r="W2369" s="46"/>
      <c r="X2369" s="46"/>
      <c r="Y2369" s="46"/>
    </row>
    <row r="2370" spans="1:25" ht="15" customHeight="1" x14ac:dyDescent="0.2">
      <c r="A2370" s="46"/>
      <c r="B2370" s="261" t="s">
        <v>953</v>
      </c>
      <c r="C2370" s="280" t="s">
        <v>957</v>
      </c>
      <c r="D2370" s="261" t="s">
        <v>47</v>
      </c>
      <c r="E2370" s="261" t="s">
        <v>958</v>
      </c>
      <c r="F2370" s="385" t="s">
        <v>3970</v>
      </c>
      <c r="G2370" s="385"/>
      <c r="H2370" s="279" t="s">
        <v>950</v>
      </c>
      <c r="I2370" s="282">
        <v>1.1000000000000001</v>
      </c>
      <c r="J2370" s="281">
        <v>26.08</v>
      </c>
      <c r="K2370" s="281">
        <v>28.68</v>
      </c>
      <c r="O2370" s="46"/>
      <c r="P2370" s="46"/>
      <c r="Q2370" s="46"/>
      <c r="R2370" s="46"/>
      <c r="S2370" s="46"/>
      <c r="T2370" s="46"/>
      <c r="U2370" s="46"/>
      <c r="V2370" s="46"/>
      <c r="W2370" s="46"/>
      <c r="X2370" s="46"/>
      <c r="Y2370" s="46"/>
    </row>
    <row r="2371" spans="1:25" ht="15" customHeight="1" x14ac:dyDescent="0.2">
      <c r="A2371" s="46"/>
      <c r="B2371" s="262" t="s">
        <v>919</v>
      </c>
      <c r="C2371" s="284" t="s">
        <v>1604</v>
      </c>
      <c r="D2371" s="262" t="s">
        <v>36</v>
      </c>
      <c r="E2371" s="262" t="s">
        <v>1605</v>
      </c>
      <c r="F2371" s="389" t="s">
        <v>923</v>
      </c>
      <c r="G2371" s="389"/>
      <c r="H2371" s="283" t="s">
        <v>345</v>
      </c>
      <c r="I2371" s="286">
        <v>1.3</v>
      </c>
      <c r="J2371" s="285">
        <v>38.92</v>
      </c>
      <c r="K2371" s="285">
        <v>50.59</v>
      </c>
      <c r="O2371" s="46"/>
      <c r="P2371" s="46"/>
      <c r="Q2371" s="46"/>
      <c r="R2371" s="46"/>
      <c r="S2371" s="46"/>
      <c r="T2371" s="46"/>
      <c r="U2371" s="46"/>
      <c r="V2371" s="46"/>
      <c r="W2371" s="46"/>
      <c r="X2371" s="46"/>
      <c r="Y2371" s="46"/>
    </row>
    <row r="2372" spans="1:25" ht="15" customHeight="1" x14ac:dyDescent="0.2">
      <c r="A2372" s="46"/>
      <c r="B2372" s="262" t="s">
        <v>919</v>
      </c>
      <c r="C2372" s="284" t="s">
        <v>1602</v>
      </c>
      <c r="D2372" s="262" t="s">
        <v>36</v>
      </c>
      <c r="E2372" s="262" t="s">
        <v>1603</v>
      </c>
      <c r="F2372" s="389" t="s">
        <v>923</v>
      </c>
      <c r="G2372" s="389"/>
      <c r="H2372" s="283" t="s">
        <v>1195</v>
      </c>
      <c r="I2372" s="286">
        <v>2.3E-2</v>
      </c>
      <c r="J2372" s="285">
        <v>20.61</v>
      </c>
      <c r="K2372" s="285">
        <v>0.47</v>
      </c>
      <c r="O2372" s="46"/>
      <c r="P2372" s="46"/>
      <c r="Q2372" s="46"/>
      <c r="R2372" s="46"/>
      <c r="S2372" s="46"/>
      <c r="T2372" s="46"/>
      <c r="U2372" s="46"/>
      <c r="V2372" s="46"/>
      <c r="W2372" s="46"/>
      <c r="X2372" s="46"/>
      <c r="Y2372" s="46"/>
    </row>
    <row r="2373" spans="1:25" ht="15" customHeight="1" x14ac:dyDescent="0.2">
      <c r="A2373" s="46"/>
      <c r="B2373" s="262" t="s">
        <v>919</v>
      </c>
      <c r="C2373" s="284" t="s">
        <v>1600</v>
      </c>
      <c r="D2373" s="262" t="s">
        <v>36</v>
      </c>
      <c r="E2373" s="262" t="s">
        <v>1601</v>
      </c>
      <c r="F2373" s="389" t="s">
        <v>923</v>
      </c>
      <c r="G2373" s="389"/>
      <c r="H2373" s="283" t="s">
        <v>1453</v>
      </c>
      <c r="I2373" s="286">
        <v>4.5999999999999999E-2</v>
      </c>
      <c r="J2373" s="285">
        <v>47.63</v>
      </c>
      <c r="K2373" s="285">
        <v>2.19</v>
      </c>
      <c r="O2373" s="46"/>
      <c r="P2373" s="46"/>
      <c r="Q2373" s="46"/>
      <c r="R2373" s="46"/>
      <c r="S2373" s="46"/>
      <c r="T2373" s="46"/>
      <c r="U2373" s="46"/>
      <c r="V2373" s="46"/>
      <c r="W2373" s="46"/>
      <c r="X2373" s="46"/>
      <c r="Y2373" s="46"/>
    </row>
    <row r="2374" spans="1:25" ht="15" customHeight="1" x14ac:dyDescent="0.2">
      <c r="A2374" s="46"/>
      <c r="B2374" s="262" t="s">
        <v>919</v>
      </c>
      <c r="C2374" s="284" t="s">
        <v>1638</v>
      </c>
      <c r="D2374" s="262" t="s">
        <v>47</v>
      </c>
      <c r="E2374" s="262" t="s">
        <v>1639</v>
      </c>
      <c r="F2374" s="389" t="s">
        <v>923</v>
      </c>
      <c r="G2374" s="389"/>
      <c r="H2374" s="283" t="s">
        <v>49</v>
      </c>
      <c r="I2374" s="286">
        <v>1</v>
      </c>
      <c r="J2374" s="285">
        <v>3.22</v>
      </c>
      <c r="K2374" s="285">
        <v>3.22</v>
      </c>
      <c r="O2374" s="46"/>
      <c r="P2374" s="46"/>
      <c r="Q2374" s="46"/>
      <c r="R2374" s="46"/>
      <c r="S2374" s="46"/>
      <c r="T2374" s="46"/>
      <c r="U2374" s="46"/>
      <c r="V2374" s="46"/>
      <c r="W2374" s="46"/>
      <c r="X2374" s="46"/>
      <c r="Y2374" s="46"/>
    </row>
    <row r="2375" spans="1:25" ht="15" customHeight="1" x14ac:dyDescent="0.2">
      <c r="A2375" s="46"/>
      <c r="B2375" s="263"/>
      <c r="C2375" s="263"/>
      <c r="D2375" s="263"/>
      <c r="E2375" s="263"/>
      <c r="F2375" s="263" t="s">
        <v>924</v>
      </c>
      <c r="G2375" s="289">
        <v>58.73</v>
      </c>
      <c r="H2375" s="263" t="s">
        <v>925</v>
      </c>
      <c r="I2375" s="289">
        <v>0</v>
      </c>
      <c r="J2375" s="263" t="s">
        <v>926</v>
      </c>
      <c r="K2375" s="289">
        <v>58.73</v>
      </c>
      <c r="O2375" s="46"/>
      <c r="P2375" s="46"/>
      <c r="Q2375" s="46"/>
      <c r="R2375" s="46"/>
      <c r="S2375" s="46"/>
      <c r="T2375" s="46"/>
      <c r="U2375" s="46"/>
      <c r="V2375" s="46"/>
      <c r="W2375" s="46"/>
      <c r="X2375" s="46"/>
      <c r="Y2375" s="46"/>
    </row>
    <row r="2376" spans="1:25" ht="15" customHeight="1" x14ac:dyDescent="0.2">
      <c r="A2376" s="46"/>
      <c r="B2376" s="263"/>
      <c r="C2376" s="263"/>
      <c r="D2376" s="263"/>
      <c r="E2376" s="263"/>
      <c r="F2376" s="263" t="s">
        <v>927</v>
      </c>
      <c r="G2376" s="289">
        <v>25.6</v>
      </c>
      <c r="H2376" s="263"/>
      <c r="I2376" s="386" t="s">
        <v>928</v>
      </c>
      <c r="J2376" s="386"/>
      <c r="K2376" s="289">
        <v>148.65</v>
      </c>
      <c r="O2376" s="46"/>
      <c r="P2376" s="46"/>
      <c r="Q2376" s="46"/>
      <c r="R2376" s="46"/>
      <c r="S2376" s="46"/>
      <c r="T2376" s="46"/>
      <c r="U2376" s="46"/>
      <c r="V2376" s="46"/>
      <c r="W2376" s="46"/>
      <c r="X2376" s="46"/>
      <c r="Y2376" s="46"/>
    </row>
    <row r="2377" spans="1:25" ht="15" customHeight="1" x14ac:dyDescent="0.2">
      <c r="A2377" s="46"/>
      <c r="B2377" s="401" t="s">
        <v>2776</v>
      </c>
      <c r="C2377" s="401"/>
      <c r="D2377" s="401"/>
      <c r="E2377" s="401"/>
      <c r="F2377" s="401"/>
      <c r="G2377" s="401"/>
      <c r="H2377" s="401"/>
      <c r="I2377" s="401"/>
      <c r="J2377" s="401"/>
      <c r="K2377" s="401"/>
      <c r="O2377" s="46"/>
      <c r="P2377" s="46"/>
      <c r="Q2377" s="46"/>
      <c r="R2377" s="46"/>
      <c r="S2377" s="46"/>
      <c r="T2377" s="46"/>
      <c r="U2377" s="46"/>
      <c r="V2377" s="46"/>
      <c r="W2377" s="46"/>
      <c r="X2377" s="46"/>
      <c r="Y2377" s="46"/>
    </row>
    <row r="2378" spans="1:25" ht="15" customHeight="1" thickBot="1" x14ac:dyDescent="0.25">
      <c r="A2378" s="46"/>
      <c r="B2378" s="425" t="s">
        <v>2820</v>
      </c>
      <c r="C2378" s="425"/>
      <c r="D2378" s="425"/>
      <c r="E2378" s="425"/>
      <c r="F2378" s="425"/>
      <c r="G2378" s="425"/>
      <c r="H2378" s="425"/>
      <c r="I2378" s="425"/>
      <c r="J2378" s="425"/>
      <c r="K2378" s="425"/>
      <c r="O2378" s="46"/>
      <c r="P2378" s="46"/>
      <c r="Q2378" s="46"/>
      <c r="R2378" s="46"/>
      <c r="S2378" s="46"/>
      <c r="T2378" s="46"/>
      <c r="U2378" s="46"/>
      <c r="V2378" s="46"/>
      <c r="W2378" s="46"/>
      <c r="X2378" s="46"/>
      <c r="Y2378" s="46"/>
    </row>
    <row r="2379" spans="1:25" ht="15" customHeight="1" thickTop="1" x14ac:dyDescent="0.2">
      <c r="A2379" s="46"/>
      <c r="B2379" s="278"/>
      <c r="C2379" s="278"/>
      <c r="D2379" s="278"/>
      <c r="E2379" s="278"/>
      <c r="F2379" s="278"/>
      <c r="G2379" s="278"/>
      <c r="H2379" s="278"/>
      <c r="I2379" s="278"/>
      <c r="J2379" s="278"/>
      <c r="K2379" s="278"/>
      <c r="O2379" s="46"/>
      <c r="P2379" s="46"/>
      <c r="Q2379" s="46"/>
      <c r="R2379" s="46"/>
      <c r="S2379" s="46"/>
      <c r="T2379" s="46"/>
      <c r="U2379" s="46"/>
      <c r="V2379" s="46"/>
      <c r="W2379" s="46"/>
      <c r="X2379" s="46"/>
      <c r="Y2379" s="46"/>
    </row>
    <row r="2380" spans="1:25" ht="15" customHeight="1" x14ac:dyDescent="0.2">
      <c r="A2380" s="46"/>
      <c r="B2380" s="259" t="s">
        <v>598</v>
      </c>
      <c r="C2380" s="267" t="s">
        <v>24</v>
      </c>
      <c r="D2380" s="259" t="s">
        <v>25</v>
      </c>
      <c r="E2380" s="259" t="s">
        <v>26</v>
      </c>
      <c r="F2380" s="387" t="s">
        <v>917</v>
      </c>
      <c r="G2380" s="387"/>
      <c r="H2380" s="271" t="s">
        <v>27</v>
      </c>
      <c r="I2380" s="267" t="s">
        <v>28</v>
      </c>
      <c r="J2380" s="267" t="s">
        <v>29</v>
      </c>
      <c r="K2380" s="267" t="s">
        <v>30</v>
      </c>
      <c r="O2380" s="46"/>
      <c r="P2380" s="46"/>
      <c r="Q2380" s="46"/>
      <c r="R2380" s="46"/>
      <c r="S2380" s="46"/>
      <c r="T2380" s="46"/>
      <c r="U2380" s="46"/>
      <c r="V2380" s="46"/>
      <c r="W2380" s="46"/>
      <c r="X2380" s="46"/>
      <c r="Y2380" s="46"/>
    </row>
    <row r="2381" spans="1:25" ht="15" customHeight="1" x14ac:dyDescent="0.2">
      <c r="A2381" s="46"/>
      <c r="B2381" s="260" t="s">
        <v>918</v>
      </c>
      <c r="C2381" s="275" t="s">
        <v>3213</v>
      </c>
      <c r="D2381" s="260" t="s">
        <v>73</v>
      </c>
      <c r="E2381" s="260" t="s">
        <v>3214</v>
      </c>
      <c r="F2381" s="388" t="s">
        <v>952</v>
      </c>
      <c r="G2381" s="388"/>
      <c r="H2381" s="274" t="s">
        <v>83</v>
      </c>
      <c r="I2381" s="277">
        <v>1</v>
      </c>
      <c r="J2381" s="276">
        <v>171.56</v>
      </c>
      <c r="K2381" s="276">
        <v>171.56</v>
      </c>
      <c r="O2381" s="46"/>
      <c r="P2381" s="46"/>
      <c r="Q2381" s="46"/>
      <c r="R2381" s="46"/>
      <c r="S2381" s="46"/>
      <c r="T2381" s="46"/>
      <c r="U2381" s="46"/>
      <c r="V2381" s="46"/>
      <c r="W2381" s="46"/>
      <c r="X2381" s="46"/>
      <c r="Y2381" s="46"/>
    </row>
    <row r="2382" spans="1:25" ht="15" customHeight="1" x14ac:dyDescent="0.2">
      <c r="A2382" s="46"/>
      <c r="B2382" s="261" t="s">
        <v>953</v>
      </c>
      <c r="C2382" s="280" t="s">
        <v>954</v>
      </c>
      <c r="D2382" s="261" t="s">
        <v>47</v>
      </c>
      <c r="E2382" s="261" t="s">
        <v>955</v>
      </c>
      <c r="F2382" s="385" t="s">
        <v>3970</v>
      </c>
      <c r="G2382" s="385"/>
      <c r="H2382" s="279" t="s">
        <v>950</v>
      </c>
      <c r="I2382" s="282">
        <v>1.1000000000000001</v>
      </c>
      <c r="J2382" s="281">
        <v>34.46</v>
      </c>
      <c r="K2382" s="281">
        <v>37.9</v>
      </c>
      <c r="O2382" s="46"/>
      <c r="P2382" s="46"/>
      <c r="Q2382" s="46"/>
      <c r="R2382" s="46"/>
      <c r="S2382" s="46"/>
      <c r="T2382" s="46"/>
      <c r="U2382" s="46"/>
      <c r="V2382" s="46"/>
      <c r="W2382" s="46"/>
      <c r="X2382" s="46"/>
      <c r="Y2382" s="46"/>
    </row>
    <row r="2383" spans="1:25" ht="15" customHeight="1" x14ac:dyDescent="0.2">
      <c r="A2383" s="46"/>
      <c r="B2383" s="261" t="s">
        <v>953</v>
      </c>
      <c r="C2383" s="280" t="s">
        <v>957</v>
      </c>
      <c r="D2383" s="261" t="s">
        <v>47</v>
      </c>
      <c r="E2383" s="261" t="s">
        <v>958</v>
      </c>
      <c r="F2383" s="385" t="s">
        <v>3970</v>
      </c>
      <c r="G2383" s="385"/>
      <c r="H2383" s="279" t="s">
        <v>950</v>
      </c>
      <c r="I2383" s="282">
        <v>1.1000000000000001</v>
      </c>
      <c r="J2383" s="281">
        <v>26.08</v>
      </c>
      <c r="K2383" s="281">
        <v>28.68</v>
      </c>
      <c r="O2383" s="46"/>
      <c r="P2383" s="46"/>
      <c r="Q2383" s="46"/>
      <c r="R2383" s="46"/>
      <c r="S2383" s="46"/>
      <c r="T2383" s="46"/>
      <c r="U2383" s="46"/>
      <c r="V2383" s="46"/>
      <c r="W2383" s="46"/>
      <c r="X2383" s="46"/>
      <c r="Y2383" s="46"/>
    </row>
    <row r="2384" spans="1:25" ht="15" customHeight="1" x14ac:dyDescent="0.2">
      <c r="A2384" s="46"/>
      <c r="B2384" s="262" t="s">
        <v>919</v>
      </c>
      <c r="C2384" s="284" t="s">
        <v>1602</v>
      </c>
      <c r="D2384" s="262" t="s">
        <v>36</v>
      </c>
      <c r="E2384" s="262" t="s">
        <v>1603</v>
      </c>
      <c r="F2384" s="389" t="s">
        <v>923</v>
      </c>
      <c r="G2384" s="389"/>
      <c r="H2384" s="283" t="s">
        <v>1195</v>
      </c>
      <c r="I2384" s="286">
        <v>2.3E-2</v>
      </c>
      <c r="J2384" s="285">
        <v>20.61</v>
      </c>
      <c r="K2384" s="285">
        <v>0.47</v>
      </c>
      <c r="O2384" s="46"/>
      <c r="P2384" s="46"/>
      <c r="Q2384" s="46"/>
      <c r="R2384" s="46"/>
      <c r="S2384" s="46"/>
      <c r="T2384" s="46"/>
      <c r="U2384" s="46"/>
      <c r="V2384" s="46"/>
      <c r="W2384" s="46"/>
      <c r="X2384" s="46"/>
      <c r="Y2384" s="46"/>
    </row>
    <row r="2385" spans="1:25" ht="15" customHeight="1" x14ac:dyDescent="0.2">
      <c r="A2385" s="46"/>
      <c r="B2385" s="262" t="s">
        <v>919</v>
      </c>
      <c r="C2385" s="284" t="s">
        <v>3315</v>
      </c>
      <c r="D2385" s="262" t="s">
        <v>47</v>
      </c>
      <c r="E2385" s="262" t="s">
        <v>3316</v>
      </c>
      <c r="F2385" s="389" t="s">
        <v>923</v>
      </c>
      <c r="G2385" s="389"/>
      <c r="H2385" s="283" t="s">
        <v>49</v>
      </c>
      <c r="I2385" s="286">
        <v>1</v>
      </c>
      <c r="J2385" s="285">
        <v>11.16</v>
      </c>
      <c r="K2385" s="285">
        <v>11.16</v>
      </c>
      <c r="O2385" s="46"/>
      <c r="P2385" s="46"/>
      <c r="Q2385" s="46"/>
      <c r="R2385" s="46"/>
      <c r="S2385" s="46"/>
      <c r="T2385" s="46"/>
      <c r="U2385" s="46"/>
      <c r="V2385" s="46"/>
      <c r="W2385" s="46"/>
      <c r="X2385" s="46"/>
      <c r="Y2385" s="46"/>
    </row>
    <row r="2386" spans="1:25" ht="15" customHeight="1" x14ac:dyDescent="0.2">
      <c r="A2386" s="46"/>
      <c r="B2386" s="262" t="s">
        <v>919</v>
      </c>
      <c r="C2386" s="284" t="s">
        <v>1600</v>
      </c>
      <c r="D2386" s="262" t="s">
        <v>36</v>
      </c>
      <c r="E2386" s="262" t="s">
        <v>1601</v>
      </c>
      <c r="F2386" s="389" t="s">
        <v>923</v>
      </c>
      <c r="G2386" s="389"/>
      <c r="H2386" s="283" t="s">
        <v>1453</v>
      </c>
      <c r="I2386" s="286">
        <v>4.5999999999999999E-2</v>
      </c>
      <c r="J2386" s="285">
        <v>47.63</v>
      </c>
      <c r="K2386" s="285">
        <v>2.19</v>
      </c>
      <c r="O2386" s="46"/>
      <c r="P2386" s="46"/>
      <c r="Q2386" s="46"/>
      <c r="R2386" s="46"/>
      <c r="S2386" s="46"/>
      <c r="T2386" s="46"/>
      <c r="U2386" s="46"/>
      <c r="V2386" s="46"/>
      <c r="W2386" s="46"/>
      <c r="X2386" s="46"/>
      <c r="Y2386" s="46"/>
    </row>
    <row r="2387" spans="1:25" ht="15" customHeight="1" x14ac:dyDescent="0.2">
      <c r="A2387" s="46"/>
      <c r="B2387" s="262" t="s">
        <v>919</v>
      </c>
      <c r="C2387" s="284" t="s">
        <v>3322</v>
      </c>
      <c r="D2387" s="262" t="s">
        <v>36</v>
      </c>
      <c r="E2387" s="262" t="s">
        <v>3323</v>
      </c>
      <c r="F2387" s="389" t="s">
        <v>923</v>
      </c>
      <c r="G2387" s="389"/>
      <c r="H2387" s="283" t="s">
        <v>345</v>
      </c>
      <c r="I2387" s="286">
        <v>1.3</v>
      </c>
      <c r="J2387" s="285">
        <v>70.13</v>
      </c>
      <c r="K2387" s="285">
        <v>91.16</v>
      </c>
      <c r="O2387" s="46"/>
      <c r="P2387" s="46"/>
      <c r="Q2387" s="46"/>
      <c r="R2387" s="46"/>
      <c r="S2387" s="46"/>
      <c r="T2387" s="46"/>
      <c r="U2387" s="46"/>
      <c r="V2387" s="46"/>
      <c r="W2387" s="46"/>
      <c r="X2387" s="46"/>
      <c r="Y2387" s="46"/>
    </row>
    <row r="2388" spans="1:25" ht="15" customHeight="1" x14ac:dyDescent="0.2">
      <c r="A2388" s="46"/>
      <c r="B2388" s="263"/>
      <c r="C2388" s="263"/>
      <c r="D2388" s="263"/>
      <c r="E2388" s="263"/>
      <c r="F2388" s="263" t="s">
        <v>924</v>
      </c>
      <c r="G2388" s="289">
        <v>58.73</v>
      </c>
      <c r="H2388" s="263" t="s">
        <v>925</v>
      </c>
      <c r="I2388" s="289">
        <v>0</v>
      </c>
      <c r="J2388" s="263" t="s">
        <v>926</v>
      </c>
      <c r="K2388" s="289">
        <v>58.73</v>
      </c>
      <c r="O2388" s="46"/>
      <c r="P2388" s="46"/>
      <c r="Q2388" s="46"/>
      <c r="R2388" s="46"/>
      <c r="S2388" s="46"/>
      <c r="T2388" s="46"/>
      <c r="U2388" s="46"/>
      <c r="V2388" s="46"/>
      <c r="W2388" s="46"/>
      <c r="X2388" s="46"/>
      <c r="Y2388" s="46"/>
    </row>
    <row r="2389" spans="1:25" ht="15" customHeight="1" x14ac:dyDescent="0.2">
      <c r="A2389" s="46"/>
      <c r="B2389" s="263"/>
      <c r="C2389" s="263"/>
      <c r="D2389" s="263"/>
      <c r="E2389" s="263"/>
      <c r="F2389" s="263" t="s">
        <v>927</v>
      </c>
      <c r="G2389" s="289">
        <v>35.700000000000003</v>
      </c>
      <c r="H2389" s="263"/>
      <c r="I2389" s="386" t="s">
        <v>928</v>
      </c>
      <c r="J2389" s="386"/>
      <c r="K2389" s="289">
        <v>207.26</v>
      </c>
      <c r="O2389" s="46"/>
      <c r="P2389" s="46"/>
      <c r="Q2389" s="46"/>
      <c r="R2389" s="46"/>
      <c r="S2389" s="46"/>
      <c r="T2389" s="46"/>
      <c r="U2389" s="46"/>
      <c r="V2389" s="46"/>
      <c r="W2389" s="46"/>
      <c r="X2389" s="46"/>
      <c r="Y2389" s="46"/>
    </row>
    <row r="2390" spans="1:25" ht="15" customHeight="1" x14ac:dyDescent="0.2">
      <c r="A2390" s="46"/>
      <c r="B2390" s="401" t="s">
        <v>2776</v>
      </c>
      <c r="C2390" s="401"/>
      <c r="D2390" s="401"/>
      <c r="E2390" s="401"/>
      <c r="F2390" s="401"/>
      <c r="G2390" s="401"/>
      <c r="H2390" s="401"/>
      <c r="I2390" s="401"/>
      <c r="J2390" s="401"/>
      <c r="K2390" s="401"/>
      <c r="O2390" s="46"/>
      <c r="P2390" s="46"/>
      <c r="Q2390" s="46"/>
      <c r="R2390" s="46"/>
      <c r="S2390" s="46"/>
      <c r="T2390" s="46"/>
      <c r="U2390" s="46"/>
      <c r="V2390" s="46"/>
      <c r="W2390" s="46"/>
      <c r="X2390" s="46"/>
      <c r="Y2390" s="46"/>
    </row>
    <row r="2391" spans="1:25" ht="15" customHeight="1" thickBot="1" x14ac:dyDescent="0.25">
      <c r="A2391" s="46"/>
      <c r="B2391" s="425" t="s">
        <v>3368</v>
      </c>
      <c r="C2391" s="425"/>
      <c r="D2391" s="425"/>
      <c r="E2391" s="425"/>
      <c r="F2391" s="425"/>
      <c r="G2391" s="425"/>
      <c r="H2391" s="425"/>
      <c r="I2391" s="425"/>
      <c r="J2391" s="425"/>
      <c r="K2391" s="425"/>
      <c r="O2391" s="46"/>
      <c r="P2391" s="46"/>
      <c r="Q2391" s="46"/>
      <c r="R2391" s="46"/>
      <c r="S2391" s="46"/>
      <c r="T2391" s="46"/>
      <c r="U2391" s="46"/>
      <c r="V2391" s="46"/>
      <c r="W2391" s="46"/>
      <c r="X2391" s="46"/>
      <c r="Y2391" s="46"/>
    </row>
    <row r="2392" spans="1:25" ht="15" customHeight="1" thickTop="1" x14ac:dyDescent="0.2">
      <c r="A2392" s="46"/>
      <c r="B2392" s="278"/>
      <c r="C2392" s="278"/>
      <c r="D2392" s="278"/>
      <c r="E2392" s="278"/>
      <c r="F2392" s="278"/>
      <c r="G2392" s="278"/>
      <c r="H2392" s="278"/>
      <c r="I2392" s="278"/>
      <c r="J2392" s="278"/>
      <c r="K2392" s="278"/>
      <c r="O2392" s="46"/>
      <c r="P2392" s="46"/>
      <c r="Q2392" s="46"/>
      <c r="R2392" s="46"/>
      <c r="S2392" s="46"/>
      <c r="T2392" s="46"/>
      <c r="U2392" s="46"/>
      <c r="V2392" s="46"/>
      <c r="W2392" s="46"/>
      <c r="X2392" s="46"/>
      <c r="Y2392" s="46"/>
    </row>
    <row r="2393" spans="1:25" ht="15" customHeight="1" x14ac:dyDescent="0.2">
      <c r="A2393" s="46"/>
      <c r="B2393" s="259" t="s">
        <v>601</v>
      </c>
      <c r="C2393" s="267" t="s">
        <v>24</v>
      </c>
      <c r="D2393" s="259" t="s">
        <v>25</v>
      </c>
      <c r="E2393" s="259" t="s">
        <v>26</v>
      </c>
      <c r="F2393" s="387" t="s">
        <v>917</v>
      </c>
      <c r="G2393" s="387"/>
      <c r="H2393" s="271" t="s">
        <v>27</v>
      </c>
      <c r="I2393" s="267" t="s">
        <v>28</v>
      </c>
      <c r="J2393" s="267" t="s">
        <v>29</v>
      </c>
      <c r="K2393" s="267" t="s">
        <v>30</v>
      </c>
      <c r="O2393" s="46"/>
      <c r="P2393" s="46"/>
      <c r="Q2393" s="46"/>
      <c r="R2393" s="46"/>
      <c r="S2393" s="46"/>
      <c r="T2393" s="46"/>
      <c r="U2393" s="46"/>
      <c r="V2393" s="46"/>
      <c r="W2393" s="46"/>
      <c r="X2393" s="46"/>
      <c r="Y2393" s="46"/>
    </row>
    <row r="2394" spans="1:25" ht="15" customHeight="1" x14ac:dyDescent="0.2">
      <c r="A2394" s="46"/>
      <c r="B2394" s="260" t="s">
        <v>918</v>
      </c>
      <c r="C2394" s="275" t="s">
        <v>2473</v>
      </c>
      <c r="D2394" s="260" t="s">
        <v>73</v>
      </c>
      <c r="E2394" s="260" t="s">
        <v>586</v>
      </c>
      <c r="F2394" s="388" t="s">
        <v>952</v>
      </c>
      <c r="G2394" s="388"/>
      <c r="H2394" s="274" t="s">
        <v>83</v>
      </c>
      <c r="I2394" s="277">
        <v>1</v>
      </c>
      <c r="J2394" s="276">
        <v>60.29</v>
      </c>
      <c r="K2394" s="276">
        <v>60.29</v>
      </c>
      <c r="O2394" s="46"/>
      <c r="P2394" s="46"/>
      <c r="Q2394" s="46"/>
      <c r="R2394" s="46"/>
      <c r="S2394" s="46"/>
      <c r="T2394" s="46"/>
      <c r="U2394" s="46"/>
      <c r="V2394" s="46"/>
      <c r="W2394" s="46"/>
      <c r="X2394" s="46"/>
      <c r="Y2394" s="46"/>
    </row>
    <row r="2395" spans="1:25" ht="15" customHeight="1" x14ac:dyDescent="0.2">
      <c r="A2395" s="46"/>
      <c r="B2395" s="261" t="s">
        <v>953</v>
      </c>
      <c r="C2395" s="280" t="s">
        <v>954</v>
      </c>
      <c r="D2395" s="261" t="s">
        <v>47</v>
      </c>
      <c r="E2395" s="261" t="s">
        <v>955</v>
      </c>
      <c r="F2395" s="385" t="s">
        <v>3970</v>
      </c>
      <c r="G2395" s="385"/>
      <c r="H2395" s="279" t="s">
        <v>950</v>
      </c>
      <c r="I2395" s="282">
        <v>0.6</v>
      </c>
      <c r="J2395" s="281">
        <v>34.46</v>
      </c>
      <c r="K2395" s="281">
        <v>20.67</v>
      </c>
      <c r="O2395" s="46"/>
      <c r="P2395" s="46"/>
      <c r="Q2395" s="46"/>
      <c r="R2395" s="46"/>
      <c r="S2395" s="46"/>
      <c r="T2395" s="46"/>
      <c r="U2395" s="46"/>
      <c r="V2395" s="46"/>
      <c r="W2395" s="46"/>
      <c r="X2395" s="46"/>
      <c r="Y2395" s="46"/>
    </row>
    <row r="2396" spans="1:25" ht="45.6" customHeight="1" x14ac:dyDescent="0.2">
      <c r="A2396" s="46"/>
      <c r="B2396" s="261" t="s">
        <v>953</v>
      </c>
      <c r="C2396" s="280" t="s">
        <v>957</v>
      </c>
      <c r="D2396" s="261" t="s">
        <v>47</v>
      </c>
      <c r="E2396" s="261" t="s">
        <v>958</v>
      </c>
      <c r="F2396" s="385" t="s">
        <v>3970</v>
      </c>
      <c r="G2396" s="385"/>
      <c r="H2396" s="279" t="s">
        <v>950</v>
      </c>
      <c r="I2396" s="282">
        <v>0.6</v>
      </c>
      <c r="J2396" s="281">
        <v>26.08</v>
      </c>
      <c r="K2396" s="281">
        <v>15.64</v>
      </c>
      <c r="O2396" s="46"/>
      <c r="P2396" s="46"/>
      <c r="Q2396" s="46"/>
      <c r="R2396" s="46"/>
      <c r="S2396" s="46"/>
      <c r="T2396" s="46"/>
      <c r="U2396" s="46"/>
      <c r="V2396" s="46"/>
      <c r="W2396" s="46"/>
      <c r="X2396" s="46"/>
      <c r="Y2396" s="46"/>
    </row>
    <row r="2397" spans="1:25" ht="15" customHeight="1" x14ac:dyDescent="0.2">
      <c r="A2397" s="46"/>
      <c r="B2397" s="262" t="s">
        <v>919</v>
      </c>
      <c r="C2397" s="284" t="s">
        <v>1596</v>
      </c>
      <c r="D2397" s="262" t="s">
        <v>47</v>
      </c>
      <c r="E2397" s="262" t="s">
        <v>1597</v>
      </c>
      <c r="F2397" s="389" t="s">
        <v>923</v>
      </c>
      <c r="G2397" s="389"/>
      <c r="H2397" s="283" t="s">
        <v>49</v>
      </c>
      <c r="I2397" s="286">
        <v>1</v>
      </c>
      <c r="J2397" s="285">
        <v>2.04</v>
      </c>
      <c r="K2397" s="285">
        <v>2.04</v>
      </c>
      <c r="O2397" s="46"/>
      <c r="P2397" s="46"/>
      <c r="Q2397" s="46"/>
      <c r="R2397" s="46"/>
      <c r="S2397" s="46"/>
      <c r="T2397" s="46"/>
      <c r="U2397" s="46"/>
      <c r="V2397" s="46"/>
      <c r="W2397" s="46"/>
      <c r="X2397" s="46"/>
      <c r="Y2397" s="46"/>
    </row>
    <row r="2398" spans="1:25" ht="15" customHeight="1" x14ac:dyDescent="0.2">
      <c r="A2398" s="46"/>
      <c r="B2398" s="262" t="s">
        <v>919</v>
      </c>
      <c r="C2398" s="284" t="s">
        <v>1602</v>
      </c>
      <c r="D2398" s="262" t="s">
        <v>36</v>
      </c>
      <c r="E2398" s="262" t="s">
        <v>1603</v>
      </c>
      <c r="F2398" s="389" t="s">
        <v>923</v>
      </c>
      <c r="G2398" s="389"/>
      <c r="H2398" s="283" t="s">
        <v>1195</v>
      </c>
      <c r="I2398" s="286">
        <v>0.01</v>
      </c>
      <c r="J2398" s="285">
        <v>20.61</v>
      </c>
      <c r="K2398" s="285">
        <v>0.2</v>
      </c>
      <c r="O2398" s="46"/>
      <c r="P2398" s="46"/>
      <c r="Q2398" s="46"/>
      <c r="R2398" s="46"/>
      <c r="S2398" s="46"/>
      <c r="T2398" s="46"/>
      <c r="U2398" s="46"/>
      <c r="V2398" s="46"/>
      <c r="W2398" s="46"/>
      <c r="X2398" s="46"/>
      <c r="Y2398" s="46"/>
    </row>
    <row r="2399" spans="1:25" ht="15" customHeight="1" x14ac:dyDescent="0.2">
      <c r="A2399" s="46"/>
      <c r="B2399" s="262" t="s">
        <v>919</v>
      </c>
      <c r="C2399" s="284" t="s">
        <v>1606</v>
      </c>
      <c r="D2399" s="262" t="s">
        <v>36</v>
      </c>
      <c r="E2399" s="262" t="s">
        <v>1607</v>
      </c>
      <c r="F2399" s="389" t="s">
        <v>923</v>
      </c>
      <c r="G2399" s="389"/>
      <c r="H2399" s="283" t="s">
        <v>345</v>
      </c>
      <c r="I2399" s="286">
        <v>1.4</v>
      </c>
      <c r="J2399" s="285">
        <v>13.97</v>
      </c>
      <c r="K2399" s="285">
        <v>19.55</v>
      </c>
      <c r="O2399" s="46"/>
      <c r="P2399" s="46"/>
      <c r="Q2399" s="46"/>
      <c r="R2399" s="46"/>
      <c r="S2399" s="46"/>
      <c r="T2399" s="46"/>
      <c r="U2399" s="46"/>
      <c r="V2399" s="46"/>
      <c r="W2399" s="46"/>
      <c r="X2399" s="46"/>
      <c r="Y2399" s="46"/>
    </row>
    <row r="2400" spans="1:25" ht="15" customHeight="1" x14ac:dyDescent="0.2">
      <c r="A2400" s="46"/>
      <c r="B2400" s="262" t="s">
        <v>919</v>
      </c>
      <c r="C2400" s="284" t="s">
        <v>1600</v>
      </c>
      <c r="D2400" s="262" t="s">
        <v>36</v>
      </c>
      <c r="E2400" s="262" t="s">
        <v>1601</v>
      </c>
      <c r="F2400" s="389" t="s">
        <v>923</v>
      </c>
      <c r="G2400" s="389"/>
      <c r="H2400" s="283" t="s">
        <v>1453</v>
      </c>
      <c r="I2400" s="286">
        <v>4.5999999999999999E-2</v>
      </c>
      <c r="J2400" s="285">
        <v>47.63</v>
      </c>
      <c r="K2400" s="285">
        <v>2.19</v>
      </c>
      <c r="O2400" s="46"/>
      <c r="P2400" s="46"/>
      <c r="Q2400" s="46"/>
      <c r="R2400" s="46"/>
      <c r="S2400" s="46"/>
      <c r="T2400" s="46"/>
      <c r="U2400" s="46"/>
      <c r="V2400" s="46"/>
      <c r="W2400" s="46"/>
      <c r="X2400" s="46"/>
      <c r="Y2400" s="46"/>
    </row>
    <row r="2401" spans="1:25" ht="15" customHeight="1" x14ac:dyDescent="0.2">
      <c r="A2401" s="46"/>
      <c r="B2401" s="263"/>
      <c r="C2401" s="263"/>
      <c r="D2401" s="263"/>
      <c r="E2401" s="263"/>
      <c r="F2401" s="263" t="s">
        <v>924</v>
      </c>
      <c r="G2401" s="289">
        <v>32.03</v>
      </c>
      <c r="H2401" s="263" t="s">
        <v>925</v>
      </c>
      <c r="I2401" s="289">
        <v>0</v>
      </c>
      <c r="J2401" s="263" t="s">
        <v>926</v>
      </c>
      <c r="K2401" s="289">
        <v>32.03</v>
      </c>
      <c r="O2401" s="46"/>
      <c r="P2401" s="46"/>
      <c r="Q2401" s="46"/>
      <c r="R2401" s="46"/>
      <c r="S2401" s="46"/>
      <c r="T2401" s="46"/>
      <c r="U2401" s="46"/>
      <c r="V2401" s="46"/>
      <c r="W2401" s="46"/>
      <c r="X2401" s="46"/>
      <c r="Y2401" s="46"/>
    </row>
    <row r="2402" spans="1:25" ht="15" customHeight="1" x14ac:dyDescent="0.2">
      <c r="A2402" s="46"/>
      <c r="B2402" s="263"/>
      <c r="C2402" s="263"/>
      <c r="D2402" s="263"/>
      <c r="E2402" s="263"/>
      <c r="F2402" s="263" t="s">
        <v>927</v>
      </c>
      <c r="G2402" s="289">
        <v>12.54</v>
      </c>
      <c r="H2402" s="263"/>
      <c r="I2402" s="386" t="s">
        <v>928</v>
      </c>
      <c r="J2402" s="386"/>
      <c r="K2402" s="289">
        <v>72.83</v>
      </c>
      <c r="O2402" s="46"/>
      <c r="P2402" s="46"/>
      <c r="Q2402" s="46"/>
      <c r="R2402" s="46"/>
      <c r="S2402" s="46"/>
      <c r="T2402" s="46"/>
      <c r="U2402" s="46"/>
      <c r="V2402" s="46"/>
      <c r="W2402" s="46"/>
      <c r="X2402" s="46"/>
      <c r="Y2402" s="46"/>
    </row>
    <row r="2403" spans="1:25" ht="15" customHeight="1" x14ac:dyDescent="0.2">
      <c r="A2403" s="46"/>
      <c r="B2403" s="401" t="s">
        <v>2776</v>
      </c>
      <c r="C2403" s="401"/>
      <c r="D2403" s="401"/>
      <c r="E2403" s="401"/>
      <c r="F2403" s="401"/>
      <c r="G2403" s="401"/>
      <c r="H2403" s="401"/>
      <c r="I2403" s="401"/>
      <c r="J2403" s="401"/>
      <c r="K2403" s="401"/>
      <c r="O2403" s="46"/>
      <c r="P2403" s="46"/>
      <c r="Q2403" s="46"/>
      <c r="R2403" s="46"/>
      <c r="S2403" s="46"/>
      <c r="T2403" s="46"/>
      <c r="U2403" s="46"/>
      <c r="V2403" s="46"/>
      <c r="W2403" s="46"/>
      <c r="X2403" s="46"/>
      <c r="Y2403" s="46"/>
    </row>
    <row r="2404" spans="1:25" ht="15" customHeight="1" thickBot="1" x14ac:dyDescent="0.25">
      <c r="A2404" s="46"/>
      <c r="B2404" s="425" t="s">
        <v>2821</v>
      </c>
      <c r="C2404" s="425"/>
      <c r="D2404" s="425"/>
      <c r="E2404" s="425"/>
      <c r="F2404" s="425"/>
      <c r="G2404" s="425"/>
      <c r="H2404" s="425"/>
      <c r="I2404" s="425"/>
      <c r="J2404" s="425"/>
      <c r="K2404" s="425"/>
      <c r="O2404" s="46"/>
      <c r="P2404" s="46"/>
      <c r="Q2404" s="46"/>
      <c r="R2404" s="46"/>
      <c r="S2404" s="46"/>
      <c r="T2404" s="46"/>
      <c r="U2404" s="46"/>
      <c r="V2404" s="46"/>
      <c r="W2404" s="46"/>
      <c r="X2404" s="46"/>
      <c r="Y2404" s="46"/>
    </row>
    <row r="2405" spans="1:25" ht="15" customHeight="1" thickTop="1" x14ac:dyDescent="0.2">
      <c r="A2405" s="46"/>
      <c r="B2405" s="278"/>
      <c r="C2405" s="278"/>
      <c r="D2405" s="278"/>
      <c r="E2405" s="278"/>
      <c r="F2405" s="278"/>
      <c r="G2405" s="278"/>
      <c r="H2405" s="278"/>
      <c r="I2405" s="278"/>
      <c r="J2405" s="278"/>
      <c r="K2405" s="278"/>
      <c r="O2405" s="46"/>
      <c r="P2405" s="46"/>
      <c r="Q2405" s="46"/>
      <c r="R2405" s="46"/>
      <c r="S2405" s="46"/>
      <c r="T2405" s="46"/>
      <c r="U2405" s="46"/>
      <c r="V2405" s="46"/>
      <c r="W2405" s="46"/>
      <c r="X2405" s="46"/>
      <c r="Y2405" s="46"/>
    </row>
    <row r="2406" spans="1:25" ht="15" customHeight="1" x14ac:dyDescent="0.2">
      <c r="A2406" s="46"/>
      <c r="B2406" s="259" t="s">
        <v>602</v>
      </c>
      <c r="C2406" s="267" t="s">
        <v>24</v>
      </c>
      <c r="D2406" s="259" t="s">
        <v>25</v>
      </c>
      <c r="E2406" s="259" t="s">
        <v>26</v>
      </c>
      <c r="F2406" s="387" t="s">
        <v>917</v>
      </c>
      <c r="G2406" s="387"/>
      <c r="H2406" s="271" t="s">
        <v>27</v>
      </c>
      <c r="I2406" s="267" t="s">
        <v>28</v>
      </c>
      <c r="J2406" s="267" t="s">
        <v>29</v>
      </c>
      <c r="K2406" s="267" t="s">
        <v>30</v>
      </c>
      <c r="O2406" s="46"/>
      <c r="P2406" s="46"/>
      <c r="Q2406" s="46"/>
      <c r="R2406" s="46"/>
      <c r="S2406" s="46"/>
      <c r="T2406" s="46"/>
      <c r="U2406" s="46"/>
      <c r="V2406" s="46"/>
      <c r="W2406" s="46"/>
      <c r="X2406" s="46"/>
      <c r="Y2406" s="46"/>
    </row>
    <row r="2407" spans="1:25" ht="15" customHeight="1" x14ac:dyDescent="0.2">
      <c r="A2407" s="46"/>
      <c r="B2407" s="260" t="s">
        <v>918</v>
      </c>
      <c r="C2407" s="275" t="s">
        <v>2497</v>
      </c>
      <c r="D2407" s="260" t="s">
        <v>73</v>
      </c>
      <c r="E2407" s="260" t="s">
        <v>588</v>
      </c>
      <c r="F2407" s="388" t="s">
        <v>952</v>
      </c>
      <c r="G2407" s="388"/>
      <c r="H2407" s="274" t="s">
        <v>83</v>
      </c>
      <c r="I2407" s="277">
        <v>1</v>
      </c>
      <c r="J2407" s="276">
        <v>110.3</v>
      </c>
      <c r="K2407" s="276">
        <v>110.3</v>
      </c>
      <c r="O2407" s="46"/>
      <c r="P2407" s="46"/>
      <c r="Q2407" s="46"/>
      <c r="R2407" s="46"/>
      <c r="S2407" s="46"/>
      <c r="T2407" s="46"/>
      <c r="U2407" s="46"/>
      <c r="V2407" s="46"/>
      <c r="W2407" s="46"/>
      <c r="X2407" s="46"/>
      <c r="Y2407" s="46"/>
    </row>
    <row r="2408" spans="1:25" ht="15" customHeight="1" x14ac:dyDescent="0.2">
      <c r="A2408" s="46"/>
      <c r="B2408" s="261" t="s">
        <v>953</v>
      </c>
      <c r="C2408" s="280" t="s">
        <v>954</v>
      </c>
      <c r="D2408" s="261" t="s">
        <v>47</v>
      </c>
      <c r="E2408" s="261" t="s">
        <v>955</v>
      </c>
      <c r="F2408" s="385" t="s">
        <v>3970</v>
      </c>
      <c r="G2408" s="385"/>
      <c r="H2408" s="279" t="s">
        <v>950</v>
      </c>
      <c r="I2408" s="282">
        <v>1.1000000000000001</v>
      </c>
      <c r="J2408" s="281">
        <v>34.46</v>
      </c>
      <c r="K2408" s="281">
        <v>37.9</v>
      </c>
      <c r="O2408" s="46"/>
      <c r="P2408" s="46"/>
      <c r="Q2408" s="46"/>
      <c r="R2408" s="46"/>
      <c r="S2408" s="46"/>
      <c r="T2408" s="46"/>
      <c r="U2408" s="46"/>
      <c r="V2408" s="46"/>
      <c r="W2408" s="46"/>
      <c r="X2408" s="46"/>
      <c r="Y2408" s="46"/>
    </row>
    <row r="2409" spans="1:25" ht="15" customHeight="1" x14ac:dyDescent="0.2">
      <c r="A2409" s="46"/>
      <c r="B2409" s="261" t="s">
        <v>953</v>
      </c>
      <c r="C2409" s="280" t="s">
        <v>957</v>
      </c>
      <c r="D2409" s="261" t="s">
        <v>47</v>
      </c>
      <c r="E2409" s="261" t="s">
        <v>958</v>
      </c>
      <c r="F2409" s="385" t="s">
        <v>3970</v>
      </c>
      <c r="G2409" s="385"/>
      <c r="H2409" s="279" t="s">
        <v>950</v>
      </c>
      <c r="I2409" s="282">
        <v>1.1000000000000001</v>
      </c>
      <c r="J2409" s="281">
        <v>26.08</v>
      </c>
      <c r="K2409" s="281">
        <v>28.68</v>
      </c>
      <c r="O2409" s="46"/>
      <c r="P2409" s="46"/>
      <c r="Q2409" s="46"/>
      <c r="R2409" s="46"/>
      <c r="S2409" s="46"/>
      <c r="T2409" s="46"/>
      <c r="U2409" s="46"/>
      <c r="V2409" s="46"/>
      <c r="W2409" s="46"/>
      <c r="X2409" s="46"/>
      <c r="Y2409" s="46"/>
    </row>
    <row r="2410" spans="1:25" ht="15" customHeight="1" x14ac:dyDescent="0.2">
      <c r="A2410" s="46"/>
      <c r="B2410" s="262" t="s">
        <v>919</v>
      </c>
      <c r="C2410" s="284" t="s">
        <v>1602</v>
      </c>
      <c r="D2410" s="262" t="s">
        <v>36</v>
      </c>
      <c r="E2410" s="262" t="s">
        <v>1603</v>
      </c>
      <c r="F2410" s="389" t="s">
        <v>923</v>
      </c>
      <c r="G2410" s="389"/>
      <c r="H2410" s="283" t="s">
        <v>1195</v>
      </c>
      <c r="I2410" s="286">
        <v>2.3E-2</v>
      </c>
      <c r="J2410" s="285">
        <v>20.61</v>
      </c>
      <c r="K2410" s="285">
        <v>0.47</v>
      </c>
      <c r="O2410" s="46"/>
      <c r="P2410" s="46"/>
      <c r="Q2410" s="46"/>
      <c r="R2410" s="46"/>
      <c r="S2410" s="46"/>
      <c r="T2410" s="46"/>
      <c r="U2410" s="46"/>
      <c r="V2410" s="46"/>
      <c r="W2410" s="46"/>
      <c r="X2410" s="46"/>
      <c r="Y2410" s="46"/>
    </row>
    <row r="2411" spans="1:25" ht="15" customHeight="1" x14ac:dyDescent="0.2">
      <c r="A2411" s="46"/>
      <c r="B2411" s="262" t="s">
        <v>919</v>
      </c>
      <c r="C2411" s="284" t="s">
        <v>1598</v>
      </c>
      <c r="D2411" s="262" t="s">
        <v>47</v>
      </c>
      <c r="E2411" s="262" t="s">
        <v>1599</v>
      </c>
      <c r="F2411" s="389" t="s">
        <v>923</v>
      </c>
      <c r="G2411" s="389"/>
      <c r="H2411" s="283" t="s">
        <v>49</v>
      </c>
      <c r="I2411" s="286">
        <v>2.33</v>
      </c>
      <c r="J2411" s="285">
        <v>2.48</v>
      </c>
      <c r="K2411" s="285">
        <v>5.77</v>
      </c>
      <c r="O2411" s="46"/>
      <c r="P2411" s="46"/>
      <c r="Q2411" s="46"/>
      <c r="R2411" s="46"/>
      <c r="S2411" s="46"/>
      <c r="T2411" s="46"/>
      <c r="U2411" s="46"/>
      <c r="V2411" s="46"/>
      <c r="W2411" s="46"/>
      <c r="X2411" s="46"/>
      <c r="Y2411" s="46"/>
    </row>
    <row r="2412" spans="1:25" ht="15" customHeight="1" x14ac:dyDescent="0.2">
      <c r="A2412" s="46"/>
      <c r="B2412" s="262" t="s">
        <v>919</v>
      </c>
      <c r="C2412" s="284" t="s">
        <v>1600</v>
      </c>
      <c r="D2412" s="262" t="s">
        <v>36</v>
      </c>
      <c r="E2412" s="262" t="s">
        <v>1601</v>
      </c>
      <c r="F2412" s="389" t="s">
        <v>923</v>
      </c>
      <c r="G2412" s="389"/>
      <c r="H2412" s="283" t="s">
        <v>1453</v>
      </c>
      <c r="I2412" s="286">
        <v>4.5999999999999999E-2</v>
      </c>
      <c r="J2412" s="285">
        <v>47.63</v>
      </c>
      <c r="K2412" s="285">
        <v>2.19</v>
      </c>
      <c r="O2412" s="46"/>
      <c r="P2412" s="46"/>
      <c r="Q2412" s="46"/>
      <c r="R2412" s="46"/>
      <c r="S2412" s="46"/>
      <c r="T2412" s="46"/>
      <c r="U2412" s="46"/>
      <c r="V2412" s="46"/>
      <c r="W2412" s="46"/>
      <c r="X2412" s="46"/>
      <c r="Y2412" s="46"/>
    </row>
    <row r="2413" spans="1:25" ht="15" customHeight="1" x14ac:dyDescent="0.2">
      <c r="A2413" s="46"/>
      <c r="B2413" s="262" t="s">
        <v>919</v>
      </c>
      <c r="C2413" s="284" t="s">
        <v>1608</v>
      </c>
      <c r="D2413" s="262" t="s">
        <v>36</v>
      </c>
      <c r="E2413" s="262" t="s">
        <v>1609</v>
      </c>
      <c r="F2413" s="389" t="s">
        <v>923</v>
      </c>
      <c r="G2413" s="389"/>
      <c r="H2413" s="283" t="s">
        <v>345</v>
      </c>
      <c r="I2413" s="286">
        <v>1.4</v>
      </c>
      <c r="J2413" s="285">
        <v>25.21</v>
      </c>
      <c r="K2413" s="285">
        <v>35.29</v>
      </c>
      <c r="O2413" s="46"/>
      <c r="P2413" s="46"/>
      <c r="Q2413" s="46"/>
      <c r="R2413" s="46"/>
      <c r="S2413" s="46"/>
      <c r="T2413" s="46"/>
      <c r="U2413" s="46"/>
      <c r="V2413" s="46"/>
      <c r="W2413" s="46"/>
      <c r="X2413" s="46"/>
      <c r="Y2413" s="46"/>
    </row>
    <row r="2414" spans="1:25" ht="15" customHeight="1" x14ac:dyDescent="0.2">
      <c r="A2414" s="46"/>
      <c r="B2414" s="263"/>
      <c r="C2414" s="263"/>
      <c r="D2414" s="263"/>
      <c r="E2414" s="263"/>
      <c r="F2414" s="263" t="s">
        <v>924</v>
      </c>
      <c r="G2414" s="289">
        <v>58.73</v>
      </c>
      <c r="H2414" s="263" t="s">
        <v>925</v>
      </c>
      <c r="I2414" s="289">
        <v>0</v>
      </c>
      <c r="J2414" s="263" t="s">
        <v>926</v>
      </c>
      <c r="K2414" s="289">
        <v>58.73</v>
      </c>
      <c r="O2414" s="46"/>
      <c r="P2414" s="46"/>
      <c r="Q2414" s="46"/>
      <c r="R2414" s="46"/>
      <c r="S2414" s="46"/>
      <c r="T2414" s="46"/>
      <c r="U2414" s="46"/>
      <c r="V2414" s="46"/>
      <c r="W2414" s="46"/>
      <c r="X2414" s="46"/>
      <c r="Y2414" s="46"/>
    </row>
    <row r="2415" spans="1:25" ht="15" customHeight="1" x14ac:dyDescent="0.2">
      <c r="A2415" s="46"/>
      <c r="B2415" s="263"/>
      <c r="C2415" s="263"/>
      <c r="D2415" s="263"/>
      <c r="E2415" s="263"/>
      <c r="F2415" s="263" t="s">
        <v>927</v>
      </c>
      <c r="G2415" s="289">
        <v>22.95</v>
      </c>
      <c r="H2415" s="263"/>
      <c r="I2415" s="386" t="s">
        <v>928</v>
      </c>
      <c r="J2415" s="386"/>
      <c r="K2415" s="289">
        <v>133.25</v>
      </c>
      <c r="O2415" s="46"/>
      <c r="P2415" s="46"/>
      <c r="Q2415" s="46"/>
      <c r="R2415" s="46"/>
      <c r="S2415" s="46"/>
      <c r="T2415" s="46"/>
      <c r="U2415" s="46"/>
      <c r="V2415" s="46"/>
      <c r="W2415" s="46"/>
      <c r="X2415" s="46"/>
      <c r="Y2415" s="46"/>
    </row>
    <row r="2416" spans="1:25" ht="15" customHeight="1" x14ac:dyDescent="0.2">
      <c r="A2416" s="46"/>
      <c r="B2416" s="401" t="s">
        <v>2776</v>
      </c>
      <c r="C2416" s="401"/>
      <c r="D2416" s="401"/>
      <c r="E2416" s="401"/>
      <c r="F2416" s="401"/>
      <c r="G2416" s="401"/>
      <c r="H2416" s="401"/>
      <c r="I2416" s="401"/>
      <c r="J2416" s="401"/>
      <c r="K2416" s="401"/>
      <c r="O2416" s="46"/>
      <c r="P2416" s="46"/>
      <c r="Q2416" s="46"/>
      <c r="R2416" s="46"/>
      <c r="S2416" s="46"/>
      <c r="T2416" s="46"/>
      <c r="U2416" s="46"/>
      <c r="V2416" s="46"/>
      <c r="W2416" s="46"/>
      <c r="X2416" s="46"/>
      <c r="Y2416" s="46"/>
    </row>
    <row r="2417" spans="1:25" ht="15" customHeight="1" thickBot="1" x14ac:dyDescent="0.25">
      <c r="A2417" s="46"/>
      <c r="B2417" s="425" t="s">
        <v>2822</v>
      </c>
      <c r="C2417" s="425"/>
      <c r="D2417" s="425"/>
      <c r="E2417" s="425"/>
      <c r="F2417" s="425"/>
      <c r="G2417" s="425"/>
      <c r="H2417" s="425"/>
      <c r="I2417" s="425"/>
      <c r="J2417" s="425"/>
      <c r="K2417" s="425"/>
      <c r="O2417" s="46"/>
      <c r="P2417" s="46"/>
      <c r="Q2417" s="46"/>
      <c r="R2417" s="46"/>
      <c r="S2417" s="46"/>
      <c r="T2417" s="46"/>
      <c r="U2417" s="46"/>
      <c r="V2417" s="46"/>
      <c r="W2417" s="46"/>
      <c r="X2417" s="46"/>
      <c r="Y2417" s="46"/>
    </row>
    <row r="2418" spans="1:25" ht="15" customHeight="1" thickTop="1" x14ac:dyDescent="0.2">
      <c r="A2418" s="46"/>
      <c r="B2418" s="278"/>
      <c r="C2418" s="278"/>
      <c r="D2418" s="278"/>
      <c r="E2418" s="278"/>
      <c r="F2418" s="278"/>
      <c r="G2418" s="278"/>
      <c r="H2418" s="278"/>
      <c r="I2418" s="278"/>
      <c r="J2418" s="278"/>
      <c r="K2418" s="278"/>
      <c r="O2418" s="46"/>
      <c r="P2418" s="46"/>
      <c r="Q2418" s="46"/>
      <c r="R2418" s="46"/>
      <c r="S2418" s="46"/>
      <c r="T2418" s="46"/>
      <c r="U2418" s="46"/>
      <c r="V2418" s="46"/>
      <c r="W2418" s="46"/>
      <c r="X2418" s="46"/>
      <c r="Y2418" s="46"/>
    </row>
    <row r="2419" spans="1:25" ht="15" customHeight="1" x14ac:dyDescent="0.2">
      <c r="A2419" s="46"/>
      <c r="B2419" s="259" t="s">
        <v>605</v>
      </c>
      <c r="C2419" s="267" t="s">
        <v>24</v>
      </c>
      <c r="D2419" s="259" t="s">
        <v>25</v>
      </c>
      <c r="E2419" s="259" t="s">
        <v>26</v>
      </c>
      <c r="F2419" s="387" t="s">
        <v>917</v>
      </c>
      <c r="G2419" s="387"/>
      <c r="H2419" s="271" t="s">
        <v>27</v>
      </c>
      <c r="I2419" s="267" t="s">
        <v>28</v>
      </c>
      <c r="J2419" s="267" t="s">
        <v>29</v>
      </c>
      <c r="K2419" s="267" t="s">
        <v>30</v>
      </c>
      <c r="O2419" s="46"/>
      <c r="P2419" s="46"/>
      <c r="Q2419" s="46"/>
      <c r="R2419" s="46"/>
      <c r="S2419" s="46"/>
      <c r="T2419" s="46"/>
      <c r="U2419" s="46"/>
      <c r="V2419" s="46"/>
      <c r="W2419" s="46"/>
      <c r="X2419" s="46"/>
      <c r="Y2419" s="46"/>
    </row>
    <row r="2420" spans="1:25" ht="15" customHeight="1" x14ac:dyDescent="0.2">
      <c r="A2420" s="46"/>
      <c r="B2420" s="260" t="s">
        <v>918</v>
      </c>
      <c r="C2420" s="275" t="s">
        <v>2465</v>
      </c>
      <c r="D2420" s="260" t="s">
        <v>73</v>
      </c>
      <c r="E2420" s="260" t="s">
        <v>590</v>
      </c>
      <c r="F2420" s="388" t="s">
        <v>952</v>
      </c>
      <c r="G2420" s="388"/>
      <c r="H2420" s="274" t="s">
        <v>83</v>
      </c>
      <c r="I2420" s="277">
        <v>1</v>
      </c>
      <c r="J2420" s="276">
        <v>52.96</v>
      </c>
      <c r="K2420" s="276">
        <v>52.96</v>
      </c>
      <c r="O2420" s="46"/>
      <c r="P2420" s="46"/>
      <c r="Q2420" s="46"/>
      <c r="R2420" s="46"/>
      <c r="S2420" s="46"/>
      <c r="T2420" s="46"/>
      <c r="U2420" s="46"/>
      <c r="V2420" s="46"/>
      <c r="W2420" s="46"/>
      <c r="X2420" s="46"/>
      <c r="Y2420" s="46"/>
    </row>
    <row r="2421" spans="1:25" ht="15" customHeight="1" x14ac:dyDescent="0.2">
      <c r="A2421" s="46"/>
      <c r="B2421" s="261" t="s">
        <v>953</v>
      </c>
      <c r="C2421" s="280" t="s">
        <v>954</v>
      </c>
      <c r="D2421" s="261" t="s">
        <v>47</v>
      </c>
      <c r="E2421" s="261" t="s">
        <v>955</v>
      </c>
      <c r="F2421" s="385" t="s">
        <v>3970</v>
      </c>
      <c r="G2421" s="385"/>
      <c r="H2421" s="279" t="s">
        <v>950</v>
      </c>
      <c r="I2421" s="282">
        <v>0.5</v>
      </c>
      <c r="J2421" s="281">
        <v>34.46</v>
      </c>
      <c r="K2421" s="281">
        <v>17.23</v>
      </c>
      <c r="O2421" s="46"/>
      <c r="P2421" s="46"/>
      <c r="Q2421" s="46"/>
      <c r="R2421" s="46"/>
      <c r="S2421" s="46"/>
      <c r="T2421" s="46"/>
      <c r="U2421" s="46"/>
      <c r="V2421" s="46"/>
      <c r="W2421" s="46"/>
      <c r="X2421" s="46"/>
      <c r="Y2421" s="46"/>
    </row>
    <row r="2422" spans="1:25" ht="15" customHeight="1" x14ac:dyDescent="0.2">
      <c r="A2422" s="46"/>
      <c r="B2422" s="261" t="s">
        <v>953</v>
      </c>
      <c r="C2422" s="280" t="s">
        <v>957</v>
      </c>
      <c r="D2422" s="261" t="s">
        <v>47</v>
      </c>
      <c r="E2422" s="261" t="s">
        <v>958</v>
      </c>
      <c r="F2422" s="385" t="s">
        <v>3970</v>
      </c>
      <c r="G2422" s="385"/>
      <c r="H2422" s="279" t="s">
        <v>950</v>
      </c>
      <c r="I2422" s="282">
        <v>0.5</v>
      </c>
      <c r="J2422" s="281">
        <v>26.08</v>
      </c>
      <c r="K2422" s="281">
        <v>13.04</v>
      </c>
      <c r="O2422" s="46"/>
      <c r="P2422" s="46"/>
      <c r="Q2422" s="46"/>
      <c r="R2422" s="46"/>
      <c r="S2422" s="46"/>
      <c r="T2422" s="46"/>
      <c r="U2422" s="46"/>
      <c r="V2422" s="46"/>
      <c r="W2422" s="46"/>
      <c r="X2422" s="46"/>
      <c r="Y2422" s="46"/>
    </row>
    <row r="2423" spans="1:25" ht="15" customHeight="1" x14ac:dyDescent="0.2">
      <c r="A2423" s="46"/>
      <c r="B2423" s="262" t="s">
        <v>919</v>
      </c>
      <c r="C2423" s="284" t="s">
        <v>1610</v>
      </c>
      <c r="D2423" s="262" t="s">
        <v>36</v>
      </c>
      <c r="E2423" s="262" t="s">
        <v>1611</v>
      </c>
      <c r="F2423" s="389" t="s">
        <v>923</v>
      </c>
      <c r="G2423" s="389"/>
      <c r="H2423" s="283" t="s">
        <v>1195</v>
      </c>
      <c r="I2423" s="286">
        <v>5.0000000000000001E-3</v>
      </c>
      <c r="J2423" s="285">
        <v>74.739999999999995</v>
      </c>
      <c r="K2423" s="285">
        <v>0.37</v>
      </c>
      <c r="O2423" s="46"/>
      <c r="P2423" s="46"/>
      <c r="Q2423" s="46"/>
      <c r="R2423" s="46"/>
      <c r="S2423" s="46"/>
      <c r="T2423" s="46"/>
      <c r="U2423" s="46"/>
      <c r="V2423" s="46"/>
      <c r="W2423" s="46"/>
      <c r="X2423" s="46"/>
      <c r="Y2423" s="46"/>
    </row>
    <row r="2424" spans="1:25" ht="15" customHeight="1" x14ac:dyDescent="0.2">
      <c r="A2424" s="46"/>
      <c r="B2424" s="262" t="s">
        <v>919</v>
      </c>
      <c r="C2424" s="284" t="s">
        <v>1612</v>
      </c>
      <c r="D2424" s="262" t="s">
        <v>36</v>
      </c>
      <c r="E2424" s="262" t="s">
        <v>1613</v>
      </c>
      <c r="F2424" s="389" t="s">
        <v>923</v>
      </c>
      <c r="G2424" s="389"/>
      <c r="H2424" s="283" t="s">
        <v>345</v>
      </c>
      <c r="I2424" s="286">
        <v>1.5</v>
      </c>
      <c r="J2424" s="285">
        <v>14.57</v>
      </c>
      <c r="K2424" s="285">
        <v>21.85</v>
      </c>
      <c r="O2424" s="46"/>
      <c r="P2424" s="46"/>
      <c r="Q2424" s="46"/>
      <c r="R2424" s="46"/>
      <c r="S2424" s="46"/>
      <c r="T2424" s="46"/>
      <c r="U2424" s="46"/>
      <c r="V2424" s="46"/>
      <c r="W2424" s="46"/>
      <c r="X2424" s="46"/>
      <c r="Y2424" s="46"/>
    </row>
    <row r="2425" spans="1:25" ht="15" customHeight="1" x14ac:dyDescent="0.2">
      <c r="A2425" s="46"/>
      <c r="B2425" s="262" t="s">
        <v>919</v>
      </c>
      <c r="C2425" s="284" t="s">
        <v>1600</v>
      </c>
      <c r="D2425" s="262" t="s">
        <v>36</v>
      </c>
      <c r="E2425" s="262" t="s">
        <v>1601</v>
      </c>
      <c r="F2425" s="389" t="s">
        <v>923</v>
      </c>
      <c r="G2425" s="389"/>
      <c r="H2425" s="283" t="s">
        <v>1453</v>
      </c>
      <c r="I2425" s="286">
        <v>7.0000000000000001E-3</v>
      </c>
      <c r="J2425" s="285">
        <v>47.63</v>
      </c>
      <c r="K2425" s="285">
        <v>0.33</v>
      </c>
      <c r="O2425" s="46"/>
      <c r="P2425" s="46"/>
      <c r="Q2425" s="46"/>
      <c r="R2425" s="46"/>
      <c r="S2425" s="46"/>
      <c r="T2425" s="46"/>
      <c r="U2425" s="46"/>
      <c r="V2425" s="46"/>
      <c r="W2425" s="46"/>
      <c r="X2425" s="46"/>
      <c r="Y2425" s="46"/>
    </row>
    <row r="2426" spans="1:25" ht="15" customHeight="1" x14ac:dyDescent="0.2">
      <c r="A2426" s="46"/>
      <c r="B2426" s="262" t="s">
        <v>919</v>
      </c>
      <c r="C2426" s="284" t="s">
        <v>1489</v>
      </c>
      <c r="D2426" s="262" t="s">
        <v>47</v>
      </c>
      <c r="E2426" s="262" t="s">
        <v>2706</v>
      </c>
      <c r="F2426" s="389" t="s">
        <v>923</v>
      </c>
      <c r="G2426" s="389"/>
      <c r="H2426" s="283" t="s">
        <v>49</v>
      </c>
      <c r="I2426" s="286">
        <v>7.0000000000000007E-2</v>
      </c>
      <c r="J2426" s="285">
        <v>2.08</v>
      </c>
      <c r="K2426" s="285">
        <v>0.14000000000000001</v>
      </c>
      <c r="O2426" s="46"/>
      <c r="P2426" s="46"/>
      <c r="Q2426" s="46"/>
      <c r="R2426" s="46"/>
      <c r="S2426" s="46"/>
      <c r="T2426" s="46"/>
      <c r="U2426" s="46"/>
      <c r="V2426" s="46"/>
      <c r="W2426" s="46"/>
      <c r="X2426" s="46"/>
      <c r="Y2426" s="46"/>
    </row>
    <row r="2427" spans="1:25" ht="15" customHeight="1" x14ac:dyDescent="0.2">
      <c r="A2427" s="46"/>
      <c r="B2427" s="263"/>
      <c r="C2427" s="263"/>
      <c r="D2427" s="263"/>
      <c r="E2427" s="263"/>
      <c r="F2427" s="263" t="s">
        <v>924</v>
      </c>
      <c r="G2427" s="289">
        <v>26.69</v>
      </c>
      <c r="H2427" s="263" t="s">
        <v>925</v>
      </c>
      <c r="I2427" s="289">
        <v>0</v>
      </c>
      <c r="J2427" s="263" t="s">
        <v>926</v>
      </c>
      <c r="K2427" s="289">
        <v>26.69</v>
      </c>
      <c r="O2427" s="46"/>
      <c r="P2427" s="46"/>
      <c r="Q2427" s="46"/>
      <c r="R2427" s="46"/>
      <c r="S2427" s="46"/>
      <c r="T2427" s="46"/>
      <c r="U2427" s="46"/>
      <c r="V2427" s="46"/>
      <c r="W2427" s="46"/>
      <c r="X2427" s="46"/>
      <c r="Y2427" s="46"/>
    </row>
    <row r="2428" spans="1:25" ht="15" customHeight="1" x14ac:dyDescent="0.2">
      <c r="A2428" s="46"/>
      <c r="B2428" s="263"/>
      <c r="C2428" s="263"/>
      <c r="D2428" s="263"/>
      <c r="E2428" s="263"/>
      <c r="F2428" s="263" t="s">
        <v>927</v>
      </c>
      <c r="G2428" s="289">
        <v>11.02</v>
      </c>
      <c r="H2428" s="263"/>
      <c r="I2428" s="386" t="s">
        <v>928</v>
      </c>
      <c r="J2428" s="386"/>
      <c r="K2428" s="289">
        <v>63.98</v>
      </c>
      <c r="O2428" s="46"/>
      <c r="P2428" s="46"/>
      <c r="Q2428" s="46"/>
      <c r="R2428" s="46"/>
      <c r="S2428" s="46"/>
      <c r="T2428" s="46"/>
      <c r="U2428" s="46"/>
      <c r="V2428" s="46"/>
      <c r="W2428" s="46"/>
      <c r="X2428" s="46"/>
      <c r="Y2428" s="46"/>
    </row>
    <row r="2429" spans="1:25" ht="15" customHeight="1" x14ac:dyDescent="0.2">
      <c r="A2429" s="46"/>
      <c r="B2429" s="401" t="s">
        <v>2776</v>
      </c>
      <c r="C2429" s="401"/>
      <c r="D2429" s="401"/>
      <c r="E2429" s="401"/>
      <c r="F2429" s="401"/>
      <c r="G2429" s="401"/>
      <c r="H2429" s="401"/>
      <c r="I2429" s="401"/>
      <c r="J2429" s="401"/>
      <c r="K2429" s="401"/>
      <c r="O2429" s="46"/>
      <c r="P2429" s="46"/>
      <c r="Q2429" s="46"/>
      <c r="R2429" s="46"/>
      <c r="S2429" s="46"/>
      <c r="T2429" s="46"/>
      <c r="U2429" s="46"/>
      <c r="V2429" s="46"/>
      <c r="W2429" s="46"/>
      <c r="X2429" s="46"/>
      <c r="Y2429" s="46"/>
    </row>
    <row r="2430" spans="1:25" ht="45.6" customHeight="1" thickBot="1" x14ac:dyDescent="0.25">
      <c r="A2430" s="46"/>
      <c r="B2430" s="425" t="s">
        <v>2823</v>
      </c>
      <c r="C2430" s="425"/>
      <c r="D2430" s="425"/>
      <c r="E2430" s="425"/>
      <c r="F2430" s="425"/>
      <c r="G2430" s="425"/>
      <c r="H2430" s="425"/>
      <c r="I2430" s="425"/>
      <c r="J2430" s="425"/>
      <c r="K2430" s="425"/>
      <c r="O2430" s="46"/>
      <c r="P2430" s="46"/>
      <c r="Q2430" s="46"/>
      <c r="R2430" s="46"/>
      <c r="S2430" s="46"/>
      <c r="T2430" s="46"/>
      <c r="U2430" s="46"/>
      <c r="V2430" s="46"/>
      <c r="W2430" s="46"/>
      <c r="X2430" s="46"/>
      <c r="Y2430" s="46"/>
    </row>
    <row r="2431" spans="1:25" ht="15" customHeight="1" thickTop="1" x14ac:dyDescent="0.2">
      <c r="A2431" s="46"/>
      <c r="B2431" s="278"/>
      <c r="C2431" s="278"/>
      <c r="D2431" s="278"/>
      <c r="E2431" s="278"/>
      <c r="F2431" s="278"/>
      <c r="G2431" s="278"/>
      <c r="H2431" s="278"/>
      <c r="I2431" s="278"/>
      <c r="J2431" s="278"/>
      <c r="K2431" s="278"/>
      <c r="O2431" s="46"/>
      <c r="P2431" s="46"/>
      <c r="Q2431" s="46"/>
      <c r="R2431" s="46"/>
      <c r="S2431" s="46"/>
      <c r="T2431" s="46"/>
      <c r="U2431" s="46"/>
      <c r="V2431" s="46"/>
      <c r="W2431" s="46"/>
      <c r="X2431" s="46"/>
      <c r="Y2431" s="46"/>
    </row>
    <row r="2432" spans="1:25" ht="15" customHeight="1" x14ac:dyDescent="0.2">
      <c r="A2432" s="46"/>
      <c r="B2432" s="259" t="s">
        <v>606</v>
      </c>
      <c r="C2432" s="267" t="s">
        <v>24</v>
      </c>
      <c r="D2432" s="259" t="s">
        <v>25</v>
      </c>
      <c r="E2432" s="259" t="s">
        <v>26</v>
      </c>
      <c r="F2432" s="387" t="s">
        <v>917</v>
      </c>
      <c r="G2432" s="387"/>
      <c r="H2432" s="271" t="s">
        <v>27</v>
      </c>
      <c r="I2432" s="267" t="s">
        <v>28</v>
      </c>
      <c r="J2432" s="267" t="s">
        <v>29</v>
      </c>
      <c r="K2432" s="267" t="s">
        <v>30</v>
      </c>
      <c r="O2432" s="46"/>
      <c r="P2432" s="46"/>
      <c r="Q2432" s="46"/>
      <c r="R2432" s="46"/>
      <c r="S2432" s="46"/>
      <c r="T2432" s="46"/>
      <c r="U2432" s="46"/>
      <c r="V2432" s="46"/>
      <c r="W2432" s="46"/>
      <c r="X2432" s="46"/>
      <c r="Y2432" s="46"/>
    </row>
    <row r="2433" spans="1:25" ht="15" customHeight="1" x14ac:dyDescent="0.2">
      <c r="A2433" s="46"/>
      <c r="B2433" s="260" t="s">
        <v>918</v>
      </c>
      <c r="C2433" s="275" t="s">
        <v>2512</v>
      </c>
      <c r="D2433" s="260" t="s">
        <v>73</v>
      </c>
      <c r="E2433" s="260" t="s">
        <v>592</v>
      </c>
      <c r="F2433" s="388" t="s">
        <v>952</v>
      </c>
      <c r="G2433" s="388"/>
      <c r="H2433" s="274" t="s">
        <v>83</v>
      </c>
      <c r="I2433" s="277">
        <v>1</v>
      </c>
      <c r="J2433" s="276">
        <v>42.31</v>
      </c>
      <c r="K2433" s="276">
        <v>42.31</v>
      </c>
      <c r="O2433" s="46"/>
      <c r="P2433" s="46"/>
      <c r="Q2433" s="46"/>
      <c r="R2433" s="46"/>
      <c r="S2433" s="46"/>
      <c r="T2433" s="46"/>
      <c r="U2433" s="46"/>
      <c r="V2433" s="46"/>
      <c r="W2433" s="46"/>
      <c r="X2433" s="46"/>
      <c r="Y2433" s="46"/>
    </row>
    <row r="2434" spans="1:25" ht="15" customHeight="1" x14ac:dyDescent="0.2">
      <c r="A2434" s="46"/>
      <c r="B2434" s="261" t="s">
        <v>953</v>
      </c>
      <c r="C2434" s="280" t="s">
        <v>957</v>
      </c>
      <c r="D2434" s="261" t="s">
        <v>47</v>
      </c>
      <c r="E2434" s="261" t="s">
        <v>958</v>
      </c>
      <c r="F2434" s="385" t="s">
        <v>3970</v>
      </c>
      <c r="G2434" s="385"/>
      <c r="H2434" s="279" t="s">
        <v>950</v>
      </c>
      <c r="I2434" s="282">
        <v>0.5</v>
      </c>
      <c r="J2434" s="281">
        <v>26.08</v>
      </c>
      <c r="K2434" s="281">
        <v>13.04</v>
      </c>
      <c r="O2434" s="46"/>
      <c r="P2434" s="46"/>
      <c r="Q2434" s="46"/>
      <c r="R2434" s="46"/>
      <c r="S2434" s="46"/>
      <c r="T2434" s="46"/>
      <c r="U2434" s="46"/>
      <c r="V2434" s="46"/>
      <c r="W2434" s="46"/>
      <c r="X2434" s="46"/>
      <c r="Y2434" s="46"/>
    </row>
    <row r="2435" spans="1:25" ht="15" customHeight="1" x14ac:dyDescent="0.2">
      <c r="A2435" s="46"/>
      <c r="B2435" s="261" t="s">
        <v>953</v>
      </c>
      <c r="C2435" s="280" t="s">
        <v>954</v>
      </c>
      <c r="D2435" s="261" t="s">
        <v>47</v>
      </c>
      <c r="E2435" s="261" t="s">
        <v>955</v>
      </c>
      <c r="F2435" s="385" t="s">
        <v>3970</v>
      </c>
      <c r="G2435" s="385"/>
      <c r="H2435" s="279" t="s">
        <v>950</v>
      </c>
      <c r="I2435" s="282">
        <v>0.5</v>
      </c>
      <c r="J2435" s="281">
        <v>34.46</v>
      </c>
      <c r="K2435" s="281">
        <v>17.23</v>
      </c>
      <c r="O2435" s="46"/>
      <c r="P2435" s="46"/>
      <c r="Q2435" s="46"/>
      <c r="R2435" s="46"/>
      <c r="S2435" s="46"/>
      <c r="T2435" s="46"/>
      <c r="U2435" s="46"/>
      <c r="V2435" s="46"/>
      <c r="W2435" s="46"/>
      <c r="X2435" s="46"/>
      <c r="Y2435" s="46"/>
    </row>
    <row r="2436" spans="1:25" ht="15" customHeight="1" x14ac:dyDescent="0.2">
      <c r="A2436" s="46"/>
      <c r="B2436" s="262" t="s">
        <v>919</v>
      </c>
      <c r="C2436" s="284" t="s">
        <v>1489</v>
      </c>
      <c r="D2436" s="262" t="s">
        <v>47</v>
      </c>
      <c r="E2436" s="262" t="s">
        <v>2706</v>
      </c>
      <c r="F2436" s="389" t="s">
        <v>923</v>
      </c>
      <c r="G2436" s="389"/>
      <c r="H2436" s="283" t="s">
        <v>49</v>
      </c>
      <c r="I2436" s="286">
        <v>7.0000000000000007E-2</v>
      </c>
      <c r="J2436" s="285">
        <v>2.08</v>
      </c>
      <c r="K2436" s="285">
        <v>0.14000000000000001</v>
      </c>
      <c r="O2436" s="46"/>
      <c r="P2436" s="46"/>
      <c r="Q2436" s="46"/>
      <c r="R2436" s="46"/>
      <c r="S2436" s="46"/>
      <c r="T2436" s="46"/>
      <c r="U2436" s="46"/>
      <c r="V2436" s="46"/>
      <c r="W2436" s="46"/>
      <c r="X2436" s="46"/>
      <c r="Y2436" s="46"/>
    </row>
    <row r="2437" spans="1:25" ht="15" customHeight="1" x14ac:dyDescent="0.2">
      <c r="A2437" s="46"/>
      <c r="B2437" s="262" t="s">
        <v>919</v>
      </c>
      <c r="C2437" s="284" t="s">
        <v>2714</v>
      </c>
      <c r="D2437" s="262" t="s">
        <v>47</v>
      </c>
      <c r="E2437" s="262" t="s">
        <v>2715</v>
      </c>
      <c r="F2437" s="389" t="s">
        <v>923</v>
      </c>
      <c r="G2437" s="389"/>
      <c r="H2437" s="283" t="s">
        <v>49</v>
      </c>
      <c r="I2437" s="286">
        <v>1</v>
      </c>
      <c r="J2437" s="285">
        <v>1.71</v>
      </c>
      <c r="K2437" s="285">
        <v>1.71</v>
      </c>
      <c r="O2437" s="46"/>
      <c r="P2437" s="46"/>
      <c r="Q2437" s="46"/>
      <c r="R2437" s="46"/>
      <c r="S2437" s="46"/>
      <c r="T2437" s="46"/>
      <c r="U2437" s="46"/>
      <c r="V2437" s="46"/>
      <c r="W2437" s="46"/>
      <c r="X2437" s="46"/>
      <c r="Y2437" s="46"/>
    </row>
    <row r="2438" spans="1:25" ht="15" customHeight="1" x14ac:dyDescent="0.2">
      <c r="A2438" s="46"/>
      <c r="B2438" s="262" t="s">
        <v>919</v>
      </c>
      <c r="C2438" s="284" t="s">
        <v>1600</v>
      </c>
      <c r="D2438" s="262" t="s">
        <v>36</v>
      </c>
      <c r="E2438" s="262" t="s">
        <v>1601</v>
      </c>
      <c r="F2438" s="389" t="s">
        <v>923</v>
      </c>
      <c r="G2438" s="389"/>
      <c r="H2438" s="283" t="s">
        <v>1453</v>
      </c>
      <c r="I2438" s="286">
        <v>7.0000000000000001E-3</v>
      </c>
      <c r="J2438" s="285">
        <v>47.63</v>
      </c>
      <c r="K2438" s="285">
        <v>0.33</v>
      </c>
      <c r="O2438" s="46"/>
      <c r="P2438" s="46"/>
      <c r="Q2438" s="46"/>
      <c r="R2438" s="46"/>
      <c r="S2438" s="46"/>
      <c r="T2438" s="46"/>
      <c r="U2438" s="46"/>
      <c r="V2438" s="46"/>
      <c r="W2438" s="46"/>
      <c r="X2438" s="46"/>
      <c r="Y2438" s="46"/>
    </row>
    <row r="2439" spans="1:25" ht="15" customHeight="1" x14ac:dyDescent="0.2">
      <c r="A2439" s="46"/>
      <c r="B2439" s="262" t="s">
        <v>919</v>
      </c>
      <c r="C2439" s="284" t="s">
        <v>1610</v>
      </c>
      <c r="D2439" s="262" t="s">
        <v>36</v>
      </c>
      <c r="E2439" s="262" t="s">
        <v>1611</v>
      </c>
      <c r="F2439" s="389" t="s">
        <v>923</v>
      </c>
      <c r="G2439" s="389"/>
      <c r="H2439" s="283" t="s">
        <v>1195</v>
      </c>
      <c r="I2439" s="286">
        <v>5.0000000000000001E-3</v>
      </c>
      <c r="J2439" s="285">
        <v>74.739999999999995</v>
      </c>
      <c r="K2439" s="285">
        <v>0.37</v>
      </c>
      <c r="O2439" s="46"/>
      <c r="P2439" s="46"/>
      <c r="Q2439" s="46"/>
      <c r="R2439" s="46"/>
      <c r="S2439" s="46"/>
      <c r="T2439" s="46"/>
      <c r="U2439" s="46"/>
      <c r="V2439" s="46"/>
      <c r="W2439" s="46"/>
      <c r="X2439" s="46"/>
      <c r="Y2439" s="46"/>
    </row>
    <row r="2440" spans="1:25" ht="45.6" customHeight="1" x14ac:dyDescent="0.2">
      <c r="A2440" s="46"/>
      <c r="B2440" s="262" t="s">
        <v>919</v>
      </c>
      <c r="C2440" s="284" t="s">
        <v>1614</v>
      </c>
      <c r="D2440" s="262" t="s">
        <v>36</v>
      </c>
      <c r="E2440" s="262" t="s">
        <v>1615</v>
      </c>
      <c r="F2440" s="389" t="s">
        <v>923</v>
      </c>
      <c r="G2440" s="389"/>
      <c r="H2440" s="283" t="s">
        <v>345</v>
      </c>
      <c r="I2440" s="286">
        <v>1.5</v>
      </c>
      <c r="J2440" s="285">
        <v>6.33</v>
      </c>
      <c r="K2440" s="285">
        <v>9.49</v>
      </c>
      <c r="O2440" s="46"/>
      <c r="P2440" s="46"/>
      <c r="Q2440" s="46"/>
      <c r="R2440" s="46"/>
      <c r="S2440" s="46"/>
      <c r="T2440" s="46"/>
      <c r="U2440" s="46"/>
      <c r="V2440" s="46"/>
      <c r="W2440" s="46"/>
      <c r="X2440" s="46"/>
      <c r="Y2440" s="46"/>
    </row>
    <row r="2441" spans="1:25" ht="15" customHeight="1" x14ac:dyDescent="0.2">
      <c r="A2441" s="46"/>
      <c r="B2441" s="263"/>
      <c r="C2441" s="263"/>
      <c r="D2441" s="263"/>
      <c r="E2441" s="263"/>
      <c r="F2441" s="263" t="s">
        <v>924</v>
      </c>
      <c r="G2441" s="289">
        <v>26.69</v>
      </c>
      <c r="H2441" s="263" t="s">
        <v>925</v>
      </c>
      <c r="I2441" s="289">
        <v>0</v>
      </c>
      <c r="J2441" s="263" t="s">
        <v>926</v>
      </c>
      <c r="K2441" s="289">
        <v>26.69</v>
      </c>
      <c r="O2441" s="46"/>
      <c r="P2441" s="46"/>
      <c r="Q2441" s="46"/>
      <c r="R2441" s="46"/>
      <c r="S2441" s="46"/>
      <c r="T2441" s="46"/>
      <c r="U2441" s="46"/>
      <c r="V2441" s="46"/>
      <c r="W2441" s="46"/>
      <c r="X2441" s="46"/>
      <c r="Y2441" s="46"/>
    </row>
    <row r="2442" spans="1:25" ht="15" customHeight="1" x14ac:dyDescent="0.2">
      <c r="A2442" s="46"/>
      <c r="B2442" s="263"/>
      <c r="C2442" s="263"/>
      <c r="D2442" s="263"/>
      <c r="E2442" s="263"/>
      <c r="F2442" s="263" t="s">
        <v>927</v>
      </c>
      <c r="G2442" s="289">
        <v>8.8000000000000007</v>
      </c>
      <c r="H2442" s="263"/>
      <c r="I2442" s="386" t="s">
        <v>928</v>
      </c>
      <c r="J2442" s="386"/>
      <c r="K2442" s="289">
        <v>51.11</v>
      </c>
      <c r="O2442" s="46"/>
      <c r="P2442" s="46"/>
      <c r="Q2442" s="46"/>
      <c r="R2442" s="46"/>
      <c r="S2442" s="46"/>
      <c r="T2442" s="46"/>
      <c r="U2442" s="46"/>
      <c r="V2442" s="46"/>
      <c r="W2442" s="46"/>
      <c r="X2442" s="46"/>
      <c r="Y2442" s="46"/>
    </row>
    <row r="2443" spans="1:25" ht="15" customHeight="1" x14ac:dyDescent="0.2">
      <c r="A2443" s="46"/>
      <c r="B2443" s="401" t="s">
        <v>2776</v>
      </c>
      <c r="C2443" s="401"/>
      <c r="D2443" s="401"/>
      <c r="E2443" s="401"/>
      <c r="F2443" s="401"/>
      <c r="G2443" s="401"/>
      <c r="H2443" s="401"/>
      <c r="I2443" s="401"/>
      <c r="J2443" s="401"/>
      <c r="K2443" s="401"/>
      <c r="O2443" s="46"/>
      <c r="P2443" s="46"/>
      <c r="Q2443" s="46"/>
      <c r="R2443" s="46"/>
      <c r="S2443" s="46"/>
      <c r="T2443" s="46"/>
      <c r="U2443" s="46"/>
      <c r="V2443" s="46"/>
      <c r="W2443" s="46"/>
      <c r="X2443" s="46"/>
      <c r="Y2443" s="46"/>
    </row>
    <row r="2444" spans="1:25" ht="15" customHeight="1" thickBot="1" x14ac:dyDescent="0.25">
      <c r="A2444" s="46"/>
      <c r="B2444" s="425" t="s">
        <v>2824</v>
      </c>
      <c r="C2444" s="425"/>
      <c r="D2444" s="425"/>
      <c r="E2444" s="425"/>
      <c r="F2444" s="425"/>
      <c r="G2444" s="425"/>
      <c r="H2444" s="425"/>
      <c r="I2444" s="425"/>
      <c r="J2444" s="425"/>
      <c r="K2444" s="425"/>
      <c r="O2444" s="46"/>
      <c r="P2444" s="46"/>
      <c r="Q2444" s="46"/>
      <c r="R2444" s="46"/>
      <c r="S2444" s="46"/>
      <c r="T2444" s="46"/>
      <c r="U2444" s="46"/>
      <c r="V2444" s="46"/>
      <c r="W2444" s="46"/>
      <c r="X2444" s="46"/>
      <c r="Y2444" s="46"/>
    </row>
    <row r="2445" spans="1:25" ht="15" customHeight="1" thickTop="1" x14ac:dyDescent="0.2">
      <c r="A2445" s="46"/>
      <c r="B2445" s="278"/>
      <c r="C2445" s="278"/>
      <c r="D2445" s="278"/>
      <c r="E2445" s="278"/>
      <c r="F2445" s="278"/>
      <c r="G2445" s="278"/>
      <c r="H2445" s="278"/>
      <c r="I2445" s="278"/>
      <c r="J2445" s="278"/>
      <c r="K2445" s="278"/>
      <c r="O2445" s="46"/>
      <c r="P2445" s="46"/>
      <c r="Q2445" s="46"/>
      <c r="R2445" s="46"/>
      <c r="S2445" s="46"/>
      <c r="T2445" s="46"/>
      <c r="U2445" s="46"/>
      <c r="V2445" s="46"/>
      <c r="W2445" s="46"/>
      <c r="X2445" s="46"/>
      <c r="Y2445" s="46"/>
    </row>
    <row r="2446" spans="1:25" ht="15" customHeight="1" x14ac:dyDescent="0.2">
      <c r="A2446" s="46"/>
      <c r="B2446" s="259" t="s">
        <v>3216</v>
      </c>
      <c r="C2446" s="267" t="s">
        <v>24</v>
      </c>
      <c r="D2446" s="259" t="s">
        <v>25</v>
      </c>
      <c r="E2446" s="259" t="s">
        <v>26</v>
      </c>
      <c r="F2446" s="387" t="s">
        <v>917</v>
      </c>
      <c r="G2446" s="387"/>
      <c r="H2446" s="271" t="s">
        <v>27</v>
      </c>
      <c r="I2446" s="267" t="s">
        <v>28</v>
      </c>
      <c r="J2446" s="267" t="s">
        <v>29</v>
      </c>
      <c r="K2446" s="267" t="s">
        <v>30</v>
      </c>
      <c r="O2446" s="46"/>
      <c r="P2446" s="46"/>
      <c r="Q2446" s="46"/>
      <c r="R2446" s="46"/>
      <c r="S2446" s="46"/>
      <c r="T2446" s="46"/>
      <c r="U2446" s="46"/>
      <c r="V2446" s="46"/>
      <c r="W2446" s="46"/>
      <c r="X2446" s="46"/>
      <c r="Y2446" s="46"/>
    </row>
    <row r="2447" spans="1:25" ht="15" customHeight="1" x14ac:dyDescent="0.2">
      <c r="A2447" s="46"/>
      <c r="B2447" s="260" t="s">
        <v>918</v>
      </c>
      <c r="C2447" s="275" t="s">
        <v>2598</v>
      </c>
      <c r="D2447" s="260" t="s">
        <v>73</v>
      </c>
      <c r="E2447" s="260" t="s">
        <v>2599</v>
      </c>
      <c r="F2447" s="388" t="s">
        <v>952</v>
      </c>
      <c r="G2447" s="388"/>
      <c r="H2447" s="274" t="s">
        <v>49</v>
      </c>
      <c r="I2447" s="277">
        <v>1</v>
      </c>
      <c r="J2447" s="276">
        <v>29.76</v>
      </c>
      <c r="K2447" s="276">
        <v>29.76</v>
      </c>
      <c r="O2447" s="46"/>
      <c r="P2447" s="46"/>
      <c r="Q2447" s="46"/>
      <c r="R2447" s="46"/>
      <c r="S2447" s="46"/>
      <c r="T2447" s="46"/>
      <c r="U2447" s="46"/>
      <c r="V2447" s="46"/>
      <c r="W2447" s="46"/>
      <c r="X2447" s="46"/>
      <c r="Y2447" s="46"/>
    </row>
    <row r="2448" spans="1:25" ht="15" customHeight="1" x14ac:dyDescent="0.2">
      <c r="A2448" s="46"/>
      <c r="B2448" s="261" t="s">
        <v>953</v>
      </c>
      <c r="C2448" s="280" t="s">
        <v>1019</v>
      </c>
      <c r="D2448" s="261" t="s">
        <v>47</v>
      </c>
      <c r="E2448" s="261" t="s">
        <v>1020</v>
      </c>
      <c r="F2448" s="385" t="s">
        <v>3970</v>
      </c>
      <c r="G2448" s="385"/>
      <c r="H2448" s="279" t="s">
        <v>950</v>
      </c>
      <c r="I2448" s="282">
        <v>0.23</v>
      </c>
      <c r="J2448" s="281">
        <v>24.73</v>
      </c>
      <c r="K2448" s="281">
        <v>5.68</v>
      </c>
      <c r="O2448" s="46"/>
      <c r="P2448" s="46"/>
      <c r="Q2448" s="46"/>
      <c r="R2448" s="46"/>
      <c r="S2448" s="46"/>
      <c r="T2448" s="46"/>
      <c r="U2448" s="46"/>
      <c r="V2448" s="46"/>
      <c r="W2448" s="46"/>
      <c r="X2448" s="46"/>
      <c r="Y2448" s="46"/>
    </row>
    <row r="2449" spans="1:25" ht="15" customHeight="1" x14ac:dyDescent="0.2">
      <c r="A2449" s="46"/>
      <c r="B2449" s="261" t="s">
        <v>953</v>
      </c>
      <c r="C2449" s="280" t="s">
        <v>954</v>
      </c>
      <c r="D2449" s="261" t="s">
        <v>47</v>
      </c>
      <c r="E2449" s="261" t="s">
        <v>955</v>
      </c>
      <c r="F2449" s="385" t="s">
        <v>3970</v>
      </c>
      <c r="G2449" s="385"/>
      <c r="H2449" s="279" t="s">
        <v>950</v>
      </c>
      <c r="I2449" s="282">
        <v>0.23</v>
      </c>
      <c r="J2449" s="281">
        <v>34.46</v>
      </c>
      <c r="K2449" s="281">
        <v>7.92</v>
      </c>
      <c r="O2449" s="46"/>
      <c r="P2449" s="46"/>
      <c r="Q2449" s="46"/>
      <c r="R2449" s="46"/>
      <c r="S2449" s="46"/>
      <c r="T2449" s="46"/>
      <c r="U2449" s="46"/>
      <c r="V2449" s="46"/>
      <c r="W2449" s="46"/>
      <c r="X2449" s="46"/>
      <c r="Y2449" s="46"/>
    </row>
    <row r="2450" spans="1:25" ht="15" customHeight="1" x14ac:dyDescent="0.2">
      <c r="A2450" s="46"/>
      <c r="B2450" s="262" t="s">
        <v>919</v>
      </c>
      <c r="C2450" s="284" t="s">
        <v>2717</v>
      </c>
      <c r="D2450" s="262" t="s">
        <v>39</v>
      </c>
      <c r="E2450" s="262" t="s">
        <v>1618</v>
      </c>
      <c r="F2450" s="389" t="s">
        <v>923</v>
      </c>
      <c r="G2450" s="389"/>
      <c r="H2450" s="283" t="s">
        <v>1195</v>
      </c>
      <c r="I2450" s="286">
        <v>2.5000000000000001E-2</v>
      </c>
      <c r="J2450" s="285">
        <v>72.41</v>
      </c>
      <c r="K2450" s="285">
        <v>1.81</v>
      </c>
      <c r="O2450" s="46"/>
      <c r="P2450" s="46"/>
      <c r="Q2450" s="46"/>
      <c r="R2450" s="46"/>
      <c r="S2450" s="46"/>
      <c r="T2450" s="46"/>
      <c r="U2450" s="46"/>
      <c r="V2450" s="46"/>
      <c r="W2450" s="46"/>
      <c r="X2450" s="46"/>
      <c r="Y2450" s="46"/>
    </row>
    <row r="2451" spans="1:25" ht="15" customHeight="1" x14ac:dyDescent="0.2">
      <c r="A2451" s="46"/>
      <c r="B2451" s="262" t="s">
        <v>919</v>
      </c>
      <c r="C2451" s="284" t="s">
        <v>2716</v>
      </c>
      <c r="D2451" s="262" t="s">
        <v>39</v>
      </c>
      <c r="E2451" s="262" t="s">
        <v>1619</v>
      </c>
      <c r="F2451" s="389" t="s">
        <v>923</v>
      </c>
      <c r="G2451" s="389"/>
      <c r="H2451" s="283" t="s">
        <v>1453</v>
      </c>
      <c r="I2451" s="286">
        <v>0.04</v>
      </c>
      <c r="J2451" s="285">
        <v>69.739999999999995</v>
      </c>
      <c r="K2451" s="285">
        <v>2.78</v>
      </c>
      <c r="O2451" s="46"/>
      <c r="P2451" s="46"/>
      <c r="Q2451" s="46"/>
      <c r="R2451" s="46"/>
      <c r="S2451" s="46"/>
      <c r="T2451" s="46"/>
      <c r="U2451" s="46"/>
      <c r="V2451" s="46"/>
      <c r="W2451" s="46"/>
      <c r="X2451" s="46"/>
      <c r="Y2451" s="46"/>
    </row>
    <row r="2452" spans="1:25" ht="15" customHeight="1" x14ac:dyDescent="0.2">
      <c r="A2452" s="46"/>
      <c r="B2452" s="262" t="s">
        <v>919</v>
      </c>
      <c r="C2452" s="284" t="s">
        <v>2284</v>
      </c>
      <c r="D2452" s="262" t="s">
        <v>47</v>
      </c>
      <c r="E2452" s="262" t="s">
        <v>2285</v>
      </c>
      <c r="F2452" s="389" t="s">
        <v>923</v>
      </c>
      <c r="G2452" s="389"/>
      <c r="H2452" s="283" t="s">
        <v>49</v>
      </c>
      <c r="I2452" s="286">
        <v>1</v>
      </c>
      <c r="J2452" s="285">
        <v>11.57</v>
      </c>
      <c r="K2452" s="285">
        <v>11.57</v>
      </c>
      <c r="O2452" s="46"/>
      <c r="P2452" s="46"/>
      <c r="Q2452" s="46"/>
      <c r="R2452" s="46"/>
      <c r="S2452" s="46"/>
      <c r="T2452" s="46"/>
      <c r="U2452" s="46"/>
      <c r="V2452" s="46"/>
      <c r="W2452" s="46"/>
      <c r="X2452" s="46"/>
      <c r="Y2452" s="46"/>
    </row>
    <row r="2453" spans="1:25" ht="45.6" customHeight="1" x14ac:dyDescent="0.2">
      <c r="A2453" s="46"/>
      <c r="B2453" s="263"/>
      <c r="C2453" s="263"/>
      <c r="D2453" s="263"/>
      <c r="E2453" s="263"/>
      <c r="F2453" s="263" t="s">
        <v>924</v>
      </c>
      <c r="G2453" s="289">
        <v>11.83</v>
      </c>
      <c r="H2453" s="263" t="s">
        <v>925</v>
      </c>
      <c r="I2453" s="289">
        <v>0</v>
      </c>
      <c r="J2453" s="263" t="s">
        <v>926</v>
      </c>
      <c r="K2453" s="289">
        <v>11.83</v>
      </c>
      <c r="O2453" s="46"/>
      <c r="P2453" s="46"/>
      <c r="Q2453" s="46"/>
      <c r="R2453" s="46"/>
      <c r="S2453" s="46"/>
      <c r="T2453" s="46"/>
      <c r="U2453" s="46"/>
      <c r="V2453" s="46"/>
      <c r="W2453" s="46"/>
      <c r="X2453" s="46"/>
      <c r="Y2453" s="46"/>
    </row>
    <row r="2454" spans="1:25" ht="15" customHeight="1" x14ac:dyDescent="0.2">
      <c r="A2454" s="46"/>
      <c r="B2454" s="263"/>
      <c r="C2454" s="263"/>
      <c r="D2454" s="263"/>
      <c r="E2454" s="263"/>
      <c r="F2454" s="263" t="s">
        <v>927</v>
      </c>
      <c r="G2454" s="289">
        <v>6.19</v>
      </c>
      <c r="H2454" s="263"/>
      <c r="I2454" s="386" t="s">
        <v>928</v>
      </c>
      <c r="J2454" s="386"/>
      <c r="K2454" s="289">
        <v>35.950000000000003</v>
      </c>
      <c r="O2454" s="46"/>
      <c r="P2454" s="46"/>
      <c r="Q2454" s="46"/>
      <c r="R2454" s="46"/>
      <c r="S2454" s="46"/>
      <c r="T2454" s="46"/>
      <c r="U2454" s="46"/>
      <c r="V2454" s="46"/>
      <c r="W2454" s="46"/>
      <c r="X2454" s="46"/>
      <c r="Y2454" s="46"/>
    </row>
    <row r="2455" spans="1:25" ht="15" customHeight="1" x14ac:dyDescent="0.2">
      <c r="A2455" s="46"/>
      <c r="B2455" s="401" t="s">
        <v>2776</v>
      </c>
      <c r="C2455" s="401"/>
      <c r="D2455" s="401"/>
      <c r="E2455" s="401"/>
      <c r="F2455" s="401"/>
      <c r="G2455" s="401"/>
      <c r="H2455" s="401"/>
      <c r="I2455" s="401"/>
      <c r="J2455" s="401"/>
      <c r="K2455" s="401"/>
      <c r="O2455" s="46"/>
      <c r="P2455" s="46"/>
      <c r="Q2455" s="46"/>
      <c r="R2455" s="46"/>
      <c r="S2455" s="46"/>
      <c r="T2455" s="46"/>
      <c r="U2455" s="46"/>
      <c r="V2455" s="46"/>
      <c r="W2455" s="46"/>
      <c r="X2455" s="46"/>
      <c r="Y2455" s="46"/>
    </row>
    <row r="2456" spans="1:25" ht="15" customHeight="1" thickBot="1" x14ac:dyDescent="0.25">
      <c r="A2456" s="46"/>
      <c r="B2456" s="425" t="s">
        <v>2826</v>
      </c>
      <c r="C2456" s="425"/>
      <c r="D2456" s="425"/>
      <c r="E2456" s="425"/>
      <c r="F2456" s="425"/>
      <c r="G2456" s="425"/>
      <c r="H2456" s="425"/>
      <c r="I2456" s="425"/>
      <c r="J2456" s="425"/>
      <c r="K2456" s="425"/>
      <c r="O2456" s="46"/>
      <c r="P2456" s="46"/>
      <c r="Q2456" s="46"/>
      <c r="R2456" s="46"/>
      <c r="S2456" s="46"/>
      <c r="T2456" s="46"/>
      <c r="U2456" s="46"/>
      <c r="V2456" s="46"/>
      <c r="W2456" s="46"/>
      <c r="X2456" s="46"/>
      <c r="Y2456" s="46"/>
    </row>
    <row r="2457" spans="1:25" ht="15" customHeight="1" thickTop="1" x14ac:dyDescent="0.2">
      <c r="A2457" s="46"/>
      <c r="B2457" s="278"/>
      <c r="C2457" s="278"/>
      <c r="D2457" s="278"/>
      <c r="E2457" s="278"/>
      <c r="F2457" s="278"/>
      <c r="G2457" s="278"/>
      <c r="H2457" s="278"/>
      <c r="I2457" s="278"/>
      <c r="J2457" s="278"/>
      <c r="K2457" s="278"/>
      <c r="O2457" s="46"/>
      <c r="P2457" s="46"/>
      <c r="Q2457" s="46"/>
      <c r="R2457" s="46"/>
      <c r="S2457" s="46"/>
      <c r="T2457" s="46"/>
      <c r="U2457" s="46"/>
      <c r="V2457" s="46"/>
      <c r="W2457" s="46"/>
      <c r="X2457" s="46"/>
      <c r="Y2457" s="46"/>
    </row>
    <row r="2458" spans="1:25" ht="15" customHeight="1" x14ac:dyDescent="0.2">
      <c r="A2458" s="46"/>
      <c r="B2458" s="259" t="s">
        <v>3218</v>
      </c>
      <c r="C2458" s="267" t="s">
        <v>24</v>
      </c>
      <c r="D2458" s="259" t="s">
        <v>25</v>
      </c>
      <c r="E2458" s="259" t="s">
        <v>26</v>
      </c>
      <c r="F2458" s="387" t="s">
        <v>917</v>
      </c>
      <c r="G2458" s="387"/>
      <c r="H2458" s="271" t="s">
        <v>27</v>
      </c>
      <c r="I2458" s="267" t="s">
        <v>28</v>
      </c>
      <c r="J2458" s="267" t="s">
        <v>29</v>
      </c>
      <c r="K2458" s="267" t="s">
        <v>30</v>
      </c>
      <c r="O2458" s="46"/>
      <c r="P2458" s="46"/>
      <c r="Q2458" s="46"/>
      <c r="R2458" s="46"/>
      <c r="S2458" s="46"/>
      <c r="T2458" s="46"/>
      <c r="U2458" s="46"/>
      <c r="V2458" s="46"/>
      <c r="W2458" s="46"/>
      <c r="X2458" s="46"/>
      <c r="Y2458" s="46"/>
    </row>
    <row r="2459" spans="1:25" ht="15" customHeight="1" x14ac:dyDescent="0.2">
      <c r="A2459" s="46"/>
      <c r="B2459" s="260" t="s">
        <v>918</v>
      </c>
      <c r="C2459" s="275" t="s">
        <v>599</v>
      </c>
      <c r="D2459" s="260" t="s">
        <v>47</v>
      </c>
      <c r="E2459" s="260" t="s">
        <v>600</v>
      </c>
      <c r="F2459" s="388" t="s">
        <v>4018</v>
      </c>
      <c r="G2459" s="388"/>
      <c r="H2459" s="274" t="s">
        <v>49</v>
      </c>
      <c r="I2459" s="277">
        <v>1</v>
      </c>
      <c r="J2459" s="276">
        <v>11.86</v>
      </c>
      <c r="K2459" s="276">
        <v>11.86</v>
      </c>
      <c r="O2459" s="46"/>
      <c r="P2459" s="46"/>
      <c r="Q2459" s="46"/>
      <c r="R2459" s="46"/>
      <c r="S2459" s="46"/>
      <c r="T2459" s="46"/>
      <c r="U2459" s="46"/>
      <c r="V2459" s="46"/>
      <c r="W2459" s="46"/>
      <c r="X2459" s="46"/>
      <c r="Y2459" s="46"/>
    </row>
    <row r="2460" spans="1:25" ht="15" customHeight="1" x14ac:dyDescent="0.2">
      <c r="A2460" s="46"/>
      <c r="B2460" s="261" t="s">
        <v>953</v>
      </c>
      <c r="C2460" s="280" t="s">
        <v>954</v>
      </c>
      <c r="D2460" s="261" t="s">
        <v>47</v>
      </c>
      <c r="E2460" s="261" t="s">
        <v>955</v>
      </c>
      <c r="F2460" s="385" t="s">
        <v>3970</v>
      </c>
      <c r="G2460" s="385"/>
      <c r="H2460" s="279" t="s">
        <v>950</v>
      </c>
      <c r="I2460" s="282">
        <v>0.10929999999999999</v>
      </c>
      <c r="J2460" s="281">
        <v>34.46</v>
      </c>
      <c r="K2460" s="281">
        <v>3.76</v>
      </c>
      <c r="O2460" s="46"/>
      <c r="P2460" s="46"/>
      <c r="Q2460" s="46"/>
      <c r="R2460" s="46"/>
      <c r="S2460" s="46"/>
      <c r="T2460" s="46"/>
      <c r="U2460" s="46"/>
      <c r="V2460" s="46"/>
      <c r="W2460" s="46"/>
      <c r="X2460" s="46"/>
      <c r="Y2460" s="46"/>
    </row>
    <row r="2461" spans="1:25" ht="15" customHeight="1" x14ac:dyDescent="0.2">
      <c r="A2461" s="46"/>
      <c r="B2461" s="261" t="s">
        <v>953</v>
      </c>
      <c r="C2461" s="280" t="s">
        <v>957</v>
      </c>
      <c r="D2461" s="261" t="s">
        <v>47</v>
      </c>
      <c r="E2461" s="261" t="s">
        <v>958</v>
      </c>
      <c r="F2461" s="385" t="s">
        <v>3970</v>
      </c>
      <c r="G2461" s="385"/>
      <c r="H2461" s="279" t="s">
        <v>950</v>
      </c>
      <c r="I2461" s="282">
        <v>0.10929999999999999</v>
      </c>
      <c r="J2461" s="281">
        <v>26.08</v>
      </c>
      <c r="K2461" s="281">
        <v>2.85</v>
      </c>
      <c r="O2461" s="46"/>
      <c r="P2461" s="46"/>
      <c r="Q2461" s="46"/>
      <c r="R2461" s="46"/>
      <c r="S2461" s="46"/>
      <c r="T2461" s="46"/>
      <c r="U2461" s="46"/>
      <c r="V2461" s="46"/>
      <c r="W2461" s="46"/>
      <c r="X2461" s="46"/>
      <c r="Y2461" s="46"/>
    </row>
    <row r="2462" spans="1:25" ht="15" customHeight="1" x14ac:dyDescent="0.2">
      <c r="A2462" s="46"/>
      <c r="B2462" s="262" t="s">
        <v>919</v>
      </c>
      <c r="C2462" s="284" t="s">
        <v>1492</v>
      </c>
      <c r="D2462" s="262" t="s">
        <v>47</v>
      </c>
      <c r="E2462" s="262" t="s">
        <v>1493</v>
      </c>
      <c r="F2462" s="389" t="s">
        <v>923</v>
      </c>
      <c r="G2462" s="389"/>
      <c r="H2462" s="283" t="s">
        <v>49</v>
      </c>
      <c r="I2462" s="286">
        <v>1.0999999999999999E-2</v>
      </c>
      <c r="J2462" s="285">
        <v>89.35</v>
      </c>
      <c r="K2462" s="285">
        <v>0.98</v>
      </c>
      <c r="O2462" s="46"/>
      <c r="P2462" s="46"/>
      <c r="Q2462" s="46"/>
      <c r="R2462" s="46"/>
      <c r="S2462" s="46"/>
      <c r="T2462" s="46"/>
      <c r="U2462" s="46"/>
      <c r="V2462" s="46"/>
      <c r="W2462" s="46"/>
      <c r="X2462" s="46"/>
      <c r="Y2462" s="46"/>
    </row>
    <row r="2463" spans="1:25" ht="15" customHeight="1" x14ac:dyDescent="0.2">
      <c r="A2463" s="46"/>
      <c r="B2463" s="262" t="s">
        <v>919</v>
      </c>
      <c r="C2463" s="284" t="s">
        <v>1620</v>
      </c>
      <c r="D2463" s="262" t="s">
        <v>47</v>
      </c>
      <c r="E2463" s="262" t="s">
        <v>1621</v>
      </c>
      <c r="F2463" s="389" t="s">
        <v>923</v>
      </c>
      <c r="G2463" s="389"/>
      <c r="H2463" s="283" t="s">
        <v>49</v>
      </c>
      <c r="I2463" s="286">
        <v>1</v>
      </c>
      <c r="J2463" s="285">
        <v>3.46</v>
      </c>
      <c r="K2463" s="285">
        <v>3.46</v>
      </c>
      <c r="O2463" s="46"/>
      <c r="P2463" s="46"/>
      <c r="Q2463" s="46"/>
      <c r="R2463" s="46"/>
      <c r="S2463" s="46"/>
      <c r="T2463" s="46"/>
      <c r="U2463" s="46"/>
      <c r="V2463" s="46"/>
      <c r="W2463" s="46"/>
      <c r="X2463" s="46"/>
      <c r="Y2463" s="46"/>
    </row>
    <row r="2464" spans="1:25" ht="15" customHeight="1" x14ac:dyDescent="0.2">
      <c r="A2464" s="46"/>
      <c r="B2464" s="262" t="s">
        <v>919</v>
      </c>
      <c r="C2464" s="284" t="s">
        <v>1489</v>
      </c>
      <c r="D2464" s="262" t="s">
        <v>47</v>
      </c>
      <c r="E2464" s="262" t="s">
        <v>2706</v>
      </c>
      <c r="F2464" s="389" t="s">
        <v>923</v>
      </c>
      <c r="G2464" s="389"/>
      <c r="H2464" s="283" t="s">
        <v>49</v>
      </c>
      <c r="I2464" s="286">
        <v>3.6499999999999998E-2</v>
      </c>
      <c r="J2464" s="285">
        <v>2.08</v>
      </c>
      <c r="K2464" s="285">
        <v>7.0000000000000007E-2</v>
      </c>
      <c r="O2464" s="46"/>
      <c r="P2464" s="46"/>
      <c r="Q2464" s="46"/>
      <c r="R2464" s="46"/>
      <c r="S2464" s="46"/>
      <c r="T2464" s="46"/>
      <c r="U2464" s="46"/>
      <c r="V2464" s="46"/>
      <c r="W2464" s="46"/>
      <c r="X2464" s="46"/>
      <c r="Y2464" s="46"/>
    </row>
    <row r="2465" spans="1:25" ht="45.6" customHeight="1" x14ac:dyDescent="0.2">
      <c r="A2465" s="46"/>
      <c r="B2465" s="262" t="s">
        <v>919</v>
      </c>
      <c r="C2465" s="284" t="s">
        <v>1500</v>
      </c>
      <c r="D2465" s="262" t="s">
        <v>47</v>
      </c>
      <c r="E2465" s="262" t="s">
        <v>1501</v>
      </c>
      <c r="F2465" s="389" t="s">
        <v>923</v>
      </c>
      <c r="G2465" s="389"/>
      <c r="H2465" s="283" t="s">
        <v>49</v>
      </c>
      <c r="I2465" s="286">
        <v>9.4000000000000004E-3</v>
      </c>
      <c r="J2465" s="285">
        <v>78.86</v>
      </c>
      <c r="K2465" s="285">
        <v>0.74</v>
      </c>
      <c r="O2465" s="46"/>
      <c r="P2465" s="46"/>
      <c r="Q2465" s="46"/>
      <c r="R2465" s="46"/>
      <c r="S2465" s="46"/>
      <c r="T2465" s="46"/>
      <c r="U2465" s="46"/>
      <c r="V2465" s="46"/>
      <c r="W2465" s="46"/>
      <c r="X2465" s="46"/>
      <c r="Y2465" s="46"/>
    </row>
    <row r="2466" spans="1:25" ht="15" customHeight="1" x14ac:dyDescent="0.2">
      <c r="A2466" s="46"/>
      <c r="B2466" s="263"/>
      <c r="C2466" s="263"/>
      <c r="D2466" s="263"/>
      <c r="E2466" s="263"/>
      <c r="F2466" s="263" t="s">
        <v>924</v>
      </c>
      <c r="G2466" s="289">
        <v>5.83</v>
      </c>
      <c r="H2466" s="263" t="s">
        <v>925</v>
      </c>
      <c r="I2466" s="289">
        <v>0</v>
      </c>
      <c r="J2466" s="263" t="s">
        <v>926</v>
      </c>
      <c r="K2466" s="289">
        <v>5.83</v>
      </c>
      <c r="O2466" s="46"/>
      <c r="P2466" s="46"/>
      <c r="Q2466" s="46"/>
      <c r="R2466" s="46"/>
      <c r="S2466" s="46"/>
      <c r="T2466" s="46"/>
      <c r="U2466" s="46"/>
      <c r="V2466" s="46"/>
      <c r="W2466" s="46"/>
      <c r="X2466" s="46"/>
      <c r="Y2466" s="46"/>
    </row>
    <row r="2467" spans="1:25" ht="15" customHeight="1" thickBot="1" x14ac:dyDescent="0.25">
      <c r="A2467" s="46"/>
      <c r="B2467" s="263"/>
      <c r="C2467" s="263"/>
      <c r="D2467" s="263"/>
      <c r="E2467" s="263"/>
      <c r="F2467" s="263" t="s">
        <v>927</v>
      </c>
      <c r="G2467" s="289">
        <v>2.46</v>
      </c>
      <c r="H2467" s="263"/>
      <c r="I2467" s="386" t="s">
        <v>928</v>
      </c>
      <c r="J2467" s="386"/>
      <c r="K2467" s="289">
        <v>14.32</v>
      </c>
      <c r="O2467" s="46"/>
      <c r="P2467" s="46"/>
      <c r="Q2467" s="46"/>
      <c r="R2467" s="46"/>
      <c r="S2467" s="46"/>
      <c r="T2467" s="46"/>
      <c r="U2467" s="46"/>
      <c r="V2467" s="46"/>
      <c r="W2467" s="46"/>
      <c r="X2467" s="46"/>
      <c r="Y2467" s="46"/>
    </row>
    <row r="2468" spans="1:25" ht="15" customHeight="1" thickTop="1" x14ac:dyDescent="0.2">
      <c r="A2468" s="46"/>
      <c r="B2468" s="278"/>
      <c r="C2468" s="278"/>
      <c r="D2468" s="278"/>
      <c r="E2468" s="278"/>
      <c r="F2468" s="278"/>
      <c r="G2468" s="278"/>
      <c r="H2468" s="278"/>
      <c r="I2468" s="278"/>
      <c r="J2468" s="278"/>
      <c r="K2468" s="278"/>
      <c r="O2468" s="46"/>
      <c r="P2468" s="46"/>
      <c r="Q2468" s="46"/>
      <c r="R2468" s="46"/>
      <c r="S2468" s="46"/>
      <c r="T2468" s="46"/>
      <c r="U2468" s="46"/>
      <c r="V2468" s="46"/>
      <c r="W2468" s="46"/>
      <c r="X2468" s="46"/>
      <c r="Y2468" s="46"/>
    </row>
    <row r="2469" spans="1:25" ht="15" customHeight="1" x14ac:dyDescent="0.2">
      <c r="A2469" s="46"/>
      <c r="B2469" s="259" t="s">
        <v>3219</v>
      </c>
      <c r="C2469" s="267" t="s">
        <v>24</v>
      </c>
      <c r="D2469" s="259" t="s">
        <v>25</v>
      </c>
      <c r="E2469" s="259" t="s">
        <v>26</v>
      </c>
      <c r="F2469" s="387" t="s">
        <v>917</v>
      </c>
      <c r="G2469" s="387"/>
      <c r="H2469" s="271" t="s">
        <v>27</v>
      </c>
      <c r="I2469" s="267" t="s">
        <v>28</v>
      </c>
      <c r="J2469" s="267" t="s">
        <v>29</v>
      </c>
      <c r="K2469" s="267" t="s">
        <v>30</v>
      </c>
      <c r="O2469" s="46"/>
      <c r="P2469" s="46"/>
      <c r="Q2469" s="46"/>
      <c r="R2469" s="46"/>
      <c r="S2469" s="46"/>
      <c r="T2469" s="46"/>
      <c r="U2469" s="46"/>
      <c r="V2469" s="46"/>
      <c r="W2469" s="46"/>
      <c r="X2469" s="46"/>
      <c r="Y2469" s="46"/>
    </row>
    <row r="2470" spans="1:25" ht="15" customHeight="1" x14ac:dyDescent="0.2">
      <c r="A2470" s="46"/>
      <c r="B2470" s="260" t="s">
        <v>918</v>
      </c>
      <c r="C2470" s="275" t="s">
        <v>493</v>
      </c>
      <c r="D2470" s="260" t="s">
        <v>47</v>
      </c>
      <c r="E2470" s="260" t="s">
        <v>2527</v>
      </c>
      <c r="F2470" s="388" t="s">
        <v>4018</v>
      </c>
      <c r="G2470" s="388"/>
      <c r="H2470" s="274" t="s">
        <v>49</v>
      </c>
      <c r="I2470" s="277">
        <v>1</v>
      </c>
      <c r="J2470" s="276">
        <v>13.8</v>
      </c>
      <c r="K2470" s="276">
        <v>13.8</v>
      </c>
      <c r="O2470" s="46"/>
      <c r="P2470" s="46"/>
      <c r="Q2470" s="46"/>
      <c r="R2470" s="46"/>
      <c r="S2470" s="46"/>
      <c r="T2470" s="46"/>
      <c r="U2470" s="46"/>
      <c r="V2470" s="46"/>
      <c r="W2470" s="46"/>
      <c r="X2470" s="46"/>
      <c r="Y2470" s="46"/>
    </row>
    <row r="2471" spans="1:25" ht="15" customHeight="1" x14ac:dyDescent="0.2">
      <c r="A2471" s="46"/>
      <c r="B2471" s="261" t="s">
        <v>953</v>
      </c>
      <c r="C2471" s="280" t="s">
        <v>954</v>
      </c>
      <c r="D2471" s="261" t="s">
        <v>47</v>
      </c>
      <c r="E2471" s="261" t="s">
        <v>955</v>
      </c>
      <c r="F2471" s="385" t="s">
        <v>3970</v>
      </c>
      <c r="G2471" s="385"/>
      <c r="H2471" s="279" t="s">
        <v>950</v>
      </c>
      <c r="I2471" s="282">
        <v>0.1013</v>
      </c>
      <c r="J2471" s="281">
        <v>34.46</v>
      </c>
      <c r="K2471" s="281">
        <v>3.49</v>
      </c>
      <c r="O2471" s="46"/>
      <c r="P2471" s="46"/>
      <c r="Q2471" s="46"/>
      <c r="R2471" s="46"/>
      <c r="S2471" s="46"/>
      <c r="T2471" s="46"/>
      <c r="U2471" s="46"/>
      <c r="V2471" s="46"/>
      <c r="W2471" s="46"/>
      <c r="X2471" s="46"/>
      <c r="Y2471" s="46"/>
    </row>
    <row r="2472" spans="1:25" ht="15" customHeight="1" x14ac:dyDescent="0.2">
      <c r="A2472" s="46"/>
      <c r="B2472" s="261" t="s">
        <v>953</v>
      </c>
      <c r="C2472" s="280" t="s">
        <v>957</v>
      </c>
      <c r="D2472" s="261" t="s">
        <v>47</v>
      </c>
      <c r="E2472" s="261" t="s">
        <v>958</v>
      </c>
      <c r="F2472" s="385" t="s">
        <v>3970</v>
      </c>
      <c r="G2472" s="385"/>
      <c r="H2472" s="279" t="s">
        <v>950</v>
      </c>
      <c r="I2472" s="282">
        <v>0.1013</v>
      </c>
      <c r="J2472" s="281">
        <v>26.08</v>
      </c>
      <c r="K2472" s="281">
        <v>2.64</v>
      </c>
      <c r="O2472" s="46"/>
      <c r="P2472" s="46"/>
      <c r="Q2472" s="46"/>
      <c r="R2472" s="46"/>
      <c r="S2472" s="46"/>
      <c r="T2472" s="46"/>
      <c r="U2472" s="46"/>
      <c r="V2472" s="46"/>
      <c r="W2472" s="46"/>
      <c r="X2472" s="46"/>
      <c r="Y2472" s="46"/>
    </row>
    <row r="2473" spans="1:25" ht="15" customHeight="1" x14ac:dyDescent="0.2">
      <c r="A2473" s="46"/>
      <c r="B2473" s="262" t="s">
        <v>919</v>
      </c>
      <c r="C2473" s="284" t="s">
        <v>1523</v>
      </c>
      <c r="D2473" s="262" t="s">
        <v>47</v>
      </c>
      <c r="E2473" s="262" t="s">
        <v>1524</v>
      </c>
      <c r="F2473" s="389" t="s">
        <v>923</v>
      </c>
      <c r="G2473" s="389"/>
      <c r="H2473" s="283" t="s">
        <v>49</v>
      </c>
      <c r="I2473" s="286">
        <v>1</v>
      </c>
      <c r="J2473" s="285">
        <v>6.34</v>
      </c>
      <c r="K2473" s="285">
        <v>6.34</v>
      </c>
      <c r="O2473" s="46"/>
      <c r="P2473" s="46"/>
      <c r="Q2473" s="46"/>
      <c r="R2473" s="46"/>
      <c r="S2473" s="46"/>
      <c r="T2473" s="46"/>
      <c r="U2473" s="46"/>
      <c r="V2473" s="46"/>
      <c r="W2473" s="46"/>
      <c r="X2473" s="46"/>
      <c r="Y2473" s="46"/>
    </row>
    <row r="2474" spans="1:25" ht="15" customHeight="1" x14ac:dyDescent="0.2">
      <c r="A2474" s="46"/>
      <c r="B2474" s="262" t="s">
        <v>919</v>
      </c>
      <c r="C2474" s="284" t="s">
        <v>1500</v>
      </c>
      <c r="D2474" s="262" t="s">
        <v>47</v>
      </c>
      <c r="E2474" s="262" t="s">
        <v>1501</v>
      </c>
      <c r="F2474" s="389" t="s">
        <v>923</v>
      </c>
      <c r="G2474" s="389"/>
      <c r="H2474" s="283" t="s">
        <v>49</v>
      </c>
      <c r="I2474" s="286">
        <v>7.1000000000000004E-3</v>
      </c>
      <c r="J2474" s="285">
        <v>78.86</v>
      </c>
      <c r="K2474" s="285">
        <v>0.55000000000000004</v>
      </c>
      <c r="O2474" s="46"/>
      <c r="P2474" s="46"/>
      <c r="Q2474" s="46"/>
      <c r="R2474" s="46"/>
      <c r="S2474" s="46"/>
      <c r="T2474" s="46"/>
      <c r="U2474" s="46"/>
      <c r="V2474" s="46"/>
      <c r="W2474" s="46"/>
      <c r="X2474" s="46"/>
      <c r="Y2474" s="46"/>
    </row>
    <row r="2475" spans="1:25" ht="15" customHeight="1" x14ac:dyDescent="0.2">
      <c r="A2475" s="46"/>
      <c r="B2475" s="262" t="s">
        <v>919</v>
      </c>
      <c r="C2475" s="284" t="s">
        <v>1492</v>
      </c>
      <c r="D2475" s="262" t="s">
        <v>47</v>
      </c>
      <c r="E2475" s="262" t="s">
        <v>1493</v>
      </c>
      <c r="F2475" s="389" t="s">
        <v>923</v>
      </c>
      <c r="G2475" s="389"/>
      <c r="H2475" s="283" t="s">
        <v>49</v>
      </c>
      <c r="I2475" s="286">
        <v>8.0000000000000002E-3</v>
      </c>
      <c r="J2475" s="285">
        <v>89.35</v>
      </c>
      <c r="K2475" s="285">
        <v>0.71</v>
      </c>
      <c r="O2475" s="46"/>
      <c r="P2475" s="46"/>
      <c r="Q2475" s="46"/>
      <c r="R2475" s="46"/>
      <c r="S2475" s="46"/>
      <c r="T2475" s="46"/>
      <c r="U2475" s="46"/>
      <c r="V2475" s="46"/>
      <c r="W2475" s="46"/>
      <c r="X2475" s="46"/>
      <c r="Y2475" s="46"/>
    </row>
    <row r="2476" spans="1:25" ht="15" customHeight="1" x14ac:dyDescent="0.2">
      <c r="A2476" s="46"/>
      <c r="B2476" s="262" t="s">
        <v>919</v>
      </c>
      <c r="C2476" s="284" t="s">
        <v>1489</v>
      </c>
      <c r="D2476" s="262" t="s">
        <v>47</v>
      </c>
      <c r="E2476" s="262" t="s">
        <v>2706</v>
      </c>
      <c r="F2476" s="389" t="s">
        <v>923</v>
      </c>
      <c r="G2476" s="389"/>
      <c r="H2476" s="283" t="s">
        <v>49</v>
      </c>
      <c r="I2476" s="286">
        <v>3.3799999999999997E-2</v>
      </c>
      <c r="J2476" s="285">
        <v>2.08</v>
      </c>
      <c r="K2476" s="285">
        <v>7.0000000000000007E-2</v>
      </c>
      <c r="O2476" s="46"/>
      <c r="P2476" s="46"/>
      <c r="Q2476" s="46"/>
      <c r="R2476" s="46"/>
      <c r="S2476" s="46"/>
      <c r="T2476" s="46"/>
      <c r="U2476" s="46"/>
      <c r="V2476" s="46"/>
      <c r="W2476" s="46"/>
      <c r="X2476" s="46"/>
      <c r="Y2476" s="46"/>
    </row>
    <row r="2477" spans="1:25" ht="15" customHeight="1" x14ac:dyDescent="0.2">
      <c r="A2477" s="46"/>
      <c r="B2477" s="263"/>
      <c r="C2477" s="263"/>
      <c r="D2477" s="263"/>
      <c r="E2477" s="263"/>
      <c r="F2477" s="263" t="s">
        <v>924</v>
      </c>
      <c r="G2477" s="289">
        <v>5.4</v>
      </c>
      <c r="H2477" s="263" t="s">
        <v>925</v>
      </c>
      <c r="I2477" s="289">
        <v>0</v>
      </c>
      <c r="J2477" s="263" t="s">
        <v>926</v>
      </c>
      <c r="K2477" s="289">
        <v>5.4</v>
      </c>
      <c r="O2477" s="46"/>
      <c r="P2477" s="46"/>
      <c r="Q2477" s="46"/>
      <c r="R2477" s="46"/>
      <c r="S2477" s="46"/>
      <c r="T2477" s="46"/>
      <c r="U2477" s="46"/>
      <c r="V2477" s="46"/>
      <c r="W2477" s="46"/>
      <c r="X2477" s="46"/>
      <c r="Y2477" s="46"/>
    </row>
    <row r="2478" spans="1:25" ht="15" customHeight="1" thickBot="1" x14ac:dyDescent="0.25">
      <c r="A2478" s="46"/>
      <c r="B2478" s="263"/>
      <c r="C2478" s="263"/>
      <c r="D2478" s="263"/>
      <c r="E2478" s="263"/>
      <c r="F2478" s="263" t="s">
        <v>927</v>
      </c>
      <c r="G2478" s="289">
        <v>2.87</v>
      </c>
      <c r="H2478" s="263"/>
      <c r="I2478" s="386" t="s">
        <v>928</v>
      </c>
      <c r="J2478" s="386"/>
      <c r="K2478" s="289">
        <v>16.670000000000002</v>
      </c>
      <c r="O2478" s="46"/>
      <c r="P2478" s="46"/>
      <c r="Q2478" s="46"/>
      <c r="R2478" s="46"/>
      <c r="S2478" s="46"/>
      <c r="T2478" s="46"/>
      <c r="U2478" s="46"/>
      <c r="V2478" s="46"/>
      <c r="W2478" s="46"/>
      <c r="X2478" s="46"/>
      <c r="Y2478" s="46"/>
    </row>
    <row r="2479" spans="1:25" ht="15" customHeight="1" thickTop="1" x14ac:dyDescent="0.2">
      <c r="A2479" s="46"/>
      <c r="B2479" s="278"/>
      <c r="C2479" s="278"/>
      <c r="D2479" s="278"/>
      <c r="E2479" s="278"/>
      <c r="F2479" s="278"/>
      <c r="G2479" s="278"/>
      <c r="H2479" s="278"/>
      <c r="I2479" s="278"/>
      <c r="J2479" s="278"/>
      <c r="K2479" s="278"/>
      <c r="O2479" s="46"/>
      <c r="P2479" s="46"/>
      <c r="Q2479" s="46"/>
      <c r="R2479" s="46"/>
      <c r="S2479" s="46"/>
      <c r="T2479" s="46"/>
      <c r="U2479" s="46"/>
      <c r="V2479" s="46"/>
      <c r="W2479" s="46"/>
      <c r="X2479" s="46"/>
      <c r="Y2479" s="46"/>
    </row>
    <row r="2480" spans="1:25" ht="15" customHeight="1" x14ac:dyDescent="0.2">
      <c r="A2480" s="46"/>
      <c r="B2480" s="259" t="s">
        <v>3220</v>
      </c>
      <c r="C2480" s="267" t="s">
        <v>24</v>
      </c>
      <c r="D2480" s="259" t="s">
        <v>25</v>
      </c>
      <c r="E2480" s="259" t="s">
        <v>26</v>
      </c>
      <c r="F2480" s="387" t="s">
        <v>917</v>
      </c>
      <c r="G2480" s="387"/>
      <c r="H2480" s="271" t="s">
        <v>27</v>
      </c>
      <c r="I2480" s="267" t="s">
        <v>28</v>
      </c>
      <c r="J2480" s="267" t="s">
        <v>29</v>
      </c>
      <c r="K2480" s="267" t="s">
        <v>30</v>
      </c>
      <c r="O2480" s="46"/>
      <c r="P2480" s="46"/>
      <c r="Q2480" s="46"/>
      <c r="R2480" s="46"/>
      <c r="S2480" s="46"/>
      <c r="T2480" s="46"/>
      <c r="U2480" s="46"/>
      <c r="V2480" s="46"/>
      <c r="W2480" s="46"/>
      <c r="X2480" s="46"/>
      <c r="Y2480" s="46"/>
    </row>
    <row r="2481" spans="1:25" ht="15" customHeight="1" x14ac:dyDescent="0.2">
      <c r="A2481" s="46"/>
      <c r="B2481" s="260" t="s">
        <v>918</v>
      </c>
      <c r="C2481" s="275" t="s">
        <v>603</v>
      </c>
      <c r="D2481" s="260" t="s">
        <v>47</v>
      </c>
      <c r="E2481" s="260" t="s">
        <v>604</v>
      </c>
      <c r="F2481" s="388" t="s">
        <v>4018</v>
      </c>
      <c r="G2481" s="388"/>
      <c r="H2481" s="274" t="s">
        <v>49</v>
      </c>
      <c r="I2481" s="277">
        <v>1</v>
      </c>
      <c r="J2481" s="276">
        <v>10.23</v>
      </c>
      <c r="K2481" s="276">
        <v>10.23</v>
      </c>
      <c r="O2481" s="46"/>
      <c r="P2481" s="46"/>
      <c r="Q2481" s="46"/>
      <c r="R2481" s="46"/>
      <c r="S2481" s="46"/>
      <c r="T2481" s="46"/>
      <c r="U2481" s="46"/>
      <c r="V2481" s="46"/>
      <c r="W2481" s="46"/>
      <c r="X2481" s="46"/>
      <c r="Y2481" s="46"/>
    </row>
    <row r="2482" spans="1:25" ht="15" customHeight="1" x14ac:dyDescent="0.2">
      <c r="A2482" s="46"/>
      <c r="B2482" s="261" t="s">
        <v>953</v>
      </c>
      <c r="C2482" s="280" t="s">
        <v>954</v>
      </c>
      <c r="D2482" s="261" t="s">
        <v>47</v>
      </c>
      <c r="E2482" s="261" t="s">
        <v>955</v>
      </c>
      <c r="F2482" s="385" t="s">
        <v>3970</v>
      </c>
      <c r="G2482" s="385"/>
      <c r="H2482" s="279" t="s">
        <v>950</v>
      </c>
      <c r="I2482" s="282">
        <v>0.13589999999999999</v>
      </c>
      <c r="J2482" s="281">
        <v>34.46</v>
      </c>
      <c r="K2482" s="281">
        <v>4.68</v>
      </c>
      <c r="O2482" s="46"/>
      <c r="P2482" s="46"/>
      <c r="Q2482" s="46"/>
      <c r="R2482" s="46"/>
      <c r="S2482" s="46"/>
      <c r="T2482" s="46"/>
      <c r="U2482" s="46"/>
      <c r="V2482" s="46"/>
      <c r="W2482" s="46"/>
      <c r="X2482" s="46"/>
      <c r="Y2482" s="46"/>
    </row>
    <row r="2483" spans="1:25" ht="45.6" customHeight="1" x14ac:dyDescent="0.2">
      <c r="A2483" s="46"/>
      <c r="B2483" s="261" t="s">
        <v>953</v>
      </c>
      <c r="C2483" s="280" t="s">
        <v>957</v>
      </c>
      <c r="D2483" s="261" t="s">
        <v>47</v>
      </c>
      <c r="E2483" s="261" t="s">
        <v>958</v>
      </c>
      <c r="F2483" s="385" t="s">
        <v>3970</v>
      </c>
      <c r="G2483" s="385"/>
      <c r="H2483" s="279" t="s">
        <v>950</v>
      </c>
      <c r="I2483" s="282">
        <v>0.13589999999999999</v>
      </c>
      <c r="J2483" s="281">
        <v>26.08</v>
      </c>
      <c r="K2483" s="281">
        <v>3.54</v>
      </c>
      <c r="O2483" s="46"/>
      <c r="P2483" s="46"/>
      <c r="Q2483" s="46"/>
      <c r="R2483" s="46"/>
      <c r="S2483" s="46"/>
      <c r="T2483" s="46"/>
      <c r="U2483" s="46"/>
      <c r="V2483" s="46"/>
      <c r="W2483" s="46"/>
      <c r="X2483" s="46"/>
      <c r="Y2483" s="46"/>
    </row>
    <row r="2484" spans="1:25" ht="15" customHeight="1" x14ac:dyDescent="0.2">
      <c r="A2484" s="46"/>
      <c r="B2484" s="262" t="s">
        <v>919</v>
      </c>
      <c r="C2484" s="284" t="s">
        <v>1622</v>
      </c>
      <c r="D2484" s="262" t="s">
        <v>47</v>
      </c>
      <c r="E2484" s="262" t="s">
        <v>1623</v>
      </c>
      <c r="F2484" s="389" t="s">
        <v>923</v>
      </c>
      <c r="G2484" s="389"/>
      <c r="H2484" s="283" t="s">
        <v>49</v>
      </c>
      <c r="I2484" s="286">
        <v>1</v>
      </c>
      <c r="J2484" s="285">
        <v>0.69</v>
      </c>
      <c r="K2484" s="285">
        <v>0.69</v>
      </c>
      <c r="O2484" s="46"/>
      <c r="P2484" s="46"/>
      <c r="Q2484" s="46"/>
      <c r="R2484" s="46"/>
      <c r="S2484" s="46"/>
      <c r="T2484" s="46"/>
      <c r="U2484" s="46"/>
      <c r="V2484" s="46"/>
      <c r="W2484" s="46"/>
      <c r="X2484" s="46"/>
      <c r="Y2484" s="46"/>
    </row>
    <row r="2485" spans="1:25" ht="15" customHeight="1" x14ac:dyDescent="0.2">
      <c r="A2485" s="46"/>
      <c r="B2485" s="262" t="s">
        <v>919</v>
      </c>
      <c r="C2485" s="284" t="s">
        <v>1489</v>
      </c>
      <c r="D2485" s="262" t="s">
        <v>47</v>
      </c>
      <c r="E2485" s="262" t="s">
        <v>2706</v>
      </c>
      <c r="F2485" s="389" t="s">
        <v>923</v>
      </c>
      <c r="G2485" s="389"/>
      <c r="H2485" s="283" t="s">
        <v>49</v>
      </c>
      <c r="I2485" s="286">
        <v>3.0200000000000001E-2</v>
      </c>
      <c r="J2485" s="285">
        <v>2.08</v>
      </c>
      <c r="K2485" s="285">
        <v>0.06</v>
      </c>
      <c r="O2485" s="46"/>
      <c r="P2485" s="46"/>
      <c r="Q2485" s="46"/>
      <c r="R2485" s="46"/>
      <c r="S2485" s="46"/>
      <c r="T2485" s="46"/>
      <c r="U2485" s="46"/>
      <c r="V2485" s="46"/>
      <c r="W2485" s="46"/>
      <c r="X2485" s="46"/>
      <c r="Y2485" s="46"/>
    </row>
    <row r="2486" spans="1:25" ht="15" customHeight="1" x14ac:dyDescent="0.2">
      <c r="A2486" s="46"/>
      <c r="B2486" s="262" t="s">
        <v>919</v>
      </c>
      <c r="C2486" s="284" t="s">
        <v>1492</v>
      </c>
      <c r="D2486" s="262" t="s">
        <v>47</v>
      </c>
      <c r="E2486" s="262" t="s">
        <v>1493</v>
      </c>
      <c r="F2486" s="389" t="s">
        <v>923</v>
      </c>
      <c r="G2486" s="389"/>
      <c r="H2486" s="283" t="s">
        <v>49</v>
      </c>
      <c r="I2486" s="286">
        <v>8.0000000000000002E-3</v>
      </c>
      <c r="J2486" s="285">
        <v>89.35</v>
      </c>
      <c r="K2486" s="285">
        <v>0.71</v>
      </c>
      <c r="O2486" s="46"/>
      <c r="P2486" s="46"/>
      <c r="Q2486" s="46"/>
      <c r="R2486" s="46"/>
      <c r="S2486" s="46"/>
      <c r="T2486" s="46"/>
      <c r="U2486" s="46"/>
      <c r="V2486" s="46"/>
      <c r="W2486" s="46"/>
      <c r="X2486" s="46"/>
      <c r="Y2486" s="46"/>
    </row>
    <row r="2487" spans="1:25" ht="15" customHeight="1" x14ac:dyDescent="0.2">
      <c r="A2487" s="46"/>
      <c r="B2487" s="262" t="s">
        <v>919</v>
      </c>
      <c r="C2487" s="284" t="s">
        <v>1500</v>
      </c>
      <c r="D2487" s="262" t="s">
        <v>47</v>
      </c>
      <c r="E2487" s="262" t="s">
        <v>1501</v>
      </c>
      <c r="F2487" s="389" t="s">
        <v>923</v>
      </c>
      <c r="G2487" s="389"/>
      <c r="H2487" s="283" t="s">
        <v>49</v>
      </c>
      <c r="I2487" s="286">
        <v>7.1000000000000004E-3</v>
      </c>
      <c r="J2487" s="285">
        <v>78.86</v>
      </c>
      <c r="K2487" s="285">
        <v>0.55000000000000004</v>
      </c>
      <c r="O2487" s="46"/>
      <c r="P2487" s="46"/>
      <c r="Q2487" s="46"/>
      <c r="R2487" s="46"/>
      <c r="S2487" s="46"/>
      <c r="T2487" s="46"/>
      <c r="U2487" s="46"/>
      <c r="V2487" s="46"/>
      <c r="W2487" s="46"/>
      <c r="X2487" s="46"/>
      <c r="Y2487" s="46"/>
    </row>
    <row r="2488" spans="1:25" ht="15" customHeight="1" x14ac:dyDescent="0.2">
      <c r="A2488" s="46"/>
      <c r="B2488" s="263"/>
      <c r="C2488" s="263"/>
      <c r="D2488" s="263"/>
      <c r="E2488" s="263"/>
      <c r="F2488" s="263" t="s">
        <v>924</v>
      </c>
      <c r="G2488" s="289">
        <v>7.24</v>
      </c>
      <c r="H2488" s="263" t="s">
        <v>925</v>
      </c>
      <c r="I2488" s="289">
        <v>0</v>
      </c>
      <c r="J2488" s="263" t="s">
        <v>926</v>
      </c>
      <c r="K2488" s="289">
        <v>7.24</v>
      </c>
      <c r="O2488" s="46"/>
      <c r="P2488" s="46"/>
      <c r="Q2488" s="46"/>
      <c r="R2488" s="46"/>
      <c r="S2488" s="46"/>
      <c r="T2488" s="46"/>
      <c r="U2488" s="46"/>
      <c r="V2488" s="46"/>
      <c r="W2488" s="46"/>
      <c r="X2488" s="46"/>
      <c r="Y2488" s="46"/>
    </row>
    <row r="2489" spans="1:25" ht="15" customHeight="1" thickBot="1" x14ac:dyDescent="0.25">
      <c r="A2489" s="46"/>
      <c r="B2489" s="263"/>
      <c r="C2489" s="263"/>
      <c r="D2489" s="263"/>
      <c r="E2489" s="263"/>
      <c r="F2489" s="263" t="s">
        <v>927</v>
      </c>
      <c r="G2489" s="289">
        <v>2.12</v>
      </c>
      <c r="H2489" s="263"/>
      <c r="I2489" s="386" t="s">
        <v>928</v>
      </c>
      <c r="J2489" s="386"/>
      <c r="K2489" s="289">
        <v>12.35</v>
      </c>
      <c r="O2489" s="46"/>
      <c r="P2489" s="46"/>
      <c r="Q2489" s="46"/>
      <c r="R2489" s="46"/>
      <c r="S2489" s="46"/>
      <c r="T2489" s="46"/>
      <c r="U2489" s="46"/>
      <c r="V2489" s="46"/>
      <c r="W2489" s="46"/>
      <c r="X2489" s="46"/>
      <c r="Y2489" s="46"/>
    </row>
    <row r="2490" spans="1:25" ht="15" customHeight="1" thickTop="1" x14ac:dyDescent="0.2">
      <c r="A2490" s="46"/>
      <c r="B2490" s="278"/>
      <c r="C2490" s="278"/>
      <c r="D2490" s="278"/>
      <c r="E2490" s="278"/>
      <c r="F2490" s="278"/>
      <c r="G2490" s="278"/>
      <c r="H2490" s="278"/>
      <c r="I2490" s="278"/>
      <c r="J2490" s="278"/>
      <c r="K2490" s="278"/>
      <c r="O2490" s="46"/>
      <c r="P2490" s="46"/>
      <c r="Q2490" s="46"/>
      <c r="R2490" s="46"/>
      <c r="S2490" s="46"/>
      <c r="T2490" s="46"/>
      <c r="U2490" s="46"/>
      <c r="V2490" s="46"/>
      <c r="W2490" s="46"/>
      <c r="X2490" s="46"/>
      <c r="Y2490" s="46"/>
    </row>
    <row r="2491" spans="1:25" ht="15" customHeight="1" x14ac:dyDescent="0.2">
      <c r="A2491" s="46"/>
      <c r="B2491" s="259" t="s">
        <v>3222</v>
      </c>
      <c r="C2491" s="267" t="s">
        <v>24</v>
      </c>
      <c r="D2491" s="259" t="s">
        <v>25</v>
      </c>
      <c r="E2491" s="259" t="s">
        <v>26</v>
      </c>
      <c r="F2491" s="387" t="s">
        <v>917</v>
      </c>
      <c r="G2491" s="387"/>
      <c r="H2491" s="271" t="s">
        <v>27</v>
      </c>
      <c r="I2491" s="267" t="s">
        <v>28</v>
      </c>
      <c r="J2491" s="267" t="s">
        <v>29</v>
      </c>
      <c r="K2491" s="267" t="s">
        <v>30</v>
      </c>
      <c r="O2491" s="46"/>
      <c r="P2491" s="46"/>
      <c r="Q2491" s="46"/>
      <c r="R2491" s="46"/>
      <c r="S2491" s="46"/>
      <c r="T2491" s="46"/>
      <c r="U2491" s="46"/>
      <c r="V2491" s="46"/>
      <c r="W2491" s="46"/>
      <c r="X2491" s="46"/>
      <c r="Y2491" s="46"/>
    </row>
    <row r="2492" spans="1:25" ht="15" customHeight="1" x14ac:dyDescent="0.2">
      <c r="A2492" s="46"/>
      <c r="B2492" s="260" t="s">
        <v>918</v>
      </c>
      <c r="C2492" s="275" t="s">
        <v>3441</v>
      </c>
      <c r="D2492" s="260" t="s">
        <v>73</v>
      </c>
      <c r="E2492" s="260" t="s">
        <v>3442</v>
      </c>
      <c r="F2492" s="388" t="s">
        <v>1065</v>
      </c>
      <c r="G2492" s="388"/>
      <c r="H2492" s="274" t="s">
        <v>49</v>
      </c>
      <c r="I2492" s="277">
        <v>1</v>
      </c>
      <c r="J2492" s="276">
        <v>4648.63</v>
      </c>
      <c r="K2492" s="276">
        <v>4648.63</v>
      </c>
      <c r="O2492" s="46"/>
      <c r="P2492" s="46"/>
      <c r="Q2492" s="46"/>
      <c r="R2492" s="46"/>
      <c r="S2492" s="46"/>
      <c r="T2492" s="46"/>
      <c r="U2492" s="46"/>
      <c r="V2492" s="46"/>
      <c r="W2492" s="46"/>
      <c r="X2492" s="46"/>
      <c r="Y2492" s="46"/>
    </row>
    <row r="2493" spans="1:25" ht="15" customHeight="1" x14ac:dyDescent="0.2">
      <c r="A2493" s="46"/>
      <c r="B2493" s="261" t="s">
        <v>953</v>
      </c>
      <c r="C2493" s="280" t="s">
        <v>2719</v>
      </c>
      <c r="D2493" s="261" t="s">
        <v>47</v>
      </c>
      <c r="E2493" s="261" t="s">
        <v>2720</v>
      </c>
      <c r="F2493" s="385" t="s">
        <v>4023</v>
      </c>
      <c r="G2493" s="385"/>
      <c r="H2493" s="279" t="s">
        <v>40</v>
      </c>
      <c r="I2493" s="282">
        <v>5</v>
      </c>
      <c r="J2493" s="281">
        <v>3.78</v>
      </c>
      <c r="K2493" s="281">
        <v>18.899999999999999</v>
      </c>
      <c r="O2493" s="46"/>
      <c r="P2493" s="46"/>
      <c r="Q2493" s="46"/>
      <c r="R2493" s="46"/>
      <c r="S2493" s="46"/>
      <c r="T2493" s="46"/>
      <c r="U2493" s="46"/>
      <c r="V2493" s="46"/>
      <c r="W2493" s="46"/>
      <c r="X2493" s="46"/>
      <c r="Y2493" s="46"/>
    </row>
    <row r="2494" spans="1:25" ht="15" customHeight="1" x14ac:dyDescent="0.2">
      <c r="A2494" s="46"/>
      <c r="B2494" s="261" t="s">
        <v>953</v>
      </c>
      <c r="C2494" s="280" t="s">
        <v>3680</v>
      </c>
      <c r="D2494" s="261" t="s">
        <v>47</v>
      </c>
      <c r="E2494" s="261" t="s">
        <v>3681</v>
      </c>
      <c r="F2494" s="385" t="s">
        <v>4028</v>
      </c>
      <c r="G2494" s="385"/>
      <c r="H2494" s="279" t="s">
        <v>60</v>
      </c>
      <c r="I2494" s="282">
        <v>2.16</v>
      </c>
      <c r="J2494" s="281">
        <v>756.41</v>
      </c>
      <c r="K2494" s="281">
        <v>1633.84</v>
      </c>
      <c r="O2494" s="46"/>
      <c r="P2494" s="46"/>
      <c r="Q2494" s="46"/>
      <c r="R2494" s="46"/>
      <c r="S2494" s="46"/>
      <c r="T2494" s="46"/>
      <c r="U2494" s="46"/>
      <c r="V2494" s="46"/>
      <c r="W2494" s="46"/>
      <c r="X2494" s="46"/>
      <c r="Y2494" s="46"/>
    </row>
    <row r="2495" spans="1:25" ht="15" customHeight="1" x14ac:dyDescent="0.2">
      <c r="A2495" s="46"/>
      <c r="B2495" s="261" t="s">
        <v>953</v>
      </c>
      <c r="C2495" s="280" t="s">
        <v>87</v>
      </c>
      <c r="D2495" s="261" t="s">
        <v>47</v>
      </c>
      <c r="E2495" s="261" t="s">
        <v>2453</v>
      </c>
      <c r="F2495" s="385" t="s">
        <v>3990</v>
      </c>
      <c r="G2495" s="385"/>
      <c r="H2495" s="279" t="s">
        <v>60</v>
      </c>
      <c r="I2495" s="282">
        <v>15</v>
      </c>
      <c r="J2495" s="281">
        <v>97.82</v>
      </c>
      <c r="K2495" s="281">
        <v>1467.3</v>
      </c>
      <c r="O2495" s="46"/>
      <c r="P2495" s="46"/>
      <c r="Q2495" s="46"/>
      <c r="R2495" s="46"/>
      <c r="S2495" s="46"/>
      <c r="T2495" s="46"/>
      <c r="U2495" s="46"/>
      <c r="V2495" s="46"/>
      <c r="W2495" s="46"/>
      <c r="X2495" s="46"/>
      <c r="Y2495" s="46"/>
    </row>
    <row r="2496" spans="1:25" ht="15" customHeight="1" x14ac:dyDescent="0.2">
      <c r="A2496" s="46"/>
      <c r="B2496" s="261" t="s">
        <v>953</v>
      </c>
      <c r="C2496" s="280" t="s">
        <v>3682</v>
      </c>
      <c r="D2496" s="261" t="s">
        <v>47</v>
      </c>
      <c r="E2496" s="261" t="s">
        <v>3683</v>
      </c>
      <c r="F2496" s="385" t="s">
        <v>3992</v>
      </c>
      <c r="G2496" s="385"/>
      <c r="H2496" s="279" t="s">
        <v>40</v>
      </c>
      <c r="I2496" s="282">
        <v>20.3</v>
      </c>
      <c r="J2496" s="281">
        <v>75.3</v>
      </c>
      <c r="K2496" s="281">
        <v>1528.59</v>
      </c>
      <c r="O2496" s="46"/>
      <c r="P2496" s="46"/>
      <c r="Q2496" s="46"/>
      <c r="R2496" s="46"/>
      <c r="S2496" s="46"/>
      <c r="T2496" s="46"/>
      <c r="U2496" s="46"/>
      <c r="V2496" s="46"/>
      <c r="W2496" s="46"/>
      <c r="X2496" s="46"/>
      <c r="Y2496" s="46"/>
    </row>
    <row r="2497" spans="1:25" ht="15" customHeight="1" x14ac:dyDescent="0.2">
      <c r="A2497" s="46"/>
      <c r="B2497" s="263"/>
      <c r="C2497" s="263"/>
      <c r="D2497" s="263"/>
      <c r="E2497" s="263"/>
      <c r="F2497" s="263" t="s">
        <v>924</v>
      </c>
      <c r="G2497" s="289">
        <v>2676.21</v>
      </c>
      <c r="H2497" s="263" t="s">
        <v>925</v>
      </c>
      <c r="I2497" s="289">
        <v>0</v>
      </c>
      <c r="J2497" s="263" t="s">
        <v>926</v>
      </c>
      <c r="K2497" s="289">
        <v>2676.21</v>
      </c>
      <c r="O2497" s="46"/>
      <c r="P2497" s="46"/>
      <c r="Q2497" s="46"/>
      <c r="R2497" s="46"/>
      <c r="S2497" s="46"/>
      <c r="T2497" s="46"/>
      <c r="U2497" s="46"/>
      <c r="V2497" s="46"/>
      <c r="W2497" s="46"/>
      <c r="X2497" s="46"/>
      <c r="Y2497" s="46"/>
    </row>
    <row r="2498" spans="1:25" ht="15" customHeight="1" x14ac:dyDescent="0.2">
      <c r="A2498" s="46"/>
      <c r="B2498" s="263"/>
      <c r="C2498" s="263"/>
      <c r="D2498" s="263"/>
      <c r="E2498" s="263"/>
      <c r="F2498" s="263" t="s">
        <v>927</v>
      </c>
      <c r="G2498" s="289">
        <v>967.37</v>
      </c>
      <c r="H2498" s="263"/>
      <c r="I2498" s="386" t="s">
        <v>928</v>
      </c>
      <c r="J2498" s="386"/>
      <c r="K2498" s="289">
        <v>5616</v>
      </c>
      <c r="O2498" s="46"/>
      <c r="P2498" s="46"/>
      <c r="Q2498" s="46"/>
      <c r="R2498" s="46"/>
      <c r="S2498" s="46"/>
      <c r="T2498" s="46"/>
      <c r="U2498" s="46"/>
      <c r="V2498" s="46"/>
      <c r="W2498" s="46"/>
      <c r="X2498" s="46"/>
      <c r="Y2498" s="46"/>
    </row>
    <row r="2499" spans="1:25" ht="15" customHeight="1" x14ac:dyDescent="0.2">
      <c r="A2499" s="46"/>
      <c r="B2499" s="401" t="s">
        <v>2776</v>
      </c>
      <c r="C2499" s="401"/>
      <c r="D2499" s="401"/>
      <c r="E2499" s="401"/>
      <c r="F2499" s="401"/>
      <c r="G2499" s="401"/>
      <c r="H2499" s="401"/>
      <c r="I2499" s="401"/>
      <c r="J2499" s="401"/>
      <c r="K2499" s="401"/>
      <c r="O2499" s="46"/>
      <c r="P2499" s="46"/>
      <c r="Q2499" s="46"/>
      <c r="R2499" s="46"/>
      <c r="S2499" s="46"/>
      <c r="T2499" s="46"/>
      <c r="U2499" s="46"/>
      <c r="V2499" s="46"/>
      <c r="W2499" s="46"/>
      <c r="X2499" s="46"/>
      <c r="Y2499" s="46"/>
    </row>
    <row r="2500" spans="1:25" ht="15" customHeight="1" thickBot="1" x14ac:dyDescent="0.25">
      <c r="A2500" s="46"/>
      <c r="B2500" s="425" t="s">
        <v>3811</v>
      </c>
      <c r="C2500" s="425"/>
      <c r="D2500" s="425"/>
      <c r="E2500" s="425"/>
      <c r="F2500" s="425"/>
      <c r="G2500" s="425"/>
      <c r="H2500" s="425"/>
      <c r="I2500" s="425"/>
      <c r="J2500" s="425"/>
      <c r="K2500" s="425"/>
      <c r="O2500" s="46"/>
      <c r="P2500" s="46"/>
      <c r="Q2500" s="46"/>
      <c r="R2500" s="46"/>
      <c r="S2500" s="46"/>
      <c r="T2500" s="46"/>
      <c r="U2500" s="46"/>
      <c r="V2500" s="46"/>
      <c r="W2500" s="46"/>
      <c r="X2500" s="46"/>
      <c r="Y2500" s="46"/>
    </row>
    <row r="2501" spans="1:25" ht="45.6" customHeight="1" thickTop="1" x14ac:dyDescent="0.2">
      <c r="A2501" s="46"/>
      <c r="B2501" s="278"/>
      <c r="C2501" s="278"/>
      <c r="D2501" s="278"/>
      <c r="E2501" s="278"/>
      <c r="F2501" s="278"/>
      <c r="G2501" s="278"/>
      <c r="H2501" s="278"/>
      <c r="I2501" s="278"/>
      <c r="J2501" s="278"/>
      <c r="K2501" s="278"/>
      <c r="O2501" s="46"/>
      <c r="P2501" s="46"/>
      <c r="Q2501" s="46"/>
      <c r="R2501" s="46"/>
      <c r="S2501" s="46"/>
      <c r="T2501" s="46"/>
      <c r="U2501" s="46"/>
      <c r="V2501" s="46"/>
      <c r="W2501" s="46"/>
      <c r="X2501" s="46"/>
      <c r="Y2501" s="46"/>
    </row>
    <row r="2502" spans="1:25" ht="15" customHeight="1" x14ac:dyDescent="0.2">
      <c r="A2502" s="46"/>
      <c r="B2502" s="259" t="s">
        <v>3223</v>
      </c>
      <c r="C2502" s="267" t="s">
        <v>24</v>
      </c>
      <c r="D2502" s="259" t="s">
        <v>25</v>
      </c>
      <c r="E2502" s="259" t="s">
        <v>26</v>
      </c>
      <c r="F2502" s="387" t="s">
        <v>917</v>
      </c>
      <c r="G2502" s="387"/>
      <c r="H2502" s="271" t="s">
        <v>27</v>
      </c>
      <c r="I2502" s="267" t="s">
        <v>28</v>
      </c>
      <c r="J2502" s="267" t="s">
        <v>29</v>
      </c>
      <c r="K2502" s="267" t="s">
        <v>30</v>
      </c>
      <c r="O2502" s="46"/>
      <c r="P2502" s="46"/>
      <c r="Q2502" s="46"/>
      <c r="R2502" s="46"/>
      <c r="S2502" s="46"/>
      <c r="T2502" s="46"/>
      <c r="U2502" s="46"/>
      <c r="V2502" s="46"/>
      <c r="W2502" s="46"/>
      <c r="X2502" s="46"/>
      <c r="Y2502" s="46"/>
    </row>
    <row r="2503" spans="1:25" ht="15" customHeight="1" x14ac:dyDescent="0.2">
      <c r="A2503" s="46"/>
      <c r="B2503" s="260" t="s">
        <v>918</v>
      </c>
      <c r="C2503" s="275" t="s">
        <v>3443</v>
      </c>
      <c r="D2503" s="260" t="s">
        <v>47</v>
      </c>
      <c r="E2503" s="260" t="s">
        <v>3444</v>
      </c>
      <c r="F2503" s="388" t="s">
        <v>3986</v>
      </c>
      <c r="G2503" s="388"/>
      <c r="H2503" s="274" t="s">
        <v>60</v>
      </c>
      <c r="I2503" s="277">
        <v>1</v>
      </c>
      <c r="J2503" s="276">
        <v>471.58</v>
      </c>
      <c r="K2503" s="276">
        <v>471.58</v>
      </c>
      <c r="O2503" s="46"/>
      <c r="P2503" s="46"/>
      <c r="Q2503" s="46"/>
      <c r="R2503" s="46"/>
      <c r="S2503" s="46"/>
      <c r="T2503" s="46"/>
      <c r="U2503" s="46"/>
      <c r="V2503" s="46"/>
      <c r="W2503" s="46"/>
      <c r="X2503" s="46"/>
      <c r="Y2503" s="46"/>
    </row>
    <row r="2504" spans="1:25" ht="15" customHeight="1" x14ac:dyDescent="0.2">
      <c r="A2504" s="46"/>
      <c r="B2504" s="261" t="s">
        <v>953</v>
      </c>
      <c r="C2504" s="280" t="s">
        <v>1627</v>
      </c>
      <c r="D2504" s="261" t="s">
        <v>47</v>
      </c>
      <c r="E2504" s="261" t="s">
        <v>1628</v>
      </c>
      <c r="F2504" s="385" t="s">
        <v>3970</v>
      </c>
      <c r="G2504" s="385"/>
      <c r="H2504" s="279" t="s">
        <v>950</v>
      </c>
      <c r="I2504" s="282">
        <v>1.4811000000000001</v>
      </c>
      <c r="J2504" s="281">
        <v>29.32</v>
      </c>
      <c r="K2504" s="281">
        <v>43.42</v>
      </c>
      <c r="O2504" s="46"/>
      <c r="P2504" s="46"/>
      <c r="Q2504" s="46"/>
      <c r="R2504" s="46"/>
      <c r="S2504" s="46"/>
      <c r="T2504" s="46"/>
      <c r="U2504" s="46"/>
      <c r="V2504" s="46"/>
      <c r="W2504" s="46"/>
      <c r="X2504" s="46"/>
      <c r="Y2504" s="46"/>
    </row>
    <row r="2505" spans="1:25" ht="15" customHeight="1" x14ac:dyDescent="0.2">
      <c r="A2505" s="46"/>
      <c r="B2505" s="261" t="s">
        <v>953</v>
      </c>
      <c r="C2505" s="280" t="s">
        <v>1629</v>
      </c>
      <c r="D2505" s="261" t="s">
        <v>47</v>
      </c>
      <c r="E2505" s="261" t="s">
        <v>1630</v>
      </c>
      <c r="F2505" s="385" t="s">
        <v>3985</v>
      </c>
      <c r="G2505" s="385"/>
      <c r="H2505" s="279" t="s">
        <v>1041</v>
      </c>
      <c r="I2505" s="282">
        <v>0.71879999999999999</v>
      </c>
      <c r="J2505" s="281">
        <v>0.37</v>
      </c>
      <c r="K2505" s="281">
        <v>0.26</v>
      </c>
      <c r="O2505" s="46"/>
      <c r="P2505" s="46"/>
      <c r="Q2505" s="46"/>
      <c r="R2505" s="46"/>
      <c r="S2505" s="46"/>
      <c r="T2505" s="46"/>
      <c r="U2505" s="46"/>
      <c r="V2505" s="46"/>
      <c r="W2505" s="46"/>
      <c r="X2505" s="46"/>
      <c r="Y2505" s="46"/>
    </row>
    <row r="2506" spans="1:25" ht="15" customHeight="1" x14ac:dyDescent="0.2">
      <c r="A2506" s="46"/>
      <c r="B2506" s="261" t="s">
        <v>953</v>
      </c>
      <c r="C2506" s="280" t="s">
        <v>1019</v>
      </c>
      <c r="D2506" s="261" t="s">
        <v>47</v>
      </c>
      <c r="E2506" s="261" t="s">
        <v>1020</v>
      </c>
      <c r="F2506" s="385" t="s">
        <v>3970</v>
      </c>
      <c r="G2506" s="385"/>
      <c r="H2506" s="279" t="s">
        <v>950</v>
      </c>
      <c r="I2506" s="282">
        <v>2.3433000000000002</v>
      </c>
      <c r="J2506" s="281">
        <v>24.73</v>
      </c>
      <c r="K2506" s="281">
        <v>57.94</v>
      </c>
      <c r="O2506" s="46"/>
      <c r="P2506" s="46"/>
      <c r="Q2506" s="46"/>
      <c r="R2506" s="46"/>
      <c r="S2506" s="46"/>
      <c r="T2506" s="46"/>
      <c r="U2506" s="46"/>
      <c r="V2506" s="46"/>
      <c r="W2506" s="46"/>
      <c r="X2506" s="46"/>
      <c r="Y2506" s="46"/>
    </row>
    <row r="2507" spans="1:25" ht="15" customHeight="1" x14ac:dyDescent="0.2">
      <c r="A2507" s="46"/>
      <c r="B2507" s="261" t="s">
        <v>953</v>
      </c>
      <c r="C2507" s="280" t="s">
        <v>1625</v>
      </c>
      <c r="D2507" s="261" t="s">
        <v>47</v>
      </c>
      <c r="E2507" s="261" t="s">
        <v>1626</v>
      </c>
      <c r="F2507" s="385" t="s">
        <v>3985</v>
      </c>
      <c r="G2507" s="385"/>
      <c r="H2507" s="279" t="s">
        <v>1035</v>
      </c>
      <c r="I2507" s="282">
        <v>0.76229999999999998</v>
      </c>
      <c r="J2507" s="281">
        <v>1.62</v>
      </c>
      <c r="K2507" s="281">
        <v>1.23</v>
      </c>
      <c r="O2507" s="46"/>
      <c r="P2507" s="46"/>
      <c r="Q2507" s="46"/>
      <c r="R2507" s="46"/>
      <c r="S2507" s="46"/>
      <c r="T2507" s="46"/>
      <c r="U2507" s="46"/>
      <c r="V2507" s="46"/>
      <c r="W2507" s="46"/>
      <c r="X2507" s="46"/>
      <c r="Y2507" s="46"/>
    </row>
    <row r="2508" spans="1:25" ht="15" customHeight="1" x14ac:dyDescent="0.2">
      <c r="A2508" s="46"/>
      <c r="B2508" s="262" t="s">
        <v>919</v>
      </c>
      <c r="C2508" s="284" t="s">
        <v>1094</v>
      </c>
      <c r="D2508" s="262" t="s">
        <v>47</v>
      </c>
      <c r="E2508" s="262" t="s">
        <v>1095</v>
      </c>
      <c r="F2508" s="389" t="s">
        <v>923</v>
      </c>
      <c r="G2508" s="389"/>
      <c r="H2508" s="283" t="s">
        <v>60</v>
      </c>
      <c r="I2508" s="286">
        <v>0.57820000000000005</v>
      </c>
      <c r="J2508" s="285">
        <v>111.91</v>
      </c>
      <c r="K2508" s="285">
        <v>64.7</v>
      </c>
      <c r="O2508" s="46"/>
      <c r="P2508" s="46"/>
      <c r="Q2508" s="46"/>
      <c r="R2508" s="46"/>
      <c r="S2508" s="46"/>
      <c r="T2508" s="46"/>
      <c r="U2508" s="46"/>
      <c r="V2508" s="46"/>
      <c r="W2508" s="46"/>
      <c r="X2508" s="46"/>
      <c r="Y2508" s="46"/>
    </row>
    <row r="2509" spans="1:25" ht="15" customHeight="1" x14ac:dyDescent="0.2">
      <c r="A2509" s="46"/>
      <c r="B2509" s="262" t="s">
        <v>919</v>
      </c>
      <c r="C2509" s="284" t="s">
        <v>1631</v>
      </c>
      <c r="D2509" s="262" t="s">
        <v>47</v>
      </c>
      <c r="E2509" s="262" t="s">
        <v>1632</v>
      </c>
      <c r="F2509" s="389" t="s">
        <v>923</v>
      </c>
      <c r="G2509" s="389"/>
      <c r="H2509" s="283" t="s">
        <v>97</v>
      </c>
      <c r="I2509" s="286">
        <v>212.01939999999999</v>
      </c>
      <c r="J2509" s="285">
        <v>0.81</v>
      </c>
      <c r="K2509" s="285">
        <v>171.73</v>
      </c>
      <c r="O2509" s="46"/>
      <c r="P2509" s="46"/>
      <c r="Q2509" s="46"/>
      <c r="R2509" s="46"/>
      <c r="S2509" s="46"/>
      <c r="T2509" s="46"/>
      <c r="U2509" s="46"/>
      <c r="V2509" s="46"/>
      <c r="W2509" s="46"/>
      <c r="X2509" s="46"/>
      <c r="Y2509" s="46"/>
    </row>
    <row r="2510" spans="1:25" ht="15" customHeight="1" x14ac:dyDescent="0.2">
      <c r="A2510" s="46"/>
      <c r="B2510" s="262" t="s">
        <v>919</v>
      </c>
      <c r="C2510" s="284" t="s">
        <v>1633</v>
      </c>
      <c r="D2510" s="262" t="s">
        <v>47</v>
      </c>
      <c r="E2510" s="262" t="s">
        <v>1634</v>
      </c>
      <c r="F2510" s="389" t="s">
        <v>923</v>
      </c>
      <c r="G2510" s="389"/>
      <c r="H2510" s="283" t="s">
        <v>60</v>
      </c>
      <c r="I2510" s="286">
        <v>0.82689999999999997</v>
      </c>
      <c r="J2510" s="285">
        <v>160</v>
      </c>
      <c r="K2510" s="285">
        <v>132.30000000000001</v>
      </c>
      <c r="O2510" s="46"/>
      <c r="P2510" s="46"/>
      <c r="Q2510" s="46"/>
      <c r="R2510" s="46"/>
      <c r="S2510" s="46"/>
      <c r="T2510" s="46"/>
      <c r="U2510" s="46"/>
      <c r="V2510" s="46"/>
      <c r="W2510" s="46"/>
      <c r="X2510" s="46"/>
      <c r="Y2510" s="46"/>
    </row>
    <row r="2511" spans="1:25" ht="45.6" customHeight="1" x14ac:dyDescent="0.2">
      <c r="A2511" s="46"/>
      <c r="B2511" s="263"/>
      <c r="C2511" s="263"/>
      <c r="D2511" s="263"/>
      <c r="E2511" s="263"/>
      <c r="F2511" s="263" t="s">
        <v>924</v>
      </c>
      <c r="G2511" s="289">
        <v>87.2</v>
      </c>
      <c r="H2511" s="263" t="s">
        <v>925</v>
      </c>
      <c r="I2511" s="289">
        <v>0</v>
      </c>
      <c r="J2511" s="263" t="s">
        <v>926</v>
      </c>
      <c r="K2511" s="289">
        <v>87.2</v>
      </c>
      <c r="O2511" s="46"/>
      <c r="P2511" s="46"/>
      <c r="Q2511" s="46"/>
      <c r="R2511" s="46"/>
      <c r="S2511" s="46"/>
      <c r="T2511" s="46"/>
      <c r="U2511" s="46"/>
      <c r="V2511" s="46"/>
      <c r="W2511" s="46"/>
      <c r="X2511" s="46"/>
      <c r="Y2511" s="46"/>
    </row>
    <row r="2512" spans="1:25" ht="15" customHeight="1" thickBot="1" x14ac:dyDescent="0.25">
      <c r="A2512" s="46"/>
      <c r="B2512" s="263"/>
      <c r="C2512" s="263"/>
      <c r="D2512" s="263"/>
      <c r="E2512" s="263"/>
      <c r="F2512" s="263" t="s">
        <v>927</v>
      </c>
      <c r="G2512" s="289">
        <v>98.13</v>
      </c>
      <c r="H2512" s="263"/>
      <c r="I2512" s="386" t="s">
        <v>928</v>
      </c>
      <c r="J2512" s="386"/>
      <c r="K2512" s="289">
        <v>569.71</v>
      </c>
      <c r="O2512" s="46"/>
      <c r="P2512" s="46"/>
      <c r="Q2512" s="46"/>
      <c r="R2512" s="46"/>
      <c r="S2512" s="46"/>
      <c r="T2512" s="46"/>
      <c r="U2512" s="46"/>
      <c r="V2512" s="46"/>
      <c r="W2512" s="46"/>
      <c r="X2512" s="46"/>
      <c r="Y2512" s="46"/>
    </row>
    <row r="2513" spans="1:25" ht="15" customHeight="1" thickTop="1" x14ac:dyDescent="0.2">
      <c r="A2513" s="46"/>
      <c r="B2513" s="278"/>
      <c r="C2513" s="278"/>
      <c r="D2513" s="278"/>
      <c r="E2513" s="278"/>
      <c r="F2513" s="278"/>
      <c r="G2513" s="278"/>
      <c r="H2513" s="278"/>
      <c r="I2513" s="278"/>
      <c r="J2513" s="278"/>
      <c r="K2513" s="278"/>
      <c r="O2513" s="46"/>
      <c r="P2513" s="46"/>
      <c r="Q2513" s="46"/>
      <c r="R2513" s="46"/>
      <c r="S2513" s="46"/>
      <c r="T2513" s="46"/>
      <c r="U2513" s="46"/>
      <c r="V2513" s="46"/>
      <c r="W2513" s="46"/>
      <c r="X2513" s="46"/>
      <c r="Y2513" s="46"/>
    </row>
    <row r="2514" spans="1:25" ht="15" customHeight="1" x14ac:dyDescent="0.2">
      <c r="A2514" s="46"/>
      <c r="B2514" s="259" t="s">
        <v>612</v>
      </c>
      <c r="C2514" s="267" t="s">
        <v>24</v>
      </c>
      <c r="D2514" s="259" t="s">
        <v>25</v>
      </c>
      <c r="E2514" s="259" t="s">
        <v>26</v>
      </c>
      <c r="F2514" s="387" t="s">
        <v>917</v>
      </c>
      <c r="G2514" s="387"/>
      <c r="H2514" s="271" t="s">
        <v>27</v>
      </c>
      <c r="I2514" s="267" t="s">
        <v>28</v>
      </c>
      <c r="J2514" s="267" t="s">
        <v>29</v>
      </c>
      <c r="K2514" s="267" t="s">
        <v>30</v>
      </c>
      <c r="O2514" s="46"/>
      <c r="P2514" s="46"/>
      <c r="Q2514" s="46"/>
      <c r="R2514" s="46"/>
      <c r="S2514" s="46"/>
      <c r="T2514" s="46"/>
      <c r="U2514" s="46"/>
      <c r="V2514" s="46"/>
      <c r="W2514" s="46"/>
      <c r="X2514" s="46"/>
      <c r="Y2514" s="46"/>
    </row>
    <row r="2515" spans="1:25" ht="15" customHeight="1" x14ac:dyDescent="0.2">
      <c r="A2515" s="46"/>
      <c r="B2515" s="260" t="s">
        <v>918</v>
      </c>
      <c r="C2515" s="275" t="s">
        <v>2483</v>
      </c>
      <c r="D2515" s="260" t="s">
        <v>73</v>
      </c>
      <c r="E2515" s="260" t="s">
        <v>2484</v>
      </c>
      <c r="F2515" s="388" t="s">
        <v>952</v>
      </c>
      <c r="G2515" s="388"/>
      <c r="H2515" s="274" t="s">
        <v>304</v>
      </c>
      <c r="I2515" s="277">
        <v>1</v>
      </c>
      <c r="J2515" s="276">
        <v>839.55</v>
      </c>
      <c r="K2515" s="276">
        <v>839.55</v>
      </c>
      <c r="O2515" s="46"/>
      <c r="P2515" s="46"/>
      <c r="Q2515" s="46"/>
      <c r="R2515" s="46"/>
      <c r="S2515" s="46"/>
      <c r="T2515" s="46"/>
      <c r="U2515" s="46"/>
      <c r="V2515" s="46"/>
      <c r="W2515" s="46"/>
      <c r="X2515" s="46"/>
      <c r="Y2515" s="46"/>
    </row>
    <row r="2516" spans="1:25" ht="15" customHeight="1" x14ac:dyDescent="0.2">
      <c r="A2516" s="46"/>
      <c r="B2516" s="261" t="s">
        <v>953</v>
      </c>
      <c r="C2516" s="280" t="s">
        <v>2481</v>
      </c>
      <c r="D2516" s="261" t="s">
        <v>47</v>
      </c>
      <c r="E2516" s="261" t="s">
        <v>2482</v>
      </c>
      <c r="F2516" s="385" t="s">
        <v>4022</v>
      </c>
      <c r="G2516" s="385"/>
      <c r="H2516" s="279" t="s">
        <v>49</v>
      </c>
      <c r="I2516" s="282">
        <v>1</v>
      </c>
      <c r="J2516" s="281">
        <v>658.16</v>
      </c>
      <c r="K2516" s="281">
        <v>658.16</v>
      </c>
      <c r="O2516" s="46"/>
      <c r="P2516" s="46"/>
      <c r="Q2516" s="46"/>
      <c r="R2516" s="46"/>
      <c r="S2516" s="46"/>
      <c r="T2516" s="46"/>
      <c r="U2516" s="46"/>
      <c r="V2516" s="46"/>
      <c r="W2516" s="46"/>
      <c r="X2516" s="46"/>
      <c r="Y2516" s="46"/>
    </row>
    <row r="2517" spans="1:25" ht="15" customHeight="1" x14ac:dyDescent="0.2">
      <c r="A2517" s="46"/>
      <c r="B2517" s="262" t="s">
        <v>919</v>
      </c>
      <c r="C2517" s="284" t="s">
        <v>2721</v>
      </c>
      <c r="D2517" s="262" t="s">
        <v>39</v>
      </c>
      <c r="E2517" s="262" t="s">
        <v>1637</v>
      </c>
      <c r="F2517" s="389" t="s">
        <v>923</v>
      </c>
      <c r="G2517" s="389"/>
      <c r="H2517" s="283" t="s">
        <v>304</v>
      </c>
      <c r="I2517" s="286">
        <v>1</v>
      </c>
      <c r="J2517" s="285">
        <v>181.39</v>
      </c>
      <c r="K2517" s="285">
        <v>181.39</v>
      </c>
      <c r="O2517" s="46"/>
      <c r="P2517" s="46"/>
      <c r="Q2517" s="46"/>
      <c r="R2517" s="46"/>
      <c r="S2517" s="46"/>
      <c r="T2517" s="46"/>
      <c r="U2517" s="46"/>
      <c r="V2517" s="46"/>
      <c r="W2517" s="46"/>
      <c r="X2517" s="46"/>
      <c r="Y2517" s="46"/>
    </row>
    <row r="2518" spans="1:25" ht="15" customHeight="1" x14ac:dyDescent="0.2">
      <c r="A2518" s="46"/>
      <c r="B2518" s="263"/>
      <c r="C2518" s="263"/>
      <c r="D2518" s="263"/>
      <c r="E2518" s="263"/>
      <c r="F2518" s="263" t="s">
        <v>924</v>
      </c>
      <c r="G2518" s="289">
        <v>338.02</v>
      </c>
      <c r="H2518" s="263" t="s">
        <v>925</v>
      </c>
      <c r="I2518" s="289">
        <v>0</v>
      </c>
      <c r="J2518" s="263" t="s">
        <v>926</v>
      </c>
      <c r="K2518" s="289">
        <v>338.02</v>
      </c>
      <c r="O2518" s="46"/>
      <c r="P2518" s="46"/>
      <c r="Q2518" s="46"/>
      <c r="R2518" s="46"/>
      <c r="S2518" s="46"/>
      <c r="T2518" s="46"/>
      <c r="U2518" s="46"/>
      <c r="V2518" s="46"/>
      <c r="W2518" s="46"/>
      <c r="X2518" s="46"/>
      <c r="Y2518" s="46"/>
    </row>
    <row r="2519" spans="1:25" ht="45.6" customHeight="1" x14ac:dyDescent="0.2">
      <c r="A2519" s="46"/>
      <c r="B2519" s="263"/>
      <c r="C2519" s="263"/>
      <c r="D2519" s="263"/>
      <c r="E2519" s="263"/>
      <c r="F2519" s="263" t="s">
        <v>927</v>
      </c>
      <c r="G2519" s="289">
        <v>174.71</v>
      </c>
      <c r="H2519" s="263"/>
      <c r="I2519" s="386" t="s">
        <v>928</v>
      </c>
      <c r="J2519" s="386"/>
      <c r="K2519" s="289">
        <v>1014.26</v>
      </c>
      <c r="O2519" s="46"/>
      <c r="P2519" s="46"/>
      <c r="Q2519" s="46"/>
      <c r="R2519" s="46"/>
      <c r="S2519" s="46"/>
      <c r="T2519" s="46"/>
      <c r="U2519" s="46"/>
      <c r="V2519" s="46"/>
      <c r="W2519" s="46"/>
      <c r="X2519" s="46"/>
      <c r="Y2519" s="46"/>
    </row>
    <row r="2520" spans="1:25" ht="15" customHeight="1" x14ac:dyDescent="0.2">
      <c r="A2520" s="46"/>
      <c r="B2520" s="401" t="s">
        <v>2776</v>
      </c>
      <c r="C2520" s="401"/>
      <c r="D2520" s="401"/>
      <c r="E2520" s="401"/>
      <c r="F2520" s="401"/>
      <c r="G2520" s="401"/>
      <c r="H2520" s="401"/>
      <c r="I2520" s="401"/>
      <c r="J2520" s="401"/>
      <c r="K2520" s="401"/>
      <c r="O2520" s="46"/>
      <c r="P2520" s="46"/>
      <c r="Q2520" s="46"/>
      <c r="R2520" s="46"/>
      <c r="S2520" s="46"/>
      <c r="T2520" s="46"/>
      <c r="U2520" s="46"/>
      <c r="V2520" s="46"/>
      <c r="W2520" s="46"/>
      <c r="X2520" s="46"/>
      <c r="Y2520" s="46"/>
    </row>
    <row r="2521" spans="1:25" ht="15" customHeight="1" thickBot="1" x14ac:dyDescent="0.25">
      <c r="A2521" s="46"/>
      <c r="B2521" s="425" t="s">
        <v>2827</v>
      </c>
      <c r="C2521" s="425"/>
      <c r="D2521" s="425"/>
      <c r="E2521" s="425"/>
      <c r="F2521" s="425"/>
      <c r="G2521" s="425"/>
      <c r="H2521" s="425"/>
      <c r="I2521" s="425"/>
      <c r="J2521" s="425"/>
      <c r="K2521" s="425"/>
      <c r="O2521" s="46"/>
      <c r="P2521" s="46"/>
      <c r="Q2521" s="46"/>
      <c r="R2521" s="46"/>
      <c r="S2521" s="46"/>
      <c r="T2521" s="46"/>
      <c r="U2521" s="46"/>
      <c r="V2521" s="46"/>
      <c r="W2521" s="46"/>
      <c r="X2521" s="46"/>
      <c r="Y2521" s="46"/>
    </row>
    <row r="2522" spans="1:25" ht="15" customHeight="1" thickTop="1" x14ac:dyDescent="0.2">
      <c r="A2522" s="46"/>
      <c r="B2522" s="278"/>
      <c r="C2522" s="278"/>
      <c r="D2522" s="278"/>
      <c r="E2522" s="278"/>
      <c r="F2522" s="278"/>
      <c r="G2522" s="278"/>
      <c r="H2522" s="278"/>
      <c r="I2522" s="278"/>
      <c r="J2522" s="278"/>
      <c r="K2522" s="278"/>
      <c r="O2522" s="46"/>
      <c r="P2522" s="46"/>
      <c r="Q2522" s="46"/>
      <c r="R2522" s="46"/>
      <c r="S2522" s="46"/>
      <c r="T2522" s="46"/>
      <c r="U2522" s="46"/>
      <c r="V2522" s="46"/>
      <c r="W2522" s="46"/>
      <c r="X2522" s="46"/>
      <c r="Y2522" s="46"/>
    </row>
    <row r="2523" spans="1:25" ht="15" customHeight="1" x14ac:dyDescent="0.2">
      <c r="A2523" s="46"/>
      <c r="B2523" s="259" t="s">
        <v>613</v>
      </c>
      <c r="C2523" s="267" t="s">
        <v>24</v>
      </c>
      <c r="D2523" s="259" t="s">
        <v>25</v>
      </c>
      <c r="E2523" s="259" t="s">
        <v>26</v>
      </c>
      <c r="F2523" s="387" t="s">
        <v>917</v>
      </c>
      <c r="G2523" s="387"/>
      <c r="H2523" s="271" t="s">
        <v>27</v>
      </c>
      <c r="I2523" s="267" t="s">
        <v>28</v>
      </c>
      <c r="J2523" s="267" t="s">
        <v>29</v>
      </c>
      <c r="K2523" s="267" t="s">
        <v>30</v>
      </c>
      <c r="O2523" s="46"/>
      <c r="P2523" s="46"/>
      <c r="Q2523" s="46"/>
      <c r="R2523" s="46"/>
      <c r="S2523" s="46"/>
      <c r="T2523" s="46"/>
      <c r="U2523" s="46"/>
      <c r="V2523" s="46"/>
      <c r="W2523" s="46"/>
      <c r="X2523" s="46"/>
      <c r="Y2523" s="46"/>
    </row>
    <row r="2524" spans="1:25" ht="15" customHeight="1" x14ac:dyDescent="0.2">
      <c r="A2524" s="46"/>
      <c r="B2524" s="260" t="s">
        <v>918</v>
      </c>
      <c r="C2524" s="275" t="s">
        <v>3009</v>
      </c>
      <c r="D2524" s="260" t="s">
        <v>47</v>
      </c>
      <c r="E2524" s="260" t="s">
        <v>3010</v>
      </c>
      <c r="F2524" s="388" t="s">
        <v>4029</v>
      </c>
      <c r="G2524" s="388"/>
      <c r="H2524" s="274" t="s">
        <v>49</v>
      </c>
      <c r="I2524" s="277">
        <v>1</v>
      </c>
      <c r="J2524" s="276">
        <v>2839.38</v>
      </c>
      <c r="K2524" s="276">
        <v>2839.38</v>
      </c>
      <c r="O2524" s="46"/>
      <c r="P2524" s="46"/>
      <c r="Q2524" s="46"/>
      <c r="R2524" s="46"/>
      <c r="S2524" s="46"/>
      <c r="T2524" s="46"/>
      <c r="U2524" s="46"/>
      <c r="V2524" s="46"/>
      <c r="W2524" s="46"/>
      <c r="X2524" s="46"/>
      <c r="Y2524" s="46"/>
    </row>
    <row r="2525" spans="1:25" ht="15" customHeight="1" x14ac:dyDescent="0.2">
      <c r="A2525" s="46"/>
      <c r="B2525" s="261" t="s">
        <v>953</v>
      </c>
      <c r="C2525" s="280" t="s">
        <v>1204</v>
      </c>
      <c r="D2525" s="261" t="s">
        <v>47</v>
      </c>
      <c r="E2525" s="261" t="s">
        <v>1205</v>
      </c>
      <c r="F2525" s="385" t="s">
        <v>4001</v>
      </c>
      <c r="G2525" s="385"/>
      <c r="H2525" s="279" t="s">
        <v>60</v>
      </c>
      <c r="I2525" s="282">
        <v>8.3099999999999993E-2</v>
      </c>
      <c r="J2525" s="281">
        <v>1162.18</v>
      </c>
      <c r="K2525" s="281">
        <v>96.57</v>
      </c>
      <c r="O2525" s="46"/>
      <c r="P2525" s="46"/>
      <c r="Q2525" s="46"/>
      <c r="R2525" s="46"/>
      <c r="S2525" s="46"/>
      <c r="T2525" s="46"/>
      <c r="U2525" s="46"/>
      <c r="V2525" s="46"/>
      <c r="W2525" s="46"/>
      <c r="X2525" s="46"/>
      <c r="Y2525" s="46"/>
    </row>
    <row r="2526" spans="1:25" ht="15" customHeight="1" x14ac:dyDescent="0.2">
      <c r="A2526" s="46"/>
      <c r="B2526" s="261" t="s">
        <v>953</v>
      </c>
      <c r="C2526" s="280" t="s">
        <v>1082</v>
      </c>
      <c r="D2526" s="261" t="s">
        <v>47</v>
      </c>
      <c r="E2526" s="261" t="s">
        <v>1083</v>
      </c>
      <c r="F2526" s="385" t="s">
        <v>3985</v>
      </c>
      <c r="G2526" s="385"/>
      <c r="H2526" s="279" t="s">
        <v>1041</v>
      </c>
      <c r="I2526" s="282">
        <v>0.1075</v>
      </c>
      <c r="J2526" s="281">
        <v>66</v>
      </c>
      <c r="K2526" s="281">
        <v>7.09</v>
      </c>
      <c r="O2526" s="46"/>
      <c r="P2526" s="46"/>
      <c r="Q2526" s="46"/>
      <c r="R2526" s="46"/>
      <c r="S2526" s="46"/>
      <c r="T2526" s="46"/>
      <c r="U2526" s="46"/>
      <c r="V2526" s="46"/>
      <c r="W2526" s="46"/>
      <c r="X2526" s="46"/>
      <c r="Y2526" s="46"/>
    </row>
    <row r="2527" spans="1:25" ht="15" customHeight="1" x14ac:dyDescent="0.2">
      <c r="A2527" s="46"/>
      <c r="B2527" s="261" t="s">
        <v>953</v>
      </c>
      <c r="C2527" s="280" t="s">
        <v>1084</v>
      </c>
      <c r="D2527" s="261" t="s">
        <v>47</v>
      </c>
      <c r="E2527" s="261" t="s">
        <v>1085</v>
      </c>
      <c r="F2527" s="385" t="s">
        <v>3985</v>
      </c>
      <c r="G2527" s="385"/>
      <c r="H2527" s="279" t="s">
        <v>1035</v>
      </c>
      <c r="I2527" s="282">
        <v>5.28E-2</v>
      </c>
      <c r="J2527" s="281">
        <v>151.57</v>
      </c>
      <c r="K2527" s="281">
        <v>8</v>
      </c>
      <c r="O2527" s="46"/>
      <c r="P2527" s="46"/>
      <c r="Q2527" s="46"/>
      <c r="R2527" s="46"/>
      <c r="S2527" s="46"/>
      <c r="T2527" s="46"/>
      <c r="U2527" s="46"/>
      <c r="V2527" s="46"/>
      <c r="W2527" s="46"/>
      <c r="X2527" s="46"/>
      <c r="Y2527" s="46"/>
    </row>
    <row r="2528" spans="1:25" ht="15" customHeight="1" x14ac:dyDescent="0.2">
      <c r="A2528" s="46"/>
      <c r="B2528" s="261" t="s">
        <v>953</v>
      </c>
      <c r="C2528" s="280" t="s">
        <v>1700</v>
      </c>
      <c r="D2528" s="261" t="s">
        <v>47</v>
      </c>
      <c r="E2528" s="261" t="s">
        <v>1701</v>
      </c>
      <c r="F2528" s="385" t="s">
        <v>3981</v>
      </c>
      <c r="G2528" s="385"/>
      <c r="H2528" s="279" t="s">
        <v>60</v>
      </c>
      <c r="I2528" s="282">
        <v>5.8799999999999998E-2</v>
      </c>
      <c r="J2528" s="281">
        <v>582.66999999999996</v>
      </c>
      <c r="K2528" s="281">
        <v>34.26</v>
      </c>
      <c r="O2528" s="46"/>
      <c r="P2528" s="46"/>
      <c r="Q2528" s="46"/>
      <c r="R2528" s="46"/>
      <c r="S2528" s="46"/>
      <c r="T2528" s="46"/>
      <c r="U2528" s="46"/>
      <c r="V2528" s="46"/>
      <c r="W2528" s="46"/>
      <c r="X2528" s="46"/>
      <c r="Y2528" s="46"/>
    </row>
    <row r="2529" spans="1:25" ht="45.6" customHeight="1" x14ac:dyDescent="0.2">
      <c r="A2529" s="46"/>
      <c r="B2529" s="261" t="s">
        <v>953</v>
      </c>
      <c r="C2529" s="280" t="s">
        <v>3090</v>
      </c>
      <c r="D2529" s="261" t="s">
        <v>47</v>
      </c>
      <c r="E2529" s="261" t="s">
        <v>3091</v>
      </c>
      <c r="F2529" s="385" t="s">
        <v>4001</v>
      </c>
      <c r="G2529" s="385"/>
      <c r="H2529" s="279" t="s">
        <v>97</v>
      </c>
      <c r="I2529" s="282">
        <v>0.98719999999999997</v>
      </c>
      <c r="J2529" s="281">
        <v>10.83</v>
      </c>
      <c r="K2529" s="281">
        <v>10.69</v>
      </c>
      <c r="O2529" s="46"/>
      <c r="P2529" s="46"/>
      <c r="Q2529" s="46"/>
      <c r="R2529" s="46"/>
      <c r="S2529" s="46"/>
      <c r="T2529" s="46"/>
      <c r="U2529" s="46"/>
      <c r="V2529" s="46"/>
      <c r="W2529" s="46"/>
      <c r="X2529" s="46"/>
      <c r="Y2529" s="46"/>
    </row>
    <row r="2530" spans="1:25" ht="15" customHeight="1" x14ac:dyDescent="0.2">
      <c r="A2530" s="46"/>
      <c r="B2530" s="261" t="s">
        <v>953</v>
      </c>
      <c r="C2530" s="280" t="s">
        <v>3088</v>
      </c>
      <c r="D2530" s="261" t="s">
        <v>47</v>
      </c>
      <c r="E2530" s="261" t="s">
        <v>3089</v>
      </c>
      <c r="F2530" s="385" t="s">
        <v>4001</v>
      </c>
      <c r="G2530" s="385"/>
      <c r="H2530" s="279" t="s">
        <v>60</v>
      </c>
      <c r="I2530" s="282">
        <v>2.9899999999999999E-2</v>
      </c>
      <c r="J2530" s="281">
        <v>1208.1400000000001</v>
      </c>
      <c r="K2530" s="281">
        <v>36.119999999999997</v>
      </c>
      <c r="O2530" s="46"/>
      <c r="P2530" s="46"/>
      <c r="Q2530" s="46"/>
      <c r="R2530" s="46"/>
      <c r="S2530" s="46"/>
      <c r="T2530" s="46"/>
      <c r="U2530" s="46"/>
      <c r="V2530" s="46"/>
      <c r="W2530" s="46"/>
      <c r="X2530" s="46"/>
      <c r="Y2530" s="46"/>
    </row>
    <row r="2531" spans="1:25" ht="15" customHeight="1" x14ac:dyDescent="0.2">
      <c r="A2531" s="46"/>
      <c r="B2531" s="261" t="s">
        <v>953</v>
      </c>
      <c r="C2531" s="280" t="s">
        <v>1019</v>
      </c>
      <c r="D2531" s="261" t="s">
        <v>47</v>
      </c>
      <c r="E2531" s="261" t="s">
        <v>1020</v>
      </c>
      <c r="F2531" s="385" t="s">
        <v>3970</v>
      </c>
      <c r="G2531" s="385"/>
      <c r="H2531" s="279" t="s">
        <v>950</v>
      </c>
      <c r="I2531" s="282">
        <v>10.8855</v>
      </c>
      <c r="J2531" s="281">
        <v>24.73</v>
      </c>
      <c r="K2531" s="281">
        <v>269.19</v>
      </c>
      <c r="O2531" s="46"/>
      <c r="P2531" s="46"/>
      <c r="Q2531" s="46"/>
      <c r="R2531" s="46"/>
      <c r="S2531" s="46"/>
      <c r="T2531" s="46"/>
      <c r="U2531" s="46"/>
      <c r="V2531" s="46"/>
      <c r="W2531" s="46"/>
      <c r="X2531" s="46"/>
      <c r="Y2531" s="46"/>
    </row>
    <row r="2532" spans="1:25" ht="15" customHeight="1" x14ac:dyDescent="0.2">
      <c r="A2532" s="46"/>
      <c r="B2532" s="261" t="s">
        <v>953</v>
      </c>
      <c r="C2532" s="280" t="s">
        <v>1759</v>
      </c>
      <c r="D2532" s="261" t="s">
        <v>47</v>
      </c>
      <c r="E2532" s="261" t="s">
        <v>1760</v>
      </c>
      <c r="F2532" s="385" t="s">
        <v>3981</v>
      </c>
      <c r="G2532" s="385"/>
      <c r="H2532" s="279" t="s">
        <v>60</v>
      </c>
      <c r="I2532" s="282">
        <v>0.59719999999999995</v>
      </c>
      <c r="J2532" s="281">
        <v>665.51</v>
      </c>
      <c r="K2532" s="281">
        <v>397.44</v>
      </c>
      <c r="O2532" s="46"/>
      <c r="P2532" s="46"/>
      <c r="Q2532" s="46"/>
      <c r="R2532" s="46"/>
      <c r="S2532" s="46"/>
      <c r="T2532" s="46"/>
      <c r="U2532" s="46"/>
      <c r="V2532" s="46"/>
      <c r="W2532" s="46"/>
      <c r="X2532" s="46"/>
      <c r="Y2532" s="46"/>
    </row>
    <row r="2533" spans="1:25" ht="15" customHeight="1" x14ac:dyDescent="0.2">
      <c r="A2533" s="46"/>
      <c r="B2533" s="261" t="s">
        <v>953</v>
      </c>
      <c r="C2533" s="280" t="s">
        <v>1761</v>
      </c>
      <c r="D2533" s="261" t="s">
        <v>47</v>
      </c>
      <c r="E2533" s="261" t="s">
        <v>1762</v>
      </c>
      <c r="F2533" s="385" t="s">
        <v>3986</v>
      </c>
      <c r="G2533" s="385"/>
      <c r="H2533" s="279" t="s">
        <v>60</v>
      </c>
      <c r="I2533" s="282">
        <v>0.27679999999999999</v>
      </c>
      <c r="J2533" s="281">
        <v>542.86</v>
      </c>
      <c r="K2533" s="281">
        <v>150.26</v>
      </c>
      <c r="O2533" s="46"/>
      <c r="P2533" s="46"/>
      <c r="Q2533" s="46"/>
      <c r="R2533" s="46"/>
      <c r="S2533" s="46"/>
      <c r="T2533" s="46"/>
      <c r="U2533" s="46"/>
      <c r="V2533" s="46"/>
      <c r="W2533" s="46"/>
      <c r="X2533" s="46"/>
      <c r="Y2533" s="46"/>
    </row>
    <row r="2534" spans="1:25" ht="15" customHeight="1" x14ac:dyDescent="0.2">
      <c r="A2534" s="46"/>
      <c r="B2534" s="261" t="s">
        <v>953</v>
      </c>
      <c r="C2534" s="280" t="s">
        <v>2719</v>
      </c>
      <c r="D2534" s="261" t="s">
        <v>47</v>
      </c>
      <c r="E2534" s="261" t="s">
        <v>2720</v>
      </c>
      <c r="F2534" s="385" t="s">
        <v>4023</v>
      </c>
      <c r="G2534" s="385"/>
      <c r="H2534" s="279" t="s">
        <v>40</v>
      </c>
      <c r="I2534" s="282">
        <v>2.08</v>
      </c>
      <c r="J2534" s="281">
        <v>3.78</v>
      </c>
      <c r="K2534" s="281">
        <v>7.86</v>
      </c>
      <c r="O2534" s="46"/>
      <c r="P2534" s="46"/>
      <c r="Q2534" s="46"/>
      <c r="R2534" s="46"/>
      <c r="S2534" s="46"/>
      <c r="T2534" s="46"/>
      <c r="U2534" s="46"/>
      <c r="V2534" s="46"/>
      <c r="W2534" s="46"/>
      <c r="X2534" s="46"/>
      <c r="Y2534" s="46"/>
    </row>
    <row r="2535" spans="1:25" ht="15" customHeight="1" x14ac:dyDescent="0.2">
      <c r="A2535" s="46"/>
      <c r="B2535" s="261" t="s">
        <v>953</v>
      </c>
      <c r="C2535" s="280" t="s">
        <v>1086</v>
      </c>
      <c r="D2535" s="261" t="s">
        <v>47</v>
      </c>
      <c r="E2535" s="261" t="s">
        <v>1087</v>
      </c>
      <c r="F2535" s="385" t="s">
        <v>3970</v>
      </c>
      <c r="G2535" s="385"/>
      <c r="H2535" s="279" t="s">
        <v>950</v>
      </c>
      <c r="I2535" s="282">
        <v>13.8543</v>
      </c>
      <c r="J2535" s="281">
        <v>35.590000000000003</v>
      </c>
      <c r="K2535" s="281">
        <v>493.07</v>
      </c>
      <c r="O2535" s="46"/>
      <c r="P2535" s="46"/>
      <c r="Q2535" s="46"/>
      <c r="R2535" s="46"/>
      <c r="S2535" s="46"/>
      <c r="T2535" s="46"/>
      <c r="U2535" s="46"/>
      <c r="V2535" s="46"/>
      <c r="W2535" s="46"/>
      <c r="X2535" s="46"/>
      <c r="Y2535" s="46"/>
    </row>
    <row r="2536" spans="1:25" ht="15" customHeight="1" x14ac:dyDescent="0.2">
      <c r="A2536" s="46"/>
      <c r="B2536" s="261" t="s">
        <v>953</v>
      </c>
      <c r="C2536" s="280" t="s">
        <v>2710</v>
      </c>
      <c r="D2536" s="261" t="s">
        <v>47</v>
      </c>
      <c r="E2536" s="261" t="s">
        <v>2711</v>
      </c>
      <c r="F2536" s="385" t="s">
        <v>4024</v>
      </c>
      <c r="G2536" s="385"/>
      <c r="H2536" s="279" t="s">
        <v>60</v>
      </c>
      <c r="I2536" s="282">
        <v>6.1600000000000002E-2</v>
      </c>
      <c r="J2536" s="281">
        <v>2818.42</v>
      </c>
      <c r="K2536" s="281">
        <v>173.61</v>
      </c>
      <c r="O2536" s="46"/>
      <c r="P2536" s="46"/>
      <c r="Q2536" s="46"/>
      <c r="R2536" s="46"/>
      <c r="S2536" s="46"/>
      <c r="T2536" s="46"/>
      <c r="U2536" s="46"/>
      <c r="V2536" s="46"/>
      <c r="W2536" s="46"/>
      <c r="X2536" s="46"/>
      <c r="Y2536" s="46"/>
    </row>
    <row r="2537" spans="1:25" ht="15" customHeight="1" x14ac:dyDescent="0.2">
      <c r="A2537" s="46"/>
      <c r="B2537" s="261" t="s">
        <v>953</v>
      </c>
      <c r="C2537" s="280" t="s">
        <v>1765</v>
      </c>
      <c r="D2537" s="261" t="s">
        <v>47</v>
      </c>
      <c r="E2537" s="261" t="s">
        <v>1766</v>
      </c>
      <c r="F2537" s="385" t="s">
        <v>4001</v>
      </c>
      <c r="G2537" s="385"/>
      <c r="H2537" s="279" t="s">
        <v>97</v>
      </c>
      <c r="I2537" s="282">
        <v>3.3317999999999999</v>
      </c>
      <c r="J2537" s="281">
        <v>10.15</v>
      </c>
      <c r="K2537" s="281">
        <v>33.81</v>
      </c>
      <c r="O2537" s="46"/>
      <c r="P2537" s="46"/>
      <c r="Q2537" s="46"/>
      <c r="R2537" s="46"/>
      <c r="S2537" s="46"/>
      <c r="T2537" s="46"/>
      <c r="U2537" s="46"/>
      <c r="V2537" s="46"/>
      <c r="W2537" s="46"/>
      <c r="X2537" s="46"/>
      <c r="Y2537" s="46"/>
    </row>
    <row r="2538" spans="1:25" ht="45.6" customHeight="1" x14ac:dyDescent="0.2">
      <c r="A2538" s="46"/>
      <c r="B2538" s="262" t="s">
        <v>919</v>
      </c>
      <c r="C2538" s="284" t="s">
        <v>1208</v>
      </c>
      <c r="D2538" s="262" t="s">
        <v>47</v>
      </c>
      <c r="E2538" s="262" t="s">
        <v>1209</v>
      </c>
      <c r="F2538" s="389" t="s">
        <v>923</v>
      </c>
      <c r="G2538" s="389"/>
      <c r="H2538" s="283" t="s">
        <v>83</v>
      </c>
      <c r="I2538" s="286">
        <v>0.85560000000000003</v>
      </c>
      <c r="J2538" s="285">
        <v>43.81</v>
      </c>
      <c r="K2538" s="285">
        <v>37.479999999999997</v>
      </c>
      <c r="O2538" s="46"/>
      <c r="P2538" s="46"/>
      <c r="Q2538" s="46"/>
      <c r="R2538" s="46"/>
      <c r="S2538" s="46"/>
      <c r="T2538" s="46"/>
      <c r="U2538" s="46"/>
      <c r="V2538" s="46"/>
      <c r="W2538" s="46"/>
      <c r="X2538" s="46"/>
      <c r="Y2538" s="46"/>
    </row>
    <row r="2539" spans="1:25" ht="15" customHeight="1" x14ac:dyDescent="0.2">
      <c r="A2539" s="46"/>
      <c r="B2539" s="262" t="s">
        <v>919</v>
      </c>
      <c r="C2539" s="284" t="s">
        <v>1027</v>
      </c>
      <c r="D2539" s="262" t="s">
        <v>47</v>
      </c>
      <c r="E2539" s="262" t="s">
        <v>1028</v>
      </c>
      <c r="F2539" s="389" t="s">
        <v>923</v>
      </c>
      <c r="G2539" s="389"/>
      <c r="H2539" s="283" t="s">
        <v>97</v>
      </c>
      <c r="I2539" s="286">
        <v>2.4199999999999999E-2</v>
      </c>
      <c r="J2539" s="285">
        <v>17.829999999999998</v>
      </c>
      <c r="K2539" s="285">
        <v>0.43</v>
      </c>
      <c r="O2539" s="46"/>
      <c r="P2539" s="46"/>
      <c r="Q2539" s="46"/>
      <c r="R2539" s="46"/>
      <c r="S2539" s="46"/>
      <c r="T2539" s="46"/>
      <c r="U2539" s="46"/>
      <c r="V2539" s="46"/>
      <c r="W2539" s="46"/>
      <c r="X2539" s="46"/>
      <c r="Y2539" s="46"/>
    </row>
    <row r="2540" spans="1:25" ht="15" customHeight="1" x14ac:dyDescent="0.2">
      <c r="A2540" s="46"/>
      <c r="B2540" s="262" t="s">
        <v>919</v>
      </c>
      <c r="C2540" s="284" t="s">
        <v>1100</v>
      </c>
      <c r="D2540" s="262" t="s">
        <v>47</v>
      </c>
      <c r="E2540" s="262" t="s">
        <v>1101</v>
      </c>
      <c r="F2540" s="389" t="s">
        <v>923</v>
      </c>
      <c r="G2540" s="389"/>
      <c r="H2540" s="283" t="s">
        <v>83</v>
      </c>
      <c r="I2540" s="286">
        <v>0.27279999999999999</v>
      </c>
      <c r="J2540" s="285">
        <v>2.5299999999999998</v>
      </c>
      <c r="K2540" s="285">
        <v>0.69</v>
      </c>
      <c r="O2540" s="46"/>
      <c r="P2540" s="46"/>
      <c r="Q2540" s="46"/>
      <c r="R2540" s="46"/>
      <c r="S2540" s="46"/>
      <c r="T2540" s="46"/>
      <c r="U2540" s="46"/>
      <c r="V2540" s="46"/>
      <c r="W2540" s="46"/>
      <c r="X2540" s="46"/>
      <c r="Y2540" s="46"/>
    </row>
    <row r="2541" spans="1:25" ht="15" customHeight="1" x14ac:dyDescent="0.2">
      <c r="A2541" s="46"/>
      <c r="B2541" s="262" t="s">
        <v>919</v>
      </c>
      <c r="C2541" s="284" t="s">
        <v>3094</v>
      </c>
      <c r="D2541" s="262" t="s">
        <v>47</v>
      </c>
      <c r="E2541" s="262" t="s">
        <v>3095</v>
      </c>
      <c r="F2541" s="389" t="s">
        <v>923</v>
      </c>
      <c r="G2541" s="389"/>
      <c r="H2541" s="283" t="s">
        <v>49</v>
      </c>
      <c r="I2541" s="286">
        <v>1</v>
      </c>
      <c r="J2541" s="285">
        <v>539.82000000000005</v>
      </c>
      <c r="K2541" s="285">
        <v>539.82000000000005</v>
      </c>
      <c r="O2541" s="46"/>
      <c r="P2541" s="46"/>
      <c r="Q2541" s="46"/>
      <c r="R2541" s="46"/>
      <c r="S2541" s="46"/>
      <c r="T2541" s="46"/>
      <c r="U2541" s="46"/>
      <c r="V2541" s="46"/>
      <c r="W2541" s="46"/>
      <c r="X2541" s="46"/>
      <c r="Y2541" s="46"/>
    </row>
    <row r="2542" spans="1:25" ht="15" customHeight="1" x14ac:dyDescent="0.2">
      <c r="A2542" s="46"/>
      <c r="B2542" s="262" t="s">
        <v>919</v>
      </c>
      <c r="C2542" s="284" t="s">
        <v>1098</v>
      </c>
      <c r="D2542" s="262" t="s">
        <v>47</v>
      </c>
      <c r="E2542" s="262" t="s">
        <v>1099</v>
      </c>
      <c r="F2542" s="389" t="s">
        <v>923</v>
      </c>
      <c r="G2542" s="389"/>
      <c r="H2542" s="283" t="s">
        <v>1075</v>
      </c>
      <c r="I2542" s="286">
        <v>1.0500000000000001E-2</v>
      </c>
      <c r="J2542" s="285">
        <v>6.46</v>
      </c>
      <c r="K2542" s="285">
        <v>0.06</v>
      </c>
      <c r="O2542" s="46"/>
      <c r="P2542" s="46"/>
      <c r="Q2542" s="46"/>
      <c r="R2542" s="46"/>
      <c r="S2542" s="46"/>
      <c r="T2542" s="46"/>
      <c r="U2542" s="46"/>
      <c r="V2542" s="46"/>
      <c r="W2542" s="46"/>
      <c r="X2542" s="46"/>
      <c r="Y2542" s="46"/>
    </row>
    <row r="2543" spans="1:25" ht="15" customHeight="1" x14ac:dyDescent="0.2">
      <c r="A2543" s="46"/>
      <c r="B2543" s="262" t="s">
        <v>919</v>
      </c>
      <c r="C2543" s="284" t="s">
        <v>1769</v>
      </c>
      <c r="D2543" s="262" t="s">
        <v>47</v>
      </c>
      <c r="E2543" s="262" t="s">
        <v>1770</v>
      </c>
      <c r="F2543" s="389" t="s">
        <v>923</v>
      </c>
      <c r="G2543" s="389"/>
      <c r="H2543" s="283" t="s">
        <v>49</v>
      </c>
      <c r="I2543" s="286">
        <v>28.35</v>
      </c>
      <c r="J2543" s="285">
        <v>3.88</v>
      </c>
      <c r="K2543" s="285">
        <v>109.99</v>
      </c>
      <c r="O2543" s="46"/>
      <c r="P2543" s="46"/>
      <c r="Q2543" s="46"/>
      <c r="R2543" s="46"/>
      <c r="S2543" s="46"/>
      <c r="T2543" s="46"/>
      <c r="U2543" s="46"/>
      <c r="V2543" s="46"/>
      <c r="W2543" s="46"/>
      <c r="X2543" s="46"/>
      <c r="Y2543" s="46"/>
    </row>
    <row r="2544" spans="1:25" ht="15" customHeight="1" x14ac:dyDescent="0.2">
      <c r="A2544" s="46"/>
      <c r="B2544" s="262" t="s">
        <v>919</v>
      </c>
      <c r="C2544" s="284" t="s">
        <v>1767</v>
      </c>
      <c r="D2544" s="262" t="s">
        <v>47</v>
      </c>
      <c r="E2544" s="262" t="s">
        <v>1768</v>
      </c>
      <c r="F2544" s="389" t="s">
        <v>923</v>
      </c>
      <c r="G2544" s="389"/>
      <c r="H2544" s="283" t="s">
        <v>49</v>
      </c>
      <c r="I2544" s="286">
        <v>61.875700000000002</v>
      </c>
      <c r="J2544" s="285">
        <v>6.25</v>
      </c>
      <c r="K2544" s="285">
        <v>386.72</v>
      </c>
      <c r="O2544" s="46"/>
      <c r="P2544" s="46"/>
      <c r="Q2544" s="46"/>
      <c r="R2544" s="46"/>
      <c r="S2544" s="46"/>
      <c r="T2544" s="46"/>
      <c r="U2544" s="46"/>
      <c r="V2544" s="46"/>
      <c r="W2544" s="46"/>
      <c r="X2544" s="46"/>
      <c r="Y2544" s="46"/>
    </row>
    <row r="2545" spans="1:25" ht="15" customHeight="1" x14ac:dyDescent="0.2">
      <c r="A2545" s="46"/>
      <c r="B2545" s="262" t="s">
        <v>919</v>
      </c>
      <c r="C2545" s="284" t="s">
        <v>1050</v>
      </c>
      <c r="D2545" s="262" t="s">
        <v>47</v>
      </c>
      <c r="E2545" s="262" t="s">
        <v>1051</v>
      </c>
      <c r="F2545" s="389" t="s">
        <v>923</v>
      </c>
      <c r="G2545" s="389"/>
      <c r="H2545" s="283" t="s">
        <v>83</v>
      </c>
      <c r="I2545" s="286">
        <v>0.22939999999999999</v>
      </c>
      <c r="J2545" s="285">
        <v>7.23</v>
      </c>
      <c r="K2545" s="285">
        <v>1.65</v>
      </c>
      <c r="O2545" s="46"/>
      <c r="P2545" s="46"/>
      <c r="Q2545" s="46"/>
      <c r="R2545" s="46"/>
      <c r="S2545" s="46"/>
      <c r="T2545" s="46"/>
      <c r="U2545" s="46"/>
      <c r="V2545" s="46"/>
      <c r="W2545" s="46"/>
      <c r="X2545" s="46"/>
      <c r="Y2545" s="46"/>
    </row>
    <row r="2546" spans="1:25" ht="15" customHeight="1" x14ac:dyDescent="0.2">
      <c r="A2546" s="46"/>
      <c r="B2546" s="262" t="s">
        <v>919</v>
      </c>
      <c r="C2546" s="284" t="s">
        <v>3092</v>
      </c>
      <c r="D2546" s="262" t="s">
        <v>47</v>
      </c>
      <c r="E2546" s="262" t="s">
        <v>3093</v>
      </c>
      <c r="F2546" s="389" t="s">
        <v>923</v>
      </c>
      <c r="G2546" s="389"/>
      <c r="H2546" s="283" t="s">
        <v>49</v>
      </c>
      <c r="I2546" s="286">
        <v>1</v>
      </c>
      <c r="J2546" s="285">
        <v>44.57</v>
      </c>
      <c r="K2546" s="285">
        <v>44.57</v>
      </c>
      <c r="O2546" s="46"/>
      <c r="P2546" s="46"/>
      <c r="Q2546" s="46"/>
      <c r="R2546" s="46"/>
      <c r="S2546" s="46"/>
      <c r="T2546" s="46"/>
      <c r="U2546" s="46"/>
      <c r="V2546" s="46"/>
      <c r="W2546" s="46"/>
      <c r="X2546" s="46"/>
      <c r="Y2546" s="46"/>
    </row>
    <row r="2547" spans="1:25" ht="15" customHeight="1" x14ac:dyDescent="0.2">
      <c r="A2547" s="46"/>
      <c r="B2547" s="263"/>
      <c r="C2547" s="263"/>
      <c r="D2547" s="263"/>
      <c r="E2547" s="263"/>
      <c r="F2547" s="263" t="s">
        <v>924</v>
      </c>
      <c r="G2547" s="289">
        <v>912.8</v>
      </c>
      <c r="H2547" s="263" t="s">
        <v>925</v>
      </c>
      <c r="I2547" s="289">
        <v>0</v>
      </c>
      <c r="J2547" s="263" t="s">
        <v>926</v>
      </c>
      <c r="K2547" s="289">
        <v>912.8</v>
      </c>
      <c r="O2547" s="46"/>
      <c r="P2547" s="46"/>
      <c r="Q2547" s="46"/>
      <c r="R2547" s="46"/>
      <c r="S2547" s="46"/>
      <c r="T2547" s="46"/>
      <c r="U2547" s="46"/>
      <c r="V2547" s="46"/>
      <c r="W2547" s="46"/>
      <c r="X2547" s="46"/>
      <c r="Y2547" s="46"/>
    </row>
    <row r="2548" spans="1:25" ht="45.6" customHeight="1" thickBot="1" x14ac:dyDescent="0.25">
      <c r="A2548" s="46"/>
      <c r="B2548" s="263"/>
      <c r="C2548" s="263"/>
      <c r="D2548" s="263"/>
      <c r="E2548" s="263"/>
      <c r="F2548" s="263" t="s">
        <v>927</v>
      </c>
      <c r="G2548" s="289">
        <v>590.87</v>
      </c>
      <c r="H2548" s="263"/>
      <c r="I2548" s="386" t="s">
        <v>928</v>
      </c>
      <c r="J2548" s="386"/>
      <c r="K2548" s="289">
        <v>3430.25</v>
      </c>
      <c r="O2548" s="46"/>
      <c r="P2548" s="46"/>
      <c r="Q2548" s="46"/>
      <c r="R2548" s="46"/>
      <c r="S2548" s="46"/>
      <c r="T2548" s="46"/>
      <c r="U2548" s="46"/>
      <c r="V2548" s="46"/>
      <c r="W2548" s="46"/>
      <c r="X2548" s="46"/>
      <c r="Y2548" s="46"/>
    </row>
    <row r="2549" spans="1:25" ht="15" customHeight="1" thickTop="1" x14ac:dyDescent="0.2">
      <c r="A2549" s="46"/>
      <c r="B2549" s="278"/>
      <c r="C2549" s="278"/>
      <c r="D2549" s="278"/>
      <c r="E2549" s="278"/>
      <c r="F2549" s="278"/>
      <c r="G2549" s="278"/>
      <c r="H2549" s="278"/>
      <c r="I2549" s="278"/>
      <c r="J2549" s="278"/>
      <c r="K2549" s="278"/>
      <c r="O2549" s="46"/>
      <c r="P2549" s="46"/>
      <c r="Q2549" s="46"/>
      <c r="R2549" s="46"/>
      <c r="S2549" s="46"/>
      <c r="T2549" s="46"/>
      <c r="U2549" s="46"/>
      <c r="V2549" s="46"/>
      <c r="W2549" s="46"/>
      <c r="X2549" s="46"/>
      <c r="Y2549" s="46"/>
    </row>
    <row r="2550" spans="1:25" ht="15" customHeight="1" x14ac:dyDescent="0.2">
      <c r="A2550" s="46"/>
      <c r="B2550" s="259" t="s">
        <v>619</v>
      </c>
      <c r="C2550" s="267" t="s">
        <v>24</v>
      </c>
      <c r="D2550" s="259" t="s">
        <v>25</v>
      </c>
      <c r="E2550" s="259" t="s">
        <v>26</v>
      </c>
      <c r="F2550" s="387" t="s">
        <v>917</v>
      </c>
      <c r="G2550" s="387"/>
      <c r="H2550" s="271" t="s">
        <v>27</v>
      </c>
      <c r="I2550" s="267" t="s">
        <v>28</v>
      </c>
      <c r="J2550" s="267" t="s">
        <v>29</v>
      </c>
      <c r="K2550" s="267" t="s">
        <v>30</v>
      </c>
      <c r="O2550" s="46"/>
      <c r="P2550" s="46"/>
      <c r="Q2550" s="46"/>
      <c r="R2550" s="46"/>
      <c r="S2550" s="46"/>
      <c r="T2550" s="46"/>
      <c r="U2550" s="46"/>
      <c r="V2550" s="46"/>
      <c r="W2550" s="46"/>
      <c r="X2550" s="46"/>
      <c r="Y2550" s="46"/>
    </row>
    <row r="2551" spans="1:25" ht="15" customHeight="1" x14ac:dyDescent="0.2">
      <c r="A2551" s="46"/>
      <c r="B2551" s="260" t="s">
        <v>918</v>
      </c>
      <c r="C2551" s="275" t="s">
        <v>2600</v>
      </c>
      <c r="D2551" s="260" t="s">
        <v>73</v>
      </c>
      <c r="E2551" s="260" t="s">
        <v>623</v>
      </c>
      <c r="F2551" s="388" t="s">
        <v>952</v>
      </c>
      <c r="G2551" s="388"/>
      <c r="H2551" s="274" t="s">
        <v>83</v>
      </c>
      <c r="I2551" s="277">
        <v>1</v>
      </c>
      <c r="J2551" s="276">
        <v>55.76</v>
      </c>
      <c r="K2551" s="276">
        <v>55.76</v>
      </c>
      <c r="O2551" s="46"/>
      <c r="P2551" s="46"/>
      <c r="Q2551" s="46"/>
      <c r="R2551" s="46"/>
      <c r="S2551" s="46"/>
      <c r="T2551" s="46"/>
      <c r="U2551" s="46"/>
      <c r="V2551" s="46"/>
      <c r="W2551" s="46"/>
      <c r="X2551" s="46"/>
      <c r="Y2551" s="46"/>
    </row>
    <row r="2552" spans="1:25" ht="15" customHeight="1" x14ac:dyDescent="0.2">
      <c r="A2552" s="46"/>
      <c r="B2552" s="261" t="s">
        <v>953</v>
      </c>
      <c r="C2552" s="280" t="s">
        <v>954</v>
      </c>
      <c r="D2552" s="261" t="s">
        <v>47</v>
      </c>
      <c r="E2552" s="261" t="s">
        <v>955</v>
      </c>
      <c r="F2552" s="385" t="s">
        <v>3970</v>
      </c>
      <c r="G2552" s="385"/>
      <c r="H2552" s="279" t="s">
        <v>950</v>
      </c>
      <c r="I2552" s="282">
        <v>0.5</v>
      </c>
      <c r="J2552" s="281">
        <v>34.46</v>
      </c>
      <c r="K2552" s="281">
        <v>17.23</v>
      </c>
      <c r="O2552" s="46"/>
      <c r="P2552" s="46"/>
      <c r="Q2552" s="46"/>
      <c r="R2552" s="46"/>
      <c r="S2552" s="46"/>
      <c r="T2552" s="46"/>
      <c r="U2552" s="46"/>
      <c r="V2552" s="46"/>
      <c r="W2552" s="46"/>
      <c r="X2552" s="46"/>
      <c r="Y2552" s="46"/>
    </row>
    <row r="2553" spans="1:25" ht="15" customHeight="1" x14ac:dyDescent="0.2">
      <c r="A2553" s="46"/>
      <c r="B2553" s="261" t="s">
        <v>953</v>
      </c>
      <c r="C2553" s="280" t="s">
        <v>957</v>
      </c>
      <c r="D2553" s="261" t="s">
        <v>47</v>
      </c>
      <c r="E2553" s="261" t="s">
        <v>958</v>
      </c>
      <c r="F2553" s="385" t="s">
        <v>3970</v>
      </c>
      <c r="G2553" s="385"/>
      <c r="H2553" s="279" t="s">
        <v>950</v>
      </c>
      <c r="I2553" s="282">
        <v>0.5</v>
      </c>
      <c r="J2553" s="281">
        <v>26.08</v>
      </c>
      <c r="K2553" s="281">
        <v>13.04</v>
      </c>
      <c r="O2553" s="46"/>
      <c r="P2553" s="46"/>
      <c r="Q2553" s="46"/>
      <c r="R2553" s="46"/>
      <c r="S2553" s="46"/>
      <c r="T2553" s="46"/>
      <c r="U2553" s="46"/>
      <c r="V2553" s="46"/>
      <c r="W2553" s="46"/>
      <c r="X2553" s="46"/>
      <c r="Y2553" s="46"/>
    </row>
    <row r="2554" spans="1:25" ht="15" customHeight="1" x14ac:dyDescent="0.2">
      <c r="A2554" s="46"/>
      <c r="B2554" s="262" t="s">
        <v>919</v>
      </c>
      <c r="C2554" s="284" t="s">
        <v>1640</v>
      </c>
      <c r="D2554" s="262" t="s">
        <v>36</v>
      </c>
      <c r="E2554" s="262" t="s">
        <v>1641</v>
      </c>
      <c r="F2554" s="389" t="s">
        <v>923</v>
      </c>
      <c r="G2554" s="389"/>
      <c r="H2554" s="283" t="s">
        <v>345</v>
      </c>
      <c r="I2554" s="286">
        <v>1.05</v>
      </c>
      <c r="J2554" s="285">
        <v>24.28</v>
      </c>
      <c r="K2554" s="285">
        <v>25.49</v>
      </c>
      <c r="O2554" s="46"/>
      <c r="P2554" s="46"/>
      <c r="Q2554" s="46"/>
      <c r="R2554" s="46"/>
      <c r="S2554" s="46"/>
      <c r="T2554" s="46"/>
      <c r="U2554" s="46"/>
      <c r="V2554" s="46"/>
      <c r="W2554" s="46"/>
      <c r="X2554" s="46"/>
      <c r="Y2554" s="46"/>
    </row>
    <row r="2555" spans="1:25" ht="15" customHeight="1" x14ac:dyDescent="0.2">
      <c r="A2555" s="46"/>
      <c r="B2555" s="263"/>
      <c r="C2555" s="263"/>
      <c r="D2555" s="263"/>
      <c r="E2555" s="263"/>
      <c r="F2555" s="263" t="s">
        <v>924</v>
      </c>
      <c r="G2555" s="289">
        <v>26.69</v>
      </c>
      <c r="H2555" s="263" t="s">
        <v>925</v>
      </c>
      <c r="I2555" s="289">
        <v>0</v>
      </c>
      <c r="J2555" s="263" t="s">
        <v>926</v>
      </c>
      <c r="K2555" s="289">
        <v>26.69</v>
      </c>
      <c r="O2555" s="46"/>
      <c r="P2555" s="46"/>
      <c r="Q2555" s="46"/>
      <c r="R2555" s="46"/>
      <c r="S2555" s="46"/>
      <c r="T2555" s="46"/>
      <c r="U2555" s="46"/>
      <c r="V2555" s="46"/>
      <c r="W2555" s="46"/>
      <c r="X2555" s="46"/>
      <c r="Y2555" s="46"/>
    </row>
    <row r="2556" spans="1:25" ht="15" customHeight="1" x14ac:dyDescent="0.2">
      <c r="A2556" s="46"/>
      <c r="B2556" s="263"/>
      <c r="C2556" s="263"/>
      <c r="D2556" s="263"/>
      <c r="E2556" s="263"/>
      <c r="F2556" s="263" t="s">
        <v>927</v>
      </c>
      <c r="G2556" s="289">
        <v>11.6</v>
      </c>
      <c r="H2556" s="263"/>
      <c r="I2556" s="386" t="s">
        <v>928</v>
      </c>
      <c r="J2556" s="386"/>
      <c r="K2556" s="289">
        <v>67.36</v>
      </c>
      <c r="O2556" s="46"/>
      <c r="P2556" s="46"/>
      <c r="Q2556" s="46"/>
      <c r="R2556" s="46"/>
      <c r="S2556" s="46"/>
      <c r="T2556" s="46"/>
      <c r="U2556" s="46"/>
      <c r="V2556" s="46"/>
      <c r="W2556" s="46"/>
      <c r="X2556" s="46"/>
      <c r="Y2556" s="46"/>
    </row>
    <row r="2557" spans="1:25" ht="15" customHeight="1" x14ac:dyDescent="0.2">
      <c r="A2557" s="46"/>
      <c r="B2557" s="401" t="s">
        <v>2776</v>
      </c>
      <c r="C2557" s="401"/>
      <c r="D2557" s="401"/>
      <c r="E2557" s="401"/>
      <c r="F2557" s="401"/>
      <c r="G2557" s="401"/>
      <c r="H2557" s="401"/>
      <c r="I2557" s="401"/>
      <c r="J2557" s="401"/>
      <c r="K2557" s="401"/>
      <c r="O2557" s="46"/>
      <c r="P2557" s="46"/>
      <c r="Q2557" s="46"/>
      <c r="R2557" s="46"/>
      <c r="S2557" s="46"/>
      <c r="T2557" s="46"/>
      <c r="U2557" s="46"/>
      <c r="V2557" s="46"/>
      <c r="W2557" s="46"/>
      <c r="X2557" s="46"/>
      <c r="Y2557" s="46"/>
    </row>
    <row r="2558" spans="1:25" ht="45.6" customHeight="1" thickBot="1" x14ac:dyDescent="0.25">
      <c r="A2558" s="46"/>
      <c r="B2558" s="425" t="s">
        <v>2828</v>
      </c>
      <c r="C2558" s="425"/>
      <c r="D2558" s="425"/>
      <c r="E2558" s="425"/>
      <c r="F2558" s="425"/>
      <c r="G2558" s="425"/>
      <c r="H2558" s="425"/>
      <c r="I2558" s="425"/>
      <c r="J2558" s="425"/>
      <c r="K2558" s="425"/>
      <c r="O2558" s="46"/>
      <c r="P2558" s="46"/>
      <c r="Q2558" s="46"/>
      <c r="R2558" s="46"/>
      <c r="S2558" s="46"/>
      <c r="T2558" s="46"/>
      <c r="U2558" s="46"/>
      <c r="V2558" s="46"/>
      <c r="W2558" s="46"/>
      <c r="X2558" s="46"/>
      <c r="Y2558" s="46"/>
    </row>
    <row r="2559" spans="1:25" ht="15" customHeight="1" thickTop="1" x14ac:dyDescent="0.2">
      <c r="A2559" s="46"/>
      <c r="B2559" s="278"/>
      <c r="C2559" s="278"/>
      <c r="D2559" s="278"/>
      <c r="E2559" s="278"/>
      <c r="F2559" s="278"/>
      <c r="G2559" s="278"/>
      <c r="H2559" s="278"/>
      <c r="I2559" s="278"/>
      <c r="J2559" s="278"/>
      <c r="K2559" s="278"/>
      <c r="O2559" s="46"/>
      <c r="P2559" s="46"/>
      <c r="Q2559" s="46"/>
      <c r="R2559" s="46"/>
      <c r="S2559" s="46"/>
      <c r="T2559" s="46"/>
      <c r="U2559" s="46"/>
      <c r="V2559" s="46"/>
      <c r="W2559" s="46"/>
      <c r="X2559" s="46"/>
      <c r="Y2559" s="46"/>
    </row>
    <row r="2560" spans="1:25" ht="15" customHeight="1" x14ac:dyDescent="0.2">
      <c r="A2560" s="46"/>
      <c r="B2560" s="259" t="s">
        <v>620</v>
      </c>
      <c r="C2560" s="267" t="s">
        <v>24</v>
      </c>
      <c r="D2560" s="259" t="s">
        <v>25</v>
      </c>
      <c r="E2560" s="259" t="s">
        <v>26</v>
      </c>
      <c r="F2560" s="387" t="s">
        <v>917</v>
      </c>
      <c r="G2560" s="387"/>
      <c r="H2560" s="271" t="s">
        <v>27</v>
      </c>
      <c r="I2560" s="267" t="s">
        <v>28</v>
      </c>
      <c r="J2560" s="267" t="s">
        <v>29</v>
      </c>
      <c r="K2560" s="267" t="s">
        <v>30</v>
      </c>
      <c r="O2560" s="46"/>
      <c r="P2560" s="46"/>
      <c r="Q2560" s="46"/>
      <c r="R2560" s="46"/>
      <c r="S2560" s="46"/>
      <c r="T2560" s="46"/>
      <c r="U2560" s="46"/>
      <c r="V2560" s="46"/>
      <c r="W2560" s="46"/>
      <c r="X2560" s="46"/>
      <c r="Y2560" s="46"/>
    </row>
    <row r="2561" spans="1:25" ht="15" customHeight="1" x14ac:dyDescent="0.2">
      <c r="A2561" s="46"/>
      <c r="B2561" s="260" t="s">
        <v>918</v>
      </c>
      <c r="C2561" s="275" t="s">
        <v>3445</v>
      </c>
      <c r="D2561" s="260" t="s">
        <v>73</v>
      </c>
      <c r="E2561" s="260" t="s">
        <v>3446</v>
      </c>
      <c r="F2561" s="388" t="s">
        <v>952</v>
      </c>
      <c r="G2561" s="388"/>
      <c r="H2561" s="274" t="s">
        <v>83</v>
      </c>
      <c r="I2561" s="277">
        <v>1</v>
      </c>
      <c r="J2561" s="276">
        <v>70.489999999999995</v>
      </c>
      <c r="K2561" s="276">
        <v>70.489999999999995</v>
      </c>
      <c r="O2561" s="46"/>
      <c r="P2561" s="46"/>
      <c r="Q2561" s="46"/>
      <c r="R2561" s="46"/>
      <c r="S2561" s="46"/>
      <c r="T2561" s="46"/>
      <c r="U2561" s="46"/>
      <c r="V2561" s="46"/>
      <c r="W2561" s="46"/>
      <c r="X2561" s="46"/>
      <c r="Y2561" s="46"/>
    </row>
    <row r="2562" spans="1:25" ht="15" customHeight="1" x14ac:dyDescent="0.2">
      <c r="A2562" s="46"/>
      <c r="B2562" s="261" t="s">
        <v>953</v>
      </c>
      <c r="C2562" s="280" t="s">
        <v>957</v>
      </c>
      <c r="D2562" s="261" t="s">
        <v>47</v>
      </c>
      <c r="E2562" s="261" t="s">
        <v>958</v>
      </c>
      <c r="F2562" s="385" t="s">
        <v>3970</v>
      </c>
      <c r="G2562" s="385"/>
      <c r="H2562" s="279" t="s">
        <v>950</v>
      </c>
      <c r="I2562" s="282">
        <v>0.5</v>
      </c>
      <c r="J2562" s="281">
        <v>26.08</v>
      </c>
      <c r="K2562" s="281">
        <v>13.04</v>
      </c>
      <c r="O2562" s="46"/>
      <c r="P2562" s="46"/>
      <c r="Q2562" s="46"/>
      <c r="R2562" s="46"/>
      <c r="S2562" s="46"/>
      <c r="T2562" s="46"/>
      <c r="U2562" s="46"/>
      <c r="V2562" s="46"/>
      <c r="W2562" s="46"/>
      <c r="X2562" s="46"/>
      <c r="Y2562" s="46"/>
    </row>
    <row r="2563" spans="1:25" ht="15" customHeight="1" x14ac:dyDescent="0.2">
      <c r="A2563" s="46"/>
      <c r="B2563" s="261" t="s">
        <v>953</v>
      </c>
      <c r="C2563" s="280" t="s">
        <v>954</v>
      </c>
      <c r="D2563" s="261" t="s">
        <v>47</v>
      </c>
      <c r="E2563" s="261" t="s">
        <v>955</v>
      </c>
      <c r="F2563" s="385" t="s">
        <v>3970</v>
      </c>
      <c r="G2563" s="385"/>
      <c r="H2563" s="279" t="s">
        <v>950</v>
      </c>
      <c r="I2563" s="282">
        <v>0.25</v>
      </c>
      <c r="J2563" s="281">
        <v>34.46</v>
      </c>
      <c r="K2563" s="281">
        <v>8.61</v>
      </c>
      <c r="O2563" s="46"/>
      <c r="P2563" s="46"/>
      <c r="Q2563" s="46"/>
      <c r="R2563" s="46"/>
      <c r="S2563" s="46"/>
      <c r="T2563" s="46"/>
      <c r="U2563" s="46"/>
      <c r="V2563" s="46"/>
      <c r="W2563" s="46"/>
      <c r="X2563" s="46"/>
      <c r="Y2563" s="46"/>
    </row>
    <row r="2564" spans="1:25" ht="15" customHeight="1" x14ac:dyDescent="0.2">
      <c r="A2564" s="46"/>
      <c r="B2564" s="262" t="s">
        <v>919</v>
      </c>
      <c r="C2564" s="284" t="s">
        <v>3685</v>
      </c>
      <c r="D2564" s="262" t="s">
        <v>36</v>
      </c>
      <c r="E2564" s="262" t="s">
        <v>3686</v>
      </c>
      <c r="F2564" s="389" t="s">
        <v>923</v>
      </c>
      <c r="G2564" s="389"/>
      <c r="H2564" s="283" t="s">
        <v>345</v>
      </c>
      <c r="I2564" s="286">
        <v>1.05</v>
      </c>
      <c r="J2564" s="285">
        <v>46.52</v>
      </c>
      <c r="K2564" s="285">
        <v>48.84</v>
      </c>
      <c r="O2564" s="46"/>
      <c r="P2564" s="46"/>
      <c r="Q2564" s="46"/>
      <c r="R2564" s="46"/>
      <c r="S2564" s="46"/>
      <c r="T2564" s="46"/>
      <c r="U2564" s="46"/>
      <c r="V2564" s="46"/>
      <c r="W2564" s="46"/>
      <c r="X2564" s="46"/>
      <c r="Y2564" s="46"/>
    </row>
    <row r="2565" spans="1:25" ht="15" customHeight="1" x14ac:dyDescent="0.2">
      <c r="A2565" s="46"/>
      <c r="B2565" s="263"/>
      <c r="C2565" s="263"/>
      <c r="D2565" s="263"/>
      <c r="E2565" s="263"/>
      <c r="F2565" s="263" t="s">
        <v>924</v>
      </c>
      <c r="G2565" s="289">
        <v>18.97</v>
      </c>
      <c r="H2565" s="263" t="s">
        <v>925</v>
      </c>
      <c r="I2565" s="289">
        <v>0</v>
      </c>
      <c r="J2565" s="263" t="s">
        <v>926</v>
      </c>
      <c r="K2565" s="289">
        <v>18.97</v>
      </c>
      <c r="O2565" s="46"/>
      <c r="P2565" s="46"/>
      <c r="Q2565" s="46"/>
      <c r="R2565" s="46"/>
      <c r="S2565" s="46"/>
      <c r="T2565" s="46"/>
      <c r="U2565" s="46"/>
      <c r="V2565" s="46"/>
      <c r="W2565" s="46"/>
      <c r="X2565" s="46"/>
      <c r="Y2565" s="46"/>
    </row>
    <row r="2566" spans="1:25" ht="15" customHeight="1" x14ac:dyDescent="0.2">
      <c r="A2566" s="46"/>
      <c r="B2566" s="263"/>
      <c r="C2566" s="263"/>
      <c r="D2566" s="263"/>
      <c r="E2566" s="263"/>
      <c r="F2566" s="263" t="s">
        <v>927</v>
      </c>
      <c r="G2566" s="289">
        <v>14.66</v>
      </c>
      <c r="H2566" s="263"/>
      <c r="I2566" s="386" t="s">
        <v>928</v>
      </c>
      <c r="J2566" s="386"/>
      <c r="K2566" s="289">
        <v>85.15</v>
      </c>
      <c r="O2566" s="46"/>
      <c r="P2566" s="46"/>
      <c r="Q2566" s="46"/>
      <c r="R2566" s="46"/>
      <c r="S2566" s="46"/>
      <c r="T2566" s="46"/>
      <c r="U2566" s="46"/>
      <c r="V2566" s="46"/>
      <c r="W2566" s="46"/>
      <c r="X2566" s="46"/>
      <c r="Y2566" s="46"/>
    </row>
    <row r="2567" spans="1:25" ht="15" customHeight="1" x14ac:dyDescent="0.2">
      <c r="A2567" s="46"/>
      <c r="B2567" s="401" t="s">
        <v>2776</v>
      </c>
      <c r="C2567" s="401"/>
      <c r="D2567" s="401"/>
      <c r="E2567" s="401"/>
      <c r="F2567" s="401"/>
      <c r="G2567" s="401"/>
      <c r="H2567" s="401"/>
      <c r="I2567" s="401"/>
      <c r="J2567" s="401"/>
      <c r="K2567" s="401"/>
      <c r="O2567" s="46"/>
      <c r="P2567" s="46"/>
      <c r="Q2567" s="46"/>
      <c r="R2567" s="46"/>
      <c r="S2567" s="46"/>
      <c r="T2567" s="46"/>
      <c r="U2567" s="46"/>
      <c r="V2567" s="46"/>
      <c r="W2567" s="46"/>
      <c r="X2567" s="46"/>
      <c r="Y2567" s="46"/>
    </row>
    <row r="2568" spans="1:25" ht="15" customHeight="1" thickBot="1" x14ac:dyDescent="0.25">
      <c r="A2568" s="46"/>
      <c r="B2568" s="425" t="s">
        <v>3812</v>
      </c>
      <c r="C2568" s="425"/>
      <c r="D2568" s="425"/>
      <c r="E2568" s="425"/>
      <c r="F2568" s="425"/>
      <c r="G2568" s="425"/>
      <c r="H2568" s="425"/>
      <c r="I2568" s="425"/>
      <c r="J2568" s="425"/>
      <c r="K2568" s="425"/>
      <c r="O2568" s="46"/>
      <c r="P2568" s="46"/>
      <c r="Q2568" s="46"/>
      <c r="R2568" s="46"/>
      <c r="S2568" s="46"/>
      <c r="T2568" s="46"/>
      <c r="U2568" s="46"/>
      <c r="V2568" s="46"/>
      <c r="W2568" s="46"/>
      <c r="X2568" s="46"/>
      <c r="Y2568" s="46"/>
    </row>
    <row r="2569" spans="1:25" ht="45.6" customHeight="1" thickTop="1" x14ac:dyDescent="0.2">
      <c r="A2569" s="46"/>
      <c r="B2569" s="278"/>
      <c r="C2569" s="278"/>
      <c r="D2569" s="278"/>
      <c r="E2569" s="278"/>
      <c r="F2569" s="278"/>
      <c r="G2569" s="278"/>
      <c r="H2569" s="278"/>
      <c r="I2569" s="278"/>
      <c r="J2569" s="278"/>
      <c r="K2569" s="278"/>
      <c r="O2569" s="46"/>
      <c r="P2569" s="46"/>
      <c r="Q2569" s="46"/>
      <c r="R2569" s="46"/>
      <c r="S2569" s="46"/>
      <c r="T2569" s="46"/>
      <c r="U2569" s="46"/>
      <c r="V2569" s="46"/>
      <c r="W2569" s="46"/>
      <c r="X2569" s="46"/>
      <c r="Y2569" s="46"/>
    </row>
    <row r="2570" spans="1:25" ht="15" customHeight="1" x14ac:dyDescent="0.2">
      <c r="A2570" s="46"/>
      <c r="B2570" s="259" t="s">
        <v>621</v>
      </c>
      <c r="C2570" s="267" t="s">
        <v>24</v>
      </c>
      <c r="D2570" s="259" t="s">
        <v>25</v>
      </c>
      <c r="E2570" s="259" t="s">
        <v>26</v>
      </c>
      <c r="F2570" s="387" t="s">
        <v>917</v>
      </c>
      <c r="G2570" s="387"/>
      <c r="H2570" s="271" t="s">
        <v>27</v>
      </c>
      <c r="I2570" s="267" t="s">
        <v>28</v>
      </c>
      <c r="J2570" s="267" t="s">
        <v>29</v>
      </c>
      <c r="K2570" s="267" t="s">
        <v>30</v>
      </c>
      <c r="O2570" s="46"/>
      <c r="P2570" s="46"/>
      <c r="Q2570" s="46"/>
      <c r="R2570" s="46"/>
      <c r="S2570" s="46"/>
      <c r="T2570" s="46"/>
      <c r="U2570" s="46"/>
      <c r="V2570" s="46"/>
      <c r="W2570" s="46"/>
      <c r="X2570" s="46"/>
      <c r="Y2570" s="46"/>
    </row>
    <row r="2571" spans="1:25" ht="15" customHeight="1" x14ac:dyDescent="0.2">
      <c r="A2571" s="46"/>
      <c r="B2571" s="260" t="s">
        <v>918</v>
      </c>
      <c r="C2571" s="275" t="s">
        <v>3447</v>
      </c>
      <c r="D2571" s="260" t="s">
        <v>73</v>
      </c>
      <c r="E2571" s="260" t="s">
        <v>3448</v>
      </c>
      <c r="F2571" s="388" t="s">
        <v>952</v>
      </c>
      <c r="G2571" s="388"/>
      <c r="H2571" s="274" t="s">
        <v>83</v>
      </c>
      <c r="I2571" s="277">
        <v>1</v>
      </c>
      <c r="J2571" s="276">
        <v>115.32</v>
      </c>
      <c r="K2571" s="276">
        <v>115.32</v>
      </c>
      <c r="O2571" s="46"/>
      <c r="P2571" s="46"/>
      <c r="Q2571" s="46"/>
      <c r="R2571" s="46"/>
      <c r="S2571" s="46"/>
      <c r="T2571" s="46"/>
      <c r="U2571" s="46"/>
      <c r="V2571" s="46"/>
      <c r="W2571" s="46"/>
      <c r="X2571" s="46"/>
      <c r="Y2571" s="46"/>
    </row>
    <row r="2572" spans="1:25" ht="15" customHeight="1" x14ac:dyDescent="0.2">
      <c r="A2572" s="46"/>
      <c r="B2572" s="261" t="s">
        <v>953</v>
      </c>
      <c r="C2572" s="280" t="s">
        <v>957</v>
      </c>
      <c r="D2572" s="261" t="s">
        <v>47</v>
      </c>
      <c r="E2572" s="261" t="s">
        <v>958</v>
      </c>
      <c r="F2572" s="385" t="s">
        <v>3970</v>
      </c>
      <c r="G2572" s="385"/>
      <c r="H2572" s="279" t="s">
        <v>950</v>
      </c>
      <c r="I2572" s="282">
        <v>0.9</v>
      </c>
      <c r="J2572" s="281">
        <v>26.08</v>
      </c>
      <c r="K2572" s="281">
        <v>23.47</v>
      </c>
      <c r="O2572" s="46"/>
      <c r="P2572" s="46"/>
      <c r="Q2572" s="46"/>
      <c r="R2572" s="46"/>
      <c r="S2572" s="46"/>
      <c r="T2572" s="46"/>
      <c r="U2572" s="46"/>
      <c r="V2572" s="46"/>
      <c r="W2572" s="46"/>
      <c r="X2572" s="46"/>
      <c r="Y2572" s="46"/>
    </row>
    <row r="2573" spans="1:25" ht="15" customHeight="1" x14ac:dyDescent="0.2">
      <c r="A2573" s="46"/>
      <c r="B2573" s="261" t="s">
        <v>953</v>
      </c>
      <c r="C2573" s="280" t="s">
        <v>954</v>
      </c>
      <c r="D2573" s="261" t="s">
        <v>47</v>
      </c>
      <c r="E2573" s="261" t="s">
        <v>955</v>
      </c>
      <c r="F2573" s="385" t="s">
        <v>3970</v>
      </c>
      <c r="G2573" s="385"/>
      <c r="H2573" s="279" t="s">
        <v>950</v>
      </c>
      <c r="I2573" s="282">
        <v>0.9</v>
      </c>
      <c r="J2573" s="281">
        <v>34.46</v>
      </c>
      <c r="K2573" s="281">
        <v>31.01</v>
      </c>
      <c r="O2573" s="46"/>
      <c r="P2573" s="46"/>
      <c r="Q2573" s="46"/>
      <c r="R2573" s="46"/>
      <c r="S2573" s="46"/>
      <c r="T2573" s="46"/>
      <c r="U2573" s="46"/>
      <c r="V2573" s="46"/>
      <c r="W2573" s="46"/>
      <c r="X2573" s="46"/>
      <c r="Y2573" s="46"/>
    </row>
    <row r="2574" spans="1:25" ht="15" customHeight="1" x14ac:dyDescent="0.2">
      <c r="A2574" s="46"/>
      <c r="B2574" s="262" t="s">
        <v>919</v>
      </c>
      <c r="C2574" s="284" t="s">
        <v>1489</v>
      </c>
      <c r="D2574" s="262" t="s">
        <v>47</v>
      </c>
      <c r="E2574" s="262" t="s">
        <v>2706</v>
      </c>
      <c r="F2574" s="389" t="s">
        <v>923</v>
      </c>
      <c r="G2574" s="389"/>
      <c r="H2574" s="283" t="s">
        <v>49</v>
      </c>
      <c r="I2574" s="286">
        <v>0.1</v>
      </c>
      <c r="J2574" s="285">
        <v>2.08</v>
      </c>
      <c r="K2574" s="285">
        <v>0.2</v>
      </c>
      <c r="O2574" s="46"/>
      <c r="P2574" s="46"/>
      <c r="Q2574" s="46"/>
      <c r="R2574" s="46"/>
      <c r="S2574" s="46"/>
      <c r="T2574" s="46"/>
      <c r="U2574" s="46"/>
      <c r="V2574" s="46"/>
      <c r="W2574" s="46"/>
      <c r="X2574" s="46"/>
      <c r="Y2574" s="46"/>
    </row>
    <row r="2575" spans="1:25" ht="15" customHeight="1" x14ac:dyDescent="0.2">
      <c r="A2575" s="46"/>
      <c r="B2575" s="262" t="s">
        <v>919</v>
      </c>
      <c r="C2575" s="284" t="s">
        <v>1600</v>
      </c>
      <c r="D2575" s="262" t="s">
        <v>36</v>
      </c>
      <c r="E2575" s="262" t="s">
        <v>1601</v>
      </c>
      <c r="F2575" s="389" t="s">
        <v>923</v>
      </c>
      <c r="G2575" s="389"/>
      <c r="H2575" s="283" t="s">
        <v>1453</v>
      </c>
      <c r="I2575" s="286">
        <v>2.5999999999999999E-2</v>
      </c>
      <c r="J2575" s="285">
        <v>47.63</v>
      </c>
      <c r="K2575" s="285">
        <v>1.23</v>
      </c>
      <c r="O2575" s="46"/>
      <c r="P2575" s="46"/>
      <c r="Q2575" s="46"/>
      <c r="R2575" s="46"/>
      <c r="S2575" s="46"/>
      <c r="T2575" s="46"/>
      <c r="U2575" s="46"/>
      <c r="V2575" s="46"/>
      <c r="W2575" s="46"/>
      <c r="X2575" s="46"/>
      <c r="Y2575" s="46"/>
    </row>
    <row r="2576" spans="1:25" ht="15" customHeight="1" x14ac:dyDescent="0.2">
      <c r="A2576" s="46"/>
      <c r="B2576" s="262" t="s">
        <v>919</v>
      </c>
      <c r="C2576" s="284" t="s">
        <v>3688</v>
      </c>
      <c r="D2576" s="262" t="s">
        <v>36</v>
      </c>
      <c r="E2576" s="262" t="s">
        <v>3689</v>
      </c>
      <c r="F2576" s="389" t="s">
        <v>923</v>
      </c>
      <c r="G2576" s="389"/>
      <c r="H2576" s="283" t="s">
        <v>345</v>
      </c>
      <c r="I2576" s="286">
        <v>1.4</v>
      </c>
      <c r="J2576" s="285">
        <v>41.53</v>
      </c>
      <c r="K2576" s="285">
        <v>58.14</v>
      </c>
      <c r="O2576" s="46"/>
      <c r="P2576" s="46"/>
      <c r="Q2576" s="46"/>
      <c r="R2576" s="46"/>
      <c r="S2576" s="46"/>
      <c r="T2576" s="46"/>
      <c r="U2576" s="46"/>
      <c r="V2576" s="46"/>
      <c r="W2576" s="46"/>
      <c r="X2576" s="46"/>
      <c r="Y2576" s="46"/>
    </row>
    <row r="2577" spans="1:25" ht="15" customHeight="1" x14ac:dyDescent="0.2">
      <c r="A2577" s="46"/>
      <c r="B2577" s="262" t="s">
        <v>919</v>
      </c>
      <c r="C2577" s="284" t="s">
        <v>1610</v>
      </c>
      <c r="D2577" s="262" t="s">
        <v>36</v>
      </c>
      <c r="E2577" s="262" t="s">
        <v>1611</v>
      </c>
      <c r="F2577" s="389" t="s">
        <v>923</v>
      </c>
      <c r="G2577" s="389"/>
      <c r="H2577" s="283" t="s">
        <v>1195</v>
      </c>
      <c r="I2577" s="286">
        <v>1.7000000000000001E-2</v>
      </c>
      <c r="J2577" s="285">
        <v>74.739999999999995</v>
      </c>
      <c r="K2577" s="285">
        <v>1.27</v>
      </c>
      <c r="O2577" s="46"/>
      <c r="P2577" s="46"/>
      <c r="Q2577" s="46"/>
      <c r="R2577" s="46"/>
      <c r="S2577" s="46"/>
      <c r="T2577" s="46"/>
      <c r="U2577" s="46"/>
      <c r="V2577" s="46"/>
      <c r="W2577" s="46"/>
      <c r="X2577" s="46"/>
      <c r="Y2577" s="46"/>
    </row>
    <row r="2578" spans="1:25" ht="45.6" customHeight="1" x14ac:dyDescent="0.2">
      <c r="A2578" s="46"/>
      <c r="B2578" s="263"/>
      <c r="C2578" s="263"/>
      <c r="D2578" s="263"/>
      <c r="E2578" s="263"/>
      <c r="F2578" s="263" t="s">
        <v>924</v>
      </c>
      <c r="G2578" s="289">
        <v>48.05</v>
      </c>
      <c r="H2578" s="263" t="s">
        <v>925</v>
      </c>
      <c r="I2578" s="289">
        <v>0</v>
      </c>
      <c r="J2578" s="263" t="s">
        <v>926</v>
      </c>
      <c r="K2578" s="289">
        <v>48.05</v>
      </c>
      <c r="O2578" s="46"/>
      <c r="P2578" s="46"/>
      <c r="Q2578" s="46"/>
      <c r="R2578" s="46"/>
      <c r="S2578" s="46"/>
      <c r="T2578" s="46"/>
      <c r="U2578" s="46"/>
      <c r="V2578" s="46"/>
      <c r="W2578" s="46"/>
      <c r="X2578" s="46"/>
      <c r="Y2578" s="46"/>
    </row>
    <row r="2579" spans="1:25" ht="15" customHeight="1" x14ac:dyDescent="0.2">
      <c r="A2579" s="46"/>
      <c r="B2579" s="263"/>
      <c r="C2579" s="263"/>
      <c r="D2579" s="263"/>
      <c r="E2579" s="263"/>
      <c r="F2579" s="263" t="s">
        <v>927</v>
      </c>
      <c r="G2579" s="289">
        <v>23.99</v>
      </c>
      <c r="H2579" s="263"/>
      <c r="I2579" s="386" t="s">
        <v>928</v>
      </c>
      <c r="J2579" s="386"/>
      <c r="K2579" s="289">
        <v>139.31</v>
      </c>
      <c r="O2579" s="46"/>
      <c r="P2579" s="46"/>
      <c r="Q2579" s="46"/>
      <c r="R2579" s="46"/>
      <c r="S2579" s="46"/>
      <c r="T2579" s="46"/>
      <c r="U2579" s="46"/>
      <c r="V2579" s="46"/>
      <c r="W2579" s="46"/>
      <c r="X2579" s="46"/>
      <c r="Y2579" s="46"/>
    </row>
    <row r="2580" spans="1:25" ht="15" customHeight="1" x14ac:dyDescent="0.2">
      <c r="A2580" s="46"/>
      <c r="B2580" s="401" t="s">
        <v>2776</v>
      </c>
      <c r="C2580" s="401"/>
      <c r="D2580" s="401"/>
      <c r="E2580" s="401"/>
      <c r="F2580" s="401"/>
      <c r="G2580" s="401"/>
      <c r="H2580" s="401"/>
      <c r="I2580" s="401"/>
      <c r="J2580" s="401"/>
      <c r="K2580" s="401"/>
      <c r="O2580" s="46"/>
      <c r="P2580" s="46"/>
      <c r="Q2580" s="46"/>
      <c r="R2580" s="46"/>
      <c r="S2580" s="46"/>
      <c r="T2580" s="46"/>
      <c r="U2580" s="46"/>
      <c r="V2580" s="46"/>
      <c r="W2580" s="46"/>
      <c r="X2580" s="46"/>
      <c r="Y2580" s="46"/>
    </row>
    <row r="2581" spans="1:25" ht="15" customHeight="1" thickBot="1" x14ac:dyDescent="0.25">
      <c r="A2581" s="46"/>
      <c r="B2581" s="425" t="s">
        <v>3813</v>
      </c>
      <c r="C2581" s="425"/>
      <c r="D2581" s="425"/>
      <c r="E2581" s="425"/>
      <c r="F2581" s="425"/>
      <c r="G2581" s="425"/>
      <c r="H2581" s="425"/>
      <c r="I2581" s="425"/>
      <c r="J2581" s="425"/>
      <c r="K2581" s="425"/>
      <c r="O2581" s="46"/>
      <c r="P2581" s="46"/>
      <c r="Q2581" s="46"/>
      <c r="R2581" s="46"/>
      <c r="S2581" s="46"/>
      <c r="T2581" s="46"/>
      <c r="U2581" s="46"/>
      <c r="V2581" s="46"/>
      <c r="W2581" s="46"/>
      <c r="X2581" s="46"/>
      <c r="Y2581" s="46"/>
    </row>
    <row r="2582" spans="1:25" ht="15" customHeight="1" thickTop="1" x14ac:dyDescent="0.2">
      <c r="A2582" s="46"/>
      <c r="B2582" s="278"/>
      <c r="C2582" s="278"/>
      <c r="D2582" s="278"/>
      <c r="E2582" s="278"/>
      <c r="F2582" s="278"/>
      <c r="G2582" s="278"/>
      <c r="H2582" s="278"/>
      <c r="I2582" s="278"/>
      <c r="J2582" s="278"/>
      <c r="K2582" s="278"/>
      <c r="O2582" s="46"/>
      <c r="P2582" s="46"/>
      <c r="Q2582" s="46"/>
      <c r="R2582" s="46"/>
      <c r="S2582" s="46"/>
      <c r="T2582" s="46"/>
      <c r="U2582" s="46"/>
      <c r="V2582" s="46"/>
      <c r="W2582" s="46"/>
      <c r="X2582" s="46"/>
      <c r="Y2582" s="46"/>
    </row>
    <row r="2583" spans="1:25" ht="15" customHeight="1" x14ac:dyDescent="0.2">
      <c r="A2583" s="46"/>
      <c r="B2583" s="259" t="s">
        <v>622</v>
      </c>
      <c r="C2583" s="267" t="s">
        <v>24</v>
      </c>
      <c r="D2583" s="259" t="s">
        <v>25</v>
      </c>
      <c r="E2583" s="259" t="s">
        <v>26</v>
      </c>
      <c r="F2583" s="387" t="s">
        <v>917</v>
      </c>
      <c r="G2583" s="387"/>
      <c r="H2583" s="271" t="s">
        <v>27</v>
      </c>
      <c r="I2583" s="267" t="s">
        <v>28</v>
      </c>
      <c r="J2583" s="267" t="s">
        <v>29</v>
      </c>
      <c r="K2583" s="267" t="s">
        <v>30</v>
      </c>
      <c r="O2583" s="46"/>
      <c r="P2583" s="46"/>
      <c r="Q2583" s="46"/>
      <c r="R2583" s="46"/>
      <c r="S2583" s="46"/>
      <c r="T2583" s="46"/>
      <c r="U2583" s="46"/>
      <c r="V2583" s="46"/>
      <c r="W2583" s="46"/>
      <c r="X2583" s="46"/>
      <c r="Y2583" s="46"/>
    </row>
    <row r="2584" spans="1:25" ht="15" customHeight="1" x14ac:dyDescent="0.2">
      <c r="A2584" s="46"/>
      <c r="B2584" s="260" t="s">
        <v>918</v>
      </c>
      <c r="C2584" s="275" t="s">
        <v>3449</v>
      </c>
      <c r="D2584" s="260" t="s">
        <v>73</v>
      </c>
      <c r="E2584" s="260" t="s">
        <v>3450</v>
      </c>
      <c r="F2584" s="388" t="s">
        <v>1065</v>
      </c>
      <c r="G2584" s="388"/>
      <c r="H2584" s="274" t="s">
        <v>49</v>
      </c>
      <c r="I2584" s="277">
        <v>1</v>
      </c>
      <c r="J2584" s="276">
        <v>386.39</v>
      </c>
      <c r="K2584" s="276">
        <v>386.39</v>
      </c>
      <c r="O2584" s="46"/>
      <c r="P2584" s="46"/>
      <c r="Q2584" s="46"/>
      <c r="R2584" s="46"/>
      <c r="S2584" s="46"/>
      <c r="T2584" s="46"/>
      <c r="U2584" s="46"/>
      <c r="V2584" s="46"/>
      <c r="W2584" s="46"/>
      <c r="X2584" s="46"/>
      <c r="Y2584" s="46"/>
    </row>
    <row r="2585" spans="1:25" ht="15" customHeight="1" x14ac:dyDescent="0.2">
      <c r="A2585" s="46"/>
      <c r="B2585" s="261" t="s">
        <v>953</v>
      </c>
      <c r="C2585" s="280" t="s">
        <v>954</v>
      </c>
      <c r="D2585" s="261" t="s">
        <v>47</v>
      </c>
      <c r="E2585" s="261" t="s">
        <v>955</v>
      </c>
      <c r="F2585" s="385" t="s">
        <v>3970</v>
      </c>
      <c r="G2585" s="385"/>
      <c r="H2585" s="279" t="s">
        <v>950</v>
      </c>
      <c r="I2585" s="282">
        <v>0.7</v>
      </c>
      <c r="J2585" s="281">
        <v>34.46</v>
      </c>
      <c r="K2585" s="281">
        <v>24.12</v>
      </c>
      <c r="O2585" s="46"/>
      <c r="P2585" s="46"/>
      <c r="Q2585" s="46"/>
      <c r="R2585" s="46"/>
      <c r="S2585" s="46"/>
      <c r="T2585" s="46"/>
      <c r="U2585" s="46"/>
      <c r="V2585" s="46"/>
      <c r="W2585" s="46"/>
      <c r="X2585" s="46"/>
      <c r="Y2585" s="46"/>
    </row>
    <row r="2586" spans="1:25" ht="15" customHeight="1" x14ac:dyDescent="0.2">
      <c r="A2586" s="46"/>
      <c r="B2586" s="261" t="s">
        <v>953</v>
      </c>
      <c r="C2586" s="280" t="s">
        <v>957</v>
      </c>
      <c r="D2586" s="261" t="s">
        <v>47</v>
      </c>
      <c r="E2586" s="261" t="s">
        <v>958</v>
      </c>
      <c r="F2586" s="385" t="s">
        <v>3970</v>
      </c>
      <c r="G2586" s="385"/>
      <c r="H2586" s="279" t="s">
        <v>950</v>
      </c>
      <c r="I2586" s="282">
        <v>0.7</v>
      </c>
      <c r="J2586" s="281">
        <v>26.08</v>
      </c>
      <c r="K2586" s="281">
        <v>18.25</v>
      </c>
      <c r="O2586" s="46"/>
      <c r="P2586" s="46"/>
      <c r="Q2586" s="46"/>
      <c r="R2586" s="46"/>
      <c r="S2586" s="46"/>
      <c r="T2586" s="46"/>
      <c r="U2586" s="46"/>
      <c r="V2586" s="46"/>
      <c r="W2586" s="46"/>
      <c r="X2586" s="46"/>
      <c r="Y2586" s="46"/>
    </row>
    <row r="2587" spans="1:25" ht="15" customHeight="1" x14ac:dyDescent="0.2">
      <c r="A2587" s="46"/>
      <c r="B2587" s="262" t="s">
        <v>919</v>
      </c>
      <c r="C2587" s="284" t="s">
        <v>1642</v>
      </c>
      <c r="D2587" s="262" t="s">
        <v>47</v>
      </c>
      <c r="E2587" s="262" t="s">
        <v>1643</v>
      </c>
      <c r="F2587" s="389" t="s">
        <v>923</v>
      </c>
      <c r="G2587" s="389"/>
      <c r="H2587" s="283" t="s">
        <v>49</v>
      </c>
      <c r="I2587" s="286">
        <v>2</v>
      </c>
      <c r="J2587" s="285">
        <v>14.53</v>
      </c>
      <c r="K2587" s="285">
        <v>29.06</v>
      </c>
      <c r="O2587" s="46"/>
      <c r="P2587" s="46"/>
      <c r="Q2587" s="46"/>
      <c r="R2587" s="46"/>
      <c r="S2587" s="46"/>
      <c r="T2587" s="46"/>
      <c r="U2587" s="46"/>
      <c r="V2587" s="46"/>
      <c r="W2587" s="46"/>
      <c r="X2587" s="46"/>
      <c r="Y2587" s="46"/>
    </row>
    <row r="2588" spans="1:25" ht="15" customHeight="1" x14ac:dyDescent="0.2">
      <c r="A2588" s="46"/>
      <c r="B2588" s="262" t="s">
        <v>919</v>
      </c>
      <c r="C2588" s="284" t="s">
        <v>3691</v>
      </c>
      <c r="D2588" s="262" t="s">
        <v>39</v>
      </c>
      <c r="E2588" s="262" t="s">
        <v>3692</v>
      </c>
      <c r="F2588" s="389" t="s">
        <v>923</v>
      </c>
      <c r="G2588" s="389"/>
      <c r="H2588" s="283" t="s">
        <v>304</v>
      </c>
      <c r="I2588" s="286">
        <v>1</v>
      </c>
      <c r="J2588" s="285">
        <v>312.12</v>
      </c>
      <c r="K2588" s="285">
        <v>312.12</v>
      </c>
      <c r="O2588" s="46"/>
      <c r="P2588" s="46"/>
      <c r="Q2588" s="46"/>
      <c r="R2588" s="46"/>
      <c r="S2588" s="46"/>
      <c r="T2588" s="46"/>
      <c r="U2588" s="46"/>
      <c r="V2588" s="46"/>
      <c r="W2588" s="46"/>
      <c r="X2588" s="46"/>
      <c r="Y2588" s="46"/>
    </row>
    <row r="2589" spans="1:25" ht="45.6" customHeight="1" x14ac:dyDescent="0.2">
      <c r="A2589" s="46"/>
      <c r="B2589" s="262" t="s">
        <v>919</v>
      </c>
      <c r="C2589" s="284" t="s">
        <v>1565</v>
      </c>
      <c r="D2589" s="262" t="s">
        <v>47</v>
      </c>
      <c r="E2589" s="262" t="s">
        <v>1566</v>
      </c>
      <c r="F2589" s="389" t="s">
        <v>923</v>
      </c>
      <c r="G2589" s="389"/>
      <c r="H2589" s="283" t="s">
        <v>49</v>
      </c>
      <c r="I2589" s="286">
        <v>8.7499999999999994E-2</v>
      </c>
      <c r="J2589" s="285">
        <v>32.549999999999997</v>
      </c>
      <c r="K2589" s="285">
        <v>2.84</v>
      </c>
      <c r="O2589" s="46"/>
      <c r="P2589" s="46"/>
      <c r="Q2589" s="46"/>
      <c r="R2589" s="46"/>
      <c r="S2589" s="46"/>
      <c r="T2589" s="46"/>
      <c r="U2589" s="46"/>
      <c r="V2589" s="46"/>
      <c r="W2589" s="46"/>
      <c r="X2589" s="46"/>
      <c r="Y2589" s="46"/>
    </row>
    <row r="2590" spans="1:25" ht="15" customHeight="1" x14ac:dyDescent="0.2">
      <c r="A2590" s="46"/>
      <c r="B2590" s="263"/>
      <c r="C2590" s="263"/>
      <c r="D2590" s="263"/>
      <c r="E2590" s="263"/>
      <c r="F2590" s="263" t="s">
        <v>924</v>
      </c>
      <c r="G2590" s="289">
        <v>37.369999999999997</v>
      </c>
      <c r="H2590" s="263" t="s">
        <v>925</v>
      </c>
      <c r="I2590" s="289">
        <v>0</v>
      </c>
      <c r="J2590" s="263" t="s">
        <v>926</v>
      </c>
      <c r="K2590" s="289">
        <v>37.369999999999997</v>
      </c>
      <c r="O2590" s="46"/>
      <c r="P2590" s="46"/>
      <c r="Q2590" s="46"/>
      <c r="R2590" s="46"/>
      <c r="S2590" s="46"/>
      <c r="T2590" s="46"/>
      <c r="U2590" s="46"/>
      <c r="V2590" s="46"/>
      <c r="W2590" s="46"/>
      <c r="X2590" s="46"/>
      <c r="Y2590" s="46"/>
    </row>
    <row r="2591" spans="1:25" ht="15" customHeight="1" x14ac:dyDescent="0.2">
      <c r="A2591" s="46"/>
      <c r="B2591" s="263"/>
      <c r="C2591" s="263"/>
      <c r="D2591" s="263"/>
      <c r="E2591" s="263"/>
      <c r="F2591" s="263" t="s">
        <v>927</v>
      </c>
      <c r="G2591" s="289">
        <v>80.400000000000006</v>
      </c>
      <c r="H2591" s="263"/>
      <c r="I2591" s="386" t="s">
        <v>928</v>
      </c>
      <c r="J2591" s="386"/>
      <c r="K2591" s="289">
        <v>466.79</v>
      </c>
      <c r="O2591" s="46"/>
      <c r="P2591" s="46"/>
      <c r="Q2591" s="46"/>
      <c r="R2591" s="46"/>
      <c r="S2591" s="46"/>
      <c r="T2591" s="46"/>
      <c r="U2591" s="46"/>
      <c r="V2591" s="46"/>
      <c r="W2591" s="46"/>
      <c r="X2591" s="46"/>
      <c r="Y2591" s="46"/>
    </row>
    <row r="2592" spans="1:25" ht="15" customHeight="1" x14ac:dyDescent="0.2">
      <c r="A2592" s="46"/>
      <c r="B2592" s="401" t="s">
        <v>2776</v>
      </c>
      <c r="C2592" s="401"/>
      <c r="D2592" s="401"/>
      <c r="E2592" s="401"/>
      <c r="F2592" s="401"/>
      <c r="G2592" s="401"/>
      <c r="H2592" s="401"/>
      <c r="I2592" s="401"/>
      <c r="J2592" s="401"/>
      <c r="K2592" s="401"/>
      <c r="O2592" s="46"/>
      <c r="P2592" s="46"/>
      <c r="Q2592" s="46"/>
      <c r="R2592" s="46"/>
      <c r="S2592" s="46"/>
      <c r="T2592" s="46"/>
      <c r="U2592" s="46"/>
      <c r="V2592" s="46"/>
      <c r="W2592" s="46"/>
      <c r="X2592" s="46"/>
      <c r="Y2592" s="46"/>
    </row>
    <row r="2593" spans="1:25" ht="15" customHeight="1" thickBot="1" x14ac:dyDescent="0.25">
      <c r="A2593" s="46"/>
      <c r="B2593" s="425" t="s">
        <v>3814</v>
      </c>
      <c r="C2593" s="425"/>
      <c r="D2593" s="425"/>
      <c r="E2593" s="425"/>
      <c r="F2593" s="425"/>
      <c r="G2593" s="425"/>
      <c r="H2593" s="425"/>
      <c r="I2593" s="425"/>
      <c r="J2593" s="425"/>
      <c r="K2593" s="425"/>
      <c r="O2593" s="46"/>
      <c r="P2593" s="46"/>
      <c r="Q2593" s="46"/>
      <c r="R2593" s="46"/>
      <c r="S2593" s="46"/>
      <c r="T2593" s="46"/>
      <c r="U2593" s="46"/>
      <c r="V2593" s="46"/>
      <c r="W2593" s="46"/>
      <c r="X2593" s="46"/>
      <c r="Y2593" s="46"/>
    </row>
    <row r="2594" spans="1:25" ht="15" customHeight="1" thickTop="1" x14ac:dyDescent="0.2">
      <c r="A2594" s="46"/>
      <c r="B2594" s="278"/>
      <c r="C2594" s="278"/>
      <c r="D2594" s="278"/>
      <c r="E2594" s="278"/>
      <c r="F2594" s="278"/>
      <c r="G2594" s="278"/>
      <c r="H2594" s="278"/>
      <c r="I2594" s="278"/>
      <c r="J2594" s="278"/>
      <c r="K2594" s="278"/>
      <c r="O2594" s="46"/>
      <c r="P2594" s="46"/>
      <c r="Q2594" s="46"/>
      <c r="R2594" s="46"/>
      <c r="S2594" s="46"/>
      <c r="T2594" s="46"/>
      <c r="U2594" s="46"/>
      <c r="V2594" s="46"/>
      <c r="W2594" s="46"/>
      <c r="X2594" s="46"/>
      <c r="Y2594" s="46"/>
    </row>
    <row r="2595" spans="1:25" ht="15" customHeight="1" x14ac:dyDescent="0.2">
      <c r="A2595" s="46"/>
      <c r="B2595" s="259" t="s">
        <v>624</v>
      </c>
      <c r="C2595" s="267" t="s">
        <v>24</v>
      </c>
      <c r="D2595" s="259" t="s">
        <v>25</v>
      </c>
      <c r="E2595" s="259" t="s">
        <v>26</v>
      </c>
      <c r="F2595" s="387" t="s">
        <v>917</v>
      </c>
      <c r="G2595" s="387"/>
      <c r="H2595" s="271" t="s">
        <v>27</v>
      </c>
      <c r="I2595" s="267" t="s">
        <v>28</v>
      </c>
      <c r="J2595" s="267" t="s">
        <v>29</v>
      </c>
      <c r="K2595" s="267" t="s">
        <v>30</v>
      </c>
      <c r="O2595" s="46"/>
      <c r="P2595" s="46"/>
      <c r="Q2595" s="46"/>
      <c r="R2595" s="46"/>
      <c r="S2595" s="46"/>
      <c r="T2595" s="46"/>
      <c r="U2595" s="46"/>
      <c r="V2595" s="46"/>
      <c r="W2595" s="46"/>
      <c r="X2595" s="46"/>
      <c r="Y2595" s="46"/>
    </row>
    <row r="2596" spans="1:25" ht="15" customHeight="1" x14ac:dyDescent="0.2">
      <c r="A2596" s="46"/>
      <c r="B2596" s="260" t="s">
        <v>918</v>
      </c>
      <c r="C2596" s="275" t="s">
        <v>3011</v>
      </c>
      <c r="D2596" s="260" t="s">
        <v>73</v>
      </c>
      <c r="E2596" s="260" t="s">
        <v>3012</v>
      </c>
      <c r="F2596" s="388" t="s">
        <v>1065</v>
      </c>
      <c r="G2596" s="388"/>
      <c r="H2596" s="274" t="s">
        <v>49</v>
      </c>
      <c r="I2596" s="277">
        <v>1</v>
      </c>
      <c r="J2596" s="276">
        <v>363.39</v>
      </c>
      <c r="K2596" s="276">
        <v>363.39</v>
      </c>
      <c r="O2596" s="46"/>
      <c r="P2596" s="46"/>
      <c r="Q2596" s="46"/>
      <c r="R2596" s="46"/>
      <c r="S2596" s="46"/>
      <c r="T2596" s="46"/>
      <c r="U2596" s="46"/>
      <c r="V2596" s="46"/>
      <c r="W2596" s="46"/>
      <c r="X2596" s="46"/>
      <c r="Y2596" s="46"/>
    </row>
    <row r="2597" spans="1:25" ht="15" customHeight="1" x14ac:dyDescent="0.2">
      <c r="A2597" s="46"/>
      <c r="B2597" s="261" t="s">
        <v>953</v>
      </c>
      <c r="C2597" s="280" t="s">
        <v>957</v>
      </c>
      <c r="D2597" s="261" t="s">
        <v>47</v>
      </c>
      <c r="E2597" s="261" t="s">
        <v>958</v>
      </c>
      <c r="F2597" s="385" t="s">
        <v>3970</v>
      </c>
      <c r="G2597" s="385"/>
      <c r="H2597" s="279" t="s">
        <v>950</v>
      </c>
      <c r="I2597" s="282">
        <v>0.7</v>
      </c>
      <c r="J2597" s="281">
        <v>26.08</v>
      </c>
      <c r="K2597" s="281">
        <v>18.25</v>
      </c>
      <c r="O2597" s="46"/>
      <c r="P2597" s="46"/>
      <c r="Q2597" s="46"/>
      <c r="R2597" s="46"/>
      <c r="S2597" s="46"/>
      <c r="T2597" s="46"/>
      <c r="U2597" s="46"/>
      <c r="V2597" s="46"/>
      <c r="W2597" s="46"/>
      <c r="X2597" s="46"/>
      <c r="Y2597" s="46"/>
    </row>
    <row r="2598" spans="1:25" ht="15" customHeight="1" x14ac:dyDescent="0.2">
      <c r="A2598" s="46"/>
      <c r="B2598" s="261" t="s">
        <v>953</v>
      </c>
      <c r="C2598" s="280" t="s">
        <v>954</v>
      </c>
      <c r="D2598" s="261" t="s">
        <v>47</v>
      </c>
      <c r="E2598" s="261" t="s">
        <v>955</v>
      </c>
      <c r="F2598" s="385" t="s">
        <v>3970</v>
      </c>
      <c r="G2598" s="385"/>
      <c r="H2598" s="279" t="s">
        <v>950</v>
      </c>
      <c r="I2598" s="282">
        <v>0.7</v>
      </c>
      <c r="J2598" s="281">
        <v>34.46</v>
      </c>
      <c r="K2598" s="281">
        <v>24.12</v>
      </c>
      <c r="O2598" s="46"/>
      <c r="P2598" s="46"/>
      <c r="Q2598" s="46"/>
      <c r="R2598" s="46"/>
      <c r="S2598" s="46"/>
      <c r="T2598" s="46"/>
      <c r="U2598" s="46"/>
      <c r="V2598" s="46"/>
      <c r="W2598" s="46"/>
      <c r="X2598" s="46"/>
      <c r="Y2598" s="46"/>
    </row>
    <row r="2599" spans="1:25" ht="15" customHeight="1" x14ac:dyDescent="0.2">
      <c r="A2599" s="46"/>
      <c r="B2599" s="262" t="s">
        <v>919</v>
      </c>
      <c r="C2599" s="284" t="s">
        <v>1642</v>
      </c>
      <c r="D2599" s="262" t="s">
        <v>47</v>
      </c>
      <c r="E2599" s="262" t="s">
        <v>1643</v>
      </c>
      <c r="F2599" s="389" t="s">
        <v>923</v>
      </c>
      <c r="G2599" s="389"/>
      <c r="H2599" s="283" t="s">
        <v>49</v>
      </c>
      <c r="I2599" s="286">
        <v>2</v>
      </c>
      <c r="J2599" s="285">
        <v>14.53</v>
      </c>
      <c r="K2599" s="285">
        <v>29.06</v>
      </c>
      <c r="O2599" s="46"/>
      <c r="P2599" s="46"/>
      <c r="Q2599" s="46"/>
      <c r="R2599" s="46"/>
      <c r="S2599" s="46"/>
      <c r="T2599" s="46"/>
      <c r="U2599" s="46"/>
      <c r="V2599" s="46"/>
      <c r="W2599" s="46"/>
      <c r="X2599" s="46"/>
      <c r="Y2599" s="46"/>
    </row>
    <row r="2600" spans="1:25" ht="15" customHeight="1" x14ac:dyDescent="0.2">
      <c r="A2600" s="46"/>
      <c r="B2600" s="262" t="s">
        <v>919</v>
      </c>
      <c r="C2600" s="284" t="s">
        <v>3096</v>
      </c>
      <c r="D2600" s="262" t="s">
        <v>47</v>
      </c>
      <c r="E2600" s="262" t="s">
        <v>3097</v>
      </c>
      <c r="F2600" s="389" t="s">
        <v>923</v>
      </c>
      <c r="G2600" s="389"/>
      <c r="H2600" s="283" t="s">
        <v>49</v>
      </c>
      <c r="I2600" s="286">
        <v>1</v>
      </c>
      <c r="J2600" s="285">
        <v>289.12</v>
      </c>
      <c r="K2600" s="285">
        <v>289.12</v>
      </c>
      <c r="O2600" s="46"/>
      <c r="P2600" s="46"/>
      <c r="Q2600" s="46"/>
      <c r="R2600" s="46"/>
      <c r="S2600" s="46"/>
      <c r="T2600" s="46"/>
      <c r="U2600" s="46"/>
      <c r="V2600" s="46"/>
      <c r="W2600" s="46"/>
      <c r="X2600" s="46"/>
      <c r="Y2600" s="46"/>
    </row>
    <row r="2601" spans="1:25" ht="15" customHeight="1" x14ac:dyDescent="0.2">
      <c r="A2601" s="46"/>
      <c r="B2601" s="262" t="s">
        <v>919</v>
      </c>
      <c r="C2601" s="284" t="s">
        <v>1565</v>
      </c>
      <c r="D2601" s="262" t="s">
        <v>47</v>
      </c>
      <c r="E2601" s="262" t="s">
        <v>1566</v>
      </c>
      <c r="F2601" s="389" t="s">
        <v>923</v>
      </c>
      <c r="G2601" s="389"/>
      <c r="H2601" s="283" t="s">
        <v>49</v>
      </c>
      <c r="I2601" s="286">
        <v>8.7499999999999994E-2</v>
      </c>
      <c r="J2601" s="285">
        <v>32.549999999999997</v>
      </c>
      <c r="K2601" s="285">
        <v>2.84</v>
      </c>
      <c r="O2601" s="46"/>
      <c r="P2601" s="46"/>
      <c r="Q2601" s="46"/>
      <c r="R2601" s="46"/>
      <c r="S2601" s="46"/>
      <c r="T2601" s="46"/>
      <c r="U2601" s="46"/>
      <c r="V2601" s="46"/>
      <c r="W2601" s="46"/>
      <c r="X2601" s="46"/>
      <c r="Y2601" s="46"/>
    </row>
    <row r="2602" spans="1:25" ht="15" customHeight="1" x14ac:dyDescent="0.2">
      <c r="A2602" s="46"/>
      <c r="B2602" s="263"/>
      <c r="C2602" s="263"/>
      <c r="D2602" s="263"/>
      <c r="E2602" s="263"/>
      <c r="F2602" s="263" t="s">
        <v>924</v>
      </c>
      <c r="G2602" s="289">
        <v>37.369999999999997</v>
      </c>
      <c r="H2602" s="263" t="s">
        <v>925</v>
      </c>
      <c r="I2602" s="289">
        <v>0</v>
      </c>
      <c r="J2602" s="263" t="s">
        <v>926</v>
      </c>
      <c r="K2602" s="289">
        <v>37.369999999999997</v>
      </c>
      <c r="O2602" s="46"/>
      <c r="P2602" s="46"/>
      <c r="Q2602" s="46"/>
      <c r="R2602" s="46"/>
      <c r="S2602" s="46"/>
      <c r="T2602" s="46"/>
      <c r="U2602" s="46"/>
      <c r="V2602" s="46"/>
      <c r="W2602" s="46"/>
      <c r="X2602" s="46"/>
      <c r="Y2602" s="46"/>
    </row>
    <row r="2603" spans="1:25" ht="15" customHeight="1" x14ac:dyDescent="0.2">
      <c r="A2603" s="46"/>
      <c r="B2603" s="263"/>
      <c r="C2603" s="263"/>
      <c r="D2603" s="263"/>
      <c r="E2603" s="263"/>
      <c r="F2603" s="263" t="s">
        <v>927</v>
      </c>
      <c r="G2603" s="289">
        <v>75.62</v>
      </c>
      <c r="H2603" s="263"/>
      <c r="I2603" s="386" t="s">
        <v>928</v>
      </c>
      <c r="J2603" s="386"/>
      <c r="K2603" s="289">
        <v>439.01</v>
      </c>
      <c r="O2603" s="46"/>
      <c r="P2603" s="46"/>
      <c r="Q2603" s="46"/>
      <c r="R2603" s="46"/>
      <c r="S2603" s="46"/>
      <c r="T2603" s="46"/>
      <c r="U2603" s="46"/>
      <c r="V2603" s="46"/>
      <c r="W2603" s="46"/>
      <c r="X2603" s="46"/>
      <c r="Y2603" s="46"/>
    </row>
    <row r="2604" spans="1:25" ht="15" customHeight="1" x14ac:dyDescent="0.2">
      <c r="A2604" s="46"/>
      <c r="B2604" s="401" t="s">
        <v>2776</v>
      </c>
      <c r="C2604" s="401"/>
      <c r="D2604" s="401"/>
      <c r="E2604" s="401"/>
      <c r="F2604" s="401"/>
      <c r="G2604" s="401"/>
      <c r="H2604" s="401"/>
      <c r="I2604" s="401"/>
      <c r="J2604" s="401"/>
      <c r="K2604" s="401"/>
      <c r="O2604" s="46"/>
      <c r="P2604" s="46"/>
      <c r="Q2604" s="46"/>
      <c r="R2604" s="46"/>
      <c r="S2604" s="46"/>
      <c r="T2604" s="46"/>
      <c r="U2604" s="46"/>
      <c r="V2604" s="46"/>
      <c r="W2604" s="46"/>
      <c r="X2604" s="46"/>
      <c r="Y2604" s="46"/>
    </row>
    <row r="2605" spans="1:25" ht="15" customHeight="1" thickBot="1" x14ac:dyDescent="0.25">
      <c r="A2605" s="46"/>
      <c r="B2605" s="425" t="s">
        <v>3153</v>
      </c>
      <c r="C2605" s="425"/>
      <c r="D2605" s="425"/>
      <c r="E2605" s="425"/>
      <c r="F2605" s="425"/>
      <c r="G2605" s="425"/>
      <c r="H2605" s="425"/>
      <c r="I2605" s="425"/>
      <c r="J2605" s="425"/>
      <c r="K2605" s="425"/>
      <c r="O2605" s="46"/>
      <c r="P2605" s="46"/>
      <c r="Q2605" s="46"/>
      <c r="R2605" s="46"/>
      <c r="S2605" s="46"/>
      <c r="T2605" s="46"/>
      <c r="U2605" s="46"/>
      <c r="V2605" s="46"/>
      <c r="W2605" s="46"/>
      <c r="X2605" s="46"/>
      <c r="Y2605" s="46"/>
    </row>
    <row r="2606" spans="1:25" ht="15" customHeight="1" thickTop="1" x14ac:dyDescent="0.2">
      <c r="A2606" s="46"/>
      <c r="B2606" s="278"/>
      <c r="C2606" s="278"/>
      <c r="D2606" s="278"/>
      <c r="E2606" s="278"/>
      <c r="F2606" s="278"/>
      <c r="G2606" s="278"/>
      <c r="H2606" s="278"/>
      <c r="I2606" s="278"/>
      <c r="J2606" s="278"/>
      <c r="K2606" s="278"/>
      <c r="O2606" s="46"/>
      <c r="P2606" s="46"/>
      <c r="Q2606" s="46"/>
      <c r="R2606" s="46"/>
      <c r="S2606" s="46"/>
      <c r="T2606" s="46"/>
      <c r="U2606" s="46"/>
      <c r="V2606" s="46"/>
      <c r="W2606" s="46"/>
      <c r="X2606" s="46"/>
      <c r="Y2606" s="46"/>
    </row>
    <row r="2607" spans="1:25" ht="15" customHeight="1" x14ac:dyDescent="0.2">
      <c r="A2607" s="46"/>
      <c r="B2607" s="259" t="s">
        <v>625</v>
      </c>
      <c r="C2607" s="267" t="s">
        <v>24</v>
      </c>
      <c r="D2607" s="259" t="s">
        <v>25</v>
      </c>
      <c r="E2607" s="259" t="s">
        <v>26</v>
      </c>
      <c r="F2607" s="387" t="s">
        <v>917</v>
      </c>
      <c r="G2607" s="387"/>
      <c r="H2607" s="271" t="s">
        <v>27</v>
      </c>
      <c r="I2607" s="267" t="s">
        <v>28</v>
      </c>
      <c r="J2607" s="267" t="s">
        <v>29</v>
      </c>
      <c r="K2607" s="267" t="s">
        <v>30</v>
      </c>
      <c r="O2607" s="46"/>
      <c r="P2607" s="46"/>
      <c r="Q2607" s="46"/>
      <c r="R2607" s="46"/>
      <c r="S2607" s="46"/>
      <c r="T2607" s="46"/>
      <c r="U2607" s="46"/>
      <c r="V2607" s="46"/>
      <c r="W2607" s="46"/>
      <c r="X2607" s="46"/>
      <c r="Y2607" s="46"/>
    </row>
    <row r="2608" spans="1:25" ht="15" customHeight="1" x14ac:dyDescent="0.2">
      <c r="A2608" s="46"/>
      <c r="B2608" s="260" t="s">
        <v>918</v>
      </c>
      <c r="C2608" s="275" t="s">
        <v>627</v>
      </c>
      <c r="D2608" s="260" t="s">
        <v>47</v>
      </c>
      <c r="E2608" s="260" t="s">
        <v>628</v>
      </c>
      <c r="F2608" s="388" t="s">
        <v>4030</v>
      </c>
      <c r="G2608" s="388"/>
      <c r="H2608" s="274" t="s">
        <v>83</v>
      </c>
      <c r="I2608" s="277">
        <v>1</v>
      </c>
      <c r="J2608" s="276">
        <v>140.6</v>
      </c>
      <c r="K2608" s="276">
        <v>140.6</v>
      </c>
      <c r="O2608" s="46"/>
      <c r="P2608" s="46"/>
      <c r="Q2608" s="46"/>
      <c r="R2608" s="46"/>
      <c r="S2608" s="46"/>
      <c r="T2608" s="46"/>
      <c r="U2608" s="46"/>
      <c r="V2608" s="46"/>
      <c r="W2608" s="46"/>
      <c r="X2608" s="46"/>
      <c r="Y2608" s="46"/>
    </row>
    <row r="2609" spans="1:25" ht="15" customHeight="1" x14ac:dyDescent="0.2">
      <c r="A2609" s="46"/>
      <c r="B2609" s="261" t="s">
        <v>953</v>
      </c>
      <c r="C2609" s="280" t="s">
        <v>1019</v>
      </c>
      <c r="D2609" s="261" t="s">
        <v>47</v>
      </c>
      <c r="E2609" s="261" t="s">
        <v>1020</v>
      </c>
      <c r="F2609" s="385" t="s">
        <v>3970</v>
      </c>
      <c r="G2609" s="385"/>
      <c r="H2609" s="279" t="s">
        <v>950</v>
      </c>
      <c r="I2609" s="282">
        <v>0.10299999999999999</v>
      </c>
      <c r="J2609" s="281">
        <v>24.73</v>
      </c>
      <c r="K2609" s="281">
        <v>2.54</v>
      </c>
      <c r="O2609" s="46"/>
      <c r="P2609" s="46"/>
      <c r="Q2609" s="46"/>
      <c r="R2609" s="46"/>
      <c r="S2609" s="46"/>
      <c r="T2609" s="46"/>
      <c r="U2609" s="46"/>
      <c r="V2609" s="46"/>
      <c r="W2609" s="46"/>
      <c r="X2609" s="46"/>
      <c r="Y2609" s="46"/>
    </row>
    <row r="2610" spans="1:25" ht="15" customHeight="1" x14ac:dyDescent="0.2">
      <c r="A2610" s="46"/>
      <c r="B2610" s="261" t="s">
        <v>953</v>
      </c>
      <c r="C2610" s="280" t="s">
        <v>1559</v>
      </c>
      <c r="D2610" s="261" t="s">
        <v>47</v>
      </c>
      <c r="E2610" s="261" t="s">
        <v>1560</v>
      </c>
      <c r="F2610" s="385" t="s">
        <v>3970</v>
      </c>
      <c r="G2610" s="385"/>
      <c r="H2610" s="279" t="s">
        <v>950</v>
      </c>
      <c r="I2610" s="282">
        <v>0.10299999999999999</v>
      </c>
      <c r="J2610" s="281">
        <v>17.57</v>
      </c>
      <c r="K2610" s="281">
        <v>1.8</v>
      </c>
      <c r="O2610" s="46"/>
      <c r="P2610" s="46"/>
      <c r="Q2610" s="46"/>
      <c r="R2610" s="46"/>
      <c r="S2610" s="46"/>
      <c r="T2610" s="46"/>
      <c r="U2610" s="46"/>
      <c r="V2610" s="46"/>
      <c r="W2610" s="46"/>
      <c r="X2610" s="46"/>
      <c r="Y2610" s="46"/>
    </row>
    <row r="2611" spans="1:25" ht="15" customHeight="1" x14ac:dyDescent="0.2">
      <c r="A2611" s="46"/>
      <c r="B2611" s="262" t="s">
        <v>919</v>
      </c>
      <c r="C2611" s="284" t="s">
        <v>1644</v>
      </c>
      <c r="D2611" s="262" t="s">
        <v>47</v>
      </c>
      <c r="E2611" s="262" t="s">
        <v>1645</v>
      </c>
      <c r="F2611" s="389" t="s">
        <v>923</v>
      </c>
      <c r="G2611" s="389"/>
      <c r="H2611" s="283" t="s">
        <v>83</v>
      </c>
      <c r="I2611" s="286">
        <v>1.05</v>
      </c>
      <c r="J2611" s="285">
        <v>129.26</v>
      </c>
      <c r="K2611" s="285">
        <v>135.72</v>
      </c>
      <c r="O2611" s="46"/>
      <c r="P2611" s="46"/>
      <c r="Q2611" s="46"/>
      <c r="R2611" s="46"/>
      <c r="S2611" s="46"/>
      <c r="T2611" s="46"/>
      <c r="U2611" s="46"/>
      <c r="V2611" s="46"/>
      <c r="W2611" s="46"/>
      <c r="X2611" s="46"/>
      <c r="Y2611" s="46"/>
    </row>
    <row r="2612" spans="1:25" ht="15" customHeight="1" x14ac:dyDescent="0.2">
      <c r="A2612" s="46"/>
      <c r="B2612" s="262" t="s">
        <v>919</v>
      </c>
      <c r="C2612" s="284" t="s">
        <v>1565</v>
      </c>
      <c r="D2612" s="262" t="s">
        <v>47</v>
      </c>
      <c r="E2612" s="262" t="s">
        <v>1566</v>
      </c>
      <c r="F2612" s="389" t="s">
        <v>923</v>
      </c>
      <c r="G2612" s="389"/>
      <c r="H2612" s="283" t="s">
        <v>49</v>
      </c>
      <c r="I2612" s="286">
        <v>1.67E-2</v>
      </c>
      <c r="J2612" s="285">
        <v>32.549999999999997</v>
      </c>
      <c r="K2612" s="285">
        <v>0.54</v>
      </c>
      <c r="O2612" s="46"/>
      <c r="P2612" s="46"/>
      <c r="Q2612" s="46"/>
      <c r="R2612" s="46"/>
      <c r="S2612" s="46"/>
      <c r="T2612" s="46"/>
      <c r="U2612" s="46"/>
      <c r="V2612" s="46"/>
      <c r="W2612" s="46"/>
      <c r="X2612" s="46"/>
      <c r="Y2612" s="46"/>
    </row>
    <row r="2613" spans="1:25" ht="15" customHeight="1" x14ac:dyDescent="0.2">
      <c r="A2613" s="46"/>
      <c r="B2613" s="263"/>
      <c r="C2613" s="263"/>
      <c r="D2613" s="263"/>
      <c r="E2613" s="263"/>
      <c r="F2613" s="263" t="s">
        <v>924</v>
      </c>
      <c r="G2613" s="289">
        <v>3.61</v>
      </c>
      <c r="H2613" s="263" t="s">
        <v>925</v>
      </c>
      <c r="I2613" s="289">
        <v>0</v>
      </c>
      <c r="J2613" s="263" t="s">
        <v>926</v>
      </c>
      <c r="K2613" s="289">
        <v>3.61</v>
      </c>
      <c r="O2613" s="46"/>
      <c r="P2613" s="46"/>
      <c r="Q2613" s="46"/>
      <c r="R2613" s="46"/>
      <c r="S2613" s="46"/>
      <c r="T2613" s="46"/>
      <c r="U2613" s="46"/>
      <c r="V2613" s="46"/>
      <c r="W2613" s="46"/>
      <c r="X2613" s="46"/>
      <c r="Y2613" s="46"/>
    </row>
    <row r="2614" spans="1:25" ht="15" customHeight="1" thickBot="1" x14ac:dyDescent="0.25">
      <c r="A2614" s="46"/>
      <c r="B2614" s="263"/>
      <c r="C2614" s="263"/>
      <c r="D2614" s="263"/>
      <c r="E2614" s="263"/>
      <c r="F2614" s="263" t="s">
        <v>927</v>
      </c>
      <c r="G2614" s="289">
        <v>29.25</v>
      </c>
      <c r="H2614" s="263"/>
      <c r="I2614" s="386" t="s">
        <v>928</v>
      </c>
      <c r="J2614" s="386"/>
      <c r="K2614" s="289">
        <v>169.85</v>
      </c>
      <c r="O2614" s="46"/>
      <c r="P2614" s="46"/>
      <c r="Q2614" s="46"/>
      <c r="R2614" s="46"/>
      <c r="S2614" s="46"/>
      <c r="T2614" s="46"/>
      <c r="U2614" s="46"/>
      <c r="V2614" s="46"/>
      <c r="W2614" s="46"/>
      <c r="X2614" s="46"/>
      <c r="Y2614" s="46"/>
    </row>
    <row r="2615" spans="1:25" ht="15" customHeight="1" thickTop="1" x14ac:dyDescent="0.2">
      <c r="A2615" s="46"/>
      <c r="B2615" s="278"/>
      <c r="C2615" s="278"/>
      <c r="D2615" s="278"/>
      <c r="E2615" s="278"/>
      <c r="F2615" s="278"/>
      <c r="G2615" s="278"/>
      <c r="H2615" s="278"/>
      <c r="I2615" s="278"/>
      <c r="J2615" s="278"/>
      <c r="K2615" s="278"/>
      <c r="O2615" s="46"/>
      <c r="P2615" s="46"/>
      <c r="Q2615" s="46"/>
      <c r="R2615" s="46"/>
      <c r="S2615" s="46"/>
      <c r="T2615" s="46"/>
      <c r="U2615" s="46"/>
      <c r="V2615" s="46"/>
      <c r="W2615" s="46"/>
      <c r="X2615" s="46"/>
      <c r="Y2615" s="46"/>
    </row>
    <row r="2616" spans="1:25" ht="15" customHeight="1" x14ac:dyDescent="0.2">
      <c r="A2616" s="46"/>
      <c r="B2616" s="259" t="s">
        <v>626</v>
      </c>
      <c r="C2616" s="267" t="s">
        <v>24</v>
      </c>
      <c r="D2616" s="259" t="s">
        <v>25</v>
      </c>
      <c r="E2616" s="259" t="s">
        <v>26</v>
      </c>
      <c r="F2616" s="387" t="s">
        <v>917</v>
      </c>
      <c r="G2616" s="387"/>
      <c r="H2616" s="271" t="s">
        <v>27</v>
      </c>
      <c r="I2616" s="267" t="s">
        <v>28</v>
      </c>
      <c r="J2616" s="267" t="s">
        <v>29</v>
      </c>
      <c r="K2616" s="267" t="s">
        <v>30</v>
      </c>
      <c r="O2616" s="46"/>
      <c r="P2616" s="46"/>
      <c r="Q2616" s="46"/>
      <c r="R2616" s="46"/>
      <c r="S2616" s="46"/>
      <c r="T2616" s="46"/>
      <c r="U2616" s="46"/>
      <c r="V2616" s="46"/>
      <c r="W2616" s="46"/>
      <c r="X2616" s="46"/>
      <c r="Y2616" s="46"/>
    </row>
    <row r="2617" spans="1:25" ht="15" customHeight="1" x14ac:dyDescent="0.2">
      <c r="A2617" s="46"/>
      <c r="B2617" s="260" t="s">
        <v>918</v>
      </c>
      <c r="C2617" s="275" t="s">
        <v>3224</v>
      </c>
      <c r="D2617" s="260" t="s">
        <v>47</v>
      </c>
      <c r="E2617" s="260" t="s">
        <v>3225</v>
      </c>
      <c r="F2617" s="388" t="s">
        <v>4030</v>
      </c>
      <c r="G2617" s="388"/>
      <c r="H2617" s="274" t="s">
        <v>83</v>
      </c>
      <c r="I2617" s="277">
        <v>1</v>
      </c>
      <c r="J2617" s="276">
        <v>218.18</v>
      </c>
      <c r="K2617" s="276">
        <v>218.18</v>
      </c>
      <c r="O2617" s="46"/>
      <c r="P2617" s="46"/>
      <c r="Q2617" s="46"/>
      <c r="R2617" s="46"/>
      <c r="S2617" s="46"/>
      <c r="T2617" s="46"/>
      <c r="U2617" s="46"/>
      <c r="V2617" s="46"/>
      <c r="W2617" s="46"/>
      <c r="X2617" s="46"/>
      <c r="Y2617" s="46"/>
    </row>
    <row r="2618" spans="1:25" ht="15" customHeight="1" x14ac:dyDescent="0.2">
      <c r="A2618" s="46"/>
      <c r="B2618" s="261" t="s">
        <v>953</v>
      </c>
      <c r="C2618" s="280" t="s">
        <v>1559</v>
      </c>
      <c r="D2618" s="261" t="s">
        <v>47</v>
      </c>
      <c r="E2618" s="261" t="s">
        <v>1560</v>
      </c>
      <c r="F2618" s="385" t="s">
        <v>3970</v>
      </c>
      <c r="G2618" s="385"/>
      <c r="H2618" s="279" t="s">
        <v>950</v>
      </c>
      <c r="I2618" s="282">
        <v>0.1169</v>
      </c>
      <c r="J2618" s="281">
        <v>17.57</v>
      </c>
      <c r="K2618" s="281">
        <v>2.0499999999999998</v>
      </c>
      <c r="O2618" s="46"/>
      <c r="P2618" s="46"/>
      <c r="Q2618" s="46"/>
      <c r="R2618" s="46"/>
      <c r="S2618" s="46"/>
      <c r="T2618" s="46"/>
      <c r="U2618" s="46"/>
      <c r="V2618" s="46"/>
      <c r="W2618" s="46"/>
      <c r="X2618" s="46"/>
      <c r="Y2618" s="46"/>
    </row>
    <row r="2619" spans="1:25" ht="15" customHeight="1" x14ac:dyDescent="0.2">
      <c r="A2619" s="46"/>
      <c r="B2619" s="261" t="s">
        <v>953</v>
      </c>
      <c r="C2619" s="280" t="s">
        <v>1019</v>
      </c>
      <c r="D2619" s="261" t="s">
        <v>47</v>
      </c>
      <c r="E2619" s="261" t="s">
        <v>1020</v>
      </c>
      <c r="F2619" s="385" t="s">
        <v>3970</v>
      </c>
      <c r="G2619" s="385"/>
      <c r="H2619" s="279" t="s">
        <v>950</v>
      </c>
      <c r="I2619" s="282">
        <v>0.1169</v>
      </c>
      <c r="J2619" s="281">
        <v>24.73</v>
      </c>
      <c r="K2619" s="281">
        <v>2.89</v>
      </c>
      <c r="O2619" s="46"/>
      <c r="P2619" s="46"/>
      <c r="Q2619" s="46"/>
      <c r="R2619" s="46"/>
      <c r="S2619" s="46"/>
      <c r="T2619" s="46"/>
      <c r="U2619" s="46"/>
      <c r="V2619" s="46"/>
      <c r="W2619" s="46"/>
      <c r="X2619" s="46"/>
      <c r="Y2619" s="46"/>
    </row>
    <row r="2620" spans="1:25" ht="15" customHeight="1" x14ac:dyDescent="0.2">
      <c r="A2620" s="46"/>
      <c r="B2620" s="262" t="s">
        <v>919</v>
      </c>
      <c r="C2620" s="284" t="s">
        <v>3327</v>
      </c>
      <c r="D2620" s="262" t="s">
        <v>47</v>
      </c>
      <c r="E2620" s="262" t="s">
        <v>3328</v>
      </c>
      <c r="F2620" s="389" t="s">
        <v>923</v>
      </c>
      <c r="G2620" s="389"/>
      <c r="H2620" s="283" t="s">
        <v>83</v>
      </c>
      <c r="I2620" s="286">
        <v>1.05</v>
      </c>
      <c r="J2620" s="285">
        <v>202.45</v>
      </c>
      <c r="K2620" s="285">
        <v>212.57</v>
      </c>
      <c r="O2620" s="46"/>
      <c r="P2620" s="46"/>
      <c r="Q2620" s="46"/>
      <c r="R2620" s="46"/>
      <c r="S2620" s="46"/>
      <c r="T2620" s="46"/>
      <c r="U2620" s="46"/>
      <c r="V2620" s="46"/>
      <c r="W2620" s="46"/>
      <c r="X2620" s="46"/>
      <c r="Y2620" s="46"/>
    </row>
    <row r="2621" spans="1:25" ht="15" customHeight="1" x14ac:dyDescent="0.2">
      <c r="A2621" s="46"/>
      <c r="B2621" s="262" t="s">
        <v>919</v>
      </c>
      <c r="C2621" s="284" t="s">
        <v>1565</v>
      </c>
      <c r="D2621" s="262" t="s">
        <v>47</v>
      </c>
      <c r="E2621" s="262" t="s">
        <v>1566</v>
      </c>
      <c r="F2621" s="389" t="s">
        <v>923</v>
      </c>
      <c r="G2621" s="389"/>
      <c r="H2621" s="283" t="s">
        <v>49</v>
      </c>
      <c r="I2621" s="286">
        <v>2.0799999999999999E-2</v>
      </c>
      <c r="J2621" s="285">
        <v>32.549999999999997</v>
      </c>
      <c r="K2621" s="285">
        <v>0.67</v>
      </c>
      <c r="O2621" s="46"/>
      <c r="P2621" s="46"/>
      <c r="Q2621" s="46"/>
      <c r="R2621" s="46"/>
      <c r="S2621" s="46"/>
      <c r="T2621" s="46"/>
      <c r="U2621" s="46"/>
      <c r="V2621" s="46"/>
      <c r="W2621" s="46"/>
      <c r="X2621" s="46"/>
      <c r="Y2621" s="46"/>
    </row>
    <row r="2622" spans="1:25" ht="15" customHeight="1" x14ac:dyDescent="0.2">
      <c r="A2622" s="46"/>
      <c r="B2622" s="263"/>
      <c r="C2622" s="263"/>
      <c r="D2622" s="263"/>
      <c r="E2622" s="263"/>
      <c r="F2622" s="263" t="s">
        <v>924</v>
      </c>
      <c r="G2622" s="289">
        <v>4.09</v>
      </c>
      <c r="H2622" s="263" t="s">
        <v>925</v>
      </c>
      <c r="I2622" s="289">
        <v>0</v>
      </c>
      <c r="J2622" s="263" t="s">
        <v>926</v>
      </c>
      <c r="K2622" s="289">
        <v>4.09</v>
      </c>
      <c r="O2622" s="46"/>
      <c r="P2622" s="46"/>
      <c r="Q2622" s="46"/>
      <c r="R2622" s="46"/>
      <c r="S2622" s="46"/>
      <c r="T2622" s="46"/>
      <c r="U2622" s="46"/>
      <c r="V2622" s="46"/>
      <c r="W2622" s="46"/>
      <c r="X2622" s="46"/>
      <c r="Y2622" s="46"/>
    </row>
    <row r="2623" spans="1:25" ht="15" customHeight="1" thickBot="1" x14ac:dyDescent="0.25">
      <c r="A2623" s="46"/>
      <c r="B2623" s="263"/>
      <c r="C2623" s="263"/>
      <c r="D2623" s="263"/>
      <c r="E2623" s="263"/>
      <c r="F2623" s="263" t="s">
        <v>927</v>
      </c>
      <c r="G2623" s="289">
        <v>45.4</v>
      </c>
      <c r="H2623" s="263"/>
      <c r="I2623" s="386" t="s">
        <v>928</v>
      </c>
      <c r="J2623" s="386"/>
      <c r="K2623" s="289">
        <v>263.58</v>
      </c>
      <c r="O2623" s="46"/>
      <c r="P2623" s="46"/>
      <c r="Q2623" s="46"/>
      <c r="R2623" s="46"/>
      <c r="S2623" s="46"/>
      <c r="T2623" s="46"/>
      <c r="U2623" s="46"/>
      <c r="V2623" s="46"/>
      <c r="W2623" s="46"/>
      <c r="X2623" s="46"/>
      <c r="Y2623" s="46"/>
    </row>
    <row r="2624" spans="1:25" ht="15" customHeight="1" thickTop="1" x14ac:dyDescent="0.2">
      <c r="A2624" s="46"/>
      <c r="B2624" s="278"/>
      <c r="C2624" s="278"/>
      <c r="D2624" s="278"/>
      <c r="E2624" s="278"/>
      <c r="F2624" s="278"/>
      <c r="G2624" s="278"/>
      <c r="H2624" s="278"/>
      <c r="I2624" s="278"/>
      <c r="J2624" s="278"/>
      <c r="K2624" s="278"/>
      <c r="O2624" s="46"/>
      <c r="P2624" s="46"/>
      <c r="Q2624" s="46"/>
      <c r="R2624" s="46"/>
      <c r="S2624" s="46"/>
      <c r="T2624" s="46"/>
      <c r="U2624" s="46"/>
      <c r="V2624" s="46"/>
      <c r="W2624" s="46"/>
      <c r="X2624" s="46"/>
      <c r="Y2624" s="46"/>
    </row>
    <row r="2625" spans="1:25" ht="15" customHeight="1" x14ac:dyDescent="0.2">
      <c r="A2625" s="46"/>
      <c r="B2625" s="259" t="s">
        <v>3451</v>
      </c>
      <c r="C2625" s="267" t="s">
        <v>24</v>
      </c>
      <c r="D2625" s="259" t="s">
        <v>25</v>
      </c>
      <c r="E2625" s="259" t="s">
        <v>26</v>
      </c>
      <c r="F2625" s="387" t="s">
        <v>917</v>
      </c>
      <c r="G2625" s="387"/>
      <c r="H2625" s="271" t="s">
        <v>27</v>
      </c>
      <c r="I2625" s="267" t="s">
        <v>28</v>
      </c>
      <c r="J2625" s="267" t="s">
        <v>29</v>
      </c>
      <c r="K2625" s="267" t="s">
        <v>30</v>
      </c>
      <c r="O2625" s="46"/>
      <c r="P2625" s="46"/>
      <c r="Q2625" s="46"/>
      <c r="R2625" s="46"/>
      <c r="S2625" s="46"/>
      <c r="T2625" s="46"/>
      <c r="U2625" s="46"/>
      <c r="V2625" s="46"/>
      <c r="W2625" s="46"/>
      <c r="X2625" s="46"/>
      <c r="Y2625" s="46"/>
    </row>
    <row r="2626" spans="1:25" ht="15" customHeight="1" x14ac:dyDescent="0.2">
      <c r="A2626" s="46"/>
      <c r="B2626" s="260" t="s">
        <v>918</v>
      </c>
      <c r="C2626" s="275" t="s">
        <v>3013</v>
      </c>
      <c r="D2626" s="260" t="s">
        <v>47</v>
      </c>
      <c r="E2626" s="260" t="s">
        <v>3014</v>
      </c>
      <c r="F2626" s="388" t="s">
        <v>4018</v>
      </c>
      <c r="G2626" s="388"/>
      <c r="H2626" s="274" t="s">
        <v>49</v>
      </c>
      <c r="I2626" s="277">
        <v>1</v>
      </c>
      <c r="J2626" s="276">
        <v>11.94</v>
      </c>
      <c r="K2626" s="276">
        <v>11.94</v>
      </c>
      <c r="O2626" s="46"/>
      <c r="P2626" s="46"/>
      <c r="Q2626" s="46"/>
      <c r="R2626" s="46"/>
      <c r="S2626" s="46"/>
      <c r="T2626" s="46"/>
      <c r="U2626" s="46"/>
      <c r="V2626" s="46"/>
      <c r="W2626" s="46"/>
      <c r="X2626" s="46"/>
      <c r="Y2626" s="46"/>
    </row>
    <row r="2627" spans="1:25" ht="15" customHeight="1" x14ac:dyDescent="0.2">
      <c r="A2627" s="46"/>
      <c r="B2627" s="261" t="s">
        <v>953</v>
      </c>
      <c r="C2627" s="280" t="s">
        <v>957</v>
      </c>
      <c r="D2627" s="261" t="s">
        <v>47</v>
      </c>
      <c r="E2627" s="261" t="s">
        <v>958</v>
      </c>
      <c r="F2627" s="385" t="s">
        <v>3970</v>
      </c>
      <c r="G2627" s="385"/>
      <c r="H2627" s="279" t="s">
        <v>950</v>
      </c>
      <c r="I2627" s="282">
        <v>0.152</v>
      </c>
      <c r="J2627" s="281">
        <v>26.08</v>
      </c>
      <c r="K2627" s="281">
        <v>3.96</v>
      </c>
      <c r="O2627" s="46"/>
      <c r="P2627" s="46"/>
      <c r="Q2627" s="46"/>
      <c r="R2627" s="46"/>
      <c r="S2627" s="46"/>
      <c r="T2627" s="46"/>
      <c r="U2627" s="46"/>
      <c r="V2627" s="46"/>
      <c r="W2627" s="46"/>
      <c r="X2627" s="46"/>
      <c r="Y2627" s="46"/>
    </row>
    <row r="2628" spans="1:25" ht="15" customHeight="1" x14ac:dyDescent="0.2">
      <c r="A2628" s="46"/>
      <c r="B2628" s="261" t="s">
        <v>953</v>
      </c>
      <c r="C2628" s="280" t="s">
        <v>954</v>
      </c>
      <c r="D2628" s="261" t="s">
        <v>47</v>
      </c>
      <c r="E2628" s="261" t="s">
        <v>955</v>
      </c>
      <c r="F2628" s="385" t="s">
        <v>3970</v>
      </c>
      <c r="G2628" s="385"/>
      <c r="H2628" s="279" t="s">
        <v>950</v>
      </c>
      <c r="I2628" s="282">
        <v>0.152</v>
      </c>
      <c r="J2628" s="281">
        <v>34.46</v>
      </c>
      <c r="K2628" s="281">
        <v>5.23</v>
      </c>
      <c r="O2628" s="46"/>
      <c r="P2628" s="46"/>
      <c r="Q2628" s="46"/>
      <c r="R2628" s="46"/>
      <c r="S2628" s="46"/>
      <c r="T2628" s="46"/>
      <c r="U2628" s="46"/>
      <c r="V2628" s="46"/>
      <c r="W2628" s="46"/>
      <c r="X2628" s="46"/>
      <c r="Y2628" s="46"/>
    </row>
    <row r="2629" spans="1:25" ht="15" customHeight="1" x14ac:dyDescent="0.2">
      <c r="A2629" s="46"/>
      <c r="B2629" s="262" t="s">
        <v>919</v>
      </c>
      <c r="C2629" s="284" t="s">
        <v>1492</v>
      </c>
      <c r="D2629" s="262" t="s">
        <v>47</v>
      </c>
      <c r="E2629" s="262" t="s">
        <v>1493</v>
      </c>
      <c r="F2629" s="389" t="s">
        <v>923</v>
      </c>
      <c r="G2629" s="389"/>
      <c r="H2629" s="283" t="s">
        <v>49</v>
      </c>
      <c r="I2629" s="286">
        <v>8.0000000000000002E-3</v>
      </c>
      <c r="J2629" s="285">
        <v>89.35</v>
      </c>
      <c r="K2629" s="285">
        <v>0.71</v>
      </c>
      <c r="O2629" s="46"/>
      <c r="P2629" s="46"/>
      <c r="Q2629" s="46"/>
      <c r="R2629" s="46"/>
      <c r="S2629" s="46"/>
      <c r="T2629" s="46"/>
      <c r="U2629" s="46"/>
      <c r="V2629" s="46"/>
      <c r="W2629" s="46"/>
      <c r="X2629" s="46"/>
      <c r="Y2629" s="46"/>
    </row>
    <row r="2630" spans="1:25" ht="15" customHeight="1" x14ac:dyDescent="0.2">
      <c r="A2630" s="46"/>
      <c r="B2630" s="262" t="s">
        <v>919</v>
      </c>
      <c r="C2630" s="284" t="s">
        <v>3098</v>
      </c>
      <c r="D2630" s="262" t="s">
        <v>47</v>
      </c>
      <c r="E2630" s="262" t="s">
        <v>3099</v>
      </c>
      <c r="F2630" s="389" t="s">
        <v>923</v>
      </c>
      <c r="G2630" s="389"/>
      <c r="H2630" s="283" t="s">
        <v>49</v>
      </c>
      <c r="I2630" s="286">
        <v>1</v>
      </c>
      <c r="J2630" s="285">
        <v>1.42</v>
      </c>
      <c r="K2630" s="285">
        <v>1.42</v>
      </c>
      <c r="O2630" s="46"/>
      <c r="P2630" s="46"/>
      <c r="Q2630" s="46"/>
      <c r="R2630" s="46"/>
      <c r="S2630" s="46"/>
      <c r="T2630" s="46"/>
      <c r="U2630" s="46"/>
      <c r="V2630" s="46"/>
      <c r="W2630" s="46"/>
      <c r="X2630" s="46"/>
      <c r="Y2630" s="46"/>
    </row>
    <row r="2631" spans="1:25" ht="15" customHeight="1" x14ac:dyDescent="0.2">
      <c r="A2631" s="46"/>
      <c r="B2631" s="262" t="s">
        <v>919</v>
      </c>
      <c r="C2631" s="284" t="s">
        <v>1500</v>
      </c>
      <c r="D2631" s="262" t="s">
        <v>47</v>
      </c>
      <c r="E2631" s="262" t="s">
        <v>1501</v>
      </c>
      <c r="F2631" s="389" t="s">
        <v>923</v>
      </c>
      <c r="G2631" s="389"/>
      <c r="H2631" s="283" t="s">
        <v>49</v>
      </c>
      <c r="I2631" s="286">
        <v>7.1000000000000004E-3</v>
      </c>
      <c r="J2631" s="285">
        <v>78.86</v>
      </c>
      <c r="K2631" s="285">
        <v>0.55000000000000004</v>
      </c>
      <c r="O2631" s="46"/>
      <c r="P2631" s="46"/>
      <c r="Q2631" s="46"/>
      <c r="R2631" s="46"/>
      <c r="S2631" s="46"/>
      <c r="T2631" s="46"/>
      <c r="U2631" s="46"/>
      <c r="V2631" s="46"/>
      <c r="W2631" s="46"/>
      <c r="X2631" s="46"/>
      <c r="Y2631" s="46"/>
    </row>
    <row r="2632" spans="1:25" ht="15" customHeight="1" x14ac:dyDescent="0.2">
      <c r="A2632" s="46"/>
      <c r="B2632" s="262" t="s">
        <v>919</v>
      </c>
      <c r="C2632" s="284" t="s">
        <v>1489</v>
      </c>
      <c r="D2632" s="262" t="s">
        <v>47</v>
      </c>
      <c r="E2632" s="262" t="s">
        <v>2706</v>
      </c>
      <c r="F2632" s="389" t="s">
        <v>923</v>
      </c>
      <c r="G2632" s="389"/>
      <c r="H2632" s="283" t="s">
        <v>49</v>
      </c>
      <c r="I2632" s="286">
        <v>3.3799999999999997E-2</v>
      </c>
      <c r="J2632" s="285">
        <v>2.08</v>
      </c>
      <c r="K2632" s="285">
        <v>7.0000000000000007E-2</v>
      </c>
      <c r="O2632" s="46"/>
      <c r="P2632" s="46"/>
      <c r="Q2632" s="46"/>
      <c r="R2632" s="46"/>
      <c r="S2632" s="46"/>
      <c r="T2632" s="46"/>
      <c r="U2632" s="46"/>
      <c r="V2632" s="46"/>
      <c r="W2632" s="46"/>
      <c r="X2632" s="46"/>
      <c r="Y2632" s="46"/>
    </row>
    <row r="2633" spans="1:25" ht="45.6" customHeight="1" x14ac:dyDescent="0.2">
      <c r="A2633" s="46"/>
      <c r="B2633" s="263"/>
      <c r="C2633" s="263"/>
      <c r="D2633" s="263"/>
      <c r="E2633" s="263"/>
      <c r="F2633" s="263" t="s">
        <v>924</v>
      </c>
      <c r="G2633" s="289">
        <v>8.11</v>
      </c>
      <c r="H2633" s="263" t="s">
        <v>925</v>
      </c>
      <c r="I2633" s="289">
        <v>0</v>
      </c>
      <c r="J2633" s="263" t="s">
        <v>926</v>
      </c>
      <c r="K2633" s="289">
        <v>8.11</v>
      </c>
      <c r="O2633" s="46"/>
      <c r="P2633" s="46"/>
      <c r="Q2633" s="46"/>
      <c r="R2633" s="46"/>
      <c r="S2633" s="46"/>
      <c r="T2633" s="46"/>
      <c r="U2633" s="46"/>
      <c r="V2633" s="46"/>
      <c r="W2633" s="46"/>
      <c r="X2633" s="46"/>
      <c r="Y2633" s="46"/>
    </row>
    <row r="2634" spans="1:25" ht="15" customHeight="1" thickBot="1" x14ac:dyDescent="0.25">
      <c r="A2634" s="46"/>
      <c r="B2634" s="263"/>
      <c r="C2634" s="263"/>
      <c r="D2634" s="263"/>
      <c r="E2634" s="263"/>
      <c r="F2634" s="263" t="s">
        <v>927</v>
      </c>
      <c r="G2634" s="289">
        <v>2.48</v>
      </c>
      <c r="H2634" s="263"/>
      <c r="I2634" s="386" t="s">
        <v>928</v>
      </c>
      <c r="J2634" s="386"/>
      <c r="K2634" s="289">
        <v>14.42</v>
      </c>
      <c r="O2634" s="46"/>
      <c r="P2634" s="46"/>
      <c r="Q2634" s="46"/>
      <c r="R2634" s="46"/>
      <c r="S2634" s="46"/>
      <c r="T2634" s="46"/>
      <c r="U2634" s="46"/>
      <c r="V2634" s="46"/>
      <c r="W2634" s="46"/>
      <c r="X2634" s="46"/>
      <c r="Y2634" s="46"/>
    </row>
    <row r="2635" spans="1:25" ht="15" customHeight="1" thickTop="1" x14ac:dyDescent="0.2">
      <c r="A2635" s="46"/>
      <c r="B2635" s="278"/>
      <c r="C2635" s="278"/>
      <c r="D2635" s="278"/>
      <c r="E2635" s="278"/>
      <c r="F2635" s="278"/>
      <c r="G2635" s="278"/>
      <c r="H2635" s="278"/>
      <c r="I2635" s="278"/>
      <c r="J2635" s="278"/>
      <c r="K2635" s="278"/>
      <c r="O2635" s="46"/>
      <c r="P2635" s="46"/>
      <c r="Q2635" s="46"/>
      <c r="R2635" s="46"/>
      <c r="S2635" s="46"/>
      <c r="T2635" s="46"/>
      <c r="U2635" s="46"/>
      <c r="V2635" s="46"/>
      <c r="W2635" s="46"/>
      <c r="X2635" s="46"/>
      <c r="Y2635" s="46"/>
    </row>
    <row r="2636" spans="1:25" ht="15" customHeight="1" x14ac:dyDescent="0.2">
      <c r="A2636" s="46"/>
      <c r="B2636" s="259" t="s">
        <v>631</v>
      </c>
      <c r="C2636" s="267" t="s">
        <v>24</v>
      </c>
      <c r="D2636" s="259" t="s">
        <v>25</v>
      </c>
      <c r="E2636" s="259" t="s">
        <v>26</v>
      </c>
      <c r="F2636" s="387" t="s">
        <v>917</v>
      </c>
      <c r="G2636" s="387"/>
      <c r="H2636" s="271" t="s">
        <v>27</v>
      </c>
      <c r="I2636" s="267" t="s">
        <v>28</v>
      </c>
      <c r="J2636" s="267" t="s">
        <v>29</v>
      </c>
      <c r="K2636" s="267" t="s">
        <v>30</v>
      </c>
      <c r="O2636" s="46"/>
      <c r="P2636" s="46"/>
      <c r="Q2636" s="46"/>
      <c r="R2636" s="46"/>
      <c r="S2636" s="46"/>
      <c r="T2636" s="46"/>
      <c r="U2636" s="46"/>
      <c r="V2636" s="46"/>
      <c r="W2636" s="46"/>
      <c r="X2636" s="46"/>
      <c r="Y2636" s="46"/>
    </row>
    <row r="2637" spans="1:25" ht="15" customHeight="1" x14ac:dyDescent="0.2">
      <c r="A2637" s="46"/>
      <c r="B2637" s="260" t="s">
        <v>918</v>
      </c>
      <c r="C2637" s="275" t="s">
        <v>2548</v>
      </c>
      <c r="D2637" s="260" t="s">
        <v>73</v>
      </c>
      <c r="E2637" s="260" t="s">
        <v>2549</v>
      </c>
      <c r="F2637" s="388" t="s">
        <v>952</v>
      </c>
      <c r="G2637" s="388"/>
      <c r="H2637" s="274" t="s">
        <v>49</v>
      </c>
      <c r="I2637" s="277">
        <v>1</v>
      </c>
      <c r="J2637" s="276">
        <v>19.350000000000001</v>
      </c>
      <c r="K2637" s="276">
        <v>19.350000000000001</v>
      </c>
      <c r="O2637" s="46"/>
      <c r="P2637" s="46"/>
      <c r="Q2637" s="46"/>
      <c r="R2637" s="46"/>
      <c r="S2637" s="46"/>
      <c r="T2637" s="46"/>
      <c r="U2637" s="46"/>
      <c r="V2637" s="46"/>
      <c r="W2637" s="46"/>
      <c r="X2637" s="46"/>
      <c r="Y2637" s="46"/>
    </row>
    <row r="2638" spans="1:25" ht="15" customHeight="1" x14ac:dyDescent="0.2">
      <c r="A2638" s="46"/>
      <c r="B2638" s="261" t="s">
        <v>953</v>
      </c>
      <c r="C2638" s="280" t="s">
        <v>1019</v>
      </c>
      <c r="D2638" s="261" t="s">
        <v>47</v>
      </c>
      <c r="E2638" s="261" t="s">
        <v>1020</v>
      </c>
      <c r="F2638" s="385" t="s">
        <v>3970</v>
      </c>
      <c r="G2638" s="385"/>
      <c r="H2638" s="279" t="s">
        <v>950</v>
      </c>
      <c r="I2638" s="282">
        <v>0.2</v>
      </c>
      <c r="J2638" s="281">
        <v>24.73</v>
      </c>
      <c r="K2638" s="281">
        <v>4.9400000000000004</v>
      </c>
      <c r="O2638" s="46"/>
      <c r="P2638" s="46"/>
      <c r="Q2638" s="46"/>
      <c r="R2638" s="46"/>
      <c r="S2638" s="46"/>
      <c r="T2638" s="46"/>
      <c r="U2638" s="46"/>
      <c r="V2638" s="46"/>
      <c r="W2638" s="46"/>
      <c r="X2638" s="46"/>
      <c r="Y2638" s="46"/>
    </row>
    <row r="2639" spans="1:25" ht="15" customHeight="1" x14ac:dyDescent="0.2">
      <c r="A2639" s="46"/>
      <c r="B2639" s="262" t="s">
        <v>919</v>
      </c>
      <c r="C2639" s="284" t="s">
        <v>2722</v>
      </c>
      <c r="D2639" s="262" t="s">
        <v>39</v>
      </c>
      <c r="E2639" s="262" t="s">
        <v>632</v>
      </c>
      <c r="F2639" s="389" t="s">
        <v>923</v>
      </c>
      <c r="G2639" s="389"/>
      <c r="H2639" s="283" t="s">
        <v>304</v>
      </c>
      <c r="I2639" s="286">
        <v>1</v>
      </c>
      <c r="J2639" s="285">
        <v>14.41</v>
      </c>
      <c r="K2639" s="285">
        <v>14.41</v>
      </c>
      <c r="O2639" s="46"/>
      <c r="P2639" s="46"/>
      <c r="Q2639" s="46"/>
      <c r="R2639" s="46"/>
      <c r="S2639" s="46"/>
      <c r="T2639" s="46"/>
      <c r="U2639" s="46"/>
      <c r="V2639" s="46"/>
      <c r="W2639" s="46"/>
      <c r="X2639" s="46"/>
      <c r="Y2639" s="46"/>
    </row>
    <row r="2640" spans="1:25" ht="15" customHeight="1" x14ac:dyDescent="0.2">
      <c r="A2640" s="46"/>
      <c r="B2640" s="263"/>
      <c r="C2640" s="263"/>
      <c r="D2640" s="263"/>
      <c r="E2640" s="263"/>
      <c r="F2640" s="263" t="s">
        <v>924</v>
      </c>
      <c r="G2640" s="289">
        <v>4.12</v>
      </c>
      <c r="H2640" s="263" t="s">
        <v>925</v>
      </c>
      <c r="I2640" s="289">
        <v>0</v>
      </c>
      <c r="J2640" s="263" t="s">
        <v>926</v>
      </c>
      <c r="K2640" s="289">
        <v>4.12</v>
      </c>
      <c r="O2640" s="46"/>
      <c r="P2640" s="46"/>
      <c r="Q2640" s="46"/>
      <c r="R2640" s="46"/>
      <c r="S2640" s="46"/>
      <c r="T2640" s="46"/>
      <c r="U2640" s="46"/>
      <c r="V2640" s="46"/>
      <c r="W2640" s="46"/>
      <c r="X2640" s="46"/>
      <c r="Y2640" s="46"/>
    </row>
    <row r="2641" spans="1:25" ht="15" customHeight="1" x14ac:dyDescent="0.2">
      <c r="A2641" s="46"/>
      <c r="B2641" s="263"/>
      <c r="C2641" s="263"/>
      <c r="D2641" s="263"/>
      <c r="E2641" s="263"/>
      <c r="F2641" s="263" t="s">
        <v>927</v>
      </c>
      <c r="G2641" s="289">
        <v>4.0199999999999996</v>
      </c>
      <c r="H2641" s="263"/>
      <c r="I2641" s="386" t="s">
        <v>928</v>
      </c>
      <c r="J2641" s="386"/>
      <c r="K2641" s="289">
        <v>23.37</v>
      </c>
      <c r="O2641" s="46"/>
      <c r="P2641" s="46"/>
      <c r="Q2641" s="46"/>
      <c r="R2641" s="46"/>
      <c r="S2641" s="46"/>
      <c r="T2641" s="46"/>
      <c r="U2641" s="46"/>
      <c r="V2641" s="46"/>
      <c r="W2641" s="46"/>
      <c r="X2641" s="46"/>
      <c r="Y2641" s="46"/>
    </row>
    <row r="2642" spans="1:25" ht="15" customHeight="1" x14ac:dyDescent="0.2">
      <c r="A2642" s="46"/>
      <c r="B2642" s="401" t="s">
        <v>2776</v>
      </c>
      <c r="C2642" s="401"/>
      <c r="D2642" s="401"/>
      <c r="E2642" s="401"/>
      <c r="F2642" s="401"/>
      <c r="G2642" s="401"/>
      <c r="H2642" s="401"/>
      <c r="I2642" s="401"/>
      <c r="J2642" s="401"/>
      <c r="K2642" s="401"/>
      <c r="O2642" s="46"/>
      <c r="P2642" s="46"/>
      <c r="Q2642" s="46"/>
      <c r="R2642" s="46"/>
      <c r="S2642" s="46"/>
      <c r="T2642" s="46"/>
      <c r="U2642" s="46"/>
      <c r="V2642" s="46"/>
      <c r="W2642" s="46"/>
      <c r="X2642" s="46"/>
      <c r="Y2642" s="46"/>
    </row>
    <row r="2643" spans="1:25" ht="15" customHeight="1" thickBot="1" x14ac:dyDescent="0.25">
      <c r="A2643" s="46"/>
      <c r="B2643" s="425" t="s">
        <v>2829</v>
      </c>
      <c r="C2643" s="425"/>
      <c r="D2643" s="425"/>
      <c r="E2643" s="425"/>
      <c r="F2643" s="425"/>
      <c r="G2643" s="425"/>
      <c r="H2643" s="425"/>
      <c r="I2643" s="425"/>
      <c r="J2643" s="425"/>
      <c r="K2643" s="425"/>
      <c r="O2643" s="46"/>
      <c r="P2643" s="46"/>
      <c r="Q2643" s="46"/>
      <c r="R2643" s="46"/>
      <c r="S2643" s="46"/>
      <c r="T2643" s="46"/>
      <c r="U2643" s="46"/>
      <c r="V2643" s="46"/>
      <c r="W2643" s="46"/>
      <c r="X2643" s="46"/>
      <c r="Y2643" s="46"/>
    </row>
    <row r="2644" spans="1:25" ht="45.6" customHeight="1" thickTop="1" x14ac:dyDescent="0.2">
      <c r="A2644" s="46"/>
      <c r="B2644" s="278"/>
      <c r="C2644" s="278"/>
      <c r="D2644" s="278"/>
      <c r="E2644" s="278"/>
      <c r="F2644" s="278"/>
      <c r="G2644" s="278"/>
      <c r="H2644" s="278"/>
      <c r="I2644" s="278"/>
      <c r="J2644" s="278"/>
      <c r="K2644" s="278"/>
      <c r="O2644" s="46"/>
      <c r="P2644" s="46"/>
      <c r="Q2644" s="46"/>
      <c r="R2644" s="46"/>
      <c r="S2644" s="46"/>
      <c r="T2644" s="46"/>
      <c r="U2644" s="46"/>
      <c r="V2644" s="46"/>
      <c r="W2644" s="46"/>
      <c r="X2644" s="46"/>
      <c r="Y2644" s="46"/>
    </row>
    <row r="2645" spans="1:25" ht="15" customHeight="1" x14ac:dyDescent="0.2">
      <c r="A2645" s="46"/>
      <c r="B2645" s="259" t="s">
        <v>633</v>
      </c>
      <c r="C2645" s="267" t="s">
        <v>24</v>
      </c>
      <c r="D2645" s="259" t="s">
        <v>25</v>
      </c>
      <c r="E2645" s="259" t="s">
        <v>26</v>
      </c>
      <c r="F2645" s="387" t="s">
        <v>917</v>
      </c>
      <c r="G2645" s="387"/>
      <c r="H2645" s="271" t="s">
        <v>27</v>
      </c>
      <c r="I2645" s="267" t="s">
        <v>28</v>
      </c>
      <c r="J2645" s="267" t="s">
        <v>29</v>
      </c>
      <c r="K2645" s="267" t="s">
        <v>30</v>
      </c>
      <c r="O2645" s="46"/>
      <c r="P2645" s="46"/>
      <c r="Q2645" s="46"/>
      <c r="R2645" s="46"/>
      <c r="S2645" s="46"/>
      <c r="T2645" s="46"/>
      <c r="U2645" s="46"/>
      <c r="V2645" s="46"/>
      <c r="W2645" s="46"/>
      <c r="X2645" s="46"/>
      <c r="Y2645" s="46"/>
    </row>
    <row r="2646" spans="1:25" ht="15" customHeight="1" x14ac:dyDescent="0.2">
      <c r="A2646" s="46"/>
      <c r="B2646" s="260" t="s">
        <v>918</v>
      </c>
      <c r="C2646" s="275" t="s">
        <v>634</v>
      </c>
      <c r="D2646" s="260" t="s">
        <v>47</v>
      </c>
      <c r="E2646" s="260" t="s">
        <v>635</v>
      </c>
      <c r="F2646" s="388" t="s">
        <v>4020</v>
      </c>
      <c r="G2646" s="388"/>
      <c r="H2646" s="274" t="s">
        <v>49</v>
      </c>
      <c r="I2646" s="277">
        <v>1</v>
      </c>
      <c r="J2646" s="276">
        <v>288.82</v>
      </c>
      <c r="K2646" s="276">
        <v>288.82</v>
      </c>
      <c r="O2646" s="46"/>
      <c r="P2646" s="46"/>
      <c r="Q2646" s="46"/>
      <c r="R2646" s="46"/>
      <c r="S2646" s="46"/>
      <c r="T2646" s="46"/>
      <c r="U2646" s="46"/>
      <c r="V2646" s="46"/>
      <c r="W2646" s="46"/>
      <c r="X2646" s="46"/>
      <c r="Y2646" s="46"/>
    </row>
    <row r="2647" spans="1:25" ht="15" customHeight="1" x14ac:dyDescent="0.2">
      <c r="A2647" s="46"/>
      <c r="B2647" s="261" t="s">
        <v>953</v>
      </c>
      <c r="C2647" s="280" t="s">
        <v>954</v>
      </c>
      <c r="D2647" s="261" t="s">
        <v>47</v>
      </c>
      <c r="E2647" s="261" t="s">
        <v>955</v>
      </c>
      <c r="F2647" s="385" t="s">
        <v>3970</v>
      </c>
      <c r="G2647" s="385"/>
      <c r="H2647" s="279" t="s">
        <v>950</v>
      </c>
      <c r="I2647" s="282">
        <v>0.45739999999999997</v>
      </c>
      <c r="J2647" s="281">
        <v>34.46</v>
      </c>
      <c r="K2647" s="281">
        <v>15.76</v>
      </c>
      <c r="O2647" s="46"/>
      <c r="P2647" s="46"/>
      <c r="Q2647" s="46"/>
      <c r="R2647" s="46"/>
      <c r="S2647" s="46"/>
      <c r="T2647" s="46"/>
      <c r="U2647" s="46"/>
      <c r="V2647" s="46"/>
      <c r="W2647" s="46"/>
      <c r="X2647" s="46"/>
      <c r="Y2647" s="46"/>
    </row>
    <row r="2648" spans="1:25" ht="15" customHeight="1" x14ac:dyDescent="0.2">
      <c r="A2648" s="46"/>
      <c r="B2648" s="261" t="s">
        <v>953</v>
      </c>
      <c r="C2648" s="280" t="s">
        <v>957</v>
      </c>
      <c r="D2648" s="261" t="s">
        <v>47</v>
      </c>
      <c r="E2648" s="261" t="s">
        <v>958</v>
      </c>
      <c r="F2648" s="385" t="s">
        <v>3970</v>
      </c>
      <c r="G2648" s="385"/>
      <c r="H2648" s="279" t="s">
        <v>950</v>
      </c>
      <c r="I2648" s="282">
        <v>0.45739999999999997</v>
      </c>
      <c r="J2648" s="281">
        <v>26.08</v>
      </c>
      <c r="K2648" s="281">
        <v>11.92</v>
      </c>
      <c r="O2648" s="46"/>
      <c r="P2648" s="46"/>
      <c r="Q2648" s="46"/>
      <c r="R2648" s="46"/>
      <c r="S2648" s="46"/>
      <c r="T2648" s="46"/>
      <c r="U2648" s="46"/>
      <c r="V2648" s="46"/>
      <c r="W2648" s="46"/>
      <c r="X2648" s="46"/>
      <c r="Y2648" s="46"/>
    </row>
    <row r="2649" spans="1:25" ht="15" customHeight="1" x14ac:dyDescent="0.2">
      <c r="A2649" s="46"/>
      <c r="B2649" s="262" t="s">
        <v>919</v>
      </c>
      <c r="C2649" s="284" t="s">
        <v>1647</v>
      </c>
      <c r="D2649" s="262" t="s">
        <v>47</v>
      </c>
      <c r="E2649" s="262" t="s">
        <v>1648</v>
      </c>
      <c r="F2649" s="389" t="s">
        <v>923</v>
      </c>
      <c r="G2649" s="389"/>
      <c r="H2649" s="283" t="s">
        <v>49</v>
      </c>
      <c r="I2649" s="286">
        <v>2</v>
      </c>
      <c r="J2649" s="285">
        <v>0.79</v>
      </c>
      <c r="K2649" s="285">
        <v>1.58</v>
      </c>
      <c r="O2649" s="46"/>
      <c r="P2649" s="46"/>
      <c r="Q2649" s="46"/>
      <c r="R2649" s="46"/>
      <c r="S2649" s="46"/>
      <c r="T2649" s="46"/>
      <c r="U2649" s="46"/>
      <c r="V2649" s="46"/>
      <c r="W2649" s="46"/>
      <c r="X2649" s="46"/>
      <c r="Y2649" s="46"/>
    </row>
    <row r="2650" spans="1:25" ht="15" customHeight="1" x14ac:dyDescent="0.2">
      <c r="A2650" s="46"/>
      <c r="B2650" s="262" t="s">
        <v>919</v>
      </c>
      <c r="C2650" s="284" t="s">
        <v>1649</v>
      </c>
      <c r="D2650" s="262" t="s">
        <v>47</v>
      </c>
      <c r="E2650" s="262" t="s">
        <v>1650</v>
      </c>
      <c r="F2650" s="389" t="s">
        <v>923</v>
      </c>
      <c r="G2650" s="389"/>
      <c r="H2650" s="283" t="s">
        <v>49</v>
      </c>
      <c r="I2650" s="286">
        <v>1</v>
      </c>
      <c r="J2650" s="285">
        <v>259.56</v>
      </c>
      <c r="K2650" s="285">
        <v>259.56</v>
      </c>
      <c r="O2650" s="46"/>
      <c r="P2650" s="46"/>
      <c r="Q2650" s="46"/>
      <c r="R2650" s="46"/>
      <c r="S2650" s="46"/>
      <c r="T2650" s="46"/>
      <c r="U2650" s="46"/>
      <c r="V2650" s="46"/>
      <c r="W2650" s="46"/>
      <c r="X2650" s="46"/>
      <c r="Y2650" s="46"/>
    </row>
    <row r="2651" spans="1:25" ht="15" customHeight="1" x14ac:dyDescent="0.2">
      <c r="A2651" s="46"/>
      <c r="B2651" s="263"/>
      <c r="C2651" s="263"/>
      <c r="D2651" s="263"/>
      <c r="E2651" s="263"/>
      <c r="F2651" s="263" t="s">
        <v>924</v>
      </c>
      <c r="G2651" s="289">
        <v>24.41</v>
      </c>
      <c r="H2651" s="263" t="s">
        <v>925</v>
      </c>
      <c r="I2651" s="289">
        <v>0</v>
      </c>
      <c r="J2651" s="263" t="s">
        <v>926</v>
      </c>
      <c r="K2651" s="289">
        <v>24.41</v>
      </c>
      <c r="O2651" s="46"/>
      <c r="P2651" s="46"/>
      <c r="Q2651" s="46"/>
      <c r="R2651" s="46"/>
      <c r="S2651" s="46"/>
      <c r="T2651" s="46"/>
      <c r="U2651" s="46"/>
      <c r="V2651" s="46"/>
      <c r="W2651" s="46"/>
      <c r="X2651" s="46"/>
      <c r="Y2651" s="46"/>
    </row>
    <row r="2652" spans="1:25" ht="15" customHeight="1" thickBot="1" x14ac:dyDescent="0.25">
      <c r="A2652" s="46"/>
      <c r="B2652" s="263"/>
      <c r="C2652" s="263"/>
      <c r="D2652" s="263"/>
      <c r="E2652" s="263"/>
      <c r="F2652" s="263" t="s">
        <v>927</v>
      </c>
      <c r="G2652" s="289">
        <v>60.1</v>
      </c>
      <c r="H2652" s="263"/>
      <c r="I2652" s="386" t="s">
        <v>928</v>
      </c>
      <c r="J2652" s="386"/>
      <c r="K2652" s="289">
        <v>348.92</v>
      </c>
      <c r="O2652" s="46"/>
      <c r="P2652" s="46"/>
      <c r="Q2652" s="46"/>
      <c r="R2652" s="46"/>
      <c r="S2652" s="46"/>
      <c r="T2652" s="46"/>
      <c r="U2652" s="46"/>
      <c r="V2652" s="46"/>
      <c r="W2652" s="46"/>
      <c r="X2652" s="46"/>
      <c r="Y2652" s="46"/>
    </row>
    <row r="2653" spans="1:25" ht="15" customHeight="1" thickTop="1" x14ac:dyDescent="0.2">
      <c r="A2653" s="46"/>
      <c r="B2653" s="278"/>
      <c r="C2653" s="278"/>
      <c r="D2653" s="278"/>
      <c r="E2653" s="278"/>
      <c r="F2653" s="278"/>
      <c r="G2653" s="278"/>
      <c r="H2653" s="278"/>
      <c r="I2653" s="278"/>
      <c r="J2653" s="278"/>
      <c r="K2653" s="278"/>
      <c r="O2653" s="46"/>
      <c r="P2653" s="46"/>
      <c r="Q2653" s="46"/>
      <c r="R2653" s="46"/>
      <c r="S2653" s="46"/>
      <c r="T2653" s="46"/>
      <c r="U2653" s="46"/>
      <c r="V2653" s="46"/>
      <c r="W2653" s="46"/>
      <c r="X2653" s="46"/>
      <c r="Y2653" s="46"/>
    </row>
    <row r="2654" spans="1:25" ht="45.6" customHeight="1" x14ac:dyDescent="0.2">
      <c r="A2654" s="46"/>
      <c r="B2654" s="259" t="s">
        <v>636</v>
      </c>
      <c r="C2654" s="267" t="s">
        <v>24</v>
      </c>
      <c r="D2654" s="259" t="s">
        <v>25</v>
      </c>
      <c r="E2654" s="259" t="s">
        <v>26</v>
      </c>
      <c r="F2654" s="387" t="s">
        <v>917</v>
      </c>
      <c r="G2654" s="387"/>
      <c r="H2654" s="271" t="s">
        <v>27</v>
      </c>
      <c r="I2654" s="267" t="s">
        <v>28</v>
      </c>
      <c r="J2654" s="267" t="s">
        <v>29</v>
      </c>
      <c r="K2654" s="267" t="s">
        <v>30</v>
      </c>
      <c r="O2654" s="46"/>
      <c r="P2654" s="46"/>
      <c r="Q2654" s="46"/>
      <c r="R2654" s="46"/>
      <c r="S2654" s="46"/>
      <c r="T2654" s="46"/>
      <c r="U2654" s="46"/>
      <c r="V2654" s="46"/>
      <c r="W2654" s="46"/>
      <c r="X2654" s="46"/>
      <c r="Y2654" s="46"/>
    </row>
    <row r="2655" spans="1:25" ht="15" customHeight="1" x14ac:dyDescent="0.2">
      <c r="A2655" s="46"/>
      <c r="B2655" s="260" t="s">
        <v>918</v>
      </c>
      <c r="C2655" s="275" t="s">
        <v>2541</v>
      </c>
      <c r="D2655" s="260" t="s">
        <v>73</v>
      </c>
      <c r="E2655" s="260" t="s">
        <v>2542</v>
      </c>
      <c r="F2655" s="388" t="s">
        <v>1065</v>
      </c>
      <c r="G2655" s="388"/>
      <c r="H2655" s="274" t="s">
        <v>49</v>
      </c>
      <c r="I2655" s="277">
        <v>1</v>
      </c>
      <c r="J2655" s="276">
        <v>17.989999999999998</v>
      </c>
      <c r="K2655" s="276">
        <v>17.989999999999998</v>
      </c>
      <c r="O2655" s="46"/>
      <c r="P2655" s="46"/>
      <c r="Q2655" s="46"/>
      <c r="R2655" s="46"/>
      <c r="S2655" s="46"/>
      <c r="T2655" s="46"/>
      <c r="U2655" s="46"/>
      <c r="V2655" s="46"/>
      <c r="W2655" s="46"/>
      <c r="X2655" s="46"/>
      <c r="Y2655" s="46"/>
    </row>
    <row r="2656" spans="1:25" ht="15" customHeight="1" x14ac:dyDescent="0.2">
      <c r="A2656" s="46"/>
      <c r="B2656" s="261" t="s">
        <v>953</v>
      </c>
      <c r="C2656" s="280" t="s">
        <v>1019</v>
      </c>
      <c r="D2656" s="261" t="s">
        <v>47</v>
      </c>
      <c r="E2656" s="261" t="s">
        <v>1020</v>
      </c>
      <c r="F2656" s="385" t="s">
        <v>3970</v>
      </c>
      <c r="G2656" s="385"/>
      <c r="H2656" s="279" t="s">
        <v>950</v>
      </c>
      <c r="I2656" s="282">
        <v>0.2</v>
      </c>
      <c r="J2656" s="281">
        <v>24.73</v>
      </c>
      <c r="K2656" s="281">
        <v>4.9400000000000004</v>
      </c>
      <c r="O2656" s="46"/>
      <c r="P2656" s="46"/>
      <c r="Q2656" s="46"/>
      <c r="R2656" s="46"/>
      <c r="S2656" s="46"/>
      <c r="T2656" s="46"/>
      <c r="U2656" s="46"/>
      <c r="V2656" s="46"/>
      <c r="W2656" s="46"/>
      <c r="X2656" s="46"/>
      <c r="Y2656" s="46"/>
    </row>
    <row r="2657" spans="1:25" ht="15" customHeight="1" x14ac:dyDescent="0.2">
      <c r="A2657" s="46"/>
      <c r="B2657" s="262" t="s">
        <v>919</v>
      </c>
      <c r="C2657" s="284" t="s">
        <v>2723</v>
      </c>
      <c r="D2657" s="262" t="s">
        <v>39</v>
      </c>
      <c r="E2657" s="262" t="s">
        <v>637</v>
      </c>
      <c r="F2657" s="389" t="s">
        <v>923</v>
      </c>
      <c r="G2657" s="389"/>
      <c r="H2657" s="283" t="s">
        <v>304</v>
      </c>
      <c r="I2657" s="286">
        <v>1</v>
      </c>
      <c r="J2657" s="285">
        <v>13.05</v>
      </c>
      <c r="K2657" s="285">
        <v>13.05</v>
      </c>
      <c r="O2657" s="46"/>
      <c r="P2657" s="46"/>
      <c r="Q2657" s="46"/>
      <c r="R2657" s="46"/>
      <c r="S2657" s="46"/>
      <c r="T2657" s="46"/>
      <c r="U2657" s="46"/>
      <c r="V2657" s="46"/>
      <c r="W2657" s="46"/>
      <c r="X2657" s="46"/>
      <c r="Y2657" s="46"/>
    </row>
    <row r="2658" spans="1:25" ht="15" customHeight="1" x14ac:dyDescent="0.2">
      <c r="A2658" s="46"/>
      <c r="B2658" s="263"/>
      <c r="C2658" s="263"/>
      <c r="D2658" s="263"/>
      <c r="E2658" s="263"/>
      <c r="F2658" s="263" t="s">
        <v>924</v>
      </c>
      <c r="G2658" s="289">
        <v>4.12</v>
      </c>
      <c r="H2658" s="263" t="s">
        <v>925</v>
      </c>
      <c r="I2658" s="289">
        <v>0</v>
      </c>
      <c r="J2658" s="263" t="s">
        <v>926</v>
      </c>
      <c r="K2658" s="289">
        <v>4.12</v>
      </c>
      <c r="O2658" s="46"/>
      <c r="P2658" s="46"/>
      <c r="Q2658" s="46"/>
      <c r="R2658" s="46"/>
      <c r="S2658" s="46"/>
      <c r="T2658" s="46"/>
      <c r="U2658" s="46"/>
      <c r="V2658" s="46"/>
      <c r="W2658" s="46"/>
      <c r="X2658" s="46"/>
      <c r="Y2658" s="46"/>
    </row>
    <row r="2659" spans="1:25" ht="15" customHeight="1" x14ac:dyDescent="0.2">
      <c r="A2659" s="46"/>
      <c r="B2659" s="263"/>
      <c r="C2659" s="263"/>
      <c r="D2659" s="263"/>
      <c r="E2659" s="263"/>
      <c r="F2659" s="263" t="s">
        <v>927</v>
      </c>
      <c r="G2659" s="289">
        <v>3.74</v>
      </c>
      <c r="H2659" s="263"/>
      <c r="I2659" s="386" t="s">
        <v>928</v>
      </c>
      <c r="J2659" s="386"/>
      <c r="K2659" s="289">
        <v>21.73</v>
      </c>
      <c r="O2659" s="46"/>
      <c r="P2659" s="46"/>
      <c r="Q2659" s="46"/>
      <c r="R2659" s="46"/>
      <c r="S2659" s="46"/>
      <c r="T2659" s="46"/>
      <c r="U2659" s="46"/>
      <c r="V2659" s="46"/>
      <c r="W2659" s="46"/>
      <c r="X2659" s="46"/>
      <c r="Y2659" s="46"/>
    </row>
    <row r="2660" spans="1:25" ht="15" customHeight="1" x14ac:dyDescent="0.2">
      <c r="A2660" s="46"/>
      <c r="B2660" s="401" t="s">
        <v>2776</v>
      </c>
      <c r="C2660" s="401"/>
      <c r="D2660" s="401"/>
      <c r="E2660" s="401"/>
      <c r="F2660" s="401"/>
      <c r="G2660" s="401"/>
      <c r="H2660" s="401"/>
      <c r="I2660" s="401"/>
      <c r="J2660" s="401"/>
      <c r="K2660" s="401"/>
      <c r="O2660" s="46"/>
      <c r="P2660" s="46"/>
      <c r="Q2660" s="46"/>
      <c r="R2660" s="46"/>
      <c r="S2660" s="46"/>
      <c r="T2660" s="46"/>
      <c r="U2660" s="46"/>
      <c r="V2660" s="46"/>
      <c r="W2660" s="46"/>
      <c r="X2660" s="46"/>
      <c r="Y2660" s="46"/>
    </row>
    <row r="2661" spans="1:25" ht="15" customHeight="1" thickBot="1" x14ac:dyDescent="0.25">
      <c r="A2661" s="46"/>
      <c r="B2661" s="425" t="s">
        <v>2830</v>
      </c>
      <c r="C2661" s="425"/>
      <c r="D2661" s="425"/>
      <c r="E2661" s="425"/>
      <c r="F2661" s="425"/>
      <c r="G2661" s="425"/>
      <c r="H2661" s="425"/>
      <c r="I2661" s="425"/>
      <c r="J2661" s="425"/>
      <c r="K2661" s="425"/>
      <c r="O2661" s="46"/>
      <c r="P2661" s="46"/>
      <c r="Q2661" s="46"/>
      <c r="R2661" s="46"/>
      <c r="S2661" s="46"/>
      <c r="T2661" s="46"/>
      <c r="U2661" s="46"/>
      <c r="V2661" s="46"/>
      <c r="W2661" s="46"/>
      <c r="X2661" s="46"/>
      <c r="Y2661" s="46"/>
    </row>
    <row r="2662" spans="1:25" ht="15" customHeight="1" thickTop="1" x14ac:dyDescent="0.2">
      <c r="A2662" s="46"/>
      <c r="B2662" s="278"/>
      <c r="C2662" s="278"/>
      <c r="D2662" s="278"/>
      <c r="E2662" s="278"/>
      <c r="F2662" s="278"/>
      <c r="G2662" s="278"/>
      <c r="H2662" s="278"/>
      <c r="I2662" s="278"/>
      <c r="J2662" s="278"/>
      <c r="K2662" s="278"/>
      <c r="O2662" s="46"/>
      <c r="P2662" s="46"/>
      <c r="Q2662" s="46"/>
      <c r="R2662" s="46"/>
      <c r="S2662" s="46"/>
      <c r="T2662" s="46"/>
      <c r="U2662" s="46"/>
      <c r="V2662" s="46"/>
      <c r="W2662" s="46"/>
      <c r="X2662" s="46"/>
      <c r="Y2662" s="46"/>
    </row>
    <row r="2663" spans="1:25" ht="15" customHeight="1" x14ac:dyDescent="0.2">
      <c r="A2663" s="46"/>
      <c r="B2663" s="259" t="s">
        <v>638</v>
      </c>
      <c r="C2663" s="267" t="s">
        <v>24</v>
      </c>
      <c r="D2663" s="259" t="s">
        <v>25</v>
      </c>
      <c r="E2663" s="259" t="s">
        <v>26</v>
      </c>
      <c r="F2663" s="387" t="s">
        <v>917</v>
      </c>
      <c r="G2663" s="387"/>
      <c r="H2663" s="271" t="s">
        <v>27</v>
      </c>
      <c r="I2663" s="267" t="s">
        <v>28</v>
      </c>
      <c r="J2663" s="267" t="s">
        <v>29</v>
      </c>
      <c r="K2663" s="267" t="s">
        <v>30</v>
      </c>
      <c r="O2663" s="46"/>
      <c r="P2663" s="46"/>
      <c r="Q2663" s="46"/>
      <c r="R2663" s="46"/>
      <c r="S2663" s="46"/>
      <c r="T2663" s="46"/>
      <c r="U2663" s="46"/>
      <c r="V2663" s="46"/>
      <c r="W2663" s="46"/>
      <c r="X2663" s="46"/>
      <c r="Y2663" s="46"/>
    </row>
    <row r="2664" spans="1:25" ht="45.6" customHeight="1" x14ac:dyDescent="0.2">
      <c r="A2664" s="46"/>
      <c r="B2664" s="260" t="s">
        <v>918</v>
      </c>
      <c r="C2664" s="275" t="s">
        <v>2559</v>
      </c>
      <c r="D2664" s="260" t="s">
        <v>73</v>
      </c>
      <c r="E2664" s="260" t="s">
        <v>639</v>
      </c>
      <c r="F2664" s="388" t="s">
        <v>1065</v>
      </c>
      <c r="G2664" s="388"/>
      <c r="H2664" s="274" t="s">
        <v>49</v>
      </c>
      <c r="I2664" s="277">
        <v>1</v>
      </c>
      <c r="J2664" s="276">
        <v>215.13</v>
      </c>
      <c r="K2664" s="276">
        <v>215.13</v>
      </c>
      <c r="O2664" s="46"/>
      <c r="P2664" s="46"/>
      <c r="Q2664" s="46"/>
      <c r="R2664" s="46"/>
      <c r="S2664" s="46"/>
      <c r="T2664" s="46"/>
      <c r="U2664" s="46"/>
      <c r="V2664" s="46"/>
      <c r="W2664" s="46"/>
      <c r="X2664" s="46"/>
      <c r="Y2664" s="46"/>
    </row>
    <row r="2665" spans="1:25" ht="15" customHeight="1" x14ac:dyDescent="0.2">
      <c r="A2665" s="46"/>
      <c r="B2665" s="261" t="s">
        <v>953</v>
      </c>
      <c r="C2665" s="280" t="s">
        <v>1086</v>
      </c>
      <c r="D2665" s="261" t="s">
        <v>47</v>
      </c>
      <c r="E2665" s="261" t="s">
        <v>1087</v>
      </c>
      <c r="F2665" s="385" t="s">
        <v>3970</v>
      </c>
      <c r="G2665" s="385"/>
      <c r="H2665" s="279" t="s">
        <v>950</v>
      </c>
      <c r="I2665" s="282">
        <v>0.15</v>
      </c>
      <c r="J2665" s="281">
        <v>35.590000000000003</v>
      </c>
      <c r="K2665" s="281">
        <v>5.33</v>
      </c>
      <c r="O2665" s="46"/>
      <c r="P2665" s="46"/>
      <c r="Q2665" s="46"/>
      <c r="R2665" s="46"/>
      <c r="S2665" s="46"/>
      <c r="T2665" s="46"/>
      <c r="U2665" s="46"/>
      <c r="V2665" s="46"/>
      <c r="W2665" s="46"/>
      <c r="X2665" s="46"/>
      <c r="Y2665" s="46"/>
    </row>
    <row r="2666" spans="1:25" ht="15" customHeight="1" x14ac:dyDescent="0.2">
      <c r="A2666" s="46"/>
      <c r="B2666" s="262" t="s">
        <v>919</v>
      </c>
      <c r="C2666" s="284" t="s">
        <v>1651</v>
      </c>
      <c r="D2666" s="262" t="s">
        <v>36</v>
      </c>
      <c r="E2666" s="262" t="s">
        <v>1652</v>
      </c>
      <c r="F2666" s="389" t="s">
        <v>923</v>
      </c>
      <c r="G2666" s="389"/>
      <c r="H2666" s="283" t="s">
        <v>304</v>
      </c>
      <c r="I2666" s="286">
        <v>6</v>
      </c>
      <c r="J2666" s="285">
        <v>0.05</v>
      </c>
      <c r="K2666" s="285">
        <v>0.3</v>
      </c>
      <c r="O2666" s="46"/>
      <c r="P2666" s="46"/>
      <c r="Q2666" s="46"/>
      <c r="R2666" s="46"/>
      <c r="S2666" s="46"/>
      <c r="T2666" s="46"/>
      <c r="U2666" s="46"/>
      <c r="V2666" s="46"/>
      <c r="W2666" s="46"/>
      <c r="X2666" s="46"/>
      <c r="Y2666" s="46"/>
    </row>
    <row r="2667" spans="1:25" ht="15" customHeight="1" x14ac:dyDescent="0.2">
      <c r="A2667" s="46"/>
      <c r="B2667" s="262" t="s">
        <v>919</v>
      </c>
      <c r="C2667" s="284" t="s">
        <v>1653</v>
      </c>
      <c r="D2667" s="262" t="s">
        <v>36</v>
      </c>
      <c r="E2667" s="262" t="s">
        <v>1654</v>
      </c>
      <c r="F2667" s="389" t="s">
        <v>923</v>
      </c>
      <c r="G2667" s="389"/>
      <c r="H2667" s="283" t="s">
        <v>304</v>
      </c>
      <c r="I2667" s="286">
        <v>1</v>
      </c>
      <c r="J2667" s="285">
        <v>209.5</v>
      </c>
      <c r="K2667" s="285">
        <v>209.5</v>
      </c>
      <c r="O2667" s="46"/>
      <c r="P2667" s="46"/>
      <c r="Q2667" s="46"/>
      <c r="R2667" s="46"/>
      <c r="S2667" s="46"/>
      <c r="T2667" s="46"/>
      <c r="U2667" s="46"/>
      <c r="V2667" s="46"/>
      <c r="W2667" s="46"/>
      <c r="X2667" s="46"/>
      <c r="Y2667" s="46"/>
    </row>
    <row r="2668" spans="1:25" ht="15" customHeight="1" x14ac:dyDescent="0.2">
      <c r="A2668" s="46"/>
      <c r="B2668" s="263"/>
      <c r="C2668" s="263"/>
      <c r="D2668" s="263"/>
      <c r="E2668" s="263"/>
      <c r="F2668" s="263" t="s">
        <v>924</v>
      </c>
      <c r="G2668" s="289">
        <v>4.7</v>
      </c>
      <c r="H2668" s="263" t="s">
        <v>925</v>
      </c>
      <c r="I2668" s="289">
        <v>0</v>
      </c>
      <c r="J2668" s="263" t="s">
        <v>926</v>
      </c>
      <c r="K2668" s="289">
        <v>4.7</v>
      </c>
      <c r="O2668" s="46"/>
      <c r="P2668" s="46"/>
      <c r="Q2668" s="46"/>
      <c r="R2668" s="46"/>
      <c r="S2668" s="46"/>
      <c r="T2668" s="46"/>
      <c r="U2668" s="46"/>
      <c r="V2668" s="46"/>
      <c r="W2668" s="46"/>
      <c r="X2668" s="46"/>
      <c r="Y2668" s="46"/>
    </row>
    <row r="2669" spans="1:25" ht="15" customHeight="1" x14ac:dyDescent="0.2">
      <c r="A2669" s="46"/>
      <c r="B2669" s="263"/>
      <c r="C2669" s="263"/>
      <c r="D2669" s="263"/>
      <c r="E2669" s="263"/>
      <c r="F2669" s="263" t="s">
        <v>927</v>
      </c>
      <c r="G2669" s="289">
        <v>44.76</v>
      </c>
      <c r="H2669" s="263"/>
      <c r="I2669" s="386" t="s">
        <v>928</v>
      </c>
      <c r="J2669" s="386"/>
      <c r="K2669" s="289">
        <v>259.89</v>
      </c>
      <c r="O2669" s="46"/>
      <c r="P2669" s="46"/>
      <c r="Q2669" s="46"/>
      <c r="R2669" s="46"/>
      <c r="S2669" s="46"/>
      <c r="T2669" s="46"/>
      <c r="U2669" s="46"/>
      <c r="V2669" s="46"/>
      <c r="W2669" s="46"/>
      <c r="X2669" s="46"/>
      <c r="Y2669" s="46"/>
    </row>
    <row r="2670" spans="1:25" ht="15" customHeight="1" x14ac:dyDescent="0.2">
      <c r="A2670" s="46"/>
      <c r="B2670" s="401" t="s">
        <v>2776</v>
      </c>
      <c r="C2670" s="401"/>
      <c r="D2670" s="401"/>
      <c r="E2670" s="401"/>
      <c r="F2670" s="401"/>
      <c r="G2670" s="401"/>
      <c r="H2670" s="401"/>
      <c r="I2670" s="401"/>
      <c r="J2670" s="401"/>
      <c r="K2670" s="401"/>
      <c r="O2670" s="46"/>
      <c r="P2670" s="46"/>
      <c r="Q2670" s="46"/>
      <c r="R2670" s="46"/>
      <c r="S2670" s="46"/>
      <c r="T2670" s="46"/>
      <c r="U2670" s="46"/>
      <c r="V2670" s="46"/>
      <c r="W2670" s="46"/>
      <c r="X2670" s="46"/>
      <c r="Y2670" s="46"/>
    </row>
    <row r="2671" spans="1:25" ht="15" customHeight="1" thickBot="1" x14ac:dyDescent="0.25">
      <c r="A2671" s="46"/>
      <c r="B2671" s="425" t="s">
        <v>2831</v>
      </c>
      <c r="C2671" s="425"/>
      <c r="D2671" s="425"/>
      <c r="E2671" s="425"/>
      <c r="F2671" s="425"/>
      <c r="G2671" s="425"/>
      <c r="H2671" s="425"/>
      <c r="I2671" s="425"/>
      <c r="J2671" s="425"/>
      <c r="K2671" s="425"/>
      <c r="O2671" s="46"/>
      <c r="P2671" s="46"/>
      <c r="Q2671" s="46"/>
      <c r="R2671" s="46"/>
      <c r="S2671" s="46"/>
      <c r="T2671" s="46"/>
      <c r="U2671" s="46"/>
      <c r="V2671" s="46"/>
      <c r="W2671" s="46"/>
      <c r="X2671" s="46"/>
      <c r="Y2671" s="46"/>
    </row>
    <row r="2672" spans="1:25" ht="15" customHeight="1" thickTop="1" x14ac:dyDescent="0.2">
      <c r="A2672" s="46"/>
      <c r="B2672" s="278"/>
      <c r="C2672" s="278"/>
      <c r="D2672" s="278"/>
      <c r="E2672" s="278"/>
      <c r="F2672" s="278"/>
      <c r="G2672" s="278"/>
      <c r="H2672" s="278"/>
      <c r="I2672" s="278"/>
      <c r="J2672" s="278"/>
      <c r="K2672" s="278"/>
      <c r="O2672" s="46"/>
      <c r="P2672" s="46"/>
      <c r="Q2672" s="46"/>
      <c r="R2672" s="46"/>
      <c r="S2672" s="46"/>
      <c r="T2672" s="46"/>
      <c r="U2672" s="46"/>
      <c r="V2672" s="46"/>
      <c r="W2672" s="46"/>
      <c r="X2672" s="46"/>
      <c r="Y2672" s="46"/>
    </row>
    <row r="2673" spans="1:25" ht="15" customHeight="1" x14ac:dyDescent="0.2">
      <c r="A2673" s="46"/>
      <c r="B2673" s="259" t="s">
        <v>640</v>
      </c>
      <c r="C2673" s="267" t="s">
        <v>24</v>
      </c>
      <c r="D2673" s="259" t="s">
        <v>25</v>
      </c>
      <c r="E2673" s="259" t="s">
        <v>26</v>
      </c>
      <c r="F2673" s="387" t="s">
        <v>917</v>
      </c>
      <c r="G2673" s="387"/>
      <c r="H2673" s="271" t="s">
        <v>27</v>
      </c>
      <c r="I2673" s="267" t="s">
        <v>28</v>
      </c>
      <c r="J2673" s="267" t="s">
        <v>29</v>
      </c>
      <c r="K2673" s="267" t="s">
        <v>30</v>
      </c>
      <c r="O2673" s="46"/>
      <c r="P2673" s="46"/>
      <c r="Q2673" s="46"/>
      <c r="R2673" s="46"/>
      <c r="S2673" s="46"/>
      <c r="T2673" s="46"/>
      <c r="U2673" s="46"/>
      <c r="V2673" s="46"/>
      <c r="W2673" s="46"/>
      <c r="X2673" s="46"/>
      <c r="Y2673" s="46"/>
    </row>
    <row r="2674" spans="1:25" ht="45.6" customHeight="1" x14ac:dyDescent="0.2">
      <c r="A2674" s="46"/>
      <c r="B2674" s="260" t="s">
        <v>918</v>
      </c>
      <c r="C2674" s="275" t="s">
        <v>2555</v>
      </c>
      <c r="D2674" s="260" t="s">
        <v>73</v>
      </c>
      <c r="E2674" s="260" t="s">
        <v>2556</v>
      </c>
      <c r="F2674" s="388" t="s">
        <v>956</v>
      </c>
      <c r="G2674" s="388"/>
      <c r="H2674" s="274" t="s">
        <v>49</v>
      </c>
      <c r="I2674" s="277">
        <v>1</v>
      </c>
      <c r="J2674" s="276">
        <v>44.84</v>
      </c>
      <c r="K2674" s="276">
        <v>44.84</v>
      </c>
      <c r="O2674" s="46"/>
      <c r="P2674" s="46"/>
      <c r="Q2674" s="46"/>
      <c r="R2674" s="46"/>
      <c r="S2674" s="46"/>
      <c r="T2674" s="46"/>
      <c r="U2674" s="46"/>
      <c r="V2674" s="46"/>
      <c r="W2674" s="46"/>
      <c r="X2674" s="46"/>
      <c r="Y2674" s="46"/>
    </row>
    <row r="2675" spans="1:25" ht="15" customHeight="1" x14ac:dyDescent="0.2">
      <c r="A2675" s="46"/>
      <c r="B2675" s="262" t="s">
        <v>919</v>
      </c>
      <c r="C2675" s="284" t="s">
        <v>2724</v>
      </c>
      <c r="D2675" s="262" t="s">
        <v>47</v>
      </c>
      <c r="E2675" s="262" t="s">
        <v>2725</v>
      </c>
      <c r="F2675" s="389" t="s">
        <v>923</v>
      </c>
      <c r="G2675" s="389"/>
      <c r="H2675" s="283" t="s">
        <v>49</v>
      </c>
      <c r="I2675" s="286">
        <v>1</v>
      </c>
      <c r="J2675" s="285">
        <v>44.84</v>
      </c>
      <c r="K2675" s="285">
        <v>44.84</v>
      </c>
      <c r="O2675" s="46"/>
      <c r="P2675" s="46"/>
      <c r="Q2675" s="46"/>
      <c r="R2675" s="46"/>
      <c r="S2675" s="46"/>
      <c r="T2675" s="46"/>
      <c r="U2675" s="46"/>
      <c r="V2675" s="46"/>
      <c r="W2675" s="46"/>
      <c r="X2675" s="46"/>
      <c r="Y2675" s="46"/>
    </row>
    <row r="2676" spans="1:25" ht="15" customHeight="1" x14ac:dyDescent="0.2">
      <c r="A2676" s="46"/>
      <c r="B2676" s="263"/>
      <c r="C2676" s="263"/>
      <c r="D2676" s="263"/>
      <c r="E2676" s="263"/>
      <c r="F2676" s="263" t="s">
        <v>924</v>
      </c>
      <c r="G2676" s="289">
        <v>0</v>
      </c>
      <c r="H2676" s="263" t="s">
        <v>925</v>
      </c>
      <c r="I2676" s="289">
        <v>0</v>
      </c>
      <c r="J2676" s="263" t="s">
        <v>926</v>
      </c>
      <c r="K2676" s="289">
        <v>0</v>
      </c>
      <c r="O2676" s="46"/>
      <c r="P2676" s="46"/>
      <c r="Q2676" s="46"/>
      <c r="R2676" s="46"/>
      <c r="S2676" s="46"/>
      <c r="T2676" s="46"/>
      <c r="U2676" s="46"/>
      <c r="V2676" s="46"/>
      <c r="W2676" s="46"/>
      <c r="X2676" s="46"/>
      <c r="Y2676" s="46"/>
    </row>
    <row r="2677" spans="1:25" ht="15" customHeight="1" x14ac:dyDescent="0.2">
      <c r="A2677" s="46"/>
      <c r="B2677" s="263"/>
      <c r="C2677" s="263"/>
      <c r="D2677" s="263"/>
      <c r="E2677" s="263"/>
      <c r="F2677" s="263" t="s">
        <v>927</v>
      </c>
      <c r="G2677" s="289">
        <v>9.33</v>
      </c>
      <c r="H2677" s="263"/>
      <c r="I2677" s="386" t="s">
        <v>928</v>
      </c>
      <c r="J2677" s="386"/>
      <c r="K2677" s="289">
        <v>54.17</v>
      </c>
      <c r="O2677" s="46"/>
      <c r="P2677" s="46"/>
      <c r="Q2677" s="46"/>
      <c r="R2677" s="46"/>
      <c r="S2677" s="46"/>
      <c r="T2677" s="46"/>
      <c r="U2677" s="46"/>
      <c r="V2677" s="46"/>
      <c r="W2677" s="46"/>
      <c r="X2677" s="46"/>
      <c r="Y2677" s="46"/>
    </row>
    <row r="2678" spans="1:25" ht="15" customHeight="1" x14ac:dyDescent="0.2">
      <c r="A2678" s="46"/>
      <c r="B2678" s="401" t="s">
        <v>2776</v>
      </c>
      <c r="C2678" s="401"/>
      <c r="D2678" s="401"/>
      <c r="E2678" s="401"/>
      <c r="F2678" s="401"/>
      <c r="G2678" s="401"/>
      <c r="H2678" s="401"/>
      <c r="I2678" s="401"/>
      <c r="J2678" s="401"/>
      <c r="K2678" s="401"/>
      <c r="O2678" s="46"/>
      <c r="P2678" s="46"/>
      <c r="Q2678" s="46"/>
      <c r="R2678" s="46"/>
      <c r="S2678" s="46"/>
      <c r="T2678" s="46"/>
      <c r="U2678" s="46"/>
      <c r="V2678" s="46"/>
      <c r="W2678" s="46"/>
      <c r="X2678" s="46"/>
      <c r="Y2678" s="46"/>
    </row>
    <row r="2679" spans="1:25" ht="15" customHeight="1" thickBot="1" x14ac:dyDescent="0.25">
      <c r="A2679" s="46"/>
      <c r="B2679" s="425" t="s">
        <v>2832</v>
      </c>
      <c r="C2679" s="425"/>
      <c r="D2679" s="425"/>
      <c r="E2679" s="425"/>
      <c r="F2679" s="425"/>
      <c r="G2679" s="425"/>
      <c r="H2679" s="425"/>
      <c r="I2679" s="425"/>
      <c r="J2679" s="425"/>
      <c r="K2679" s="425"/>
      <c r="O2679" s="46"/>
      <c r="P2679" s="46"/>
      <c r="Q2679" s="46"/>
      <c r="R2679" s="46"/>
      <c r="S2679" s="46"/>
      <c r="T2679" s="46"/>
      <c r="U2679" s="46"/>
      <c r="V2679" s="46"/>
      <c r="W2679" s="46"/>
      <c r="X2679" s="46"/>
      <c r="Y2679" s="46"/>
    </row>
    <row r="2680" spans="1:25" ht="15" customHeight="1" thickTop="1" x14ac:dyDescent="0.2">
      <c r="A2680" s="46"/>
      <c r="B2680" s="278"/>
      <c r="C2680" s="278"/>
      <c r="D2680" s="278"/>
      <c r="E2680" s="278"/>
      <c r="F2680" s="278"/>
      <c r="G2680" s="278"/>
      <c r="H2680" s="278"/>
      <c r="I2680" s="278"/>
      <c r="J2680" s="278"/>
      <c r="K2680" s="278"/>
      <c r="O2680" s="46"/>
      <c r="P2680" s="46"/>
      <c r="Q2680" s="46"/>
      <c r="R2680" s="46"/>
      <c r="S2680" s="46"/>
      <c r="T2680" s="46"/>
      <c r="U2680" s="46"/>
      <c r="V2680" s="46"/>
      <c r="W2680" s="46"/>
      <c r="X2680" s="46"/>
      <c r="Y2680" s="46"/>
    </row>
    <row r="2681" spans="1:25" ht="15" customHeight="1" x14ac:dyDescent="0.2">
      <c r="A2681" s="46"/>
      <c r="B2681" s="259" t="s">
        <v>641</v>
      </c>
      <c r="C2681" s="267" t="s">
        <v>24</v>
      </c>
      <c r="D2681" s="259" t="s">
        <v>25</v>
      </c>
      <c r="E2681" s="259" t="s">
        <v>26</v>
      </c>
      <c r="F2681" s="387" t="s">
        <v>917</v>
      </c>
      <c r="G2681" s="387"/>
      <c r="H2681" s="271" t="s">
        <v>27</v>
      </c>
      <c r="I2681" s="267" t="s">
        <v>28</v>
      </c>
      <c r="J2681" s="267" t="s">
        <v>29</v>
      </c>
      <c r="K2681" s="267" t="s">
        <v>30</v>
      </c>
      <c r="O2681" s="46"/>
      <c r="P2681" s="46"/>
      <c r="Q2681" s="46"/>
      <c r="R2681" s="46"/>
      <c r="S2681" s="46"/>
      <c r="T2681" s="46"/>
      <c r="U2681" s="46"/>
      <c r="V2681" s="46"/>
      <c r="W2681" s="46"/>
      <c r="X2681" s="46"/>
      <c r="Y2681" s="46"/>
    </row>
    <row r="2682" spans="1:25" ht="15" customHeight="1" x14ac:dyDescent="0.2">
      <c r="A2682" s="46"/>
      <c r="B2682" s="260" t="s">
        <v>918</v>
      </c>
      <c r="C2682" s="275" t="s">
        <v>2601</v>
      </c>
      <c r="D2682" s="260" t="s">
        <v>73</v>
      </c>
      <c r="E2682" s="260" t="s">
        <v>642</v>
      </c>
      <c r="F2682" s="388" t="s">
        <v>1065</v>
      </c>
      <c r="G2682" s="388"/>
      <c r="H2682" s="274" t="s">
        <v>49</v>
      </c>
      <c r="I2682" s="277">
        <v>1</v>
      </c>
      <c r="J2682" s="276">
        <v>17.350000000000001</v>
      </c>
      <c r="K2682" s="276">
        <v>17.350000000000001</v>
      </c>
      <c r="O2682" s="46"/>
      <c r="P2682" s="46"/>
      <c r="Q2682" s="46"/>
      <c r="R2682" s="46"/>
      <c r="S2682" s="46"/>
      <c r="T2682" s="46"/>
      <c r="U2682" s="46"/>
      <c r="V2682" s="46"/>
      <c r="W2682" s="46"/>
      <c r="X2682" s="46"/>
      <c r="Y2682" s="46"/>
    </row>
    <row r="2683" spans="1:25" ht="15" customHeight="1" x14ac:dyDescent="0.2">
      <c r="A2683" s="46"/>
      <c r="B2683" s="261" t="s">
        <v>953</v>
      </c>
      <c r="C2683" s="280" t="s">
        <v>1086</v>
      </c>
      <c r="D2683" s="261" t="s">
        <v>47</v>
      </c>
      <c r="E2683" s="261" t="s">
        <v>1087</v>
      </c>
      <c r="F2683" s="385" t="s">
        <v>3970</v>
      </c>
      <c r="G2683" s="385"/>
      <c r="H2683" s="279" t="s">
        <v>950</v>
      </c>
      <c r="I2683" s="282">
        <v>0.1</v>
      </c>
      <c r="J2683" s="281">
        <v>35.590000000000003</v>
      </c>
      <c r="K2683" s="281">
        <v>3.55</v>
      </c>
      <c r="O2683" s="46"/>
      <c r="P2683" s="46"/>
      <c r="Q2683" s="46"/>
      <c r="R2683" s="46"/>
      <c r="S2683" s="46"/>
      <c r="T2683" s="46"/>
      <c r="U2683" s="46"/>
      <c r="V2683" s="46"/>
      <c r="W2683" s="46"/>
      <c r="X2683" s="46"/>
      <c r="Y2683" s="46"/>
    </row>
    <row r="2684" spans="1:25" ht="45.6" customHeight="1" x14ac:dyDescent="0.2">
      <c r="A2684" s="46"/>
      <c r="B2684" s="261" t="s">
        <v>953</v>
      </c>
      <c r="C2684" s="280" t="s">
        <v>1019</v>
      </c>
      <c r="D2684" s="261" t="s">
        <v>47</v>
      </c>
      <c r="E2684" s="261" t="s">
        <v>1020</v>
      </c>
      <c r="F2684" s="385" t="s">
        <v>3970</v>
      </c>
      <c r="G2684" s="385"/>
      <c r="H2684" s="279" t="s">
        <v>950</v>
      </c>
      <c r="I2684" s="282">
        <v>0.2</v>
      </c>
      <c r="J2684" s="281">
        <v>24.73</v>
      </c>
      <c r="K2684" s="281">
        <v>4.9400000000000004</v>
      </c>
      <c r="O2684" s="46"/>
      <c r="P2684" s="46"/>
      <c r="Q2684" s="46"/>
      <c r="R2684" s="46"/>
      <c r="S2684" s="46"/>
      <c r="T2684" s="46"/>
      <c r="U2684" s="46"/>
      <c r="V2684" s="46"/>
      <c r="W2684" s="46"/>
      <c r="X2684" s="46"/>
      <c r="Y2684" s="46"/>
    </row>
    <row r="2685" spans="1:25" ht="15" customHeight="1" x14ac:dyDescent="0.2">
      <c r="A2685" s="46"/>
      <c r="B2685" s="262" t="s">
        <v>919</v>
      </c>
      <c r="C2685" s="284" t="s">
        <v>1655</v>
      </c>
      <c r="D2685" s="262" t="s">
        <v>36</v>
      </c>
      <c r="E2685" s="262" t="s">
        <v>1656</v>
      </c>
      <c r="F2685" s="389" t="s">
        <v>923</v>
      </c>
      <c r="G2685" s="389"/>
      <c r="H2685" s="283" t="s">
        <v>304</v>
      </c>
      <c r="I2685" s="286">
        <v>1</v>
      </c>
      <c r="J2685" s="285">
        <v>8.86</v>
      </c>
      <c r="K2685" s="285">
        <v>8.86</v>
      </c>
      <c r="O2685" s="46"/>
      <c r="P2685" s="46"/>
      <c r="Q2685" s="46"/>
      <c r="R2685" s="46"/>
      <c r="S2685" s="46"/>
      <c r="T2685" s="46"/>
      <c r="U2685" s="46"/>
      <c r="V2685" s="46"/>
      <c r="W2685" s="46"/>
      <c r="X2685" s="46"/>
      <c r="Y2685" s="46"/>
    </row>
    <row r="2686" spans="1:25" ht="15" customHeight="1" x14ac:dyDescent="0.2">
      <c r="A2686" s="46"/>
      <c r="B2686" s="263"/>
      <c r="C2686" s="263"/>
      <c r="D2686" s="263"/>
      <c r="E2686" s="263"/>
      <c r="F2686" s="263" t="s">
        <v>924</v>
      </c>
      <c r="G2686" s="289">
        <v>7.25</v>
      </c>
      <c r="H2686" s="263" t="s">
        <v>925</v>
      </c>
      <c r="I2686" s="289">
        <v>0</v>
      </c>
      <c r="J2686" s="263" t="s">
        <v>926</v>
      </c>
      <c r="K2686" s="289">
        <v>7.25</v>
      </c>
      <c r="O2686" s="46"/>
      <c r="P2686" s="46"/>
      <c r="Q2686" s="46"/>
      <c r="R2686" s="46"/>
      <c r="S2686" s="46"/>
      <c r="T2686" s="46"/>
      <c r="U2686" s="46"/>
      <c r="V2686" s="46"/>
      <c r="W2686" s="46"/>
      <c r="X2686" s="46"/>
      <c r="Y2686" s="46"/>
    </row>
    <row r="2687" spans="1:25" ht="15" customHeight="1" x14ac:dyDescent="0.2">
      <c r="A2687" s="46"/>
      <c r="B2687" s="263"/>
      <c r="C2687" s="263"/>
      <c r="D2687" s="263"/>
      <c r="E2687" s="263"/>
      <c r="F2687" s="263" t="s">
        <v>927</v>
      </c>
      <c r="G2687" s="289">
        <v>3.61</v>
      </c>
      <c r="H2687" s="263"/>
      <c r="I2687" s="386" t="s">
        <v>928</v>
      </c>
      <c r="J2687" s="386"/>
      <c r="K2687" s="289">
        <v>20.96</v>
      </c>
      <c r="O2687" s="46"/>
      <c r="P2687" s="46"/>
      <c r="Q2687" s="46"/>
      <c r="R2687" s="46"/>
      <c r="S2687" s="46"/>
      <c r="T2687" s="46"/>
      <c r="U2687" s="46"/>
      <c r="V2687" s="46"/>
      <c r="W2687" s="46"/>
      <c r="X2687" s="46"/>
      <c r="Y2687" s="46"/>
    </row>
    <row r="2688" spans="1:25" ht="15" customHeight="1" x14ac:dyDescent="0.2">
      <c r="A2688" s="46"/>
      <c r="B2688" s="401" t="s">
        <v>2776</v>
      </c>
      <c r="C2688" s="401"/>
      <c r="D2688" s="401"/>
      <c r="E2688" s="401"/>
      <c r="F2688" s="401"/>
      <c r="G2688" s="401"/>
      <c r="H2688" s="401"/>
      <c r="I2688" s="401"/>
      <c r="J2688" s="401"/>
      <c r="K2688" s="401"/>
      <c r="O2688" s="46"/>
      <c r="P2688" s="46"/>
      <c r="Q2688" s="46"/>
      <c r="R2688" s="46"/>
      <c r="S2688" s="46"/>
      <c r="T2688" s="46"/>
      <c r="U2688" s="46"/>
      <c r="V2688" s="46"/>
      <c r="W2688" s="46"/>
      <c r="X2688" s="46"/>
      <c r="Y2688" s="46"/>
    </row>
    <row r="2689" spans="1:25" ht="15" customHeight="1" thickBot="1" x14ac:dyDescent="0.25">
      <c r="A2689" s="46"/>
      <c r="B2689" s="425" t="s">
        <v>2833</v>
      </c>
      <c r="C2689" s="425"/>
      <c r="D2689" s="425"/>
      <c r="E2689" s="425"/>
      <c r="F2689" s="425"/>
      <c r="G2689" s="425"/>
      <c r="H2689" s="425"/>
      <c r="I2689" s="425"/>
      <c r="J2689" s="425"/>
      <c r="K2689" s="425"/>
      <c r="O2689" s="46"/>
      <c r="P2689" s="46"/>
      <c r="Q2689" s="46"/>
      <c r="R2689" s="46"/>
      <c r="S2689" s="46"/>
      <c r="T2689" s="46"/>
      <c r="U2689" s="46"/>
      <c r="V2689" s="46"/>
      <c r="W2689" s="46"/>
      <c r="X2689" s="46"/>
      <c r="Y2689" s="46"/>
    </row>
    <row r="2690" spans="1:25" ht="15" customHeight="1" thickTop="1" x14ac:dyDescent="0.2">
      <c r="A2690" s="46"/>
      <c r="B2690" s="278"/>
      <c r="C2690" s="278"/>
      <c r="D2690" s="278"/>
      <c r="E2690" s="278"/>
      <c r="F2690" s="278"/>
      <c r="G2690" s="278"/>
      <c r="H2690" s="278"/>
      <c r="I2690" s="278"/>
      <c r="J2690" s="278"/>
      <c r="K2690" s="278"/>
      <c r="O2690" s="46"/>
      <c r="P2690" s="46"/>
      <c r="Q2690" s="46"/>
      <c r="R2690" s="46"/>
      <c r="S2690" s="46"/>
      <c r="T2690" s="46"/>
      <c r="U2690" s="46"/>
      <c r="V2690" s="46"/>
      <c r="W2690" s="46"/>
      <c r="X2690" s="46"/>
      <c r="Y2690" s="46"/>
    </row>
    <row r="2691" spans="1:25" ht="15" customHeight="1" x14ac:dyDescent="0.2">
      <c r="A2691" s="46"/>
      <c r="B2691" s="259" t="s">
        <v>643</v>
      </c>
      <c r="C2691" s="267" t="s">
        <v>24</v>
      </c>
      <c r="D2691" s="259" t="s">
        <v>25</v>
      </c>
      <c r="E2691" s="259" t="s">
        <v>26</v>
      </c>
      <c r="F2691" s="387" t="s">
        <v>917</v>
      </c>
      <c r="G2691" s="387"/>
      <c r="H2691" s="271" t="s">
        <v>27</v>
      </c>
      <c r="I2691" s="267" t="s">
        <v>28</v>
      </c>
      <c r="J2691" s="267" t="s">
        <v>29</v>
      </c>
      <c r="K2691" s="267" t="s">
        <v>30</v>
      </c>
      <c r="O2691" s="46"/>
      <c r="P2691" s="46"/>
      <c r="Q2691" s="46"/>
      <c r="R2691" s="46"/>
      <c r="S2691" s="46"/>
      <c r="T2691" s="46"/>
      <c r="U2691" s="46"/>
      <c r="V2691" s="46"/>
      <c r="W2691" s="46"/>
      <c r="X2691" s="46"/>
      <c r="Y2691" s="46"/>
    </row>
    <row r="2692" spans="1:25" ht="15" customHeight="1" x14ac:dyDescent="0.2">
      <c r="A2692" s="46"/>
      <c r="B2692" s="260" t="s">
        <v>918</v>
      </c>
      <c r="C2692" s="275" t="s">
        <v>2505</v>
      </c>
      <c r="D2692" s="260" t="s">
        <v>73</v>
      </c>
      <c r="E2692" s="260" t="s">
        <v>2506</v>
      </c>
      <c r="F2692" s="388" t="s">
        <v>956</v>
      </c>
      <c r="G2692" s="388"/>
      <c r="H2692" s="274" t="s">
        <v>49</v>
      </c>
      <c r="I2692" s="277">
        <v>1</v>
      </c>
      <c r="J2692" s="276">
        <v>25.13</v>
      </c>
      <c r="K2692" s="276">
        <v>25.13</v>
      </c>
      <c r="O2692" s="46"/>
      <c r="P2692" s="46"/>
      <c r="Q2692" s="46"/>
      <c r="R2692" s="46"/>
      <c r="S2692" s="46"/>
      <c r="T2692" s="46"/>
      <c r="U2692" s="46"/>
      <c r="V2692" s="46"/>
      <c r="W2692" s="46"/>
      <c r="X2692" s="46"/>
      <c r="Y2692" s="46"/>
    </row>
    <row r="2693" spans="1:25" ht="15" customHeight="1" x14ac:dyDescent="0.2">
      <c r="A2693" s="46"/>
      <c r="B2693" s="261" t="s">
        <v>953</v>
      </c>
      <c r="C2693" s="280" t="s">
        <v>1019</v>
      </c>
      <c r="D2693" s="261" t="s">
        <v>47</v>
      </c>
      <c r="E2693" s="261" t="s">
        <v>1020</v>
      </c>
      <c r="F2693" s="385" t="s">
        <v>3970</v>
      </c>
      <c r="G2693" s="385"/>
      <c r="H2693" s="279" t="s">
        <v>950</v>
      </c>
      <c r="I2693" s="282">
        <v>0.2</v>
      </c>
      <c r="J2693" s="281">
        <v>24.73</v>
      </c>
      <c r="K2693" s="281">
        <v>4.9400000000000004</v>
      </c>
      <c r="O2693" s="46"/>
      <c r="P2693" s="46"/>
      <c r="Q2693" s="46"/>
      <c r="R2693" s="46"/>
      <c r="S2693" s="46"/>
      <c r="T2693" s="46"/>
      <c r="U2693" s="46"/>
      <c r="V2693" s="46"/>
      <c r="W2693" s="46"/>
      <c r="X2693" s="46"/>
      <c r="Y2693" s="46"/>
    </row>
    <row r="2694" spans="1:25" ht="15" customHeight="1" x14ac:dyDescent="0.2">
      <c r="A2694" s="46"/>
      <c r="B2694" s="262" t="s">
        <v>919</v>
      </c>
      <c r="C2694" s="284" t="s">
        <v>2726</v>
      </c>
      <c r="D2694" s="262" t="s">
        <v>39</v>
      </c>
      <c r="E2694" s="262" t="s">
        <v>644</v>
      </c>
      <c r="F2694" s="389" t="s">
        <v>923</v>
      </c>
      <c r="G2694" s="389"/>
      <c r="H2694" s="283" t="s">
        <v>304</v>
      </c>
      <c r="I2694" s="286">
        <v>1</v>
      </c>
      <c r="J2694" s="285">
        <v>20.190000000000001</v>
      </c>
      <c r="K2694" s="285">
        <v>20.190000000000001</v>
      </c>
      <c r="O2694" s="46"/>
      <c r="P2694" s="46"/>
      <c r="Q2694" s="46"/>
      <c r="R2694" s="46"/>
      <c r="S2694" s="46"/>
      <c r="T2694" s="46"/>
      <c r="U2694" s="46"/>
      <c r="V2694" s="46"/>
      <c r="W2694" s="46"/>
      <c r="X2694" s="46"/>
      <c r="Y2694" s="46"/>
    </row>
    <row r="2695" spans="1:25" ht="15" customHeight="1" x14ac:dyDescent="0.2">
      <c r="A2695" s="46"/>
      <c r="B2695" s="263"/>
      <c r="C2695" s="263"/>
      <c r="D2695" s="263"/>
      <c r="E2695" s="263"/>
      <c r="F2695" s="263" t="s">
        <v>924</v>
      </c>
      <c r="G2695" s="289">
        <v>4.12</v>
      </c>
      <c r="H2695" s="263" t="s">
        <v>925</v>
      </c>
      <c r="I2695" s="289">
        <v>0</v>
      </c>
      <c r="J2695" s="263" t="s">
        <v>926</v>
      </c>
      <c r="K2695" s="289">
        <v>4.12</v>
      </c>
      <c r="O2695" s="46"/>
      <c r="P2695" s="46"/>
      <c r="Q2695" s="46"/>
      <c r="R2695" s="46"/>
      <c r="S2695" s="46"/>
      <c r="T2695" s="46"/>
      <c r="U2695" s="46"/>
      <c r="V2695" s="46"/>
      <c r="W2695" s="46"/>
      <c r="X2695" s="46"/>
      <c r="Y2695" s="46"/>
    </row>
    <row r="2696" spans="1:25" ht="15" customHeight="1" x14ac:dyDescent="0.2">
      <c r="A2696" s="46"/>
      <c r="B2696" s="263"/>
      <c r="C2696" s="263"/>
      <c r="D2696" s="263"/>
      <c r="E2696" s="263"/>
      <c r="F2696" s="263" t="s">
        <v>927</v>
      </c>
      <c r="G2696" s="289">
        <v>5.22</v>
      </c>
      <c r="H2696" s="263"/>
      <c r="I2696" s="386" t="s">
        <v>928</v>
      </c>
      <c r="J2696" s="386"/>
      <c r="K2696" s="289">
        <v>30.35</v>
      </c>
      <c r="O2696" s="46"/>
      <c r="P2696" s="46"/>
      <c r="Q2696" s="46"/>
      <c r="R2696" s="46"/>
      <c r="S2696" s="46"/>
      <c r="T2696" s="46"/>
      <c r="U2696" s="46"/>
      <c r="V2696" s="46"/>
      <c r="W2696" s="46"/>
      <c r="X2696" s="46"/>
      <c r="Y2696" s="46"/>
    </row>
    <row r="2697" spans="1:25" ht="15" customHeight="1" x14ac:dyDescent="0.2">
      <c r="A2697" s="46"/>
      <c r="B2697" s="401" t="s">
        <v>2776</v>
      </c>
      <c r="C2697" s="401"/>
      <c r="D2697" s="401"/>
      <c r="E2697" s="401"/>
      <c r="F2697" s="401"/>
      <c r="G2697" s="401"/>
      <c r="H2697" s="401"/>
      <c r="I2697" s="401"/>
      <c r="J2697" s="401"/>
      <c r="K2697" s="401"/>
      <c r="O2697" s="46"/>
      <c r="P2697" s="46"/>
      <c r="Q2697" s="46"/>
      <c r="R2697" s="46"/>
      <c r="S2697" s="46"/>
      <c r="T2697" s="46"/>
      <c r="U2697" s="46"/>
      <c r="V2697" s="46"/>
      <c r="W2697" s="46"/>
      <c r="X2697" s="46"/>
      <c r="Y2697" s="46"/>
    </row>
    <row r="2698" spans="1:25" ht="15" customHeight="1" thickBot="1" x14ac:dyDescent="0.25">
      <c r="A2698" s="46"/>
      <c r="B2698" s="425" t="s">
        <v>2834</v>
      </c>
      <c r="C2698" s="425"/>
      <c r="D2698" s="425"/>
      <c r="E2698" s="425"/>
      <c r="F2698" s="425"/>
      <c r="G2698" s="425"/>
      <c r="H2698" s="425"/>
      <c r="I2698" s="425"/>
      <c r="J2698" s="425"/>
      <c r="K2698" s="425"/>
      <c r="O2698" s="46"/>
      <c r="P2698" s="46"/>
      <c r="Q2698" s="46"/>
      <c r="R2698" s="46"/>
      <c r="S2698" s="46"/>
      <c r="T2698" s="46"/>
      <c r="U2698" s="46"/>
      <c r="V2698" s="46"/>
      <c r="W2698" s="46"/>
      <c r="X2698" s="46"/>
      <c r="Y2698" s="46"/>
    </row>
    <row r="2699" spans="1:25" ht="15" customHeight="1" thickTop="1" x14ac:dyDescent="0.2">
      <c r="A2699" s="46"/>
      <c r="B2699" s="278"/>
      <c r="C2699" s="278"/>
      <c r="D2699" s="278"/>
      <c r="E2699" s="278"/>
      <c r="F2699" s="278"/>
      <c r="G2699" s="278"/>
      <c r="H2699" s="278"/>
      <c r="I2699" s="278"/>
      <c r="J2699" s="278"/>
      <c r="K2699" s="278"/>
      <c r="O2699" s="46"/>
      <c r="P2699" s="46"/>
      <c r="Q2699" s="46"/>
      <c r="R2699" s="46"/>
      <c r="S2699" s="46"/>
      <c r="T2699" s="46"/>
      <c r="U2699" s="46"/>
      <c r="V2699" s="46"/>
      <c r="W2699" s="46"/>
      <c r="X2699" s="46"/>
      <c r="Y2699" s="46"/>
    </row>
    <row r="2700" spans="1:25" ht="15" customHeight="1" x14ac:dyDescent="0.2">
      <c r="A2700" s="46"/>
      <c r="B2700" s="259" t="s">
        <v>645</v>
      </c>
      <c r="C2700" s="267" t="s">
        <v>24</v>
      </c>
      <c r="D2700" s="259" t="s">
        <v>25</v>
      </c>
      <c r="E2700" s="259" t="s">
        <v>26</v>
      </c>
      <c r="F2700" s="387" t="s">
        <v>917</v>
      </c>
      <c r="G2700" s="387"/>
      <c r="H2700" s="271" t="s">
        <v>27</v>
      </c>
      <c r="I2700" s="267" t="s">
        <v>28</v>
      </c>
      <c r="J2700" s="267" t="s">
        <v>29</v>
      </c>
      <c r="K2700" s="267" t="s">
        <v>30</v>
      </c>
      <c r="O2700" s="46"/>
      <c r="P2700" s="46"/>
      <c r="Q2700" s="46"/>
      <c r="R2700" s="46"/>
      <c r="S2700" s="46"/>
      <c r="T2700" s="46"/>
      <c r="U2700" s="46"/>
      <c r="V2700" s="46"/>
      <c r="W2700" s="46"/>
      <c r="X2700" s="46"/>
      <c r="Y2700" s="46"/>
    </row>
    <row r="2701" spans="1:25" ht="15" customHeight="1" x14ac:dyDescent="0.2">
      <c r="A2701" s="46"/>
      <c r="B2701" s="260" t="s">
        <v>918</v>
      </c>
      <c r="C2701" s="275" t="s">
        <v>2540</v>
      </c>
      <c r="D2701" s="260" t="s">
        <v>73</v>
      </c>
      <c r="E2701" s="260" t="s">
        <v>650</v>
      </c>
      <c r="F2701" s="388" t="s">
        <v>956</v>
      </c>
      <c r="G2701" s="388"/>
      <c r="H2701" s="274" t="s">
        <v>49</v>
      </c>
      <c r="I2701" s="277">
        <v>1</v>
      </c>
      <c r="J2701" s="276">
        <v>32.82</v>
      </c>
      <c r="K2701" s="276">
        <v>32.82</v>
      </c>
      <c r="O2701" s="46"/>
      <c r="P2701" s="46"/>
      <c r="Q2701" s="46"/>
      <c r="R2701" s="46"/>
      <c r="S2701" s="46"/>
      <c r="T2701" s="46"/>
      <c r="U2701" s="46"/>
      <c r="V2701" s="46"/>
      <c r="W2701" s="46"/>
      <c r="X2701" s="46"/>
      <c r="Y2701" s="46"/>
    </row>
    <row r="2702" spans="1:25" ht="15" customHeight="1" x14ac:dyDescent="0.2">
      <c r="A2702" s="46"/>
      <c r="B2702" s="261" t="s">
        <v>953</v>
      </c>
      <c r="C2702" s="280" t="s">
        <v>1019</v>
      </c>
      <c r="D2702" s="261" t="s">
        <v>47</v>
      </c>
      <c r="E2702" s="261" t="s">
        <v>1020</v>
      </c>
      <c r="F2702" s="385" t="s">
        <v>3970</v>
      </c>
      <c r="G2702" s="385"/>
      <c r="H2702" s="279" t="s">
        <v>950</v>
      </c>
      <c r="I2702" s="282">
        <v>0.3</v>
      </c>
      <c r="J2702" s="281">
        <v>24.73</v>
      </c>
      <c r="K2702" s="281">
        <v>7.41</v>
      </c>
      <c r="O2702" s="46"/>
      <c r="P2702" s="46"/>
      <c r="Q2702" s="46"/>
      <c r="R2702" s="46"/>
      <c r="S2702" s="46"/>
      <c r="T2702" s="46"/>
      <c r="U2702" s="46"/>
      <c r="V2702" s="46"/>
      <c r="W2702" s="46"/>
      <c r="X2702" s="46"/>
      <c r="Y2702" s="46"/>
    </row>
    <row r="2703" spans="1:25" ht="15" customHeight="1" x14ac:dyDescent="0.2">
      <c r="A2703" s="46"/>
      <c r="B2703" s="261" t="s">
        <v>953</v>
      </c>
      <c r="C2703" s="280" t="s">
        <v>1086</v>
      </c>
      <c r="D2703" s="261" t="s">
        <v>47</v>
      </c>
      <c r="E2703" s="261" t="s">
        <v>1087</v>
      </c>
      <c r="F2703" s="385" t="s">
        <v>3970</v>
      </c>
      <c r="G2703" s="385"/>
      <c r="H2703" s="279" t="s">
        <v>950</v>
      </c>
      <c r="I2703" s="282">
        <v>0.3</v>
      </c>
      <c r="J2703" s="281">
        <v>35.590000000000003</v>
      </c>
      <c r="K2703" s="281">
        <v>10.67</v>
      </c>
      <c r="O2703" s="46"/>
      <c r="P2703" s="46"/>
      <c r="Q2703" s="46"/>
      <c r="R2703" s="46"/>
      <c r="S2703" s="46"/>
      <c r="T2703" s="46"/>
      <c r="U2703" s="46"/>
      <c r="V2703" s="46"/>
      <c r="W2703" s="46"/>
      <c r="X2703" s="46"/>
      <c r="Y2703" s="46"/>
    </row>
    <row r="2704" spans="1:25" ht="15" customHeight="1" x14ac:dyDescent="0.2">
      <c r="A2704" s="46"/>
      <c r="B2704" s="262" t="s">
        <v>919</v>
      </c>
      <c r="C2704" s="284" t="s">
        <v>1659</v>
      </c>
      <c r="D2704" s="262" t="s">
        <v>406</v>
      </c>
      <c r="E2704" s="262" t="s">
        <v>1660</v>
      </c>
      <c r="F2704" s="389" t="s">
        <v>923</v>
      </c>
      <c r="G2704" s="389"/>
      <c r="H2704" s="283" t="s">
        <v>49</v>
      </c>
      <c r="I2704" s="286">
        <v>1</v>
      </c>
      <c r="J2704" s="285">
        <v>14.22</v>
      </c>
      <c r="K2704" s="285">
        <v>14.22</v>
      </c>
      <c r="O2704" s="46"/>
      <c r="P2704" s="46"/>
      <c r="Q2704" s="46"/>
      <c r="R2704" s="46"/>
      <c r="S2704" s="46"/>
      <c r="T2704" s="46"/>
      <c r="U2704" s="46"/>
      <c r="V2704" s="46"/>
      <c r="W2704" s="46"/>
      <c r="X2704" s="46"/>
      <c r="Y2704" s="46"/>
    </row>
    <row r="2705" spans="1:25" ht="15" customHeight="1" x14ac:dyDescent="0.2">
      <c r="A2705" s="46"/>
      <c r="B2705" s="262" t="s">
        <v>919</v>
      </c>
      <c r="C2705" s="284" t="s">
        <v>1661</v>
      </c>
      <c r="D2705" s="262" t="s">
        <v>406</v>
      </c>
      <c r="E2705" s="262" t="s">
        <v>1662</v>
      </c>
      <c r="F2705" s="389" t="s">
        <v>923</v>
      </c>
      <c r="G2705" s="389"/>
      <c r="H2705" s="283" t="s">
        <v>49</v>
      </c>
      <c r="I2705" s="286">
        <v>2</v>
      </c>
      <c r="J2705" s="285">
        <v>0.26</v>
      </c>
      <c r="K2705" s="285">
        <v>0.52</v>
      </c>
      <c r="O2705" s="46"/>
      <c r="P2705" s="46"/>
      <c r="Q2705" s="46"/>
      <c r="R2705" s="46"/>
      <c r="S2705" s="46"/>
      <c r="T2705" s="46"/>
      <c r="U2705" s="46"/>
      <c r="V2705" s="46"/>
      <c r="W2705" s="46"/>
      <c r="X2705" s="46"/>
      <c r="Y2705" s="46"/>
    </row>
    <row r="2706" spans="1:25" ht="15" customHeight="1" x14ac:dyDescent="0.2">
      <c r="A2706" s="46"/>
      <c r="B2706" s="263"/>
      <c r="C2706" s="263"/>
      <c r="D2706" s="263"/>
      <c r="E2706" s="263"/>
      <c r="F2706" s="263" t="s">
        <v>924</v>
      </c>
      <c r="G2706" s="289">
        <v>15.59</v>
      </c>
      <c r="H2706" s="263" t="s">
        <v>925</v>
      </c>
      <c r="I2706" s="289">
        <v>0</v>
      </c>
      <c r="J2706" s="263" t="s">
        <v>926</v>
      </c>
      <c r="K2706" s="289">
        <v>15.59</v>
      </c>
      <c r="O2706" s="46"/>
      <c r="P2706" s="46"/>
      <c r="Q2706" s="46"/>
      <c r="R2706" s="46"/>
      <c r="S2706" s="46"/>
      <c r="T2706" s="46"/>
      <c r="U2706" s="46"/>
      <c r="V2706" s="46"/>
      <c r="W2706" s="46"/>
      <c r="X2706" s="46"/>
      <c r="Y2706" s="46"/>
    </row>
    <row r="2707" spans="1:25" ht="15" customHeight="1" x14ac:dyDescent="0.2">
      <c r="A2707" s="46"/>
      <c r="B2707" s="263"/>
      <c r="C2707" s="263"/>
      <c r="D2707" s="263"/>
      <c r="E2707" s="263"/>
      <c r="F2707" s="263" t="s">
        <v>927</v>
      </c>
      <c r="G2707" s="289">
        <v>6.82</v>
      </c>
      <c r="H2707" s="263"/>
      <c r="I2707" s="386" t="s">
        <v>928</v>
      </c>
      <c r="J2707" s="386"/>
      <c r="K2707" s="289">
        <v>39.64</v>
      </c>
      <c r="O2707" s="46"/>
      <c r="P2707" s="46"/>
      <c r="Q2707" s="46"/>
      <c r="R2707" s="46"/>
      <c r="S2707" s="46"/>
      <c r="T2707" s="46"/>
      <c r="U2707" s="46"/>
      <c r="V2707" s="46"/>
      <c r="W2707" s="46"/>
      <c r="X2707" s="46"/>
      <c r="Y2707" s="46"/>
    </row>
    <row r="2708" spans="1:25" ht="15" customHeight="1" x14ac:dyDescent="0.2">
      <c r="A2708" s="46"/>
      <c r="B2708" s="401" t="s">
        <v>2776</v>
      </c>
      <c r="C2708" s="401"/>
      <c r="D2708" s="401"/>
      <c r="E2708" s="401"/>
      <c r="F2708" s="401"/>
      <c r="G2708" s="401"/>
      <c r="H2708" s="401"/>
      <c r="I2708" s="401"/>
      <c r="J2708" s="401"/>
      <c r="K2708" s="401"/>
      <c r="O2708" s="46"/>
      <c r="P2708" s="46"/>
      <c r="Q2708" s="46"/>
      <c r="R2708" s="46"/>
      <c r="S2708" s="46"/>
      <c r="T2708" s="46"/>
      <c r="U2708" s="46"/>
      <c r="V2708" s="46"/>
      <c r="W2708" s="46"/>
      <c r="X2708" s="46"/>
      <c r="Y2708" s="46"/>
    </row>
    <row r="2709" spans="1:25" ht="15" customHeight="1" thickBot="1" x14ac:dyDescent="0.25">
      <c r="A2709" s="46"/>
      <c r="B2709" s="425" t="s">
        <v>2837</v>
      </c>
      <c r="C2709" s="425"/>
      <c r="D2709" s="425"/>
      <c r="E2709" s="425"/>
      <c r="F2709" s="425"/>
      <c r="G2709" s="425"/>
      <c r="H2709" s="425"/>
      <c r="I2709" s="425"/>
      <c r="J2709" s="425"/>
      <c r="K2709" s="425"/>
      <c r="O2709" s="46"/>
      <c r="P2709" s="46"/>
      <c r="Q2709" s="46"/>
      <c r="R2709" s="46"/>
      <c r="S2709" s="46"/>
      <c r="T2709" s="46"/>
      <c r="U2709" s="46"/>
      <c r="V2709" s="46"/>
      <c r="W2709" s="46"/>
      <c r="X2709" s="46"/>
      <c r="Y2709" s="46"/>
    </row>
    <row r="2710" spans="1:25" ht="15" customHeight="1" thickTop="1" x14ac:dyDescent="0.2">
      <c r="A2710" s="46"/>
      <c r="B2710" s="278"/>
      <c r="C2710" s="278"/>
      <c r="D2710" s="278"/>
      <c r="E2710" s="278"/>
      <c r="F2710" s="278"/>
      <c r="G2710" s="278"/>
      <c r="H2710" s="278"/>
      <c r="I2710" s="278"/>
      <c r="J2710" s="278"/>
      <c r="K2710" s="278"/>
      <c r="O2710" s="46"/>
      <c r="P2710" s="46"/>
      <c r="Q2710" s="46"/>
      <c r="R2710" s="46"/>
      <c r="S2710" s="46"/>
      <c r="T2710" s="46"/>
      <c r="U2710" s="46"/>
      <c r="V2710" s="46"/>
      <c r="W2710" s="46"/>
      <c r="X2710" s="46"/>
      <c r="Y2710" s="46"/>
    </row>
    <row r="2711" spans="1:25" ht="15" customHeight="1" x14ac:dyDescent="0.2">
      <c r="A2711" s="46"/>
      <c r="B2711" s="259" t="s">
        <v>647</v>
      </c>
      <c r="C2711" s="267" t="s">
        <v>24</v>
      </c>
      <c r="D2711" s="259" t="s">
        <v>25</v>
      </c>
      <c r="E2711" s="259" t="s">
        <v>26</v>
      </c>
      <c r="F2711" s="387" t="s">
        <v>917</v>
      </c>
      <c r="G2711" s="387"/>
      <c r="H2711" s="271" t="s">
        <v>27</v>
      </c>
      <c r="I2711" s="267" t="s">
        <v>28</v>
      </c>
      <c r="J2711" s="267" t="s">
        <v>29</v>
      </c>
      <c r="K2711" s="267" t="s">
        <v>30</v>
      </c>
      <c r="O2711" s="46"/>
      <c r="P2711" s="46"/>
      <c r="Q2711" s="46"/>
      <c r="R2711" s="46"/>
      <c r="S2711" s="46"/>
      <c r="T2711" s="46"/>
      <c r="U2711" s="46"/>
      <c r="V2711" s="46"/>
      <c r="W2711" s="46"/>
      <c r="X2711" s="46"/>
      <c r="Y2711" s="46"/>
    </row>
    <row r="2712" spans="1:25" ht="15" customHeight="1" x14ac:dyDescent="0.2">
      <c r="A2712" s="46"/>
      <c r="B2712" s="260" t="s">
        <v>918</v>
      </c>
      <c r="C2712" s="275" t="s">
        <v>2519</v>
      </c>
      <c r="D2712" s="260" t="s">
        <v>73</v>
      </c>
      <c r="E2712" s="260" t="s">
        <v>2520</v>
      </c>
      <c r="F2712" s="388" t="s">
        <v>956</v>
      </c>
      <c r="G2712" s="388"/>
      <c r="H2712" s="274" t="s">
        <v>49</v>
      </c>
      <c r="I2712" s="277">
        <v>1</v>
      </c>
      <c r="J2712" s="276">
        <v>482.78</v>
      </c>
      <c r="K2712" s="276">
        <v>482.78</v>
      </c>
      <c r="O2712" s="46"/>
      <c r="P2712" s="46"/>
      <c r="Q2712" s="46"/>
      <c r="R2712" s="46"/>
      <c r="S2712" s="46"/>
      <c r="T2712" s="46"/>
      <c r="U2712" s="46"/>
      <c r="V2712" s="46"/>
      <c r="W2712" s="46"/>
      <c r="X2712" s="46"/>
      <c r="Y2712" s="46"/>
    </row>
    <row r="2713" spans="1:25" ht="15" customHeight="1" x14ac:dyDescent="0.2">
      <c r="A2713" s="46"/>
      <c r="B2713" s="261" t="s">
        <v>953</v>
      </c>
      <c r="C2713" s="280" t="s">
        <v>1019</v>
      </c>
      <c r="D2713" s="261" t="s">
        <v>47</v>
      </c>
      <c r="E2713" s="261" t="s">
        <v>1020</v>
      </c>
      <c r="F2713" s="385" t="s">
        <v>3970</v>
      </c>
      <c r="G2713" s="385"/>
      <c r="H2713" s="279" t="s">
        <v>950</v>
      </c>
      <c r="I2713" s="282">
        <v>1</v>
      </c>
      <c r="J2713" s="281">
        <v>24.73</v>
      </c>
      <c r="K2713" s="281">
        <v>24.73</v>
      </c>
      <c r="O2713" s="46"/>
      <c r="P2713" s="46"/>
      <c r="Q2713" s="46"/>
      <c r="R2713" s="46"/>
      <c r="S2713" s="46"/>
      <c r="T2713" s="46"/>
      <c r="U2713" s="46"/>
      <c r="V2713" s="46"/>
      <c r="W2713" s="46"/>
      <c r="X2713" s="46"/>
      <c r="Y2713" s="46"/>
    </row>
    <row r="2714" spans="1:25" ht="15" customHeight="1" x14ac:dyDescent="0.2">
      <c r="A2714" s="46"/>
      <c r="B2714" s="261" t="s">
        <v>953</v>
      </c>
      <c r="C2714" s="280" t="s">
        <v>1086</v>
      </c>
      <c r="D2714" s="261" t="s">
        <v>47</v>
      </c>
      <c r="E2714" s="261" t="s">
        <v>1087</v>
      </c>
      <c r="F2714" s="385" t="s">
        <v>3970</v>
      </c>
      <c r="G2714" s="385"/>
      <c r="H2714" s="279" t="s">
        <v>950</v>
      </c>
      <c r="I2714" s="282">
        <v>1</v>
      </c>
      <c r="J2714" s="281">
        <v>35.590000000000003</v>
      </c>
      <c r="K2714" s="281">
        <v>35.590000000000003</v>
      </c>
      <c r="O2714" s="46"/>
      <c r="P2714" s="46"/>
      <c r="Q2714" s="46"/>
      <c r="R2714" s="46"/>
      <c r="S2714" s="46"/>
      <c r="T2714" s="46"/>
      <c r="U2714" s="46"/>
      <c r="V2714" s="46"/>
      <c r="W2714" s="46"/>
      <c r="X2714" s="46"/>
      <c r="Y2714" s="46"/>
    </row>
    <row r="2715" spans="1:25" ht="15" customHeight="1" x14ac:dyDescent="0.2">
      <c r="A2715" s="46"/>
      <c r="B2715" s="262" t="s">
        <v>919</v>
      </c>
      <c r="C2715" s="284" t="s">
        <v>2727</v>
      </c>
      <c r="D2715" s="262" t="s">
        <v>39</v>
      </c>
      <c r="E2715" s="262" t="s">
        <v>648</v>
      </c>
      <c r="F2715" s="389" t="s">
        <v>923</v>
      </c>
      <c r="G2715" s="389"/>
      <c r="H2715" s="283" t="s">
        <v>304</v>
      </c>
      <c r="I2715" s="286">
        <v>1</v>
      </c>
      <c r="J2715" s="285">
        <v>422.46</v>
      </c>
      <c r="K2715" s="285">
        <v>422.46</v>
      </c>
      <c r="O2715" s="46"/>
      <c r="P2715" s="46"/>
      <c r="Q2715" s="46"/>
      <c r="R2715" s="46"/>
      <c r="S2715" s="46"/>
      <c r="T2715" s="46"/>
      <c r="U2715" s="46"/>
      <c r="V2715" s="46"/>
      <c r="W2715" s="46"/>
      <c r="X2715" s="46"/>
      <c r="Y2715" s="46"/>
    </row>
    <row r="2716" spans="1:25" ht="15" customHeight="1" x14ac:dyDescent="0.2">
      <c r="A2716" s="46"/>
      <c r="B2716" s="263"/>
      <c r="C2716" s="263"/>
      <c r="D2716" s="263"/>
      <c r="E2716" s="263"/>
      <c r="F2716" s="263" t="s">
        <v>924</v>
      </c>
      <c r="G2716" s="289">
        <v>51.97</v>
      </c>
      <c r="H2716" s="263" t="s">
        <v>925</v>
      </c>
      <c r="I2716" s="289">
        <v>0</v>
      </c>
      <c r="J2716" s="263" t="s">
        <v>926</v>
      </c>
      <c r="K2716" s="289">
        <v>51.97</v>
      </c>
      <c r="O2716" s="46"/>
      <c r="P2716" s="46"/>
      <c r="Q2716" s="46"/>
      <c r="R2716" s="46"/>
      <c r="S2716" s="46"/>
      <c r="T2716" s="46"/>
      <c r="U2716" s="46"/>
      <c r="V2716" s="46"/>
      <c r="W2716" s="46"/>
      <c r="X2716" s="46"/>
      <c r="Y2716" s="46"/>
    </row>
    <row r="2717" spans="1:25" ht="15" customHeight="1" x14ac:dyDescent="0.2">
      <c r="A2717" s="46"/>
      <c r="B2717" s="263"/>
      <c r="C2717" s="263"/>
      <c r="D2717" s="263"/>
      <c r="E2717" s="263"/>
      <c r="F2717" s="263" t="s">
        <v>927</v>
      </c>
      <c r="G2717" s="289">
        <v>100.46</v>
      </c>
      <c r="H2717" s="263"/>
      <c r="I2717" s="386" t="s">
        <v>928</v>
      </c>
      <c r="J2717" s="386"/>
      <c r="K2717" s="289">
        <v>583.24</v>
      </c>
      <c r="O2717" s="46"/>
      <c r="P2717" s="46"/>
      <c r="Q2717" s="46"/>
      <c r="R2717" s="46"/>
      <c r="S2717" s="46"/>
      <c r="T2717" s="46"/>
      <c r="U2717" s="46"/>
      <c r="V2717" s="46"/>
      <c r="W2717" s="46"/>
      <c r="X2717" s="46"/>
      <c r="Y2717" s="46"/>
    </row>
    <row r="2718" spans="1:25" ht="15" customHeight="1" x14ac:dyDescent="0.2">
      <c r="A2718" s="46"/>
      <c r="B2718" s="401" t="s">
        <v>2776</v>
      </c>
      <c r="C2718" s="401"/>
      <c r="D2718" s="401"/>
      <c r="E2718" s="401"/>
      <c r="F2718" s="401"/>
      <c r="G2718" s="401"/>
      <c r="H2718" s="401"/>
      <c r="I2718" s="401"/>
      <c r="J2718" s="401"/>
      <c r="K2718" s="401"/>
      <c r="O2718" s="46"/>
      <c r="P2718" s="46"/>
      <c r="Q2718" s="46"/>
      <c r="R2718" s="46"/>
      <c r="S2718" s="46"/>
      <c r="T2718" s="46"/>
      <c r="U2718" s="46"/>
      <c r="V2718" s="46"/>
      <c r="W2718" s="46"/>
      <c r="X2718" s="46"/>
      <c r="Y2718" s="46"/>
    </row>
    <row r="2719" spans="1:25" ht="15" customHeight="1" thickBot="1" x14ac:dyDescent="0.25">
      <c r="A2719" s="46"/>
      <c r="B2719" s="425" t="s">
        <v>2836</v>
      </c>
      <c r="C2719" s="425"/>
      <c r="D2719" s="425"/>
      <c r="E2719" s="425"/>
      <c r="F2719" s="425"/>
      <c r="G2719" s="425"/>
      <c r="H2719" s="425"/>
      <c r="I2719" s="425"/>
      <c r="J2719" s="425"/>
      <c r="K2719" s="425"/>
      <c r="O2719" s="46"/>
      <c r="P2719" s="46"/>
      <c r="Q2719" s="46"/>
      <c r="R2719" s="46"/>
      <c r="S2719" s="46"/>
      <c r="T2719" s="46"/>
      <c r="U2719" s="46"/>
      <c r="V2719" s="46"/>
      <c r="W2719" s="46"/>
      <c r="X2719" s="46"/>
      <c r="Y2719" s="46"/>
    </row>
    <row r="2720" spans="1:25" ht="15" customHeight="1" thickTop="1" x14ac:dyDescent="0.2">
      <c r="A2720" s="46"/>
      <c r="B2720" s="278"/>
      <c r="C2720" s="278"/>
      <c r="D2720" s="278"/>
      <c r="E2720" s="278"/>
      <c r="F2720" s="278"/>
      <c r="G2720" s="278"/>
      <c r="H2720" s="278"/>
      <c r="I2720" s="278"/>
      <c r="J2720" s="278"/>
      <c r="K2720" s="278"/>
      <c r="O2720" s="46"/>
      <c r="P2720" s="46"/>
      <c r="Q2720" s="46"/>
      <c r="R2720" s="46"/>
      <c r="S2720" s="46"/>
      <c r="T2720" s="46"/>
      <c r="U2720" s="46"/>
      <c r="V2720" s="46"/>
      <c r="W2720" s="46"/>
      <c r="X2720" s="46"/>
      <c r="Y2720" s="46"/>
    </row>
    <row r="2721" spans="1:25" ht="15" customHeight="1" x14ac:dyDescent="0.2">
      <c r="A2721" s="46"/>
      <c r="B2721" s="259" t="s">
        <v>654</v>
      </c>
      <c r="C2721" s="267" t="s">
        <v>24</v>
      </c>
      <c r="D2721" s="259" t="s">
        <v>25</v>
      </c>
      <c r="E2721" s="259" t="s">
        <v>26</v>
      </c>
      <c r="F2721" s="387" t="s">
        <v>917</v>
      </c>
      <c r="G2721" s="387"/>
      <c r="H2721" s="271" t="s">
        <v>27</v>
      </c>
      <c r="I2721" s="267" t="s">
        <v>28</v>
      </c>
      <c r="J2721" s="267" t="s">
        <v>29</v>
      </c>
      <c r="K2721" s="267" t="s">
        <v>30</v>
      </c>
      <c r="O2721" s="46"/>
      <c r="P2721" s="46"/>
      <c r="Q2721" s="46"/>
      <c r="R2721" s="46"/>
      <c r="S2721" s="46"/>
      <c r="T2721" s="46"/>
      <c r="U2721" s="46"/>
      <c r="V2721" s="46"/>
      <c r="W2721" s="46"/>
      <c r="X2721" s="46"/>
      <c r="Y2721" s="46"/>
    </row>
    <row r="2722" spans="1:25" ht="15" customHeight="1" x14ac:dyDescent="0.2">
      <c r="A2722" s="46"/>
      <c r="B2722" s="260" t="s">
        <v>918</v>
      </c>
      <c r="C2722" s="275" t="s">
        <v>2573</v>
      </c>
      <c r="D2722" s="260" t="s">
        <v>73</v>
      </c>
      <c r="E2722" s="260" t="s">
        <v>2574</v>
      </c>
      <c r="F2722" s="388" t="s">
        <v>1065</v>
      </c>
      <c r="G2722" s="388"/>
      <c r="H2722" s="274" t="s">
        <v>49</v>
      </c>
      <c r="I2722" s="277">
        <v>1</v>
      </c>
      <c r="J2722" s="276">
        <v>2.2599999999999998</v>
      </c>
      <c r="K2722" s="276">
        <v>2.2599999999999998</v>
      </c>
      <c r="O2722" s="46"/>
      <c r="P2722" s="46"/>
      <c r="Q2722" s="46"/>
      <c r="R2722" s="46"/>
      <c r="S2722" s="46"/>
      <c r="T2722" s="46"/>
      <c r="U2722" s="46"/>
      <c r="V2722" s="46"/>
      <c r="W2722" s="46"/>
      <c r="X2722" s="46"/>
      <c r="Y2722" s="46"/>
    </row>
    <row r="2723" spans="1:25" ht="15" customHeight="1" x14ac:dyDescent="0.2">
      <c r="A2723" s="46"/>
      <c r="B2723" s="261" t="s">
        <v>953</v>
      </c>
      <c r="C2723" s="280" t="s">
        <v>991</v>
      </c>
      <c r="D2723" s="261" t="s">
        <v>47</v>
      </c>
      <c r="E2723" s="261" t="s">
        <v>992</v>
      </c>
      <c r="F2723" s="385" t="s">
        <v>3970</v>
      </c>
      <c r="G2723" s="385"/>
      <c r="H2723" s="279" t="s">
        <v>950</v>
      </c>
      <c r="I2723" s="282">
        <v>0.01</v>
      </c>
      <c r="J2723" s="281">
        <v>43.64</v>
      </c>
      <c r="K2723" s="281">
        <v>0.43</v>
      </c>
      <c r="O2723" s="46"/>
      <c r="P2723" s="46"/>
      <c r="Q2723" s="46"/>
      <c r="R2723" s="46"/>
      <c r="S2723" s="46"/>
      <c r="T2723" s="46"/>
      <c r="U2723" s="46"/>
      <c r="V2723" s="46"/>
      <c r="W2723" s="46"/>
      <c r="X2723" s="46"/>
      <c r="Y2723" s="46"/>
    </row>
    <row r="2724" spans="1:25" ht="15" customHeight="1" x14ac:dyDescent="0.2">
      <c r="A2724" s="46"/>
      <c r="B2724" s="261" t="s">
        <v>953</v>
      </c>
      <c r="C2724" s="280" t="s">
        <v>1019</v>
      </c>
      <c r="D2724" s="261" t="s">
        <v>47</v>
      </c>
      <c r="E2724" s="261" t="s">
        <v>1020</v>
      </c>
      <c r="F2724" s="385" t="s">
        <v>3970</v>
      </c>
      <c r="G2724" s="385"/>
      <c r="H2724" s="279" t="s">
        <v>950</v>
      </c>
      <c r="I2724" s="282">
        <v>0.01</v>
      </c>
      <c r="J2724" s="281">
        <v>24.73</v>
      </c>
      <c r="K2724" s="281">
        <v>0.24</v>
      </c>
      <c r="O2724" s="46"/>
      <c r="P2724" s="46"/>
      <c r="Q2724" s="46"/>
      <c r="R2724" s="46"/>
      <c r="S2724" s="46"/>
      <c r="T2724" s="46"/>
      <c r="U2724" s="46"/>
      <c r="V2724" s="46"/>
      <c r="W2724" s="46"/>
      <c r="X2724" s="46"/>
      <c r="Y2724" s="46"/>
    </row>
    <row r="2725" spans="1:25" ht="15" customHeight="1" x14ac:dyDescent="0.2">
      <c r="A2725" s="46"/>
      <c r="B2725" s="262" t="s">
        <v>919</v>
      </c>
      <c r="C2725" s="284" t="s">
        <v>2728</v>
      </c>
      <c r="D2725" s="262" t="s">
        <v>39</v>
      </c>
      <c r="E2725" s="262" t="s">
        <v>1666</v>
      </c>
      <c r="F2725" s="389" t="s">
        <v>923</v>
      </c>
      <c r="G2725" s="389"/>
      <c r="H2725" s="283" t="s">
        <v>304</v>
      </c>
      <c r="I2725" s="286">
        <v>1</v>
      </c>
      <c r="J2725" s="285">
        <v>0.8</v>
      </c>
      <c r="K2725" s="285">
        <v>0.8</v>
      </c>
      <c r="O2725" s="46"/>
      <c r="P2725" s="46"/>
      <c r="Q2725" s="46"/>
      <c r="R2725" s="46"/>
      <c r="S2725" s="46"/>
      <c r="T2725" s="46"/>
      <c r="U2725" s="46"/>
      <c r="V2725" s="46"/>
      <c r="W2725" s="46"/>
      <c r="X2725" s="46"/>
      <c r="Y2725" s="46"/>
    </row>
    <row r="2726" spans="1:25" ht="15" customHeight="1" x14ac:dyDescent="0.2">
      <c r="A2726" s="46"/>
      <c r="B2726" s="262" t="s">
        <v>919</v>
      </c>
      <c r="C2726" s="284" t="s">
        <v>2729</v>
      </c>
      <c r="D2726" s="262" t="s">
        <v>39</v>
      </c>
      <c r="E2726" s="262" t="s">
        <v>1664</v>
      </c>
      <c r="F2726" s="389" t="s">
        <v>923</v>
      </c>
      <c r="G2726" s="389"/>
      <c r="H2726" s="283" t="s">
        <v>304</v>
      </c>
      <c r="I2726" s="286">
        <v>1</v>
      </c>
      <c r="J2726" s="285">
        <v>0.79</v>
      </c>
      <c r="K2726" s="285">
        <v>0.79</v>
      </c>
      <c r="O2726" s="46"/>
      <c r="P2726" s="46"/>
      <c r="Q2726" s="46"/>
      <c r="R2726" s="46"/>
      <c r="S2726" s="46"/>
      <c r="T2726" s="46"/>
      <c r="U2726" s="46"/>
      <c r="V2726" s="46"/>
      <c r="W2726" s="46"/>
      <c r="X2726" s="46"/>
      <c r="Y2726" s="46"/>
    </row>
    <row r="2727" spans="1:25" ht="15" customHeight="1" x14ac:dyDescent="0.2">
      <c r="A2727" s="46"/>
      <c r="B2727" s="263"/>
      <c r="C2727" s="263"/>
      <c r="D2727" s="263"/>
      <c r="E2727" s="263"/>
      <c r="F2727" s="263" t="s">
        <v>924</v>
      </c>
      <c r="G2727" s="289">
        <v>0.59</v>
      </c>
      <c r="H2727" s="263" t="s">
        <v>925</v>
      </c>
      <c r="I2727" s="289">
        <v>0</v>
      </c>
      <c r="J2727" s="263" t="s">
        <v>926</v>
      </c>
      <c r="K2727" s="289">
        <v>0.59</v>
      </c>
      <c r="O2727" s="46"/>
      <c r="P2727" s="46"/>
      <c r="Q2727" s="46"/>
      <c r="R2727" s="46"/>
      <c r="S2727" s="46"/>
      <c r="T2727" s="46"/>
      <c r="U2727" s="46"/>
      <c r="V2727" s="46"/>
      <c r="W2727" s="46"/>
      <c r="X2727" s="46"/>
      <c r="Y2727" s="46"/>
    </row>
    <row r="2728" spans="1:25" ht="15" customHeight="1" x14ac:dyDescent="0.2">
      <c r="A2728" s="46"/>
      <c r="B2728" s="263"/>
      <c r="C2728" s="263"/>
      <c r="D2728" s="263"/>
      <c r="E2728" s="263"/>
      <c r="F2728" s="263" t="s">
        <v>927</v>
      </c>
      <c r="G2728" s="289">
        <v>0.47</v>
      </c>
      <c r="H2728" s="263"/>
      <c r="I2728" s="386" t="s">
        <v>928</v>
      </c>
      <c r="J2728" s="386"/>
      <c r="K2728" s="289">
        <v>2.73</v>
      </c>
      <c r="O2728" s="46"/>
      <c r="P2728" s="46"/>
      <c r="Q2728" s="46"/>
      <c r="R2728" s="46"/>
      <c r="S2728" s="46"/>
      <c r="T2728" s="46"/>
      <c r="U2728" s="46"/>
      <c r="V2728" s="46"/>
      <c r="W2728" s="46"/>
      <c r="X2728" s="46"/>
      <c r="Y2728" s="46"/>
    </row>
    <row r="2729" spans="1:25" ht="15" customHeight="1" x14ac:dyDescent="0.2">
      <c r="A2729" s="46"/>
      <c r="B2729" s="401" t="s">
        <v>2776</v>
      </c>
      <c r="C2729" s="401"/>
      <c r="D2729" s="401"/>
      <c r="E2729" s="401"/>
      <c r="F2729" s="401"/>
      <c r="G2729" s="401"/>
      <c r="H2729" s="401"/>
      <c r="I2729" s="401"/>
      <c r="J2729" s="401"/>
      <c r="K2729" s="401"/>
      <c r="O2729" s="46"/>
      <c r="P2729" s="46"/>
      <c r="Q2729" s="46"/>
      <c r="R2729" s="46"/>
      <c r="S2729" s="46"/>
      <c r="T2729" s="46"/>
      <c r="U2729" s="46"/>
      <c r="V2729" s="46"/>
      <c r="W2729" s="46"/>
      <c r="X2729" s="46"/>
      <c r="Y2729" s="46"/>
    </row>
    <row r="2730" spans="1:25" ht="15" customHeight="1" thickBot="1" x14ac:dyDescent="0.25">
      <c r="A2730" s="46"/>
      <c r="B2730" s="425" t="s">
        <v>2838</v>
      </c>
      <c r="C2730" s="425"/>
      <c r="D2730" s="425"/>
      <c r="E2730" s="425"/>
      <c r="F2730" s="425"/>
      <c r="G2730" s="425"/>
      <c r="H2730" s="425"/>
      <c r="I2730" s="425"/>
      <c r="J2730" s="425"/>
      <c r="K2730" s="425"/>
      <c r="O2730" s="46"/>
      <c r="P2730" s="46"/>
      <c r="Q2730" s="46"/>
      <c r="R2730" s="46"/>
      <c r="S2730" s="46"/>
      <c r="T2730" s="46"/>
      <c r="U2730" s="46"/>
      <c r="V2730" s="46"/>
      <c r="W2730" s="46"/>
      <c r="X2730" s="46"/>
      <c r="Y2730" s="46"/>
    </row>
    <row r="2731" spans="1:25" ht="15" customHeight="1" thickTop="1" x14ac:dyDescent="0.2">
      <c r="A2731" s="46"/>
      <c r="B2731" s="278"/>
      <c r="C2731" s="278"/>
      <c r="D2731" s="278"/>
      <c r="E2731" s="278"/>
      <c r="F2731" s="278"/>
      <c r="G2731" s="278"/>
      <c r="H2731" s="278"/>
      <c r="I2731" s="278"/>
      <c r="J2731" s="278"/>
      <c r="K2731" s="278"/>
      <c r="O2731" s="46"/>
      <c r="P2731" s="46"/>
      <c r="Q2731" s="46"/>
      <c r="R2731" s="46"/>
      <c r="S2731" s="46"/>
      <c r="T2731" s="46"/>
      <c r="U2731" s="46"/>
      <c r="V2731" s="46"/>
      <c r="W2731" s="46"/>
      <c r="X2731" s="46"/>
      <c r="Y2731" s="46"/>
    </row>
    <row r="2732" spans="1:25" ht="15" customHeight="1" x14ac:dyDescent="0.2">
      <c r="A2732" s="46"/>
      <c r="B2732" s="259" t="s">
        <v>655</v>
      </c>
      <c r="C2732" s="267" t="s">
        <v>24</v>
      </c>
      <c r="D2732" s="259" t="s">
        <v>25</v>
      </c>
      <c r="E2732" s="259" t="s">
        <v>26</v>
      </c>
      <c r="F2732" s="387" t="s">
        <v>917</v>
      </c>
      <c r="G2732" s="387"/>
      <c r="H2732" s="271" t="s">
        <v>27</v>
      </c>
      <c r="I2732" s="267" t="s">
        <v>28</v>
      </c>
      <c r="J2732" s="267" t="s">
        <v>29</v>
      </c>
      <c r="K2732" s="267" t="s">
        <v>30</v>
      </c>
      <c r="O2732" s="46"/>
      <c r="P2732" s="46"/>
      <c r="Q2732" s="46"/>
      <c r="R2732" s="46"/>
      <c r="S2732" s="46"/>
      <c r="T2732" s="46"/>
      <c r="U2732" s="46"/>
      <c r="V2732" s="46"/>
      <c r="W2732" s="46"/>
      <c r="X2732" s="46"/>
      <c r="Y2732" s="46"/>
    </row>
    <row r="2733" spans="1:25" ht="15" customHeight="1" x14ac:dyDescent="0.2">
      <c r="A2733" s="46"/>
      <c r="B2733" s="260" t="s">
        <v>918</v>
      </c>
      <c r="C2733" s="275" t="s">
        <v>656</v>
      </c>
      <c r="D2733" s="260" t="s">
        <v>47</v>
      </c>
      <c r="E2733" s="260" t="s">
        <v>657</v>
      </c>
      <c r="F2733" s="388" t="s">
        <v>3978</v>
      </c>
      <c r="G2733" s="388"/>
      <c r="H2733" s="274" t="s">
        <v>49</v>
      </c>
      <c r="I2733" s="277">
        <v>1</v>
      </c>
      <c r="J2733" s="276">
        <v>23.43</v>
      </c>
      <c r="K2733" s="276">
        <v>23.43</v>
      </c>
      <c r="O2733" s="46"/>
      <c r="P2733" s="46"/>
      <c r="Q2733" s="46"/>
      <c r="R2733" s="46"/>
      <c r="S2733" s="46"/>
      <c r="T2733" s="46"/>
      <c r="U2733" s="46"/>
      <c r="V2733" s="46"/>
      <c r="W2733" s="46"/>
      <c r="X2733" s="46"/>
      <c r="Y2733" s="46"/>
    </row>
    <row r="2734" spans="1:25" ht="15" customHeight="1" x14ac:dyDescent="0.2">
      <c r="A2734" s="46"/>
      <c r="B2734" s="261" t="s">
        <v>953</v>
      </c>
      <c r="C2734" s="280" t="s">
        <v>1668</v>
      </c>
      <c r="D2734" s="261" t="s">
        <v>47</v>
      </c>
      <c r="E2734" s="261" t="s">
        <v>1669</v>
      </c>
      <c r="F2734" s="385" t="s">
        <v>3981</v>
      </c>
      <c r="G2734" s="385"/>
      <c r="H2734" s="279" t="s">
        <v>60</v>
      </c>
      <c r="I2734" s="282">
        <v>8.9999999999999998E-4</v>
      </c>
      <c r="J2734" s="281">
        <v>774.32</v>
      </c>
      <c r="K2734" s="281">
        <v>0.69</v>
      </c>
      <c r="O2734" s="46"/>
      <c r="P2734" s="46"/>
      <c r="Q2734" s="46"/>
      <c r="R2734" s="46"/>
      <c r="S2734" s="46"/>
      <c r="T2734" s="46"/>
      <c r="U2734" s="46"/>
      <c r="V2734" s="46"/>
      <c r="W2734" s="46"/>
      <c r="X2734" s="46"/>
      <c r="Y2734" s="46"/>
    </row>
    <row r="2735" spans="1:25" ht="15" customHeight="1" x14ac:dyDescent="0.2">
      <c r="A2735" s="46"/>
      <c r="B2735" s="261" t="s">
        <v>953</v>
      </c>
      <c r="C2735" s="280" t="s">
        <v>988</v>
      </c>
      <c r="D2735" s="261" t="s">
        <v>47</v>
      </c>
      <c r="E2735" s="261" t="s">
        <v>989</v>
      </c>
      <c r="F2735" s="385" t="s">
        <v>3970</v>
      </c>
      <c r="G2735" s="385"/>
      <c r="H2735" s="279" t="s">
        <v>950</v>
      </c>
      <c r="I2735" s="282">
        <v>0.29099999999999998</v>
      </c>
      <c r="J2735" s="281">
        <v>27.19</v>
      </c>
      <c r="K2735" s="281">
        <v>7.91</v>
      </c>
      <c r="O2735" s="46"/>
      <c r="P2735" s="46"/>
      <c r="Q2735" s="46"/>
      <c r="R2735" s="46"/>
      <c r="S2735" s="46"/>
      <c r="T2735" s="46"/>
      <c r="U2735" s="46"/>
      <c r="V2735" s="46"/>
      <c r="W2735" s="46"/>
      <c r="X2735" s="46"/>
      <c r="Y2735" s="46"/>
    </row>
    <row r="2736" spans="1:25" ht="15" customHeight="1" x14ac:dyDescent="0.2">
      <c r="A2736" s="46"/>
      <c r="B2736" s="261" t="s">
        <v>953</v>
      </c>
      <c r="C2736" s="280" t="s">
        <v>991</v>
      </c>
      <c r="D2736" s="261" t="s">
        <v>47</v>
      </c>
      <c r="E2736" s="261" t="s">
        <v>992</v>
      </c>
      <c r="F2736" s="385" t="s">
        <v>3970</v>
      </c>
      <c r="G2736" s="385"/>
      <c r="H2736" s="279" t="s">
        <v>950</v>
      </c>
      <c r="I2736" s="282">
        <v>0.29099999999999998</v>
      </c>
      <c r="J2736" s="281">
        <v>43.64</v>
      </c>
      <c r="K2736" s="281">
        <v>12.69</v>
      </c>
      <c r="O2736" s="46"/>
      <c r="P2736" s="46"/>
      <c r="Q2736" s="46"/>
      <c r="R2736" s="46"/>
      <c r="S2736" s="46"/>
      <c r="T2736" s="46"/>
      <c r="U2736" s="46"/>
      <c r="V2736" s="46"/>
      <c r="W2736" s="46"/>
      <c r="X2736" s="46"/>
      <c r="Y2736" s="46"/>
    </row>
    <row r="2737" spans="1:25" ht="15" customHeight="1" x14ac:dyDescent="0.2">
      <c r="A2737" s="46"/>
      <c r="B2737" s="262" t="s">
        <v>919</v>
      </c>
      <c r="C2737" s="284" t="s">
        <v>1670</v>
      </c>
      <c r="D2737" s="262" t="s">
        <v>47</v>
      </c>
      <c r="E2737" s="262" t="s">
        <v>1671</v>
      </c>
      <c r="F2737" s="389" t="s">
        <v>923</v>
      </c>
      <c r="G2737" s="389"/>
      <c r="H2737" s="283" t="s">
        <v>49</v>
      </c>
      <c r="I2737" s="286">
        <v>1</v>
      </c>
      <c r="J2737" s="285">
        <v>2.14</v>
      </c>
      <c r="K2737" s="285">
        <v>2.14</v>
      </c>
      <c r="O2737" s="46"/>
      <c r="P2737" s="46"/>
      <c r="Q2737" s="46"/>
      <c r="R2737" s="46"/>
      <c r="S2737" s="46"/>
      <c r="T2737" s="46"/>
      <c r="U2737" s="46"/>
      <c r="V2737" s="46"/>
      <c r="W2737" s="46"/>
      <c r="X2737" s="46"/>
      <c r="Y2737" s="46"/>
    </row>
    <row r="2738" spans="1:25" ht="15" customHeight="1" x14ac:dyDescent="0.2">
      <c r="A2738" s="46"/>
      <c r="B2738" s="263"/>
      <c r="C2738" s="263"/>
      <c r="D2738" s="263"/>
      <c r="E2738" s="263"/>
      <c r="F2738" s="263" t="s">
        <v>924</v>
      </c>
      <c r="G2738" s="289">
        <v>18.28</v>
      </c>
      <c r="H2738" s="263" t="s">
        <v>925</v>
      </c>
      <c r="I2738" s="289">
        <v>0</v>
      </c>
      <c r="J2738" s="263" t="s">
        <v>926</v>
      </c>
      <c r="K2738" s="289">
        <v>18.28</v>
      </c>
      <c r="O2738" s="46"/>
      <c r="P2738" s="46"/>
      <c r="Q2738" s="46"/>
      <c r="R2738" s="46"/>
      <c r="S2738" s="46"/>
      <c r="T2738" s="46"/>
      <c r="U2738" s="46"/>
      <c r="V2738" s="46"/>
      <c r="W2738" s="46"/>
      <c r="X2738" s="46"/>
      <c r="Y2738" s="46"/>
    </row>
    <row r="2739" spans="1:25" ht="15" customHeight="1" thickBot="1" x14ac:dyDescent="0.25">
      <c r="A2739" s="46"/>
      <c r="B2739" s="263"/>
      <c r="C2739" s="263"/>
      <c r="D2739" s="263"/>
      <c r="E2739" s="263"/>
      <c r="F2739" s="263" t="s">
        <v>927</v>
      </c>
      <c r="G2739" s="289">
        <v>4.87</v>
      </c>
      <c r="H2739" s="263"/>
      <c r="I2739" s="386" t="s">
        <v>928</v>
      </c>
      <c r="J2739" s="386"/>
      <c r="K2739" s="289">
        <v>28.3</v>
      </c>
      <c r="O2739" s="46"/>
      <c r="P2739" s="46"/>
      <c r="Q2739" s="46"/>
      <c r="R2739" s="46"/>
      <c r="S2739" s="46"/>
      <c r="T2739" s="46"/>
      <c r="U2739" s="46"/>
      <c r="V2739" s="46"/>
      <c r="W2739" s="46"/>
      <c r="X2739" s="46"/>
      <c r="Y2739" s="46"/>
    </row>
    <row r="2740" spans="1:25" ht="15" customHeight="1" thickTop="1" x14ac:dyDescent="0.2">
      <c r="A2740" s="46"/>
      <c r="B2740" s="278"/>
      <c r="C2740" s="278"/>
      <c r="D2740" s="278"/>
      <c r="E2740" s="278"/>
      <c r="F2740" s="278"/>
      <c r="G2740" s="278"/>
      <c r="H2740" s="278"/>
      <c r="I2740" s="278"/>
      <c r="J2740" s="278"/>
      <c r="K2740" s="278"/>
      <c r="O2740" s="46"/>
      <c r="P2740" s="46"/>
      <c r="Q2740" s="46"/>
      <c r="R2740" s="46"/>
      <c r="S2740" s="46"/>
      <c r="T2740" s="46"/>
      <c r="U2740" s="46"/>
      <c r="V2740" s="46"/>
      <c r="W2740" s="46"/>
      <c r="X2740" s="46"/>
      <c r="Y2740" s="46"/>
    </row>
    <row r="2741" spans="1:25" ht="15" customHeight="1" x14ac:dyDescent="0.2">
      <c r="A2741" s="46"/>
      <c r="B2741" s="259" t="s">
        <v>658</v>
      </c>
      <c r="C2741" s="267" t="s">
        <v>24</v>
      </c>
      <c r="D2741" s="259" t="s">
        <v>25</v>
      </c>
      <c r="E2741" s="259" t="s">
        <v>26</v>
      </c>
      <c r="F2741" s="387" t="s">
        <v>917</v>
      </c>
      <c r="G2741" s="387"/>
      <c r="H2741" s="271" t="s">
        <v>27</v>
      </c>
      <c r="I2741" s="267" t="s">
        <v>28</v>
      </c>
      <c r="J2741" s="267" t="s">
        <v>29</v>
      </c>
      <c r="K2741" s="267" t="s">
        <v>30</v>
      </c>
      <c r="O2741" s="46"/>
      <c r="P2741" s="46"/>
      <c r="Q2741" s="46"/>
      <c r="R2741" s="46"/>
      <c r="S2741" s="46"/>
      <c r="T2741" s="46"/>
      <c r="U2741" s="46"/>
      <c r="V2741" s="46"/>
      <c r="W2741" s="46"/>
      <c r="X2741" s="46"/>
      <c r="Y2741" s="46"/>
    </row>
    <row r="2742" spans="1:25" ht="15" customHeight="1" x14ac:dyDescent="0.2">
      <c r="A2742" s="46"/>
      <c r="B2742" s="260" t="s">
        <v>918</v>
      </c>
      <c r="C2742" s="275" t="s">
        <v>3017</v>
      </c>
      <c r="D2742" s="260" t="s">
        <v>47</v>
      </c>
      <c r="E2742" s="260" t="s">
        <v>3018</v>
      </c>
      <c r="F2742" s="388" t="s">
        <v>3978</v>
      </c>
      <c r="G2742" s="388"/>
      <c r="H2742" s="274" t="s">
        <v>49</v>
      </c>
      <c r="I2742" s="277">
        <v>1</v>
      </c>
      <c r="J2742" s="276">
        <v>26.49</v>
      </c>
      <c r="K2742" s="276">
        <v>26.49</v>
      </c>
      <c r="O2742" s="46"/>
      <c r="P2742" s="46"/>
      <c r="Q2742" s="46"/>
      <c r="R2742" s="46"/>
      <c r="S2742" s="46"/>
      <c r="T2742" s="46"/>
      <c r="U2742" s="46"/>
      <c r="V2742" s="46"/>
      <c r="W2742" s="46"/>
      <c r="X2742" s="46"/>
      <c r="Y2742" s="46"/>
    </row>
    <row r="2743" spans="1:25" ht="15" customHeight="1" x14ac:dyDescent="0.2">
      <c r="A2743" s="46"/>
      <c r="B2743" s="261" t="s">
        <v>953</v>
      </c>
      <c r="C2743" s="280" t="s">
        <v>991</v>
      </c>
      <c r="D2743" s="261" t="s">
        <v>47</v>
      </c>
      <c r="E2743" s="261" t="s">
        <v>992</v>
      </c>
      <c r="F2743" s="385" t="s">
        <v>3970</v>
      </c>
      <c r="G2743" s="385"/>
      <c r="H2743" s="279" t="s">
        <v>950</v>
      </c>
      <c r="I2743" s="282">
        <v>0.30099999999999999</v>
      </c>
      <c r="J2743" s="281">
        <v>43.64</v>
      </c>
      <c r="K2743" s="281">
        <v>13.13</v>
      </c>
      <c r="O2743" s="46"/>
      <c r="P2743" s="46"/>
      <c r="Q2743" s="46"/>
      <c r="R2743" s="46"/>
      <c r="S2743" s="46"/>
      <c r="T2743" s="46"/>
      <c r="U2743" s="46"/>
      <c r="V2743" s="46"/>
      <c r="W2743" s="46"/>
      <c r="X2743" s="46"/>
      <c r="Y2743" s="46"/>
    </row>
    <row r="2744" spans="1:25" ht="15" customHeight="1" x14ac:dyDescent="0.2">
      <c r="A2744" s="46"/>
      <c r="B2744" s="261" t="s">
        <v>953</v>
      </c>
      <c r="C2744" s="280" t="s">
        <v>1668</v>
      </c>
      <c r="D2744" s="261" t="s">
        <v>47</v>
      </c>
      <c r="E2744" s="261" t="s">
        <v>1669</v>
      </c>
      <c r="F2744" s="385" t="s">
        <v>3981</v>
      </c>
      <c r="G2744" s="385"/>
      <c r="H2744" s="279" t="s">
        <v>60</v>
      </c>
      <c r="I2744" s="282">
        <v>1.1999999999999999E-3</v>
      </c>
      <c r="J2744" s="281">
        <v>774.32</v>
      </c>
      <c r="K2744" s="281">
        <v>0.92</v>
      </c>
      <c r="O2744" s="46"/>
      <c r="P2744" s="46"/>
      <c r="Q2744" s="46"/>
      <c r="R2744" s="46"/>
      <c r="S2744" s="46"/>
      <c r="T2744" s="46"/>
      <c r="U2744" s="46"/>
      <c r="V2744" s="46"/>
      <c r="W2744" s="46"/>
      <c r="X2744" s="46"/>
      <c r="Y2744" s="46"/>
    </row>
    <row r="2745" spans="1:25" ht="15" customHeight="1" x14ac:dyDescent="0.2">
      <c r="A2745" s="46"/>
      <c r="B2745" s="261" t="s">
        <v>953</v>
      </c>
      <c r="C2745" s="280" t="s">
        <v>988</v>
      </c>
      <c r="D2745" s="261" t="s">
        <v>47</v>
      </c>
      <c r="E2745" s="261" t="s">
        <v>989</v>
      </c>
      <c r="F2745" s="385" t="s">
        <v>3970</v>
      </c>
      <c r="G2745" s="385"/>
      <c r="H2745" s="279" t="s">
        <v>950</v>
      </c>
      <c r="I2745" s="282">
        <v>0.30099999999999999</v>
      </c>
      <c r="J2745" s="281">
        <v>27.19</v>
      </c>
      <c r="K2745" s="281">
        <v>8.18</v>
      </c>
      <c r="O2745" s="46"/>
      <c r="P2745" s="46"/>
      <c r="Q2745" s="46"/>
      <c r="R2745" s="46"/>
      <c r="S2745" s="46"/>
      <c r="T2745" s="46"/>
      <c r="U2745" s="46"/>
      <c r="V2745" s="46"/>
      <c r="W2745" s="46"/>
      <c r="X2745" s="46"/>
      <c r="Y2745" s="46"/>
    </row>
    <row r="2746" spans="1:25" ht="15" customHeight="1" x14ac:dyDescent="0.2">
      <c r="A2746" s="46"/>
      <c r="B2746" s="262" t="s">
        <v>919</v>
      </c>
      <c r="C2746" s="284" t="s">
        <v>3101</v>
      </c>
      <c r="D2746" s="262" t="s">
        <v>47</v>
      </c>
      <c r="E2746" s="262" t="s">
        <v>3102</v>
      </c>
      <c r="F2746" s="389" t="s">
        <v>923</v>
      </c>
      <c r="G2746" s="389"/>
      <c r="H2746" s="283" t="s">
        <v>49</v>
      </c>
      <c r="I2746" s="286">
        <v>1</v>
      </c>
      <c r="J2746" s="285">
        <v>4.26</v>
      </c>
      <c r="K2746" s="285">
        <v>4.26</v>
      </c>
      <c r="O2746" s="46"/>
      <c r="P2746" s="46"/>
      <c r="Q2746" s="46"/>
      <c r="R2746" s="46"/>
      <c r="S2746" s="46"/>
      <c r="T2746" s="46"/>
      <c r="U2746" s="46"/>
      <c r="V2746" s="46"/>
      <c r="W2746" s="46"/>
      <c r="X2746" s="46"/>
      <c r="Y2746" s="46"/>
    </row>
    <row r="2747" spans="1:25" ht="15" customHeight="1" x14ac:dyDescent="0.2">
      <c r="A2747" s="46"/>
      <c r="B2747" s="263"/>
      <c r="C2747" s="263"/>
      <c r="D2747" s="263"/>
      <c r="E2747" s="263"/>
      <c r="F2747" s="263" t="s">
        <v>924</v>
      </c>
      <c r="G2747" s="289">
        <v>18.96</v>
      </c>
      <c r="H2747" s="263" t="s">
        <v>925</v>
      </c>
      <c r="I2747" s="289">
        <v>0</v>
      </c>
      <c r="J2747" s="263" t="s">
        <v>926</v>
      </c>
      <c r="K2747" s="289">
        <v>18.96</v>
      </c>
      <c r="O2747" s="46"/>
      <c r="P2747" s="46"/>
      <c r="Q2747" s="46"/>
      <c r="R2747" s="46"/>
      <c r="S2747" s="46"/>
      <c r="T2747" s="46"/>
      <c r="U2747" s="46"/>
      <c r="V2747" s="46"/>
      <c r="W2747" s="46"/>
      <c r="X2747" s="46"/>
      <c r="Y2747" s="46"/>
    </row>
    <row r="2748" spans="1:25" ht="15" customHeight="1" thickBot="1" x14ac:dyDescent="0.25">
      <c r="A2748" s="46"/>
      <c r="B2748" s="263"/>
      <c r="C2748" s="263"/>
      <c r="D2748" s="263"/>
      <c r="E2748" s="263"/>
      <c r="F2748" s="263" t="s">
        <v>927</v>
      </c>
      <c r="G2748" s="289">
        <v>5.51</v>
      </c>
      <c r="H2748" s="263"/>
      <c r="I2748" s="386" t="s">
        <v>928</v>
      </c>
      <c r="J2748" s="386"/>
      <c r="K2748" s="289">
        <v>32</v>
      </c>
      <c r="O2748" s="46"/>
      <c r="P2748" s="46"/>
      <c r="Q2748" s="46"/>
      <c r="R2748" s="46"/>
      <c r="S2748" s="46"/>
      <c r="T2748" s="46"/>
      <c r="U2748" s="46"/>
      <c r="V2748" s="46"/>
      <c r="W2748" s="46"/>
      <c r="X2748" s="46"/>
      <c r="Y2748" s="46"/>
    </row>
    <row r="2749" spans="1:25" ht="15" customHeight="1" thickTop="1" x14ac:dyDescent="0.2">
      <c r="A2749" s="46"/>
      <c r="B2749" s="278"/>
      <c r="C2749" s="278"/>
      <c r="D2749" s="278"/>
      <c r="E2749" s="278"/>
      <c r="F2749" s="278"/>
      <c r="G2749" s="278"/>
      <c r="H2749" s="278"/>
      <c r="I2749" s="278"/>
      <c r="J2749" s="278"/>
      <c r="K2749" s="278"/>
      <c r="O2749" s="46"/>
      <c r="P2749" s="46"/>
      <c r="Q2749" s="46"/>
      <c r="R2749" s="46"/>
      <c r="S2749" s="46"/>
      <c r="T2749" s="46"/>
      <c r="U2749" s="46"/>
      <c r="V2749" s="46"/>
      <c r="W2749" s="46"/>
      <c r="X2749" s="46"/>
      <c r="Y2749" s="46"/>
    </row>
    <row r="2750" spans="1:25" ht="15" customHeight="1" x14ac:dyDescent="0.2">
      <c r="A2750" s="46"/>
      <c r="B2750" s="259" t="s">
        <v>661</v>
      </c>
      <c r="C2750" s="267" t="s">
        <v>24</v>
      </c>
      <c r="D2750" s="259" t="s">
        <v>25</v>
      </c>
      <c r="E2750" s="259" t="s">
        <v>26</v>
      </c>
      <c r="F2750" s="387" t="s">
        <v>917</v>
      </c>
      <c r="G2750" s="387"/>
      <c r="H2750" s="271" t="s">
        <v>27</v>
      </c>
      <c r="I2750" s="267" t="s">
        <v>28</v>
      </c>
      <c r="J2750" s="267" t="s">
        <v>29</v>
      </c>
      <c r="K2750" s="267" t="s">
        <v>30</v>
      </c>
      <c r="O2750" s="46"/>
      <c r="P2750" s="46"/>
      <c r="Q2750" s="46"/>
      <c r="R2750" s="46"/>
      <c r="S2750" s="46"/>
      <c r="T2750" s="46"/>
      <c r="U2750" s="46"/>
      <c r="V2750" s="46"/>
      <c r="W2750" s="46"/>
      <c r="X2750" s="46"/>
      <c r="Y2750" s="46"/>
    </row>
    <row r="2751" spans="1:25" ht="15" customHeight="1" x14ac:dyDescent="0.2">
      <c r="A2751" s="46"/>
      <c r="B2751" s="260" t="s">
        <v>918</v>
      </c>
      <c r="C2751" s="275" t="s">
        <v>659</v>
      </c>
      <c r="D2751" s="260" t="s">
        <v>47</v>
      </c>
      <c r="E2751" s="260" t="s">
        <v>660</v>
      </c>
      <c r="F2751" s="388" t="s">
        <v>3978</v>
      </c>
      <c r="G2751" s="388"/>
      <c r="H2751" s="274" t="s">
        <v>49</v>
      </c>
      <c r="I2751" s="277">
        <v>1</v>
      </c>
      <c r="J2751" s="276">
        <v>19.54</v>
      </c>
      <c r="K2751" s="276">
        <v>19.54</v>
      </c>
      <c r="O2751" s="46"/>
      <c r="P2751" s="46"/>
      <c r="Q2751" s="46"/>
      <c r="R2751" s="46"/>
      <c r="S2751" s="46"/>
      <c r="T2751" s="46"/>
      <c r="U2751" s="46"/>
      <c r="V2751" s="46"/>
      <c r="W2751" s="46"/>
      <c r="X2751" s="46"/>
      <c r="Y2751" s="46"/>
    </row>
    <row r="2752" spans="1:25" ht="15" customHeight="1" x14ac:dyDescent="0.2">
      <c r="A2752" s="46"/>
      <c r="B2752" s="261" t="s">
        <v>953</v>
      </c>
      <c r="C2752" s="280" t="s">
        <v>991</v>
      </c>
      <c r="D2752" s="261" t="s">
        <v>47</v>
      </c>
      <c r="E2752" s="261" t="s">
        <v>992</v>
      </c>
      <c r="F2752" s="385" t="s">
        <v>3970</v>
      </c>
      <c r="G2752" s="385"/>
      <c r="H2752" s="279" t="s">
        <v>950</v>
      </c>
      <c r="I2752" s="282">
        <v>0.222</v>
      </c>
      <c r="J2752" s="281">
        <v>43.64</v>
      </c>
      <c r="K2752" s="281">
        <v>9.68</v>
      </c>
      <c r="O2752" s="46"/>
      <c r="P2752" s="46"/>
      <c r="Q2752" s="46"/>
      <c r="R2752" s="46"/>
      <c r="S2752" s="46"/>
      <c r="T2752" s="46"/>
      <c r="U2752" s="46"/>
      <c r="V2752" s="46"/>
      <c r="W2752" s="46"/>
      <c r="X2752" s="46"/>
      <c r="Y2752" s="46"/>
    </row>
    <row r="2753" spans="1:25" ht="15" customHeight="1" x14ac:dyDescent="0.2">
      <c r="A2753" s="46"/>
      <c r="B2753" s="261" t="s">
        <v>953</v>
      </c>
      <c r="C2753" s="280" t="s">
        <v>988</v>
      </c>
      <c r="D2753" s="261" t="s">
        <v>47</v>
      </c>
      <c r="E2753" s="261" t="s">
        <v>989</v>
      </c>
      <c r="F2753" s="385" t="s">
        <v>3970</v>
      </c>
      <c r="G2753" s="385"/>
      <c r="H2753" s="279" t="s">
        <v>950</v>
      </c>
      <c r="I2753" s="282">
        <v>0.222</v>
      </c>
      <c r="J2753" s="281">
        <v>27.19</v>
      </c>
      <c r="K2753" s="281">
        <v>6.03</v>
      </c>
      <c r="O2753" s="46"/>
      <c r="P2753" s="46"/>
      <c r="Q2753" s="46"/>
      <c r="R2753" s="46"/>
      <c r="S2753" s="46"/>
      <c r="T2753" s="46"/>
      <c r="U2753" s="46"/>
      <c r="V2753" s="46"/>
      <c r="W2753" s="46"/>
      <c r="X2753" s="46"/>
      <c r="Y2753" s="46"/>
    </row>
    <row r="2754" spans="1:25" ht="15" customHeight="1" x14ac:dyDescent="0.2">
      <c r="A2754" s="46"/>
      <c r="B2754" s="262" t="s">
        <v>919</v>
      </c>
      <c r="C2754" s="284" t="s">
        <v>1672</v>
      </c>
      <c r="D2754" s="262" t="s">
        <v>47</v>
      </c>
      <c r="E2754" s="262" t="s">
        <v>1673</v>
      </c>
      <c r="F2754" s="389" t="s">
        <v>923</v>
      </c>
      <c r="G2754" s="389"/>
      <c r="H2754" s="283" t="s">
        <v>49</v>
      </c>
      <c r="I2754" s="286">
        <v>1</v>
      </c>
      <c r="J2754" s="285">
        <v>3.83</v>
      </c>
      <c r="K2754" s="285">
        <v>3.83</v>
      </c>
      <c r="O2754" s="46"/>
      <c r="P2754" s="46"/>
      <c r="Q2754" s="46"/>
      <c r="R2754" s="46"/>
      <c r="S2754" s="46"/>
      <c r="T2754" s="46"/>
      <c r="U2754" s="46"/>
      <c r="V2754" s="46"/>
      <c r="W2754" s="46"/>
      <c r="X2754" s="46"/>
      <c r="Y2754" s="46"/>
    </row>
    <row r="2755" spans="1:25" ht="15" customHeight="1" x14ac:dyDescent="0.2">
      <c r="A2755" s="46"/>
      <c r="B2755" s="263"/>
      <c r="C2755" s="263"/>
      <c r="D2755" s="263"/>
      <c r="E2755" s="263"/>
      <c r="F2755" s="263" t="s">
        <v>924</v>
      </c>
      <c r="G2755" s="289">
        <v>13.83</v>
      </c>
      <c r="H2755" s="263" t="s">
        <v>925</v>
      </c>
      <c r="I2755" s="289">
        <v>0</v>
      </c>
      <c r="J2755" s="263" t="s">
        <v>926</v>
      </c>
      <c r="K2755" s="289">
        <v>13.83</v>
      </c>
      <c r="O2755" s="46"/>
      <c r="P2755" s="46"/>
      <c r="Q2755" s="46"/>
      <c r="R2755" s="46"/>
      <c r="S2755" s="46"/>
      <c r="T2755" s="46"/>
      <c r="U2755" s="46"/>
      <c r="V2755" s="46"/>
      <c r="W2755" s="46"/>
      <c r="X2755" s="46"/>
      <c r="Y2755" s="46"/>
    </row>
    <row r="2756" spans="1:25" ht="15" customHeight="1" thickBot="1" x14ac:dyDescent="0.25">
      <c r="A2756" s="46"/>
      <c r="B2756" s="263"/>
      <c r="C2756" s="263"/>
      <c r="D2756" s="263"/>
      <c r="E2756" s="263"/>
      <c r="F2756" s="263" t="s">
        <v>927</v>
      </c>
      <c r="G2756" s="289">
        <v>4.0599999999999996</v>
      </c>
      <c r="H2756" s="263"/>
      <c r="I2756" s="386" t="s">
        <v>928</v>
      </c>
      <c r="J2756" s="386"/>
      <c r="K2756" s="289">
        <v>23.6</v>
      </c>
      <c r="O2756" s="46"/>
      <c r="P2756" s="46"/>
      <c r="Q2756" s="46"/>
      <c r="R2756" s="46"/>
      <c r="S2756" s="46"/>
      <c r="T2756" s="46"/>
      <c r="U2756" s="46"/>
      <c r="V2756" s="46"/>
      <c r="W2756" s="46"/>
      <c r="X2756" s="46"/>
      <c r="Y2756" s="46"/>
    </row>
    <row r="2757" spans="1:25" ht="15" customHeight="1" thickTop="1" x14ac:dyDescent="0.2">
      <c r="A2757" s="46"/>
      <c r="B2757" s="278"/>
      <c r="C2757" s="278"/>
      <c r="D2757" s="278"/>
      <c r="E2757" s="278"/>
      <c r="F2757" s="278"/>
      <c r="G2757" s="278"/>
      <c r="H2757" s="278"/>
      <c r="I2757" s="278"/>
      <c r="J2757" s="278"/>
      <c r="K2757" s="278"/>
      <c r="O2757" s="46"/>
      <c r="P2757" s="46"/>
      <c r="Q2757" s="46"/>
      <c r="R2757" s="46"/>
      <c r="S2757" s="46"/>
      <c r="T2757" s="46"/>
      <c r="U2757" s="46"/>
      <c r="V2757" s="46"/>
      <c r="W2757" s="46"/>
      <c r="X2757" s="46"/>
      <c r="Y2757" s="46"/>
    </row>
    <row r="2758" spans="1:25" ht="15" customHeight="1" x14ac:dyDescent="0.2">
      <c r="A2758" s="46"/>
      <c r="B2758" s="259" t="s">
        <v>664</v>
      </c>
      <c r="C2758" s="267" t="s">
        <v>24</v>
      </c>
      <c r="D2758" s="259" t="s">
        <v>25</v>
      </c>
      <c r="E2758" s="259" t="s">
        <v>26</v>
      </c>
      <c r="F2758" s="387" t="s">
        <v>917</v>
      </c>
      <c r="G2758" s="387"/>
      <c r="H2758" s="271" t="s">
        <v>27</v>
      </c>
      <c r="I2758" s="267" t="s">
        <v>28</v>
      </c>
      <c r="J2758" s="267" t="s">
        <v>29</v>
      </c>
      <c r="K2758" s="267" t="s">
        <v>30</v>
      </c>
      <c r="O2758" s="46"/>
      <c r="P2758" s="46"/>
      <c r="Q2758" s="46"/>
      <c r="R2758" s="46"/>
      <c r="S2758" s="46"/>
      <c r="T2758" s="46"/>
      <c r="U2758" s="46"/>
      <c r="V2758" s="46"/>
      <c r="W2758" s="46"/>
      <c r="X2758" s="46"/>
      <c r="Y2758" s="46"/>
    </row>
    <row r="2759" spans="1:25" ht="15" customHeight="1" x14ac:dyDescent="0.2">
      <c r="A2759" s="46"/>
      <c r="B2759" s="260" t="s">
        <v>918</v>
      </c>
      <c r="C2759" s="275" t="s">
        <v>662</v>
      </c>
      <c r="D2759" s="260" t="s">
        <v>47</v>
      </c>
      <c r="E2759" s="260" t="s">
        <v>663</v>
      </c>
      <c r="F2759" s="388" t="s">
        <v>3978</v>
      </c>
      <c r="G2759" s="388"/>
      <c r="H2759" s="274" t="s">
        <v>49</v>
      </c>
      <c r="I2759" s="277">
        <v>1</v>
      </c>
      <c r="J2759" s="276">
        <v>22.81</v>
      </c>
      <c r="K2759" s="276">
        <v>22.81</v>
      </c>
      <c r="O2759" s="46"/>
      <c r="P2759" s="46"/>
      <c r="Q2759" s="46"/>
      <c r="R2759" s="46"/>
      <c r="S2759" s="46"/>
      <c r="T2759" s="46"/>
      <c r="U2759" s="46"/>
      <c r="V2759" s="46"/>
      <c r="W2759" s="46"/>
      <c r="X2759" s="46"/>
      <c r="Y2759" s="46"/>
    </row>
    <row r="2760" spans="1:25" ht="15" customHeight="1" x14ac:dyDescent="0.2">
      <c r="A2760" s="46"/>
      <c r="B2760" s="261" t="s">
        <v>953</v>
      </c>
      <c r="C2760" s="280" t="s">
        <v>991</v>
      </c>
      <c r="D2760" s="261" t="s">
        <v>47</v>
      </c>
      <c r="E2760" s="261" t="s">
        <v>992</v>
      </c>
      <c r="F2760" s="385" t="s">
        <v>3970</v>
      </c>
      <c r="G2760" s="385"/>
      <c r="H2760" s="279" t="s">
        <v>950</v>
      </c>
      <c r="I2760" s="282">
        <v>0.29099999999999998</v>
      </c>
      <c r="J2760" s="281">
        <v>43.64</v>
      </c>
      <c r="K2760" s="281">
        <v>12.69</v>
      </c>
      <c r="O2760" s="46"/>
      <c r="P2760" s="46"/>
      <c r="Q2760" s="46"/>
      <c r="R2760" s="46"/>
      <c r="S2760" s="46"/>
      <c r="T2760" s="46"/>
      <c r="U2760" s="46"/>
      <c r="V2760" s="46"/>
      <c r="W2760" s="46"/>
      <c r="X2760" s="46"/>
      <c r="Y2760" s="46"/>
    </row>
    <row r="2761" spans="1:25" ht="15" customHeight="1" x14ac:dyDescent="0.2">
      <c r="A2761" s="46"/>
      <c r="B2761" s="261" t="s">
        <v>953</v>
      </c>
      <c r="C2761" s="280" t="s">
        <v>1668</v>
      </c>
      <c r="D2761" s="261" t="s">
        <v>47</v>
      </c>
      <c r="E2761" s="261" t="s">
        <v>1669</v>
      </c>
      <c r="F2761" s="385" t="s">
        <v>3981</v>
      </c>
      <c r="G2761" s="385"/>
      <c r="H2761" s="279" t="s">
        <v>60</v>
      </c>
      <c r="I2761" s="282">
        <v>8.9999999999999998E-4</v>
      </c>
      <c r="J2761" s="281">
        <v>774.32</v>
      </c>
      <c r="K2761" s="281">
        <v>0.69</v>
      </c>
      <c r="O2761" s="46"/>
      <c r="P2761" s="46"/>
      <c r="Q2761" s="46"/>
      <c r="R2761" s="46"/>
      <c r="S2761" s="46"/>
      <c r="T2761" s="46"/>
      <c r="U2761" s="46"/>
      <c r="V2761" s="46"/>
      <c r="W2761" s="46"/>
      <c r="X2761" s="46"/>
      <c r="Y2761" s="46"/>
    </row>
    <row r="2762" spans="1:25" ht="15" customHeight="1" x14ac:dyDescent="0.2">
      <c r="A2762" s="46"/>
      <c r="B2762" s="261" t="s">
        <v>953</v>
      </c>
      <c r="C2762" s="280" t="s">
        <v>988</v>
      </c>
      <c r="D2762" s="261" t="s">
        <v>47</v>
      </c>
      <c r="E2762" s="261" t="s">
        <v>989</v>
      </c>
      <c r="F2762" s="385" t="s">
        <v>3970</v>
      </c>
      <c r="G2762" s="385"/>
      <c r="H2762" s="279" t="s">
        <v>950</v>
      </c>
      <c r="I2762" s="282">
        <v>0.29099999999999998</v>
      </c>
      <c r="J2762" s="281">
        <v>27.19</v>
      </c>
      <c r="K2762" s="281">
        <v>7.91</v>
      </c>
      <c r="O2762" s="46"/>
      <c r="P2762" s="46"/>
      <c r="Q2762" s="46"/>
      <c r="R2762" s="46"/>
      <c r="S2762" s="46"/>
      <c r="T2762" s="46"/>
      <c r="U2762" s="46"/>
      <c r="V2762" s="46"/>
      <c r="W2762" s="46"/>
      <c r="X2762" s="46"/>
      <c r="Y2762" s="46"/>
    </row>
    <row r="2763" spans="1:25" ht="15" customHeight="1" x14ac:dyDescent="0.2">
      <c r="A2763" s="46"/>
      <c r="B2763" s="262" t="s">
        <v>919</v>
      </c>
      <c r="C2763" s="284" t="s">
        <v>1674</v>
      </c>
      <c r="D2763" s="262" t="s">
        <v>47</v>
      </c>
      <c r="E2763" s="262" t="s">
        <v>1675</v>
      </c>
      <c r="F2763" s="389" t="s">
        <v>923</v>
      </c>
      <c r="G2763" s="389"/>
      <c r="H2763" s="283" t="s">
        <v>49</v>
      </c>
      <c r="I2763" s="286">
        <v>1</v>
      </c>
      <c r="J2763" s="285">
        <v>1.52</v>
      </c>
      <c r="K2763" s="285">
        <v>1.52</v>
      </c>
      <c r="O2763" s="46"/>
      <c r="P2763" s="46"/>
      <c r="Q2763" s="46"/>
      <c r="R2763" s="46"/>
      <c r="S2763" s="46"/>
      <c r="T2763" s="46"/>
      <c r="U2763" s="46"/>
      <c r="V2763" s="46"/>
      <c r="W2763" s="46"/>
      <c r="X2763" s="46"/>
      <c r="Y2763" s="46"/>
    </row>
    <row r="2764" spans="1:25" ht="15" customHeight="1" x14ac:dyDescent="0.2">
      <c r="A2764" s="46"/>
      <c r="B2764" s="263"/>
      <c r="C2764" s="263"/>
      <c r="D2764" s="263"/>
      <c r="E2764" s="263"/>
      <c r="F2764" s="263" t="s">
        <v>924</v>
      </c>
      <c r="G2764" s="289">
        <v>18.28</v>
      </c>
      <c r="H2764" s="263" t="s">
        <v>925</v>
      </c>
      <c r="I2764" s="289">
        <v>0</v>
      </c>
      <c r="J2764" s="263" t="s">
        <v>926</v>
      </c>
      <c r="K2764" s="289">
        <v>18.28</v>
      </c>
      <c r="O2764" s="46"/>
      <c r="P2764" s="46"/>
      <c r="Q2764" s="46"/>
      <c r="R2764" s="46"/>
      <c r="S2764" s="46"/>
      <c r="T2764" s="46"/>
      <c r="U2764" s="46"/>
      <c r="V2764" s="46"/>
      <c r="W2764" s="46"/>
      <c r="X2764" s="46"/>
      <c r="Y2764" s="46"/>
    </row>
    <row r="2765" spans="1:25" ht="15" customHeight="1" thickBot="1" x14ac:dyDescent="0.25">
      <c r="A2765" s="46"/>
      <c r="B2765" s="263"/>
      <c r="C2765" s="263"/>
      <c r="D2765" s="263"/>
      <c r="E2765" s="263"/>
      <c r="F2765" s="263" t="s">
        <v>927</v>
      </c>
      <c r="G2765" s="289">
        <v>4.74</v>
      </c>
      <c r="H2765" s="263"/>
      <c r="I2765" s="386" t="s">
        <v>928</v>
      </c>
      <c r="J2765" s="386"/>
      <c r="K2765" s="289">
        <v>27.55</v>
      </c>
      <c r="O2765" s="46"/>
      <c r="P2765" s="46"/>
      <c r="Q2765" s="46"/>
      <c r="R2765" s="46"/>
      <c r="S2765" s="46"/>
      <c r="T2765" s="46"/>
      <c r="U2765" s="46"/>
      <c r="V2765" s="46"/>
      <c r="W2765" s="46"/>
      <c r="X2765" s="46"/>
      <c r="Y2765" s="46"/>
    </row>
    <row r="2766" spans="1:25" ht="15" customHeight="1" thickTop="1" x14ac:dyDescent="0.2">
      <c r="A2766" s="46"/>
      <c r="B2766" s="278"/>
      <c r="C2766" s="278"/>
      <c r="D2766" s="278"/>
      <c r="E2766" s="278"/>
      <c r="F2766" s="278"/>
      <c r="G2766" s="278"/>
      <c r="H2766" s="278"/>
      <c r="I2766" s="278"/>
      <c r="J2766" s="278"/>
      <c r="K2766" s="278"/>
      <c r="O2766" s="46"/>
      <c r="P2766" s="46"/>
      <c r="Q2766" s="46"/>
      <c r="R2766" s="46"/>
      <c r="S2766" s="46"/>
      <c r="T2766" s="46"/>
      <c r="U2766" s="46"/>
      <c r="V2766" s="46"/>
      <c r="W2766" s="46"/>
      <c r="X2766" s="46"/>
      <c r="Y2766" s="46"/>
    </row>
    <row r="2767" spans="1:25" ht="15" customHeight="1" x14ac:dyDescent="0.2">
      <c r="A2767" s="46"/>
      <c r="B2767" s="259" t="s">
        <v>667</v>
      </c>
      <c r="C2767" s="267" t="s">
        <v>24</v>
      </c>
      <c r="D2767" s="259" t="s">
        <v>25</v>
      </c>
      <c r="E2767" s="259" t="s">
        <v>26</v>
      </c>
      <c r="F2767" s="387" t="s">
        <v>917</v>
      </c>
      <c r="G2767" s="387"/>
      <c r="H2767" s="271" t="s">
        <v>27</v>
      </c>
      <c r="I2767" s="267" t="s">
        <v>28</v>
      </c>
      <c r="J2767" s="267" t="s">
        <v>29</v>
      </c>
      <c r="K2767" s="267" t="s">
        <v>30</v>
      </c>
      <c r="O2767" s="46"/>
      <c r="P2767" s="46"/>
      <c r="Q2767" s="46"/>
      <c r="R2767" s="46"/>
      <c r="S2767" s="46"/>
      <c r="T2767" s="46"/>
      <c r="U2767" s="46"/>
      <c r="V2767" s="46"/>
      <c r="W2767" s="46"/>
      <c r="X2767" s="46"/>
      <c r="Y2767" s="46"/>
    </row>
    <row r="2768" spans="1:25" ht="15" customHeight="1" x14ac:dyDescent="0.2">
      <c r="A2768" s="46"/>
      <c r="B2768" s="260" t="s">
        <v>918</v>
      </c>
      <c r="C2768" s="275" t="s">
        <v>665</v>
      </c>
      <c r="D2768" s="260" t="s">
        <v>47</v>
      </c>
      <c r="E2768" s="260" t="s">
        <v>666</v>
      </c>
      <c r="F2768" s="388" t="s">
        <v>3978</v>
      </c>
      <c r="G2768" s="388"/>
      <c r="H2768" s="274" t="s">
        <v>49</v>
      </c>
      <c r="I2768" s="277">
        <v>1</v>
      </c>
      <c r="J2768" s="276">
        <v>30.08</v>
      </c>
      <c r="K2768" s="276">
        <v>30.08</v>
      </c>
      <c r="O2768" s="46"/>
      <c r="P2768" s="46"/>
      <c r="Q2768" s="46"/>
      <c r="R2768" s="46"/>
      <c r="S2768" s="46"/>
      <c r="T2768" s="46"/>
      <c r="U2768" s="46"/>
      <c r="V2768" s="46"/>
      <c r="W2768" s="46"/>
      <c r="X2768" s="46"/>
      <c r="Y2768" s="46"/>
    </row>
    <row r="2769" spans="1:25" ht="15" customHeight="1" x14ac:dyDescent="0.2">
      <c r="A2769" s="46"/>
      <c r="B2769" s="261" t="s">
        <v>953</v>
      </c>
      <c r="C2769" s="280" t="s">
        <v>991</v>
      </c>
      <c r="D2769" s="261" t="s">
        <v>47</v>
      </c>
      <c r="E2769" s="261" t="s">
        <v>992</v>
      </c>
      <c r="F2769" s="385" t="s">
        <v>3970</v>
      </c>
      <c r="G2769" s="385"/>
      <c r="H2769" s="279" t="s">
        <v>950</v>
      </c>
      <c r="I2769" s="282">
        <v>0.36499999999999999</v>
      </c>
      <c r="J2769" s="281">
        <v>43.64</v>
      </c>
      <c r="K2769" s="281">
        <v>15.92</v>
      </c>
      <c r="O2769" s="46"/>
      <c r="P2769" s="46"/>
      <c r="Q2769" s="46"/>
      <c r="R2769" s="46"/>
      <c r="S2769" s="46"/>
      <c r="T2769" s="46"/>
      <c r="U2769" s="46"/>
      <c r="V2769" s="46"/>
      <c r="W2769" s="46"/>
      <c r="X2769" s="46"/>
      <c r="Y2769" s="46"/>
    </row>
    <row r="2770" spans="1:25" ht="15" customHeight="1" x14ac:dyDescent="0.2">
      <c r="A2770" s="46"/>
      <c r="B2770" s="261" t="s">
        <v>953</v>
      </c>
      <c r="C2770" s="280" t="s">
        <v>988</v>
      </c>
      <c r="D2770" s="261" t="s">
        <v>47</v>
      </c>
      <c r="E2770" s="261" t="s">
        <v>989</v>
      </c>
      <c r="F2770" s="385" t="s">
        <v>3970</v>
      </c>
      <c r="G2770" s="385"/>
      <c r="H2770" s="279" t="s">
        <v>950</v>
      </c>
      <c r="I2770" s="282">
        <v>0.36499999999999999</v>
      </c>
      <c r="J2770" s="281">
        <v>27.19</v>
      </c>
      <c r="K2770" s="281">
        <v>9.92</v>
      </c>
      <c r="O2770" s="46"/>
      <c r="P2770" s="46"/>
      <c r="Q2770" s="46"/>
      <c r="R2770" s="46"/>
      <c r="S2770" s="46"/>
      <c r="T2770" s="46"/>
      <c r="U2770" s="46"/>
      <c r="V2770" s="46"/>
      <c r="W2770" s="46"/>
      <c r="X2770" s="46"/>
      <c r="Y2770" s="46"/>
    </row>
    <row r="2771" spans="1:25" ht="15" customHeight="1" x14ac:dyDescent="0.2">
      <c r="A2771" s="46"/>
      <c r="B2771" s="262" t="s">
        <v>919</v>
      </c>
      <c r="C2771" s="284" t="s">
        <v>1676</v>
      </c>
      <c r="D2771" s="262" t="s">
        <v>47</v>
      </c>
      <c r="E2771" s="262" t="s">
        <v>1677</v>
      </c>
      <c r="F2771" s="389" t="s">
        <v>923</v>
      </c>
      <c r="G2771" s="389"/>
      <c r="H2771" s="283" t="s">
        <v>49</v>
      </c>
      <c r="I2771" s="286">
        <v>1</v>
      </c>
      <c r="J2771" s="285">
        <v>4.24</v>
      </c>
      <c r="K2771" s="285">
        <v>4.24</v>
      </c>
      <c r="O2771" s="46"/>
      <c r="P2771" s="46"/>
      <c r="Q2771" s="46"/>
      <c r="R2771" s="46"/>
      <c r="S2771" s="46"/>
      <c r="T2771" s="46"/>
      <c r="U2771" s="46"/>
      <c r="V2771" s="46"/>
      <c r="W2771" s="46"/>
      <c r="X2771" s="46"/>
      <c r="Y2771" s="46"/>
    </row>
    <row r="2772" spans="1:25" ht="15" customHeight="1" x14ac:dyDescent="0.2">
      <c r="A2772" s="46"/>
      <c r="B2772" s="263"/>
      <c r="C2772" s="263"/>
      <c r="D2772" s="263"/>
      <c r="E2772" s="263"/>
      <c r="F2772" s="263" t="s">
        <v>924</v>
      </c>
      <c r="G2772" s="289">
        <v>22.74</v>
      </c>
      <c r="H2772" s="263" t="s">
        <v>925</v>
      </c>
      <c r="I2772" s="289">
        <v>0</v>
      </c>
      <c r="J2772" s="263" t="s">
        <v>926</v>
      </c>
      <c r="K2772" s="289">
        <v>22.74</v>
      </c>
      <c r="O2772" s="46"/>
      <c r="P2772" s="46"/>
      <c r="Q2772" s="46"/>
      <c r="R2772" s="46"/>
      <c r="S2772" s="46"/>
      <c r="T2772" s="46"/>
      <c r="U2772" s="46"/>
      <c r="V2772" s="46"/>
      <c r="W2772" s="46"/>
      <c r="X2772" s="46"/>
      <c r="Y2772" s="46"/>
    </row>
    <row r="2773" spans="1:25" ht="15" customHeight="1" thickBot="1" x14ac:dyDescent="0.25">
      <c r="A2773" s="46"/>
      <c r="B2773" s="263"/>
      <c r="C2773" s="263"/>
      <c r="D2773" s="263"/>
      <c r="E2773" s="263"/>
      <c r="F2773" s="263" t="s">
        <v>927</v>
      </c>
      <c r="G2773" s="289">
        <v>6.25</v>
      </c>
      <c r="H2773" s="263"/>
      <c r="I2773" s="386" t="s">
        <v>928</v>
      </c>
      <c r="J2773" s="386"/>
      <c r="K2773" s="289">
        <v>36.33</v>
      </c>
      <c r="O2773" s="46"/>
      <c r="P2773" s="46"/>
      <c r="Q2773" s="46"/>
      <c r="R2773" s="46"/>
      <c r="S2773" s="46"/>
      <c r="T2773" s="46"/>
      <c r="U2773" s="46"/>
      <c r="V2773" s="46"/>
      <c r="W2773" s="46"/>
      <c r="X2773" s="46"/>
      <c r="Y2773" s="46"/>
    </row>
    <row r="2774" spans="1:25" ht="15" customHeight="1" thickTop="1" x14ac:dyDescent="0.2">
      <c r="A2774" s="46"/>
      <c r="B2774" s="278"/>
      <c r="C2774" s="278"/>
      <c r="D2774" s="278"/>
      <c r="E2774" s="278"/>
      <c r="F2774" s="278"/>
      <c r="G2774" s="278"/>
      <c r="H2774" s="278"/>
      <c r="I2774" s="278"/>
      <c r="J2774" s="278"/>
      <c r="K2774" s="278"/>
      <c r="O2774" s="46"/>
      <c r="P2774" s="46"/>
      <c r="Q2774" s="46"/>
      <c r="R2774" s="46"/>
      <c r="S2774" s="46"/>
      <c r="T2774" s="46"/>
      <c r="U2774" s="46"/>
      <c r="V2774" s="46"/>
      <c r="W2774" s="46"/>
      <c r="X2774" s="46"/>
      <c r="Y2774" s="46"/>
    </row>
    <row r="2775" spans="1:25" ht="15" customHeight="1" x14ac:dyDescent="0.2">
      <c r="A2775" s="46"/>
      <c r="B2775" s="259" t="s">
        <v>669</v>
      </c>
      <c r="C2775" s="267" t="s">
        <v>24</v>
      </c>
      <c r="D2775" s="259" t="s">
        <v>25</v>
      </c>
      <c r="E2775" s="259" t="s">
        <v>26</v>
      </c>
      <c r="F2775" s="387" t="s">
        <v>917</v>
      </c>
      <c r="G2775" s="387"/>
      <c r="H2775" s="271" t="s">
        <v>27</v>
      </c>
      <c r="I2775" s="267" t="s">
        <v>28</v>
      </c>
      <c r="J2775" s="267" t="s">
        <v>29</v>
      </c>
      <c r="K2775" s="267" t="s">
        <v>30</v>
      </c>
      <c r="O2775" s="46"/>
      <c r="P2775" s="46"/>
      <c r="Q2775" s="46"/>
      <c r="R2775" s="46"/>
      <c r="S2775" s="46"/>
      <c r="T2775" s="46"/>
      <c r="U2775" s="46"/>
      <c r="V2775" s="46"/>
      <c r="W2775" s="46"/>
      <c r="X2775" s="46"/>
      <c r="Y2775" s="46"/>
    </row>
    <row r="2776" spans="1:25" ht="15" customHeight="1" x14ac:dyDescent="0.2">
      <c r="A2776" s="46"/>
      <c r="B2776" s="260" t="s">
        <v>918</v>
      </c>
      <c r="C2776" s="275" t="s">
        <v>3019</v>
      </c>
      <c r="D2776" s="260" t="s">
        <v>73</v>
      </c>
      <c r="E2776" s="260" t="s">
        <v>3020</v>
      </c>
      <c r="F2776" s="388" t="s">
        <v>1065</v>
      </c>
      <c r="G2776" s="388"/>
      <c r="H2776" s="274" t="s">
        <v>668</v>
      </c>
      <c r="I2776" s="277">
        <v>1</v>
      </c>
      <c r="J2776" s="276">
        <v>6.1</v>
      </c>
      <c r="K2776" s="276">
        <v>6.1</v>
      </c>
      <c r="O2776" s="46"/>
      <c r="P2776" s="46"/>
      <c r="Q2776" s="46"/>
      <c r="R2776" s="46"/>
      <c r="S2776" s="46"/>
      <c r="T2776" s="46"/>
      <c r="U2776" s="46"/>
      <c r="V2776" s="46"/>
      <c r="W2776" s="46"/>
      <c r="X2776" s="46"/>
      <c r="Y2776" s="46"/>
    </row>
    <row r="2777" spans="1:25" ht="15" customHeight="1" x14ac:dyDescent="0.2">
      <c r="A2777" s="46"/>
      <c r="B2777" s="261" t="s">
        <v>953</v>
      </c>
      <c r="C2777" s="280" t="s">
        <v>991</v>
      </c>
      <c r="D2777" s="261" t="s">
        <v>47</v>
      </c>
      <c r="E2777" s="261" t="s">
        <v>992</v>
      </c>
      <c r="F2777" s="385" t="s">
        <v>3970</v>
      </c>
      <c r="G2777" s="385"/>
      <c r="H2777" s="279" t="s">
        <v>950</v>
      </c>
      <c r="I2777" s="282">
        <v>0.108</v>
      </c>
      <c r="J2777" s="281">
        <v>43.64</v>
      </c>
      <c r="K2777" s="281">
        <v>4.71</v>
      </c>
      <c r="O2777" s="46"/>
      <c r="P2777" s="46"/>
      <c r="Q2777" s="46"/>
      <c r="R2777" s="46"/>
      <c r="S2777" s="46"/>
      <c r="T2777" s="46"/>
      <c r="U2777" s="46"/>
      <c r="V2777" s="46"/>
      <c r="W2777" s="46"/>
      <c r="X2777" s="46"/>
      <c r="Y2777" s="46"/>
    </row>
    <row r="2778" spans="1:25" ht="15" customHeight="1" x14ac:dyDescent="0.2">
      <c r="A2778" s="46"/>
      <c r="B2778" s="262" t="s">
        <v>919</v>
      </c>
      <c r="C2778" s="284" t="s">
        <v>3103</v>
      </c>
      <c r="D2778" s="262" t="s">
        <v>406</v>
      </c>
      <c r="E2778" s="262" t="s">
        <v>3104</v>
      </c>
      <c r="F2778" s="389" t="s">
        <v>923</v>
      </c>
      <c r="G2778" s="389"/>
      <c r="H2778" s="283" t="s">
        <v>49</v>
      </c>
      <c r="I2778" s="286">
        <v>1</v>
      </c>
      <c r="J2778" s="285">
        <v>0.14000000000000001</v>
      </c>
      <c r="K2778" s="285">
        <v>0.14000000000000001</v>
      </c>
      <c r="O2778" s="46"/>
      <c r="P2778" s="46"/>
      <c r="Q2778" s="46"/>
      <c r="R2778" s="46"/>
      <c r="S2778" s="46"/>
      <c r="T2778" s="46"/>
      <c r="U2778" s="46"/>
      <c r="V2778" s="46"/>
      <c r="W2778" s="46"/>
      <c r="X2778" s="46"/>
      <c r="Y2778" s="46"/>
    </row>
    <row r="2779" spans="1:25" ht="15" customHeight="1" x14ac:dyDescent="0.2">
      <c r="A2779" s="46"/>
      <c r="B2779" s="262" t="s">
        <v>919</v>
      </c>
      <c r="C2779" s="284" t="s">
        <v>3105</v>
      </c>
      <c r="D2779" s="262" t="s">
        <v>406</v>
      </c>
      <c r="E2779" s="262" t="s">
        <v>3106</v>
      </c>
      <c r="F2779" s="389" t="s">
        <v>923</v>
      </c>
      <c r="G2779" s="389"/>
      <c r="H2779" s="283" t="s">
        <v>49</v>
      </c>
      <c r="I2779" s="286">
        <v>1</v>
      </c>
      <c r="J2779" s="285">
        <v>1.25</v>
      </c>
      <c r="K2779" s="285">
        <v>1.25</v>
      </c>
      <c r="O2779" s="46"/>
      <c r="P2779" s="46"/>
      <c r="Q2779" s="46"/>
      <c r="R2779" s="46"/>
      <c r="S2779" s="46"/>
      <c r="T2779" s="46"/>
      <c r="U2779" s="46"/>
      <c r="V2779" s="46"/>
      <c r="W2779" s="46"/>
      <c r="X2779" s="46"/>
      <c r="Y2779" s="46"/>
    </row>
    <row r="2780" spans="1:25" ht="15" customHeight="1" x14ac:dyDescent="0.2">
      <c r="A2780" s="46"/>
      <c r="B2780" s="263"/>
      <c r="C2780" s="263"/>
      <c r="D2780" s="263"/>
      <c r="E2780" s="263"/>
      <c r="F2780" s="263" t="s">
        <v>924</v>
      </c>
      <c r="G2780" s="289">
        <v>4.25</v>
      </c>
      <c r="H2780" s="263" t="s">
        <v>925</v>
      </c>
      <c r="I2780" s="289">
        <v>0</v>
      </c>
      <c r="J2780" s="263" t="s">
        <v>926</v>
      </c>
      <c r="K2780" s="289">
        <v>4.25</v>
      </c>
      <c r="O2780" s="46"/>
      <c r="P2780" s="46"/>
      <c r="Q2780" s="46"/>
      <c r="R2780" s="46"/>
      <c r="S2780" s="46"/>
      <c r="T2780" s="46"/>
      <c r="U2780" s="46"/>
      <c r="V2780" s="46"/>
      <c r="W2780" s="46"/>
      <c r="X2780" s="46"/>
      <c r="Y2780" s="46"/>
    </row>
    <row r="2781" spans="1:25" ht="15" customHeight="1" x14ac:dyDescent="0.2">
      <c r="A2781" s="46"/>
      <c r="B2781" s="263"/>
      <c r="C2781" s="263"/>
      <c r="D2781" s="263"/>
      <c r="E2781" s="263"/>
      <c r="F2781" s="263" t="s">
        <v>927</v>
      </c>
      <c r="G2781" s="289">
        <v>1.26</v>
      </c>
      <c r="H2781" s="263"/>
      <c r="I2781" s="386" t="s">
        <v>928</v>
      </c>
      <c r="J2781" s="386"/>
      <c r="K2781" s="289">
        <v>7.36</v>
      </c>
      <c r="O2781" s="46"/>
      <c r="P2781" s="46"/>
      <c r="Q2781" s="46"/>
      <c r="R2781" s="46"/>
      <c r="S2781" s="46"/>
      <c r="T2781" s="46"/>
      <c r="U2781" s="46"/>
      <c r="V2781" s="46"/>
      <c r="W2781" s="46"/>
      <c r="X2781" s="46"/>
      <c r="Y2781" s="46"/>
    </row>
    <row r="2782" spans="1:25" ht="15" customHeight="1" x14ac:dyDescent="0.2">
      <c r="A2782" s="46"/>
      <c r="B2782" s="401" t="s">
        <v>2776</v>
      </c>
      <c r="C2782" s="401"/>
      <c r="D2782" s="401"/>
      <c r="E2782" s="401"/>
      <c r="F2782" s="401"/>
      <c r="G2782" s="401"/>
      <c r="H2782" s="401"/>
      <c r="I2782" s="401"/>
      <c r="J2782" s="401"/>
      <c r="K2782" s="401"/>
      <c r="O2782" s="46"/>
      <c r="P2782" s="46"/>
      <c r="Q2782" s="46"/>
      <c r="R2782" s="46"/>
      <c r="S2782" s="46"/>
      <c r="T2782" s="46"/>
      <c r="U2782" s="46"/>
      <c r="V2782" s="46"/>
      <c r="W2782" s="46"/>
      <c r="X2782" s="46"/>
      <c r="Y2782" s="46"/>
    </row>
    <row r="2783" spans="1:25" ht="15" customHeight="1" thickBot="1" x14ac:dyDescent="0.25">
      <c r="A2783" s="46"/>
      <c r="B2783" s="425" t="s">
        <v>3155</v>
      </c>
      <c r="C2783" s="425"/>
      <c r="D2783" s="425"/>
      <c r="E2783" s="425"/>
      <c r="F2783" s="425"/>
      <c r="G2783" s="425"/>
      <c r="H2783" s="425"/>
      <c r="I2783" s="425"/>
      <c r="J2783" s="425"/>
      <c r="K2783" s="425"/>
      <c r="O2783" s="46"/>
      <c r="P2783" s="46"/>
      <c r="Q2783" s="46"/>
      <c r="R2783" s="46"/>
      <c r="S2783" s="46"/>
      <c r="T2783" s="46"/>
      <c r="U2783" s="46"/>
      <c r="V2783" s="46"/>
      <c r="W2783" s="46"/>
      <c r="X2783" s="46"/>
      <c r="Y2783" s="46"/>
    </row>
    <row r="2784" spans="1:25" ht="15" customHeight="1" thickTop="1" x14ac:dyDescent="0.2">
      <c r="A2784" s="46"/>
      <c r="B2784" s="278"/>
      <c r="C2784" s="278"/>
      <c r="D2784" s="278"/>
      <c r="E2784" s="278"/>
      <c r="F2784" s="278"/>
      <c r="G2784" s="278"/>
      <c r="H2784" s="278"/>
      <c r="I2784" s="278"/>
      <c r="J2784" s="278"/>
      <c r="K2784" s="278"/>
      <c r="O2784" s="46"/>
      <c r="P2784" s="46"/>
      <c r="Q2784" s="46"/>
      <c r="R2784" s="46"/>
      <c r="S2784" s="46"/>
      <c r="T2784" s="46"/>
      <c r="U2784" s="46"/>
      <c r="V2784" s="46"/>
      <c r="W2784" s="46"/>
      <c r="X2784" s="46"/>
      <c r="Y2784" s="46"/>
    </row>
    <row r="2785" spans="1:25" ht="15" customHeight="1" x14ac:dyDescent="0.2">
      <c r="A2785" s="46"/>
      <c r="B2785" s="259" t="s">
        <v>671</v>
      </c>
      <c r="C2785" s="267" t="s">
        <v>24</v>
      </c>
      <c r="D2785" s="259" t="s">
        <v>25</v>
      </c>
      <c r="E2785" s="259" t="s">
        <v>26</v>
      </c>
      <c r="F2785" s="387" t="s">
        <v>917</v>
      </c>
      <c r="G2785" s="387"/>
      <c r="H2785" s="271" t="s">
        <v>27</v>
      </c>
      <c r="I2785" s="267" t="s">
        <v>28</v>
      </c>
      <c r="J2785" s="267" t="s">
        <v>29</v>
      </c>
      <c r="K2785" s="267" t="s">
        <v>30</v>
      </c>
      <c r="O2785" s="46"/>
      <c r="P2785" s="46"/>
      <c r="Q2785" s="46"/>
      <c r="R2785" s="46"/>
      <c r="S2785" s="46"/>
      <c r="T2785" s="46"/>
      <c r="U2785" s="46"/>
      <c r="V2785" s="46"/>
      <c r="W2785" s="46"/>
      <c r="X2785" s="46"/>
      <c r="Y2785" s="46"/>
    </row>
    <row r="2786" spans="1:25" ht="15" customHeight="1" x14ac:dyDescent="0.2">
      <c r="A2786" s="46"/>
      <c r="B2786" s="260" t="s">
        <v>918</v>
      </c>
      <c r="C2786" s="275" t="s">
        <v>2496</v>
      </c>
      <c r="D2786" s="260" t="s">
        <v>73</v>
      </c>
      <c r="E2786" s="260" t="s">
        <v>670</v>
      </c>
      <c r="F2786" s="388" t="s">
        <v>1065</v>
      </c>
      <c r="G2786" s="388"/>
      <c r="H2786" s="274" t="s">
        <v>668</v>
      </c>
      <c r="I2786" s="277">
        <v>1</v>
      </c>
      <c r="J2786" s="276">
        <v>8.15</v>
      </c>
      <c r="K2786" s="276">
        <v>8.15</v>
      </c>
      <c r="O2786" s="46"/>
      <c r="P2786" s="46"/>
      <c r="Q2786" s="46"/>
      <c r="R2786" s="46"/>
      <c r="S2786" s="46"/>
      <c r="T2786" s="46"/>
      <c r="U2786" s="46"/>
      <c r="V2786" s="46"/>
      <c r="W2786" s="46"/>
      <c r="X2786" s="46"/>
      <c r="Y2786" s="46"/>
    </row>
    <row r="2787" spans="1:25" ht="45.6" customHeight="1" x14ac:dyDescent="0.2">
      <c r="A2787" s="46"/>
      <c r="B2787" s="261" t="s">
        <v>953</v>
      </c>
      <c r="C2787" s="280" t="s">
        <v>991</v>
      </c>
      <c r="D2787" s="261" t="s">
        <v>47</v>
      </c>
      <c r="E2787" s="261" t="s">
        <v>992</v>
      </c>
      <c r="F2787" s="385" t="s">
        <v>3970</v>
      </c>
      <c r="G2787" s="385"/>
      <c r="H2787" s="279" t="s">
        <v>950</v>
      </c>
      <c r="I2787" s="282">
        <v>0.109</v>
      </c>
      <c r="J2787" s="281">
        <v>43.64</v>
      </c>
      <c r="K2787" s="281">
        <v>4.75</v>
      </c>
      <c r="O2787" s="46"/>
      <c r="P2787" s="46"/>
      <c r="Q2787" s="46"/>
      <c r="R2787" s="46"/>
      <c r="S2787" s="46"/>
      <c r="T2787" s="46"/>
      <c r="U2787" s="46"/>
      <c r="V2787" s="46"/>
      <c r="W2787" s="46"/>
      <c r="X2787" s="46"/>
      <c r="Y2787" s="46"/>
    </row>
    <row r="2788" spans="1:25" ht="15" customHeight="1" x14ac:dyDescent="0.2">
      <c r="A2788" s="46"/>
      <c r="B2788" s="261" t="s">
        <v>953</v>
      </c>
      <c r="C2788" s="280" t="s">
        <v>988</v>
      </c>
      <c r="D2788" s="261" t="s">
        <v>47</v>
      </c>
      <c r="E2788" s="261" t="s">
        <v>989</v>
      </c>
      <c r="F2788" s="385" t="s">
        <v>3970</v>
      </c>
      <c r="G2788" s="385"/>
      <c r="H2788" s="279" t="s">
        <v>950</v>
      </c>
      <c r="I2788" s="282">
        <v>0.109</v>
      </c>
      <c r="J2788" s="281">
        <v>27.19</v>
      </c>
      <c r="K2788" s="281">
        <v>2.96</v>
      </c>
      <c r="O2788" s="46"/>
      <c r="P2788" s="46"/>
      <c r="Q2788" s="46"/>
      <c r="R2788" s="46"/>
      <c r="S2788" s="46"/>
      <c r="T2788" s="46"/>
      <c r="U2788" s="46"/>
      <c r="V2788" s="46"/>
      <c r="W2788" s="46"/>
      <c r="X2788" s="46"/>
      <c r="Y2788" s="46"/>
    </row>
    <row r="2789" spans="1:25" ht="15" customHeight="1" x14ac:dyDescent="0.2">
      <c r="A2789" s="46"/>
      <c r="B2789" s="262" t="s">
        <v>919</v>
      </c>
      <c r="C2789" s="284" t="s">
        <v>2731</v>
      </c>
      <c r="D2789" s="262" t="s">
        <v>47</v>
      </c>
      <c r="E2789" s="262" t="s">
        <v>1679</v>
      </c>
      <c r="F2789" s="389" t="s">
        <v>923</v>
      </c>
      <c r="G2789" s="389"/>
      <c r="H2789" s="283" t="s">
        <v>49</v>
      </c>
      <c r="I2789" s="286">
        <v>1</v>
      </c>
      <c r="J2789" s="285">
        <v>0.28000000000000003</v>
      </c>
      <c r="K2789" s="285">
        <v>0.28000000000000003</v>
      </c>
      <c r="O2789" s="46"/>
      <c r="P2789" s="46"/>
      <c r="Q2789" s="46"/>
      <c r="R2789" s="46"/>
      <c r="S2789" s="46"/>
      <c r="T2789" s="46"/>
      <c r="U2789" s="46"/>
      <c r="V2789" s="46"/>
      <c r="W2789" s="46"/>
      <c r="X2789" s="46"/>
      <c r="Y2789" s="46"/>
    </row>
    <row r="2790" spans="1:25" ht="15" customHeight="1" x14ac:dyDescent="0.2">
      <c r="A2790" s="46"/>
      <c r="B2790" s="262" t="s">
        <v>919</v>
      </c>
      <c r="C2790" s="284" t="s">
        <v>1678</v>
      </c>
      <c r="D2790" s="262" t="s">
        <v>43</v>
      </c>
      <c r="E2790" s="262" t="s">
        <v>2730</v>
      </c>
      <c r="F2790" s="389" t="s">
        <v>923</v>
      </c>
      <c r="G2790" s="389"/>
      <c r="H2790" s="283" t="s">
        <v>49</v>
      </c>
      <c r="I2790" s="286">
        <v>1</v>
      </c>
      <c r="J2790" s="285">
        <v>0.16</v>
      </c>
      <c r="K2790" s="285">
        <v>0.16</v>
      </c>
      <c r="O2790" s="46"/>
      <c r="P2790" s="46"/>
      <c r="Q2790" s="46"/>
      <c r="R2790" s="46"/>
      <c r="S2790" s="46"/>
      <c r="T2790" s="46"/>
      <c r="U2790" s="46"/>
      <c r="V2790" s="46"/>
      <c r="W2790" s="46"/>
      <c r="X2790" s="46"/>
      <c r="Y2790" s="46"/>
    </row>
    <row r="2791" spans="1:25" ht="15" customHeight="1" x14ac:dyDescent="0.2">
      <c r="A2791" s="46"/>
      <c r="B2791" s="263"/>
      <c r="C2791" s="263"/>
      <c r="D2791" s="263"/>
      <c r="E2791" s="263"/>
      <c r="F2791" s="263" t="s">
        <v>924</v>
      </c>
      <c r="G2791" s="289">
        <v>6.79</v>
      </c>
      <c r="H2791" s="263" t="s">
        <v>925</v>
      </c>
      <c r="I2791" s="289">
        <v>0</v>
      </c>
      <c r="J2791" s="263" t="s">
        <v>926</v>
      </c>
      <c r="K2791" s="289">
        <v>6.79</v>
      </c>
      <c r="O2791" s="46"/>
      <c r="P2791" s="46"/>
      <c r="Q2791" s="46"/>
      <c r="R2791" s="46"/>
      <c r="S2791" s="46"/>
      <c r="T2791" s="46"/>
      <c r="U2791" s="46"/>
      <c r="V2791" s="46"/>
      <c r="W2791" s="46"/>
      <c r="X2791" s="46"/>
      <c r="Y2791" s="46"/>
    </row>
    <row r="2792" spans="1:25" ht="15" customHeight="1" x14ac:dyDescent="0.2">
      <c r="A2792" s="46"/>
      <c r="B2792" s="263"/>
      <c r="C2792" s="263"/>
      <c r="D2792" s="263"/>
      <c r="E2792" s="263"/>
      <c r="F2792" s="263" t="s">
        <v>927</v>
      </c>
      <c r="G2792" s="289">
        <v>1.69</v>
      </c>
      <c r="H2792" s="263"/>
      <c r="I2792" s="386" t="s">
        <v>928</v>
      </c>
      <c r="J2792" s="386"/>
      <c r="K2792" s="289">
        <v>9.84</v>
      </c>
      <c r="O2792" s="46"/>
      <c r="P2792" s="46"/>
      <c r="Q2792" s="46"/>
      <c r="R2792" s="46"/>
      <c r="S2792" s="46"/>
      <c r="T2792" s="46"/>
      <c r="U2792" s="46"/>
      <c r="V2792" s="46"/>
      <c r="W2792" s="46"/>
      <c r="X2792" s="46"/>
      <c r="Y2792" s="46"/>
    </row>
    <row r="2793" spans="1:25" ht="15" customHeight="1" x14ac:dyDescent="0.2">
      <c r="A2793" s="46"/>
      <c r="B2793" s="401" t="s">
        <v>2776</v>
      </c>
      <c r="C2793" s="401"/>
      <c r="D2793" s="401"/>
      <c r="E2793" s="401"/>
      <c r="F2793" s="401"/>
      <c r="G2793" s="401"/>
      <c r="H2793" s="401"/>
      <c r="I2793" s="401"/>
      <c r="J2793" s="401"/>
      <c r="K2793" s="401"/>
      <c r="O2793" s="46"/>
      <c r="P2793" s="46"/>
      <c r="Q2793" s="46"/>
      <c r="R2793" s="46"/>
      <c r="S2793" s="46"/>
      <c r="T2793" s="46"/>
      <c r="U2793" s="46"/>
      <c r="V2793" s="46"/>
      <c r="W2793" s="46"/>
      <c r="X2793" s="46"/>
      <c r="Y2793" s="46"/>
    </row>
    <row r="2794" spans="1:25" ht="15" customHeight="1" thickBot="1" x14ac:dyDescent="0.25">
      <c r="A2794" s="46"/>
      <c r="B2794" s="425" t="s">
        <v>2839</v>
      </c>
      <c r="C2794" s="425"/>
      <c r="D2794" s="425"/>
      <c r="E2794" s="425"/>
      <c r="F2794" s="425"/>
      <c r="G2794" s="425"/>
      <c r="H2794" s="425"/>
      <c r="I2794" s="425"/>
      <c r="J2794" s="425"/>
      <c r="K2794" s="425"/>
      <c r="O2794" s="46"/>
      <c r="P2794" s="46"/>
      <c r="Q2794" s="46"/>
      <c r="R2794" s="46"/>
      <c r="S2794" s="46"/>
      <c r="T2794" s="46"/>
      <c r="U2794" s="46"/>
      <c r="V2794" s="46"/>
      <c r="W2794" s="46"/>
      <c r="X2794" s="46"/>
      <c r="Y2794" s="46"/>
    </row>
    <row r="2795" spans="1:25" ht="15" customHeight="1" thickTop="1" x14ac:dyDescent="0.2">
      <c r="A2795" s="46"/>
      <c r="B2795" s="278"/>
      <c r="C2795" s="278"/>
      <c r="D2795" s="278"/>
      <c r="E2795" s="278"/>
      <c r="F2795" s="278"/>
      <c r="G2795" s="278"/>
      <c r="H2795" s="278"/>
      <c r="I2795" s="278"/>
      <c r="J2795" s="278"/>
      <c r="K2795" s="278"/>
      <c r="O2795" s="46"/>
      <c r="P2795" s="46"/>
      <c r="Q2795" s="46"/>
      <c r="R2795" s="46"/>
      <c r="S2795" s="46"/>
      <c r="T2795" s="46"/>
      <c r="U2795" s="46"/>
      <c r="V2795" s="46"/>
      <c r="W2795" s="46"/>
      <c r="X2795" s="46"/>
      <c r="Y2795" s="46"/>
    </row>
    <row r="2796" spans="1:25" ht="15" customHeight="1" x14ac:dyDescent="0.2">
      <c r="A2796" s="46"/>
      <c r="B2796" s="259" t="s">
        <v>672</v>
      </c>
      <c r="C2796" s="267" t="s">
        <v>24</v>
      </c>
      <c r="D2796" s="259" t="s">
        <v>25</v>
      </c>
      <c r="E2796" s="259" t="s">
        <v>26</v>
      </c>
      <c r="F2796" s="387" t="s">
        <v>917</v>
      </c>
      <c r="G2796" s="387"/>
      <c r="H2796" s="271" t="s">
        <v>27</v>
      </c>
      <c r="I2796" s="267" t="s">
        <v>28</v>
      </c>
      <c r="J2796" s="267" t="s">
        <v>29</v>
      </c>
      <c r="K2796" s="267" t="s">
        <v>30</v>
      </c>
      <c r="O2796" s="46"/>
      <c r="P2796" s="46"/>
      <c r="Q2796" s="46"/>
      <c r="R2796" s="46"/>
      <c r="S2796" s="46"/>
      <c r="T2796" s="46"/>
      <c r="U2796" s="46"/>
      <c r="V2796" s="46"/>
      <c r="W2796" s="46"/>
      <c r="X2796" s="46"/>
      <c r="Y2796" s="46"/>
    </row>
    <row r="2797" spans="1:25" ht="45.6" customHeight="1" x14ac:dyDescent="0.2">
      <c r="A2797" s="46"/>
      <c r="B2797" s="260" t="s">
        <v>918</v>
      </c>
      <c r="C2797" s="275" t="s">
        <v>3021</v>
      </c>
      <c r="D2797" s="260" t="s">
        <v>73</v>
      </c>
      <c r="E2797" s="260" t="s">
        <v>3022</v>
      </c>
      <c r="F2797" s="388" t="s">
        <v>1065</v>
      </c>
      <c r="G2797" s="388"/>
      <c r="H2797" s="274" t="s">
        <v>49</v>
      </c>
      <c r="I2797" s="277">
        <v>1</v>
      </c>
      <c r="J2797" s="276">
        <v>13.55</v>
      </c>
      <c r="K2797" s="276">
        <v>13.55</v>
      </c>
      <c r="O2797" s="46"/>
      <c r="P2797" s="46"/>
      <c r="Q2797" s="46"/>
      <c r="R2797" s="46"/>
      <c r="S2797" s="46"/>
      <c r="T2797" s="46"/>
      <c r="U2797" s="46"/>
      <c r="V2797" s="46"/>
      <c r="W2797" s="46"/>
      <c r="X2797" s="46"/>
      <c r="Y2797" s="46"/>
    </row>
    <row r="2798" spans="1:25" ht="15" customHeight="1" x14ac:dyDescent="0.2">
      <c r="A2798" s="46"/>
      <c r="B2798" s="261" t="s">
        <v>953</v>
      </c>
      <c r="C2798" s="280" t="s">
        <v>1212</v>
      </c>
      <c r="D2798" s="261" t="s">
        <v>47</v>
      </c>
      <c r="E2798" s="261" t="s">
        <v>2652</v>
      </c>
      <c r="F2798" s="385" t="s">
        <v>3970</v>
      </c>
      <c r="G2798" s="385"/>
      <c r="H2798" s="279" t="s">
        <v>950</v>
      </c>
      <c r="I2798" s="282">
        <v>0.27600000000000002</v>
      </c>
      <c r="J2798" s="281">
        <v>26.82</v>
      </c>
      <c r="K2798" s="281">
        <v>7.4</v>
      </c>
      <c r="O2798" s="46"/>
      <c r="P2798" s="46"/>
      <c r="Q2798" s="46"/>
      <c r="R2798" s="46"/>
      <c r="S2798" s="46"/>
      <c r="T2798" s="46"/>
      <c r="U2798" s="46"/>
      <c r="V2798" s="46"/>
      <c r="W2798" s="46"/>
      <c r="X2798" s="46"/>
      <c r="Y2798" s="46"/>
    </row>
    <row r="2799" spans="1:25" ht="15" customHeight="1" x14ac:dyDescent="0.2">
      <c r="A2799" s="46"/>
      <c r="B2799" s="261" t="s">
        <v>953</v>
      </c>
      <c r="C2799" s="280" t="s">
        <v>1144</v>
      </c>
      <c r="D2799" s="261" t="s">
        <v>47</v>
      </c>
      <c r="E2799" s="261" t="s">
        <v>1145</v>
      </c>
      <c r="F2799" s="385" t="s">
        <v>3970</v>
      </c>
      <c r="G2799" s="385"/>
      <c r="H2799" s="279" t="s">
        <v>950</v>
      </c>
      <c r="I2799" s="282">
        <v>0.128</v>
      </c>
      <c r="J2799" s="281">
        <v>25.97</v>
      </c>
      <c r="K2799" s="281">
        <v>3.32</v>
      </c>
      <c r="O2799" s="46"/>
      <c r="P2799" s="46"/>
      <c r="Q2799" s="46"/>
      <c r="R2799" s="46"/>
      <c r="S2799" s="46"/>
      <c r="T2799" s="46"/>
      <c r="U2799" s="46"/>
      <c r="V2799" s="46"/>
      <c r="W2799" s="46"/>
      <c r="X2799" s="46"/>
      <c r="Y2799" s="46"/>
    </row>
    <row r="2800" spans="1:25" ht="15" customHeight="1" x14ac:dyDescent="0.2">
      <c r="A2800" s="46"/>
      <c r="B2800" s="262" t="s">
        <v>919</v>
      </c>
      <c r="C2800" s="284" t="s">
        <v>3107</v>
      </c>
      <c r="D2800" s="262" t="s">
        <v>43</v>
      </c>
      <c r="E2800" s="262" t="s">
        <v>3108</v>
      </c>
      <c r="F2800" s="389" t="s">
        <v>923</v>
      </c>
      <c r="G2800" s="389"/>
      <c r="H2800" s="283" t="s">
        <v>49</v>
      </c>
      <c r="I2800" s="286">
        <v>1</v>
      </c>
      <c r="J2800" s="285">
        <v>2.83</v>
      </c>
      <c r="K2800" s="285">
        <v>2.83</v>
      </c>
      <c r="O2800" s="46"/>
      <c r="P2800" s="46"/>
      <c r="Q2800" s="46"/>
      <c r="R2800" s="46"/>
      <c r="S2800" s="46"/>
      <c r="T2800" s="46"/>
      <c r="U2800" s="46"/>
      <c r="V2800" s="46"/>
      <c r="W2800" s="46"/>
      <c r="X2800" s="46"/>
      <c r="Y2800" s="46"/>
    </row>
    <row r="2801" spans="1:25" ht="15" customHeight="1" x14ac:dyDescent="0.2">
      <c r="A2801" s="46"/>
      <c r="B2801" s="263"/>
      <c r="C2801" s="263"/>
      <c r="D2801" s="263"/>
      <c r="E2801" s="263"/>
      <c r="F2801" s="263" t="s">
        <v>924</v>
      </c>
      <c r="G2801" s="289">
        <v>9.35</v>
      </c>
      <c r="H2801" s="263" t="s">
        <v>925</v>
      </c>
      <c r="I2801" s="289">
        <v>0</v>
      </c>
      <c r="J2801" s="263" t="s">
        <v>926</v>
      </c>
      <c r="K2801" s="289">
        <v>9.35</v>
      </c>
      <c r="O2801" s="46"/>
      <c r="P2801" s="46"/>
      <c r="Q2801" s="46"/>
      <c r="R2801" s="46"/>
      <c r="S2801" s="46"/>
      <c r="T2801" s="46"/>
      <c r="U2801" s="46"/>
      <c r="V2801" s="46"/>
      <c r="W2801" s="46"/>
      <c r="X2801" s="46"/>
      <c r="Y2801" s="46"/>
    </row>
    <row r="2802" spans="1:25" ht="15" customHeight="1" x14ac:dyDescent="0.2">
      <c r="A2802" s="46"/>
      <c r="B2802" s="263"/>
      <c r="C2802" s="263"/>
      <c r="D2802" s="263"/>
      <c r="E2802" s="263"/>
      <c r="F2802" s="263" t="s">
        <v>927</v>
      </c>
      <c r="G2802" s="289">
        <v>2.81</v>
      </c>
      <c r="H2802" s="263"/>
      <c r="I2802" s="386" t="s">
        <v>928</v>
      </c>
      <c r="J2802" s="386"/>
      <c r="K2802" s="289">
        <v>16.36</v>
      </c>
      <c r="O2802" s="46"/>
      <c r="P2802" s="46"/>
      <c r="Q2802" s="46"/>
      <c r="R2802" s="46"/>
      <c r="S2802" s="46"/>
      <c r="T2802" s="46"/>
      <c r="U2802" s="46"/>
      <c r="V2802" s="46"/>
      <c r="W2802" s="46"/>
      <c r="X2802" s="46"/>
      <c r="Y2802" s="46"/>
    </row>
    <row r="2803" spans="1:25" ht="15" customHeight="1" x14ac:dyDescent="0.2">
      <c r="A2803" s="46"/>
      <c r="B2803" s="401" t="s">
        <v>2776</v>
      </c>
      <c r="C2803" s="401"/>
      <c r="D2803" s="401"/>
      <c r="E2803" s="401"/>
      <c r="F2803" s="401"/>
      <c r="G2803" s="401"/>
      <c r="H2803" s="401"/>
      <c r="I2803" s="401"/>
      <c r="J2803" s="401"/>
      <c r="K2803" s="401"/>
      <c r="O2803" s="46"/>
      <c r="P2803" s="46"/>
      <c r="Q2803" s="46"/>
      <c r="R2803" s="46"/>
      <c r="S2803" s="46"/>
      <c r="T2803" s="46"/>
      <c r="U2803" s="46"/>
      <c r="V2803" s="46"/>
      <c r="W2803" s="46"/>
      <c r="X2803" s="46"/>
      <c r="Y2803" s="46"/>
    </row>
    <row r="2804" spans="1:25" ht="15" customHeight="1" thickBot="1" x14ac:dyDescent="0.25">
      <c r="A2804" s="46"/>
      <c r="B2804" s="425" t="s">
        <v>3156</v>
      </c>
      <c r="C2804" s="425"/>
      <c r="D2804" s="425"/>
      <c r="E2804" s="425"/>
      <c r="F2804" s="425"/>
      <c r="G2804" s="425"/>
      <c r="H2804" s="425"/>
      <c r="I2804" s="425"/>
      <c r="J2804" s="425"/>
      <c r="K2804" s="425"/>
      <c r="O2804" s="46"/>
      <c r="P2804" s="46"/>
      <c r="Q2804" s="46"/>
      <c r="R2804" s="46"/>
      <c r="S2804" s="46"/>
      <c r="T2804" s="46"/>
      <c r="U2804" s="46"/>
      <c r="V2804" s="46"/>
      <c r="W2804" s="46"/>
      <c r="X2804" s="46"/>
      <c r="Y2804" s="46"/>
    </row>
    <row r="2805" spans="1:25" ht="15" customHeight="1" thickTop="1" x14ac:dyDescent="0.2">
      <c r="A2805" s="46"/>
      <c r="B2805" s="278"/>
      <c r="C2805" s="278"/>
      <c r="D2805" s="278"/>
      <c r="E2805" s="278"/>
      <c r="F2805" s="278"/>
      <c r="G2805" s="278"/>
      <c r="H2805" s="278"/>
      <c r="I2805" s="278"/>
      <c r="J2805" s="278"/>
      <c r="K2805" s="278"/>
      <c r="O2805" s="46"/>
      <c r="P2805" s="46"/>
      <c r="Q2805" s="46"/>
      <c r="R2805" s="46"/>
      <c r="S2805" s="46"/>
      <c r="T2805" s="46"/>
      <c r="U2805" s="46"/>
      <c r="V2805" s="46"/>
      <c r="W2805" s="46"/>
      <c r="X2805" s="46"/>
      <c r="Y2805" s="46"/>
    </row>
    <row r="2806" spans="1:25" ht="15" customHeight="1" x14ac:dyDescent="0.2">
      <c r="A2806" s="46"/>
      <c r="B2806" s="259" t="s">
        <v>674</v>
      </c>
      <c r="C2806" s="267" t="s">
        <v>24</v>
      </c>
      <c r="D2806" s="259" t="s">
        <v>25</v>
      </c>
      <c r="E2806" s="259" t="s">
        <v>26</v>
      </c>
      <c r="F2806" s="387" t="s">
        <v>917</v>
      </c>
      <c r="G2806" s="387"/>
      <c r="H2806" s="271" t="s">
        <v>27</v>
      </c>
      <c r="I2806" s="267" t="s">
        <v>28</v>
      </c>
      <c r="J2806" s="267" t="s">
        <v>29</v>
      </c>
      <c r="K2806" s="267" t="s">
        <v>30</v>
      </c>
      <c r="O2806" s="46"/>
      <c r="P2806" s="46"/>
      <c r="Q2806" s="46"/>
      <c r="R2806" s="46"/>
      <c r="S2806" s="46"/>
      <c r="T2806" s="46"/>
      <c r="U2806" s="46"/>
      <c r="V2806" s="46"/>
      <c r="W2806" s="46"/>
      <c r="X2806" s="46"/>
      <c r="Y2806" s="46"/>
    </row>
    <row r="2807" spans="1:25" ht="15" customHeight="1" x14ac:dyDescent="0.2">
      <c r="A2807" s="46"/>
      <c r="B2807" s="260" t="s">
        <v>918</v>
      </c>
      <c r="C2807" s="275" t="s">
        <v>2498</v>
      </c>
      <c r="D2807" s="260" t="s">
        <v>73</v>
      </c>
      <c r="E2807" s="260" t="s">
        <v>2499</v>
      </c>
      <c r="F2807" s="388" t="s">
        <v>1065</v>
      </c>
      <c r="G2807" s="388"/>
      <c r="H2807" s="274" t="s">
        <v>49</v>
      </c>
      <c r="I2807" s="277">
        <v>1</v>
      </c>
      <c r="J2807" s="276">
        <v>1.85</v>
      </c>
      <c r="K2807" s="276">
        <v>1.85</v>
      </c>
      <c r="O2807" s="46"/>
      <c r="P2807" s="46"/>
      <c r="Q2807" s="46"/>
      <c r="R2807" s="46"/>
      <c r="S2807" s="46"/>
      <c r="T2807" s="46"/>
      <c r="U2807" s="46"/>
      <c r="V2807" s="46"/>
      <c r="W2807" s="46"/>
      <c r="X2807" s="46"/>
      <c r="Y2807" s="46"/>
    </row>
    <row r="2808" spans="1:25" ht="15" customHeight="1" x14ac:dyDescent="0.2">
      <c r="A2808" s="46"/>
      <c r="B2808" s="261" t="s">
        <v>953</v>
      </c>
      <c r="C2808" s="280" t="s">
        <v>988</v>
      </c>
      <c r="D2808" s="261" t="s">
        <v>47</v>
      </c>
      <c r="E2808" s="261" t="s">
        <v>989</v>
      </c>
      <c r="F2808" s="385" t="s">
        <v>3970</v>
      </c>
      <c r="G2808" s="385"/>
      <c r="H2808" s="279" t="s">
        <v>950</v>
      </c>
      <c r="I2808" s="282">
        <v>1.2999999999999999E-2</v>
      </c>
      <c r="J2808" s="281">
        <v>27.19</v>
      </c>
      <c r="K2808" s="281">
        <v>0.35</v>
      </c>
      <c r="O2808" s="46"/>
      <c r="P2808" s="46"/>
      <c r="Q2808" s="46"/>
      <c r="R2808" s="46"/>
      <c r="S2808" s="46"/>
      <c r="T2808" s="46"/>
      <c r="U2808" s="46"/>
      <c r="V2808" s="46"/>
      <c r="W2808" s="46"/>
      <c r="X2808" s="46"/>
      <c r="Y2808" s="46"/>
    </row>
    <row r="2809" spans="1:25" ht="15" customHeight="1" x14ac:dyDescent="0.2">
      <c r="A2809" s="46"/>
      <c r="B2809" s="261" t="s">
        <v>953</v>
      </c>
      <c r="C2809" s="280" t="s">
        <v>991</v>
      </c>
      <c r="D2809" s="261" t="s">
        <v>47</v>
      </c>
      <c r="E2809" s="261" t="s">
        <v>992</v>
      </c>
      <c r="F2809" s="385" t="s">
        <v>3970</v>
      </c>
      <c r="G2809" s="385"/>
      <c r="H2809" s="279" t="s">
        <v>950</v>
      </c>
      <c r="I2809" s="282">
        <v>1.2999999999999999E-2</v>
      </c>
      <c r="J2809" s="281">
        <v>43.64</v>
      </c>
      <c r="K2809" s="281">
        <v>0.56000000000000005</v>
      </c>
      <c r="O2809" s="46"/>
      <c r="P2809" s="46"/>
      <c r="Q2809" s="46"/>
      <c r="R2809" s="46"/>
      <c r="S2809" s="46"/>
      <c r="T2809" s="46"/>
      <c r="U2809" s="46"/>
      <c r="V2809" s="46"/>
      <c r="W2809" s="46"/>
      <c r="X2809" s="46"/>
      <c r="Y2809" s="46"/>
    </row>
    <row r="2810" spans="1:25" ht="15" customHeight="1" x14ac:dyDescent="0.2">
      <c r="A2810" s="46"/>
      <c r="B2810" s="262" t="s">
        <v>919</v>
      </c>
      <c r="C2810" s="284" t="s">
        <v>1680</v>
      </c>
      <c r="D2810" s="262" t="s">
        <v>43</v>
      </c>
      <c r="E2810" s="262" t="s">
        <v>673</v>
      </c>
      <c r="F2810" s="389" t="s">
        <v>923</v>
      </c>
      <c r="G2810" s="389"/>
      <c r="H2810" s="283" t="s">
        <v>49</v>
      </c>
      <c r="I2810" s="286">
        <v>1</v>
      </c>
      <c r="J2810" s="285">
        <v>0.94</v>
      </c>
      <c r="K2810" s="285">
        <v>0.94</v>
      </c>
      <c r="O2810" s="46"/>
      <c r="P2810" s="46"/>
      <c r="Q2810" s="46"/>
      <c r="R2810" s="46"/>
      <c r="S2810" s="46"/>
      <c r="T2810" s="46"/>
      <c r="U2810" s="46"/>
      <c r="V2810" s="46"/>
      <c r="W2810" s="46"/>
      <c r="X2810" s="46"/>
      <c r="Y2810" s="46"/>
    </row>
    <row r="2811" spans="1:25" ht="15" customHeight="1" x14ac:dyDescent="0.2">
      <c r="A2811" s="46"/>
      <c r="B2811" s="263"/>
      <c r="C2811" s="263"/>
      <c r="D2811" s="263"/>
      <c r="E2811" s="263"/>
      <c r="F2811" s="263" t="s">
        <v>924</v>
      </c>
      <c r="G2811" s="289">
        <v>0.8</v>
      </c>
      <c r="H2811" s="263" t="s">
        <v>925</v>
      </c>
      <c r="I2811" s="289">
        <v>0</v>
      </c>
      <c r="J2811" s="263" t="s">
        <v>926</v>
      </c>
      <c r="K2811" s="289">
        <v>0.8</v>
      </c>
      <c r="O2811" s="46"/>
      <c r="P2811" s="46"/>
      <c r="Q2811" s="46"/>
      <c r="R2811" s="46"/>
      <c r="S2811" s="46"/>
      <c r="T2811" s="46"/>
      <c r="U2811" s="46"/>
      <c r="V2811" s="46"/>
      <c r="W2811" s="46"/>
      <c r="X2811" s="46"/>
      <c r="Y2811" s="46"/>
    </row>
    <row r="2812" spans="1:25" ht="15" customHeight="1" x14ac:dyDescent="0.2">
      <c r="A2812" s="46"/>
      <c r="B2812" s="263"/>
      <c r="C2812" s="263"/>
      <c r="D2812" s="263"/>
      <c r="E2812" s="263"/>
      <c r="F2812" s="263" t="s">
        <v>927</v>
      </c>
      <c r="G2812" s="289">
        <v>0.38</v>
      </c>
      <c r="H2812" s="263"/>
      <c r="I2812" s="386" t="s">
        <v>928</v>
      </c>
      <c r="J2812" s="386"/>
      <c r="K2812" s="289">
        <v>2.23</v>
      </c>
      <c r="O2812" s="46"/>
      <c r="P2812" s="46"/>
      <c r="Q2812" s="46"/>
      <c r="R2812" s="46"/>
      <c r="S2812" s="46"/>
      <c r="T2812" s="46"/>
      <c r="U2812" s="46"/>
      <c r="V2812" s="46"/>
      <c r="W2812" s="46"/>
      <c r="X2812" s="46"/>
      <c r="Y2812" s="46"/>
    </row>
    <row r="2813" spans="1:25" ht="15" customHeight="1" x14ac:dyDescent="0.2">
      <c r="A2813" s="46"/>
      <c r="B2813" s="401" t="s">
        <v>2776</v>
      </c>
      <c r="C2813" s="401"/>
      <c r="D2813" s="401"/>
      <c r="E2813" s="401"/>
      <c r="F2813" s="401"/>
      <c r="G2813" s="401"/>
      <c r="H2813" s="401"/>
      <c r="I2813" s="401"/>
      <c r="J2813" s="401"/>
      <c r="K2813" s="401"/>
      <c r="O2813" s="46"/>
      <c r="P2813" s="46"/>
      <c r="Q2813" s="46"/>
      <c r="R2813" s="46"/>
      <c r="S2813" s="46"/>
      <c r="T2813" s="46"/>
      <c r="U2813" s="46"/>
      <c r="V2813" s="46"/>
      <c r="W2813" s="46"/>
      <c r="X2813" s="46"/>
      <c r="Y2813" s="46"/>
    </row>
    <row r="2814" spans="1:25" ht="15" customHeight="1" thickBot="1" x14ac:dyDescent="0.25">
      <c r="A2814" s="46"/>
      <c r="B2814" s="425" t="s">
        <v>2840</v>
      </c>
      <c r="C2814" s="425"/>
      <c r="D2814" s="425"/>
      <c r="E2814" s="425"/>
      <c r="F2814" s="425"/>
      <c r="G2814" s="425"/>
      <c r="H2814" s="425"/>
      <c r="I2814" s="425"/>
      <c r="J2814" s="425"/>
      <c r="K2814" s="425"/>
      <c r="O2814" s="46"/>
      <c r="P2814" s="46"/>
      <c r="Q2814" s="46"/>
      <c r="R2814" s="46"/>
      <c r="S2814" s="46"/>
      <c r="T2814" s="46"/>
      <c r="U2814" s="46"/>
      <c r="V2814" s="46"/>
      <c r="W2814" s="46"/>
      <c r="X2814" s="46"/>
      <c r="Y2814" s="46"/>
    </row>
    <row r="2815" spans="1:25" ht="15" customHeight="1" thickTop="1" x14ac:dyDescent="0.2">
      <c r="A2815" s="46"/>
      <c r="B2815" s="278"/>
      <c r="C2815" s="278"/>
      <c r="D2815" s="278"/>
      <c r="E2815" s="278"/>
      <c r="F2815" s="278"/>
      <c r="G2815" s="278"/>
      <c r="H2815" s="278"/>
      <c r="I2815" s="278"/>
      <c r="J2815" s="278"/>
      <c r="K2815" s="278"/>
      <c r="O2815" s="46"/>
      <c r="P2815" s="46"/>
      <c r="Q2815" s="46"/>
      <c r="R2815" s="46"/>
      <c r="S2815" s="46"/>
      <c r="T2815" s="46"/>
      <c r="U2815" s="46"/>
      <c r="V2815" s="46"/>
      <c r="W2815" s="46"/>
      <c r="X2815" s="46"/>
      <c r="Y2815" s="46"/>
    </row>
    <row r="2816" spans="1:25" ht="15" customHeight="1" x14ac:dyDescent="0.2">
      <c r="A2816" s="46"/>
      <c r="B2816" s="259" t="s">
        <v>676</v>
      </c>
      <c r="C2816" s="267" t="s">
        <v>24</v>
      </c>
      <c r="D2816" s="259" t="s">
        <v>25</v>
      </c>
      <c r="E2816" s="259" t="s">
        <v>26</v>
      </c>
      <c r="F2816" s="387" t="s">
        <v>917</v>
      </c>
      <c r="G2816" s="387"/>
      <c r="H2816" s="271" t="s">
        <v>27</v>
      </c>
      <c r="I2816" s="267" t="s">
        <v>28</v>
      </c>
      <c r="J2816" s="267" t="s">
        <v>29</v>
      </c>
      <c r="K2816" s="267" t="s">
        <v>30</v>
      </c>
      <c r="O2816" s="46"/>
      <c r="P2816" s="46"/>
      <c r="Q2816" s="46"/>
      <c r="R2816" s="46"/>
      <c r="S2816" s="46"/>
      <c r="T2816" s="46"/>
      <c r="U2816" s="46"/>
      <c r="V2816" s="46"/>
      <c r="W2816" s="46"/>
      <c r="X2816" s="46"/>
      <c r="Y2816" s="46"/>
    </row>
    <row r="2817" spans="1:25" ht="15" customHeight="1" x14ac:dyDescent="0.2">
      <c r="A2817" s="46"/>
      <c r="B2817" s="260" t="s">
        <v>918</v>
      </c>
      <c r="C2817" s="275" t="s">
        <v>2507</v>
      </c>
      <c r="D2817" s="260" t="s">
        <v>73</v>
      </c>
      <c r="E2817" s="260" t="s">
        <v>675</v>
      </c>
      <c r="F2817" s="388" t="s">
        <v>956</v>
      </c>
      <c r="G2817" s="388"/>
      <c r="H2817" s="274" t="s">
        <v>49</v>
      </c>
      <c r="I2817" s="277">
        <v>1</v>
      </c>
      <c r="J2817" s="276">
        <v>5.79</v>
      </c>
      <c r="K2817" s="276">
        <v>5.79</v>
      </c>
      <c r="O2817" s="46"/>
      <c r="P2817" s="46"/>
      <c r="Q2817" s="46"/>
      <c r="R2817" s="46"/>
      <c r="S2817" s="46"/>
      <c r="T2817" s="46"/>
      <c r="U2817" s="46"/>
      <c r="V2817" s="46"/>
      <c r="W2817" s="46"/>
      <c r="X2817" s="46"/>
      <c r="Y2817" s="46"/>
    </row>
    <row r="2818" spans="1:25" ht="15" customHeight="1" x14ac:dyDescent="0.2">
      <c r="A2818" s="46"/>
      <c r="B2818" s="261" t="s">
        <v>953</v>
      </c>
      <c r="C2818" s="280" t="s">
        <v>991</v>
      </c>
      <c r="D2818" s="261" t="s">
        <v>47</v>
      </c>
      <c r="E2818" s="261" t="s">
        <v>992</v>
      </c>
      <c r="F2818" s="385" t="s">
        <v>3970</v>
      </c>
      <c r="G2818" s="385"/>
      <c r="H2818" s="279" t="s">
        <v>950</v>
      </c>
      <c r="I2818" s="282">
        <v>2.1000000000000001E-2</v>
      </c>
      <c r="J2818" s="281">
        <v>43.64</v>
      </c>
      <c r="K2818" s="281">
        <v>0.91</v>
      </c>
      <c r="O2818" s="46"/>
      <c r="P2818" s="46"/>
      <c r="Q2818" s="46"/>
      <c r="R2818" s="46"/>
      <c r="S2818" s="46"/>
      <c r="T2818" s="46"/>
      <c r="U2818" s="46"/>
      <c r="V2818" s="46"/>
      <c r="W2818" s="46"/>
      <c r="X2818" s="46"/>
      <c r="Y2818" s="46"/>
    </row>
    <row r="2819" spans="1:25" ht="15" customHeight="1" x14ac:dyDescent="0.2">
      <c r="A2819" s="46"/>
      <c r="B2819" s="261" t="s">
        <v>953</v>
      </c>
      <c r="C2819" s="280" t="s">
        <v>988</v>
      </c>
      <c r="D2819" s="261" t="s">
        <v>47</v>
      </c>
      <c r="E2819" s="261" t="s">
        <v>989</v>
      </c>
      <c r="F2819" s="385" t="s">
        <v>3970</v>
      </c>
      <c r="G2819" s="385"/>
      <c r="H2819" s="279" t="s">
        <v>950</v>
      </c>
      <c r="I2819" s="282">
        <v>2.1000000000000001E-2</v>
      </c>
      <c r="J2819" s="281">
        <v>27.19</v>
      </c>
      <c r="K2819" s="281">
        <v>0.56999999999999995</v>
      </c>
      <c r="O2819" s="46"/>
      <c r="P2819" s="46"/>
      <c r="Q2819" s="46"/>
      <c r="R2819" s="46"/>
      <c r="S2819" s="46"/>
      <c r="T2819" s="46"/>
      <c r="U2819" s="46"/>
      <c r="V2819" s="46"/>
      <c r="W2819" s="46"/>
      <c r="X2819" s="46"/>
      <c r="Y2819" s="46"/>
    </row>
    <row r="2820" spans="1:25" ht="15" customHeight="1" x14ac:dyDescent="0.2">
      <c r="A2820" s="46"/>
      <c r="B2820" s="262" t="s">
        <v>919</v>
      </c>
      <c r="C2820" s="284" t="s">
        <v>1681</v>
      </c>
      <c r="D2820" s="262" t="s">
        <v>43</v>
      </c>
      <c r="E2820" s="262" t="s">
        <v>2732</v>
      </c>
      <c r="F2820" s="389" t="s">
        <v>923</v>
      </c>
      <c r="G2820" s="389"/>
      <c r="H2820" s="283" t="s">
        <v>49</v>
      </c>
      <c r="I2820" s="286">
        <v>1</v>
      </c>
      <c r="J2820" s="285">
        <v>4.3099999999999996</v>
      </c>
      <c r="K2820" s="285">
        <v>4.3099999999999996</v>
      </c>
      <c r="O2820" s="46"/>
      <c r="P2820" s="46"/>
      <c r="Q2820" s="46"/>
      <c r="R2820" s="46"/>
      <c r="S2820" s="46"/>
      <c r="T2820" s="46"/>
      <c r="U2820" s="46"/>
      <c r="V2820" s="46"/>
      <c r="W2820" s="46"/>
      <c r="X2820" s="46"/>
      <c r="Y2820" s="46"/>
    </row>
    <row r="2821" spans="1:25" ht="15" customHeight="1" x14ac:dyDescent="0.2">
      <c r="A2821" s="46"/>
      <c r="B2821" s="263"/>
      <c r="C2821" s="263"/>
      <c r="D2821" s="263"/>
      <c r="E2821" s="263"/>
      <c r="F2821" s="263" t="s">
        <v>924</v>
      </c>
      <c r="G2821" s="289">
        <v>1.3</v>
      </c>
      <c r="H2821" s="263" t="s">
        <v>925</v>
      </c>
      <c r="I2821" s="289">
        <v>0</v>
      </c>
      <c r="J2821" s="263" t="s">
        <v>926</v>
      </c>
      <c r="K2821" s="289">
        <v>1.3</v>
      </c>
      <c r="O2821" s="46"/>
      <c r="P2821" s="46"/>
      <c r="Q2821" s="46"/>
      <c r="R2821" s="46"/>
      <c r="S2821" s="46"/>
      <c r="T2821" s="46"/>
      <c r="U2821" s="46"/>
      <c r="V2821" s="46"/>
      <c r="W2821" s="46"/>
      <c r="X2821" s="46"/>
      <c r="Y2821" s="46"/>
    </row>
    <row r="2822" spans="1:25" ht="15" customHeight="1" x14ac:dyDescent="0.2">
      <c r="A2822" s="46"/>
      <c r="B2822" s="263"/>
      <c r="C2822" s="263"/>
      <c r="D2822" s="263"/>
      <c r="E2822" s="263"/>
      <c r="F2822" s="263" t="s">
        <v>927</v>
      </c>
      <c r="G2822" s="289">
        <v>1.2</v>
      </c>
      <c r="H2822" s="263"/>
      <c r="I2822" s="386" t="s">
        <v>928</v>
      </c>
      <c r="J2822" s="386"/>
      <c r="K2822" s="289">
        <v>6.99</v>
      </c>
      <c r="O2822" s="46"/>
      <c r="P2822" s="46"/>
      <c r="Q2822" s="46"/>
      <c r="R2822" s="46"/>
      <c r="S2822" s="46"/>
      <c r="T2822" s="46"/>
      <c r="U2822" s="46"/>
      <c r="V2822" s="46"/>
      <c r="W2822" s="46"/>
      <c r="X2822" s="46"/>
      <c r="Y2822" s="46"/>
    </row>
    <row r="2823" spans="1:25" ht="15" customHeight="1" x14ac:dyDescent="0.2">
      <c r="A2823" s="46"/>
      <c r="B2823" s="401" t="s">
        <v>2776</v>
      </c>
      <c r="C2823" s="401"/>
      <c r="D2823" s="401"/>
      <c r="E2823" s="401"/>
      <c r="F2823" s="401"/>
      <c r="G2823" s="401"/>
      <c r="H2823" s="401"/>
      <c r="I2823" s="401"/>
      <c r="J2823" s="401"/>
      <c r="K2823" s="401"/>
      <c r="O2823" s="46"/>
      <c r="P2823" s="46"/>
      <c r="Q2823" s="46"/>
      <c r="R2823" s="46"/>
      <c r="S2823" s="46"/>
      <c r="T2823" s="46"/>
      <c r="U2823" s="46"/>
      <c r="V2823" s="46"/>
      <c r="W2823" s="46"/>
      <c r="X2823" s="46"/>
      <c r="Y2823" s="46"/>
    </row>
    <row r="2824" spans="1:25" ht="15" customHeight="1" thickBot="1" x14ac:dyDescent="0.25">
      <c r="A2824" s="46"/>
      <c r="B2824" s="425" t="s">
        <v>2841</v>
      </c>
      <c r="C2824" s="425"/>
      <c r="D2824" s="425"/>
      <c r="E2824" s="425"/>
      <c r="F2824" s="425"/>
      <c r="G2824" s="425"/>
      <c r="H2824" s="425"/>
      <c r="I2824" s="425"/>
      <c r="J2824" s="425"/>
      <c r="K2824" s="425"/>
      <c r="O2824" s="46"/>
      <c r="P2824" s="46"/>
      <c r="Q2824" s="46"/>
      <c r="R2824" s="46"/>
      <c r="S2824" s="46"/>
      <c r="T2824" s="46"/>
      <c r="U2824" s="46"/>
      <c r="V2824" s="46"/>
      <c r="W2824" s="46"/>
      <c r="X2824" s="46"/>
      <c r="Y2824" s="46"/>
    </row>
    <row r="2825" spans="1:25" ht="15" customHeight="1" thickTop="1" x14ac:dyDescent="0.2">
      <c r="A2825" s="46"/>
      <c r="B2825" s="278"/>
      <c r="C2825" s="278"/>
      <c r="D2825" s="278"/>
      <c r="E2825" s="278"/>
      <c r="F2825" s="278"/>
      <c r="G2825" s="278"/>
      <c r="H2825" s="278"/>
      <c r="I2825" s="278"/>
      <c r="J2825" s="278"/>
      <c r="K2825" s="278"/>
      <c r="O2825" s="46"/>
      <c r="P2825" s="46"/>
      <c r="Q2825" s="46"/>
      <c r="R2825" s="46"/>
      <c r="S2825" s="46"/>
      <c r="T2825" s="46"/>
      <c r="U2825" s="46"/>
      <c r="V2825" s="46"/>
      <c r="W2825" s="46"/>
      <c r="X2825" s="46"/>
      <c r="Y2825" s="46"/>
    </row>
    <row r="2826" spans="1:25" ht="15" customHeight="1" x14ac:dyDescent="0.2">
      <c r="A2826" s="46"/>
      <c r="B2826" s="259" t="s">
        <v>678</v>
      </c>
      <c r="C2826" s="267" t="s">
        <v>24</v>
      </c>
      <c r="D2826" s="259" t="s">
        <v>25</v>
      </c>
      <c r="E2826" s="259" t="s">
        <v>26</v>
      </c>
      <c r="F2826" s="387" t="s">
        <v>917</v>
      </c>
      <c r="G2826" s="387"/>
      <c r="H2826" s="271" t="s">
        <v>27</v>
      </c>
      <c r="I2826" s="267" t="s">
        <v>28</v>
      </c>
      <c r="J2826" s="267" t="s">
        <v>29</v>
      </c>
      <c r="K2826" s="267" t="s">
        <v>30</v>
      </c>
      <c r="O2826" s="46"/>
      <c r="P2826" s="46"/>
      <c r="Q2826" s="46"/>
      <c r="R2826" s="46"/>
      <c r="S2826" s="46"/>
      <c r="T2826" s="46"/>
      <c r="U2826" s="46"/>
      <c r="V2826" s="46"/>
      <c r="W2826" s="46"/>
      <c r="X2826" s="46"/>
      <c r="Y2826" s="46"/>
    </row>
    <row r="2827" spans="1:25" ht="15" customHeight="1" x14ac:dyDescent="0.2">
      <c r="A2827" s="46"/>
      <c r="B2827" s="260" t="s">
        <v>918</v>
      </c>
      <c r="C2827" s="275" t="s">
        <v>2459</v>
      </c>
      <c r="D2827" s="260" t="s">
        <v>73</v>
      </c>
      <c r="E2827" s="260" t="s">
        <v>677</v>
      </c>
      <c r="F2827" s="388" t="s">
        <v>978</v>
      </c>
      <c r="G2827" s="388"/>
      <c r="H2827" s="274" t="s">
        <v>83</v>
      </c>
      <c r="I2827" s="277">
        <v>1</v>
      </c>
      <c r="J2827" s="276">
        <v>26.06</v>
      </c>
      <c r="K2827" s="276">
        <v>26.06</v>
      </c>
      <c r="O2827" s="46"/>
      <c r="P2827" s="46"/>
      <c r="Q2827" s="46"/>
      <c r="R2827" s="46"/>
      <c r="S2827" s="46"/>
      <c r="T2827" s="46"/>
      <c r="U2827" s="46"/>
      <c r="V2827" s="46"/>
      <c r="W2827" s="46"/>
      <c r="X2827" s="46"/>
      <c r="Y2827" s="46"/>
    </row>
    <row r="2828" spans="1:25" ht="15" customHeight="1" x14ac:dyDescent="0.2">
      <c r="A2828" s="46"/>
      <c r="B2828" s="261" t="s">
        <v>953</v>
      </c>
      <c r="C2828" s="280" t="s">
        <v>991</v>
      </c>
      <c r="D2828" s="261" t="s">
        <v>47</v>
      </c>
      <c r="E2828" s="261" t="s">
        <v>992</v>
      </c>
      <c r="F2828" s="385" t="s">
        <v>3970</v>
      </c>
      <c r="G2828" s="385"/>
      <c r="H2828" s="279" t="s">
        <v>950</v>
      </c>
      <c r="I2828" s="282">
        <v>0.309</v>
      </c>
      <c r="J2828" s="281">
        <v>43.64</v>
      </c>
      <c r="K2828" s="281">
        <v>13.48</v>
      </c>
      <c r="O2828" s="46"/>
      <c r="P2828" s="46"/>
      <c r="Q2828" s="46"/>
      <c r="R2828" s="46"/>
      <c r="S2828" s="46"/>
      <c r="T2828" s="46"/>
      <c r="U2828" s="46"/>
      <c r="V2828" s="46"/>
      <c r="W2828" s="46"/>
      <c r="X2828" s="46"/>
      <c r="Y2828" s="46"/>
    </row>
    <row r="2829" spans="1:25" ht="15" customHeight="1" x14ac:dyDescent="0.2">
      <c r="A2829" s="46"/>
      <c r="B2829" s="261" t="s">
        <v>953</v>
      </c>
      <c r="C2829" s="280" t="s">
        <v>988</v>
      </c>
      <c r="D2829" s="261" t="s">
        <v>47</v>
      </c>
      <c r="E2829" s="261" t="s">
        <v>989</v>
      </c>
      <c r="F2829" s="385" t="s">
        <v>3970</v>
      </c>
      <c r="G2829" s="385"/>
      <c r="H2829" s="279" t="s">
        <v>950</v>
      </c>
      <c r="I2829" s="282">
        <v>0.309</v>
      </c>
      <c r="J2829" s="281">
        <v>27.19</v>
      </c>
      <c r="K2829" s="281">
        <v>8.4</v>
      </c>
      <c r="O2829" s="46"/>
      <c r="P2829" s="46"/>
      <c r="Q2829" s="46"/>
      <c r="R2829" s="46"/>
      <c r="S2829" s="46"/>
      <c r="T2829" s="46"/>
      <c r="U2829" s="46"/>
      <c r="V2829" s="46"/>
      <c r="W2829" s="46"/>
      <c r="X2829" s="46"/>
      <c r="Y2829" s="46"/>
    </row>
    <row r="2830" spans="1:25" ht="15" customHeight="1" x14ac:dyDescent="0.2">
      <c r="A2830" s="46"/>
      <c r="B2830" s="262" t="s">
        <v>919</v>
      </c>
      <c r="C2830" s="284" t="s">
        <v>1012</v>
      </c>
      <c r="D2830" s="262" t="s">
        <v>47</v>
      </c>
      <c r="E2830" s="262" t="s">
        <v>2639</v>
      </c>
      <c r="F2830" s="389" t="s">
        <v>923</v>
      </c>
      <c r="G2830" s="389"/>
      <c r="H2830" s="283" t="s">
        <v>83</v>
      </c>
      <c r="I2830" s="286">
        <v>1</v>
      </c>
      <c r="J2830" s="285">
        <v>4.18</v>
      </c>
      <c r="K2830" s="285">
        <v>4.18</v>
      </c>
      <c r="O2830" s="46"/>
      <c r="P2830" s="46"/>
      <c r="Q2830" s="46"/>
      <c r="R2830" s="46"/>
      <c r="S2830" s="46"/>
      <c r="T2830" s="46"/>
      <c r="U2830" s="46"/>
      <c r="V2830" s="46"/>
      <c r="W2830" s="46"/>
      <c r="X2830" s="46"/>
      <c r="Y2830" s="46"/>
    </row>
    <row r="2831" spans="1:25" ht="15" customHeight="1" x14ac:dyDescent="0.2">
      <c r="A2831" s="46"/>
      <c r="B2831" s="263"/>
      <c r="C2831" s="263"/>
      <c r="D2831" s="263"/>
      <c r="E2831" s="263"/>
      <c r="F2831" s="263" t="s">
        <v>924</v>
      </c>
      <c r="G2831" s="289">
        <v>19.25</v>
      </c>
      <c r="H2831" s="263" t="s">
        <v>925</v>
      </c>
      <c r="I2831" s="289">
        <v>0</v>
      </c>
      <c r="J2831" s="263" t="s">
        <v>926</v>
      </c>
      <c r="K2831" s="289">
        <v>19.25</v>
      </c>
      <c r="O2831" s="46"/>
      <c r="P2831" s="46"/>
      <c r="Q2831" s="46"/>
      <c r="R2831" s="46"/>
      <c r="S2831" s="46"/>
      <c r="T2831" s="46"/>
      <c r="U2831" s="46"/>
      <c r="V2831" s="46"/>
      <c r="W2831" s="46"/>
      <c r="X2831" s="46"/>
      <c r="Y2831" s="46"/>
    </row>
    <row r="2832" spans="1:25" ht="15" customHeight="1" x14ac:dyDescent="0.2">
      <c r="A2832" s="46"/>
      <c r="B2832" s="263"/>
      <c r="C2832" s="263"/>
      <c r="D2832" s="263"/>
      <c r="E2832" s="263"/>
      <c r="F2832" s="263" t="s">
        <v>927</v>
      </c>
      <c r="G2832" s="289">
        <v>5.42</v>
      </c>
      <c r="H2832" s="263"/>
      <c r="I2832" s="386" t="s">
        <v>928</v>
      </c>
      <c r="J2832" s="386"/>
      <c r="K2832" s="289">
        <v>31.48</v>
      </c>
      <c r="O2832" s="46"/>
      <c r="P2832" s="46"/>
      <c r="Q2832" s="46"/>
      <c r="R2832" s="46"/>
      <c r="S2832" s="46"/>
      <c r="T2832" s="46"/>
      <c r="U2832" s="46"/>
      <c r="V2832" s="46"/>
      <c r="W2832" s="46"/>
      <c r="X2832" s="46"/>
      <c r="Y2832" s="46"/>
    </row>
    <row r="2833" spans="1:25" ht="15" customHeight="1" x14ac:dyDescent="0.2">
      <c r="A2833" s="46"/>
      <c r="B2833" s="401" t="s">
        <v>2776</v>
      </c>
      <c r="C2833" s="401"/>
      <c r="D2833" s="401"/>
      <c r="E2833" s="401"/>
      <c r="F2833" s="401"/>
      <c r="G2833" s="401"/>
      <c r="H2833" s="401"/>
      <c r="I2833" s="401"/>
      <c r="J2833" s="401"/>
      <c r="K2833" s="401"/>
      <c r="O2833" s="46"/>
      <c r="P2833" s="46"/>
      <c r="Q2833" s="46"/>
      <c r="R2833" s="46"/>
      <c r="S2833" s="46"/>
      <c r="T2833" s="46"/>
      <c r="U2833" s="46"/>
      <c r="V2833" s="46"/>
      <c r="W2833" s="46"/>
      <c r="X2833" s="46"/>
      <c r="Y2833" s="46"/>
    </row>
    <row r="2834" spans="1:25" ht="15" customHeight="1" thickBot="1" x14ac:dyDescent="0.25">
      <c r="A2834" s="46"/>
      <c r="B2834" s="425" t="s">
        <v>2842</v>
      </c>
      <c r="C2834" s="425"/>
      <c r="D2834" s="425"/>
      <c r="E2834" s="425"/>
      <c r="F2834" s="425"/>
      <c r="G2834" s="425"/>
      <c r="H2834" s="425"/>
      <c r="I2834" s="425"/>
      <c r="J2834" s="425"/>
      <c r="K2834" s="425"/>
      <c r="O2834" s="46"/>
      <c r="P2834" s="46"/>
      <c r="Q2834" s="46"/>
      <c r="R2834" s="46"/>
      <c r="S2834" s="46"/>
      <c r="T2834" s="46"/>
      <c r="U2834" s="46"/>
      <c r="V2834" s="46"/>
      <c r="W2834" s="46"/>
      <c r="X2834" s="46"/>
      <c r="Y2834" s="46"/>
    </row>
    <row r="2835" spans="1:25" ht="45.6" customHeight="1" thickTop="1" x14ac:dyDescent="0.2">
      <c r="A2835" s="46"/>
      <c r="B2835" s="278"/>
      <c r="C2835" s="278"/>
      <c r="D2835" s="278"/>
      <c r="E2835" s="278"/>
      <c r="F2835" s="278"/>
      <c r="G2835" s="278"/>
      <c r="H2835" s="278"/>
      <c r="I2835" s="278"/>
      <c r="J2835" s="278"/>
      <c r="K2835" s="278"/>
      <c r="O2835" s="46"/>
      <c r="P2835" s="46"/>
      <c r="Q2835" s="46"/>
      <c r="R2835" s="46"/>
      <c r="S2835" s="46"/>
      <c r="T2835" s="46"/>
      <c r="U2835" s="46"/>
      <c r="V2835" s="46"/>
      <c r="W2835" s="46"/>
      <c r="X2835" s="46"/>
      <c r="Y2835" s="46"/>
    </row>
    <row r="2836" spans="1:25" ht="15" customHeight="1" x14ac:dyDescent="0.2">
      <c r="A2836" s="46"/>
      <c r="B2836" s="259" t="s">
        <v>681</v>
      </c>
      <c r="C2836" s="267" t="s">
        <v>24</v>
      </c>
      <c r="D2836" s="259" t="s">
        <v>25</v>
      </c>
      <c r="E2836" s="259" t="s">
        <v>26</v>
      </c>
      <c r="F2836" s="387" t="s">
        <v>917</v>
      </c>
      <c r="G2836" s="387"/>
      <c r="H2836" s="271" t="s">
        <v>27</v>
      </c>
      <c r="I2836" s="267" t="s">
        <v>28</v>
      </c>
      <c r="J2836" s="267" t="s">
        <v>29</v>
      </c>
      <c r="K2836" s="267" t="s">
        <v>30</v>
      </c>
      <c r="O2836" s="46"/>
      <c r="P2836" s="46"/>
      <c r="Q2836" s="46"/>
      <c r="R2836" s="46"/>
      <c r="S2836" s="46"/>
      <c r="T2836" s="46"/>
      <c r="U2836" s="46"/>
      <c r="V2836" s="46"/>
      <c r="W2836" s="46"/>
      <c r="X2836" s="46"/>
      <c r="Y2836" s="46"/>
    </row>
    <row r="2837" spans="1:25" ht="15" customHeight="1" x14ac:dyDescent="0.2">
      <c r="A2837" s="46"/>
      <c r="B2837" s="260" t="s">
        <v>918</v>
      </c>
      <c r="C2837" s="275" t="s">
        <v>686</v>
      </c>
      <c r="D2837" s="260" t="s">
        <v>47</v>
      </c>
      <c r="E2837" s="260" t="s">
        <v>687</v>
      </c>
      <c r="F2837" s="388" t="s">
        <v>4031</v>
      </c>
      <c r="G2837" s="388"/>
      <c r="H2837" s="274" t="s">
        <v>83</v>
      </c>
      <c r="I2837" s="277">
        <v>1</v>
      </c>
      <c r="J2837" s="276">
        <v>60.09</v>
      </c>
      <c r="K2837" s="276">
        <v>60.09</v>
      </c>
      <c r="O2837" s="46"/>
      <c r="P2837" s="46"/>
      <c r="Q2837" s="46"/>
      <c r="R2837" s="46"/>
      <c r="S2837" s="46"/>
      <c r="T2837" s="46"/>
      <c r="U2837" s="46"/>
      <c r="V2837" s="46"/>
      <c r="W2837" s="46"/>
      <c r="X2837" s="46"/>
      <c r="Y2837" s="46"/>
    </row>
    <row r="2838" spans="1:25" ht="15" customHeight="1" x14ac:dyDescent="0.2">
      <c r="A2838" s="46"/>
      <c r="B2838" s="261" t="s">
        <v>953</v>
      </c>
      <c r="C2838" s="280" t="s">
        <v>991</v>
      </c>
      <c r="D2838" s="261" t="s">
        <v>47</v>
      </c>
      <c r="E2838" s="261" t="s">
        <v>992</v>
      </c>
      <c r="F2838" s="385" t="s">
        <v>3970</v>
      </c>
      <c r="G2838" s="385"/>
      <c r="H2838" s="279" t="s">
        <v>950</v>
      </c>
      <c r="I2838" s="282">
        <v>8.3000000000000004E-2</v>
      </c>
      <c r="J2838" s="281">
        <v>43.64</v>
      </c>
      <c r="K2838" s="281">
        <v>3.62</v>
      </c>
      <c r="O2838" s="46"/>
      <c r="P2838" s="46"/>
      <c r="Q2838" s="46"/>
      <c r="R2838" s="46"/>
      <c r="S2838" s="46"/>
      <c r="T2838" s="46"/>
      <c r="U2838" s="46"/>
      <c r="V2838" s="46"/>
      <c r="W2838" s="46"/>
      <c r="X2838" s="46"/>
      <c r="Y2838" s="46"/>
    </row>
    <row r="2839" spans="1:25" ht="15" customHeight="1" x14ac:dyDescent="0.2">
      <c r="A2839" s="46"/>
      <c r="B2839" s="261" t="s">
        <v>953</v>
      </c>
      <c r="C2839" s="280" t="s">
        <v>988</v>
      </c>
      <c r="D2839" s="261" t="s">
        <v>47</v>
      </c>
      <c r="E2839" s="261" t="s">
        <v>989</v>
      </c>
      <c r="F2839" s="385" t="s">
        <v>3970</v>
      </c>
      <c r="G2839" s="385"/>
      <c r="H2839" s="279" t="s">
        <v>950</v>
      </c>
      <c r="I2839" s="282">
        <v>8.3000000000000004E-2</v>
      </c>
      <c r="J2839" s="281">
        <v>27.19</v>
      </c>
      <c r="K2839" s="281">
        <v>2.25</v>
      </c>
      <c r="O2839" s="46"/>
      <c r="P2839" s="46"/>
      <c r="Q2839" s="46"/>
      <c r="R2839" s="46"/>
      <c r="S2839" s="46"/>
      <c r="T2839" s="46"/>
      <c r="U2839" s="46"/>
      <c r="V2839" s="46"/>
      <c r="W2839" s="46"/>
      <c r="X2839" s="46"/>
      <c r="Y2839" s="46"/>
    </row>
    <row r="2840" spans="1:25" ht="15" customHeight="1" x14ac:dyDescent="0.2">
      <c r="A2840" s="46"/>
      <c r="B2840" s="262" t="s">
        <v>919</v>
      </c>
      <c r="C2840" s="284" t="s">
        <v>1688</v>
      </c>
      <c r="D2840" s="262" t="s">
        <v>47</v>
      </c>
      <c r="E2840" s="262" t="s">
        <v>1689</v>
      </c>
      <c r="F2840" s="389" t="s">
        <v>923</v>
      </c>
      <c r="G2840" s="389"/>
      <c r="H2840" s="283" t="s">
        <v>83</v>
      </c>
      <c r="I2840" s="286">
        <v>1.0149999999999999</v>
      </c>
      <c r="J2840" s="285">
        <v>53.39</v>
      </c>
      <c r="K2840" s="285">
        <v>54.19</v>
      </c>
      <c r="O2840" s="46"/>
      <c r="P2840" s="46"/>
      <c r="Q2840" s="46"/>
      <c r="R2840" s="46"/>
      <c r="S2840" s="46"/>
      <c r="T2840" s="46"/>
      <c r="U2840" s="46"/>
      <c r="V2840" s="46"/>
      <c r="W2840" s="46"/>
      <c r="X2840" s="46"/>
      <c r="Y2840" s="46"/>
    </row>
    <row r="2841" spans="1:25" ht="15" customHeight="1" x14ac:dyDescent="0.2">
      <c r="A2841" s="46"/>
      <c r="B2841" s="262" t="s">
        <v>919</v>
      </c>
      <c r="C2841" s="284" t="s">
        <v>1682</v>
      </c>
      <c r="D2841" s="262" t="s">
        <v>47</v>
      </c>
      <c r="E2841" s="262" t="s">
        <v>1683</v>
      </c>
      <c r="F2841" s="389" t="s">
        <v>923</v>
      </c>
      <c r="G2841" s="389"/>
      <c r="H2841" s="283" t="s">
        <v>49</v>
      </c>
      <c r="I2841" s="286">
        <v>8.9999999999999993E-3</v>
      </c>
      <c r="J2841" s="285">
        <v>4.12</v>
      </c>
      <c r="K2841" s="285">
        <v>0.03</v>
      </c>
      <c r="O2841" s="46"/>
      <c r="P2841" s="46"/>
      <c r="Q2841" s="46"/>
      <c r="R2841" s="46"/>
      <c r="S2841" s="46"/>
      <c r="T2841" s="46"/>
      <c r="U2841" s="46"/>
      <c r="V2841" s="46"/>
      <c r="W2841" s="46"/>
      <c r="X2841" s="46"/>
      <c r="Y2841" s="46"/>
    </row>
    <row r="2842" spans="1:25" ht="15" customHeight="1" x14ac:dyDescent="0.2">
      <c r="A2842" s="46"/>
      <c r="B2842" s="263"/>
      <c r="C2842" s="263"/>
      <c r="D2842" s="263"/>
      <c r="E2842" s="263"/>
      <c r="F2842" s="263" t="s">
        <v>924</v>
      </c>
      <c r="G2842" s="289">
        <v>5.16</v>
      </c>
      <c r="H2842" s="263" t="s">
        <v>925</v>
      </c>
      <c r="I2842" s="289">
        <v>0</v>
      </c>
      <c r="J2842" s="263" t="s">
        <v>926</v>
      </c>
      <c r="K2842" s="289">
        <v>5.16</v>
      </c>
      <c r="O2842" s="46"/>
      <c r="P2842" s="46"/>
      <c r="Q2842" s="46"/>
      <c r="R2842" s="46"/>
      <c r="S2842" s="46"/>
      <c r="T2842" s="46"/>
      <c r="U2842" s="46"/>
      <c r="V2842" s="46"/>
      <c r="W2842" s="46"/>
      <c r="X2842" s="46"/>
      <c r="Y2842" s="46"/>
    </row>
    <row r="2843" spans="1:25" ht="15" customHeight="1" thickBot="1" x14ac:dyDescent="0.25">
      <c r="A2843" s="46"/>
      <c r="B2843" s="263"/>
      <c r="C2843" s="263"/>
      <c r="D2843" s="263"/>
      <c r="E2843" s="263"/>
      <c r="F2843" s="263" t="s">
        <v>927</v>
      </c>
      <c r="G2843" s="289">
        <v>12.5</v>
      </c>
      <c r="H2843" s="263"/>
      <c r="I2843" s="386" t="s">
        <v>928</v>
      </c>
      <c r="J2843" s="386"/>
      <c r="K2843" s="289">
        <v>72.59</v>
      </c>
      <c r="O2843" s="46"/>
      <c r="P2843" s="46"/>
      <c r="Q2843" s="46"/>
      <c r="R2843" s="46"/>
      <c r="S2843" s="46"/>
      <c r="T2843" s="46"/>
      <c r="U2843" s="46"/>
      <c r="V2843" s="46"/>
      <c r="W2843" s="46"/>
      <c r="X2843" s="46"/>
      <c r="Y2843" s="46"/>
    </row>
    <row r="2844" spans="1:25" ht="15" customHeight="1" thickTop="1" x14ac:dyDescent="0.2">
      <c r="A2844" s="46"/>
      <c r="B2844" s="278"/>
      <c r="C2844" s="278"/>
      <c r="D2844" s="278"/>
      <c r="E2844" s="278"/>
      <c r="F2844" s="278"/>
      <c r="G2844" s="278"/>
      <c r="H2844" s="278"/>
      <c r="I2844" s="278"/>
      <c r="J2844" s="278"/>
      <c r="K2844" s="278"/>
      <c r="O2844" s="46"/>
      <c r="P2844" s="46"/>
      <c r="Q2844" s="46"/>
      <c r="R2844" s="46"/>
      <c r="S2844" s="46"/>
      <c r="T2844" s="46"/>
      <c r="U2844" s="46"/>
      <c r="V2844" s="46"/>
      <c r="W2844" s="46"/>
      <c r="X2844" s="46"/>
      <c r="Y2844" s="46"/>
    </row>
    <row r="2845" spans="1:25" ht="45.6" customHeight="1" x14ac:dyDescent="0.2">
      <c r="A2845" s="46"/>
      <c r="B2845" s="259" t="s">
        <v>684</v>
      </c>
      <c r="C2845" s="267" t="s">
        <v>24</v>
      </c>
      <c r="D2845" s="259" t="s">
        <v>25</v>
      </c>
      <c r="E2845" s="259" t="s">
        <v>26</v>
      </c>
      <c r="F2845" s="387" t="s">
        <v>917</v>
      </c>
      <c r="G2845" s="387"/>
      <c r="H2845" s="271" t="s">
        <v>27</v>
      </c>
      <c r="I2845" s="267" t="s">
        <v>28</v>
      </c>
      <c r="J2845" s="267" t="s">
        <v>29</v>
      </c>
      <c r="K2845" s="267" t="s">
        <v>30</v>
      </c>
      <c r="O2845" s="46"/>
      <c r="P2845" s="46"/>
      <c r="Q2845" s="46"/>
      <c r="R2845" s="46"/>
      <c r="S2845" s="46"/>
      <c r="T2845" s="46"/>
      <c r="U2845" s="46"/>
      <c r="V2845" s="46"/>
      <c r="W2845" s="46"/>
      <c r="X2845" s="46"/>
      <c r="Y2845" s="46"/>
    </row>
    <row r="2846" spans="1:25" ht="15" customHeight="1" x14ac:dyDescent="0.2">
      <c r="A2846" s="46"/>
      <c r="B2846" s="260" t="s">
        <v>918</v>
      </c>
      <c r="C2846" s="275" t="s">
        <v>3455</v>
      </c>
      <c r="D2846" s="260" t="s">
        <v>47</v>
      </c>
      <c r="E2846" s="260" t="s">
        <v>3456</v>
      </c>
      <c r="F2846" s="388" t="s">
        <v>4031</v>
      </c>
      <c r="G2846" s="388"/>
      <c r="H2846" s="274" t="s">
        <v>83</v>
      </c>
      <c r="I2846" s="277">
        <v>1</v>
      </c>
      <c r="J2846" s="276">
        <v>107.13</v>
      </c>
      <c r="K2846" s="276">
        <v>107.13</v>
      </c>
      <c r="O2846" s="46"/>
      <c r="P2846" s="46"/>
      <c r="Q2846" s="46"/>
      <c r="R2846" s="46"/>
      <c r="S2846" s="46"/>
      <c r="T2846" s="46"/>
      <c r="U2846" s="46"/>
      <c r="V2846" s="46"/>
      <c r="W2846" s="46"/>
      <c r="X2846" s="46"/>
      <c r="Y2846" s="46"/>
    </row>
    <row r="2847" spans="1:25" ht="15" customHeight="1" x14ac:dyDescent="0.2">
      <c r="A2847" s="46"/>
      <c r="B2847" s="261" t="s">
        <v>953</v>
      </c>
      <c r="C2847" s="280" t="s">
        <v>988</v>
      </c>
      <c r="D2847" s="261" t="s">
        <v>47</v>
      </c>
      <c r="E2847" s="261" t="s">
        <v>989</v>
      </c>
      <c r="F2847" s="385" t="s">
        <v>3970</v>
      </c>
      <c r="G2847" s="385"/>
      <c r="H2847" s="279" t="s">
        <v>950</v>
      </c>
      <c r="I2847" s="282">
        <v>0.12280000000000001</v>
      </c>
      <c r="J2847" s="281">
        <v>27.19</v>
      </c>
      <c r="K2847" s="281">
        <v>3.33</v>
      </c>
      <c r="O2847" s="46"/>
      <c r="P2847" s="46"/>
      <c r="Q2847" s="46"/>
      <c r="R2847" s="46"/>
      <c r="S2847" s="46"/>
      <c r="T2847" s="46"/>
      <c r="U2847" s="46"/>
      <c r="V2847" s="46"/>
      <c r="W2847" s="46"/>
      <c r="X2847" s="46"/>
      <c r="Y2847" s="46"/>
    </row>
    <row r="2848" spans="1:25" ht="15" customHeight="1" x14ac:dyDescent="0.2">
      <c r="A2848" s="46"/>
      <c r="B2848" s="261" t="s">
        <v>953</v>
      </c>
      <c r="C2848" s="280" t="s">
        <v>991</v>
      </c>
      <c r="D2848" s="261" t="s">
        <v>47</v>
      </c>
      <c r="E2848" s="261" t="s">
        <v>992</v>
      </c>
      <c r="F2848" s="385" t="s">
        <v>3970</v>
      </c>
      <c r="G2848" s="385"/>
      <c r="H2848" s="279" t="s">
        <v>950</v>
      </c>
      <c r="I2848" s="282">
        <v>0.12280000000000001</v>
      </c>
      <c r="J2848" s="281">
        <v>43.64</v>
      </c>
      <c r="K2848" s="281">
        <v>5.35</v>
      </c>
      <c r="O2848" s="46"/>
      <c r="P2848" s="46"/>
      <c r="Q2848" s="46"/>
      <c r="R2848" s="46"/>
      <c r="S2848" s="46"/>
      <c r="T2848" s="46"/>
      <c r="U2848" s="46"/>
      <c r="V2848" s="46"/>
      <c r="W2848" s="46"/>
      <c r="X2848" s="46"/>
      <c r="Y2848" s="46"/>
    </row>
    <row r="2849" spans="1:25" ht="15" customHeight="1" x14ac:dyDescent="0.2">
      <c r="A2849" s="46"/>
      <c r="B2849" s="262" t="s">
        <v>919</v>
      </c>
      <c r="C2849" s="284" t="s">
        <v>3702</v>
      </c>
      <c r="D2849" s="262" t="s">
        <v>47</v>
      </c>
      <c r="E2849" s="262" t="s">
        <v>3703</v>
      </c>
      <c r="F2849" s="389" t="s">
        <v>923</v>
      </c>
      <c r="G2849" s="389"/>
      <c r="H2849" s="283" t="s">
        <v>83</v>
      </c>
      <c r="I2849" s="286">
        <v>1.0149999999999999</v>
      </c>
      <c r="J2849" s="285">
        <v>96.97</v>
      </c>
      <c r="K2849" s="285">
        <v>98.42</v>
      </c>
      <c r="O2849" s="46"/>
      <c r="P2849" s="46"/>
      <c r="Q2849" s="46"/>
      <c r="R2849" s="46"/>
      <c r="S2849" s="46"/>
      <c r="T2849" s="46"/>
      <c r="U2849" s="46"/>
      <c r="V2849" s="46"/>
      <c r="W2849" s="46"/>
      <c r="X2849" s="46"/>
      <c r="Y2849" s="46"/>
    </row>
    <row r="2850" spans="1:25" ht="15" customHeight="1" x14ac:dyDescent="0.2">
      <c r="A2850" s="46"/>
      <c r="B2850" s="262" t="s">
        <v>919</v>
      </c>
      <c r="C2850" s="284" t="s">
        <v>1682</v>
      </c>
      <c r="D2850" s="262" t="s">
        <v>47</v>
      </c>
      <c r="E2850" s="262" t="s">
        <v>1683</v>
      </c>
      <c r="F2850" s="389" t="s">
        <v>923</v>
      </c>
      <c r="G2850" s="389"/>
      <c r="H2850" s="283" t="s">
        <v>49</v>
      </c>
      <c r="I2850" s="286">
        <v>8.9999999999999993E-3</v>
      </c>
      <c r="J2850" s="285">
        <v>4.12</v>
      </c>
      <c r="K2850" s="285">
        <v>0.03</v>
      </c>
      <c r="O2850" s="46"/>
      <c r="P2850" s="46"/>
      <c r="Q2850" s="46"/>
      <c r="R2850" s="46"/>
      <c r="S2850" s="46"/>
      <c r="T2850" s="46"/>
      <c r="U2850" s="46"/>
      <c r="V2850" s="46"/>
      <c r="W2850" s="46"/>
      <c r="X2850" s="46"/>
      <c r="Y2850" s="46"/>
    </row>
    <row r="2851" spans="1:25" ht="15" customHeight="1" x14ac:dyDescent="0.2">
      <c r="A2851" s="46"/>
      <c r="B2851" s="263"/>
      <c r="C2851" s="263"/>
      <c r="D2851" s="263"/>
      <c r="E2851" s="263"/>
      <c r="F2851" s="263" t="s">
        <v>924</v>
      </c>
      <c r="G2851" s="289">
        <v>7.64</v>
      </c>
      <c r="H2851" s="263" t="s">
        <v>925</v>
      </c>
      <c r="I2851" s="289">
        <v>0</v>
      </c>
      <c r="J2851" s="263" t="s">
        <v>926</v>
      </c>
      <c r="K2851" s="289">
        <v>7.64</v>
      </c>
      <c r="O2851" s="46"/>
      <c r="P2851" s="46"/>
      <c r="Q2851" s="46"/>
      <c r="R2851" s="46"/>
      <c r="S2851" s="46"/>
      <c r="T2851" s="46"/>
      <c r="U2851" s="46"/>
      <c r="V2851" s="46"/>
      <c r="W2851" s="46"/>
      <c r="X2851" s="46"/>
      <c r="Y2851" s="46"/>
    </row>
    <row r="2852" spans="1:25" ht="15" customHeight="1" thickBot="1" x14ac:dyDescent="0.25">
      <c r="A2852" s="46"/>
      <c r="B2852" s="263"/>
      <c r="C2852" s="263"/>
      <c r="D2852" s="263"/>
      <c r="E2852" s="263"/>
      <c r="F2852" s="263" t="s">
        <v>927</v>
      </c>
      <c r="G2852" s="289">
        <v>22.29</v>
      </c>
      <c r="H2852" s="263"/>
      <c r="I2852" s="386" t="s">
        <v>928</v>
      </c>
      <c r="J2852" s="386"/>
      <c r="K2852" s="289">
        <v>129.41999999999999</v>
      </c>
      <c r="O2852" s="46"/>
      <c r="P2852" s="46"/>
      <c r="Q2852" s="46"/>
      <c r="R2852" s="46"/>
      <c r="S2852" s="46"/>
      <c r="T2852" s="46"/>
      <c r="U2852" s="46"/>
      <c r="V2852" s="46"/>
      <c r="W2852" s="46"/>
      <c r="X2852" s="46"/>
      <c r="Y2852" s="46"/>
    </row>
    <row r="2853" spans="1:25" ht="15" customHeight="1" thickTop="1" x14ac:dyDescent="0.2">
      <c r="A2853" s="46"/>
      <c r="B2853" s="278"/>
      <c r="C2853" s="278"/>
      <c r="D2853" s="278"/>
      <c r="E2853" s="278"/>
      <c r="F2853" s="278"/>
      <c r="G2853" s="278"/>
      <c r="H2853" s="278"/>
      <c r="I2853" s="278"/>
      <c r="J2853" s="278"/>
      <c r="K2853" s="278"/>
      <c r="O2853" s="46"/>
      <c r="P2853" s="46"/>
      <c r="Q2853" s="46"/>
      <c r="R2853" s="46"/>
      <c r="S2853" s="46"/>
      <c r="T2853" s="46"/>
      <c r="U2853" s="46"/>
      <c r="V2853" s="46"/>
      <c r="W2853" s="46"/>
      <c r="X2853" s="46"/>
      <c r="Y2853" s="46"/>
    </row>
    <row r="2854" spans="1:25" ht="15" customHeight="1" x14ac:dyDescent="0.2">
      <c r="A2854" s="46"/>
      <c r="B2854" s="259" t="s">
        <v>685</v>
      </c>
      <c r="C2854" s="267" t="s">
        <v>24</v>
      </c>
      <c r="D2854" s="259" t="s">
        <v>25</v>
      </c>
      <c r="E2854" s="259" t="s">
        <v>26</v>
      </c>
      <c r="F2854" s="387" t="s">
        <v>917</v>
      </c>
      <c r="G2854" s="387"/>
      <c r="H2854" s="271" t="s">
        <v>27</v>
      </c>
      <c r="I2854" s="267" t="s">
        <v>28</v>
      </c>
      <c r="J2854" s="267" t="s">
        <v>29</v>
      </c>
      <c r="K2854" s="267" t="s">
        <v>30</v>
      </c>
      <c r="O2854" s="46"/>
      <c r="P2854" s="46"/>
      <c r="Q2854" s="46"/>
      <c r="R2854" s="46"/>
      <c r="S2854" s="46"/>
      <c r="T2854" s="46"/>
      <c r="U2854" s="46"/>
      <c r="V2854" s="46"/>
      <c r="W2854" s="46"/>
      <c r="X2854" s="46"/>
      <c r="Y2854" s="46"/>
    </row>
    <row r="2855" spans="1:25" ht="45.6" customHeight="1" x14ac:dyDescent="0.2">
      <c r="A2855" s="46"/>
      <c r="B2855" s="260" t="s">
        <v>918</v>
      </c>
      <c r="C2855" s="275" t="s">
        <v>3457</v>
      </c>
      <c r="D2855" s="260" t="s">
        <v>47</v>
      </c>
      <c r="E2855" s="260" t="s">
        <v>3458</v>
      </c>
      <c r="F2855" s="388" t="s">
        <v>3976</v>
      </c>
      <c r="G2855" s="388"/>
      <c r="H2855" s="274" t="s">
        <v>83</v>
      </c>
      <c r="I2855" s="277">
        <v>1</v>
      </c>
      <c r="J2855" s="276">
        <v>10.88</v>
      </c>
      <c r="K2855" s="276">
        <v>10.88</v>
      </c>
      <c r="O2855" s="46"/>
      <c r="P2855" s="46"/>
      <c r="Q2855" s="46"/>
      <c r="R2855" s="46"/>
      <c r="S2855" s="46"/>
      <c r="T2855" s="46"/>
      <c r="U2855" s="46"/>
      <c r="V2855" s="46"/>
      <c r="W2855" s="46"/>
      <c r="X2855" s="46"/>
      <c r="Y2855" s="46"/>
    </row>
    <row r="2856" spans="1:25" ht="15" customHeight="1" x14ac:dyDescent="0.2">
      <c r="A2856" s="46"/>
      <c r="B2856" s="261" t="s">
        <v>953</v>
      </c>
      <c r="C2856" s="280" t="s">
        <v>991</v>
      </c>
      <c r="D2856" s="261" t="s">
        <v>47</v>
      </c>
      <c r="E2856" s="261" t="s">
        <v>992</v>
      </c>
      <c r="F2856" s="385" t="s">
        <v>3970</v>
      </c>
      <c r="G2856" s="385"/>
      <c r="H2856" s="279" t="s">
        <v>950</v>
      </c>
      <c r="I2856" s="282">
        <v>2.8999999999999998E-3</v>
      </c>
      <c r="J2856" s="281">
        <v>43.64</v>
      </c>
      <c r="K2856" s="281">
        <v>0.12</v>
      </c>
      <c r="O2856" s="46"/>
      <c r="P2856" s="46"/>
      <c r="Q2856" s="46"/>
      <c r="R2856" s="46"/>
      <c r="S2856" s="46"/>
      <c r="T2856" s="46"/>
      <c r="U2856" s="46"/>
      <c r="V2856" s="46"/>
      <c r="W2856" s="46"/>
      <c r="X2856" s="46"/>
      <c r="Y2856" s="46"/>
    </row>
    <row r="2857" spans="1:25" ht="15" customHeight="1" x14ac:dyDescent="0.2">
      <c r="A2857" s="46"/>
      <c r="B2857" s="262" t="s">
        <v>919</v>
      </c>
      <c r="C2857" s="284" t="s">
        <v>1974</v>
      </c>
      <c r="D2857" s="262" t="s">
        <v>47</v>
      </c>
      <c r="E2857" s="262" t="s">
        <v>1975</v>
      </c>
      <c r="F2857" s="389" t="s">
        <v>923</v>
      </c>
      <c r="G2857" s="389"/>
      <c r="H2857" s="283" t="s">
        <v>83</v>
      </c>
      <c r="I2857" s="286">
        <v>1.0401</v>
      </c>
      <c r="J2857" s="285">
        <v>10.35</v>
      </c>
      <c r="K2857" s="285">
        <v>10.76</v>
      </c>
      <c r="O2857" s="46"/>
      <c r="P2857" s="46"/>
      <c r="Q2857" s="46"/>
      <c r="R2857" s="46"/>
      <c r="S2857" s="46"/>
      <c r="T2857" s="46"/>
      <c r="U2857" s="46"/>
      <c r="V2857" s="46"/>
      <c r="W2857" s="46"/>
      <c r="X2857" s="46"/>
      <c r="Y2857" s="46"/>
    </row>
    <row r="2858" spans="1:25" ht="15" customHeight="1" x14ac:dyDescent="0.2">
      <c r="A2858" s="46"/>
      <c r="B2858" s="263"/>
      <c r="C2858" s="263"/>
      <c r="D2858" s="263"/>
      <c r="E2858" s="263"/>
      <c r="F2858" s="263" t="s">
        <v>924</v>
      </c>
      <c r="G2858" s="289">
        <v>0.11</v>
      </c>
      <c r="H2858" s="263" t="s">
        <v>925</v>
      </c>
      <c r="I2858" s="289">
        <v>0</v>
      </c>
      <c r="J2858" s="263" t="s">
        <v>926</v>
      </c>
      <c r="K2858" s="289">
        <v>0.11</v>
      </c>
      <c r="O2858" s="46"/>
      <c r="P2858" s="46"/>
      <c r="Q2858" s="46"/>
      <c r="R2858" s="46"/>
      <c r="S2858" s="46"/>
      <c r="T2858" s="46"/>
      <c r="U2858" s="46"/>
      <c r="V2858" s="46"/>
      <c r="W2858" s="46"/>
      <c r="X2858" s="46"/>
      <c r="Y2858" s="46"/>
    </row>
    <row r="2859" spans="1:25" ht="15" customHeight="1" thickBot="1" x14ac:dyDescent="0.25">
      <c r="A2859" s="46"/>
      <c r="B2859" s="263"/>
      <c r="C2859" s="263"/>
      <c r="D2859" s="263"/>
      <c r="E2859" s="263"/>
      <c r="F2859" s="263" t="s">
        <v>927</v>
      </c>
      <c r="G2859" s="289">
        <v>2.2599999999999998</v>
      </c>
      <c r="H2859" s="263"/>
      <c r="I2859" s="386" t="s">
        <v>928</v>
      </c>
      <c r="J2859" s="386"/>
      <c r="K2859" s="289">
        <v>13.14</v>
      </c>
      <c r="O2859" s="46"/>
      <c r="P2859" s="46"/>
      <c r="Q2859" s="46"/>
      <c r="R2859" s="46"/>
      <c r="S2859" s="46"/>
      <c r="T2859" s="46"/>
      <c r="U2859" s="46"/>
      <c r="V2859" s="46"/>
      <c r="W2859" s="46"/>
      <c r="X2859" s="46"/>
      <c r="Y2859" s="46"/>
    </row>
    <row r="2860" spans="1:25" ht="15" customHeight="1" thickTop="1" x14ac:dyDescent="0.2">
      <c r="A2860" s="46"/>
      <c r="B2860" s="278"/>
      <c r="C2860" s="278"/>
      <c r="D2860" s="278"/>
      <c r="E2860" s="278"/>
      <c r="F2860" s="278"/>
      <c r="G2860" s="278"/>
      <c r="H2860" s="278"/>
      <c r="I2860" s="278"/>
      <c r="J2860" s="278"/>
      <c r="K2860" s="278"/>
      <c r="O2860" s="46"/>
      <c r="P2860" s="46"/>
      <c r="Q2860" s="46"/>
      <c r="R2860" s="46"/>
      <c r="S2860" s="46"/>
      <c r="T2860" s="46"/>
      <c r="U2860" s="46"/>
      <c r="V2860" s="46"/>
      <c r="W2860" s="46"/>
      <c r="X2860" s="46"/>
      <c r="Y2860" s="46"/>
    </row>
    <row r="2861" spans="1:25" ht="15" customHeight="1" x14ac:dyDescent="0.2">
      <c r="A2861" s="46"/>
      <c r="B2861" s="259" t="s">
        <v>688</v>
      </c>
      <c r="C2861" s="267" t="s">
        <v>24</v>
      </c>
      <c r="D2861" s="259" t="s">
        <v>25</v>
      </c>
      <c r="E2861" s="259" t="s">
        <v>26</v>
      </c>
      <c r="F2861" s="387" t="s">
        <v>917</v>
      </c>
      <c r="G2861" s="387"/>
      <c r="H2861" s="271" t="s">
        <v>27</v>
      </c>
      <c r="I2861" s="267" t="s">
        <v>28</v>
      </c>
      <c r="J2861" s="267" t="s">
        <v>29</v>
      </c>
      <c r="K2861" s="267" t="s">
        <v>30</v>
      </c>
      <c r="O2861" s="46"/>
      <c r="P2861" s="46"/>
      <c r="Q2861" s="46"/>
      <c r="R2861" s="46"/>
      <c r="S2861" s="46"/>
      <c r="T2861" s="46"/>
      <c r="U2861" s="46"/>
      <c r="V2861" s="46"/>
      <c r="W2861" s="46"/>
      <c r="X2861" s="46"/>
      <c r="Y2861" s="46"/>
    </row>
    <row r="2862" spans="1:25" ht="15" customHeight="1" x14ac:dyDescent="0.2">
      <c r="A2862" s="46"/>
      <c r="B2862" s="260" t="s">
        <v>918</v>
      </c>
      <c r="C2862" s="275" t="s">
        <v>679</v>
      </c>
      <c r="D2862" s="260" t="s">
        <v>47</v>
      </c>
      <c r="E2862" s="260" t="s">
        <v>680</v>
      </c>
      <c r="F2862" s="388" t="s">
        <v>3978</v>
      </c>
      <c r="G2862" s="388"/>
      <c r="H2862" s="274" t="s">
        <v>83</v>
      </c>
      <c r="I2862" s="277">
        <v>1</v>
      </c>
      <c r="J2862" s="276">
        <v>28.58</v>
      </c>
      <c r="K2862" s="276">
        <v>28.58</v>
      </c>
      <c r="O2862" s="46"/>
      <c r="P2862" s="46"/>
      <c r="Q2862" s="46"/>
      <c r="R2862" s="46"/>
      <c r="S2862" s="46"/>
      <c r="T2862" s="46"/>
      <c r="U2862" s="46"/>
      <c r="V2862" s="46"/>
      <c r="W2862" s="46"/>
      <c r="X2862" s="46"/>
      <c r="Y2862" s="46"/>
    </row>
    <row r="2863" spans="1:25" ht="15" customHeight="1" x14ac:dyDescent="0.2">
      <c r="A2863" s="46"/>
      <c r="B2863" s="261" t="s">
        <v>953</v>
      </c>
      <c r="C2863" s="280" t="s">
        <v>988</v>
      </c>
      <c r="D2863" s="261" t="s">
        <v>47</v>
      </c>
      <c r="E2863" s="261" t="s">
        <v>989</v>
      </c>
      <c r="F2863" s="385" t="s">
        <v>3970</v>
      </c>
      <c r="G2863" s="385"/>
      <c r="H2863" s="279" t="s">
        <v>950</v>
      </c>
      <c r="I2863" s="282">
        <v>0.114</v>
      </c>
      <c r="J2863" s="281">
        <v>27.19</v>
      </c>
      <c r="K2863" s="281">
        <v>3.09</v>
      </c>
      <c r="O2863" s="46"/>
      <c r="P2863" s="46"/>
      <c r="Q2863" s="46"/>
      <c r="R2863" s="46"/>
      <c r="S2863" s="46"/>
      <c r="T2863" s="46"/>
      <c r="U2863" s="46"/>
      <c r="V2863" s="46"/>
      <c r="W2863" s="46"/>
      <c r="X2863" s="46"/>
      <c r="Y2863" s="46"/>
    </row>
    <row r="2864" spans="1:25" ht="15" customHeight="1" x14ac:dyDescent="0.2">
      <c r="A2864" s="46"/>
      <c r="B2864" s="261" t="s">
        <v>953</v>
      </c>
      <c r="C2864" s="280" t="s">
        <v>991</v>
      </c>
      <c r="D2864" s="261" t="s">
        <v>47</v>
      </c>
      <c r="E2864" s="261" t="s">
        <v>992</v>
      </c>
      <c r="F2864" s="385" t="s">
        <v>3970</v>
      </c>
      <c r="G2864" s="385"/>
      <c r="H2864" s="279" t="s">
        <v>950</v>
      </c>
      <c r="I2864" s="282">
        <v>0.114</v>
      </c>
      <c r="J2864" s="281">
        <v>43.64</v>
      </c>
      <c r="K2864" s="281">
        <v>4.97</v>
      </c>
      <c r="O2864" s="46"/>
      <c r="P2864" s="46"/>
      <c r="Q2864" s="46"/>
      <c r="R2864" s="46"/>
      <c r="S2864" s="46"/>
      <c r="T2864" s="46"/>
      <c r="U2864" s="46"/>
      <c r="V2864" s="46"/>
      <c r="W2864" s="46"/>
      <c r="X2864" s="46"/>
      <c r="Y2864" s="46"/>
    </row>
    <row r="2865" spans="1:25" ht="15" customHeight="1" x14ac:dyDescent="0.2">
      <c r="A2865" s="46"/>
      <c r="B2865" s="262" t="s">
        <v>919</v>
      </c>
      <c r="C2865" s="284" t="s">
        <v>1684</v>
      </c>
      <c r="D2865" s="262" t="s">
        <v>47</v>
      </c>
      <c r="E2865" s="262" t="s">
        <v>1685</v>
      </c>
      <c r="F2865" s="389" t="s">
        <v>923</v>
      </c>
      <c r="G2865" s="389"/>
      <c r="H2865" s="283" t="s">
        <v>83</v>
      </c>
      <c r="I2865" s="286">
        <v>1.2434000000000001</v>
      </c>
      <c r="J2865" s="285">
        <v>16.48</v>
      </c>
      <c r="K2865" s="285">
        <v>20.49</v>
      </c>
      <c r="O2865" s="46"/>
      <c r="P2865" s="46"/>
      <c r="Q2865" s="46"/>
      <c r="R2865" s="46"/>
      <c r="S2865" s="46"/>
      <c r="T2865" s="46"/>
      <c r="U2865" s="46"/>
      <c r="V2865" s="46"/>
      <c r="W2865" s="46"/>
      <c r="X2865" s="46"/>
      <c r="Y2865" s="46"/>
    </row>
    <row r="2866" spans="1:25" ht="15" customHeight="1" x14ac:dyDescent="0.2">
      <c r="A2866" s="46"/>
      <c r="B2866" s="262" t="s">
        <v>919</v>
      </c>
      <c r="C2866" s="284" t="s">
        <v>1682</v>
      </c>
      <c r="D2866" s="262" t="s">
        <v>47</v>
      </c>
      <c r="E2866" s="262" t="s">
        <v>1683</v>
      </c>
      <c r="F2866" s="389" t="s">
        <v>923</v>
      </c>
      <c r="G2866" s="389"/>
      <c r="H2866" s="283" t="s">
        <v>49</v>
      </c>
      <c r="I2866" s="286">
        <v>9.4000000000000004E-3</v>
      </c>
      <c r="J2866" s="285">
        <v>4.12</v>
      </c>
      <c r="K2866" s="285">
        <v>0.03</v>
      </c>
      <c r="O2866" s="46"/>
      <c r="P2866" s="46"/>
      <c r="Q2866" s="46"/>
      <c r="R2866" s="46"/>
      <c r="S2866" s="46"/>
      <c r="T2866" s="46"/>
      <c r="U2866" s="46"/>
      <c r="V2866" s="46"/>
      <c r="W2866" s="46"/>
      <c r="X2866" s="46"/>
      <c r="Y2866" s="46"/>
    </row>
    <row r="2867" spans="1:25" ht="15" customHeight="1" x14ac:dyDescent="0.2">
      <c r="A2867" s="46"/>
      <c r="B2867" s="263"/>
      <c r="C2867" s="263"/>
      <c r="D2867" s="263"/>
      <c r="E2867" s="263"/>
      <c r="F2867" s="263" t="s">
        <v>924</v>
      </c>
      <c r="G2867" s="289">
        <v>7.1</v>
      </c>
      <c r="H2867" s="263" t="s">
        <v>925</v>
      </c>
      <c r="I2867" s="289">
        <v>0</v>
      </c>
      <c r="J2867" s="263" t="s">
        <v>926</v>
      </c>
      <c r="K2867" s="289">
        <v>7.1</v>
      </c>
      <c r="O2867" s="46"/>
      <c r="P2867" s="46"/>
      <c r="Q2867" s="46"/>
      <c r="R2867" s="46"/>
      <c r="S2867" s="46"/>
      <c r="T2867" s="46"/>
      <c r="U2867" s="46"/>
      <c r="V2867" s="46"/>
      <c r="W2867" s="46"/>
      <c r="X2867" s="46"/>
      <c r="Y2867" s="46"/>
    </row>
    <row r="2868" spans="1:25" ht="15" customHeight="1" thickBot="1" x14ac:dyDescent="0.25">
      <c r="A2868" s="46"/>
      <c r="B2868" s="263"/>
      <c r="C2868" s="263"/>
      <c r="D2868" s="263"/>
      <c r="E2868" s="263"/>
      <c r="F2868" s="263" t="s">
        <v>927</v>
      </c>
      <c r="G2868" s="289">
        <v>5.94</v>
      </c>
      <c r="H2868" s="263"/>
      <c r="I2868" s="386" t="s">
        <v>928</v>
      </c>
      <c r="J2868" s="386"/>
      <c r="K2868" s="289">
        <v>34.520000000000003</v>
      </c>
      <c r="O2868" s="46"/>
      <c r="P2868" s="46"/>
      <c r="Q2868" s="46"/>
      <c r="R2868" s="46"/>
      <c r="S2868" s="46"/>
      <c r="T2868" s="46"/>
      <c r="U2868" s="46"/>
      <c r="V2868" s="46"/>
      <c r="W2868" s="46"/>
      <c r="X2868" s="46"/>
      <c r="Y2868" s="46"/>
    </row>
    <row r="2869" spans="1:25" ht="15" customHeight="1" thickTop="1" x14ac:dyDescent="0.2">
      <c r="A2869" s="46"/>
      <c r="B2869" s="278"/>
      <c r="C2869" s="278"/>
      <c r="D2869" s="278"/>
      <c r="E2869" s="278"/>
      <c r="F2869" s="278"/>
      <c r="G2869" s="278"/>
      <c r="H2869" s="278"/>
      <c r="I2869" s="278"/>
      <c r="J2869" s="278"/>
      <c r="K2869" s="278"/>
      <c r="O2869" s="46"/>
      <c r="P2869" s="46"/>
      <c r="Q2869" s="46"/>
      <c r="R2869" s="46"/>
      <c r="S2869" s="46"/>
      <c r="T2869" s="46"/>
      <c r="U2869" s="46"/>
      <c r="V2869" s="46"/>
      <c r="W2869" s="46"/>
      <c r="X2869" s="46"/>
      <c r="Y2869" s="46"/>
    </row>
    <row r="2870" spans="1:25" ht="15" customHeight="1" x14ac:dyDescent="0.2">
      <c r="A2870" s="46"/>
      <c r="B2870" s="259" t="s">
        <v>689</v>
      </c>
      <c r="C2870" s="267" t="s">
        <v>24</v>
      </c>
      <c r="D2870" s="259" t="s">
        <v>25</v>
      </c>
      <c r="E2870" s="259" t="s">
        <v>26</v>
      </c>
      <c r="F2870" s="387" t="s">
        <v>917</v>
      </c>
      <c r="G2870" s="387"/>
      <c r="H2870" s="271" t="s">
        <v>27</v>
      </c>
      <c r="I2870" s="267" t="s">
        <v>28</v>
      </c>
      <c r="J2870" s="267" t="s">
        <v>29</v>
      </c>
      <c r="K2870" s="267" t="s">
        <v>30</v>
      </c>
      <c r="O2870" s="46"/>
      <c r="P2870" s="46"/>
      <c r="Q2870" s="46"/>
      <c r="R2870" s="46"/>
      <c r="S2870" s="46"/>
      <c r="T2870" s="46"/>
      <c r="U2870" s="46"/>
      <c r="V2870" s="46"/>
      <c r="W2870" s="46"/>
      <c r="X2870" s="46"/>
      <c r="Y2870" s="46"/>
    </row>
    <row r="2871" spans="1:25" ht="15" customHeight="1" x14ac:dyDescent="0.2">
      <c r="A2871" s="46"/>
      <c r="B2871" s="260" t="s">
        <v>918</v>
      </c>
      <c r="C2871" s="275" t="s">
        <v>682</v>
      </c>
      <c r="D2871" s="260" t="s">
        <v>47</v>
      </c>
      <c r="E2871" s="260" t="s">
        <v>683</v>
      </c>
      <c r="F2871" s="388" t="s">
        <v>4031</v>
      </c>
      <c r="G2871" s="388"/>
      <c r="H2871" s="274" t="s">
        <v>83</v>
      </c>
      <c r="I2871" s="277">
        <v>1</v>
      </c>
      <c r="J2871" s="276">
        <v>30.26</v>
      </c>
      <c r="K2871" s="276">
        <v>30.26</v>
      </c>
      <c r="O2871" s="46"/>
      <c r="P2871" s="46"/>
      <c r="Q2871" s="46"/>
      <c r="R2871" s="46"/>
      <c r="S2871" s="46"/>
      <c r="T2871" s="46"/>
      <c r="U2871" s="46"/>
      <c r="V2871" s="46"/>
      <c r="W2871" s="46"/>
      <c r="X2871" s="46"/>
      <c r="Y2871" s="46"/>
    </row>
    <row r="2872" spans="1:25" ht="15" customHeight="1" x14ac:dyDescent="0.2">
      <c r="A2872" s="46"/>
      <c r="B2872" s="261" t="s">
        <v>953</v>
      </c>
      <c r="C2872" s="280" t="s">
        <v>991</v>
      </c>
      <c r="D2872" s="261" t="s">
        <v>47</v>
      </c>
      <c r="E2872" s="261" t="s">
        <v>992</v>
      </c>
      <c r="F2872" s="385" t="s">
        <v>3970</v>
      </c>
      <c r="G2872" s="385"/>
      <c r="H2872" s="279" t="s">
        <v>950</v>
      </c>
      <c r="I2872" s="282">
        <v>6.08E-2</v>
      </c>
      <c r="J2872" s="281">
        <v>43.64</v>
      </c>
      <c r="K2872" s="281">
        <v>2.65</v>
      </c>
      <c r="O2872" s="46"/>
      <c r="P2872" s="46"/>
      <c r="Q2872" s="46"/>
      <c r="R2872" s="46"/>
      <c r="S2872" s="46"/>
      <c r="T2872" s="46"/>
      <c r="U2872" s="46"/>
      <c r="V2872" s="46"/>
      <c r="W2872" s="46"/>
      <c r="X2872" s="46"/>
      <c r="Y2872" s="46"/>
    </row>
    <row r="2873" spans="1:25" ht="15" customHeight="1" x14ac:dyDescent="0.2">
      <c r="A2873" s="46"/>
      <c r="B2873" s="261" t="s">
        <v>953</v>
      </c>
      <c r="C2873" s="280" t="s">
        <v>988</v>
      </c>
      <c r="D2873" s="261" t="s">
        <v>47</v>
      </c>
      <c r="E2873" s="261" t="s">
        <v>989</v>
      </c>
      <c r="F2873" s="385" t="s">
        <v>3970</v>
      </c>
      <c r="G2873" s="385"/>
      <c r="H2873" s="279" t="s">
        <v>950</v>
      </c>
      <c r="I2873" s="282">
        <v>6.08E-2</v>
      </c>
      <c r="J2873" s="281">
        <v>27.19</v>
      </c>
      <c r="K2873" s="281">
        <v>1.65</v>
      </c>
      <c r="O2873" s="46"/>
      <c r="P2873" s="46"/>
      <c r="Q2873" s="46"/>
      <c r="R2873" s="46"/>
      <c r="S2873" s="46"/>
      <c r="T2873" s="46"/>
      <c r="U2873" s="46"/>
      <c r="V2873" s="46"/>
      <c r="W2873" s="46"/>
      <c r="X2873" s="46"/>
      <c r="Y2873" s="46"/>
    </row>
    <row r="2874" spans="1:25" ht="15" customHeight="1" x14ac:dyDescent="0.2">
      <c r="A2874" s="46"/>
      <c r="B2874" s="262" t="s">
        <v>919</v>
      </c>
      <c r="C2874" s="284" t="s">
        <v>1682</v>
      </c>
      <c r="D2874" s="262" t="s">
        <v>47</v>
      </c>
      <c r="E2874" s="262" t="s">
        <v>1683</v>
      </c>
      <c r="F2874" s="389" t="s">
        <v>923</v>
      </c>
      <c r="G2874" s="389"/>
      <c r="H2874" s="283" t="s">
        <v>49</v>
      </c>
      <c r="I2874" s="286">
        <v>8.9999999999999993E-3</v>
      </c>
      <c r="J2874" s="285">
        <v>4.12</v>
      </c>
      <c r="K2874" s="285">
        <v>0.03</v>
      </c>
      <c r="O2874" s="46"/>
      <c r="P2874" s="46"/>
      <c r="Q2874" s="46"/>
      <c r="R2874" s="46"/>
      <c r="S2874" s="46"/>
      <c r="T2874" s="46"/>
      <c r="U2874" s="46"/>
      <c r="V2874" s="46"/>
      <c r="W2874" s="46"/>
      <c r="X2874" s="46"/>
      <c r="Y2874" s="46"/>
    </row>
    <row r="2875" spans="1:25" ht="15" customHeight="1" x14ac:dyDescent="0.2">
      <c r="A2875" s="46"/>
      <c r="B2875" s="262" t="s">
        <v>919</v>
      </c>
      <c r="C2875" s="284" t="s">
        <v>1686</v>
      </c>
      <c r="D2875" s="262" t="s">
        <v>47</v>
      </c>
      <c r="E2875" s="262" t="s">
        <v>1687</v>
      </c>
      <c r="F2875" s="389" t="s">
        <v>923</v>
      </c>
      <c r="G2875" s="389"/>
      <c r="H2875" s="283" t="s">
        <v>83</v>
      </c>
      <c r="I2875" s="286">
        <v>1.0149999999999999</v>
      </c>
      <c r="J2875" s="285">
        <v>25.55</v>
      </c>
      <c r="K2875" s="285">
        <v>25.93</v>
      </c>
      <c r="O2875" s="46"/>
      <c r="P2875" s="46"/>
      <c r="Q2875" s="46"/>
      <c r="R2875" s="46"/>
      <c r="S2875" s="46"/>
      <c r="T2875" s="46"/>
      <c r="U2875" s="46"/>
      <c r="V2875" s="46"/>
      <c r="W2875" s="46"/>
      <c r="X2875" s="46"/>
      <c r="Y2875" s="46"/>
    </row>
    <row r="2876" spans="1:25" ht="15" customHeight="1" x14ac:dyDescent="0.2">
      <c r="A2876" s="46"/>
      <c r="B2876" s="263"/>
      <c r="C2876" s="263"/>
      <c r="D2876" s="263"/>
      <c r="E2876" s="263"/>
      <c r="F2876" s="263" t="s">
        <v>924</v>
      </c>
      <c r="G2876" s="289">
        <v>3.78</v>
      </c>
      <c r="H2876" s="263" t="s">
        <v>925</v>
      </c>
      <c r="I2876" s="289">
        <v>0</v>
      </c>
      <c r="J2876" s="263" t="s">
        <v>926</v>
      </c>
      <c r="K2876" s="289">
        <v>3.78</v>
      </c>
      <c r="O2876" s="46"/>
      <c r="P2876" s="46"/>
      <c r="Q2876" s="46"/>
      <c r="R2876" s="46"/>
      <c r="S2876" s="46"/>
      <c r="T2876" s="46"/>
      <c r="U2876" s="46"/>
      <c r="V2876" s="46"/>
      <c r="W2876" s="46"/>
      <c r="X2876" s="46"/>
      <c r="Y2876" s="46"/>
    </row>
    <row r="2877" spans="1:25" ht="15" customHeight="1" thickBot="1" x14ac:dyDescent="0.25">
      <c r="A2877" s="46"/>
      <c r="B2877" s="263"/>
      <c r="C2877" s="263"/>
      <c r="D2877" s="263"/>
      <c r="E2877" s="263"/>
      <c r="F2877" s="263" t="s">
        <v>927</v>
      </c>
      <c r="G2877" s="289">
        <v>6.29</v>
      </c>
      <c r="H2877" s="263"/>
      <c r="I2877" s="386" t="s">
        <v>928</v>
      </c>
      <c r="J2877" s="386"/>
      <c r="K2877" s="289">
        <v>36.549999999999997</v>
      </c>
      <c r="O2877" s="46"/>
      <c r="P2877" s="46"/>
      <c r="Q2877" s="46"/>
      <c r="R2877" s="46"/>
      <c r="S2877" s="46"/>
      <c r="T2877" s="46"/>
      <c r="U2877" s="46"/>
      <c r="V2877" s="46"/>
      <c r="W2877" s="46"/>
      <c r="X2877" s="46"/>
      <c r="Y2877" s="46"/>
    </row>
    <row r="2878" spans="1:25" ht="15" customHeight="1" thickTop="1" x14ac:dyDescent="0.2">
      <c r="A2878" s="46"/>
      <c r="B2878" s="278"/>
      <c r="C2878" s="278"/>
      <c r="D2878" s="278"/>
      <c r="E2878" s="278"/>
      <c r="F2878" s="278"/>
      <c r="G2878" s="278"/>
      <c r="H2878" s="278"/>
      <c r="I2878" s="278"/>
      <c r="J2878" s="278"/>
      <c r="K2878" s="278"/>
      <c r="O2878" s="46"/>
      <c r="P2878" s="46"/>
      <c r="Q2878" s="46"/>
      <c r="R2878" s="46"/>
      <c r="S2878" s="46"/>
      <c r="T2878" s="46"/>
      <c r="U2878" s="46"/>
      <c r="V2878" s="46"/>
      <c r="W2878" s="46"/>
      <c r="X2878" s="46"/>
      <c r="Y2878" s="46"/>
    </row>
    <row r="2879" spans="1:25" ht="15" customHeight="1" x14ac:dyDescent="0.2">
      <c r="A2879" s="46"/>
      <c r="B2879" s="259" t="s">
        <v>692</v>
      </c>
      <c r="C2879" s="267" t="s">
        <v>24</v>
      </c>
      <c r="D2879" s="259" t="s">
        <v>25</v>
      </c>
      <c r="E2879" s="259" t="s">
        <v>26</v>
      </c>
      <c r="F2879" s="387" t="s">
        <v>917</v>
      </c>
      <c r="G2879" s="387"/>
      <c r="H2879" s="271" t="s">
        <v>27</v>
      </c>
      <c r="I2879" s="267" t="s">
        <v>28</v>
      </c>
      <c r="J2879" s="267" t="s">
        <v>29</v>
      </c>
      <c r="K2879" s="267" t="s">
        <v>30</v>
      </c>
      <c r="O2879" s="46"/>
      <c r="P2879" s="46"/>
      <c r="Q2879" s="46"/>
      <c r="R2879" s="46"/>
      <c r="S2879" s="46"/>
      <c r="T2879" s="46"/>
      <c r="U2879" s="46"/>
      <c r="V2879" s="46"/>
      <c r="W2879" s="46"/>
      <c r="X2879" s="46"/>
      <c r="Y2879" s="46"/>
    </row>
    <row r="2880" spans="1:25" ht="15" customHeight="1" x14ac:dyDescent="0.2">
      <c r="A2880" s="46"/>
      <c r="B2880" s="260" t="s">
        <v>918</v>
      </c>
      <c r="C2880" s="275" t="s">
        <v>3226</v>
      </c>
      <c r="D2880" s="260" t="s">
        <v>47</v>
      </c>
      <c r="E2880" s="260" t="s">
        <v>3227</v>
      </c>
      <c r="F2880" s="388" t="s">
        <v>4031</v>
      </c>
      <c r="G2880" s="388"/>
      <c r="H2880" s="274" t="s">
        <v>83</v>
      </c>
      <c r="I2880" s="277">
        <v>1</v>
      </c>
      <c r="J2880" s="276">
        <v>41.6</v>
      </c>
      <c r="K2880" s="276">
        <v>41.6</v>
      </c>
      <c r="O2880" s="46"/>
      <c r="P2880" s="46"/>
      <c r="Q2880" s="46"/>
      <c r="R2880" s="46"/>
      <c r="S2880" s="46"/>
      <c r="T2880" s="46"/>
      <c r="U2880" s="46"/>
      <c r="V2880" s="46"/>
      <c r="W2880" s="46"/>
      <c r="X2880" s="46"/>
      <c r="Y2880" s="46"/>
    </row>
    <row r="2881" spans="1:25" ht="15" customHeight="1" x14ac:dyDescent="0.2">
      <c r="A2881" s="46"/>
      <c r="B2881" s="261" t="s">
        <v>953</v>
      </c>
      <c r="C2881" s="280" t="s">
        <v>988</v>
      </c>
      <c r="D2881" s="261" t="s">
        <v>47</v>
      </c>
      <c r="E2881" s="261" t="s">
        <v>989</v>
      </c>
      <c r="F2881" s="385" t="s">
        <v>3970</v>
      </c>
      <c r="G2881" s="385"/>
      <c r="H2881" s="279" t="s">
        <v>950</v>
      </c>
      <c r="I2881" s="282">
        <v>6.9699999999999998E-2</v>
      </c>
      <c r="J2881" s="281">
        <v>27.19</v>
      </c>
      <c r="K2881" s="281">
        <v>1.89</v>
      </c>
      <c r="O2881" s="46"/>
      <c r="P2881" s="46"/>
      <c r="Q2881" s="46"/>
      <c r="R2881" s="46"/>
      <c r="S2881" s="46"/>
      <c r="T2881" s="46"/>
      <c r="U2881" s="46"/>
      <c r="V2881" s="46"/>
      <c r="W2881" s="46"/>
      <c r="X2881" s="46"/>
      <c r="Y2881" s="46"/>
    </row>
    <row r="2882" spans="1:25" ht="15" customHeight="1" x14ac:dyDescent="0.2">
      <c r="A2882" s="46"/>
      <c r="B2882" s="261" t="s">
        <v>953</v>
      </c>
      <c r="C2882" s="280" t="s">
        <v>991</v>
      </c>
      <c r="D2882" s="261" t="s">
        <v>47</v>
      </c>
      <c r="E2882" s="261" t="s">
        <v>992</v>
      </c>
      <c r="F2882" s="385" t="s">
        <v>3970</v>
      </c>
      <c r="G2882" s="385"/>
      <c r="H2882" s="279" t="s">
        <v>950</v>
      </c>
      <c r="I2882" s="282">
        <v>6.9699999999999998E-2</v>
      </c>
      <c r="J2882" s="281">
        <v>43.64</v>
      </c>
      <c r="K2882" s="281">
        <v>3.04</v>
      </c>
      <c r="O2882" s="46"/>
      <c r="P2882" s="46"/>
      <c r="Q2882" s="46"/>
      <c r="R2882" s="46"/>
      <c r="S2882" s="46"/>
      <c r="T2882" s="46"/>
      <c r="U2882" s="46"/>
      <c r="V2882" s="46"/>
      <c r="W2882" s="46"/>
      <c r="X2882" s="46"/>
      <c r="Y2882" s="46"/>
    </row>
    <row r="2883" spans="1:25" ht="15" customHeight="1" x14ac:dyDescent="0.2">
      <c r="A2883" s="46"/>
      <c r="B2883" s="262" t="s">
        <v>919</v>
      </c>
      <c r="C2883" s="284" t="s">
        <v>1682</v>
      </c>
      <c r="D2883" s="262" t="s">
        <v>47</v>
      </c>
      <c r="E2883" s="262" t="s">
        <v>1683</v>
      </c>
      <c r="F2883" s="389" t="s">
        <v>923</v>
      </c>
      <c r="G2883" s="389"/>
      <c r="H2883" s="283" t="s">
        <v>49</v>
      </c>
      <c r="I2883" s="286">
        <v>8.9999999999999993E-3</v>
      </c>
      <c r="J2883" s="285">
        <v>4.12</v>
      </c>
      <c r="K2883" s="285">
        <v>0.03</v>
      </c>
      <c r="O2883" s="46"/>
      <c r="P2883" s="46"/>
      <c r="Q2883" s="46"/>
      <c r="R2883" s="46"/>
      <c r="S2883" s="46"/>
      <c r="T2883" s="46"/>
      <c r="U2883" s="46"/>
      <c r="V2883" s="46"/>
      <c r="W2883" s="46"/>
      <c r="X2883" s="46"/>
      <c r="Y2883" s="46"/>
    </row>
    <row r="2884" spans="1:25" ht="15" customHeight="1" x14ac:dyDescent="0.2">
      <c r="A2884" s="46"/>
      <c r="B2884" s="262" t="s">
        <v>919</v>
      </c>
      <c r="C2884" s="284" t="s">
        <v>3330</v>
      </c>
      <c r="D2884" s="262" t="s">
        <v>47</v>
      </c>
      <c r="E2884" s="262" t="s">
        <v>3331</v>
      </c>
      <c r="F2884" s="389" t="s">
        <v>923</v>
      </c>
      <c r="G2884" s="389"/>
      <c r="H2884" s="283" t="s">
        <v>83</v>
      </c>
      <c r="I2884" s="286">
        <v>1.0149999999999999</v>
      </c>
      <c r="J2884" s="285">
        <v>36.1</v>
      </c>
      <c r="K2884" s="285">
        <v>36.64</v>
      </c>
      <c r="O2884" s="46"/>
      <c r="P2884" s="46"/>
      <c r="Q2884" s="46"/>
      <c r="R2884" s="46"/>
      <c r="S2884" s="46"/>
      <c r="T2884" s="46"/>
      <c r="U2884" s="46"/>
      <c r="V2884" s="46"/>
      <c r="W2884" s="46"/>
      <c r="X2884" s="46"/>
      <c r="Y2884" s="46"/>
    </row>
    <row r="2885" spans="1:25" ht="15" customHeight="1" x14ac:dyDescent="0.2">
      <c r="A2885" s="46"/>
      <c r="B2885" s="263"/>
      <c r="C2885" s="263"/>
      <c r="D2885" s="263"/>
      <c r="E2885" s="263"/>
      <c r="F2885" s="263" t="s">
        <v>924</v>
      </c>
      <c r="G2885" s="289">
        <v>4.33</v>
      </c>
      <c r="H2885" s="263" t="s">
        <v>925</v>
      </c>
      <c r="I2885" s="289">
        <v>0</v>
      </c>
      <c r="J2885" s="263" t="s">
        <v>926</v>
      </c>
      <c r="K2885" s="289">
        <v>4.33</v>
      </c>
      <c r="O2885" s="46"/>
      <c r="P2885" s="46"/>
      <c r="Q2885" s="46"/>
      <c r="R2885" s="46"/>
      <c r="S2885" s="46"/>
      <c r="T2885" s="46"/>
      <c r="U2885" s="46"/>
      <c r="V2885" s="46"/>
      <c r="W2885" s="46"/>
      <c r="X2885" s="46"/>
      <c r="Y2885" s="46"/>
    </row>
    <row r="2886" spans="1:25" ht="15" customHeight="1" thickBot="1" x14ac:dyDescent="0.25">
      <c r="A2886" s="46"/>
      <c r="B2886" s="263"/>
      <c r="C2886" s="263"/>
      <c r="D2886" s="263"/>
      <c r="E2886" s="263"/>
      <c r="F2886" s="263" t="s">
        <v>927</v>
      </c>
      <c r="G2886" s="289">
        <v>8.65</v>
      </c>
      <c r="H2886" s="263"/>
      <c r="I2886" s="386" t="s">
        <v>928</v>
      </c>
      <c r="J2886" s="386"/>
      <c r="K2886" s="289">
        <v>50.25</v>
      </c>
      <c r="O2886" s="46"/>
      <c r="P2886" s="46"/>
      <c r="Q2886" s="46"/>
      <c r="R2886" s="46"/>
      <c r="S2886" s="46"/>
      <c r="T2886" s="46"/>
      <c r="U2886" s="46"/>
      <c r="V2886" s="46"/>
      <c r="W2886" s="46"/>
      <c r="X2886" s="46"/>
      <c r="Y2886" s="46"/>
    </row>
    <row r="2887" spans="1:25" ht="15" customHeight="1" thickTop="1" x14ac:dyDescent="0.2">
      <c r="A2887" s="46"/>
      <c r="B2887" s="278"/>
      <c r="C2887" s="278"/>
      <c r="D2887" s="278"/>
      <c r="E2887" s="278"/>
      <c r="F2887" s="278"/>
      <c r="G2887" s="278"/>
      <c r="H2887" s="278"/>
      <c r="I2887" s="278"/>
      <c r="J2887" s="278"/>
      <c r="K2887" s="278"/>
      <c r="O2887" s="46"/>
      <c r="P2887" s="46"/>
      <c r="Q2887" s="46"/>
      <c r="R2887" s="46"/>
      <c r="S2887" s="46"/>
      <c r="T2887" s="46"/>
      <c r="U2887" s="46"/>
      <c r="V2887" s="46"/>
      <c r="W2887" s="46"/>
      <c r="X2887" s="46"/>
      <c r="Y2887" s="46"/>
    </row>
    <row r="2888" spans="1:25" ht="15" customHeight="1" x14ac:dyDescent="0.2">
      <c r="A2888" s="46"/>
      <c r="B2888" s="259" t="s">
        <v>695</v>
      </c>
      <c r="C2888" s="267" t="s">
        <v>24</v>
      </c>
      <c r="D2888" s="259" t="s">
        <v>25</v>
      </c>
      <c r="E2888" s="259" t="s">
        <v>26</v>
      </c>
      <c r="F2888" s="387" t="s">
        <v>917</v>
      </c>
      <c r="G2888" s="387"/>
      <c r="H2888" s="271" t="s">
        <v>27</v>
      </c>
      <c r="I2888" s="267" t="s">
        <v>28</v>
      </c>
      <c r="J2888" s="267" t="s">
        <v>29</v>
      </c>
      <c r="K2888" s="267" t="s">
        <v>30</v>
      </c>
      <c r="O2888" s="46"/>
      <c r="P2888" s="46"/>
      <c r="Q2888" s="46"/>
      <c r="R2888" s="46"/>
      <c r="S2888" s="46"/>
      <c r="T2888" s="46"/>
      <c r="U2888" s="46"/>
      <c r="V2888" s="46"/>
      <c r="W2888" s="46"/>
      <c r="X2888" s="46"/>
      <c r="Y2888" s="46"/>
    </row>
    <row r="2889" spans="1:25" ht="15" customHeight="1" x14ac:dyDescent="0.2">
      <c r="A2889" s="46"/>
      <c r="B2889" s="260" t="s">
        <v>918</v>
      </c>
      <c r="C2889" s="275" t="s">
        <v>690</v>
      </c>
      <c r="D2889" s="260" t="s">
        <v>47</v>
      </c>
      <c r="E2889" s="260" t="s">
        <v>691</v>
      </c>
      <c r="F2889" s="388" t="s">
        <v>3978</v>
      </c>
      <c r="G2889" s="388"/>
      <c r="H2889" s="274" t="s">
        <v>83</v>
      </c>
      <c r="I2889" s="277">
        <v>1</v>
      </c>
      <c r="J2889" s="276">
        <v>3.51</v>
      </c>
      <c r="K2889" s="276">
        <v>3.51</v>
      </c>
      <c r="O2889" s="46"/>
      <c r="P2889" s="46"/>
      <c r="Q2889" s="46"/>
      <c r="R2889" s="46"/>
      <c r="S2889" s="46"/>
      <c r="T2889" s="46"/>
      <c r="U2889" s="46"/>
      <c r="V2889" s="46"/>
      <c r="W2889" s="46"/>
      <c r="X2889" s="46"/>
      <c r="Y2889" s="46"/>
    </row>
    <row r="2890" spans="1:25" ht="15" customHeight="1" x14ac:dyDescent="0.2">
      <c r="A2890" s="46"/>
      <c r="B2890" s="261" t="s">
        <v>953</v>
      </c>
      <c r="C2890" s="280" t="s">
        <v>991</v>
      </c>
      <c r="D2890" s="261" t="s">
        <v>47</v>
      </c>
      <c r="E2890" s="261" t="s">
        <v>992</v>
      </c>
      <c r="F2890" s="385" t="s">
        <v>3970</v>
      </c>
      <c r="G2890" s="385"/>
      <c r="H2890" s="279" t="s">
        <v>950</v>
      </c>
      <c r="I2890" s="282">
        <v>2.3E-2</v>
      </c>
      <c r="J2890" s="281">
        <v>43.64</v>
      </c>
      <c r="K2890" s="281">
        <v>1</v>
      </c>
      <c r="O2890" s="46"/>
      <c r="P2890" s="46"/>
      <c r="Q2890" s="46"/>
      <c r="R2890" s="46"/>
      <c r="S2890" s="46"/>
      <c r="T2890" s="46"/>
      <c r="U2890" s="46"/>
      <c r="V2890" s="46"/>
      <c r="W2890" s="46"/>
      <c r="X2890" s="46"/>
      <c r="Y2890" s="46"/>
    </row>
    <row r="2891" spans="1:25" ht="15" customHeight="1" x14ac:dyDescent="0.2">
      <c r="A2891" s="46"/>
      <c r="B2891" s="261" t="s">
        <v>953</v>
      </c>
      <c r="C2891" s="280" t="s">
        <v>988</v>
      </c>
      <c r="D2891" s="261" t="s">
        <v>47</v>
      </c>
      <c r="E2891" s="261" t="s">
        <v>989</v>
      </c>
      <c r="F2891" s="385" t="s">
        <v>3970</v>
      </c>
      <c r="G2891" s="385"/>
      <c r="H2891" s="279" t="s">
        <v>950</v>
      </c>
      <c r="I2891" s="282">
        <v>2.3E-2</v>
      </c>
      <c r="J2891" s="281">
        <v>27.19</v>
      </c>
      <c r="K2891" s="281">
        <v>0.62</v>
      </c>
      <c r="O2891" s="46"/>
      <c r="P2891" s="46"/>
      <c r="Q2891" s="46"/>
      <c r="R2891" s="46"/>
      <c r="S2891" s="46"/>
      <c r="T2891" s="46"/>
      <c r="U2891" s="46"/>
      <c r="V2891" s="46"/>
      <c r="W2891" s="46"/>
      <c r="X2891" s="46"/>
      <c r="Y2891" s="46"/>
    </row>
    <row r="2892" spans="1:25" ht="15" customHeight="1" x14ac:dyDescent="0.2">
      <c r="A2892" s="46"/>
      <c r="B2892" s="262" t="s">
        <v>919</v>
      </c>
      <c r="C2892" s="284" t="s">
        <v>1682</v>
      </c>
      <c r="D2892" s="262" t="s">
        <v>47</v>
      </c>
      <c r="E2892" s="262" t="s">
        <v>1683</v>
      </c>
      <c r="F2892" s="389" t="s">
        <v>923</v>
      </c>
      <c r="G2892" s="389"/>
      <c r="H2892" s="283" t="s">
        <v>49</v>
      </c>
      <c r="I2892" s="286">
        <v>9.4000000000000004E-3</v>
      </c>
      <c r="J2892" s="285">
        <v>4.12</v>
      </c>
      <c r="K2892" s="285">
        <v>0.03</v>
      </c>
      <c r="O2892" s="46"/>
      <c r="P2892" s="46"/>
      <c r="Q2892" s="46"/>
      <c r="R2892" s="46"/>
      <c r="S2892" s="46"/>
      <c r="T2892" s="46"/>
      <c r="U2892" s="46"/>
      <c r="V2892" s="46"/>
      <c r="W2892" s="46"/>
      <c r="X2892" s="46"/>
      <c r="Y2892" s="46"/>
    </row>
    <row r="2893" spans="1:25" ht="15" customHeight="1" x14ac:dyDescent="0.2">
      <c r="A2893" s="46"/>
      <c r="B2893" s="262" t="s">
        <v>919</v>
      </c>
      <c r="C2893" s="284" t="s">
        <v>1690</v>
      </c>
      <c r="D2893" s="262" t="s">
        <v>47</v>
      </c>
      <c r="E2893" s="262" t="s">
        <v>1691</v>
      </c>
      <c r="F2893" s="389" t="s">
        <v>923</v>
      </c>
      <c r="G2893" s="389"/>
      <c r="H2893" s="283" t="s">
        <v>83</v>
      </c>
      <c r="I2893" s="286">
        <v>1.2434000000000001</v>
      </c>
      <c r="J2893" s="285">
        <v>1.5</v>
      </c>
      <c r="K2893" s="285">
        <v>1.86</v>
      </c>
      <c r="O2893" s="46"/>
      <c r="P2893" s="46"/>
      <c r="Q2893" s="46"/>
      <c r="R2893" s="46"/>
      <c r="S2893" s="46"/>
      <c r="T2893" s="46"/>
      <c r="U2893" s="46"/>
      <c r="V2893" s="46"/>
      <c r="W2893" s="46"/>
      <c r="X2893" s="46"/>
      <c r="Y2893" s="46"/>
    </row>
    <row r="2894" spans="1:25" ht="15" customHeight="1" x14ac:dyDescent="0.2">
      <c r="A2894" s="46"/>
      <c r="B2894" s="263"/>
      <c r="C2894" s="263"/>
      <c r="D2894" s="263"/>
      <c r="E2894" s="263"/>
      <c r="F2894" s="263" t="s">
        <v>924</v>
      </c>
      <c r="G2894" s="289">
        <v>1.42</v>
      </c>
      <c r="H2894" s="263" t="s">
        <v>925</v>
      </c>
      <c r="I2894" s="289">
        <v>0</v>
      </c>
      <c r="J2894" s="263" t="s">
        <v>926</v>
      </c>
      <c r="K2894" s="289">
        <v>1.42</v>
      </c>
      <c r="O2894" s="46"/>
      <c r="P2894" s="46"/>
      <c r="Q2894" s="46"/>
      <c r="R2894" s="46"/>
      <c r="S2894" s="46"/>
      <c r="T2894" s="46"/>
      <c r="U2894" s="46"/>
      <c r="V2894" s="46"/>
      <c r="W2894" s="46"/>
      <c r="X2894" s="46"/>
      <c r="Y2894" s="46"/>
    </row>
    <row r="2895" spans="1:25" ht="15" customHeight="1" thickBot="1" x14ac:dyDescent="0.25">
      <c r="A2895" s="46"/>
      <c r="B2895" s="263"/>
      <c r="C2895" s="263"/>
      <c r="D2895" s="263"/>
      <c r="E2895" s="263"/>
      <c r="F2895" s="263" t="s">
        <v>927</v>
      </c>
      <c r="G2895" s="289">
        <v>0.73</v>
      </c>
      <c r="H2895" s="263"/>
      <c r="I2895" s="386" t="s">
        <v>928</v>
      </c>
      <c r="J2895" s="386"/>
      <c r="K2895" s="289">
        <v>4.24</v>
      </c>
      <c r="O2895" s="46"/>
      <c r="P2895" s="46"/>
      <c r="Q2895" s="46"/>
      <c r="R2895" s="46"/>
      <c r="S2895" s="46"/>
      <c r="T2895" s="46"/>
      <c r="U2895" s="46"/>
      <c r="V2895" s="46"/>
      <c r="W2895" s="46"/>
      <c r="X2895" s="46"/>
      <c r="Y2895" s="46"/>
    </row>
    <row r="2896" spans="1:25" ht="15" customHeight="1" thickTop="1" x14ac:dyDescent="0.2">
      <c r="A2896" s="46"/>
      <c r="B2896" s="278"/>
      <c r="C2896" s="278"/>
      <c r="D2896" s="278"/>
      <c r="E2896" s="278"/>
      <c r="F2896" s="278"/>
      <c r="G2896" s="278"/>
      <c r="H2896" s="278"/>
      <c r="I2896" s="278"/>
      <c r="J2896" s="278"/>
      <c r="K2896" s="278"/>
      <c r="O2896" s="46"/>
      <c r="P2896" s="46"/>
      <c r="Q2896" s="46"/>
      <c r="R2896" s="46"/>
      <c r="S2896" s="46"/>
      <c r="T2896" s="46"/>
      <c r="U2896" s="46"/>
      <c r="V2896" s="46"/>
      <c r="W2896" s="46"/>
      <c r="X2896" s="46"/>
      <c r="Y2896" s="46"/>
    </row>
    <row r="2897" spans="1:25" ht="15" customHeight="1" x14ac:dyDescent="0.2">
      <c r="A2897" s="46"/>
      <c r="B2897" s="259" t="s">
        <v>698</v>
      </c>
      <c r="C2897" s="267" t="s">
        <v>24</v>
      </c>
      <c r="D2897" s="259" t="s">
        <v>25</v>
      </c>
      <c r="E2897" s="259" t="s">
        <v>26</v>
      </c>
      <c r="F2897" s="387" t="s">
        <v>917</v>
      </c>
      <c r="G2897" s="387"/>
      <c r="H2897" s="271" t="s">
        <v>27</v>
      </c>
      <c r="I2897" s="267" t="s">
        <v>28</v>
      </c>
      <c r="J2897" s="267" t="s">
        <v>29</v>
      </c>
      <c r="K2897" s="267" t="s">
        <v>30</v>
      </c>
      <c r="O2897" s="46"/>
      <c r="P2897" s="46"/>
      <c r="Q2897" s="46"/>
      <c r="R2897" s="46"/>
      <c r="S2897" s="46"/>
      <c r="T2897" s="46"/>
      <c r="U2897" s="46"/>
      <c r="V2897" s="46"/>
      <c r="W2897" s="46"/>
      <c r="X2897" s="46"/>
      <c r="Y2897" s="46"/>
    </row>
    <row r="2898" spans="1:25" ht="15" customHeight="1" x14ac:dyDescent="0.2">
      <c r="A2898" s="46"/>
      <c r="B2898" s="260" t="s">
        <v>918</v>
      </c>
      <c r="C2898" s="275" t="s">
        <v>693</v>
      </c>
      <c r="D2898" s="260" t="s">
        <v>47</v>
      </c>
      <c r="E2898" s="260" t="s">
        <v>694</v>
      </c>
      <c r="F2898" s="388" t="s">
        <v>3978</v>
      </c>
      <c r="G2898" s="388"/>
      <c r="H2898" s="274" t="s">
        <v>83</v>
      </c>
      <c r="I2898" s="277">
        <v>1</v>
      </c>
      <c r="J2898" s="276">
        <v>5.0199999999999996</v>
      </c>
      <c r="K2898" s="276">
        <v>5.0199999999999996</v>
      </c>
      <c r="O2898" s="46"/>
      <c r="P2898" s="46"/>
      <c r="Q2898" s="46"/>
      <c r="R2898" s="46"/>
      <c r="S2898" s="46"/>
      <c r="T2898" s="46"/>
      <c r="U2898" s="46"/>
      <c r="V2898" s="46"/>
      <c r="W2898" s="46"/>
      <c r="X2898" s="46"/>
      <c r="Y2898" s="46"/>
    </row>
    <row r="2899" spans="1:25" ht="15" customHeight="1" x14ac:dyDescent="0.2">
      <c r="A2899" s="46"/>
      <c r="B2899" s="261" t="s">
        <v>953</v>
      </c>
      <c r="C2899" s="280" t="s">
        <v>988</v>
      </c>
      <c r="D2899" s="261" t="s">
        <v>47</v>
      </c>
      <c r="E2899" s="261" t="s">
        <v>989</v>
      </c>
      <c r="F2899" s="385" t="s">
        <v>3970</v>
      </c>
      <c r="G2899" s="385"/>
      <c r="H2899" s="279" t="s">
        <v>950</v>
      </c>
      <c r="I2899" s="282">
        <v>2.9000000000000001E-2</v>
      </c>
      <c r="J2899" s="281">
        <v>27.19</v>
      </c>
      <c r="K2899" s="281">
        <v>0.78</v>
      </c>
      <c r="O2899" s="46"/>
      <c r="P2899" s="46"/>
      <c r="Q2899" s="46"/>
      <c r="R2899" s="46"/>
      <c r="S2899" s="46"/>
      <c r="T2899" s="46"/>
      <c r="U2899" s="46"/>
      <c r="V2899" s="46"/>
      <c r="W2899" s="46"/>
      <c r="X2899" s="46"/>
      <c r="Y2899" s="46"/>
    </row>
    <row r="2900" spans="1:25" ht="15" customHeight="1" x14ac:dyDescent="0.2">
      <c r="A2900" s="46"/>
      <c r="B2900" s="261" t="s">
        <v>953</v>
      </c>
      <c r="C2900" s="280" t="s">
        <v>991</v>
      </c>
      <c r="D2900" s="261" t="s">
        <v>47</v>
      </c>
      <c r="E2900" s="261" t="s">
        <v>992</v>
      </c>
      <c r="F2900" s="385" t="s">
        <v>3970</v>
      </c>
      <c r="G2900" s="385"/>
      <c r="H2900" s="279" t="s">
        <v>950</v>
      </c>
      <c r="I2900" s="282">
        <v>2.9000000000000001E-2</v>
      </c>
      <c r="J2900" s="281">
        <v>43.64</v>
      </c>
      <c r="K2900" s="281">
        <v>1.26</v>
      </c>
      <c r="O2900" s="46"/>
      <c r="P2900" s="46"/>
      <c r="Q2900" s="46"/>
      <c r="R2900" s="46"/>
      <c r="S2900" s="46"/>
      <c r="T2900" s="46"/>
      <c r="U2900" s="46"/>
      <c r="V2900" s="46"/>
      <c r="W2900" s="46"/>
      <c r="X2900" s="46"/>
      <c r="Y2900" s="46"/>
    </row>
    <row r="2901" spans="1:25" ht="15" customHeight="1" x14ac:dyDescent="0.2">
      <c r="A2901" s="46"/>
      <c r="B2901" s="262" t="s">
        <v>919</v>
      </c>
      <c r="C2901" s="284" t="s">
        <v>1682</v>
      </c>
      <c r="D2901" s="262" t="s">
        <v>47</v>
      </c>
      <c r="E2901" s="262" t="s">
        <v>1683</v>
      </c>
      <c r="F2901" s="389" t="s">
        <v>923</v>
      </c>
      <c r="G2901" s="389"/>
      <c r="H2901" s="283" t="s">
        <v>49</v>
      </c>
      <c r="I2901" s="286">
        <v>9.4000000000000004E-3</v>
      </c>
      <c r="J2901" s="285">
        <v>4.12</v>
      </c>
      <c r="K2901" s="285">
        <v>0.03</v>
      </c>
      <c r="O2901" s="46"/>
      <c r="P2901" s="46"/>
      <c r="Q2901" s="46"/>
      <c r="R2901" s="46"/>
      <c r="S2901" s="46"/>
      <c r="T2901" s="46"/>
      <c r="U2901" s="46"/>
      <c r="V2901" s="46"/>
      <c r="W2901" s="46"/>
      <c r="X2901" s="46"/>
      <c r="Y2901" s="46"/>
    </row>
    <row r="2902" spans="1:25" ht="15" customHeight="1" x14ac:dyDescent="0.2">
      <c r="A2902" s="46"/>
      <c r="B2902" s="262" t="s">
        <v>919</v>
      </c>
      <c r="C2902" s="284" t="s">
        <v>1692</v>
      </c>
      <c r="D2902" s="262" t="s">
        <v>47</v>
      </c>
      <c r="E2902" s="262" t="s">
        <v>1693</v>
      </c>
      <c r="F2902" s="389" t="s">
        <v>923</v>
      </c>
      <c r="G2902" s="389"/>
      <c r="H2902" s="283" t="s">
        <v>83</v>
      </c>
      <c r="I2902" s="286">
        <v>1.2434000000000001</v>
      </c>
      <c r="J2902" s="285">
        <v>2.38</v>
      </c>
      <c r="K2902" s="285">
        <v>2.95</v>
      </c>
      <c r="O2902" s="46"/>
      <c r="P2902" s="46"/>
      <c r="Q2902" s="46"/>
      <c r="R2902" s="46"/>
      <c r="S2902" s="46"/>
      <c r="T2902" s="46"/>
      <c r="U2902" s="46"/>
      <c r="V2902" s="46"/>
      <c r="W2902" s="46"/>
      <c r="X2902" s="46"/>
      <c r="Y2902" s="46"/>
    </row>
    <row r="2903" spans="1:25" ht="15" customHeight="1" x14ac:dyDescent="0.2">
      <c r="A2903" s="46"/>
      <c r="B2903" s="263"/>
      <c r="C2903" s="263"/>
      <c r="D2903" s="263"/>
      <c r="E2903" s="263"/>
      <c r="F2903" s="263" t="s">
        <v>924</v>
      </c>
      <c r="G2903" s="289">
        <v>1.8</v>
      </c>
      <c r="H2903" s="263" t="s">
        <v>925</v>
      </c>
      <c r="I2903" s="289">
        <v>0</v>
      </c>
      <c r="J2903" s="263" t="s">
        <v>926</v>
      </c>
      <c r="K2903" s="289">
        <v>1.8</v>
      </c>
      <c r="O2903" s="46"/>
      <c r="P2903" s="46"/>
      <c r="Q2903" s="46"/>
      <c r="R2903" s="46"/>
      <c r="S2903" s="46"/>
      <c r="T2903" s="46"/>
      <c r="U2903" s="46"/>
      <c r="V2903" s="46"/>
      <c r="W2903" s="46"/>
      <c r="X2903" s="46"/>
      <c r="Y2903" s="46"/>
    </row>
    <row r="2904" spans="1:25" ht="15" customHeight="1" thickBot="1" x14ac:dyDescent="0.25">
      <c r="A2904" s="46"/>
      <c r="B2904" s="263"/>
      <c r="C2904" s="263"/>
      <c r="D2904" s="263"/>
      <c r="E2904" s="263"/>
      <c r="F2904" s="263" t="s">
        <v>927</v>
      </c>
      <c r="G2904" s="289">
        <v>1.04</v>
      </c>
      <c r="H2904" s="263"/>
      <c r="I2904" s="386" t="s">
        <v>928</v>
      </c>
      <c r="J2904" s="386"/>
      <c r="K2904" s="289">
        <v>6.06</v>
      </c>
      <c r="O2904" s="46"/>
      <c r="P2904" s="46"/>
      <c r="Q2904" s="46"/>
      <c r="R2904" s="46"/>
      <c r="S2904" s="46"/>
      <c r="T2904" s="46"/>
      <c r="U2904" s="46"/>
      <c r="V2904" s="46"/>
      <c r="W2904" s="46"/>
      <c r="X2904" s="46"/>
      <c r="Y2904" s="46"/>
    </row>
    <row r="2905" spans="1:25" ht="15" customHeight="1" thickTop="1" x14ac:dyDescent="0.2">
      <c r="A2905" s="46"/>
      <c r="B2905" s="278"/>
      <c r="C2905" s="278"/>
      <c r="D2905" s="278"/>
      <c r="E2905" s="278"/>
      <c r="F2905" s="278"/>
      <c r="G2905" s="278"/>
      <c r="H2905" s="278"/>
      <c r="I2905" s="278"/>
      <c r="J2905" s="278"/>
      <c r="K2905" s="278"/>
      <c r="O2905" s="46"/>
      <c r="P2905" s="46"/>
      <c r="Q2905" s="46"/>
      <c r="R2905" s="46"/>
      <c r="S2905" s="46"/>
      <c r="T2905" s="46"/>
      <c r="U2905" s="46"/>
      <c r="V2905" s="46"/>
      <c r="W2905" s="46"/>
      <c r="X2905" s="46"/>
      <c r="Y2905" s="46"/>
    </row>
    <row r="2906" spans="1:25" ht="15" customHeight="1" x14ac:dyDescent="0.2">
      <c r="A2906" s="46"/>
      <c r="B2906" s="259" t="s">
        <v>701</v>
      </c>
      <c r="C2906" s="267" t="s">
        <v>24</v>
      </c>
      <c r="D2906" s="259" t="s">
        <v>25</v>
      </c>
      <c r="E2906" s="259" t="s">
        <v>26</v>
      </c>
      <c r="F2906" s="387" t="s">
        <v>917</v>
      </c>
      <c r="G2906" s="387"/>
      <c r="H2906" s="271" t="s">
        <v>27</v>
      </c>
      <c r="I2906" s="267" t="s">
        <v>28</v>
      </c>
      <c r="J2906" s="267" t="s">
        <v>29</v>
      </c>
      <c r="K2906" s="267" t="s">
        <v>30</v>
      </c>
      <c r="O2906" s="46"/>
      <c r="P2906" s="46"/>
      <c r="Q2906" s="46"/>
      <c r="R2906" s="46"/>
      <c r="S2906" s="46"/>
      <c r="T2906" s="46"/>
      <c r="U2906" s="46"/>
      <c r="V2906" s="46"/>
      <c r="W2906" s="46"/>
      <c r="X2906" s="46"/>
      <c r="Y2906" s="46"/>
    </row>
    <row r="2907" spans="1:25" ht="15" customHeight="1" x14ac:dyDescent="0.2">
      <c r="A2907" s="46"/>
      <c r="B2907" s="260" t="s">
        <v>918</v>
      </c>
      <c r="C2907" s="275" t="s">
        <v>696</v>
      </c>
      <c r="D2907" s="260" t="s">
        <v>47</v>
      </c>
      <c r="E2907" s="260" t="s">
        <v>697</v>
      </c>
      <c r="F2907" s="388" t="s">
        <v>3978</v>
      </c>
      <c r="G2907" s="388"/>
      <c r="H2907" s="274" t="s">
        <v>83</v>
      </c>
      <c r="I2907" s="277">
        <v>1</v>
      </c>
      <c r="J2907" s="276">
        <v>7.7</v>
      </c>
      <c r="K2907" s="276">
        <v>7.7</v>
      </c>
      <c r="O2907" s="46"/>
      <c r="P2907" s="46"/>
      <c r="Q2907" s="46"/>
      <c r="R2907" s="46"/>
      <c r="S2907" s="46"/>
      <c r="T2907" s="46"/>
      <c r="U2907" s="46"/>
      <c r="V2907" s="46"/>
      <c r="W2907" s="46"/>
      <c r="X2907" s="46"/>
      <c r="Y2907" s="46"/>
    </row>
    <row r="2908" spans="1:25" ht="15" customHeight="1" x14ac:dyDescent="0.2">
      <c r="A2908" s="46"/>
      <c r="B2908" s="261" t="s">
        <v>953</v>
      </c>
      <c r="C2908" s="280" t="s">
        <v>991</v>
      </c>
      <c r="D2908" s="261" t="s">
        <v>47</v>
      </c>
      <c r="E2908" s="261" t="s">
        <v>992</v>
      </c>
      <c r="F2908" s="385" t="s">
        <v>3970</v>
      </c>
      <c r="G2908" s="385"/>
      <c r="H2908" s="279" t="s">
        <v>950</v>
      </c>
      <c r="I2908" s="282">
        <v>3.9E-2</v>
      </c>
      <c r="J2908" s="281">
        <v>43.64</v>
      </c>
      <c r="K2908" s="281">
        <v>1.7</v>
      </c>
      <c r="O2908" s="46"/>
      <c r="P2908" s="46"/>
      <c r="Q2908" s="46"/>
      <c r="R2908" s="46"/>
      <c r="S2908" s="46"/>
      <c r="T2908" s="46"/>
      <c r="U2908" s="46"/>
      <c r="V2908" s="46"/>
      <c r="W2908" s="46"/>
      <c r="X2908" s="46"/>
      <c r="Y2908" s="46"/>
    </row>
    <row r="2909" spans="1:25" ht="15" customHeight="1" x14ac:dyDescent="0.2">
      <c r="A2909" s="46"/>
      <c r="B2909" s="261" t="s">
        <v>953</v>
      </c>
      <c r="C2909" s="280" t="s">
        <v>988</v>
      </c>
      <c r="D2909" s="261" t="s">
        <v>47</v>
      </c>
      <c r="E2909" s="261" t="s">
        <v>989</v>
      </c>
      <c r="F2909" s="385" t="s">
        <v>3970</v>
      </c>
      <c r="G2909" s="385"/>
      <c r="H2909" s="279" t="s">
        <v>950</v>
      </c>
      <c r="I2909" s="282">
        <v>3.9E-2</v>
      </c>
      <c r="J2909" s="281">
        <v>27.19</v>
      </c>
      <c r="K2909" s="281">
        <v>1.06</v>
      </c>
      <c r="O2909" s="46"/>
      <c r="P2909" s="46"/>
      <c r="Q2909" s="46"/>
      <c r="R2909" s="46"/>
      <c r="S2909" s="46"/>
      <c r="T2909" s="46"/>
      <c r="U2909" s="46"/>
      <c r="V2909" s="46"/>
      <c r="W2909" s="46"/>
      <c r="X2909" s="46"/>
      <c r="Y2909" s="46"/>
    </row>
    <row r="2910" spans="1:25" ht="15" customHeight="1" x14ac:dyDescent="0.2">
      <c r="A2910" s="46"/>
      <c r="B2910" s="262" t="s">
        <v>919</v>
      </c>
      <c r="C2910" s="284" t="s">
        <v>1682</v>
      </c>
      <c r="D2910" s="262" t="s">
        <v>47</v>
      </c>
      <c r="E2910" s="262" t="s">
        <v>1683</v>
      </c>
      <c r="F2910" s="389" t="s">
        <v>923</v>
      </c>
      <c r="G2910" s="389"/>
      <c r="H2910" s="283" t="s">
        <v>49</v>
      </c>
      <c r="I2910" s="286">
        <v>9.4000000000000004E-3</v>
      </c>
      <c r="J2910" s="285">
        <v>4.12</v>
      </c>
      <c r="K2910" s="285">
        <v>0.03</v>
      </c>
      <c r="O2910" s="46"/>
      <c r="P2910" s="46"/>
      <c r="Q2910" s="46"/>
      <c r="R2910" s="46"/>
      <c r="S2910" s="46"/>
      <c r="T2910" s="46"/>
      <c r="U2910" s="46"/>
      <c r="V2910" s="46"/>
      <c r="W2910" s="46"/>
      <c r="X2910" s="46"/>
      <c r="Y2910" s="46"/>
    </row>
    <row r="2911" spans="1:25" ht="15" customHeight="1" x14ac:dyDescent="0.2">
      <c r="A2911" s="46"/>
      <c r="B2911" s="262" t="s">
        <v>919</v>
      </c>
      <c r="C2911" s="284" t="s">
        <v>1694</v>
      </c>
      <c r="D2911" s="262" t="s">
        <v>47</v>
      </c>
      <c r="E2911" s="262" t="s">
        <v>1695</v>
      </c>
      <c r="F2911" s="389" t="s">
        <v>923</v>
      </c>
      <c r="G2911" s="389"/>
      <c r="H2911" s="283" t="s">
        <v>83</v>
      </c>
      <c r="I2911" s="286">
        <v>1.2434000000000001</v>
      </c>
      <c r="J2911" s="285">
        <v>3.95</v>
      </c>
      <c r="K2911" s="285">
        <v>4.91</v>
      </c>
      <c r="O2911" s="46"/>
      <c r="P2911" s="46"/>
      <c r="Q2911" s="46"/>
      <c r="R2911" s="46"/>
      <c r="S2911" s="46"/>
      <c r="T2911" s="46"/>
      <c r="U2911" s="46"/>
      <c r="V2911" s="46"/>
      <c r="W2911" s="46"/>
      <c r="X2911" s="46"/>
      <c r="Y2911" s="46"/>
    </row>
    <row r="2912" spans="1:25" ht="15" customHeight="1" x14ac:dyDescent="0.2">
      <c r="A2912" s="46"/>
      <c r="B2912" s="263"/>
      <c r="C2912" s="263"/>
      <c r="D2912" s="263"/>
      <c r="E2912" s="263"/>
      <c r="F2912" s="263" t="s">
        <v>924</v>
      </c>
      <c r="G2912" s="289">
        <v>2.42</v>
      </c>
      <c r="H2912" s="263" t="s">
        <v>925</v>
      </c>
      <c r="I2912" s="289">
        <v>0</v>
      </c>
      <c r="J2912" s="263" t="s">
        <v>926</v>
      </c>
      <c r="K2912" s="289">
        <v>2.42</v>
      </c>
      <c r="O2912" s="46"/>
      <c r="P2912" s="46"/>
      <c r="Q2912" s="46"/>
      <c r="R2912" s="46"/>
      <c r="S2912" s="46"/>
      <c r="T2912" s="46"/>
      <c r="U2912" s="46"/>
      <c r="V2912" s="46"/>
      <c r="W2912" s="46"/>
      <c r="X2912" s="46"/>
      <c r="Y2912" s="46"/>
    </row>
    <row r="2913" spans="1:25" ht="15" customHeight="1" thickBot="1" x14ac:dyDescent="0.25">
      <c r="A2913" s="46"/>
      <c r="B2913" s="263"/>
      <c r="C2913" s="263"/>
      <c r="D2913" s="263"/>
      <c r="E2913" s="263"/>
      <c r="F2913" s="263" t="s">
        <v>927</v>
      </c>
      <c r="G2913" s="289">
        <v>1.6</v>
      </c>
      <c r="H2913" s="263"/>
      <c r="I2913" s="386" t="s">
        <v>928</v>
      </c>
      <c r="J2913" s="386"/>
      <c r="K2913" s="289">
        <v>9.3000000000000007</v>
      </c>
      <c r="O2913" s="46"/>
      <c r="P2913" s="46"/>
      <c r="Q2913" s="46"/>
      <c r="R2913" s="46"/>
      <c r="S2913" s="46"/>
      <c r="T2913" s="46"/>
      <c r="U2913" s="46"/>
      <c r="V2913" s="46"/>
      <c r="W2913" s="46"/>
      <c r="X2913" s="46"/>
      <c r="Y2913" s="46"/>
    </row>
    <row r="2914" spans="1:25" ht="15" customHeight="1" thickTop="1" x14ac:dyDescent="0.2">
      <c r="A2914" s="46"/>
      <c r="B2914" s="278"/>
      <c r="C2914" s="278"/>
      <c r="D2914" s="278"/>
      <c r="E2914" s="278"/>
      <c r="F2914" s="278"/>
      <c r="G2914" s="278"/>
      <c r="H2914" s="278"/>
      <c r="I2914" s="278"/>
      <c r="J2914" s="278"/>
      <c r="K2914" s="278"/>
      <c r="O2914" s="46"/>
      <c r="P2914" s="46"/>
      <c r="Q2914" s="46"/>
      <c r="R2914" s="46"/>
      <c r="S2914" s="46"/>
      <c r="T2914" s="46"/>
      <c r="U2914" s="46"/>
      <c r="V2914" s="46"/>
      <c r="W2914" s="46"/>
      <c r="X2914" s="46"/>
      <c r="Y2914" s="46"/>
    </row>
    <row r="2915" spans="1:25" ht="15" customHeight="1" x14ac:dyDescent="0.2">
      <c r="A2915" s="46"/>
      <c r="B2915" s="259" t="s">
        <v>702</v>
      </c>
      <c r="C2915" s="267" t="s">
        <v>24</v>
      </c>
      <c r="D2915" s="259" t="s">
        <v>25</v>
      </c>
      <c r="E2915" s="259" t="s">
        <v>26</v>
      </c>
      <c r="F2915" s="387" t="s">
        <v>917</v>
      </c>
      <c r="G2915" s="387"/>
      <c r="H2915" s="271" t="s">
        <v>27</v>
      </c>
      <c r="I2915" s="267" t="s">
        <v>28</v>
      </c>
      <c r="J2915" s="267" t="s">
        <v>29</v>
      </c>
      <c r="K2915" s="267" t="s">
        <v>30</v>
      </c>
      <c r="O2915" s="46"/>
      <c r="P2915" s="46"/>
      <c r="Q2915" s="46"/>
      <c r="R2915" s="46"/>
      <c r="S2915" s="46"/>
      <c r="T2915" s="46"/>
      <c r="U2915" s="46"/>
      <c r="V2915" s="46"/>
      <c r="W2915" s="46"/>
      <c r="X2915" s="46"/>
      <c r="Y2915" s="46"/>
    </row>
    <row r="2916" spans="1:25" ht="15" customHeight="1" x14ac:dyDescent="0.2">
      <c r="A2916" s="46"/>
      <c r="B2916" s="260" t="s">
        <v>918</v>
      </c>
      <c r="C2916" s="275" t="s">
        <v>699</v>
      </c>
      <c r="D2916" s="260" t="s">
        <v>47</v>
      </c>
      <c r="E2916" s="260" t="s">
        <v>700</v>
      </c>
      <c r="F2916" s="388" t="s">
        <v>3978</v>
      </c>
      <c r="G2916" s="388"/>
      <c r="H2916" s="274" t="s">
        <v>83</v>
      </c>
      <c r="I2916" s="277">
        <v>1</v>
      </c>
      <c r="J2916" s="276">
        <v>10.69</v>
      </c>
      <c r="K2916" s="276">
        <v>10.69</v>
      </c>
      <c r="O2916" s="46"/>
      <c r="P2916" s="46"/>
      <c r="Q2916" s="46"/>
      <c r="R2916" s="46"/>
      <c r="S2916" s="46"/>
      <c r="T2916" s="46"/>
      <c r="U2916" s="46"/>
      <c r="V2916" s="46"/>
      <c r="W2916" s="46"/>
      <c r="X2916" s="46"/>
      <c r="Y2916" s="46"/>
    </row>
    <row r="2917" spans="1:25" ht="15" customHeight="1" x14ac:dyDescent="0.2">
      <c r="A2917" s="46"/>
      <c r="B2917" s="261" t="s">
        <v>953</v>
      </c>
      <c r="C2917" s="280" t="s">
        <v>991</v>
      </c>
      <c r="D2917" s="261" t="s">
        <v>47</v>
      </c>
      <c r="E2917" s="261" t="s">
        <v>992</v>
      </c>
      <c r="F2917" s="385" t="s">
        <v>3970</v>
      </c>
      <c r="G2917" s="385"/>
      <c r="H2917" s="279" t="s">
        <v>950</v>
      </c>
      <c r="I2917" s="282">
        <v>5.0999999999999997E-2</v>
      </c>
      <c r="J2917" s="281">
        <v>43.64</v>
      </c>
      <c r="K2917" s="281">
        <v>2.2200000000000002</v>
      </c>
      <c r="O2917" s="46"/>
      <c r="P2917" s="46"/>
      <c r="Q2917" s="46"/>
      <c r="R2917" s="46"/>
      <c r="S2917" s="46"/>
      <c r="T2917" s="46"/>
      <c r="U2917" s="46"/>
      <c r="V2917" s="46"/>
      <c r="W2917" s="46"/>
      <c r="X2917" s="46"/>
      <c r="Y2917" s="46"/>
    </row>
    <row r="2918" spans="1:25" ht="15" customHeight="1" x14ac:dyDescent="0.2">
      <c r="A2918" s="46"/>
      <c r="B2918" s="261" t="s">
        <v>953</v>
      </c>
      <c r="C2918" s="280" t="s">
        <v>988</v>
      </c>
      <c r="D2918" s="261" t="s">
        <v>47</v>
      </c>
      <c r="E2918" s="261" t="s">
        <v>989</v>
      </c>
      <c r="F2918" s="385" t="s">
        <v>3970</v>
      </c>
      <c r="G2918" s="385"/>
      <c r="H2918" s="279" t="s">
        <v>950</v>
      </c>
      <c r="I2918" s="282">
        <v>5.0999999999999997E-2</v>
      </c>
      <c r="J2918" s="281">
        <v>27.19</v>
      </c>
      <c r="K2918" s="281">
        <v>1.38</v>
      </c>
      <c r="O2918" s="46"/>
      <c r="P2918" s="46"/>
      <c r="Q2918" s="46"/>
      <c r="R2918" s="46"/>
      <c r="S2918" s="46"/>
      <c r="T2918" s="46"/>
      <c r="U2918" s="46"/>
      <c r="V2918" s="46"/>
      <c r="W2918" s="46"/>
      <c r="X2918" s="46"/>
      <c r="Y2918" s="46"/>
    </row>
    <row r="2919" spans="1:25" ht="15" customHeight="1" x14ac:dyDescent="0.2">
      <c r="A2919" s="46"/>
      <c r="B2919" s="262" t="s">
        <v>919</v>
      </c>
      <c r="C2919" s="284" t="s">
        <v>1696</v>
      </c>
      <c r="D2919" s="262" t="s">
        <v>47</v>
      </c>
      <c r="E2919" s="262" t="s">
        <v>1697</v>
      </c>
      <c r="F2919" s="389" t="s">
        <v>923</v>
      </c>
      <c r="G2919" s="389"/>
      <c r="H2919" s="283" t="s">
        <v>83</v>
      </c>
      <c r="I2919" s="286">
        <v>1.2434000000000001</v>
      </c>
      <c r="J2919" s="285">
        <v>5.68</v>
      </c>
      <c r="K2919" s="285">
        <v>7.06</v>
      </c>
      <c r="O2919" s="46"/>
      <c r="P2919" s="46"/>
      <c r="Q2919" s="46"/>
      <c r="R2919" s="46"/>
      <c r="S2919" s="46"/>
      <c r="T2919" s="46"/>
      <c r="U2919" s="46"/>
      <c r="V2919" s="46"/>
      <c r="W2919" s="46"/>
      <c r="X2919" s="46"/>
      <c r="Y2919" s="46"/>
    </row>
    <row r="2920" spans="1:25" ht="15" customHeight="1" x14ac:dyDescent="0.2">
      <c r="A2920" s="46"/>
      <c r="B2920" s="262" t="s">
        <v>919</v>
      </c>
      <c r="C2920" s="284" t="s">
        <v>1682</v>
      </c>
      <c r="D2920" s="262" t="s">
        <v>47</v>
      </c>
      <c r="E2920" s="262" t="s">
        <v>1683</v>
      </c>
      <c r="F2920" s="389" t="s">
        <v>923</v>
      </c>
      <c r="G2920" s="389"/>
      <c r="H2920" s="283" t="s">
        <v>49</v>
      </c>
      <c r="I2920" s="286">
        <v>9.4000000000000004E-3</v>
      </c>
      <c r="J2920" s="285">
        <v>4.12</v>
      </c>
      <c r="K2920" s="285">
        <v>0.03</v>
      </c>
      <c r="O2920" s="46"/>
      <c r="P2920" s="46"/>
      <c r="Q2920" s="46"/>
      <c r="R2920" s="46"/>
      <c r="S2920" s="46"/>
      <c r="T2920" s="46"/>
      <c r="U2920" s="46"/>
      <c r="V2920" s="46"/>
      <c r="W2920" s="46"/>
      <c r="X2920" s="46"/>
      <c r="Y2920" s="46"/>
    </row>
    <row r="2921" spans="1:25" ht="15" customHeight="1" x14ac:dyDescent="0.2">
      <c r="A2921" s="46"/>
      <c r="B2921" s="263"/>
      <c r="C2921" s="263"/>
      <c r="D2921" s="263"/>
      <c r="E2921" s="263"/>
      <c r="F2921" s="263" t="s">
        <v>924</v>
      </c>
      <c r="G2921" s="289">
        <v>3.16</v>
      </c>
      <c r="H2921" s="263" t="s">
        <v>925</v>
      </c>
      <c r="I2921" s="289">
        <v>0</v>
      </c>
      <c r="J2921" s="263" t="s">
        <v>926</v>
      </c>
      <c r="K2921" s="289">
        <v>3.16</v>
      </c>
      <c r="O2921" s="46"/>
      <c r="P2921" s="46"/>
      <c r="Q2921" s="46"/>
      <c r="R2921" s="46"/>
      <c r="S2921" s="46"/>
      <c r="T2921" s="46"/>
      <c r="U2921" s="46"/>
      <c r="V2921" s="46"/>
      <c r="W2921" s="46"/>
      <c r="X2921" s="46"/>
      <c r="Y2921" s="46"/>
    </row>
    <row r="2922" spans="1:25" ht="15" customHeight="1" thickBot="1" x14ac:dyDescent="0.25">
      <c r="A2922" s="46"/>
      <c r="B2922" s="263"/>
      <c r="C2922" s="263"/>
      <c r="D2922" s="263"/>
      <c r="E2922" s="263"/>
      <c r="F2922" s="263" t="s">
        <v>927</v>
      </c>
      <c r="G2922" s="289">
        <v>2.2200000000000002</v>
      </c>
      <c r="H2922" s="263"/>
      <c r="I2922" s="386" t="s">
        <v>928</v>
      </c>
      <c r="J2922" s="386"/>
      <c r="K2922" s="289">
        <v>12.91</v>
      </c>
      <c r="O2922" s="46"/>
      <c r="P2922" s="46"/>
      <c r="Q2922" s="46"/>
      <c r="R2922" s="46"/>
      <c r="S2922" s="46"/>
      <c r="T2922" s="46"/>
      <c r="U2922" s="46"/>
      <c r="V2922" s="46"/>
      <c r="W2922" s="46"/>
      <c r="X2922" s="46"/>
      <c r="Y2922" s="46"/>
    </row>
    <row r="2923" spans="1:25" ht="15" customHeight="1" thickTop="1" x14ac:dyDescent="0.2">
      <c r="A2923" s="46"/>
      <c r="B2923" s="278"/>
      <c r="C2923" s="278"/>
      <c r="D2923" s="278"/>
      <c r="E2923" s="278"/>
      <c r="F2923" s="278"/>
      <c r="G2923" s="278"/>
      <c r="H2923" s="278"/>
      <c r="I2923" s="278"/>
      <c r="J2923" s="278"/>
      <c r="K2923" s="278"/>
      <c r="O2923" s="46"/>
      <c r="P2923" s="46"/>
      <c r="Q2923" s="46"/>
      <c r="R2923" s="46"/>
      <c r="S2923" s="46"/>
      <c r="T2923" s="46"/>
      <c r="U2923" s="46"/>
      <c r="V2923" s="46"/>
      <c r="W2923" s="46"/>
      <c r="X2923" s="46"/>
      <c r="Y2923" s="46"/>
    </row>
    <row r="2924" spans="1:25" ht="15" customHeight="1" x14ac:dyDescent="0.2">
      <c r="A2924" s="46"/>
      <c r="B2924" s="259" t="s">
        <v>703</v>
      </c>
      <c r="C2924" s="267" t="s">
        <v>24</v>
      </c>
      <c r="D2924" s="259" t="s">
        <v>25</v>
      </c>
      <c r="E2924" s="259" t="s">
        <v>26</v>
      </c>
      <c r="F2924" s="387" t="s">
        <v>917</v>
      </c>
      <c r="G2924" s="387"/>
      <c r="H2924" s="271" t="s">
        <v>27</v>
      </c>
      <c r="I2924" s="267" t="s">
        <v>28</v>
      </c>
      <c r="J2924" s="267" t="s">
        <v>29</v>
      </c>
      <c r="K2924" s="267" t="s">
        <v>30</v>
      </c>
      <c r="O2924" s="46"/>
      <c r="P2924" s="46"/>
      <c r="Q2924" s="46"/>
      <c r="R2924" s="46"/>
      <c r="S2924" s="46"/>
      <c r="T2924" s="46"/>
      <c r="U2924" s="46"/>
      <c r="V2924" s="46"/>
      <c r="W2924" s="46"/>
      <c r="X2924" s="46"/>
      <c r="Y2924" s="46"/>
    </row>
    <row r="2925" spans="1:25" ht="15" customHeight="1" x14ac:dyDescent="0.2">
      <c r="A2925" s="46"/>
      <c r="B2925" s="260" t="s">
        <v>918</v>
      </c>
      <c r="C2925" s="275" t="s">
        <v>3459</v>
      </c>
      <c r="D2925" s="260" t="s">
        <v>73</v>
      </c>
      <c r="E2925" s="260" t="s">
        <v>3460</v>
      </c>
      <c r="F2925" s="388" t="s">
        <v>978</v>
      </c>
      <c r="G2925" s="388"/>
      <c r="H2925" s="274" t="s">
        <v>49</v>
      </c>
      <c r="I2925" s="277">
        <v>1</v>
      </c>
      <c r="J2925" s="276">
        <v>64.540000000000006</v>
      </c>
      <c r="K2925" s="276">
        <v>64.540000000000006</v>
      </c>
      <c r="O2925" s="46"/>
      <c r="P2925" s="46"/>
      <c r="Q2925" s="46"/>
      <c r="R2925" s="46"/>
      <c r="S2925" s="46"/>
      <c r="T2925" s="46"/>
      <c r="U2925" s="46"/>
      <c r="V2925" s="46"/>
      <c r="W2925" s="46"/>
      <c r="X2925" s="46"/>
      <c r="Y2925" s="46"/>
    </row>
    <row r="2926" spans="1:25" ht="15" customHeight="1" x14ac:dyDescent="0.2">
      <c r="A2926" s="46"/>
      <c r="B2926" s="261" t="s">
        <v>953</v>
      </c>
      <c r="C2926" s="280" t="s">
        <v>3712</v>
      </c>
      <c r="D2926" s="261" t="s">
        <v>73</v>
      </c>
      <c r="E2926" s="261" t="s">
        <v>3713</v>
      </c>
      <c r="F2926" s="385" t="s">
        <v>952</v>
      </c>
      <c r="G2926" s="385"/>
      <c r="H2926" s="279" t="s">
        <v>60</v>
      </c>
      <c r="I2926" s="282">
        <v>1.5E-3</v>
      </c>
      <c r="J2926" s="281">
        <v>677.96</v>
      </c>
      <c r="K2926" s="281">
        <v>1.01</v>
      </c>
      <c r="O2926" s="46"/>
      <c r="P2926" s="46"/>
      <c r="Q2926" s="46"/>
      <c r="R2926" s="46"/>
      <c r="S2926" s="46"/>
      <c r="T2926" s="46"/>
      <c r="U2926" s="46"/>
      <c r="V2926" s="46"/>
      <c r="W2926" s="46"/>
      <c r="X2926" s="46"/>
      <c r="Y2926" s="46"/>
    </row>
    <row r="2927" spans="1:25" ht="15" customHeight="1" x14ac:dyDescent="0.2">
      <c r="A2927" s="46"/>
      <c r="B2927" s="261" t="s">
        <v>953</v>
      </c>
      <c r="C2927" s="280" t="s">
        <v>991</v>
      </c>
      <c r="D2927" s="261" t="s">
        <v>47</v>
      </c>
      <c r="E2927" s="261" t="s">
        <v>992</v>
      </c>
      <c r="F2927" s="385" t="s">
        <v>3970</v>
      </c>
      <c r="G2927" s="385"/>
      <c r="H2927" s="279" t="s">
        <v>950</v>
      </c>
      <c r="I2927" s="282">
        <v>0.8</v>
      </c>
      <c r="J2927" s="281">
        <v>43.64</v>
      </c>
      <c r="K2927" s="281">
        <v>34.909999999999997</v>
      </c>
      <c r="O2927" s="46"/>
      <c r="P2927" s="46"/>
      <c r="Q2927" s="46"/>
      <c r="R2927" s="46"/>
      <c r="S2927" s="46"/>
      <c r="T2927" s="46"/>
      <c r="U2927" s="46"/>
      <c r="V2927" s="46"/>
      <c r="W2927" s="46"/>
      <c r="X2927" s="46"/>
      <c r="Y2927" s="46"/>
    </row>
    <row r="2928" spans="1:25" ht="15" customHeight="1" x14ac:dyDescent="0.2">
      <c r="A2928" s="46"/>
      <c r="B2928" s="261" t="s">
        <v>953</v>
      </c>
      <c r="C2928" s="280" t="s">
        <v>1019</v>
      </c>
      <c r="D2928" s="261" t="s">
        <v>47</v>
      </c>
      <c r="E2928" s="261" t="s">
        <v>1020</v>
      </c>
      <c r="F2928" s="385" t="s">
        <v>3970</v>
      </c>
      <c r="G2928" s="385"/>
      <c r="H2928" s="279" t="s">
        <v>950</v>
      </c>
      <c r="I2928" s="282">
        <v>0.8</v>
      </c>
      <c r="J2928" s="281">
        <v>24.73</v>
      </c>
      <c r="K2928" s="281">
        <v>19.78</v>
      </c>
      <c r="O2928" s="46"/>
      <c r="P2928" s="46"/>
      <c r="Q2928" s="46"/>
      <c r="R2928" s="46"/>
      <c r="S2928" s="46"/>
      <c r="T2928" s="46"/>
      <c r="U2928" s="46"/>
      <c r="V2928" s="46"/>
      <c r="W2928" s="46"/>
      <c r="X2928" s="46"/>
      <c r="Y2928" s="46"/>
    </row>
    <row r="2929" spans="1:25" ht="15" customHeight="1" x14ac:dyDescent="0.2">
      <c r="A2929" s="46"/>
      <c r="B2929" s="262" t="s">
        <v>919</v>
      </c>
      <c r="C2929" s="284" t="s">
        <v>3714</v>
      </c>
      <c r="D2929" s="262" t="s">
        <v>284</v>
      </c>
      <c r="E2929" s="262" t="s">
        <v>3715</v>
      </c>
      <c r="F2929" s="389" t="s">
        <v>923</v>
      </c>
      <c r="G2929" s="389"/>
      <c r="H2929" s="283" t="s">
        <v>49</v>
      </c>
      <c r="I2929" s="286">
        <v>1</v>
      </c>
      <c r="J2929" s="285">
        <v>8.84</v>
      </c>
      <c r="K2929" s="285">
        <v>8.84</v>
      </c>
      <c r="O2929" s="46"/>
      <c r="P2929" s="46"/>
      <c r="Q2929" s="46"/>
      <c r="R2929" s="46"/>
      <c r="S2929" s="46"/>
      <c r="T2929" s="46"/>
      <c r="U2929" s="46"/>
      <c r="V2929" s="46"/>
      <c r="W2929" s="46"/>
      <c r="X2929" s="46"/>
      <c r="Y2929" s="46"/>
    </row>
    <row r="2930" spans="1:25" ht="45.6" customHeight="1" x14ac:dyDescent="0.2">
      <c r="A2930" s="46"/>
      <c r="B2930" s="263"/>
      <c r="C2930" s="263"/>
      <c r="D2930" s="263"/>
      <c r="E2930" s="263"/>
      <c r="F2930" s="263" t="s">
        <v>924</v>
      </c>
      <c r="G2930" s="289">
        <v>48.32</v>
      </c>
      <c r="H2930" s="263" t="s">
        <v>925</v>
      </c>
      <c r="I2930" s="289">
        <v>0</v>
      </c>
      <c r="J2930" s="263" t="s">
        <v>926</v>
      </c>
      <c r="K2930" s="289">
        <v>48.32</v>
      </c>
      <c r="O2930" s="46"/>
      <c r="P2930" s="46"/>
      <c r="Q2930" s="46"/>
      <c r="R2930" s="46"/>
      <c r="S2930" s="46"/>
      <c r="T2930" s="46"/>
      <c r="U2930" s="46"/>
      <c r="V2930" s="46"/>
      <c r="W2930" s="46"/>
      <c r="X2930" s="46"/>
      <c r="Y2930" s="46"/>
    </row>
    <row r="2931" spans="1:25" ht="15" customHeight="1" x14ac:dyDescent="0.2">
      <c r="A2931" s="46"/>
      <c r="B2931" s="263"/>
      <c r="C2931" s="263"/>
      <c r="D2931" s="263"/>
      <c r="E2931" s="263"/>
      <c r="F2931" s="263" t="s">
        <v>927</v>
      </c>
      <c r="G2931" s="289">
        <v>13.43</v>
      </c>
      <c r="H2931" s="263"/>
      <c r="I2931" s="386" t="s">
        <v>928</v>
      </c>
      <c r="J2931" s="386"/>
      <c r="K2931" s="289">
        <v>77.97</v>
      </c>
      <c r="O2931" s="46"/>
      <c r="P2931" s="46"/>
      <c r="Q2931" s="46"/>
      <c r="R2931" s="46"/>
      <c r="S2931" s="46"/>
      <c r="T2931" s="46"/>
      <c r="U2931" s="46"/>
      <c r="V2931" s="46"/>
      <c r="W2931" s="46"/>
      <c r="X2931" s="46"/>
      <c r="Y2931" s="46"/>
    </row>
    <row r="2932" spans="1:25" ht="15" customHeight="1" x14ac:dyDescent="0.2">
      <c r="A2932" s="46"/>
      <c r="B2932" s="401" t="s">
        <v>2776</v>
      </c>
      <c r="C2932" s="401"/>
      <c r="D2932" s="401"/>
      <c r="E2932" s="401"/>
      <c r="F2932" s="401"/>
      <c r="G2932" s="401"/>
      <c r="H2932" s="401"/>
      <c r="I2932" s="401"/>
      <c r="J2932" s="401"/>
      <c r="K2932" s="401"/>
      <c r="O2932" s="46"/>
      <c r="P2932" s="46"/>
      <c r="Q2932" s="46"/>
      <c r="R2932" s="46"/>
      <c r="S2932" s="46"/>
      <c r="T2932" s="46"/>
      <c r="U2932" s="46"/>
      <c r="V2932" s="46"/>
      <c r="W2932" s="46"/>
      <c r="X2932" s="46"/>
      <c r="Y2932" s="46"/>
    </row>
    <row r="2933" spans="1:25" ht="15" customHeight="1" thickBot="1" x14ac:dyDescent="0.25">
      <c r="A2933" s="46"/>
      <c r="B2933" s="425" t="s">
        <v>3815</v>
      </c>
      <c r="C2933" s="425"/>
      <c r="D2933" s="425"/>
      <c r="E2933" s="425"/>
      <c r="F2933" s="425"/>
      <c r="G2933" s="425"/>
      <c r="H2933" s="425"/>
      <c r="I2933" s="425"/>
      <c r="J2933" s="425"/>
      <c r="K2933" s="425"/>
      <c r="O2933" s="46"/>
      <c r="P2933" s="46"/>
      <c r="Q2933" s="46"/>
      <c r="R2933" s="46"/>
      <c r="S2933" s="46"/>
      <c r="T2933" s="46"/>
      <c r="U2933" s="46"/>
      <c r="V2933" s="46"/>
      <c r="W2933" s="46"/>
      <c r="X2933" s="46"/>
      <c r="Y2933" s="46"/>
    </row>
    <row r="2934" spans="1:25" ht="15" customHeight="1" thickTop="1" x14ac:dyDescent="0.2">
      <c r="A2934" s="46"/>
      <c r="B2934" s="278"/>
      <c r="C2934" s="278"/>
      <c r="D2934" s="278"/>
      <c r="E2934" s="278"/>
      <c r="F2934" s="278"/>
      <c r="G2934" s="278"/>
      <c r="H2934" s="278"/>
      <c r="I2934" s="278"/>
      <c r="J2934" s="278"/>
      <c r="K2934" s="278"/>
      <c r="O2934" s="46"/>
      <c r="P2934" s="46"/>
      <c r="Q2934" s="46"/>
      <c r="R2934" s="46"/>
      <c r="S2934" s="46"/>
      <c r="T2934" s="46"/>
      <c r="U2934" s="46"/>
      <c r="V2934" s="46"/>
      <c r="W2934" s="46"/>
      <c r="X2934" s="46"/>
      <c r="Y2934" s="46"/>
    </row>
    <row r="2935" spans="1:25" ht="15" customHeight="1" x14ac:dyDescent="0.2">
      <c r="A2935" s="46"/>
      <c r="B2935" s="259" t="s">
        <v>705</v>
      </c>
      <c r="C2935" s="267" t="s">
        <v>24</v>
      </c>
      <c r="D2935" s="259" t="s">
        <v>25</v>
      </c>
      <c r="E2935" s="259" t="s">
        <v>26</v>
      </c>
      <c r="F2935" s="387" t="s">
        <v>917</v>
      </c>
      <c r="G2935" s="387"/>
      <c r="H2935" s="271" t="s">
        <v>27</v>
      </c>
      <c r="I2935" s="267" t="s">
        <v>28</v>
      </c>
      <c r="J2935" s="267" t="s">
        <v>29</v>
      </c>
      <c r="K2935" s="267" t="s">
        <v>30</v>
      </c>
      <c r="O2935" s="46"/>
      <c r="P2935" s="46"/>
      <c r="Q2935" s="46"/>
      <c r="R2935" s="46"/>
      <c r="S2935" s="46"/>
      <c r="T2935" s="46"/>
      <c r="U2935" s="46"/>
      <c r="V2935" s="46"/>
      <c r="W2935" s="46"/>
      <c r="X2935" s="46"/>
      <c r="Y2935" s="46"/>
    </row>
    <row r="2936" spans="1:25" ht="15" customHeight="1" x14ac:dyDescent="0.2">
      <c r="A2936" s="46"/>
      <c r="B2936" s="260" t="s">
        <v>918</v>
      </c>
      <c r="C2936" s="275" t="s">
        <v>3228</v>
      </c>
      <c r="D2936" s="260" t="s">
        <v>73</v>
      </c>
      <c r="E2936" s="260" t="s">
        <v>3229</v>
      </c>
      <c r="F2936" s="388" t="s">
        <v>978</v>
      </c>
      <c r="G2936" s="388"/>
      <c r="H2936" s="274" t="s">
        <v>49</v>
      </c>
      <c r="I2936" s="277">
        <v>1</v>
      </c>
      <c r="J2936" s="276">
        <v>152.35</v>
      </c>
      <c r="K2936" s="276">
        <v>152.35</v>
      </c>
      <c r="O2936" s="46"/>
      <c r="P2936" s="46"/>
      <c r="Q2936" s="46"/>
      <c r="R2936" s="46"/>
      <c r="S2936" s="46"/>
      <c r="T2936" s="46"/>
      <c r="U2936" s="46"/>
      <c r="V2936" s="46"/>
      <c r="W2936" s="46"/>
      <c r="X2936" s="46"/>
      <c r="Y2936" s="46"/>
    </row>
    <row r="2937" spans="1:25" ht="15" customHeight="1" x14ac:dyDescent="0.2">
      <c r="A2937" s="46"/>
      <c r="B2937" s="261" t="s">
        <v>953</v>
      </c>
      <c r="C2937" s="280" t="s">
        <v>991</v>
      </c>
      <c r="D2937" s="261" t="s">
        <v>47</v>
      </c>
      <c r="E2937" s="261" t="s">
        <v>992</v>
      </c>
      <c r="F2937" s="385" t="s">
        <v>3970</v>
      </c>
      <c r="G2937" s="385"/>
      <c r="H2937" s="279" t="s">
        <v>950</v>
      </c>
      <c r="I2937" s="282">
        <v>1.4239999999999999</v>
      </c>
      <c r="J2937" s="281">
        <v>43.64</v>
      </c>
      <c r="K2937" s="281">
        <v>62.14</v>
      </c>
      <c r="O2937" s="46"/>
      <c r="P2937" s="46"/>
      <c r="Q2937" s="46"/>
      <c r="R2937" s="46"/>
      <c r="S2937" s="46"/>
      <c r="T2937" s="46"/>
      <c r="U2937" s="46"/>
      <c r="V2937" s="46"/>
      <c r="W2937" s="46"/>
      <c r="X2937" s="46"/>
      <c r="Y2937" s="46"/>
    </row>
    <row r="2938" spans="1:25" ht="15" customHeight="1" x14ac:dyDescent="0.2">
      <c r="A2938" s="46"/>
      <c r="B2938" s="261" t="s">
        <v>953</v>
      </c>
      <c r="C2938" s="280" t="s">
        <v>988</v>
      </c>
      <c r="D2938" s="261" t="s">
        <v>47</v>
      </c>
      <c r="E2938" s="261" t="s">
        <v>989</v>
      </c>
      <c r="F2938" s="385" t="s">
        <v>3970</v>
      </c>
      <c r="G2938" s="385"/>
      <c r="H2938" s="279" t="s">
        <v>950</v>
      </c>
      <c r="I2938" s="282">
        <v>1.4239999999999999</v>
      </c>
      <c r="J2938" s="281">
        <v>27.19</v>
      </c>
      <c r="K2938" s="281">
        <v>38.71</v>
      </c>
      <c r="O2938" s="46"/>
      <c r="P2938" s="46"/>
      <c r="Q2938" s="46"/>
      <c r="R2938" s="46"/>
      <c r="S2938" s="46"/>
      <c r="T2938" s="46"/>
      <c r="U2938" s="46"/>
      <c r="V2938" s="46"/>
      <c r="W2938" s="46"/>
      <c r="X2938" s="46"/>
      <c r="Y2938" s="46"/>
    </row>
    <row r="2939" spans="1:25" ht="15" customHeight="1" x14ac:dyDescent="0.2">
      <c r="A2939" s="46"/>
      <c r="B2939" s="262" t="s">
        <v>919</v>
      </c>
      <c r="C2939" s="284" t="s">
        <v>3333</v>
      </c>
      <c r="D2939" s="262" t="s">
        <v>43</v>
      </c>
      <c r="E2939" s="262" t="s">
        <v>3334</v>
      </c>
      <c r="F2939" s="389" t="s">
        <v>923</v>
      </c>
      <c r="G2939" s="389"/>
      <c r="H2939" s="283" t="s">
        <v>49</v>
      </c>
      <c r="I2939" s="286">
        <v>1</v>
      </c>
      <c r="J2939" s="285">
        <v>51.5</v>
      </c>
      <c r="K2939" s="285">
        <v>51.5</v>
      </c>
      <c r="O2939" s="46"/>
      <c r="P2939" s="46"/>
      <c r="Q2939" s="46"/>
      <c r="R2939" s="46"/>
      <c r="S2939" s="46"/>
      <c r="T2939" s="46"/>
      <c r="U2939" s="46"/>
      <c r="V2939" s="46"/>
      <c r="W2939" s="46"/>
      <c r="X2939" s="46"/>
      <c r="Y2939" s="46"/>
    </row>
    <row r="2940" spans="1:25" ht="45.6" customHeight="1" x14ac:dyDescent="0.2">
      <c r="A2940" s="46"/>
      <c r="B2940" s="263"/>
      <c r="C2940" s="263"/>
      <c r="D2940" s="263"/>
      <c r="E2940" s="263"/>
      <c r="F2940" s="263" t="s">
        <v>924</v>
      </c>
      <c r="G2940" s="289">
        <v>88.75</v>
      </c>
      <c r="H2940" s="263" t="s">
        <v>925</v>
      </c>
      <c r="I2940" s="289">
        <v>0</v>
      </c>
      <c r="J2940" s="263" t="s">
        <v>926</v>
      </c>
      <c r="K2940" s="289">
        <v>88.75</v>
      </c>
      <c r="O2940" s="46"/>
      <c r="P2940" s="46"/>
      <c r="Q2940" s="46"/>
      <c r="R2940" s="46"/>
      <c r="S2940" s="46"/>
      <c r="T2940" s="46"/>
      <c r="U2940" s="46"/>
      <c r="V2940" s="46"/>
      <c r="W2940" s="46"/>
      <c r="X2940" s="46"/>
      <c r="Y2940" s="46"/>
    </row>
    <row r="2941" spans="1:25" ht="15" customHeight="1" x14ac:dyDescent="0.2">
      <c r="A2941" s="46"/>
      <c r="B2941" s="263"/>
      <c r="C2941" s="263"/>
      <c r="D2941" s="263"/>
      <c r="E2941" s="263"/>
      <c r="F2941" s="263" t="s">
        <v>927</v>
      </c>
      <c r="G2941" s="289">
        <v>31.7</v>
      </c>
      <c r="H2941" s="263"/>
      <c r="I2941" s="386" t="s">
        <v>928</v>
      </c>
      <c r="J2941" s="386"/>
      <c r="K2941" s="289">
        <v>184.05</v>
      </c>
      <c r="O2941" s="46"/>
      <c r="P2941" s="46"/>
      <c r="Q2941" s="46"/>
      <c r="R2941" s="46"/>
      <c r="S2941" s="46"/>
      <c r="T2941" s="46"/>
      <c r="U2941" s="46"/>
      <c r="V2941" s="46"/>
      <c r="W2941" s="46"/>
      <c r="X2941" s="46"/>
      <c r="Y2941" s="46"/>
    </row>
    <row r="2942" spans="1:25" ht="15" customHeight="1" x14ac:dyDescent="0.2">
      <c r="A2942" s="46"/>
      <c r="B2942" s="401" t="s">
        <v>2776</v>
      </c>
      <c r="C2942" s="401"/>
      <c r="D2942" s="401"/>
      <c r="E2942" s="401"/>
      <c r="F2942" s="401"/>
      <c r="G2942" s="401"/>
      <c r="H2942" s="401"/>
      <c r="I2942" s="401"/>
      <c r="J2942" s="401"/>
      <c r="K2942" s="401"/>
      <c r="O2942" s="46"/>
      <c r="P2942" s="46"/>
      <c r="Q2942" s="46"/>
      <c r="R2942" s="46"/>
      <c r="S2942" s="46"/>
      <c r="T2942" s="46"/>
      <c r="U2942" s="46"/>
      <c r="V2942" s="46"/>
      <c r="W2942" s="46"/>
      <c r="X2942" s="46"/>
      <c r="Y2942" s="46"/>
    </row>
    <row r="2943" spans="1:25" ht="15" customHeight="1" thickBot="1" x14ac:dyDescent="0.25">
      <c r="A2943" s="46"/>
      <c r="B2943" s="425" t="s">
        <v>3369</v>
      </c>
      <c r="C2943" s="425"/>
      <c r="D2943" s="425"/>
      <c r="E2943" s="425"/>
      <c r="F2943" s="425"/>
      <c r="G2943" s="425"/>
      <c r="H2943" s="425"/>
      <c r="I2943" s="425"/>
      <c r="J2943" s="425"/>
      <c r="K2943" s="425"/>
      <c r="O2943" s="46"/>
      <c r="P2943" s="46"/>
      <c r="Q2943" s="46"/>
      <c r="R2943" s="46"/>
      <c r="S2943" s="46"/>
      <c r="T2943" s="46"/>
      <c r="U2943" s="46"/>
      <c r="V2943" s="46"/>
      <c r="W2943" s="46"/>
      <c r="X2943" s="46"/>
      <c r="Y2943" s="46"/>
    </row>
    <row r="2944" spans="1:25" ht="15" customHeight="1" thickTop="1" x14ac:dyDescent="0.2">
      <c r="A2944" s="46"/>
      <c r="B2944" s="278"/>
      <c r="C2944" s="278"/>
      <c r="D2944" s="278"/>
      <c r="E2944" s="278"/>
      <c r="F2944" s="278"/>
      <c r="G2944" s="278"/>
      <c r="H2944" s="278"/>
      <c r="I2944" s="278"/>
      <c r="J2944" s="278"/>
      <c r="K2944" s="278"/>
      <c r="O2944" s="46"/>
      <c r="P2944" s="46"/>
      <c r="Q2944" s="46"/>
      <c r="R2944" s="46"/>
      <c r="S2944" s="46"/>
      <c r="T2944" s="46"/>
      <c r="U2944" s="46"/>
      <c r="V2944" s="46"/>
      <c r="W2944" s="46"/>
      <c r="X2944" s="46"/>
      <c r="Y2944" s="46"/>
    </row>
    <row r="2945" spans="1:25" ht="15" customHeight="1" x14ac:dyDescent="0.2">
      <c r="A2945" s="46"/>
      <c r="B2945" s="259" t="s">
        <v>708</v>
      </c>
      <c r="C2945" s="267" t="s">
        <v>24</v>
      </c>
      <c r="D2945" s="259" t="s">
        <v>25</v>
      </c>
      <c r="E2945" s="259" t="s">
        <v>26</v>
      </c>
      <c r="F2945" s="387" t="s">
        <v>917</v>
      </c>
      <c r="G2945" s="387"/>
      <c r="H2945" s="271" t="s">
        <v>27</v>
      </c>
      <c r="I2945" s="267" t="s">
        <v>28</v>
      </c>
      <c r="J2945" s="267" t="s">
        <v>29</v>
      </c>
      <c r="K2945" s="267" t="s">
        <v>30</v>
      </c>
      <c r="O2945" s="46"/>
      <c r="P2945" s="46"/>
      <c r="Q2945" s="46"/>
      <c r="R2945" s="46"/>
      <c r="S2945" s="46"/>
      <c r="T2945" s="46"/>
      <c r="U2945" s="46"/>
      <c r="V2945" s="46"/>
      <c r="W2945" s="46"/>
      <c r="X2945" s="46"/>
      <c r="Y2945" s="46"/>
    </row>
    <row r="2946" spans="1:25" ht="15" customHeight="1" x14ac:dyDescent="0.2">
      <c r="A2946" s="46"/>
      <c r="B2946" s="260" t="s">
        <v>918</v>
      </c>
      <c r="C2946" s="275" t="s">
        <v>2470</v>
      </c>
      <c r="D2946" s="260" t="s">
        <v>73</v>
      </c>
      <c r="E2946" s="260" t="s">
        <v>704</v>
      </c>
      <c r="F2946" s="388" t="s">
        <v>978</v>
      </c>
      <c r="G2946" s="388"/>
      <c r="H2946" s="274" t="s">
        <v>49</v>
      </c>
      <c r="I2946" s="277">
        <v>1</v>
      </c>
      <c r="J2946" s="276">
        <v>277.55</v>
      </c>
      <c r="K2946" s="276">
        <v>277.55</v>
      </c>
      <c r="O2946" s="46"/>
      <c r="P2946" s="46"/>
      <c r="Q2946" s="46"/>
      <c r="R2946" s="46"/>
      <c r="S2946" s="46"/>
      <c r="T2946" s="46"/>
      <c r="U2946" s="46"/>
      <c r="V2946" s="46"/>
      <c r="W2946" s="46"/>
      <c r="X2946" s="46"/>
      <c r="Y2946" s="46"/>
    </row>
    <row r="2947" spans="1:25" ht="15" customHeight="1" x14ac:dyDescent="0.2">
      <c r="A2947" s="46"/>
      <c r="B2947" s="261" t="s">
        <v>953</v>
      </c>
      <c r="C2947" s="280" t="s">
        <v>991</v>
      </c>
      <c r="D2947" s="261" t="s">
        <v>47</v>
      </c>
      <c r="E2947" s="261" t="s">
        <v>992</v>
      </c>
      <c r="F2947" s="385" t="s">
        <v>3970</v>
      </c>
      <c r="G2947" s="385"/>
      <c r="H2947" s="279" t="s">
        <v>950</v>
      </c>
      <c r="I2947" s="282">
        <v>1.5469999999999999</v>
      </c>
      <c r="J2947" s="281">
        <v>43.64</v>
      </c>
      <c r="K2947" s="281">
        <v>67.510000000000005</v>
      </c>
      <c r="O2947" s="46"/>
      <c r="P2947" s="46"/>
      <c r="Q2947" s="46"/>
      <c r="R2947" s="46"/>
      <c r="S2947" s="46"/>
      <c r="T2947" s="46"/>
      <c r="U2947" s="46"/>
      <c r="V2947" s="46"/>
      <c r="W2947" s="46"/>
      <c r="X2947" s="46"/>
      <c r="Y2947" s="46"/>
    </row>
    <row r="2948" spans="1:25" ht="15" customHeight="1" x14ac:dyDescent="0.2">
      <c r="A2948" s="46"/>
      <c r="B2948" s="261" t="s">
        <v>953</v>
      </c>
      <c r="C2948" s="280" t="s">
        <v>988</v>
      </c>
      <c r="D2948" s="261" t="s">
        <v>47</v>
      </c>
      <c r="E2948" s="261" t="s">
        <v>989</v>
      </c>
      <c r="F2948" s="385" t="s">
        <v>3970</v>
      </c>
      <c r="G2948" s="385"/>
      <c r="H2948" s="279" t="s">
        <v>950</v>
      </c>
      <c r="I2948" s="282">
        <v>1.5469999999999999</v>
      </c>
      <c r="J2948" s="281">
        <v>27.19</v>
      </c>
      <c r="K2948" s="281">
        <v>42.06</v>
      </c>
      <c r="O2948" s="46"/>
      <c r="P2948" s="46"/>
      <c r="Q2948" s="46"/>
      <c r="R2948" s="46"/>
      <c r="S2948" s="46"/>
      <c r="T2948" s="46"/>
      <c r="U2948" s="46"/>
      <c r="V2948" s="46"/>
      <c r="W2948" s="46"/>
      <c r="X2948" s="46"/>
      <c r="Y2948" s="46"/>
    </row>
    <row r="2949" spans="1:25" ht="15" customHeight="1" x14ac:dyDescent="0.2">
      <c r="A2949" s="46"/>
      <c r="B2949" s="262" t="s">
        <v>919</v>
      </c>
      <c r="C2949" s="284" t="s">
        <v>1704</v>
      </c>
      <c r="D2949" s="262" t="s">
        <v>43</v>
      </c>
      <c r="E2949" s="262" t="s">
        <v>2733</v>
      </c>
      <c r="F2949" s="389" t="s">
        <v>923</v>
      </c>
      <c r="G2949" s="389"/>
      <c r="H2949" s="283" t="s">
        <v>49</v>
      </c>
      <c r="I2949" s="286">
        <v>1</v>
      </c>
      <c r="J2949" s="285">
        <v>167.98</v>
      </c>
      <c r="K2949" s="285">
        <v>167.98</v>
      </c>
      <c r="O2949" s="46"/>
      <c r="P2949" s="46"/>
      <c r="Q2949" s="46"/>
      <c r="R2949" s="46"/>
      <c r="S2949" s="46"/>
      <c r="T2949" s="46"/>
      <c r="U2949" s="46"/>
      <c r="V2949" s="46"/>
      <c r="W2949" s="46"/>
      <c r="X2949" s="46"/>
      <c r="Y2949" s="46"/>
    </row>
    <row r="2950" spans="1:25" ht="15" customHeight="1" x14ac:dyDescent="0.2">
      <c r="A2950" s="46"/>
      <c r="B2950" s="263"/>
      <c r="C2950" s="263"/>
      <c r="D2950" s="263"/>
      <c r="E2950" s="263"/>
      <c r="F2950" s="263" t="s">
        <v>924</v>
      </c>
      <c r="G2950" s="289">
        <v>96.41</v>
      </c>
      <c r="H2950" s="263" t="s">
        <v>925</v>
      </c>
      <c r="I2950" s="289">
        <v>0</v>
      </c>
      <c r="J2950" s="263" t="s">
        <v>926</v>
      </c>
      <c r="K2950" s="289">
        <v>96.41</v>
      </c>
      <c r="O2950" s="46"/>
      <c r="P2950" s="46"/>
      <c r="Q2950" s="46"/>
      <c r="R2950" s="46"/>
      <c r="S2950" s="46"/>
      <c r="T2950" s="46"/>
      <c r="U2950" s="46"/>
      <c r="V2950" s="46"/>
      <c r="W2950" s="46"/>
      <c r="X2950" s="46"/>
      <c r="Y2950" s="46"/>
    </row>
    <row r="2951" spans="1:25" ht="15" customHeight="1" x14ac:dyDescent="0.2">
      <c r="A2951" s="46"/>
      <c r="B2951" s="263"/>
      <c r="C2951" s="263"/>
      <c r="D2951" s="263"/>
      <c r="E2951" s="263"/>
      <c r="F2951" s="263" t="s">
        <v>927</v>
      </c>
      <c r="G2951" s="289">
        <v>57.75</v>
      </c>
      <c r="H2951" s="263"/>
      <c r="I2951" s="386" t="s">
        <v>928</v>
      </c>
      <c r="J2951" s="386"/>
      <c r="K2951" s="289">
        <v>335.3</v>
      </c>
      <c r="O2951" s="46"/>
      <c r="P2951" s="46"/>
      <c r="Q2951" s="46"/>
      <c r="R2951" s="46"/>
      <c r="S2951" s="46"/>
      <c r="T2951" s="46"/>
      <c r="U2951" s="46"/>
      <c r="V2951" s="46"/>
      <c r="W2951" s="46"/>
      <c r="X2951" s="46"/>
      <c r="Y2951" s="46"/>
    </row>
    <row r="2952" spans="1:25" ht="15" customHeight="1" x14ac:dyDescent="0.2">
      <c r="A2952" s="46"/>
      <c r="B2952" s="401" t="s">
        <v>2776</v>
      </c>
      <c r="C2952" s="401"/>
      <c r="D2952" s="401"/>
      <c r="E2952" s="401"/>
      <c r="F2952" s="401"/>
      <c r="G2952" s="401"/>
      <c r="H2952" s="401"/>
      <c r="I2952" s="401"/>
      <c r="J2952" s="401"/>
      <c r="K2952" s="401"/>
      <c r="O2952" s="46"/>
      <c r="P2952" s="46"/>
      <c r="Q2952" s="46"/>
      <c r="R2952" s="46"/>
      <c r="S2952" s="46"/>
      <c r="T2952" s="46"/>
      <c r="U2952" s="46"/>
      <c r="V2952" s="46"/>
      <c r="W2952" s="46"/>
      <c r="X2952" s="46"/>
      <c r="Y2952" s="46"/>
    </row>
    <row r="2953" spans="1:25" ht="15" customHeight="1" thickBot="1" x14ac:dyDescent="0.25">
      <c r="A2953" s="46"/>
      <c r="B2953" s="425" t="s">
        <v>2843</v>
      </c>
      <c r="C2953" s="425"/>
      <c r="D2953" s="425"/>
      <c r="E2953" s="425"/>
      <c r="F2953" s="425"/>
      <c r="G2953" s="425"/>
      <c r="H2953" s="425"/>
      <c r="I2953" s="425"/>
      <c r="J2953" s="425"/>
      <c r="K2953" s="425"/>
      <c r="O2953" s="46"/>
      <c r="P2953" s="46"/>
      <c r="Q2953" s="46"/>
      <c r="R2953" s="46"/>
      <c r="S2953" s="46"/>
      <c r="T2953" s="46"/>
      <c r="U2953" s="46"/>
      <c r="V2953" s="46"/>
      <c r="W2953" s="46"/>
      <c r="X2953" s="46"/>
      <c r="Y2953" s="46"/>
    </row>
    <row r="2954" spans="1:25" ht="15" customHeight="1" thickTop="1" x14ac:dyDescent="0.2">
      <c r="A2954" s="46"/>
      <c r="B2954" s="278"/>
      <c r="C2954" s="278"/>
      <c r="D2954" s="278"/>
      <c r="E2954" s="278"/>
      <c r="F2954" s="278"/>
      <c r="G2954" s="278"/>
      <c r="H2954" s="278"/>
      <c r="I2954" s="278"/>
      <c r="J2954" s="278"/>
      <c r="K2954" s="278"/>
      <c r="O2954" s="46"/>
      <c r="P2954" s="46"/>
      <c r="Q2954" s="46"/>
      <c r="R2954" s="46"/>
      <c r="S2954" s="46"/>
      <c r="T2954" s="46"/>
      <c r="U2954" s="46"/>
      <c r="V2954" s="46"/>
      <c r="W2954" s="46"/>
      <c r="X2954" s="46"/>
      <c r="Y2954" s="46"/>
    </row>
    <row r="2955" spans="1:25" ht="15" customHeight="1" x14ac:dyDescent="0.2">
      <c r="A2955" s="46"/>
      <c r="B2955" s="259" t="s">
        <v>711</v>
      </c>
      <c r="C2955" s="267" t="s">
        <v>24</v>
      </c>
      <c r="D2955" s="259" t="s">
        <v>25</v>
      </c>
      <c r="E2955" s="259" t="s">
        <v>26</v>
      </c>
      <c r="F2955" s="387" t="s">
        <v>917</v>
      </c>
      <c r="G2955" s="387"/>
      <c r="H2955" s="271" t="s">
        <v>27</v>
      </c>
      <c r="I2955" s="267" t="s">
        <v>28</v>
      </c>
      <c r="J2955" s="267" t="s">
        <v>29</v>
      </c>
      <c r="K2955" s="267" t="s">
        <v>30</v>
      </c>
      <c r="O2955" s="46"/>
      <c r="P2955" s="46"/>
      <c r="Q2955" s="46"/>
      <c r="R2955" s="46"/>
      <c r="S2955" s="46"/>
      <c r="T2955" s="46"/>
      <c r="U2955" s="46"/>
      <c r="V2955" s="46"/>
      <c r="W2955" s="46"/>
      <c r="X2955" s="46"/>
      <c r="Y2955" s="46"/>
    </row>
    <row r="2956" spans="1:25" ht="15" customHeight="1" x14ac:dyDescent="0.2">
      <c r="A2956" s="46"/>
      <c r="B2956" s="260" t="s">
        <v>918</v>
      </c>
      <c r="C2956" s="275" t="s">
        <v>3023</v>
      </c>
      <c r="D2956" s="260" t="s">
        <v>47</v>
      </c>
      <c r="E2956" s="260" t="s">
        <v>3024</v>
      </c>
      <c r="F2956" s="388" t="s">
        <v>3978</v>
      </c>
      <c r="G2956" s="388"/>
      <c r="H2956" s="274" t="s">
        <v>49</v>
      </c>
      <c r="I2956" s="277">
        <v>1</v>
      </c>
      <c r="J2956" s="276">
        <v>94.57</v>
      </c>
      <c r="K2956" s="276">
        <v>94.57</v>
      </c>
      <c r="O2956" s="46"/>
      <c r="P2956" s="46"/>
      <c r="Q2956" s="46"/>
      <c r="R2956" s="46"/>
      <c r="S2956" s="46"/>
      <c r="T2956" s="46"/>
      <c r="U2956" s="46"/>
      <c r="V2956" s="46"/>
      <c r="W2956" s="46"/>
      <c r="X2956" s="46"/>
      <c r="Y2956" s="46"/>
    </row>
    <row r="2957" spans="1:25" ht="15" customHeight="1" x14ac:dyDescent="0.2">
      <c r="A2957" s="46"/>
      <c r="B2957" s="261" t="s">
        <v>953</v>
      </c>
      <c r="C2957" s="280" t="s">
        <v>3109</v>
      </c>
      <c r="D2957" s="261" t="s">
        <v>47</v>
      </c>
      <c r="E2957" s="261" t="s">
        <v>3110</v>
      </c>
      <c r="F2957" s="385" t="s">
        <v>3978</v>
      </c>
      <c r="G2957" s="385"/>
      <c r="H2957" s="279" t="s">
        <v>49</v>
      </c>
      <c r="I2957" s="282">
        <v>1</v>
      </c>
      <c r="J2957" s="281">
        <v>80.510000000000005</v>
      </c>
      <c r="K2957" s="281">
        <v>80.510000000000005</v>
      </c>
      <c r="O2957" s="46"/>
      <c r="P2957" s="46"/>
      <c r="Q2957" s="46"/>
      <c r="R2957" s="46"/>
      <c r="S2957" s="46"/>
      <c r="T2957" s="46"/>
      <c r="U2957" s="46"/>
      <c r="V2957" s="46"/>
      <c r="W2957" s="46"/>
      <c r="X2957" s="46"/>
      <c r="Y2957" s="46"/>
    </row>
    <row r="2958" spans="1:25" ht="15" customHeight="1" x14ac:dyDescent="0.2">
      <c r="A2958" s="46"/>
      <c r="B2958" s="261" t="s">
        <v>953</v>
      </c>
      <c r="C2958" s="280" t="s">
        <v>1705</v>
      </c>
      <c r="D2958" s="261" t="s">
        <v>47</v>
      </c>
      <c r="E2958" s="261" t="s">
        <v>1706</v>
      </c>
      <c r="F2958" s="385" t="s">
        <v>3978</v>
      </c>
      <c r="G2958" s="385"/>
      <c r="H2958" s="279" t="s">
        <v>49</v>
      </c>
      <c r="I2958" s="282">
        <v>1</v>
      </c>
      <c r="J2958" s="281">
        <v>14.06</v>
      </c>
      <c r="K2958" s="281">
        <v>14.06</v>
      </c>
      <c r="O2958" s="46"/>
      <c r="P2958" s="46"/>
      <c r="Q2958" s="46"/>
      <c r="R2958" s="46"/>
      <c r="S2958" s="46"/>
      <c r="T2958" s="46"/>
      <c r="U2958" s="46"/>
      <c r="V2958" s="46"/>
      <c r="W2958" s="46"/>
      <c r="X2958" s="46"/>
      <c r="Y2958" s="46"/>
    </row>
    <row r="2959" spans="1:25" ht="15" customHeight="1" x14ac:dyDescent="0.2">
      <c r="A2959" s="46"/>
      <c r="B2959" s="263"/>
      <c r="C2959" s="263"/>
      <c r="D2959" s="263"/>
      <c r="E2959" s="263"/>
      <c r="F2959" s="263" t="s">
        <v>924</v>
      </c>
      <c r="G2959" s="289">
        <v>54.14</v>
      </c>
      <c r="H2959" s="263" t="s">
        <v>925</v>
      </c>
      <c r="I2959" s="289">
        <v>0</v>
      </c>
      <c r="J2959" s="263" t="s">
        <v>926</v>
      </c>
      <c r="K2959" s="289">
        <v>54.14</v>
      </c>
      <c r="O2959" s="46"/>
      <c r="P2959" s="46"/>
      <c r="Q2959" s="46"/>
      <c r="R2959" s="46"/>
      <c r="S2959" s="46"/>
      <c r="T2959" s="46"/>
      <c r="U2959" s="46"/>
      <c r="V2959" s="46"/>
      <c r="W2959" s="46"/>
      <c r="X2959" s="46"/>
      <c r="Y2959" s="46"/>
    </row>
    <row r="2960" spans="1:25" ht="15" customHeight="1" thickBot="1" x14ac:dyDescent="0.25">
      <c r="A2960" s="46"/>
      <c r="B2960" s="263"/>
      <c r="C2960" s="263"/>
      <c r="D2960" s="263"/>
      <c r="E2960" s="263"/>
      <c r="F2960" s="263" t="s">
        <v>927</v>
      </c>
      <c r="G2960" s="289">
        <v>19.68</v>
      </c>
      <c r="H2960" s="263"/>
      <c r="I2960" s="386" t="s">
        <v>928</v>
      </c>
      <c r="J2960" s="386"/>
      <c r="K2960" s="289">
        <v>114.25</v>
      </c>
      <c r="O2960" s="46"/>
      <c r="P2960" s="46"/>
      <c r="Q2960" s="46"/>
      <c r="R2960" s="46"/>
      <c r="S2960" s="46"/>
      <c r="T2960" s="46"/>
      <c r="U2960" s="46"/>
      <c r="V2960" s="46"/>
      <c r="W2960" s="46"/>
      <c r="X2960" s="46"/>
      <c r="Y2960" s="46"/>
    </row>
    <row r="2961" spans="1:25" ht="15" customHeight="1" thickTop="1" x14ac:dyDescent="0.2">
      <c r="A2961" s="46"/>
      <c r="B2961" s="278"/>
      <c r="C2961" s="278"/>
      <c r="D2961" s="278"/>
      <c r="E2961" s="278"/>
      <c r="F2961" s="278"/>
      <c r="G2961" s="278"/>
      <c r="H2961" s="278"/>
      <c r="I2961" s="278"/>
      <c r="J2961" s="278"/>
      <c r="K2961" s="278"/>
      <c r="O2961" s="46"/>
      <c r="P2961" s="46"/>
      <c r="Q2961" s="46"/>
      <c r="R2961" s="46"/>
      <c r="S2961" s="46"/>
      <c r="T2961" s="46"/>
      <c r="U2961" s="46"/>
      <c r="V2961" s="46"/>
      <c r="W2961" s="46"/>
      <c r="X2961" s="46"/>
      <c r="Y2961" s="46"/>
    </row>
    <row r="2962" spans="1:25" ht="15" customHeight="1" x14ac:dyDescent="0.2">
      <c r="A2962" s="46"/>
      <c r="B2962" s="259" t="s">
        <v>712</v>
      </c>
      <c r="C2962" s="267" t="s">
        <v>24</v>
      </c>
      <c r="D2962" s="259" t="s">
        <v>25</v>
      </c>
      <c r="E2962" s="259" t="s">
        <v>26</v>
      </c>
      <c r="F2962" s="387" t="s">
        <v>917</v>
      </c>
      <c r="G2962" s="387"/>
      <c r="H2962" s="271" t="s">
        <v>27</v>
      </c>
      <c r="I2962" s="267" t="s">
        <v>28</v>
      </c>
      <c r="J2962" s="267" t="s">
        <v>29</v>
      </c>
      <c r="K2962" s="267" t="s">
        <v>30</v>
      </c>
      <c r="O2962" s="46"/>
      <c r="P2962" s="46"/>
      <c r="Q2962" s="46"/>
      <c r="R2962" s="46"/>
      <c r="S2962" s="46"/>
      <c r="T2962" s="46"/>
      <c r="U2962" s="46"/>
      <c r="V2962" s="46"/>
      <c r="W2962" s="46"/>
      <c r="X2962" s="46"/>
      <c r="Y2962" s="46"/>
    </row>
    <row r="2963" spans="1:25" ht="15" customHeight="1" x14ac:dyDescent="0.2">
      <c r="A2963" s="46"/>
      <c r="B2963" s="260" t="s">
        <v>918</v>
      </c>
      <c r="C2963" s="275" t="s">
        <v>3461</v>
      </c>
      <c r="D2963" s="260" t="s">
        <v>47</v>
      </c>
      <c r="E2963" s="260" t="s">
        <v>3462</v>
      </c>
      <c r="F2963" s="388" t="s">
        <v>3978</v>
      </c>
      <c r="G2963" s="388"/>
      <c r="H2963" s="274" t="s">
        <v>49</v>
      </c>
      <c r="I2963" s="277">
        <v>1</v>
      </c>
      <c r="J2963" s="276">
        <v>86.2</v>
      </c>
      <c r="K2963" s="276">
        <v>86.2</v>
      </c>
      <c r="O2963" s="46"/>
      <c r="P2963" s="46"/>
      <c r="Q2963" s="46"/>
      <c r="R2963" s="46"/>
      <c r="S2963" s="46"/>
      <c r="T2963" s="46"/>
      <c r="U2963" s="46"/>
      <c r="V2963" s="46"/>
      <c r="W2963" s="46"/>
      <c r="X2963" s="46"/>
      <c r="Y2963" s="46"/>
    </row>
    <row r="2964" spans="1:25" ht="15" customHeight="1" x14ac:dyDescent="0.2">
      <c r="A2964" s="46"/>
      <c r="B2964" s="261" t="s">
        <v>953</v>
      </c>
      <c r="C2964" s="280" t="s">
        <v>3716</v>
      </c>
      <c r="D2964" s="261" t="s">
        <v>47</v>
      </c>
      <c r="E2964" s="261" t="s">
        <v>3717</v>
      </c>
      <c r="F2964" s="385" t="s">
        <v>3978</v>
      </c>
      <c r="G2964" s="385"/>
      <c r="H2964" s="279" t="s">
        <v>49</v>
      </c>
      <c r="I2964" s="282">
        <v>1</v>
      </c>
      <c r="J2964" s="281">
        <v>72.14</v>
      </c>
      <c r="K2964" s="281">
        <v>72.14</v>
      </c>
      <c r="O2964" s="46"/>
      <c r="P2964" s="46"/>
      <c r="Q2964" s="46"/>
      <c r="R2964" s="46"/>
      <c r="S2964" s="46"/>
      <c r="T2964" s="46"/>
      <c r="U2964" s="46"/>
      <c r="V2964" s="46"/>
      <c r="W2964" s="46"/>
      <c r="X2964" s="46"/>
      <c r="Y2964" s="46"/>
    </row>
    <row r="2965" spans="1:25" ht="15" customHeight="1" x14ac:dyDescent="0.2">
      <c r="A2965" s="46"/>
      <c r="B2965" s="261" t="s">
        <v>953</v>
      </c>
      <c r="C2965" s="280" t="s">
        <v>1705</v>
      </c>
      <c r="D2965" s="261" t="s">
        <v>47</v>
      </c>
      <c r="E2965" s="261" t="s">
        <v>1706</v>
      </c>
      <c r="F2965" s="385" t="s">
        <v>3978</v>
      </c>
      <c r="G2965" s="385"/>
      <c r="H2965" s="279" t="s">
        <v>49</v>
      </c>
      <c r="I2965" s="282">
        <v>1</v>
      </c>
      <c r="J2965" s="281">
        <v>14.06</v>
      </c>
      <c r="K2965" s="281">
        <v>14.06</v>
      </c>
      <c r="O2965" s="46"/>
      <c r="P2965" s="46"/>
      <c r="Q2965" s="46"/>
      <c r="R2965" s="46"/>
      <c r="S2965" s="46"/>
      <c r="T2965" s="46"/>
      <c r="U2965" s="46"/>
      <c r="V2965" s="46"/>
      <c r="W2965" s="46"/>
      <c r="X2965" s="46"/>
      <c r="Y2965" s="46"/>
    </row>
    <row r="2966" spans="1:25" ht="15" customHeight="1" x14ac:dyDescent="0.2">
      <c r="A2966" s="46"/>
      <c r="B2966" s="263"/>
      <c r="C2966" s="263"/>
      <c r="D2966" s="263"/>
      <c r="E2966" s="263"/>
      <c r="F2966" s="263" t="s">
        <v>924</v>
      </c>
      <c r="G2966" s="289">
        <v>48.84</v>
      </c>
      <c r="H2966" s="263" t="s">
        <v>925</v>
      </c>
      <c r="I2966" s="289">
        <v>0</v>
      </c>
      <c r="J2966" s="263" t="s">
        <v>926</v>
      </c>
      <c r="K2966" s="289">
        <v>48.84</v>
      </c>
      <c r="O2966" s="46"/>
      <c r="P2966" s="46"/>
      <c r="Q2966" s="46"/>
      <c r="R2966" s="46"/>
      <c r="S2966" s="46"/>
      <c r="T2966" s="46"/>
      <c r="U2966" s="46"/>
      <c r="V2966" s="46"/>
      <c r="W2966" s="46"/>
      <c r="X2966" s="46"/>
      <c r="Y2966" s="46"/>
    </row>
    <row r="2967" spans="1:25" ht="15" customHeight="1" thickBot="1" x14ac:dyDescent="0.25">
      <c r="A2967" s="46"/>
      <c r="B2967" s="263"/>
      <c r="C2967" s="263"/>
      <c r="D2967" s="263"/>
      <c r="E2967" s="263"/>
      <c r="F2967" s="263" t="s">
        <v>927</v>
      </c>
      <c r="G2967" s="289">
        <v>17.93</v>
      </c>
      <c r="H2967" s="263"/>
      <c r="I2967" s="386" t="s">
        <v>928</v>
      </c>
      <c r="J2967" s="386"/>
      <c r="K2967" s="289">
        <v>104.13</v>
      </c>
      <c r="O2967" s="46"/>
      <c r="P2967" s="46"/>
      <c r="Q2967" s="46"/>
      <c r="R2967" s="46"/>
      <c r="S2967" s="46"/>
      <c r="T2967" s="46"/>
      <c r="U2967" s="46"/>
      <c r="V2967" s="46"/>
      <c r="W2967" s="46"/>
      <c r="X2967" s="46"/>
      <c r="Y2967" s="46"/>
    </row>
    <row r="2968" spans="1:25" ht="15" customHeight="1" thickTop="1" x14ac:dyDescent="0.2">
      <c r="A2968" s="46"/>
      <c r="B2968" s="278"/>
      <c r="C2968" s="278"/>
      <c r="D2968" s="278"/>
      <c r="E2968" s="278"/>
      <c r="F2968" s="278"/>
      <c r="G2968" s="278"/>
      <c r="H2968" s="278"/>
      <c r="I2968" s="278"/>
      <c r="J2968" s="278"/>
      <c r="K2968" s="278"/>
      <c r="O2968" s="46"/>
      <c r="P2968" s="46"/>
      <c r="Q2968" s="46"/>
      <c r="R2968" s="46"/>
      <c r="S2968" s="46"/>
      <c r="T2968" s="46"/>
      <c r="U2968" s="46"/>
      <c r="V2968" s="46"/>
      <c r="W2968" s="46"/>
      <c r="X2968" s="46"/>
      <c r="Y2968" s="46"/>
    </row>
    <row r="2969" spans="1:25" ht="15" customHeight="1" x14ac:dyDescent="0.2">
      <c r="A2969" s="46"/>
      <c r="B2969" s="259" t="s">
        <v>715</v>
      </c>
      <c r="C2969" s="267" t="s">
        <v>24</v>
      </c>
      <c r="D2969" s="259" t="s">
        <v>25</v>
      </c>
      <c r="E2969" s="259" t="s">
        <v>26</v>
      </c>
      <c r="F2969" s="387" t="s">
        <v>917</v>
      </c>
      <c r="G2969" s="387"/>
      <c r="H2969" s="271" t="s">
        <v>27</v>
      </c>
      <c r="I2969" s="267" t="s">
        <v>28</v>
      </c>
      <c r="J2969" s="267" t="s">
        <v>29</v>
      </c>
      <c r="K2969" s="267" t="s">
        <v>30</v>
      </c>
      <c r="O2969" s="46"/>
      <c r="P2969" s="46"/>
      <c r="Q2969" s="46"/>
      <c r="R2969" s="46"/>
      <c r="S2969" s="46"/>
      <c r="T2969" s="46"/>
      <c r="U2969" s="46"/>
      <c r="V2969" s="46"/>
      <c r="W2969" s="46"/>
      <c r="X2969" s="46"/>
      <c r="Y2969" s="46"/>
    </row>
    <row r="2970" spans="1:25" ht="15" customHeight="1" x14ac:dyDescent="0.2">
      <c r="A2970" s="46"/>
      <c r="B2970" s="260" t="s">
        <v>918</v>
      </c>
      <c r="C2970" s="275" t="s">
        <v>709</v>
      </c>
      <c r="D2970" s="260" t="s">
        <v>47</v>
      </c>
      <c r="E2970" s="260" t="s">
        <v>710</v>
      </c>
      <c r="F2970" s="388" t="s">
        <v>3978</v>
      </c>
      <c r="G2970" s="388"/>
      <c r="H2970" s="274" t="s">
        <v>49</v>
      </c>
      <c r="I2970" s="277">
        <v>1</v>
      </c>
      <c r="J2970" s="276">
        <v>74.83</v>
      </c>
      <c r="K2970" s="276">
        <v>74.83</v>
      </c>
      <c r="O2970" s="46"/>
      <c r="P2970" s="46"/>
      <c r="Q2970" s="46"/>
      <c r="R2970" s="46"/>
      <c r="S2970" s="46"/>
      <c r="T2970" s="46"/>
      <c r="U2970" s="46"/>
      <c r="V2970" s="46"/>
      <c r="W2970" s="46"/>
      <c r="X2970" s="46"/>
      <c r="Y2970" s="46"/>
    </row>
    <row r="2971" spans="1:25" ht="15" customHeight="1" x14ac:dyDescent="0.2">
      <c r="A2971" s="46"/>
      <c r="B2971" s="261" t="s">
        <v>953</v>
      </c>
      <c r="C2971" s="280" t="s">
        <v>1705</v>
      </c>
      <c r="D2971" s="261" t="s">
        <v>47</v>
      </c>
      <c r="E2971" s="261" t="s">
        <v>1706</v>
      </c>
      <c r="F2971" s="385" t="s">
        <v>3978</v>
      </c>
      <c r="G2971" s="385"/>
      <c r="H2971" s="279" t="s">
        <v>49</v>
      </c>
      <c r="I2971" s="282">
        <v>1</v>
      </c>
      <c r="J2971" s="281">
        <v>14.06</v>
      </c>
      <c r="K2971" s="281">
        <v>14.06</v>
      </c>
      <c r="O2971" s="46"/>
      <c r="P2971" s="46"/>
      <c r="Q2971" s="46"/>
      <c r="R2971" s="46"/>
      <c r="S2971" s="46"/>
      <c r="T2971" s="46"/>
      <c r="U2971" s="46"/>
      <c r="V2971" s="46"/>
      <c r="W2971" s="46"/>
      <c r="X2971" s="46"/>
      <c r="Y2971" s="46"/>
    </row>
    <row r="2972" spans="1:25" ht="15" customHeight="1" x14ac:dyDescent="0.2">
      <c r="A2972" s="46"/>
      <c r="B2972" s="261" t="s">
        <v>953</v>
      </c>
      <c r="C2972" s="280" t="s">
        <v>1709</v>
      </c>
      <c r="D2972" s="261" t="s">
        <v>47</v>
      </c>
      <c r="E2972" s="261" t="s">
        <v>1710</v>
      </c>
      <c r="F2972" s="385" t="s">
        <v>3978</v>
      </c>
      <c r="G2972" s="385"/>
      <c r="H2972" s="279" t="s">
        <v>49</v>
      </c>
      <c r="I2972" s="282">
        <v>1</v>
      </c>
      <c r="J2972" s="281">
        <v>60.77</v>
      </c>
      <c r="K2972" s="281">
        <v>60.77</v>
      </c>
      <c r="O2972" s="46"/>
      <c r="P2972" s="46"/>
      <c r="Q2972" s="46"/>
      <c r="R2972" s="46"/>
      <c r="S2972" s="46"/>
      <c r="T2972" s="46"/>
      <c r="U2972" s="46"/>
      <c r="V2972" s="46"/>
      <c r="W2972" s="46"/>
      <c r="X2972" s="46"/>
      <c r="Y2972" s="46"/>
    </row>
    <row r="2973" spans="1:25" ht="15" customHeight="1" x14ac:dyDescent="0.2">
      <c r="A2973" s="46"/>
      <c r="B2973" s="263"/>
      <c r="C2973" s="263"/>
      <c r="D2973" s="263"/>
      <c r="E2973" s="263"/>
      <c r="F2973" s="263" t="s">
        <v>924</v>
      </c>
      <c r="G2973" s="289">
        <v>43.62</v>
      </c>
      <c r="H2973" s="263" t="s">
        <v>925</v>
      </c>
      <c r="I2973" s="289">
        <v>0</v>
      </c>
      <c r="J2973" s="263" t="s">
        <v>926</v>
      </c>
      <c r="K2973" s="289">
        <v>43.62</v>
      </c>
      <c r="O2973" s="46"/>
      <c r="P2973" s="46"/>
      <c r="Q2973" s="46"/>
      <c r="R2973" s="46"/>
      <c r="S2973" s="46"/>
      <c r="T2973" s="46"/>
      <c r="U2973" s="46"/>
      <c r="V2973" s="46"/>
      <c r="W2973" s="46"/>
      <c r="X2973" s="46"/>
      <c r="Y2973" s="46"/>
    </row>
    <row r="2974" spans="1:25" ht="15" customHeight="1" thickBot="1" x14ac:dyDescent="0.25">
      <c r="A2974" s="46"/>
      <c r="B2974" s="263"/>
      <c r="C2974" s="263"/>
      <c r="D2974" s="263"/>
      <c r="E2974" s="263"/>
      <c r="F2974" s="263" t="s">
        <v>927</v>
      </c>
      <c r="G2974" s="289">
        <v>15.57</v>
      </c>
      <c r="H2974" s="263"/>
      <c r="I2974" s="386" t="s">
        <v>928</v>
      </c>
      <c r="J2974" s="386"/>
      <c r="K2974" s="289">
        <v>90.4</v>
      </c>
      <c r="O2974" s="46"/>
      <c r="P2974" s="46"/>
      <c r="Q2974" s="46"/>
      <c r="R2974" s="46"/>
      <c r="S2974" s="46"/>
      <c r="T2974" s="46"/>
      <c r="U2974" s="46"/>
      <c r="V2974" s="46"/>
      <c r="W2974" s="46"/>
      <c r="X2974" s="46"/>
      <c r="Y2974" s="46"/>
    </row>
    <row r="2975" spans="1:25" ht="15" customHeight="1" thickTop="1" x14ac:dyDescent="0.2">
      <c r="A2975" s="46"/>
      <c r="B2975" s="278"/>
      <c r="C2975" s="278"/>
      <c r="D2975" s="278"/>
      <c r="E2975" s="278"/>
      <c r="F2975" s="278"/>
      <c r="G2975" s="278"/>
      <c r="H2975" s="278"/>
      <c r="I2975" s="278"/>
      <c r="J2975" s="278"/>
      <c r="K2975" s="278"/>
      <c r="O2975" s="46"/>
      <c r="P2975" s="46"/>
      <c r="Q2975" s="46"/>
      <c r="R2975" s="46"/>
      <c r="S2975" s="46"/>
      <c r="T2975" s="46"/>
      <c r="U2975" s="46"/>
      <c r="V2975" s="46"/>
      <c r="W2975" s="46"/>
      <c r="X2975" s="46"/>
      <c r="Y2975" s="46"/>
    </row>
    <row r="2976" spans="1:25" ht="15" customHeight="1" x14ac:dyDescent="0.2">
      <c r="A2976" s="46"/>
      <c r="B2976" s="259" t="s">
        <v>717</v>
      </c>
      <c r="C2976" s="267" t="s">
        <v>24</v>
      </c>
      <c r="D2976" s="259" t="s">
        <v>25</v>
      </c>
      <c r="E2976" s="259" t="s">
        <v>26</v>
      </c>
      <c r="F2976" s="387" t="s">
        <v>917</v>
      </c>
      <c r="G2976" s="387"/>
      <c r="H2976" s="271" t="s">
        <v>27</v>
      </c>
      <c r="I2976" s="267" t="s">
        <v>28</v>
      </c>
      <c r="J2976" s="267" t="s">
        <v>29</v>
      </c>
      <c r="K2976" s="267" t="s">
        <v>30</v>
      </c>
      <c r="O2976" s="46"/>
      <c r="P2976" s="46"/>
      <c r="Q2976" s="46"/>
      <c r="R2976" s="46"/>
      <c r="S2976" s="46"/>
      <c r="T2976" s="46"/>
      <c r="U2976" s="46"/>
      <c r="V2976" s="46"/>
      <c r="W2976" s="46"/>
      <c r="X2976" s="46"/>
      <c r="Y2976" s="46"/>
    </row>
    <row r="2977" spans="1:25" ht="15" customHeight="1" x14ac:dyDescent="0.2">
      <c r="A2977" s="46"/>
      <c r="B2977" s="260" t="s">
        <v>918</v>
      </c>
      <c r="C2977" s="275" t="s">
        <v>3025</v>
      </c>
      <c r="D2977" s="260" t="s">
        <v>47</v>
      </c>
      <c r="E2977" s="260" t="s">
        <v>3026</v>
      </c>
      <c r="F2977" s="388" t="s">
        <v>3978</v>
      </c>
      <c r="G2977" s="388"/>
      <c r="H2977" s="274" t="s">
        <v>49</v>
      </c>
      <c r="I2977" s="277">
        <v>1</v>
      </c>
      <c r="J2977" s="276">
        <v>64.040000000000006</v>
      </c>
      <c r="K2977" s="276">
        <v>64.040000000000006</v>
      </c>
      <c r="O2977" s="46"/>
      <c r="P2977" s="46"/>
      <c r="Q2977" s="46"/>
      <c r="R2977" s="46"/>
      <c r="S2977" s="46"/>
      <c r="T2977" s="46"/>
      <c r="U2977" s="46"/>
      <c r="V2977" s="46"/>
      <c r="W2977" s="46"/>
      <c r="X2977" s="46"/>
      <c r="Y2977" s="46"/>
    </row>
    <row r="2978" spans="1:25" ht="15" customHeight="1" x14ac:dyDescent="0.2">
      <c r="A2978" s="46"/>
      <c r="B2978" s="261" t="s">
        <v>953</v>
      </c>
      <c r="C2978" s="280" t="s">
        <v>3111</v>
      </c>
      <c r="D2978" s="261" t="s">
        <v>47</v>
      </c>
      <c r="E2978" s="261" t="s">
        <v>3112</v>
      </c>
      <c r="F2978" s="385" t="s">
        <v>3978</v>
      </c>
      <c r="G2978" s="385"/>
      <c r="H2978" s="279" t="s">
        <v>49</v>
      </c>
      <c r="I2978" s="282">
        <v>1</v>
      </c>
      <c r="J2978" s="281">
        <v>49.98</v>
      </c>
      <c r="K2978" s="281">
        <v>49.98</v>
      </c>
      <c r="O2978" s="46"/>
      <c r="P2978" s="46"/>
      <c r="Q2978" s="46"/>
      <c r="R2978" s="46"/>
      <c r="S2978" s="46"/>
      <c r="T2978" s="46"/>
      <c r="U2978" s="46"/>
      <c r="V2978" s="46"/>
      <c r="W2978" s="46"/>
      <c r="X2978" s="46"/>
      <c r="Y2978" s="46"/>
    </row>
    <row r="2979" spans="1:25" ht="15" customHeight="1" x14ac:dyDescent="0.2">
      <c r="A2979" s="46"/>
      <c r="B2979" s="261" t="s">
        <v>953</v>
      </c>
      <c r="C2979" s="280" t="s">
        <v>1705</v>
      </c>
      <c r="D2979" s="261" t="s">
        <v>47</v>
      </c>
      <c r="E2979" s="261" t="s">
        <v>1706</v>
      </c>
      <c r="F2979" s="385" t="s">
        <v>3978</v>
      </c>
      <c r="G2979" s="385"/>
      <c r="H2979" s="279" t="s">
        <v>49</v>
      </c>
      <c r="I2979" s="282">
        <v>1</v>
      </c>
      <c r="J2979" s="281">
        <v>14.06</v>
      </c>
      <c r="K2979" s="281">
        <v>14.06</v>
      </c>
      <c r="O2979" s="46"/>
      <c r="P2979" s="46"/>
      <c r="Q2979" s="46"/>
      <c r="R2979" s="46"/>
      <c r="S2979" s="46"/>
      <c r="T2979" s="46"/>
      <c r="U2979" s="46"/>
      <c r="V2979" s="46"/>
      <c r="W2979" s="46"/>
      <c r="X2979" s="46"/>
      <c r="Y2979" s="46"/>
    </row>
    <row r="2980" spans="1:25" ht="15" customHeight="1" x14ac:dyDescent="0.2">
      <c r="A2980" s="46"/>
      <c r="B2980" s="263"/>
      <c r="C2980" s="263"/>
      <c r="D2980" s="263"/>
      <c r="E2980" s="263"/>
      <c r="F2980" s="263" t="s">
        <v>924</v>
      </c>
      <c r="G2980" s="289">
        <v>33.020000000000003</v>
      </c>
      <c r="H2980" s="263" t="s">
        <v>925</v>
      </c>
      <c r="I2980" s="289">
        <v>0</v>
      </c>
      <c r="J2980" s="263" t="s">
        <v>926</v>
      </c>
      <c r="K2980" s="289">
        <v>33.020000000000003</v>
      </c>
      <c r="O2980" s="46"/>
      <c r="P2980" s="46"/>
      <c r="Q2980" s="46"/>
      <c r="R2980" s="46"/>
      <c r="S2980" s="46"/>
      <c r="T2980" s="46"/>
      <c r="U2980" s="46"/>
      <c r="V2980" s="46"/>
      <c r="W2980" s="46"/>
      <c r="X2980" s="46"/>
      <c r="Y2980" s="46"/>
    </row>
    <row r="2981" spans="1:25" ht="15" customHeight="1" thickBot="1" x14ac:dyDescent="0.25">
      <c r="A2981" s="46"/>
      <c r="B2981" s="263"/>
      <c r="C2981" s="263"/>
      <c r="D2981" s="263"/>
      <c r="E2981" s="263"/>
      <c r="F2981" s="263" t="s">
        <v>927</v>
      </c>
      <c r="G2981" s="289">
        <v>13.32</v>
      </c>
      <c r="H2981" s="263"/>
      <c r="I2981" s="386" t="s">
        <v>928</v>
      </c>
      <c r="J2981" s="386"/>
      <c r="K2981" s="289">
        <v>77.36</v>
      </c>
      <c r="O2981" s="46"/>
      <c r="P2981" s="46"/>
      <c r="Q2981" s="46"/>
      <c r="R2981" s="46"/>
      <c r="S2981" s="46"/>
      <c r="T2981" s="46"/>
      <c r="U2981" s="46"/>
      <c r="V2981" s="46"/>
      <c r="W2981" s="46"/>
      <c r="X2981" s="46"/>
      <c r="Y2981" s="46"/>
    </row>
    <row r="2982" spans="1:25" ht="15" customHeight="1" thickTop="1" x14ac:dyDescent="0.2">
      <c r="A2982" s="46"/>
      <c r="B2982" s="278"/>
      <c r="C2982" s="278"/>
      <c r="D2982" s="278"/>
      <c r="E2982" s="278"/>
      <c r="F2982" s="278"/>
      <c r="G2982" s="278"/>
      <c r="H2982" s="278"/>
      <c r="I2982" s="278"/>
      <c r="J2982" s="278"/>
      <c r="K2982" s="278"/>
      <c r="O2982" s="46"/>
      <c r="P2982" s="46"/>
      <c r="Q2982" s="46"/>
      <c r="R2982" s="46"/>
      <c r="S2982" s="46"/>
      <c r="T2982" s="46"/>
      <c r="U2982" s="46"/>
      <c r="V2982" s="46"/>
      <c r="W2982" s="46"/>
      <c r="X2982" s="46"/>
      <c r="Y2982" s="46"/>
    </row>
    <row r="2983" spans="1:25" ht="15" customHeight="1" x14ac:dyDescent="0.2">
      <c r="A2983" s="46"/>
      <c r="B2983" s="259" t="s">
        <v>718</v>
      </c>
      <c r="C2983" s="267" t="s">
        <v>24</v>
      </c>
      <c r="D2983" s="259" t="s">
        <v>25</v>
      </c>
      <c r="E2983" s="259" t="s">
        <v>26</v>
      </c>
      <c r="F2983" s="387" t="s">
        <v>917</v>
      </c>
      <c r="G2983" s="387"/>
      <c r="H2983" s="271" t="s">
        <v>27</v>
      </c>
      <c r="I2983" s="267" t="s">
        <v>28</v>
      </c>
      <c r="J2983" s="267" t="s">
        <v>29</v>
      </c>
      <c r="K2983" s="267" t="s">
        <v>30</v>
      </c>
      <c r="O2983" s="46"/>
      <c r="P2983" s="46"/>
      <c r="Q2983" s="46"/>
      <c r="R2983" s="46"/>
      <c r="S2983" s="46"/>
      <c r="T2983" s="46"/>
      <c r="U2983" s="46"/>
      <c r="V2983" s="46"/>
      <c r="W2983" s="46"/>
      <c r="X2983" s="46"/>
      <c r="Y2983" s="46"/>
    </row>
    <row r="2984" spans="1:25" ht="15" customHeight="1" x14ac:dyDescent="0.2">
      <c r="A2984" s="46"/>
      <c r="B2984" s="260" t="s">
        <v>918</v>
      </c>
      <c r="C2984" s="275" t="s">
        <v>706</v>
      </c>
      <c r="D2984" s="260" t="s">
        <v>47</v>
      </c>
      <c r="E2984" s="260" t="s">
        <v>707</v>
      </c>
      <c r="F2984" s="388" t="s">
        <v>3978</v>
      </c>
      <c r="G2984" s="388"/>
      <c r="H2984" s="274" t="s">
        <v>49</v>
      </c>
      <c r="I2984" s="277">
        <v>1</v>
      </c>
      <c r="J2984" s="276">
        <v>46.63</v>
      </c>
      <c r="K2984" s="276">
        <v>46.63</v>
      </c>
      <c r="O2984" s="46"/>
      <c r="P2984" s="46"/>
      <c r="Q2984" s="46"/>
      <c r="R2984" s="46"/>
      <c r="S2984" s="46"/>
      <c r="T2984" s="46"/>
      <c r="U2984" s="46"/>
      <c r="V2984" s="46"/>
      <c r="W2984" s="46"/>
      <c r="X2984" s="46"/>
      <c r="Y2984" s="46"/>
    </row>
    <row r="2985" spans="1:25" ht="15" customHeight="1" x14ac:dyDescent="0.2">
      <c r="A2985" s="46"/>
      <c r="B2985" s="261" t="s">
        <v>953</v>
      </c>
      <c r="C2985" s="280" t="s">
        <v>1705</v>
      </c>
      <c r="D2985" s="261" t="s">
        <v>47</v>
      </c>
      <c r="E2985" s="261" t="s">
        <v>1706</v>
      </c>
      <c r="F2985" s="385" t="s">
        <v>3978</v>
      </c>
      <c r="G2985" s="385"/>
      <c r="H2985" s="279" t="s">
        <v>49</v>
      </c>
      <c r="I2985" s="282">
        <v>1</v>
      </c>
      <c r="J2985" s="281">
        <v>14.06</v>
      </c>
      <c r="K2985" s="281">
        <v>14.06</v>
      </c>
      <c r="O2985" s="46"/>
      <c r="P2985" s="46"/>
      <c r="Q2985" s="46"/>
      <c r="R2985" s="46"/>
      <c r="S2985" s="46"/>
      <c r="T2985" s="46"/>
      <c r="U2985" s="46"/>
      <c r="V2985" s="46"/>
      <c r="W2985" s="46"/>
      <c r="X2985" s="46"/>
      <c r="Y2985" s="46"/>
    </row>
    <row r="2986" spans="1:25" ht="15" customHeight="1" x14ac:dyDescent="0.2">
      <c r="A2986" s="46"/>
      <c r="B2986" s="261" t="s">
        <v>953</v>
      </c>
      <c r="C2986" s="280" t="s">
        <v>1707</v>
      </c>
      <c r="D2986" s="261" t="s">
        <v>47</v>
      </c>
      <c r="E2986" s="261" t="s">
        <v>1708</v>
      </c>
      <c r="F2986" s="385" t="s">
        <v>3978</v>
      </c>
      <c r="G2986" s="385"/>
      <c r="H2986" s="279" t="s">
        <v>49</v>
      </c>
      <c r="I2986" s="282">
        <v>1</v>
      </c>
      <c r="J2986" s="281">
        <v>32.57</v>
      </c>
      <c r="K2986" s="281">
        <v>32.57</v>
      </c>
      <c r="O2986" s="46"/>
      <c r="P2986" s="46"/>
      <c r="Q2986" s="46"/>
      <c r="R2986" s="46"/>
      <c r="S2986" s="46"/>
      <c r="T2986" s="46"/>
      <c r="U2986" s="46"/>
      <c r="V2986" s="46"/>
      <c r="W2986" s="46"/>
      <c r="X2986" s="46"/>
      <c r="Y2986" s="46"/>
    </row>
    <row r="2987" spans="1:25" ht="15" customHeight="1" x14ac:dyDescent="0.2">
      <c r="A2987" s="46"/>
      <c r="B2987" s="263"/>
      <c r="C2987" s="263"/>
      <c r="D2987" s="263"/>
      <c r="E2987" s="263"/>
      <c r="F2987" s="263" t="s">
        <v>924</v>
      </c>
      <c r="G2987" s="289">
        <v>27.72</v>
      </c>
      <c r="H2987" s="263" t="s">
        <v>925</v>
      </c>
      <c r="I2987" s="289">
        <v>0</v>
      </c>
      <c r="J2987" s="263" t="s">
        <v>926</v>
      </c>
      <c r="K2987" s="289">
        <v>27.72</v>
      </c>
      <c r="O2987" s="46"/>
      <c r="P2987" s="46"/>
      <c r="Q2987" s="46"/>
      <c r="R2987" s="46"/>
      <c r="S2987" s="46"/>
      <c r="T2987" s="46"/>
      <c r="U2987" s="46"/>
      <c r="V2987" s="46"/>
      <c r="W2987" s="46"/>
      <c r="X2987" s="46"/>
      <c r="Y2987" s="46"/>
    </row>
    <row r="2988" spans="1:25" ht="15" customHeight="1" thickBot="1" x14ac:dyDescent="0.25">
      <c r="A2988" s="46"/>
      <c r="B2988" s="263"/>
      <c r="C2988" s="263"/>
      <c r="D2988" s="263"/>
      <c r="E2988" s="263"/>
      <c r="F2988" s="263" t="s">
        <v>927</v>
      </c>
      <c r="G2988" s="289">
        <v>9.6999999999999993</v>
      </c>
      <c r="H2988" s="263"/>
      <c r="I2988" s="386" t="s">
        <v>928</v>
      </c>
      <c r="J2988" s="386"/>
      <c r="K2988" s="289">
        <v>56.33</v>
      </c>
      <c r="O2988" s="46"/>
      <c r="P2988" s="46"/>
      <c r="Q2988" s="46"/>
      <c r="R2988" s="46"/>
      <c r="S2988" s="46"/>
      <c r="T2988" s="46"/>
      <c r="U2988" s="46"/>
      <c r="V2988" s="46"/>
      <c r="W2988" s="46"/>
      <c r="X2988" s="46"/>
      <c r="Y2988" s="46"/>
    </row>
    <row r="2989" spans="1:25" ht="15" customHeight="1" thickTop="1" x14ac:dyDescent="0.2">
      <c r="A2989" s="46"/>
      <c r="B2989" s="278"/>
      <c r="C2989" s="278"/>
      <c r="D2989" s="278"/>
      <c r="E2989" s="278"/>
      <c r="F2989" s="278"/>
      <c r="G2989" s="278"/>
      <c r="H2989" s="278"/>
      <c r="I2989" s="278"/>
      <c r="J2989" s="278"/>
      <c r="K2989" s="278"/>
      <c r="O2989" s="46"/>
      <c r="P2989" s="46"/>
      <c r="Q2989" s="46"/>
      <c r="R2989" s="46"/>
      <c r="S2989" s="46"/>
      <c r="T2989" s="46"/>
      <c r="U2989" s="46"/>
      <c r="V2989" s="46"/>
      <c r="W2989" s="46"/>
      <c r="X2989" s="46"/>
      <c r="Y2989" s="46"/>
    </row>
    <row r="2990" spans="1:25" ht="15" customHeight="1" x14ac:dyDescent="0.2">
      <c r="A2990" s="46"/>
      <c r="B2990" s="259" t="s">
        <v>720</v>
      </c>
      <c r="C2990" s="267" t="s">
        <v>24</v>
      </c>
      <c r="D2990" s="259" t="s">
        <v>25</v>
      </c>
      <c r="E2990" s="259" t="s">
        <v>26</v>
      </c>
      <c r="F2990" s="387" t="s">
        <v>917</v>
      </c>
      <c r="G2990" s="387"/>
      <c r="H2990" s="271" t="s">
        <v>27</v>
      </c>
      <c r="I2990" s="267" t="s">
        <v>28</v>
      </c>
      <c r="J2990" s="267" t="s">
        <v>29</v>
      </c>
      <c r="K2990" s="267" t="s">
        <v>30</v>
      </c>
      <c r="O2990" s="46"/>
      <c r="P2990" s="46"/>
      <c r="Q2990" s="46"/>
      <c r="R2990" s="46"/>
      <c r="S2990" s="46"/>
      <c r="T2990" s="46"/>
      <c r="U2990" s="46"/>
      <c r="V2990" s="46"/>
      <c r="W2990" s="46"/>
      <c r="X2990" s="46"/>
      <c r="Y2990" s="46"/>
    </row>
    <row r="2991" spans="1:25" ht="15" customHeight="1" x14ac:dyDescent="0.2">
      <c r="A2991" s="46"/>
      <c r="B2991" s="260" t="s">
        <v>918</v>
      </c>
      <c r="C2991" s="275" t="s">
        <v>3463</v>
      </c>
      <c r="D2991" s="260" t="s">
        <v>47</v>
      </c>
      <c r="E2991" s="260" t="s">
        <v>3464</v>
      </c>
      <c r="F2991" s="388" t="s">
        <v>3978</v>
      </c>
      <c r="G2991" s="388"/>
      <c r="H2991" s="274" t="s">
        <v>49</v>
      </c>
      <c r="I2991" s="277">
        <v>1</v>
      </c>
      <c r="J2991" s="276">
        <v>66.38</v>
      </c>
      <c r="K2991" s="276">
        <v>66.38</v>
      </c>
      <c r="O2991" s="46"/>
      <c r="P2991" s="46"/>
      <c r="Q2991" s="46"/>
      <c r="R2991" s="46"/>
      <c r="S2991" s="46"/>
      <c r="T2991" s="46"/>
      <c r="U2991" s="46"/>
      <c r="V2991" s="46"/>
      <c r="W2991" s="46"/>
      <c r="X2991" s="46"/>
      <c r="Y2991" s="46"/>
    </row>
    <row r="2992" spans="1:25" ht="15" customHeight="1" x14ac:dyDescent="0.2">
      <c r="A2992" s="46"/>
      <c r="B2992" s="261" t="s">
        <v>953</v>
      </c>
      <c r="C2992" s="280" t="s">
        <v>1705</v>
      </c>
      <c r="D2992" s="261" t="s">
        <v>47</v>
      </c>
      <c r="E2992" s="261" t="s">
        <v>1706</v>
      </c>
      <c r="F2992" s="385" t="s">
        <v>3978</v>
      </c>
      <c r="G2992" s="385"/>
      <c r="H2992" s="279" t="s">
        <v>49</v>
      </c>
      <c r="I2992" s="282">
        <v>1</v>
      </c>
      <c r="J2992" s="281">
        <v>14.06</v>
      </c>
      <c r="K2992" s="281">
        <v>14.06</v>
      </c>
      <c r="O2992" s="46"/>
      <c r="P2992" s="46"/>
      <c r="Q2992" s="46"/>
      <c r="R2992" s="46"/>
      <c r="S2992" s="46"/>
      <c r="T2992" s="46"/>
      <c r="U2992" s="46"/>
      <c r="V2992" s="46"/>
      <c r="W2992" s="46"/>
      <c r="X2992" s="46"/>
      <c r="Y2992" s="46"/>
    </row>
    <row r="2993" spans="1:25" ht="15" customHeight="1" x14ac:dyDescent="0.2">
      <c r="A2993" s="46"/>
      <c r="B2993" s="261" t="s">
        <v>953</v>
      </c>
      <c r="C2993" s="280" t="s">
        <v>3718</v>
      </c>
      <c r="D2993" s="261" t="s">
        <v>47</v>
      </c>
      <c r="E2993" s="261" t="s">
        <v>3719</v>
      </c>
      <c r="F2993" s="385" t="s">
        <v>3978</v>
      </c>
      <c r="G2993" s="385"/>
      <c r="H2993" s="279" t="s">
        <v>49</v>
      </c>
      <c r="I2993" s="282">
        <v>1</v>
      </c>
      <c r="J2993" s="281">
        <v>52.32</v>
      </c>
      <c r="K2993" s="281">
        <v>52.32</v>
      </c>
      <c r="O2993" s="46"/>
      <c r="P2993" s="46"/>
      <c r="Q2993" s="46"/>
      <c r="R2993" s="46"/>
      <c r="S2993" s="46"/>
      <c r="T2993" s="46"/>
      <c r="U2993" s="46"/>
      <c r="V2993" s="46"/>
      <c r="W2993" s="46"/>
      <c r="X2993" s="46"/>
      <c r="Y2993" s="46"/>
    </row>
    <row r="2994" spans="1:25" ht="15" customHeight="1" x14ac:dyDescent="0.2">
      <c r="A2994" s="46"/>
      <c r="B2994" s="263"/>
      <c r="C2994" s="263"/>
      <c r="D2994" s="263"/>
      <c r="E2994" s="263"/>
      <c r="F2994" s="263" t="s">
        <v>924</v>
      </c>
      <c r="G2994" s="289">
        <v>38.25</v>
      </c>
      <c r="H2994" s="263" t="s">
        <v>925</v>
      </c>
      <c r="I2994" s="289">
        <v>0</v>
      </c>
      <c r="J2994" s="263" t="s">
        <v>926</v>
      </c>
      <c r="K2994" s="289">
        <v>38.25</v>
      </c>
      <c r="O2994" s="46"/>
      <c r="P2994" s="46"/>
      <c r="Q2994" s="46"/>
      <c r="R2994" s="46"/>
      <c r="S2994" s="46"/>
      <c r="T2994" s="46"/>
      <c r="U2994" s="46"/>
      <c r="V2994" s="46"/>
      <c r="W2994" s="46"/>
      <c r="X2994" s="46"/>
      <c r="Y2994" s="46"/>
    </row>
    <row r="2995" spans="1:25" ht="15" customHeight="1" thickBot="1" x14ac:dyDescent="0.25">
      <c r="A2995" s="46"/>
      <c r="B2995" s="263"/>
      <c r="C2995" s="263"/>
      <c r="D2995" s="263"/>
      <c r="E2995" s="263"/>
      <c r="F2995" s="263" t="s">
        <v>927</v>
      </c>
      <c r="G2995" s="289">
        <v>13.81</v>
      </c>
      <c r="H2995" s="263"/>
      <c r="I2995" s="386" t="s">
        <v>928</v>
      </c>
      <c r="J2995" s="386"/>
      <c r="K2995" s="289">
        <v>80.19</v>
      </c>
      <c r="O2995" s="46"/>
      <c r="P2995" s="46"/>
      <c r="Q2995" s="46"/>
      <c r="R2995" s="46"/>
      <c r="S2995" s="46"/>
      <c r="T2995" s="46"/>
      <c r="U2995" s="46"/>
      <c r="V2995" s="46"/>
      <c r="W2995" s="46"/>
      <c r="X2995" s="46"/>
      <c r="Y2995" s="46"/>
    </row>
    <row r="2996" spans="1:25" ht="15" customHeight="1" thickTop="1" x14ac:dyDescent="0.2">
      <c r="A2996" s="46"/>
      <c r="B2996" s="278"/>
      <c r="C2996" s="278"/>
      <c r="D2996" s="278"/>
      <c r="E2996" s="278"/>
      <c r="F2996" s="278"/>
      <c r="G2996" s="278"/>
      <c r="H2996" s="278"/>
      <c r="I2996" s="278"/>
      <c r="J2996" s="278"/>
      <c r="K2996" s="278"/>
      <c r="O2996" s="46"/>
      <c r="P2996" s="46"/>
      <c r="Q2996" s="46"/>
      <c r="R2996" s="46"/>
      <c r="S2996" s="46"/>
      <c r="T2996" s="46"/>
      <c r="U2996" s="46"/>
      <c r="V2996" s="46"/>
      <c r="W2996" s="46"/>
      <c r="X2996" s="46"/>
      <c r="Y2996" s="46"/>
    </row>
    <row r="2997" spans="1:25" ht="15" customHeight="1" x14ac:dyDescent="0.2">
      <c r="A2997" s="46"/>
      <c r="B2997" s="259" t="s">
        <v>723</v>
      </c>
      <c r="C2997" s="267" t="s">
        <v>24</v>
      </c>
      <c r="D2997" s="259" t="s">
        <v>25</v>
      </c>
      <c r="E2997" s="259" t="s">
        <v>26</v>
      </c>
      <c r="F2997" s="387" t="s">
        <v>917</v>
      </c>
      <c r="G2997" s="387"/>
      <c r="H2997" s="271" t="s">
        <v>27</v>
      </c>
      <c r="I2997" s="267" t="s">
        <v>28</v>
      </c>
      <c r="J2997" s="267" t="s">
        <v>29</v>
      </c>
      <c r="K2997" s="267" t="s">
        <v>30</v>
      </c>
      <c r="O2997" s="46"/>
      <c r="P2997" s="46"/>
      <c r="Q2997" s="46"/>
      <c r="R2997" s="46"/>
      <c r="S2997" s="46"/>
      <c r="T2997" s="46"/>
      <c r="U2997" s="46"/>
      <c r="V2997" s="46"/>
      <c r="W2997" s="46"/>
      <c r="X2997" s="46"/>
      <c r="Y2997" s="46"/>
    </row>
    <row r="2998" spans="1:25" ht="15" customHeight="1" x14ac:dyDescent="0.2">
      <c r="A2998" s="46"/>
      <c r="B2998" s="260" t="s">
        <v>918</v>
      </c>
      <c r="C2998" s="275" t="s">
        <v>713</v>
      </c>
      <c r="D2998" s="260" t="s">
        <v>47</v>
      </c>
      <c r="E2998" s="260" t="s">
        <v>714</v>
      </c>
      <c r="F2998" s="388" t="s">
        <v>3978</v>
      </c>
      <c r="G2998" s="388"/>
      <c r="H2998" s="274" t="s">
        <v>49</v>
      </c>
      <c r="I2998" s="277">
        <v>1</v>
      </c>
      <c r="J2998" s="276">
        <v>38.26</v>
      </c>
      <c r="K2998" s="276">
        <v>38.26</v>
      </c>
      <c r="O2998" s="46"/>
      <c r="P2998" s="46"/>
      <c r="Q2998" s="46"/>
      <c r="R2998" s="46"/>
      <c r="S2998" s="46"/>
      <c r="T2998" s="46"/>
      <c r="U2998" s="46"/>
      <c r="V2998" s="46"/>
      <c r="W2998" s="46"/>
      <c r="X2998" s="46"/>
      <c r="Y2998" s="46"/>
    </row>
    <row r="2999" spans="1:25" ht="15" customHeight="1" x14ac:dyDescent="0.2">
      <c r="A2999" s="46"/>
      <c r="B2999" s="261" t="s">
        <v>953</v>
      </c>
      <c r="C2999" s="280" t="s">
        <v>1711</v>
      </c>
      <c r="D2999" s="261" t="s">
        <v>47</v>
      </c>
      <c r="E2999" s="261" t="s">
        <v>1712</v>
      </c>
      <c r="F2999" s="385" t="s">
        <v>3978</v>
      </c>
      <c r="G2999" s="385"/>
      <c r="H2999" s="279" t="s">
        <v>49</v>
      </c>
      <c r="I2999" s="282">
        <v>1</v>
      </c>
      <c r="J2999" s="281">
        <v>24.2</v>
      </c>
      <c r="K2999" s="281">
        <v>24.2</v>
      </c>
      <c r="O2999" s="46"/>
      <c r="P2999" s="46"/>
      <c r="Q2999" s="46"/>
      <c r="R2999" s="46"/>
      <c r="S2999" s="46"/>
      <c r="T2999" s="46"/>
      <c r="U2999" s="46"/>
      <c r="V2999" s="46"/>
      <c r="W2999" s="46"/>
      <c r="X2999" s="46"/>
      <c r="Y2999" s="46"/>
    </row>
    <row r="3000" spans="1:25" ht="15" customHeight="1" x14ac:dyDescent="0.2">
      <c r="A3000" s="46"/>
      <c r="B3000" s="261" t="s">
        <v>953</v>
      </c>
      <c r="C3000" s="280" t="s">
        <v>1705</v>
      </c>
      <c r="D3000" s="261" t="s">
        <v>47</v>
      </c>
      <c r="E3000" s="261" t="s">
        <v>1706</v>
      </c>
      <c r="F3000" s="385" t="s">
        <v>3978</v>
      </c>
      <c r="G3000" s="385"/>
      <c r="H3000" s="279" t="s">
        <v>49</v>
      </c>
      <c r="I3000" s="282">
        <v>1</v>
      </c>
      <c r="J3000" s="281">
        <v>14.06</v>
      </c>
      <c r="K3000" s="281">
        <v>14.06</v>
      </c>
      <c r="O3000" s="46"/>
      <c r="P3000" s="46"/>
      <c r="Q3000" s="46"/>
      <c r="R3000" s="46"/>
      <c r="S3000" s="46"/>
      <c r="T3000" s="46"/>
      <c r="U3000" s="46"/>
      <c r="V3000" s="46"/>
      <c r="W3000" s="46"/>
      <c r="X3000" s="46"/>
      <c r="Y3000" s="46"/>
    </row>
    <row r="3001" spans="1:25" ht="15" customHeight="1" x14ac:dyDescent="0.2">
      <c r="A3001" s="46"/>
      <c r="B3001" s="263"/>
      <c r="C3001" s="263"/>
      <c r="D3001" s="263"/>
      <c r="E3001" s="263"/>
      <c r="F3001" s="263" t="s">
        <v>924</v>
      </c>
      <c r="G3001" s="289">
        <v>22.42</v>
      </c>
      <c r="H3001" s="263" t="s">
        <v>925</v>
      </c>
      <c r="I3001" s="289">
        <v>0</v>
      </c>
      <c r="J3001" s="263" t="s">
        <v>926</v>
      </c>
      <c r="K3001" s="289">
        <v>22.42</v>
      </c>
      <c r="O3001" s="46"/>
      <c r="P3001" s="46"/>
      <c r="Q3001" s="46"/>
      <c r="R3001" s="46"/>
      <c r="S3001" s="46"/>
      <c r="T3001" s="46"/>
      <c r="U3001" s="46"/>
      <c r="V3001" s="46"/>
      <c r="W3001" s="46"/>
      <c r="X3001" s="46"/>
      <c r="Y3001" s="46"/>
    </row>
    <row r="3002" spans="1:25" ht="15" customHeight="1" thickBot="1" x14ac:dyDescent="0.25">
      <c r="A3002" s="46"/>
      <c r="B3002" s="263"/>
      <c r="C3002" s="263"/>
      <c r="D3002" s="263"/>
      <c r="E3002" s="263"/>
      <c r="F3002" s="263" t="s">
        <v>927</v>
      </c>
      <c r="G3002" s="289">
        <v>7.96</v>
      </c>
      <c r="H3002" s="263"/>
      <c r="I3002" s="386" t="s">
        <v>928</v>
      </c>
      <c r="J3002" s="386"/>
      <c r="K3002" s="289">
        <v>46.22</v>
      </c>
      <c r="O3002" s="46"/>
      <c r="P3002" s="46"/>
      <c r="Q3002" s="46"/>
      <c r="R3002" s="46"/>
      <c r="S3002" s="46"/>
      <c r="T3002" s="46"/>
      <c r="U3002" s="46"/>
      <c r="V3002" s="46"/>
      <c r="W3002" s="46"/>
      <c r="X3002" s="46"/>
      <c r="Y3002" s="46"/>
    </row>
    <row r="3003" spans="1:25" ht="15" customHeight="1" thickTop="1" x14ac:dyDescent="0.2">
      <c r="A3003" s="46"/>
      <c r="B3003" s="278"/>
      <c r="C3003" s="278"/>
      <c r="D3003" s="278"/>
      <c r="E3003" s="278"/>
      <c r="F3003" s="278"/>
      <c r="G3003" s="278"/>
      <c r="H3003" s="278"/>
      <c r="I3003" s="278"/>
      <c r="J3003" s="278"/>
      <c r="K3003" s="278"/>
      <c r="O3003" s="46"/>
      <c r="P3003" s="46"/>
      <c r="Q3003" s="46"/>
      <c r="R3003" s="46"/>
      <c r="S3003" s="46"/>
      <c r="T3003" s="46"/>
      <c r="U3003" s="46"/>
      <c r="V3003" s="46"/>
      <c r="W3003" s="46"/>
      <c r="X3003" s="46"/>
      <c r="Y3003" s="46"/>
    </row>
    <row r="3004" spans="1:25" ht="45.6" customHeight="1" x14ac:dyDescent="0.2">
      <c r="A3004" s="46"/>
      <c r="B3004" s="259" t="s">
        <v>724</v>
      </c>
      <c r="C3004" s="267" t="s">
        <v>24</v>
      </c>
      <c r="D3004" s="259" t="s">
        <v>25</v>
      </c>
      <c r="E3004" s="259" t="s">
        <v>26</v>
      </c>
      <c r="F3004" s="387" t="s">
        <v>917</v>
      </c>
      <c r="G3004" s="387"/>
      <c r="H3004" s="271" t="s">
        <v>27</v>
      </c>
      <c r="I3004" s="267" t="s">
        <v>28</v>
      </c>
      <c r="J3004" s="267" t="s">
        <v>29</v>
      </c>
      <c r="K3004" s="267" t="s">
        <v>30</v>
      </c>
      <c r="O3004" s="46"/>
      <c r="P3004" s="46"/>
      <c r="Q3004" s="46"/>
      <c r="R3004" s="46"/>
      <c r="S3004" s="46"/>
      <c r="T3004" s="46"/>
      <c r="U3004" s="46"/>
      <c r="V3004" s="46"/>
      <c r="W3004" s="46"/>
      <c r="X3004" s="46"/>
      <c r="Y3004" s="46"/>
    </row>
    <row r="3005" spans="1:25" ht="15" customHeight="1" x14ac:dyDescent="0.2">
      <c r="A3005" s="46"/>
      <c r="B3005" s="260" t="s">
        <v>918</v>
      </c>
      <c r="C3005" s="275" t="s">
        <v>3230</v>
      </c>
      <c r="D3005" s="260" t="s">
        <v>47</v>
      </c>
      <c r="E3005" s="260" t="s">
        <v>3231</v>
      </c>
      <c r="F3005" s="388" t="s">
        <v>3978</v>
      </c>
      <c r="G3005" s="388"/>
      <c r="H3005" s="274" t="s">
        <v>49</v>
      </c>
      <c r="I3005" s="277">
        <v>1</v>
      </c>
      <c r="J3005" s="276">
        <v>58.09</v>
      </c>
      <c r="K3005" s="276">
        <v>58.09</v>
      </c>
      <c r="O3005" s="46"/>
      <c r="P3005" s="46"/>
      <c r="Q3005" s="46"/>
      <c r="R3005" s="46"/>
      <c r="S3005" s="46"/>
      <c r="T3005" s="46"/>
      <c r="U3005" s="46"/>
      <c r="V3005" s="46"/>
      <c r="W3005" s="46"/>
      <c r="X3005" s="46"/>
      <c r="Y3005" s="46"/>
    </row>
    <row r="3006" spans="1:25" ht="15" customHeight="1" x14ac:dyDescent="0.2">
      <c r="A3006" s="46"/>
      <c r="B3006" s="261" t="s">
        <v>953</v>
      </c>
      <c r="C3006" s="280" t="s">
        <v>1705</v>
      </c>
      <c r="D3006" s="261" t="s">
        <v>47</v>
      </c>
      <c r="E3006" s="261" t="s">
        <v>1706</v>
      </c>
      <c r="F3006" s="385" t="s">
        <v>3978</v>
      </c>
      <c r="G3006" s="385"/>
      <c r="H3006" s="279" t="s">
        <v>49</v>
      </c>
      <c r="I3006" s="282">
        <v>1</v>
      </c>
      <c r="J3006" s="281">
        <v>14.06</v>
      </c>
      <c r="K3006" s="281">
        <v>14.06</v>
      </c>
      <c r="O3006" s="46"/>
      <c r="P3006" s="46"/>
      <c r="Q3006" s="46"/>
      <c r="R3006" s="46"/>
      <c r="S3006" s="46"/>
      <c r="T3006" s="46"/>
      <c r="U3006" s="46"/>
      <c r="V3006" s="46"/>
      <c r="W3006" s="46"/>
      <c r="X3006" s="46"/>
      <c r="Y3006" s="46"/>
    </row>
    <row r="3007" spans="1:25" ht="15" customHeight="1" x14ac:dyDescent="0.2">
      <c r="A3007" s="46"/>
      <c r="B3007" s="261" t="s">
        <v>953</v>
      </c>
      <c r="C3007" s="280" t="s">
        <v>3335</v>
      </c>
      <c r="D3007" s="261" t="s">
        <v>47</v>
      </c>
      <c r="E3007" s="261" t="s">
        <v>3336</v>
      </c>
      <c r="F3007" s="385" t="s">
        <v>3978</v>
      </c>
      <c r="G3007" s="385"/>
      <c r="H3007" s="279" t="s">
        <v>49</v>
      </c>
      <c r="I3007" s="282">
        <v>1</v>
      </c>
      <c r="J3007" s="281">
        <v>44.03</v>
      </c>
      <c r="K3007" s="281">
        <v>44.03</v>
      </c>
      <c r="O3007" s="46"/>
      <c r="P3007" s="46"/>
      <c r="Q3007" s="46"/>
      <c r="R3007" s="46"/>
      <c r="S3007" s="46"/>
      <c r="T3007" s="46"/>
      <c r="U3007" s="46"/>
      <c r="V3007" s="46"/>
      <c r="W3007" s="46"/>
      <c r="X3007" s="46"/>
      <c r="Y3007" s="46"/>
    </row>
    <row r="3008" spans="1:25" ht="15" customHeight="1" x14ac:dyDescent="0.2">
      <c r="A3008" s="46"/>
      <c r="B3008" s="263"/>
      <c r="C3008" s="263"/>
      <c r="D3008" s="263"/>
      <c r="E3008" s="263"/>
      <c r="F3008" s="263" t="s">
        <v>924</v>
      </c>
      <c r="G3008" s="289">
        <v>33.020000000000003</v>
      </c>
      <c r="H3008" s="263" t="s">
        <v>925</v>
      </c>
      <c r="I3008" s="289">
        <v>0</v>
      </c>
      <c r="J3008" s="263" t="s">
        <v>926</v>
      </c>
      <c r="K3008" s="289">
        <v>33.020000000000003</v>
      </c>
      <c r="O3008" s="46"/>
      <c r="P3008" s="46"/>
      <c r="Q3008" s="46"/>
      <c r="R3008" s="46"/>
      <c r="S3008" s="46"/>
      <c r="T3008" s="46"/>
      <c r="U3008" s="46"/>
      <c r="V3008" s="46"/>
      <c r="W3008" s="46"/>
      <c r="X3008" s="46"/>
      <c r="Y3008" s="46"/>
    </row>
    <row r="3009" spans="1:25" ht="15" customHeight="1" thickBot="1" x14ac:dyDescent="0.25">
      <c r="A3009" s="46"/>
      <c r="B3009" s="263"/>
      <c r="C3009" s="263"/>
      <c r="D3009" s="263"/>
      <c r="E3009" s="263"/>
      <c r="F3009" s="263" t="s">
        <v>927</v>
      </c>
      <c r="G3009" s="289">
        <v>12.08</v>
      </c>
      <c r="H3009" s="263"/>
      <c r="I3009" s="386" t="s">
        <v>928</v>
      </c>
      <c r="J3009" s="386"/>
      <c r="K3009" s="289">
        <v>70.17</v>
      </c>
      <c r="O3009" s="46"/>
      <c r="P3009" s="46"/>
      <c r="Q3009" s="46"/>
      <c r="R3009" s="46"/>
      <c r="S3009" s="46"/>
      <c r="T3009" s="46"/>
      <c r="U3009" s="46"/>
      <c r="V3009" s="46"/>
      <c r="W3009" s="46"/>
      <c r="X3009" s="46"/>
      <c r="Y3009" s="46"/>
    </row>
    <row r="3010" spans="1:25" ht="15" customHeight="1" thickTop="1" x14ac:dyDescent="0.2">
      <c r="A3010" s="46"/>
      <c r="B3010" s="278"/>
      <c r="C3010" s="278"/>
      <c r="D3010" s="278"/>
      <c r="E3010" s="278"/>
      <c r="F3010" s="278"/>
      <c r="G3010" s="278"/>
      <c r="H3010" s="278"/>
      <c r="I3010" s="278"/>
      <c r="J3010" s="278"/>
      <c r="K3010" s="278"/>
      <c r="O3010" s="46"/>
      <c r="P3010" s="46"/>
      <c r="Q3010" s="46"/>
      <c r="R3010" s="46"/>
      <c r="S3010" s="46"/>
      <c r="T3010" s="46"/>
      <c r="U3010" s="46"/>
      <c r="V3010" s="46"/>
      <c r="W3010" s="46"/>
      <c r="X3010" s="46"/>
      <c r="Y3010" s="46"/>
    </row>
    <row r="3011" spans="1:25" ht="15" customHeight="1" x14ac:dyDescent="0.2">
      <c r="A3011" s="46"/>
      <c r="B3011" s="259" t="s">
        <v>727</v>
      </c>
      <c r="C3011" s="267" t="s">
        <v>24</v>
      </c>
      <c r="D3011" s="259" t="s">
        <v>25</v>
      </c>
      <c r="E3011" s="259" t="s">
        <v>26</v>
      </c>
      <c r="F3011" s="387" t="s">
        <v>917</v>
      </c>
      <c r="G3011" s="387"/>
      <c r="H3011" s="271" t="s">
        <v>27</v>
      </c>
      <c r="I3011" s="267" t="s">
        <v>28</v>
      </c>
      <c r="J3011" s="267" t="s">
        <v>29</v>
      </c>
      <c r="K3011" s="267" t="s">
        <v>30</v>
      </c>
      <c r="O3011" s="46"/>
      <c r="P3011" s="46"/>
      <c r="Q3011" s="46"/>
      <c r="R3011" s="46"/>
      <c r="S3011" s="46"/>
      <c r="T3011" s="46"/>
      <c r="U3011" s="46"/>
      <c r="V3011" s="46"/>
      <c r="W3011" s="46"/>
      <c r="X3011" s="46"/>
      <c r="Y3011" s="46"/>
    </row>
    <row r="3012" spans="1:25" ht="15" customHeight="1" x14ac:dyDescent="0.2">
      <c r="A3012" s="46"/>
      <c r="B3012" s="260" t="s">
        <v>918</v>
      </c>
      <c r="C3012" s="275" t="s">
        <v>2516</v>
      </c>
      <c r="D3012" s="260" t="s">
        <v>73</v>
      </c>
      <c r="E3012" s="260" t="s">
        <v>716</v>
      </c>
      <c r="F3012" s="388" t="s">
        <v>978</v>
      </c>
      <c r="G3012" s="388"/>
      <c r="H3012" s="274" t="s">
        <v>49</v>
      </c>
      <c r="I3012" s="277">
        <v>1</v>
      </c>
      <c r="J3012" s="276">
        <v>21.94</v>
      </c>
      <c r="K3012" s="276">
        <v>21.94</v>
      </c>
      <c r="O3012" s="46"/>
      <c r="P3012" s="46"/>
      <c r="Q3012" s="46"/>
      <c r="R3012" s="46"/>
      <c r="S3012" s="46"/>
      <c r="T3012" s="46"/>
      <c r="U3012" s="46"/>
      <c r="V3012" s="46"/>
      <c r="W3012" s="46"/>
      <c r="X3012" s="46"/>
      <c r="Y3012" s="46"/>
    </row>
    <row r="3013" spans="1:25" ht="15" customHeight="1" x14ac:dyDescent="0.2">
      <c r="A3013" s="46"/>
      <c r="B3013" s="261" t="s">
        <v>953</v>
      </c>
      <c r="C3013" s="280" t="s">
        <v>991</v>
      </c>
      <c r="D3013" s="261" t="s">
        <v>47</v>
      </c>
      <c r="E3013" s="261" t="s">
        <v>992</v>
      </c>
      <c r="F3013" s="385" t="s">
        <v>3970</v>
      </c>
      <c r="G3013" s="385"/>
      <c r="H3013" s="279" t="s">
        <v>950</v>
      </c>
      <c r="I3013" s="282">
        <v>0.20399999999999999</v>
      </c>
      <c r="J3013" s="281">
        <v>43.64</v>
      </c>
      <c r="K3013" s="281">
        <v>8.9</v>
      </c>
      <c r="O3013" s="46"/>
      <c r="P3013" s="46"/>
      <c r="Q3013" s="46"/>
      <c r="R3013" s="46"/>
      <c r="S3013" s="46"/>
      <c r="T3013" s="46"/>
      <c r="U3013" s="46"/>
      <c r="V3013" s="46"/>
      <c r="W3013" s="46"/>
      <c r="X3013" s="46"/>
      <c r="Y3013" s="46"/>
    </row>
    <row r="3014" spans="1:25" ht="45.6" customHeight="1" x14ac:dyDescent="0.2">
      <c r="A3014" s="46"/>
      <c r="B3014" s="261" t="s">
        <v>953</v>
      </c>
      <c r="C3014" s="280" t="s">
        <v>988</v>
      </c>
      <c r="D3014" s="261" t="s">
        <v>47</v>
      </c>
      <c r="E3014" s="261" t="s">
        <v>989</v>
      </c>
      <c r="F3014" s="385" t="s">
        <v>3970</v>
      </c>
      <c r="G3014" s="385"/>
      <c r="H3014" s="279" t="s">
        <v>950</v>
      </c>
      <c r="I3014" s="282">
        <v>0.20399999999999999</v>
      </c>
      <c r="J3014" s="281">
        <v>27.19</v>
      </c>
      <c r="K3014" s="281">
        <v>5.54</v>
      </c>
      <c r="O3014" s="46"/>
      <c r="P3014" s="46"/>
      <c r="Q3014" s="46"/>
      <c r="R3014" s="46"/>
      <c r="S3014" s="46"/>
      <c r="T3014" s="46"/>
      <c r="U3014" s="46"/>
      <c r="V3014" s="46"/>
      <c r="W3014" s="46"/>
      <c r="X3014" s="46"/>
      <c r="Y3014" s="46"/>
    </row>
    <row r="3015" spans="1:25" ht="15" customHeight="1" x14ac:dyDescent="0.2">
      <c r="A3015" s="46"/>
      <c r="B3015" s="262" t="s">
        <v>919</v>
      </c>
      <c r="C3015" s="284" t="s">
        <v>1713</v>
      </c>
      <c r="D3015" s="262" t="s">
        <v>43</v>
      </c>
      <c r="E3015" s="262" t="s">
        <v>1714</v>
      </c>
      <c r="F3015" s="389" t="s">
        <v>923</v>
      </c>
      <c r="G3015" s="389"/>
      <c r="H3015" s="283" t="s">
        <v>49</v>
      </c>
      <c r="I3015" s="286">
        <v>1</v>
      </c>
      <c r="J3015" s="285">
        <v>7.5</v>
      </c>
      <c r="K3015" s="285">
        <v>7.5</v>
      </c>
      <c r="O3015" s="46"/>
      <c r="P3015" s="46"/>
      <c r="Q3015" s="46"/>
      <c r="R3015" s="46"/>
      <c r="S3015" s="46"/>
      <c r="T3015" s="46"/>
      <c r="U3015" s="46"/>
      <c r="V3015" s="46"/>
      <c r="W3015" s="46"/>
      <c r="X3015" s="46"/>
      <c r="Y3015" s="46"/>
    </row>
    <row r="3016" spans="1:25" ht="15" customHeight="1" x14ac:dyDescent="0.2">
      <c r="A3016" s="46"/>
      <c r="B3016" s="263"/>
      <c r="C3016" s="263"/>
      <c r="D3016" s="263"/>
      <c r="E3016" s="263"/>
      <c r="F3016" s="263" t="s">
        <v>924</v>
      </c>
      <c r="G3016" s="289">
        <v>12.7</v>
      </c>
      <c r="H3016" s="263" t="s">
        <v>925</v>
      </c>
      <c r="I3016" s="289">
        <v>0</v>
      </c>
      <c r="J3016" s="263" t="s">
        <v>926</v>
      </c>
      <c r="K3016" s="289">
        <v>12.7</v>
      </c>
      <c r="O3016" s="46"/>
      <c r="P3016" s="46"/>
      <c r="Q3016" s="46"/>
      <c r="R3016" s="46"/>
      <c r="S3016" s="46"/>
      <c r="T3016" s="46"/>
      <c r="U3016" s="46"/>
      <c r="V3016" s="46"/>
      <c r="W3016" s="46"/>
      <c r="X3016" s="46"/>
      <c r="Y3016" s="46"/>
    </row>
    <row r="3017" spans="1:25" ht="15" customHeight="1" x14ac:dyDescent="0.2">
      <c r="A3017" s="46"/>
      <c r="B3017" s="263"/>
      <c r="C3017" s="263"/>
      <c r="D3017" s="263"/>
      <c r="E3017" s="263"/>
      <c r="F3017" s="263" t="s">
        <v>927</v>
      </c>
      <c r="G3017" s="289">
        <v>4.5599999999999996</v>
      </c>
      <c r="H3017" s="263"/>
      <c r="I3017" s="386" t="s">
        <v>928</v>
      </c>
      <c r="J3017" s="386"/>
      <c r="K3017" s="289">
        <v>26.5</v>
      </c>
      <c r="O3017" s="46"/>
      <c r="P3017" s="46"/>
      <c r="Q3017" s="46"/>
      <c r="R3017" s="46"/>
      <c r="S3017" s="46"/>
      <c r="T3017" s="46"/>
      <c r="U3017" s="46"/>
      <c r="V3017" s="46"/>
      <c r="W3017" s="46"/>
      <c r="X3017" s="46"/>
      <c r="Y3017" s="46"/>
    </row>
    <row r="3018" spans="1:25" ht="15" customHeight="1" x14ac:dyDescent="0.2">
      <c r="A3018" s="46"/>
      <c r="B3018" s="401" t="s">
        <v>2776</v>
      </c>
      <c r="C3018" s="401"/>
      <c r="D3018" s="401"/>
      <c r="E3018" s="401"/>
      <c r="F3018" s="401"/>
      <c r="G3018" s="401"/>
      <c r="H3018" s="401"/>
      <c r="I3018" s="401"/>
      <c r="J3018" s="401"/>
      <c r="K3018" s="401"/>
      <c r="O3018" s="46"/>
      <c r="P3018" s="46"/>
      <c r="Q3018" s="46"/>
      <c r="R3018" s="46"/>
      <c r="S3018" s="46"/>
      <c r="T3018" s="46"/>
      <c r="U3018" s="46"/>
      <c r="V3018" s="46"/>
      <c r="W3018" s="46"/>
      <c r="X3018" s="46"/>
      <c r="Y3018" s="46"/>
    </row>
    <row r="3019" spans="1:25" ht="15" customHeight="1" thickBot="1" x14ac:dyDescent="0.25">
      <c r="A3019" s="46"/>
      <c r="B3019" s="425" t="s">
        <v>2844</v>
      </c>
      <c r="C3019" s="425"/>
      <c r="D3019" s="425"/>
      <c r="E3019" s="425"/>
      <c r="F3019" s="425"/>
      <c r="G3019" s="425"/>
      <c r="H3019" s="425"/>
      <c r="I3019" s="425"/>
      <c r="J3019" s="425"/>
      <c r="K3019" s="425"/>
      <c r="O3019" s="46"/>
      <c r="P3019" s="46"/>
      <c r="Q3019" s="46"/>
      <c r="R3019" s="46"/>
      <c r="S3019" s="46"/>
      <c r="T3019" s="46"/>
      <c r="U3019" s="46"/>
      <c r="V3019" s="46"/>
      <c r="W3019" s="46"/>
      <c r="X3019" s="46"/>
      <c r="Y3019" s="46"/>
    </row>
    <row r="3020" spans="1:25" ht="15" customHeight="1" thickTop="1" x14ac:dyDescent="0.2">
      <c r="A3020" s="46"/>
      <c r="B3020" s="278"/>
      <c r="C3020" s="278"/>
      <c r="D3020" s="278"/>
      <c r="E3020" s="278"/>
      <c r="F3020" s="278"/>
      <c r="G3020" s="278"/>
      <c r="H3020" s="278"/>
      <c r="I3020" s="278"/>
      <c r="J3020" s="278"/>
      <c r="K3020" s="278"/>
      <c r="O3020" s="46"/>
      <c r="P3020" s="46"/>
      <c r="Q3020" s="46"/>
      <c r="R3020" s="46"/>
      <c r="S3020" s="46"/>
      <c r="T3020" s="46"/>
      <c r="U3020" s="46"/>
      <c r="V3020" s="46"/>
      <c r="W3020" s="46"/>
      <c r="X3020" s="46"/>
      <c r="Y3020" s="46"/>
    </row>
    <row r="3021" spans="1:25" ht="15" customHeight="1" x14ac:dyDescent="0.2">
      <c r="A3021" s="46"/>
      <c r="B3021" s="259" t="s">
        <v>730</v>
      </c>
      <c r="C3021" s="267" t="s">
        <v>24</v>
      </c>
      <c r="D3021" s="259" t="s">
        <v>25</v>
      </c>
      <c r="E3021" s="259" t="s">
        <v>26</v>
      </c>
      <c r="F3021" s="387" t="s">
        <v>917</v>
      </c>
      <c r="G3021" s="387"/>
      <c r="H3021" s="271" t="s">
        <v>27</v>
      </c>
      <c r="I3021" s="267" t="s">
        <v>28</v>
      </c>
      <c r="J3021" s="267" t="s">
        <v>29</v>
      </c>
      <c r="K3021" s="267" t="s">
        <v>30</v>
      </c>
      <c r="O3021" s="46"/>
      <c r="P3021" s="46"/>
      <c r="Q3021" s="46"/>
      <c r="R3021" s="46"/>
      <c r="S3021" s="46"/>
      <c r="T3021" s="46"/>
      <c r="U3021" s="46"/>
      <c r="V3021" s="46"/>
      <c r="W3021" s="46"/>
      <c r="X3021" s="46"/>
      <c r="Y3021" s="46"/>
    </row>
    <row r="3022" spans="1:25" ht="15" customHeight="1" x14ac:dyDescent="0.2">
      <c r="A3022" s="46"/>
      <c r="B3022" s="260" t="s">
        <v>918</v>
      </c>
      <c r="C3022" s="275" t="s">
        <v>2491</v>
      </c>
      <c r="D3022" s="260" t="s">
        <v>73</v>
      </c>
      <c r="E3022" s="260" t="s">
        <v>719</v>
      </c>
      <c r="F3022" s="388" t="s">
        <v>978</v>
      </c>
      <c r="G3022" s="388"/>
      <c r="H3022" s="274" t="s">
        <v>49</v>
      </c>
      <c r="I3022" s="277">
        <v>1</v>
      </c>
      <c r="J3022" s="276">
        <v>9.6</v>
      </c>
      <c r="K3022" s="276">
        <v>9.6</v>
      </c>
      <c r="O3022" s="46"/>
      <c r="P3022" s="46"/>
      <c r="Q3022" s="46"/>
      <c r="R3022" s="46"/>
      <c r="S3022" s="46"/>
      <c r="T3022" s="46"/>
      <c r="U3022" s="46"/>
      <c r="V3022" s="46"/>
      <c r="W3022" s="46"/>
      <c r="X3022" s="46"/>
      <c r="Y3022" s="46"/>
    </row>
    <row r="3023" spans="1:25" ht="15" customHeight="1" x14ac:dyDescent="0.2">
      <c r="A3023" s="46"/>
      <c r="B3023" s="261" t="s">
        <v>953</v>
      </c>
      <c r="C3023" s="280" t="s">
        <v>991</v>
      </c>
      <c r="D3023" s="261" t="s">
        <v>47</v>
      </c>
      <c r="E3023" s="261" t="s">
        <v>992</v>
      </c>
      <c r="F3023" s="385" t="s">
        <v>3970</v>
      </c>
      <c r="G3023" s="385"/>
      <c r="H3023" s="279" t="s">
        <v>950</v>
      </c>
      <c r="I3023" s="282">
        <v>4.9000000000000002E-2</v>
      </c>
      <c r="J3023" s="281">
        <v>43.64</v>
      </c>
      <c r="K3023" s="281">
        <v>2.13</v>
      </c>
      <c r="O3023" s="46"/>
      <c r="P3023" s="46"/>
      <c r="Q3023" s="46"/>
      <c r="R3023" s="46"/>
      <c r="S3023" s="46"/>
      <c r="T3023" s="46"/>
      <c r="U3023" s="46"/>
      <c r="V3023" s="46"/>
      <c r="W3023" s="46"/>
      <c r="X3023" s="46"/>
      <c r="Y3023" s="46"/>
    </row>
    <row r="3024" spans="1:25" ht="45.6" customHeight="1" x14ac:dyDescent="0.2">
      <c r="A3024" s="46"/>
      <c r="B3024" s="261" t="s">
        <v>953</v>
      </c>
      <c r="C3024" s="280" t="s">
        <v>988</v>
      </c>
      <c r="D3024" s="261" t="s">
        <v>47</v>
      </c>
      <c r="E3024" s="261" t="s">
        <v>989</v>
      </c>
      <c r="F3024" s="385" t="s">
        <v>3970</v>
      </c>
      <c r="G3024" s="385"/>
      <c r="H3024" s="279" t="s">
        <v>950</v>
      </c>
      <c r="I3024" s="282">
        <v>4.9000000000000002E-2</v>
      </c>
      <c r="J3024" s="281">
        <v>27.19</v>
      </c>
      <c r="K3024" s="281">
        <v>1.33</v>
      </c>
      <c r="O3024" s="46"/>
      <c r="P3024" s="46"/>
      <c r="Q3024" s="46"/>
      <c r="R3024" s="46"/>
      <c r="S3024" s="46"/>
      <c r="T3024" s="46"/>
      <c r="U3024" s="46"/>
      <c r="V3024" s="46"/>
      <c r="W3024" s="46"/>
      <c r="X3024" s="46"/>
      <c r="Y3024" s="46"/>
    </row>
    <row r="3025" spans="1:25" ht="15" customHeight="1" x14ac:dyDescent="0.2">
      <c r="A3025" s="46"/>
      <c r="B3025" s="262" t="s">
        <v>919</v>
      </c>
      <c r="C3025" s="284" t="s">
        <v>1715</v>
      </c>
      <c r="D3025" s="262" t="s">
        <v>43</v>
      </c>
      <c r="E3025" s="262" t="s">
        <v>1716</v>
      </c>
      <c r="F3025" s="389" t="s">
        <v>923</v>
      </c>
      <c r="G3025" s="389"/>
      <c r="H3025" s="283" t="s">
        <v>49</v>
      </c>
      <c r="I3025" s="286">
        <v>1</v>
      </c>
      <c r="J3025" s="285">
        <v>6.14</v>
      </c>
      <c r="K3025" s="285">
        <v>6.14</v>
      </c>
      <c r="O3025" s="46"/>
      <c r="P3025" s="46"/>
      <c r="Q3025" s="46"/>
      <c r="R3025" s="46"/>
      <c r="S3025" s="46"/>
      <c r="T3025" s="46"/>
      <c r="U3025" s="46"/>
      <c r="V3025" s="46"/>
      <c r="W3025" s="46"/>
      <c r="X3025" s="46"/>
      <c r="Y3025" s="46"/>
    </row>
    <row r="3026" spans="1:25" ht="15" customHeight="1" x14ac:dyDescent="0.2">
      <c r="A3026" s="46"/>
      <c r="B3026" s="263"/>
      <c r="C3026" s="263"/>
      <c r="D3026" s="263"/>
      <c r="E3026" s="263"/>
      <c r="F3026" s="263" t="s">
        <v>924</v>
      </c>
      <c r="G3026" s="289">
        <v>3.05</v>
      </c>
      <c r="H3026" s="263" t="s">
        <v>925</v>
      </c>
      <c r="I3026" s="289">
        <v>0</v>
      </c>
      <c r="J3026" s="263" t="s">
        <v>926</v>
      </c>
      <c r="K3026" s="289">
        <v>3.05</v>
      </c>
      <c r="O3026" s="46"/>
      <c r="P3026" s="46"/>
      <c r="Q3026" s="46"/>
      <c r="R3026" s="46"/>
      <c r="S3026" s="46"/>
      <c r="T3026" s="46"/>
      <c r="U3026" s="46"/>
      <c r="V3026" s="46"/>
      <c r="W3026" s="46"/>
      <c r="X3026" s="46"/>
      <c r="Y3026" s="46"/>
    </row>
    <row r="3027" spans="1:25" ht="15" customHeight="1" x14ac:dyDescent="0.2">
      <c r="A3027" s="46"/>
      <c r="B3027" s="263"/>
      <c r="C3027" s="263"/>
      <c r="D3027" s="263"/>
      <c r="E3027" s="263"/>
      <c r="F3027" s="263" t="s">
        <v>927</v>
      </c>
      <c r="G3027" s="289">
        <v>1.99</v>
      </c>
      <c r="H3027" s="263"/>
      <c r="I3027" s="386" t="s">
        <v>928</v>
      </c>
      <c r="J3027" s="386"/>
      <c r="K3027" s="289">
        <v>11.59</v>
      </c>
      <c r="O3027" s="46"/>
      <c r="P3027" s="46"/>
      <c r="Q3027" s="46"/>
      <c r="R3027" s="46"/>
      <c r="S3027" s="46"/>
      <c r="T3027" s="46"/>
      <c r="U3027" s="46"/>
      <c r="V3027" s="46"/>
      <c r="W3027" s="46"/>
      <c r="X3027" s="46"/>
      <c r="Y3027" s="46"/>
    </row>
    <row r="3028" spans="1:25" ht="15" customHeight="1" x14ac:dyDescent="0.2">
      <c r="A3028" s="46"/>
      <c r="B3028" s="401" t="s">
        <v>2776</v>
      </c>
      <c r="C3028" s="401"/>
      <c r="D3028" s="401"/>
      <c r="E3028" s="401"/>
      <c r="F3028" s="401"/>
      <c r="G3028" s="401"/>
      <c r="H3028" s="401"/>
      <c r="I3028" s="401"/>
      <c r="J3028" s="401"/>
      <c r="K3028" s="401"/>
      <c r="O3028" s="46"/>
      <c r="P3028" s="46"/>
      <c r="Q3028" s="46"/>
      <c r="R3028" s="46"/>
      <c r="S3028" s="46"/>
      <c r="T3028" s="46"/>
      <c r="U3028" s="46"/>
      <c r="V3028" s="46"/>
      <c r="W3028" s="46"/>
      <c r="X3028" s="46"/>
      <c r="Y3028" s="46"/>
    </row>
    <row r="3029" spans="1:25" ht="15" customHeight="1" thickBot="1" x14ac:dyDescent="0.25">
      <c r="A3029" s="46"/>
      <c r="B3029" s="425" t="s">
        <v>2845</v>
      </c>
      <c r="C3029" s="425"/>
      <c r="D3029" s="425"/>
      <c r="E3029" s="425"/>
      <c r="F3029" s="425"/>
      <c r="G3029" s="425"/>
      <c r="H3029" s="425"/>
      <c r="I3029" s="425"/>
      <c r="J3029" s="425"/>
      <c r="K3029" s="425"/>
      <c r="O3029" s="46"/>
      <c r="P3029" s="46"/>
      <c r="Q3029" s="46"/>
      <c r="R3029" s="46"/>
      <c r="S3029" s="46"/>
      <c r="T3029" s="46"/>
      <c r="U3029" s="46"/>
      <c r="V3029" s="46"/>
      <c r="W3029" s="46"/>
      <c r="X3029" s="46"/>
      <c r="Y3029" s="46"/>
    </row>
    <row r="3030" spans="1:25" ht="15" customHeight="1" thickTop="1" x14ac:dyDescent="0.2">
      <c r="A3030" s="46"/>
      <c r="B3030" s="278"/>
      <c r="C3030" s="278"/>
      <c r="D3030" s="278"/>
      <c r="E3030" s="278"/>
      <c r="F3030" s="278"/>
      <c r="G3030" s="278"/>
      <c r="H3030" s="278"/>
      <c r="I3030" s="278"/>
      <c r="J3030" s="278"/>
      <c r="K3030" s="278"/>
      <c r="O3030" s="46"/>
      <c r="P3030" s="46"/>
      <c r="Q3030" s="46"/>
      <c r="R3030" s="46"/>
      <c r="S3030" s="46"/>
      <c r="T3030" s="46"/>
      <c r="U3030" s="46"/>
      <c r="V3030" s="46"/>
      <c r="W3030" s="46"/>
      <c r="X3030" s="46"/>
      <c r="Y3030" s="46"/>
    </row>
    <row r="3031" spans="1:25" ht="15" customHeight="1" x14ac:dyDescent="0.2">
      <c r="A3031" s="46"/>
      <c r="B3031" s="259" t="s">
        <v>733</v>
      </c>
      <c r="C3031" s="267" t="s">
        <v>24</v>
      </c>
      <c r="D3031" s="259" t="s">
        <v>25</v>
      </c>
      <c r="E3031" s="259" t="s">
        <v>26</v>
      </c>
      <c r="F3031" s="387" t="s">
        <v>917</v>
      </c>
      <c r="G3031" s="387"/>
      <c r="H3031" s="271" t="s">
        <v>27</v>
      </c>
      <c r="I3031" s="267" t="s">
        <v>28</v>
      </c>
      <c r="J3031" s="267" t="s">
        <v>29</v>
      </c>
      <c r="K3031" s="267" t="s">
        <v>30</v>
      </c>
      <c r="O3031" s="46"/>
      <c r="P3031" s="46"/>
      <c r="Q3031" s="46"/>
      <c r="R3031" s="46"/>
      <c r="S3031" s="46"/>
      <c r="T3031" s="46"/>
      <c r="U3031" s="46"/>
      <c r="V3031" s="46"/>
      <c r="W3031" s="46"/>
      <c r="X3031" s="46"/>
      <c r="Y3031" s="46"/>
    </row>
    <row r="3032" spans="1:25" ht="15" customHeight="1" x14ac:dyDescent="0.2">
      <c r="A3032" s="46"/>
      <c r="B3032" s="260" t="s">
        <v>918</v>
      </c>
      <c r="C3032" s="275" t="s">
        <v>721</v>
      </c>
      <c r="D3032" s="260" t="s">
        <v>47</v>
      </c>
      <c r="E3032" s="260" t="s">
        <v>722</v>
      </c>
      <c r="F3032" s="388" t="s">
        <v>3978</v>
      </c>
      <c r="G3032" s="388"/>
      <c r="H3032" s="274" t="s">
        <v>49</v>
      </c>
      <c r="I3032" s="277">
        <v>1</v>
      </c>
      <c r="J3032" s="276">
        <v>45.35</v>
      </c>
      <c r="K3032" s="276">
        <v>45.35</v>
      </c>
      <c r="O3032" s="46"/>
      <c r="P3032" s="46"/>
      <c r="Q3032" s="46"/>
      <c r="R3032" s="46"/>
      <c r="S3032" s="46"/>
      <c r="T3032" s="46"/>
      <c r="U3032" s="46"/>
      <c r="V3032" s="46"/>
      <c r="W3032" s="46"/>
      <c r="X3032" s="46"/>
      <c r="Y3032" s="46"/>
    </row>
    <row r="3033" spans="1:25" ht="15" customHeight="1" x14ac:dyDescent="0.2">
      <c r="A3033" s="46"/>
      <c r="B3033" s="261" t="s">
        <v>953</v>
      </c>
      <c r="C3033" s="280" t="s">
        <v>735</v>
      </c>
      <c r="D3033" s="261" t="s">
        <v>47</v>
      </c>
      <c r="E3033" s="261" t="s">
        <v>736</v>
      </c>
      <c r="F3033" s="385" t="s">
        <v>3978</v>
      </c>
      <c r="G3033" s="385"/>
      <c r="H3033" s="279" t="s">
        <v>49</v>
      </c>
      <c r="I3033" s="282">
        <v>1</v>
      </c>
      <c r="J3033" s="281">
        <v>31.29</v>
      </c>
      <c r="K3033" s="281">
        <v>31.29</v>
      </c>
      <c r="O3033" s="46"/>
      <c r="P3033" s="46"/>
      <c r="Q3033" s="46"/>
      <c r="R3033" s="46"/>
      <c r="S3033" s="46"/>
      <c r="T3033" s="46"/>
      <c r="U3033" s="46"/>
      <c r="V3033" s="46"/>
      <c r="W3033" s="46"/>
      <c r="X3033" s="46"/>
      <c r="Y3033" s="46"/>
    </row>
    <row r="3034" spans="1:25" ht="45.6" customHeight="1" x14ac:dyDescent="0.2">
      <c r="A3034" s="46"/>
      <c r="B3034" s="261" t="s">
        <v>953</v>
      </c>
      <c r="C3034" s="280" t="s">
        <v>1705</v>
      </c>
      <c r="D3034" s="261" t="s">
        <v>47</v>
      </c>
      <c r="E3034" s="261" t="s">
        <v>1706</v>
      </c>
      <c r="F3034" s="385" t="s">
        <v>3978</v>
      </c>
      <c r="G3034" s="385"/>
      <c r="H3034" s="279" t="s">
        <v>49</v>
      </c>
      <c r="I3034" s="282">
        <v>1</v>
      </c>
      <c r="J3034" s="281">
        <v>14.06</v>
      </c>
      <c r="K3034" s="281">
        <v>14.06</v>
      </c>
      <c r="O3034" s="46"/>
      <c r="P3034" s="46"/>
      <c r="Q3034" s="46"/>
      <c r="R3034" s="46"/>
      <c r="S3034" s="46"/>
      <c r="T3034" s="46"/>
      <c r="U3034" s="46"/>
      <c r="V3034" s="46"/>
      <c r="W3034" s="46"/>
      <c r="X3034" s="46"/>
      <c r="Y3034" s="46"/>
    </row>
    <row r="3035" spans="1:25" ht="15" customHeight="1" x14ac:dyDescent="0.2">
      <c r="A3035" s="46"/>
      <c r="B3035" s="263"/>
      <c r="C3035" s="263"/>
      <c r="D3035" s="263"/>
      <c r="E3035" s="263"/>
      <c r="F3035" s="263" t="s">
        <v>924</v>
      </c>
      <c r="G3035" s="289">
        <v>27.72</v>
      </c>
      <c r="H3035" s="263" t="s">
        <v>925</v>
      </c>
      <c r="I3035" s="289">
        <v>0</v>
      </c>
      <c r="J3035" s="263" t="s">
        <v>926</v>
      </c>
      <c r="K3035" s="289">
        <v>27.72</v>
      </c>
      <c r="O3035" s="46"/>
      <c r="P3035" s="46"/>
      <c r="Q3035" s="46"/>
      <c r="R3035" s="46"/>
      <c r="S3035" s="46"/>
      <c r="T3035" s="46"/>
      <c r="U3035" s="46"/>
      <c r="V3035" s="46"/>
      <c r="W3035" s="46"/>
      <c r="X3035" s="46"/>
      <c r="Y3035" s="46"/>
    </row>
    <row r="3036" spans="1:25" ht="15" customHeight="1" thickBot="1" x14ac:dyDescent="0.25">
      <c r="A3036" s="46"/>
      <c r="B3036" s="263"/>
      <c r="C3036" s="263"/>
      <c r="D3036" s="263"/>
      <c r="E3036" s="263"/>
      <c r="F3036" s="263" t="s">
        <v>927</v>
      </c>
      <c r="G3036" s="289">
        <v>9.43</v>
      </c>
      <c r="H3036" s="263"/>
      <c r="I3036" s="386" t="s">
        <v>928</v>
      </c>
      <c r="J3036" s="386"/>
      <c r="K3036" s="289">
        <v>54.78</v>
      </c>
      <c r="O3036" s="46"/>
      <c r="P3036" s="46"/>
      <c r="Q3036" s="46"/>
      <c r="R3036" s="46"/>
      <c r="S3036" s="46"/>
      <c r="T3036" s="46"/>
      <c r="U3036" s="46"/>
      <c r="V3036" s="46"/>
      <c r="W3036" s="46"/>
      <c r="X3036" s="46"/>
      <c r="Y3036" s="46"/>
    </row>
    <row r="3037" spans="1:25" ht="15" customHeight="1" thickTop="1" x14ac:dyDescent="0.2">
      <c r="A3037" s="46"/>
      <c r="B3037" s="278"/>
      <c r="C3037" s="278"/>
      <c r="D3037" s="278"/>
      <c r="E3037" s="278"/>
      <c r="F3037" s="278"/>
      <c r="G3037" s="278"/>
      <c r="H3037" s="278"/>
      <c r="I3037" s="278"/>
      <c r="J3037" s="278"/>
      <c r="K3037" s="278"/>
      <c r="O3037" s="46"/>
      <c r="P3037" s="46"/>
      <c r="Q3037" s="46"/>
      <c r="R3037" s="46"/>
      <c r="S3037" s="46"/>
      <c r="T3037" s="46"/>
      <c r="U3037" s="46"/>
      <c r="V3037" s="46"/>
      <c r="W3037" s="46"/>
      <c r="X3037" s="46"/>
      <c r="Y3037" s="46"/>
    </row>
    <row r="3038" spans="1:25" ht="15" customHeight="1" x14ac:dyDescent="0.2">
      <c r="A3038" s="46"/>
      <c r="B3038" s="259" t="s">
        <v>734</v>
      </c>
      <c r="C3038" s="267" t="s">
        <v>24</v>
      </c>
      <c r="D3038" s="259" t="s">
        <v>25</v>
      </c>
      <c r="E3038" s="259" t="s">
        <v>26</v>
      </c>
      <c r="F3038" s="387" t="s">
        <v>917</v>
      </c>
      <c r="G3038" s="387"/>
      <c r="H3038" s="271" t="s">
        <v>27</v>
      </c>
      <c r="I3038" s="267" t="s">
        <v>28</v>
      </c>
      <c r="J3038" s="267" t="s">
        <v>29</v>
      </c>
      <c r="K3038" s="267" t="s">
        <v>30</v>
      </c>
      <c r="O3038" s="46"/>
      <c r="P3038" s="46"/>
      <c r="Q3038" s="46"/>
      <c r="R3038" s="46"/>
      <c r="S3038" s="46"/>
      <c r="T3038" s="46"/>
      <c r="U3038" s="46"/>
      <c r="V3038" s="46"/>
      <c r="W3038" s="46"/>
      <c r="X3038" s="46"/>
      <c r="Y3038" s="46"/>
    </row>
    <row r="3039" spans="1:25" ht="15" customHeight="1" x14ac:dyDescent="0.2">
      <c r="A3039" s="46"/>
      <c r="B3039" s="260" t="s">
        <v>918</v>
      </c>
      <c r="C3039" s="275" t="s">
        <v>3465</v>
      </c>
      <c r="D3039" s="260" t="s">
        <v>47</v>
      </c>
      <c r="E3039" s="260" t="s">
        <v>3466</v>
      </c>
      <c r="F3039" s="388" t="s">
        <v>3978</v>
      </c>
      <c r="G3039" s="388"/>
      <c r="H3039" s="274" t="s">
        <v>49</v>
      </c>
      <c r="I3039" s="277">
        <v>1</v>
      </c>
      <c r="J3039" s="276">
        <v>47.82</v>
      </c>
      <c r="K3039" s="276">
        <v>47.82</v>
      </c>
      <c r="O3039" s="46"/>
      <c r="P3039" s="46"/>
      <c r="Q3039" s="46"/>
      <c r="R3039" s="46"/>
      <c r="S3039" s="46"/>
      <c r="T3039" s="46"/>
      <c r="U3039" s="46"/>
      <c r="V3039" s="46"/>
      <c r="W3039" s="46"/>
      <c r="X3039" s="46"/>
      <c r="Y3039" s="46"/>
    </row>
    <row r="3040" spans="1:25" ht="15" customHeight="1" x14ac:dyDescent="0.2">
      <c r="A3040" s="46"/>
      <c r="B3040" s="261" t="s">
        <v>953</v>
      </c>
      <c r="C3040" s="280" t="s">
        <v>1705</v>
      </c>
      <c r="D3040" s="261" t="s">
        <v>47</v>
      </c>
      <c r="E3040" s="261" t="s">
        <v>1706</v>
      </c>
      <c r="F3040" s="385" t="s">
        <v>3978</v>
      </c>
      <c r="G3040" s="385"/>
      <c r="H3040" s="279" t="s">
        <v>49</v>
      </c>
      <c r="I3040" s="282">
        <v>1</v>
      </c>
      <c r="J3040" s="281">
        <v>14.06</v>
      </c>
      <c r="K3040" s="281">
        <v>14.06</v>
      </c>
      <c r="O3040" s="46"/>
      <c r="P3040" s="46"/>
      <c r="Q3040" s="46"/>
      <c r="R3040" s="46"/>
      <c r="S3040" s="46"/>
      <c r="T3040" s="46"/>
      <c r="U3040" s="46"/>
      <c r="V3040" s="46"/>
      <c r="W3040" s="46"/>
      <c r="X3040" s="46"/>
      <c r="Y3040" s="46"/>
    </row>
    <row r="3041" spans="1:25" ht="15" customHeight="1" x14ac:dyDescent="0.2">
      <c r="A3041" s="46"/>
      <c r="B3041" s="261" t="s">
        <v>953</v>
      </c>
      <c r="C3041" s="280" t="s">
        <v>738</v>
      </c>
      <c r="D3041" s="261" t="s">
        <v>47</v>
      </c>
      <c r="E3041" s="261" t="s">
        <v>739</v>
      </c>
      <c r="F3041" s="385" t="s">
        <v>3978</v>
      </c>
      <c r="G3041" s="385"/>
      <c r="H3041" s="279" t="s">
        <v>49</v>
      </c>
      <c r="I3041" s="282">
        <v>1</v>
      </c>
      <c r="J3041" s="281">
        <v>33.76</v>
      </c>
      <c r="K3041" s="281">
        <v>33.76</v>
      </c>
      <c r="O3041" s="46"/>
      <c r="P3041" s="46"/>
      <c r="Q3041" s="46"/>
      <c r="R3041" s="46"/>
      <c r="S3041" s="46"/>
      <c r="T3041" s="46"/>
      <c r="U3041" s="46"/>
      <c r="V3041" s="46"/>
      <c r="W3041" s="46"/>
      <c r="X3041" s="46"/>
      <c r="Y3041" s="46"/>
    </row>
    <row r="3042" spans="1:25" ht="15" customHeight="1" x14ac:dyDescent="0.2">
      <c r="A3042" s="46"/>
      <c r="B3042" s="263"/>
      <c r="C3042" s="263"/>
      <c r="D3042" s="263"/>
      <c r="E3042" s="263"/>
      <c r="F3042" s="263" t="s">
        <v>924</v>
      </c>
      <c r="G3042" s="289">
        <v>27.72</v>
      </c>
      <c r="H3042" s="263" t="s">
        <v>925</v>
      </c>
      <c r="I3042" s="289">
        <v>0</v>
      </c>
      <c r="J3042" s="263" t="s">
        <v>926</v>
      </c>
      <c r="K3042" s="289">
        <v>27.72</v>
      </c>
      <c r="O3042" s="46"/>
      <c r="P3042" s="46"/>
      <c r="Q3042" s="46"/>
      <c r="R3042" s="46"/>
      <c r="S3042" s="46"/>
      <c r="T3042" s="46"/>
      <c r="U3042" s="46"/>
      <c r="V3042" s="46"/>
      <c r="W3042" s="46"/>
      <c r="X3042" s="46"/>
      <c r="Y3042" s="46"/>
    </row>
    <row r="3043" spans="1:25" ht="15" customHeight="1" thickBot="1" x14ac:dyDescent="0.25">
      <c r="A3043" s="46"/>
      <c r="B3043" s="263"/>
      <c r="C3043" s="263"/>
      <c r="D3043" s="263"/>
      <c r="E3043" s="263"/>
      <c r="F3043" s="263" t="s">
        <v>927</v>
      </c>
      <c r="G3043" s="289">
        <v>9.9499999999999993</v>
      </c>
      <c r="H3043" s="263"/>
      <c r="I3043" s="386" t="s">
        <v>928</v>
      </c>
      <c r="J3043" s="386"/>
      <c r="K3043" s="289">
        <v>57.77</v>
      </c>
      <c r="O3043" s="46"/>
      <c r="P3043" s="46"/>
      <c r="Q3043" s="46"/>
      <c r="R3043" s="46"/>
      <c r="S3043" s="46"/>
      <c r="T3043" s="46"/>
      <c r="U3043" s="46"/>
      <c r="V3043" s="46"/>
      <c r="W3043" s="46"/>
      <c r="X3043" s="46"/>
      <c r="Y3043" s="46"/>
    </row>
    <row r="3044" spans="1:25" ht="45.6" customHeight="1" thickTop="1" x14ac:dyDescent="0.2">
      <c r="A3044" s="46"/>
      <c r="B3044" s="278"/>
      <c r="C3044" s="278"/>
      <c r="D3044" s="278"/>
      <c r="E3044" s="278"/>
      <c r="F3044" s="278"/>
      <c r="G3044" s="278"/>
      <c r="H3044" s="278"/>
      <c r="I3044" s="278"/>
      <c r="J3044" s="278"/>
      <c r="K3044" s="278"/>
      <c r="O3044" s="46"/>
      <c r="P3044" s="46"/>
      <c r="Q3044" s="46"/>
      <c r="R3044" s="46"/>
      <c r="S3044" s="46"/>
      <c r="T3044" s="46"/>
      <c r="U3044" s="46"/>
      <c r="V3044" s="46"/>
      <c r="W3044" s="46"/>
      <c r="X3044" s="46"/>
      <c r="Y3044" s="46"/>
    </row>
    <row r="3045" spans="1:25" ht="15" customHeight="1" x14ac:dyDescent="0.2">
      <c r="A3045" s="46"/>
      <c r="B3045" s="259" t="s">
        <v>737</v>
      </c>
      <c r="C3045" s="267" t="s">
        <v>24</v>
      </c>
      <c r="D3045" s="259" t="s">
        <v>25</v>
      </c>
      <c r="E3045" s="259" t="s">
        <v>26</v>
      </c>
      <c r="F3045" s="387" t="s">
        <v>917</v>
      </c>
      <c r="G3045" s="387"/>
      <c r="H3045" s="271" t="s">
        <v>27</v>
      </c>
      <c r="I3045" s="267" t="s">
        <v>28</v>
      </c>
      <c r="J3045" s="267" t="s">
        <v>29</v>
      </c>
      <c r="K3045" s="267" t="s">
        <v>30</v>
      </c>
      <c r="O3045" s="46"/>
      <c r="P3045" s="46"/>
      <c r="Q3045" s="46"/>
      <c r="R3045" s="46"/>
      <c r="S3045" s="46"/>
      <c r="T3045" s="46"/>
      <c r="U3045" s="46"/>
      <c r="V3045" s="46"/>
      <c r="W3045" s="46"/>
      <c r="X3045" s="46"/>
      <c r="Y3045" s="46"/>
    </row>
    <row r="3046" spans="1:25" ht="15" customHeight="1" x14ac:dyDescent="0.2">
      <c r="A3046" s="46"/>
      <c r="B3046" s="260" t="s">
        <v>918</v>
      </c>
      <c r="C3046" s="275" t="s">
        <v>3027</v>
      </c>
      <c r="D3046" s="260" t="s">
        <v>73</v>
      </c>
      <c r="E3046" s="260" t="s">
        <v>3028</v>
      </c>
      <c r="F3046" s="388" t="s">
        <v>978</v>
      </c>
      <c r="G3046" s="388"/>
      <c r="H3046" s="274" t="s">
        <v>49</v>
      </c>
      <c r="I3046" s="277">
        <v>1</v>
      </c>
      <c r="J3046" s="276">
        <v>30.48</v>
      </c>
      <c r="K3046" s="276">
        <v>30.48</v>
      </c>
      <c r="O3046" s="46"/>
      <c r="P3046" s="46"/>
      <c r="Q3046" s="46"/>
      <c r="R3046" s="46"/>
      <c r="S3046" s="46"/>
      <c r="T3046" s="46"/>
      <c r="U3046" s="46"/>
      <c r="V3046" s="46"/>
      <c r="W3046" s="46"/>
      <c r="X3046" s="46"/>
      <c r="Y3046" s="46"/>
    </row>
    <row r="3047" spans="1:25" ht="15" customHeight="1" x14ac:dyDescent="0.2">
      <c r="A3047" s="46"/>
      <c r="B3047" s="261" t="s">
        <v>953</v>
      </c>
      <c r="C3047" s="280" t="s">
        <v>988</v>
      </c>
      <c r="D3047" s="261" t="s">
        <v>47</v>
      </c>
      <c r="E3047" s="261" t="s">
        <v>989</v>
      </c>
      <c r="F3047" s="385" t="s">
        <v>3970</v>
      </c>
      <c r="G3047" s="385"/>
      <c r="H3047" s="279" t="s">
        <v>950</v>
      </c>
      <c r="I3047" s="282">
        <v>0.21099999999999999</v>
      </c>
      <c r="J3047" s="281">
        <v>27.19</v>
      </c>
      <c r="K3047" s="281">
        <v>5.73</v>
      </c>
      <c r="O3047" s="46"/>
      <c r="P3047" s="46"/>
      <c r="Q3047" s="46"/>
      <c r="R3047" s="46"/>
      <c r="S3047" s="46"/>
      <c r="T3047" s="46"/>
      <c r="U3047" s="46"/>
      <c r="V3047" s="46"/>
      <c r="W3047" s="46"/>
      <c r="X3047" s="46"/>
      <c r="Y3047" s="46"/>
    </row>
    <row r="3048" spans="1:25" ht="15" customHeight="1" x14ac:dyDescent="0.2">
      <c r="A3048" s="46"/>
      <c r="B3048" s="261" t="s">
        <v>953</v>
      </c>
      <c r="C3048" s="280" t="s">
        <v>991</v>
      </c>
      <c r="D3048" s="261" t="s">
        <v>47</v>
      </c>
      <c r="E3048" s="261" t="s">
        <v>992</v>
      </c>
      <c r="F3048" s="385" t="s">
        <v>3970</v>
      </c>
      <c r="G3048" s="385"/>
      <c r="H3048" s="279" t="s">
        <v>950</v>
      </c>
      <c r="I3048" s="282">
        <v>0.21099999999999999</v>
      </c>
      <c r="J3048" s="281">
        <v>43.64</v>
      </c>
      <c r="K3048" s="281">
        <v>9.1999999999999993</v>
      </c>
      <c r="O3048" s="46"/>
      <c r="P3048" s="46"/>
      <c r="Q3048" s="46"/>
      <c r="R3048" s="46"/>
      <c r="S3048" s="46"/>
      <c r="T3048" s="46"/>
      <c r="U3048" s="46"/>
      <c r="V3048" s="46"/>
      <c r="W3048" s="46"/>
      <c r="X3048" s="46"/>
      <c r="Y3048" s="46"/>
    </row>
    <row r="3049" spans="1:25" ht="15" customHeight="1" x14ac:dyDescent="0.2">
      <c r="A3049" s="46"/>
      <c r="B3049" s="262" t="s">
        <v>919</v>
      </c>
      <c r="C3049" s="284" t="s">
        <v>3113</v>
      </c>
      <c r="D3049" s="262" t="s">
        <v>43</v>
      </c>
      <c r="E3049" s="262" t="s">
        <v>3114</v>
      </c>
      <c r="F3049" s="389" t="s">
        <v>923</v>
      </c>
      <c r="G3049" s="389"/>
      <c r="H3049" s="283" t="s">
        <v>49</v>
      </c>
      <c r="I3049" s="286">
        <v>1</v>
      </c>
      <c r="J3049" s="285">
        <v>15.55</v>
      </c>
      <c r="K3049" s="285">
        <v>15.55</v>
      </c>
      <c r="O3049" s="46"/>
      <c r="P3049" s="46"/>
      <c r="Q3049" s="46"/>
      <c r="R3049" s="46"/>
      <c r="S3049" s="46"/>
      <c r="T3049" s="46"/>
      <c r="U3049" s="46"/>
      <c r="V3049" s="46"/>
      <c r="W3049" s="46"/>
      <c r="X3049" s="46"/>
      <c r="Y3049" s="46"/>
    </row>
    <row r="3050" spans="1:25" ht="15" customHeight="1" x14ac:dyDescent="0.2">
      <c r="A3050" s="46"/>
      <c r="B3050" s="263"/>
      <c r="C3050" s="263"/>
      <c r="D3050" s="263"/>
      <c r="E3050" s="263"/>
      <c r="F3050" s="263" t="s">
        <v>924</v>
      </c>
      <c r="G3050" s="289">
        <v>13.15</v>
      </c>
      <c r="H3050" s="263" t="s">
        <v>925</v>
      </c>
      <c r="I3050" s="289">
        <v>0</v>
      </c>
      <c r="J3050" s="263" t="s">
        <v>926</v>
      </c>
      <c r="K3050" s="289">
        <v>13.15</v>
      </c>
      <c r="O3050" s="46"/>
      <c r="P3050" s="46"/>
      <c r="Q3050" s="46"/>
      <c r="R3050" s="46"/>
      <c r="S3050" s="46"/>
      <c r="T3050" s="46"/>
      <c r="U3050" s="46"/>
      <c r="V3050" s="46"/>
      <c r="W3050" s="46"/>
      <c r="X3050" s="46"/>
      <c r="Y3050" s="46"/>
    </row>
    <row r="3051" spans="1:25" ht="15" customHeight="1" x14ac:dyDescent="0.2">
      <c r="A3051" s="46"/>
      <c r="B3051" s="263"/>
      <c r="C3051" s="263"/>
      <c r="D3051" s="263"/>
      <c r="E3051" s="263"/>
      <c r="F3051" s="263" t="s">
        <v>927</v>
      </c>
      <c r="G3051" s="289">
        <v>6.34</v>
      </c>
      <c r="H3051" s="263"/>
      <c r="I3051" s="386" t="s">
        <v>928</v>
      </c>
      <c r="J3051" s="386"/>
      <c r="K3051" s="289">
        <v>36.82</v>
      </c>
      <c r="O3051" s="46"/>
      <c r="P3051" s="46"/>
      <c r="Q3051" s="46"/>
      <c r="R3051" s="46"/>
      <c r="S3051" s="46"/>
      <c r="T3051" s="46"/>
      <c r="U3051" s="46"/>
      <c r="V3051" s="46"/>
      <c r="W3051" s="46"/>
      <c r="X3051" s="46"/>
      <c r="Y3051" s="46"/>
    </row>
    <row r="3052" spans="1:25" ht="15" customHeight="1" x14ac:dyDescent="0.2">
      <c r="A3052" s="46"/>
      <c r="B3052" s="401" t="s">
        <v>2776</v>
      </c>
      <c r="C3052" s="401"/>
      <c r="D3052" s="401"/>
      <c r="E3052" s="401"/>
      <c r="F3052" s="401"/>
      <c r="G3052" s="401"/>
      <c r="H3052" s="401"/>
      <c r="I3052" s="401"/>
      <c r="J3052" s="401"/>
      <c r="K3052" s="401"/>
      <c r="O3052" s="46"/>
      <c r="P3052" s="46"/>
      <c r="Q3052" s="46"/>
      <c r="R3052" s="46"/>
      <c r="S3052" s="46"/>
      <c r="T3052" s="46"/>
      <c r="U3052" s="46"/>
      <c r="V3052" s="46"/>
      <c r="W3052" s="46"/>
      <c r="X3052" s="46"/>
      <c r="Y3052" s="46"/>
    </row>
    <row r="3053" spans="1:25" ht="15" customHeight="1" thickBot="1" x14ac:dyDescent="0.25">
      <c r="A3053" s="46"/>
      <c r="B3053" s="425" t="s">
        <v>3157</v>
      </c>
      <c r="C3053" s="425"/>
      <c r="D3053" s="425"/>
      <c r="E3053" s="425"/>
      <c r="F3053" s="425"/>
      <c r="G3053" s="425"/>
      <c r="H3053" s="425"/>
      <c r="I3053" s="425"/>
      <c r="J3053" s="425"/>
      <c r="K3053" s="425"/>
      <c r="O3053" s="46"/>
      <c r="P3053" s="46"/>
      <c r="Q3053" s="46"/>
      <c r="R3053" s="46"/>
      <c r="S3053" s="46"/>
      <c r="T3053" s="46"/>
      <c r="U3053" s="46"/>
      <c r="V3053" s="46"/>
      <c r="W3053" s="46"/>
      <c r="X3053" s="46"/>
      <c r="Y3053" s="46"/>
    </row>
    <row r="3054" spans="1:25" ht="45.6" customHeight="1" thickTop="1" x14ac:dyDescent="0.2">
      <c r="A3054" s="46"/>
      <c r="B3054" s="278"/>
      <c r="C3054" s="278"/>
      <c r="D3054" s="278"/>
      <c r="E3054" s="278"/>
      <c r="F3054" s="278"/>
      <c r="G3054" s="278"/>
      <c r="H3054" s="278"/>
      <c r="I3054" s="278"/>
      <c r="J3054" s="278"/>
      <c r="K3054" s="278"/>
      <c r="O3054" s="46"/>
      <c r="P3054" s="46"/>
      <c r="Q3054" s="46"/>
      <c r="R3054" s="46"/>
      <c r="S3054" s="46"/>
      <c r="T3054" s="46"/>
      <c r="U3054" s="46"/>
      <c r="V3054" s="46"/>
      <c r="W3054" s="46"/>
      <c r="X3054" s="46"/>
      <c r="Y3054" s="46"/>
    </row>
    <row r="3055" spans="1:25" ht="15" customHeight="1" x14ac:dyDescent="0.2">
      <c r="A3055" s="46"/>
      <c r="B3055" s="259" t="s">
        <v>740</v>
      </c>
      <c r="C3055" s="267" t="s">
        <v>24</v>
      </c>
      <c r="D3055" s="259" t="s">
        <v>25</v>
      </c>
      <c r="E3055" s="259" t="s">
        <v>26</v>
      </c>
      <c r="F3055" s="387" t="s">
        <v>917</v>
      </c>
      <c r="G3055" s="387"/>
      <c r="H3055" s="271" t="s">
        <v>27</v>
      </c>
      <c r="I3055" s="267" t="s">
        <v>28</v>
      </c>
      <c r="J3055" s="267" t="s">
        <v>29</v>
      </c>
      <c r="K3055" s="267" t="s">
        <v>30</v>
      </c>
      <c r="O3055" s="46"/>
      <c r="P3055" s="46"/>
      <c r="Q3055" s="46"/>
      <c r="R3055" s="46"/>
      <c r="S3055" s="46"/>
      <c r="T3055" s="46"/>
      <c r="U3055" s="46"/>
      <c r="V3055" s="46"/>
      <c r="W3055" s="46"/>
      <c r="X3055" s="46"/>
      <c r="Y3055" s="46"/>
    </row>
    <row r="3056" spans="1:25" ht="15" customHeight="1" x14ac:dyDescent="0.2">
      <c r="A3056" s="46"/>
      <c r="B3056" s="260" t="s">
        <v>918</v>
      </c>
      <c r="C3056" s="275" t="s">
        <v>725</v>
      </c>
      <c r="D3056" s="260" t="s">
        <v>47</v>
      </c>
      <c r="E3056" s="260" t="s">
        <v>726</v>
      </c>
      <c r="F3056" s="388" t="s">
        <v>3978</v>
      </c>
      <c r="G3056" s="388"/>
      <c r="H3056" s="274" t="s">
        <v>49</v>
      </c>
      <c r="I3056" s="277">
        <v>1</v>
      </c>
      <c r="J3056" s="276">
        <v>51.04</v>
      </c>
      <c r="K3056" s="276">
        <v>51.04</v>
      </c>
      <c r="O3056" s="46"/>
      <c r="P3056" s="46"/>
      <c r="Q3056" s="46"/>
      <c r="R3056" s="46"/>
      <c r="S3056" s="46"/>
      <c r="T3056" s="46"/>
      <c r="U3056" s="46"/>
      <c r="V3056" s="46"/>
      <c r="W3056" s="46"/>
      <c r="X3056" s="46"/>
      <c r="Y3056" s="46"/>
    </row>
    <row r="3057" spans="1:25" ht="15" customHeight="1" x14ac:dyDescent="0.2">
      <c r="A3057" s="46"/>
      <c r="B3057" s="261" t="s">
        <v>953</v>
      </c>
      <c r="C3057" s="280" t="s">
        <v>991</v>
      </c>
      <c r="D3057" s="261" t="s">
        <v>47</v>
      </c>
      <c r="E3057" s="261" t="s">
        <v>992</v>
      </c>
      <c r="F3057" s="385" t="s">
        <v>3970</v>
      </c>
      <c r="G3057" s="385"/>
      <c r="H3057" s="279" t="s">
        <v>950</v>
      </c>
      <c r="I3057" s="282">
        <v>0.48599999999999999</v>
      </c>
      <c r="J3057" s="281">
        <v>43.64</v>
      </c>
      <c r="K3057" s="281">
        <v>21.2</v>
      </c>
      <c r="O3057" s="46"/>
      <c r="P3057" s="46"/>
      <c r="Q3057" s="46"/>
      <c r="R3057" s="46"/>
      <c r="S3057" s="46"/>
      <c r="T3057" s="46"/>
      <c r="U3057" s="46"/>
      <c r="V3057" s="46"/>
      <c r="W3057" s="46"/>
      <c r="X3057" s="46"/>
      <c r="Y3057" s="46"/>
    </row>
    <row r="3058" spans="1:25" ht="15" customHeight="1" x14ac:dyDescent="0.2">
      <c r="A3058" s="46"/>
      <c r="B3058" s="261" t="s">
        <v>953</v>
      </c>
      <c r="C3058" s="280" t="s">
        <v>988</v>
      </c>
      <c r="D3058" s="261" t="s">
        <v>47</v>
      </c>
      <c r="E3058" s="261" t="s">
        <v>989</v>
      </c>
      <c r="F3058" s="385" t="s">
        <v>3970</v>
      </c>
      <c r="G3058" s="385"/>
      <c r="H3058" s="279" t="s">
        <v>950</v>
      </c>
      <c r="I3058" s="282">
        <v>0.48599999999999999</v>
      </c>
      <c r="J3058" s="281">
        <v>27.19</v>
      </c>
      <c r="K3058" s="281">
        <v>13.21</v>
      </c>
      <c r="O3058" s="46"/>
      <c r="P3058" s="46"/>
      <c r="Q3058" s="46"/>
      <c r="R3058" s="46"/>
      <c r="S3058" s="46"/>
      <c r="T3058" s="46"/>
      <c r="U3058" s="46"/>
      <c r="V3058" s="46"/>
      <c r="W3058" s="46"/>
      <c r="X3058" s="46"/>
      <c r="Y3058" s="46"/>
    </row>
    <row r="3059" spans="1:25" ht="15" customHeight="1" x14ac:dyDescent="0.2">
      <c r="A3059" s="46"/>
      <c r="B3059" s="262" t="s">
        <v>919</v>
      </c>
      <c r="C3059" s="284" t="s">
        <v>1717</v>
      </c>
      <c r="D3059" s="262" t="s">
        <v>47</v>
      </c>
      <c r="E3059" s="262" t="s">
        <v>2734</v>
      </c>
      <c r="F3059" s="389" t="s">
        <v>923</v>
      </c>
      <c r="G3059" s="389"/>
      <c r="H3059" s="283" t="s">
        <v>49</v>
      </c>
      <c r="I3059" s="286">
        <v>1</v>
      </c>
      <c r="J3059" s="285">
        <v>8.85</v>
      </c>
      <c r="K3059" s="285">
        <v>8.85</v>
      </c>
      <c r="O3059" s="46"/>
      <c r="P3059" s="46"/>
      <c r="Q3059" s="46"/>
      <c r="R3059" s="46"/>
      <c r="S3059" s="46"/>
      <c r="T3059" s="46"/>
      <c r="U3059" s="46"/>
      <c r="V3059" s="46"/>
      <c r="W3059" s="46"/>
      <c r="X3059" s="46"/>
      <c r="Y3059" s="46"/>
    </row>
    <row r="3060" spans="1:25" ht="15" customHeight="1" x14ac:dyDescent="0.2">
      <c r="A3060" s="46"/>
      <c r="B3060" s="262" t="s">
        <v>919</v>
      </c>
      <c r="C3060" s="284" t="s">
        <v>1720</v>
      </c>
      <c r="D3060" s="262" t="s">
        <v>47</v>
      </c>
      <c r="E3060" s="262" t="s">
        <v>1721</v>
      </c>
      <c r="F3060" s="389" t="s">
        <v>923</v>
      </c>
      <c r="G3060" s="389"/>
      <c r="H3060" s="283" t="s">
        <v>49</v>
      </c>
      <c r="I3060" s="286">
        <v>1</v>
      </c>
      <c r="J3060" s="285">
        <v>7.78</v>
      </c>
      <c r="K3060" s="285">
        <v>7.78</v>
      </c>
      <c r="O3060" s="46"/>
      <c r="P3060" s="46"/>
      <c r="Q3060" s="46"/>
      <c r="R3060" s="46"/>
      <c r="S3060" s="46"/>
      <c r="T3060" s="46"/>
      <c r="U3060" s="46"/>
      <c r="V3060" s="46"/>
      <c r="W3060" s="46"/>
      <c r="X3060" s="46"/>
      <c r="Y3060" s="46"/>
    </row>
    <row r="3061" spans="1:25" ht="15" customHeight="1" x14ac:dyDescent="0.2">
      <c r="A3061" s="46"/>
      <c r="B3061" s="263"/>
      <c r="C3061" s="263"/>
      <c r="D3061" s="263"/>
      <c r="E3061" s="263"/>
      <c r="F3061" s="263" t="s">
        <v>924</v>
      </c>
      <c r="G3061" s="289">
        <v>30.28</v>
      </c>
      <c r="H3061" s="263" t="s">
        <v>925</v>
      </c>
      <c r="I3061" s="289">
        <v>0</v>
      </c>
      <c r="J3061" s="263" t="s">
        <v>926</v>
      </c>
      <c r="K3061" s="289">
        <v>30.28</v>
      </c>
      <c r="O3061" s="46"/>
      <c r="P3061" s="46"/>
      <c r="Q3061" s="46"/>
      <c r="R3061" s="46"/>
      <c r="S3061" s="46"/>
      <c r="T3061" s="46"/>
      <c r="U3061" s="46"/>
      <c r="V3061" s="46"/>
      <c r="W3061" s="46"/>
      <c r="X3061" s="46"/>
      <c r="Y3061" s="46"/>
    </row>
    <row r="3062" spans="1:25" ht="15" customHeight="1" thickBot="1" x14ac:dyDescent="0.25">
      <c r="A3062" s="46"/>
      <c r="B3062" s="263"/>
      <c r="C3062" s="263"/>
      <c r="D3062" s="263"/>
      <c r="E3062" s="263"/>
      <c r="F3062" s="263" t="s">
        <v>927</v>
      </c>
      <c r="G3062" s="289">
        <v>10.62</v>
      </c>
      <c r="H3062" s="263"/>
      <c r="I3062" s="386" t="s">
        <v>928</v>
      </c>
      <c r="J3062" s="386"/>
      <c r="K3062" s="289">
        <v>61.66</v>
      </c>
      <c r="O3062" s="46"/>
      <c r="P3062" s="46"/>
      <c r="Q3062" s="46"/>
      <c r="R3062" s="46"/>
      <c r="S3062" s="46"/>
      <c r="T3062" s="46"/>
      <c r="U3062" s="46"/>
      <c r="V3062" s="46"/>
      <c r="W3062" s="46"/>
      <c r="X3062" s="46"/>
      <c r="Y3062" s="46"/>
    </row>
    <row r="3063" spans="1:25" ht="15" customHeight="1" thickTop="1" x14ac:dyDescent="0.2">
      <c r="A3063" s="46"/>
      <c r="B3063" s="278"/>
      <c r="C3063" s="278"/>
      <c r="D3063" s="278"/>
      <c r="E3063" s="278"/>
      <c r="F3063" s="278"/>
      <c r="G3063" s="278"/>
      <c r="H3063" s="278"/>
      <c r="I3063" s="278"/>
      <c r="J3063" s="278"/>
      <c r="K3063" s="278"/>
      <c r="O3063" s="46"/>
      <c r="P3063" s="46"/>
      <c r="Q3063" s="46"/>
      <c r="R3063" s="46"/>
      <c r="S3063" s="46"/>
      <c r="T3063" s="46"/>
      <c r="U3063" s="46"/>
      <c r="V3063" s="46"/>
      <c r="W3063" s="46"/>
      <c r="X3063" s="46"/>
      <c r="Y3063" s="46"/>
    </row>
    <row r="3064" spans="1:25" ht="45.6" customHeight="1" x14ac:dyDescent="0.2">
      <c r="A3064" s="46"/>
      <c r="B3064" s="259" t="s">
        <v>741</v>
      </c>
      <c r="C3064" s="267" t="s">
        <v>24</v>
      </c>
      <c r="D3064" s="259" t="s">
        <v>25</v>
      </c>
      <c r="E3064" s="259" t="s">
        <v>26</v>
      </c>
      <c r="F3064" s="387" t="s">
        <v>917</v>
      </c>
      <c r="G3064" s="387"/>
      <c r="H3064" s="271" t="s">
        <v>27</v>
      </c>
      <c r="I3064" s="267" t="s">
        <v>28</v>
      </c>
      <c r="J3064" s="267" t="s">
        <v>29</v>
      </c>
      <c r="K3064" s="267" t="s">
        <v>30</v>
      </c>
      <c r="O3064" s="46"/>
      <c r="P3064" s="46"/>
      <c r="Q3064" s="46"/>
      <c r="R3064" s="46"/>
      <c r="S3064" s="46"/>
      <c r="T3064" s="46"/>
      <c r="U3064" s="46"/>
      <c r="V3064" s="46"/>
      <c r="W3064" s="46"/>
      <c r="X3064" s="46"/>
      <c r="Y3064" s="46"/>
    </row>
    <row r="3065" spans="1:25" ht="15" customHeight="1" x14ac:dyDescent="0.2">
      <c r="A3065" s="46"/>
      <c r="B3065" s="260" t="s">
        <v>918</v>
      </c>
      <c r="C3065" s="275" t="s">
        <v>3467</v>
      </c>
      <c r="D3065" s="260" t="s">
        <v>47</v>
      </c>
      <c r="E3065" s="260" t="s">
        <v>3468</v>
      </c>
      <c r="F3065" s="388" t="s">
        <v>3978</v>
      </c>
      <c r="G3065" s="388"/>
      <c r="H3065" s="274" t="s">
        <v>49</v>
      </c>
      <c r="I3065" s="277">
        <v>1</v>
      </c>
      <c r="J3065" s="276">
        <v>70.86</v>
      </c>
      <c r="K3065" s="276">
        <v>70.86</v>
      </c>
      <c r="O3065" s="46"/>
      <c r="P3065" s="46"/>
      <c r="Q3065" s="46"/>
      <c r="R3065" s="46"/>
      <c r="S3065" s="46"/>
      <c r="T3065" s="46"/>
      <c r="U3065" s="46"/>
      <c r="V3065" s="46"/>
      <c r="W3065" s="46"/>
      <c r="X3065" s="46"/>
      <c r="Y3065" s="46"/>
    </row>
    <row r="3066" spans="1:25" ht="15" customHeight="1" x14ac:dyDescent="0.2">
      <c r="A3066" s="46"/>
      <c r="B3066" s="261" t="s">
        <v>953</v>
      </c>
      <c r="C3066" s="280" t="s">
        <v>991</v>
      </c>
      <c r="D3066" s="261" t="s">
        <v>47</v>
      </c>
      <c r="E3066" s="261" t="s">
        <v>992</v>
      </c>
      <c r="F3066" s="385" t="s">
        <v>3970</v>
      </c>
      <c r="G3066" s="385"/>
      <c r="H3066" s="279" t="s">
        <v>950</v>
      </c>
      <c r="I3066" s="282">
        <v>0.65600000000000003</v>
      </c>
      <c r="J3066" s="281">
        <v>43.64</v>
      </c>
      <c r="K3066" s="281">
        <v>28.62</v>
      </c>
      <c r="O3066" s="46"/>
      <c r="P3066" s="46"/>
      <c r="Q3066" s="46"/>
      <c r="R3066" s="46"/>
      <c r="S3066" s="46"/>
      <c r="T3066" s="46"/>
      <c r="U3066" s="46"/>
      <c r="V3066" s="46"/>
      <c r="W3066" s="46"/>
      <c r="X3066" s="46"/>
      <c r="Y3066" s="46"/>
    </row>
    <row r="3067" spans="1:25" ht="15" customHeight="1" x14ac:dyDescent="0.2">
      <c r="A3067" s="46"/>
      <c r="B3067" s="261" t="s">
        <v>953</v>
      </c>
      <c r="C3067" s="280" t="s">
        <v>988</v>
      </c>
      <c r="D3067" s="261" t="s">
        <v>47</v>
      </c>
      <c r="E3067" s="261" t="s">
        <v>989</v>
      </c>
      <c r="F3067" s="385" t="s">
        <v>3970</v>
      </c>
      <c r="G3067" s="385"/>
      <c r="H3067" s="279" t="s">
        <v>950</v>
      </c>
      <c r="I3067" s="282">
        <v>0.65600000000000003</v>
      </c>
      <c r="J3067" s="281">
        <v>27.19</v>
      </c>
      <c r="K3067" s="281">
        <v>17.829999999999998</v>
      </c>
      <c r="O3067" s="46"/>
      <c r="P3067" s="46"/>
      <c r="Q3067" s="46"/>
      <c r="R3067" s="46"/>
      <c r="S3067" s="46"/>
      <c r="T3067" s="46"/>
      <c r="U3067" s="46"/>
      <c r="V3067" s="46"/>
      <c r="W3067" s="46"/>
      <c r="X3067" s="46"/>
      <c r="Y3067" s="46"/>
    </row>
    <row r="3068" spans="1:25" ht="15" customHeight="1" x14ac:dyDescent="0.2">
      <c r="A3068" s="46"/>
      <c r="B3068" s="262" t="s">
        <v>919</v>
      </c>
      <c r="C3068" s="284" t="s">
        <v>1720</v>
      </c>
      <c r="D3068" s="262" t="s">
        <v>47</v>
      </c>
      <c r="E3068" s="262" t="s">
        <v>1721</v>
      </c>
      <c r="F3068" s="389" t="s">
        <v>923</v>
      </c>
      <c r="G3068" s="389"/>
      <c r="H3068" s="283" t="s">
        <v>49</v>
      </c>
      <c r="I3068" s="286">
        <v>2</v>
      </c>
      <c r="J3068" s="285">
        <v>7.78</v>
      </c>
      <c r="K3068" s="285">
        <v>15.56</v>
      </c>
      <c r="O3068" s="46"/>
      <c r="P3068" s="46"/>
      <c r="Q3068" s="46"/>
      <c r="R3068" s="46"/>
      <c r="S3068" s="46"/>
      <c r="T3068" s="46"/>
      <c r="U3068" s="46"/>
      <c r="V3068" s="46"/>
      <c r="W3068" s="46"/>
      <c r="X3068" s="46"/>
      <c r="Y3068" s="46"/>
    </row>
    <row r="3069" spans="1:25" ht="15" customHeight="1" x14ac:dyDescent="0.2">
      <c r="A3069" s="46"/>
      <c r="B3069" s="262" t="s">
        <v>919</v>
      </c>
      <c r="C3069" s="284" t="s">
        <v>1717</v>
      </c>
      <c r="D3069" s="262" t="s">
        <v>47</v>
      </c>
      <c r="E3069" s="262" t="s">
        <v>2734</v>
      </c>
      <c r="F3069" s="389" t="s">
        <v>923</v>
      </c>
      <c r="G3069" s="389"/>
      <c r="H3069" s="283" t="s">
        <v>49</v>
      </c>
      <c r="I3069" s="286">
        <v>1</v>
      </c>
      <c r="J3069" s="285">
        <v>8.85</v>
      </c>
      <c r="K3069" s="285">
        <v>8.85</v>
      </c>
      <c r="O3069" s="46"/>
      <c r="P3069" s="46"/>
      <c r="Q3069" s="46"/>
      <c r="R3069" s="46"/>
      <c r="S3069" s="46"/>
      <c r="T3069" s="46"/>
      <c r="U3069" s="46"/>
      <c r="V3069" s="46"/>
      <c r="W3069" s="46"/>
      <c r="X3069" s="46"/>
      <c r="Y3069" s="46"/>
    </row>
    <row r="3070" spans="1:25" ht="15" customHeight="1" x14ac:dyDescent="0.2">
      <c r="A3070" s="46"/>
      <c r="B3070" s="263"/>
      <c r="C3070" s="263"/>
      <c r="D3070" s="263"/>
      <c r="E3070" s="263"/>
      <c r="F3070" s="263" t="s">
        <v>924</v>
      </c>
      <c r="G3070" s="289">
        <v>40.869999999999997</v>
      </c>
      <c r="H3070" s="263" t="s">
        <v>925</v>
      </c>
      <c r="I3070" s="289">
        <v>0</v>
      </c>
      <c r="J3070" s="263" t="s">
        <v>926</v>
      </c>
      <c r="K3070" s="289">
        <v>40.869999999999997</v>
      </c>
      <c r="O3070" s="46"/>
      <c r="P3070" s="46"/>
      <c r="Q3070" s="46"/>
      <c r="R3070" s="46"/>
      <c r="S3070" s="46"/>
      <c r="T3070" s="46"/>
      <c r="U3070" s="46"/>
      <c r="V3070" s="46"/>
      <c r="W3070" s="46"/>
      <c r="X3070" s="46"/>
      <c r="Y3070" s="46"/>
    </row>
    <row r="3071" spans="1:25" ht="15" customHeight="1" thickBot="1" x14ac:dyDescent="0.25">
      <c r="A3071" s="46"/>
      <c r="B3071" s="263"/>
      <c r="C3071" s="263"/>
      <c r="D3071" s="263"/>
      <c r="E3071" s="263"/>
      <c r="F3071" s="263" t="s">
        <v>927</v>
      </c>
      <c r="G3071" s="289">
        <v>14.74</v>
      </c>
      <c r="H3071" s="263"/>
      <c r="I3071" s="386" t="s">
        <v>928</v>
      </c>
      <c r="J3071" s="386"/>
      <c r="K3071" s="289">
        <v>85.6</v>
      </c>
      <c r="O3071" s="46"/>
      <c r="P3071" s="46"/>
      <c r="Q3071" s="46"/>
      <c r="R3071" s="46"/>
      <c r="S3071" s="46"/>
      <c r="T3071" s="46"/>
      <c r="U3071" s="46"/>
      <c r="V3071" s="46"/>
      <c r="W3071" s="46"/>
      <c r="X3071" s="46"/>
      <c r="Y3071" s="46"/>
    </row>
    <row r="3072" spans="1:25" ht="15" customHeight="1" thickTop="1" x14ac:dyDescent="0.2">
      <c r="A3072" s="46"/>
      <c r="B3072" s="278"/>
      <c r="C3072" s="278"/>
      <c r="D3072" s="278"/>
      <c r="E3072" s="278"/>
      <c r="F3072" s="278"/>
      <c r="G3072" s="278"/>
      <c r="H3072" s="278"/>
      <c r="I3072" s="278"/>
      <c r="J3072" s="278"/>
      <c r="K3072" s="278"/>
      <c r="O3072" s="46"/>
      <c r="P3072" s="46"/>
      <c r="Q3072" s="46"/>
      <c r="R3072" s="46"/>
      <c r="S3072" s="46"/>
      <c r="T3072" s="46"/>
      <c r="U3072" s="46"/>
      <c r="V3072" s="46"/>
      <c r="W3072" s="46"/>
      <c r="X3072" s="46"/>
      <c r="Y3072" s="46"/>
    </row>
    <row r="3073" spans="1:25" ht="15" customHeight="1" x14ac:dyDescent="0.2">
      <c r="A3073" s="46"/>
      <c r="B3073" s="259" t="s">
        <v>742</v>
      </c>
      <c r="C3073" s="267" t="s">
        <v>24</v>
      </c>
      <c r="D3073" s="259" t="s">
        <v>25</v>
      </c>
      <c r="E3073" s="259" t="s">
        <v>26</v>
      </c>
      <c r="F3073" s="387" t="s">
        <v>917</v>
      </c>
      <c r="G3073" s="387"/>
      <c r="H3073" s="271" t="s">
        <v>27</v>
      </c>
      <c r="I3073" s="267" t="s">
        <v>28</v>
      </c>
      <c r="J3073" s="267" t="s">
        <v>29</v>
      </c>
      <c r="K3073" s="267" t="s">
        <v>30</v>
      </c>
      <c r="O3073" s="46"/>
      <c r="P3073" s="46"/>
      <c r="Q3073" s="46"/>
      <c r="R3073" s="46"/>
      <c r="S3073" s="46"/>
      <c r="T3073" s="46"/>
      <c r="U3073" s="46"/>
      <c r="V3073" s="46"/>
      <c r="W3073" s="46"/>
      <c r="X3073" s="46"/>
      <c r="Y3073" s="46"/>
    </row>
    <row r="3074" spans="1:25" ht="45.6" customHeight="1" x14ac:dyDescent="0.2">
      <c r="A3074" s="46"/>
      <c r="B3074" s="260" t="s">
        <v>918</v>
      </c>
      <c r="C3074" s="275" t="s">
        <v>728</v>
      </c>
      <c r="D3074" s="260" t="s">
        <v>47</v>
      </c>
      <c r="E3074" s="260" t="s">
        <v>729</v>
      </c>
      <c r="F3074" s="388" t="s">
        <v>3978</v>
      </c>
      <c r="G3074" s="388"/>
      <c r="H3074" s="274" t="s">
        <v>49</v>
      </c>
      <c r="I3074" s="277">
        <v>1</v>
      </c>
      <c r="J3074" s="276">
        <v>58.21</v>
      </c>
      <c r="K3074" s="276">
        <v>58.21</v>
      </c>
      <c r="O3074" s="46"/>
      <c r="P3074" s="46"/>
      <c r="Q3074" s="46"/>
      <c r="R3074" s="46"/>
      <c r="S3074" s="46"/>
      <c r="T3074" s="46"/>
      <c r="U3074" s="46"/>
      <c r="V3074" s="46"/>
      <c r="W3074" s="46"/>
      <c r="X3074" s="46"/>
      <c r="Y3074" s="46"/>
    </row>
    <row r="3075" spans="1:25" ht="15" customHeight="1" x14ac:dyDescent="0.2">
      <c r="A3075" s="46"/>
      <c r="B3075" s="261" t="s">
        <v>953</v>
      </c>
      <c r="C3075" s="280" t="s">
        <v>991</v>
      </c>
      <c r="D3075" s="261" t="s">
        <v>47</v>
      </c>
      <c r="E3075" s="261" t="s">
        <v>992</v>
      </c>
      <c r="F3075" s="385" t="s">
        <v>3970</v>
      </c>
      <c r="G3075" s="385"/>
      <c r="H3075" s="279" t="s">
        <v>950</v>
      </c>
      <c r="I3075" s="282">
        <v>0.57199999999999995</v>
      </c>
      <c r="J3075" s="281">
        <v>43.64</v>
      </c>
      <c r="K3075" s="281">
        <v>24.96</v>
      </c>
      <c r="O3075" s="46"/>
      <c r="P3075" s="46"/>
      <c r="Q3075" s="46"/>
      <c r="R3075" s="46"/>
      <c r="S3075" s="46"/>
      <c r="T3075" s="46"/>
      <c r="U3075" s="46"/>
      <c r="V3075" s="46"/>
      <c r="W3075" s="46"/>
      <c r="X3075" s="46"/>
      <c r="Y3075" s="46"/>
    </row>
    <row r="3076" spans="1:25" ht="15" customHeight="1" x14ac:dyDescent="0.2">
      <c r="A3076" s="46"/>
      <c r="B3076" s="261" t="s">
        <v>953</v>
      </c>
      <c r="C3076" s="280" t="s">
        <v>988</v>
      </c>
      <c r="D3076" s="261" t="s">
        <v>47</v>
      </c>
      <c r="E3076" s="261" t="s">
        <v>989</v>
      </c>
      <c r="F3076" s="385" t="s">
        <v>3970</v>
      </c>
      <c r="G3076" s="385"/>
      <c r="H3076" s="279" t="s">
        <v>950</v>
      </c>
      <c r="I3076" s="282">
        <v>0.57199999999999995</v>
      </c>
      <c r="J3076" s="281">
        <v>27.19</v>
      </c>
      <c r="K3076" s="281">
        <v>15.55</v>
      </c>
      <c r="O3076" s="46"/>
      <c r="P3076" s="46"/>
      <c r="Q3076" s="46"/>
      <c r="R3076" s="46"/>
      <c r="S3076" s="46"/>
      <c r="T3076" s="46"/>
      <c r="U3076" s="46"/>
      <c r="V3076" s="46"/>
      <c r="W3076" s="46"/>
      <c r="X3076" s="46"/>
      <c r="Y3076" s="46"/>
    </row>
    <row r="3077" spans="1:25" ht="15" customHeight="1" x14ac:dyDescent="0.2">
      <c r="A3077" s="46"/>
      <c r="B3077" s="262" t="s">
        <v>919</v>
      </c>
      <c r="C3077" s="284" t="s">
        <v>1717</v>
      </c>
      <c r="D3077" s="262" t="s">
        <v>47</v>
      </c>
      <c r="E3077" s="262" t="s">
        <v>2734</v>
      </c>
      <c r="F3077" s="389" t="s">
        <v>923</v>
      </c>
      <c r="G3077" s="389"/>
      <c r="H3077" s="283" t="s">
        <v>49</v>
      </c>
      <c r="I3077" s="286">
        <v>2</v>
      </c>
      <c r="J3077" s="285">
        <v>8.85</v>
      </c>
      <c r="K3077" s="285">
        <v>17.7</v>
      </c>
      <c r="O3077" s="46"/>
      <c r="P3077" s="46"/>
      <c r="Q3077" s="46"/>
      <c r="R3077" s="46"/>
      <c r="S3077" s="46"/>
      <c r="T3077" s="46"/>
      <c r="U3077" s="46"/>
      <c r="V3077" s="46"/>
      <c r="W3077" s="46"/>
      <c r="X3077" s="46"/>
      <c r="Y3077" s="46"/>
    </row>
    <row r="3078" spans="1:25" ht="15" customHeight="1" x14ac:dyDescent="0.2">
      <c r="A3078" s="46"/>
      <c r="B3078" s="263"/>
      <c r="C3078" s="263"/>
      <c r="D3078" s="263"/>
      <c r="E3078" s="263"/>
      <c r="F3078" s="263" t="s">
        <v>924</v>
      </c>
      <c r="G3078" s="289">
        <v>35.65</v>
      </c>
      <c r="H3078" s="263" t="s">
        <v>925</v>
      </c>
      <c r="I3078" s="289">
        <v>0</v>
      </c>
      <c r="J3078" s="263" t="s">
        <v>926</v>
      </c>
      <c r="K3078" s="289">
        <v>35.65</v>
      </c>
      <c r="O3078" s="46"/>
      <c r="P3078" s="46"/>
      <c r="Q3078" s="46"/>
      <c r="R3078" s="46"/>
      <c r="S3078" s="46"/>
      <c r="T3078" s="46"/>
      <c r="U3078" s="46"/>
      <c r="V3078" s="46"/>
      <c r="W3078" s="46"/>
      <c r="X3078" s="46"/>
      <c r="Y3078" s="46"/>
    </row>
    <row r="3079" spans="1:25" ht="15" customHeight="1" thickBot="1" x14ac:dyDescent="0.25">
      <c r="A3079" s="46"/>
      <c r="B3079" s="263"/>
      <c r="C3079" s="263"/>
      <c r="D3079" s="263"/>
      <c r="E3079" s="263"/>
      <c r="F3079" s="263" t="s">
        <v>927</v>
      </c>
      <c r="G3079" s="289">
        <v>12.11</v>
      </c>
      <c r="H3079" s="263"/>
      <c r="I3079" s="386" t="s">
        <v>928</v>
      </c>
      <c r="J3079" s="386"/>
      <c r="K3079" s="289">
        <v>70.319999999999993</v>
      </c>
      <c r="O3079" s="46"/>
      <c r="P3079" s="46"/>
      <c r="Q3079" s="46"/>
      <c r="R3079" s="46"/>
      <c r="S3079" s="46"/>
      <c r="T3079" s="46"/>
      <c r="U3079" s="46"/>
      <c r="V3079" s="46"/>
      <c r="W3079" s="46"/>
      <c r="X3079" s="46"/>
      <c r="Y3079" s="46"/>
    </row>
    <row r="3080" spans="1:25" ht="15" customHeight="1" thickTop="1" x14ac:dyDescent="0.2">
      <c r="A3080" s="46"/>
      <c r="B3080" s="278"/>
      <c r="C3080" s="278"/>
      <c r="D3080" s="278"/>
      <c r="E3080" s="278"/>
      <c r="F3080" s="278"/>
      <c r="G3080" s="278"/>
      <c r="H3080" s="278"/>
      <c r="I3080" s="278"/>
      <c r="J3080" s="278"/>
      <c r="K3080" s="278"/>
      <c r="O3080" s="46"/>
      <c r="P3080" s="46"/>
      <c r="Q3080" s="46"/>
      <c r="R3080" s="46"/>
      <c r="S3080" s="46"/>
      <c r="T3080" s="46"/>
      <c r="U3080" s="46"/>
      <c r="V3080" s="46"/>
      <c r="W3080" s="46"/>
      <c r="X3080" s="46"/>
      <c r="Y3080" s="46"/>
    </row>
    <row r="3081" spans="1:25" ht="15" customHeight="1" x14ac:dyDescent="0.2">
      <c r="A3081" s="46"/>
      <c r="B3081" s="259" t="s">
        <v>743</v>
      </c>
      <c r="C3081" s="267" t="s">
        <v>24</v>
      </c>
      <c r="D3081" s="259" t="s">
        <v>25</v>
      </c>
      <c r="E3081" s="259" t="s">
        <v>26</v>
      </c>
      <c r="F3081" s="387" t="s">
        <v>917</v>
      </c>
      <c r="G3081" s="387"/>
      <c r="H3081" s="271" t="s">
        <v>27</v>
      </c>
      <c r="I3081" s="267" t="s">
        <v>28</v>
      </c>
      <c r="J3081" s="267" t="s">
        <v>29</v>
      </c>
      <c r="K3081" s="267" t="s">
        <v>30</v>
      </c>
      <c r="O3081" s="46"/>
      <c r="P3081" s="46"/>
      <c r="Q3081" s="46"/>
      <c r="R3081" s="46"/>
      <c r="S3081" s="46"/>
      <c r="T3081" s="46"/>
      <c r="U3081" s="46"/>
      <c r="V3081" s="46"/>
      <c r="W3081" s="46"/>
      <c r="X3081" s="46"/>
      <c r="Y3081" s="46"/>
    </row>
    <row r="3082" spans="1:25" ht="15" customHeight="1" x14ac:dyDescent="0.2">
      <c r="A3082" s="46"/>
      <c r="B3082" s="260" t="s">
        <v>918</v>
      </c>
      <c r="C3082" s="275" t="s">
        <v>731</v>
      </c>
      <c r="D3082" s="260" t="s">
        <v>47</v>
      </c>
      <c r="E3082" s="260" t="s">
        <v>732</v>
      </c>
      <c r="F3082" s="388" t="s">
        <v>3978</v>
      </c>
      <c r="G3082" s="388"/>
      <c r="H3082" s="274" t="s">
        <v>49</v>
      </c>
      <c r="I3082" s="277">
        <v>1</v>
      </c>
      <c r="J3082" s="276">
        <v>63.15</v>
      </c>
      <c r="K3082" s="276">
        <v>63.15</v>
      </c>
      <c r="O3082" s="46"/>
      <c r="P3082" s="46"/>
      <c r="Q3082" s="46"/>
      <c r="R3082" s="46"/>
      <c r="S3082" s="46"/>
      <c r="T3082" s="46"/>
      <c r="U3082" s="46"/>
      <c r="V3082" s="46"/>
      <c r="W3082" s="46"/>
      <c r="X3082" s="46"/>
      <c r="Y3082" s="46"/>
    </row>
    <row r="3083" spans="1:25" ht="15" customHeight="1" x14ac:dyDescent="0.2">
      <c r="A3083" s="46"/>
      <c r="B3083" s="261" t="s">
        <v>953</v>
      </c>
      <c r="C3083" s="280" t="s">
        <v>991</v>
      </c>
      <c r="D3083" s="261" t="s">
        <v>47</v>
      </c>
      <c r="E3083" s="261" t="s">
        <v>992</v>
      </c>
      <c r="F3083" s="385" t="s">
        <v>3970</v>
      </c>
      <c r="G3083" s="385"/>
      <c r="H3083" s="279" t="s">
        <v>950</v>
      </c>
      <c r="I3083" s="282">
        <v>0.57199999999999995</v>
      </c>
      <c r="J3083" s="281">
        <v>43.64</v>
      </c>
      <c r="K3083" s="281">
        <v>24.96</v>
      </c>
      <c r="O3083" s="46"/>
      <c r="P3083" s="46"/>
      <c r="Q3083" s="46"/>
      <c r="R3083" s="46"/>
      <c r="S3083" s="46"/>
      <c r="T3083" s="46"/>
      <c r="U3083" s="46"/>
      <c r="V3083" s="46"/>
      <c r="W3083" s="46"/>
      <c r="X3083" s="46"/>
      <c r="Y3083" s="46"/>
    </row>
    <row r="3084" spans="1:25" ht="45.6" customHeight="1" x14ac:dyDescent="0.2">
      <c r="A3084" s="46"/>
      <c r="B3084" s="261" t="s">
        <v>953</v>
      </c>
      <c r="C3084" s="280" t="s">
        <v>988</v>
      </c>
      <c r="D3084" s="261" t="s">
        <v>47</v>
      </c>
      <c r="E3084" s="261" t="s">
        <v>989</v>
      </c>
      <c r="F3084" s="385" t="s">
        <v>3970</v>
      </c>
      <c r="G3084" s="385"/>
      <c r="H3084" s="279" t="s">
        <v>950</v>
      </c>
      <c r="I3084" s="282">
        <v>0.57199999999999995</v>
      </c>
      <c r="J3084" s="281">
        <v>27.19</v>
      </c>
      <c r="K3084" s="281">
        <v>15.55</v>
      </c>
      <c r="O3084" s="46"/>
      <c r="P3084" s="46"/>
      <c r="Q3084" s="46"/>
      <c r="R3084" s="46"/>
      <c r="S3084" s="46"/>
      <c r="T3084" s="46"/>
      <c r="U3084" s="46"/>
      <c r="V3084" s="46"/>
      <c r="W3084" s="46"/>
      <c r="X3084" s="46"/>
      <c r="Y3084" s="46"/>
    </row>
    <row r="3085" spans="1:25" ht="15" customHeight="1" x14ac:dyDescent="0.2">
      <c r="A3085" s="46"/>
      <c r="B3085" s="262" t="s">
        <v>919</v>
      </c>
      <c r="C3085" s="284" t="s">
        <v>1722</v>
      </c>
      <c r="D3085" s="262" t="s">
        <v>47</v>
      </c>
      <c r="E3085" s="262" t="s">
        <v>2735</v>
      </c>
      <c r="F3085" s="389" t="s">
        <v>923</v>
      </c>
      <c r="G3085" s="389"/>
      <c r="H3085" s="283" t="s">
        <v>49</v>
      </c>
      <c r="I3085" s="286">
        <v>2</v>
      </c>
      <c r="J3085" s="285">
        <v>11.32</v>
      </c>
      <c r="K3085" s="285">
        <v>22.64</v>
      </c>
      <c r="O3085" s="46"/>
      <c r="P3085" s="46"/>
      <c r="Q3085" s="46"/>
      <c r="R3085" s="46"/>
      <c r="S3085" s="46"/>
      <c r="T3085" s="46"/>
      <c r="U3085" s="46"/>
      <c r="V3085" s="46"/>
      <c r="W3085" s="46"/>
      <c r="X3085" s="46"/>
      <c r="Y3085" s="46"/>
    </row>
    <row r="3086" spans="1:25" ht="15" customHeight="1" x14ac:dyDescent="0.2">
      <c r="A3086" s="46"/>
      <c r="B3086" s="263"/>
      <c r="C3086" s="263"/>
      <c r="D3086" s="263"/>
      <c r="E3086" s="263"/>
      <c r="F3086" s="263" t="s">
        <v>924</v>
      </c>
      <c r="G3086" s="289">
        <v>35.65</v>
      </c>
      <c r="H3086" s="263" t="s">
        <v>925</v>
      </c>
      <c r="I3086" s="289">
        <v>0</v>
      </c>
      <c r="J3086" s="263" t="s">
        <v>926</v>
      </c>
      <c r="K3086" s="289">
        <v>35.65</v>
      </c>
      <c r="O3086" s="46"/>
      <c r="P3086" s="46"/>
      <c r="Q3086" s="46"/>
      <c r="R3086" s="46"/>
      <c r="S3086" s="46"/>
      <c r="T3086" s="46"/>
      <c r="U3086" s="46"/>
      <c r="V3086" s="46"/>
      <c r="W3086" s="46"/>
      <c r="X3086" s="46"/>
      <c r="Y3086" s="46"/>
    </row>
    <row r="3087" spans="1:25" ht="15" customHeight="1" thickBot="1" x14ac:dyDescent="0.25">
      <c r="A3087" s="46"/>
      <c r="B3087" s="263"/>
      <c r="C3087" s="263"/>
      <c r="D3087" s="263"/>
      <c r="E3087" s="263"/>
      <c r="F3087" s="263" t="s">
        <v>927</v>
      </c>
      <c r="G3087" s="289">
        <v>13.14</v>
      </c>
      <c r="H3087" s="263"/>
      <c r="I3087" s="386" t="s">
        <v>928</v>
      </c>
      <c r="J3087" s="386"/>
      <c r="K3087" s="289">
        <v>76.290000000000006</v>
      </c>
      <c r="O3087" s="46"/>
      <c r="P3087" s="46"/>
      <c r="Q3087" s="46"/>
      <c r="R3087" s="46"/>
      <c r="S3087" s="46"/>
      <c r="T3087" s="46"/>
      <c r="U3087" s="46"/>
      <c r="V3087" s="46"/>
      <c r="W3087" s="46"/>
      <c r="X3087" s="46"/>
      <c r="Y3087" s="46"/>
    </row>
    <row r="3088" spans="1:25" ht="15" customHeight="1" thickTop="1" x14ac:dyDescent="0.2">
      <c r="A3088" s="46"/>
      <c r="B3088" s="278"/>
      <c r="C3088" s="278"/>
      <c r="D3088" s="278"/>
      <c r="E3088" s="278"/>
      <c r="F3088" s="278"/>
      <c r="G3088" s="278"/>
      <c r="H3088" s="278"/>
      <c r="I3088" s="278"/>
      <c r="J3088" s="278"/>
      <c r="K3088" s="278"/>
      <c r="O3088" s="46"/>
      <c r="P3088" s="46"/>
      <c r="Q3088" s="46"/>
      <c r="R3088" s="46"/>
      <c r="S3088" s="46"/>
      <c r="T3088" s="46"/>
      <c r="U3088" s="46"/>
      <c r="V3088" s="46"/>
      <c r="W3088" s="46"/>
      <c r="X3088" s="46"/>
      <c r="Y3088" s="46"/>
    </row>
    <row r="3089" spans="1:25" ht="15" customHeight="1" x14ac:dyDescent="0.2">
      <c r="A3089" s="46"/>
      <c r="B3089" s="259" t="s">
        <v>744</v>
      </c>
      <c r="C3089" s="267" t="s">
        <v>24</v>
      </c>
      <c r="D3089" s="259" t="s">
        <v>25</v>
      </c>
      <c r="E3089" s="259" t="s">
        <v>26</v>
      </c>
      <c r="F3089" s="387" t="s">
        <v>917</v>
      </c>
      <c r="G3089" s="387"/>
      <c r="H3089" s="271" t="s">
        <v>27</v>
      </c>
      <c r="I3089" s="267" t="s">
        <v>28</v>
      </c>
      <c r="J3089" s="267" t="s">
        <v>29</v>
      </c>
      <c r="K3089" s="267" t="s">
        <v>30</v>
      </c>
      <c r="O3089" s="46"/>
      <c r="P3089" s="46"/>
      <c r="Q3089" s="46"/>
      <c r="R3089" s="46"/>
      <c r="S3089" s="46"/>
      <c r="T3089" s="46"/>
      <c r="U3089" s="46"/>
      <c r="V3089" s="46"/>
      <c r="W3089" s="46"/>
      <c r="X3089" s="46"/>
      <c r="Y3089" s="46"/>
    </row>
    <row r="3090" spans="1:25" ht="15" customHeight="1" x14ac:dyDescent="0.2">
      <c r="A3090" s="46"/>
      <c r="B3090" s="260" t="s">
        <v>918</v>
      </c>
      <c r="C3090" s="275" t="s">
        <v>3232</v>
      </c>
      <c r="D3090" s="260" t="s">
        <v>47</v>
      </c>
      <c r="E3090" s="260" t="s">
        <v>3233</v>
      </c>
      <c r="F3090" s="388" t="s">
        <v>3978</v>
      </c>
      <c r="G3090" s="388"/>
      <c r="H3090" s="274" t="s">
        <v>49</v>
      </c>
      <c r="I3090" s="277">
        <v>1</v>
      </c>
      <c r="J3090" s="276">
        <v>85.04</v>
      </c>
      <c r="K3090" s="276">
        <v>85.04</v>
      </c>
      <c r="O3090" s="46"/>
      <c r="P3090" s="46"/>
      <c r="Q3090" s="46"/>
      <c r="R3090" s="46"/>
      <c r="S3090" s="46"/>
      <c r="T3090" s="46"/>
      <c r="U3090" s="46"/>
      <c r="V3090" s="46"/>
      <c r="W3090" s="46"/>
      <c r="X3090" s="46"/>
      <c r="Y3090" s="46"/>
    </row>
    <row r="3091" spans="1:25" ht="15" customHeight="1" x14ac:dyDescent="0.2">
      <c r="A3091" s="46"/>
      <c r="B3091" s="261" t="s">
        <v>953</v>
      </c>
      <c r="C3091" s="280" t="s">
        <v>988</v>
      </c>
      <c r="D3091" s="261" t="s">
        <v>47</v>
      </c>
      <c r="E3091" s="261" t="s">
        <v>989</v>
      </c>
      <c r="F3091" s="385" t="s">
        <v>3970</v>
      </c>
      <c r="G3091" s="385"/>
      <c r="H3091" s="279" t="s">
        <v>950</v>
      </c>
      <c r="I3091" s="282">
        <v>0.82599999999999996</v>
      </c>
      <c r="J3091" s="281">
        <v>27.19</v>
      </c>
      <c r="K3091" s="281">
        <v>22.45</v>
      </c>
      <c r="O3091" s="46"/>
      <c r="P3091" s="46"/>
      <c r="Q3091" s="46"/>
      <c r="R3091" s="46"/>
      <c r="S3091" s="46"/>
      <c r="T3091" s="46"/>
      <c r="U3091" s="46"/>
      <c r="V3091" s="46"/>
      <c r="W3091" s="46"/>
      <c r="X3091" s="46"/>
      <c r="Y3091" s="46"/>
    </row>
    <row r="3092" spans="1:25" ht="15" customHeight="1" x14ac:dyDescent="0.2">
      <c r="A3092" s="46"/>
      <c r="B3092" s="261" t="s">
        <v>953</v>
      </c>
      <c r="C3092" s="280" t="s">
        <v>991</v>
      </c>
      <c r="D3092" s="261" t="s">
        <v>47</v>
      </c>
      <c r="E3092" s="261" t="s">
        <v>992</v>
      </c>
      <c r="F3092" s="385" t="s">
        <v>3970</v>
      </c>
      <c r="G3092" s="385"/>
      <c r="H3092" s="279" t="s">
        <v>950</v>
      </c>
      <c r="I3092" s="282">
        <v>0.82599999999999996</v>
      </c>
      <c r="J3092" s="281">
        <v>43.64</v>
      </c>
      <c r="K3092" s="281">
        <v>36.04</v>
      </c>
      <c r="O3092" s="46"/>
      <c r="P3092" s="46"/>
      <c r="Q3092" s="46"/>
      <c r="R3092" s="46"/>
      <c r="S3092" s="46"/>
      <c r="T3092" s="46"/>
      <c r="U3092" s="46"/>
      <c r="V3092" s="46"/>
      <c r="W3092" s="46"/>
      <c r="X3092" s="46"/>
      <c r="Y3092" s="46"/>
    </row>
    <row r="3093" spans="1:25" ht="15" customHeight="1" x14ac:dyDescent="0.2">
      <c r="A3093" s="46"/>
      <c r="B3093" s="262" t="s">
        <v>919</v>
      </c>
      <c r="C3093" s="284" t="s">
        <v>1717</v>
      </c>
      <c r="D3093" s="262" t="s">
        <v>47</v>
      </c>
      <c r="E3093" s="262" t="s">
        <v>2734</v>
      </c>
      <c r="F3093" s="389" t="s">
        <v>923</v>
      </c>
      <c r="G3093" s="389"/>
      <c r="H3093" s="283" t="s">
        <v>49</v>
      </c>
      <c r="I3093" s="286">
        <v>3</v>
      </c>
      <c r="J3093" s="285">
        <v>8.85</v>
      </c>
      <c r="K3093" s="285">
        <v>26.55</v>
      </c>
      <c r="O3093" s="46"/>
      <c r="P3093" s="46"/>
      <c r="Q3093" s="46"/>
      <c r="R3093" s="46"/>
      <c r="S3093" s="46"/>
      <c r="T3093" s="46"/>
      <c r="U3093" s="46"/>
      <c r="V3093" s="46"/>
      <c r="W3093" s="46"/>
      <c r="X3093" s="46"/>
      <c r="Y3093" s="46"/>
    </row>
    <row r="3094" spans="1:25" ht="45.6" customHeight="1" x14ac:dyDescent="0.2">
      <c r="A3094" s="46"/>
      <c r="B3094" s="263"/>
      <c r="C3094" s="263"/>
      <c r="D3094" s="263"/>
      <c r="E3094" s="263"/>
      <c r="F3094" s="263" t="s">
        <v>924</v>
      </c>
      <c r="G3094" s="289">
        <v>51.47</v>
      </c>
      <c r="H3094" s="263" t="s">
        <v>925</v>
      </c>
      <c r="I3094" s="289">
        <v>0</v>
      </c>
      <c r="J3094" s="263" t="s">
        <v>926</v>
      </c>
      <c r="K3094" s="289">
        <v>51.47</v>
      </c>
      <c r="O3094" s="46"/>
      <c r="P3094" s="46"/>
      <c r="Q3094" s="46"/>
      <c r="R3094" s="46"/>
      <c r="S3094" s="46"/>
      <c r="T3094" s="46"/>
      <c r="U3094" s="46"/>
      <c r="V3094" s="46"/>
      <c r="W3094" s="46"/>
      <c r="X3094" s="46"/>
      <c r="Y3094" s="46"/>
    </row>
    <row r="3095" spans="1:25" ht="15" customHeight="1" thickBot="1" x14ac:dyDescent="0.25">
      <c r="A3095" s="46"/>
      <c r="B3095" s="263"/>
      <c r="C3095" s="263"/>
      <c r="D3095" s="263"/>
      <c r="E3095" s="263"/>
      <c r="F3095" s="263" t="s">
        <v>927</v>
      </c>
      <c r="G3095" s="289">
        <v>17.690000000000001</v>
      </c>
      <c r="H3095" s="263"/>
      <c r="I3095" s="386" t="s">
        <v>928</v>
      </c>
      <c r="J3095" s="386"/>
      <c r="K3095" s="289">
        <v>102.73</v>
      </c>
      <c r="O3095" s="46"/>
      <c r="P3095" s="46"/>
      <c r="Q3095" s="46"/>
      <c r="R3095" s="46"/>
      <c r="S3095" s="46"/>
      <c r="T3095" s="46"/>
      <c r="U3095" s="46"/>
      <c r="V3095" s="46"/>
      <c r="W3095" s="46"/>
      <c r="X3095" s="46"/>
      <c r="Y3095" s="46"/>
    </row>
    <row r="3096" spans="1:25" ht="15" customHeight="1" thickTop="1" x14ac:dyDescent="0.2">
      <c r="A3096" s="46"/>
      <c r="B3096" s="278"/>
      <c r="C3096" s="278"/>
      <c r="D3096" s="278"/>
      <c r="E3096" s="278"/>
      <c r="F3096" s="278"/>
      <c r="G3096" s="278"/>
      <c r="H3096" s="278"/>
      <c r="I3096" s="278"/>
      <c r="J3096" s="278"/>
      <c r="K3096" s="278"/>
      <c r="O3096" s="46"/>
      <c r="P3096" s="46"/>
      <c r="Q3096" s="46"/>
      <c r="R3096" s="46"/>
      <c r="S3096" s="46"/>
      <c r="T3096" s="46"/>
      <c r="U3096" s="46"/>
      <c r="V3096" s="46"/>
      <c r="W3096" s="46"/>
      <c r="X3096" s="46"/>
      <c r="Y3096" s="46"/>
    </row>
    <row r="3097" spans="1:25" ht="15" customHeight="1" x14ac:dyDescent="0.2">
      <c r="A3097" s="46"/>
      <c r="B3097" s="259" t="s">
        <v>746</v>
      </c>
      <c r="C3097" s="267" t="s">
        <v>24</v>
      </c>
      <c r="D3097" s="259" t="s">
        <v>25</v>
      </c>
      <c r="E3097" s="259" t="s">
        <v>26</v>
      </c>
      <c r="F3097" s="387" t="s">
        <v>917</v>
      </c>
      <c r="G3097" s="387"/>
      <c r="H3097" s="271" t="s">
        <v>27</v>
      </c>
      <c r="I3097" s="267" t="s">
        <v>28</v>
      </c>
      <c r="J3097" s="267" t="s">
        <v>29</v>
      </c>
      <c r="K3097" s="267" t="s">
        <v>30</v>
      </c>
      <c r="O3097" s="46"/>
      <c r="P3097" s="46"/>
      <c r="Q3097" s="46"/>
      <c r="R3097" s="46"/>
      <c r="S3097" s="46"/>
      <c r="T3097" s="46"/>
      <c r="U3097" s="46"/>
      <c r="V3097" s="46"/>
      <c r="W3097" s="46"/>
      <c r="X3097" s="46"/>
      <c r="Y3097" s="46"/>
    </row>
    <row r="3098" spans="1:25" ht="15" customHeight="1" x14ac:dyDescent="0.2">
      <c r="A3098" s="46"/>
      <c r="B3098" s="260" t="s">
        <v>918</v>
      </c>
      <c r="C3098" s="275" t="s">
        <v>735</v>
      </c>
      <c r="D3098" s="260" t="s">
        <v>47</v>
      </c>
      <c r="E3098" s="260" t="s">
        <v>736</v>
      </c>
      <c r="F3098" s="388" t="s">
        <v>3978</v>
      </c>
      <c r="G3098" s="388"/>
      <c r="H3098" s="274" t="s">
        <v>49</v>
      </c>
      <c r="I3098" s="277">
        <v>1</v>
      </c>
      <c r="J3098" s="276">
        <v>31.29</v>
      </c>
      <c r="K3098" s="276">
        <v>31.29</v>
      </c>
      <c r="O3098" s="46"/>
      <c r="P3098" s="46"/>
      <c r="Q3098" s="46"/>
      <c r="R3098" s="46"/>
      <c r="S3098" s="46"/>
      <c r="T3098" s="46"/>
      <c r="U3098" s="46"/>
      <c r="V3098" s="46"/>
      <c r="W3098" s="46"/>
      <c r="X3098" s="46"/>
      <c r="Y3098" s="46"/>
    </row>
    <row r="3099" spans="1:25" ht="15" customHeight="1" x14ac:dyDescent="0.2">
      <c r="A3099" s="46"/>
      <c r="B3099" s="261" t="s">
        <v>953</v>
      </c>
      <c r="C3099" s="280" t="s">
        <v>988</v>
      </c>
      <c r="D3099" s="261" t="s">
        <v>47</v>
      </c>
      <c r="E3099" s="261" t="s">
        <v>989</v>
      </c>
      <c r="F3099" s="385" t="s">
        <v>3970</v>
      </c>
      <c r="G3099" s="385"/>
      <c r="H3099" s="279" t="s">
        <v>950</v>
      </c>
      <c r="I3099" s="282">
        <v>0.317</v>
      </c>
      <c r="J3099" s="281">
        <v>27.19</v>
      </c>
      <c r="K3099" s="281">
        <v>8.61</v>
      </c>
      <c r="O3099" s="46"/>
      <c r="P3099" s="46"/>
      <c r="Q3099" s="46"/>
      <c r="R3099" s="46"/>
      <c r="S3099" s="46"/>
      <c r="T3099" s="46"/>
      <c r="U3099" s="46"/>
      <c r="V3099" s="46"/>
      <c r="W3099" s="46"/>
      <c r="X3099" s="46"/>
      <c r="Y3099" s="46"/>
    </row>
    <row r="3100" spans="1:25" ht="15" customHeight="1" x14ac:dyDescent="0.2">
      <c r="A3100" s="46"/>
      <c r="B3100" s="261" t="s">
        <v>953</v>
      </c>
      <c r="C3100" s="280" t="s">
        <v>991</v>
      </c>
      <c r="D3100" s="261" t="s">
        <v>47</v>
      </c>
      <c r="E3100" s="261" t="s">
        <v>992</v>
      </c>
      <c r="F3100" s="385" t="s">
        <v>3970</v>
      </c>
      <c r="G3100" s="385"/>
      <c r="H3100" s="279" t="s">
        <v>950</v>
      </c>
      <c r="I3100" s="282">
        <v>0.317</v>
      </c>
      <c r="J3100" s="281">
        <v>43.64</v>
      </c>
      <c r="K3100" s="281">
        <v>13.83</v>
      </c>
      <c r="O3100" s="46"/>
      <c r="P3100" s="46"/>
      <c r="Q3100" s="46"/>
      <c r="R3100" s="46"/>
      <c r="S3100" s="46"/>
      <c r="T3100" s="46"/>
      <c r="U3100" s="46"/>
      <c r="V3100" s="46"/>
      <c r="W3100" s="46"/>
      <c r="X3100" s="46"/>
      <c r="Y3100" s="46"/>
    </row>
    <row r="3101" spans="1:25" ht="15" customHeight="1" x14ac:dyDescent="0.2">
      <c r="A3101" s="46"/>
      <c r="B3101" s="262" t="s">
        <v>919</v>
      </c>
      <c r="C3101" s="284" t="s">
        <v>1717</v>
      </c>
      <c r="D3101" s="262" t="s">
        <v>47</v>
      </c>
      <c r="E3101" s="262" t="s">
        <v>2734</v>
      </c>
      <c r="F3101" s="389" t="s">
        <v>923</v>
      </c>
      <c r="G3101" s="389"/>
      <c r="H3101" s="283" t="s">
        <v>49</v>
      </c>
      <c r="I3101" s="286">
        <v>1</v>
      </c>
      <c r="J3101" s="285">
        <v>8.85</v>
      </c>
      <c r="K3101" s="285">
        <v>8.85</v>
      </c>
      <c r="O3101" s="46"/>
      <c r="P3101" s="46"/>
      <c r="Q3101" s="46"/>
      <c r="R3101" s="46"/>
      <c r="S3101" s="46"/>
      <c r="T3101" s="46"/>
      <c r="U3101" s="46"/>
      <c r="V3101" s="46"/>
      <c r="W3101" s="46"/>
      <c r="X3101" s="46"/>
      <c r="Y3101" s="46"/>
    </row>
    <row r="3102" spans="1:25" ht="15" customHeight="1" x14ac:dyDescent="0.2">
      <c r="A3102" s="46"/>
      <c r="B3102" s="263"/>
      <c r="C3102" s="263"/>
      <c r="D3102" s="263"/>
      <c r="E3102" s="263"/>
      <c r="F3102" s="263" t="s">
        <v>924</v>
      </c>
      <c r="G3102" s="289">
        <v>19.75</v>
      </c>
      <c r="H3102" s="263" t="s">
        <v>925</v>
      </c>
      <c r="I3102" s="289">
        <v>0</v>
      </c>
      <c r="J3102" s="263" t="s">
        <v>926</v>
      </c>
      <c r="K3102" s="289">
        <v>19.75</v>
      </c>
      <c r="O3102" s="46"/>
      <c r="P3102" s="46"/>
      <c r="Q3102" s="46"/>
      <c r="R3102" s="46"/>
      <c r="S3102" s="46"/>
      <c r="T3102" s="46"/>
      <c r="U3102" s="46"/>
      <c r="V3102" s="46"/>
      <c r="W3102" s="46"/>
      <c r="X3102" s="46"/>
      <c r="Y3102" s="46"/>
    </row>
    <row r="3103" spans="1:25" ht="15" customHeight="1" thickBot="1" x14ac:dyDescent="0.25">
      <c r="A3103" s="46"/>
      <c r="B3103" s="263"/>
      <c r="C3103" s="263"/>
      <c r="D3103" s="263"/>
      <c r="E3103" s="263"/>
      <c r="F3103" s="263" t="s">
        <v>927</v>
      </c>
      <c r="G3103" s="289">
        <v>6.51</v>
      </c>
      <c r="H3103" s="263"/>
      <c r="I3103" s="386" t="s">
        <v>928</v>
      </c>
      <c r="J3103" s="386"/>
      <c r="K3103" s="289">
        <v>37.799999999999997</v>
      </c>
      <c r="O3103" s="46"/>
      <c r="P3103" s="46"/>
      <c r="Q3103" s="46"/>
      <c r="R3103" s="46"/>
      <c r="S3103" s="46"/>
      <c r="T3103" s="46"/>
      <c r="U3103" s="46"/>
      <c r="V3103" s="46"/>
      <c r="W3103" s="46"/>
      <c r="X3103" s="46"/>
      <c r="Y3103" s="46"/>
    </row>
    <row r="3104" spans="1:25" ht="45.6" customHeight="1" thickTop="1" x14ac:dyDescent="0.2">
      <c r="A3104" s="46"/>
      <c r="B3104" s="278"/>
      <c r="C3104" s="278"/>
      <c r="D3104" s="278"/>
      <c r="E3104" s="278"/>
      <c r="F3104" s="278"/>
      <c r="G3104" s="278"/>
      <c r="H3104" s="278"/>
      <c r="I3104" s="278"/>
      <c r="J3104" s="278"/>
      <c r="K3104" s="278"/>
      <c r="O3104" s="46"/>
      <c r="P3104" s="46"/>
      <c r="Q3104" s="46"/>
      <c r="R3104" s="46"/>
      <c r="S3104" s="46"/>
      <c r="T3104" s="46"/>
      <c r="U3104" s="46"/>
      <c r="V3104" s="46"/>
      <c r="W3104" s="46"/>
      <c r="X3104" s="46"/>
      <c r="Y3104" s="46"/>
    </row>
    <row r="3105" spans="1:25" ht="15" customHeight="1" x14ac:dyDescent="0.2">
      <c r="A3105" s="46"/>
      <c r="B3105" s="259" t="s">
        <v>748</v>
      </c>
      <c r="C3105" s="267" t="s">
        <v>24</v>
      </c>
      <c r="D3105" s="259" t="s">
        <v>25</v>
      </c>
      <c r="E3105" s="259" t="s">
        <v>26</v>
      </c>
      <c r="F3105" s="387" t="s">
        <v>917</v>
      </c>
      <c r="G3105" s="387"/>
      <c r="H3105" s="271" t="s">
        <v>27</v>
      </c>
      <c r="I3105" s="267" t="s">
        <v>28</v>
      </c>
      <c r="J3105" s="267" t="s">
        <v>29</v>
      </c>
      <c r="K3105" s="267" t="s">
        <v>30</v>
      </c>
      <c r="O3105" s="46"/>
      <c r="P3105" s="46"/>
      <c r="Q3105" s="46"/>
      <c r="R3105" s="46"/>
      <c r="S3105" s="46"/>
      <c r="T3105" s="46"/>
      <c r="U3105" s="46"/>
      <c r="V3105" s="46"/>
      <c r="W3105" s="46"/>
      <c r="X3105" s="46"/>
      <c r="Y3105" s="46"/>
    </row>
    <row r="3106" spans="1:25" ht="15" customHeight="1" x14ac:dyDescent="0.2">
      <c r="A3106" s="46"/>
      <c r="B3106" s="260" t="s">
        <v>918</v>
      </c>
      <c r="C3106" s="275" t="s">
        <v>738</v>
      </c>
      <c r="D3106" s="260" t="s">
        <v>47</v>
      </c>
      <c r="E3106" s="260" t="s">
        <v>739</v>
      </c>
      <c r="F3106" s="388" t="s">
        <v>3978</v>
      </c>
      <c r="G3106" s="388"/>
      <c r="H3106" s="274" t="s">
        <v>49</v>
      </c>
      <c r="I3106" s="277">
        <v>1</v>
      </c>
      <c r="J3106" s="276">
        <v>33.76</v>
      </c>
      <c r="K3106" s="276">
        <v>33.76</v>
      </c>
      <c r="O3106" s="46"/>
      <c r="P3106" s="46"/>
      <c r="Q3106" s="46"/>
      <c r="R3106" s="46"/>
      <c r="S3106" s="46"/>
      <c r="T3106" s="46"/>
      <c r="U3106" s="46"/>
      <c r="V3106" s="46"/>
      <c r="W3106" s="46"/>
      <c r="X3106" s="46"/>
      <c r="Y3106" s="46"/>
    </row>
    <row r="3107" spans="1:25" ht="15" customHeight="1" x14ac:dyDescent="0.2">
      <c r="A3107" s="46"/>
      <c r="B3107" s="261" t="s">
        <v>953</v>
      </c>
      <c r="C3107" s="280" t="s">
        <v>988</v>
      </c>
      <c r="D3107" s="261" t="s">
        <v>47</v>
      </c>
      <c r="E3107" s="261" t="s">
        <v>989</v>
      </c>
      <c r="F3107" s="385" t="s">
        <v>3970</v>
      </c>
      <c r="G3107" s="385"/>
      <c r="H3107" s="279" t="s">
        <v>950</v>
      </c>
      <c r="I3107" s="282">
        <v>0.317</v>
      </c>
      <c r="J3107" s="281">
        <v>27.19</v>
      </c>
      <c r="K3107" s="281">
        <v>8.61</v>
      </c>
      <c r="O3107" s="46"/>
      <c r="P3107" s="46"/>
      <c r="Q3107" s="46"/>
      <c r="R3107" s="46"/>
      <c r="S3107" s="46"/>
      <c r="T3107" s="46"/>
      <c r="U3107" s="46"/>
      <c r="V3107" s="46"/>
      <c r="W3107" s="46"/>
      <c r="X3107" s="46"/>
      <c r="Y3107" s="46"/>
    </row>
    <row r="3108" spans="1:25" ht="15" customHeight="1" x14ac:dyDescent="0.2">
      <c r="A3108" s="46"/>
      <c r="B3108" s="261" t="s">
        <v>953</v>
      </c>
      <c r="C3108" s="280" t="s">
        <v>991</v>
      </c>
      <c r="D3108" s="261" t="s">
        <v>47</v>
      </c>
      <c r="E3108" s="261" t="s">
        <v>992</v>
      </c>
      <c r="F3108" s="385" t="s">
        <v>3970</v>
      </c>
      <c r="G3108" s="385"/>
      <c r="H3108" s="279" t="s">
        <v>950</v>
      </c>
      <c r="I3108" s="282">
        <v>0.317</v>
      </c>
      <c r="J3108" s="281">
        <v>43.64</v>
      </c>
      <c r="K3108" s="281">
        <v>13.83</v>
      </c>
      <c r="O3108" s="46"/>
      <c r="P3108" s="46"/>
      <c r="Q3108" s="46"/>
      <c r="R3108" s="46"/>
      <c r="S3108" s="46"/>
      <c r="T3108" s="46"/>
      <c r="U3108" s="46"/>
      <c r="V3108" s="46"/>
      <c r="W3108" s="46"/>
      <c r="X3108" s="46"/>
      <c r="Y3108" s="46"/>
    </row>
    <row r="3109" spans="1:25" ht="15" customHeight="1" x14ac:dyDescent="0.2">
      <c r="A3109" s="46"/>
      <c r="B3109" s="262" t="s">
        <v>919</v>
      </c>
      <c r="C3109" s="284" t="s">
        <v>1722</v>
      </c>
      <c r="D3109" s="262" t="s">
        <v>47</v>
      </c>
      <c r="E3109" s="262" t="s">
        <v>2735</v>
      </c>
      <c r="F3109" s="389" t="s">
        <v>923</v>
      </c>
      <c r="G3109" s="389"/>
      <c r="H3109" s="283" t="s">
        <v>49</v>
      </c>
      <c r="I3109" s="286">
        <v>1</v>
      </c>
      <c r="J3109" s="285">
        <v>11.32</v>
      </c>
      <c r="K3109" s="285">
        <v>11.32</v>
      </c>
      <c r="O3109" s="46"/>
      <c r="P3109" s="46"/>
      <c r="Q3109" s="46"/>
      <c r="R3109" s="46"/>
      <c r="S3109" s="46"/>
      <c r="T3109" s="46"/>
      <c r="U3109" s="46"/>
      <c r="V3109" s="46"/>
      <c r="W3109" s="46"/>
      <c r="X3109" s="46"/>
      <c r="Y3109" s="46"/>
    </row>
    <row r="3110" spans="1:25" ht="15" customHeight="1" x14ac:dyDescent="0.2">
      <c r="A3110" s="46"/>
      <c r="B3110" s="263"/>
      <c r="C3110" s="263"/>
      <c r="D3110" s="263"/>
      <c r="E3110" s="263"/>
      <c r="F3110" s="263" t="s">
        <v>924</v>
      </c>
      <c r="G3110" s="289">
        <v>19.75</v>
      </c>
      <c r="H3110" s="263" t="s">
        <v>925</v>
      </c>
      <c r="I3110" s="289">
        <v>0</v>
      </c>
      <c r="J3110" s="263" t="s">
        <v>926</v>
      </c>
      <c r="K3110" s="289">
        <v>19.75</v>
      </c>
      <c r="O3110" s="46"/>
      <c r="P3110" s="46"/>
      <c r="Q3110" s="46"/>
      <c r="R3110" s="46"/>
      <c r="S3110" s="46"/>
      <c r="T3110" s="46"/>
      <c r="U3110" s="46"/>
      <c r="V3110" s="46"/>
      <c r="W3110" s="46"/>
      <c r="X3110" s="46"/>
      <c r="Y3110" s="46"/>
    </row>
    <row r="3111" spans="1:25" ht="15" customHeight="1" thickBot="1" x14ac:dyDescent="0.25">
      <c r="A3111" s="46"/>
      <c r="B3111" s="263"/>
      <c r="C3111" s="263"/>
      <c r="D3111" s="263"/>
      <c r="E3111" s="263"/>
      <c r="F3111" s="263" t="s">
        <v>927</v>
      </c>
      <c r="G3111" s="289">
        <v>7.02</v>
      </c>
      <c r="H3111" s="263"/>
      <c r="I3111" s="386" t="s">
        <v>928</v>
      </c>
      <c r="J3111" s="386"/>
      <c r="K3111" s="289">
        <v>40.78</v>
      </c>
      <c r="O3111" s="46"/>
      <c r="P3111" s="46"/>
      <c r="Q3111" s="46"/>
      <c r="R3111" s="46"/>
      <c r="S3111" s="46"/>
      <c r="T3111" s="46"/>
      <c r="U3111" s="46"/>
      <c r="V3111" s="46"/>
      <c r="W3111" s="46"/>
      <c r="X3111" s="46"/>
      <c r="Y3111" s="46"/>
    </row>
    <row r="3112" spans="1:25" ht="15" customHeight="1" thickTop="1" x14ac:dyDescent="0.2">
      <c r="A3112" s="46"/>
      <c r="B3112" s="278"/>
      <c r="C3112" s="278"/>
      <c r="D3112" s="278"/>
      <c r="E3112" s="278"/>
      <c r="F3112" s="278"/>
      <c r="G3112" s="278"/>
      <c r="H3112" s="278"/>
      <c r="I3112" s="278"/>
      <c r="J3112" s="278"/>
      <c r="K3112" s="278"/>
      <c r="O3112" s="46"/>
      <c r="P3112" s="46"/>
      <c r="Q3112" s="46"/>
      <c r="R3112" s="46"/>
      <c r="S3112" s="46"/>
      <c r="T3112" s="46"/>
      <c r="U3112" s="46"/>
      <c r="V3112" s="46"/>
      <c r="W3112" s="46"/>
      <c r="X3112" s="46"/>
      <c r="Y3112" s="46"/>
    </row>
    <row r="3113" spans="1:25" ht="15" customHeight="1" x14ac:dyDescent="0.2">
      <c r="A3113" s="46"/>
      <c r="B3113" s="259" t="s">
        <v>750</v>
      </c>
      <c r="C3113" s="267" t="s">
        <v>24</v>
      </c>
      <c r="D3113" s="259" t="s">
        <v>25</v>
      </c>
      <c r="E3113" s="259" t="s">
        <v>26</v>
      </c>
      <c r="F3113" s="387" t="s">
        <v>917</v>
      </c>
      <c r="G3113" s="387"/>
      <c r="H3113" s="271" t="s">
        <v>27</v>
      </c>
      <c r="I3113" s="267" t="s">
        <v>28</v>
      </c>
      <c r="J3113" s="267" t="s">
        <v>29</v>
      </c>
      <c r="K3113" s="267" t="s">
        <v>30</v>
      </c>
      <c r="O3113" s="46"/>
      <c r="P3113" s="46"/>
      <c r="Q3113" s="46"/>
      <c r="R3113" s="46"/>
      <c r="S3113" s="46"/>
      <c r="T3113" s="46"/>
      <c r="U3113" s="46"/>
      <c r="V3113" s="46"/>
      <c r="W3113" s="46"/>
      <c r="X3113" s="46"/>
      <c r="Y3113" s="46"/>
    </row>
    <row r="3114" spans="1:25" ht="45.6" customHeight="1" x14ac:dyDescent="0.2">
      <c r="A3114" s="46"/>
      <c r="B3114" s="260" t="s">
        <v>918</v>
      </c>
      <c r="C3114" s="275" t="s">
        <v>3029</v>
      </c>
      <c r="D3114" s="260" t="s">
        <v>73</v>
      </c>
      <c r="E3114" s="260" t="s">
        <v>3030</v>
      </c>
      <c r="F3114" s="388" t="s">
        <v>978</v>
      </c>
      <c r="G3114" s="388"/>
      <c r="H3114" s="274" t="s">
        <v>49</v>
      </c>
      <c r="I3114" s="277">
        <v>1</v>
      </c>
      <c r="J3114" s="276">
        <v>298.79000000000002</v>
      </c>
      <c r="K3114" s="276">
        <v>298.79000000000002</v>
      </c>
      <c r="O3114" s="46"/>
      <c r="P3114" s="46"/>
      <c r="Q3114" s="46"/>
      <c r="R3114" s="46"/>
      <c r="S3114" s="46"/>
      <c r="T3114" s="46"/>
      <c r="U3114" s="46"/>
      <c r="V3114" s="46"/>
      <c r="W3114" s="46"/>
      <c r="X3114" s="46"/>
      <c r="Y3114" s="46"/>
    </row>
    <row r="3115" spans="1:25" ht="15" customHeight="1" x14ac:dyDescent="0.2">
      <c r="A3115" s="46"/>
      <c r="B3115" s="261" t="s">
        <v>953</v>
      </c>
      <c r="C3115" s="280" t="s">
        <v>988</v>
      </c>
      <c r="D3115" s="261" t="s">
        <v>47</v>
      </c>
      <c r="E3115" s="261" t="s">
        <v>989</v>
      </c>
      <c r="F3115" s="385" t="s">
        <v>3970</v>
      </c>
      <c r="G3115" s="385"/>
      <c r="H3115" s="279" t="s">
        <v>950</v>
      </c>
      <c r="I3115" s="282">
        <v>3.0680000000000001</v>
      </c>
      <c r="J3115" s="281">
        <v>27.19</v>
      </c>
      <c r="K3115" s="281">
        <v>83.41</v>
      </c>
      <c r="O3115" s="46"/>
      <c r="P3115" s="46"/>
      <c r="Q3115" s="46"/>
      <c r="R3115" s="46"/>
      <c r="S3115" s="46"/>
      <c r="T3115" s="46"/>
      <c r="U3115" s="46"/>
      <c r="V3115" s="46"/>
      <c r="W3115" s="46"/>
      <c r="X3115" s="46"/>
      <c r="Y3115" s="46"/>
    </row>
    <row r="3116" spans="1:25" ht="15" customHeight="1" x14ac:dyDescent="0.2">
      <c r="A3116" s="46"/>
      <c r="B3116" s="261" t="s">
        <v>953</v>
      </c>
      <c r="C3116" s="280" t="s">
        <v>991</v>
      </c>
      <c r="D3116" s="261" t="s">
        <v>47</v>
      </c>
      <c r="E3116" s="261" t="s">
        <v>992</v>
      </c>
      <c r="F3116" s="385" t="s">
        <v>3970</v>
      </c>
      <c r="G3116" s="385"/>
      <c r="H3116" s="279" t="s">
        <v>950</v>
      </c>
      <c r="I3116" s="282">
        <v>3.0680000000000001</v>
      </c>
      <c r="J3116" s="281">
        <v>43.64</v>
      </c>
      <c r="K3116" s="281">
        <v>133.88</v>
      </c>
      <c r="O3116" s="46"/>
      <c r="P3116" s="46"/>
      <c r="Q3116" s="46"/>
      <c r="R3116" s="46"/>
      <c r="S3116" s="46"/>
      <c r="T3116" s="46"/>
      <c r="U3116" s="46"/>
      <c r="V3116" s="46"/>
      <c r="W3116" s="46"/>
      <c r="X3116" s="46"/>
      <c r="Y3116" s="46"/>
    </row>
    <row r="3117" spans="1:25" ht="15" customHeight="1" x14ac:dyDescent="0.2">
      <c r="A3117" s="46"/>
      <c r="B3117" s="262" t="s">
        <v>919</v>
      </c>
      <c r="C3117" s="284" t="s">
        <v>3117</v>
      </c>
      <c r="D3117" s="262" t="s">
        <v>47</v>
      </c>
      <c r="E3117" s="262" t="s">
        <v>3118</v>
      </c>
      <c r="F3117" s="389" t="s">
        <v>923</v>
      </c>
      <c r="G3117" s="389"/>
      <c r="H3117" s="283" t="s">
        <v>83</v>
      </c>
      <c r="I3117" s="286">
        <v>1.2</v>
      </c>
      <c r="J3117" s="285">
        <v>4</v>
      </c>
      <c r="K3117" s="285">
        <v>4.8</v>
      </c>
      <c r="O3117" s="46"/>
      <c r="P3117" s="46"/>
      <c r="Q3117" s="46"/>
      <c r="R3117" s="46"/>
      <c r="S3117" s="46"/>
      <c r="T3117" s="46"/>
      <c r="U3117" s="46"/>
      <c r="V3117" s="46"/>
      <c r="W3117" s="46"/>
      <c r="X3117" s="46"/>
      <c r="Y3117" s="46"/>
    </row>
    <row r="3118" spans="1:25" ht="15" customHeight="1" x14ac:dyDescent="0.2">
      <c r="A3118" s="46"/>
      <c r="B3118" s="262" t="s">
        <v>919</v>
      </c>
      <c r="C3118" s="284" t="s">
        <v>3119</v>
      </c>
      <c r="D3118" s="262" t="s">
        <v>43</v>
      </c>
      <c r="E3118" s="262" t="s">
        <v>3120</v>
      </c>
      <c r="F3118" s="389" t="s">
        <v>923</v>
      </c>
      <c r="G3118" s="389"/>
      <c r="H3118" s="283" t="s">
        <v>49</v>
      </c>
      <c r="I3118" s="286">
        <v>1</v>
      </c>
      <c r="J3118" s="285">
        <v>59</v>
      </c>
      <c r="K3118" s="285">
        <v>59</v>
      </c>
      <c r="O3118" s="46"/>
      <c r="P3118" s="46"/>
      <c r="Q3118" s="46"/>
      <c r="R3118" s="46"/>
      <c r="S3118" s="46"/>
      <c r="T3118" s="46"/>
      <c r="U3118" s="46"/>
      <c r="V3118" s="46"/>
      <c r="W3118" s="46"/>
      <c r="X3118" s="46"/>
      <c r="Y3118" s="46"/>
    </row>
    <row r="3119" spans="1:25" ht="15" customHeight="1" x14ac:dyDescent="0.2">
      <c r="A3119" s="46"/>
      <c r="B3119" s="262" t="s">
        <v>919</v>
      </c>
      <c r="C3119" s="284" t="s">
        <v>2743</v>
      </c>
      <c r="D3119" s="262" t="s">
        <v>47</v>
      </c>
      <c r="E3119" s="262" t="s">
        <v>2744</v>
      </c>
      <c r="F3119" s="389" t="s">
        <v>923</v>
      </c>
      <c r="G3119" s="389"/>
      <c r="H3119" s="283" t="s">
        <v>49</v>
      </c>
      <c r="I3119" s="286">
        <v>0.08</v>
      </c>
      <c r="J3119" s="285">
        <v>10.9</v>
      </c>
      <c r="K3119" s="285">
        <v>0.87</v>
      </c>
      <c r="O3119" s="46"/>
      <c r="P3119" s="46"/>
      <c r="Q3119" s="46"/>
      <c r="R3119" s="46"/>
      <c r="S3119" s="46"/>
      <c r="T3119" s="46"/>
      <c r="U3119" s="46"/>
      <c r="V3119" s="46"/>
      <c r="W3119" s="46"/>
      <c r="X3119" s="46"/>
      <c r="Y3119" s="46"/>
    </row>
    <row r="3120" spans="1:25" ht="15" customHeight="1" x14ac:dyDescent="0.2">
      <c r="A3120" s="46"/>
      <c r="B3120" s="262" t="s">
        <v>919</v>
      </c>
      <c r="C3120" s="284" t="s">
        <v>3115</v>
      </c>
      <c r="D3120" s="262" t="s">
        <v>47</v>
      </c>
      <c r="E3120" s="262" t="s">
        <v>3116</v>
      </c>
      <c r="F3120" s="389" t="s">
        <v>923</v>
      </c>
      <c r="G3120" s="389"/>
      <c r="H3120" s="283" t="s">
        <v>49</v>
      </c>
      <c r="I3120" s="286">
        <v>2</v>
      </c>
      <c r="J3120" s="285">
        <v>1.76</v>
      </c>
      <c r="K3120" s="285">
        <v>3.52</v>
      </c>
      <c r="O3120" s="46"/>
      <c r="P3120" s="46"/>
      <c r="Q3120" s="46"/>
      <c r="R3120" s="46"/>
      <c r="S3120" s="46"/>
      <c r="T3120" s="46"/>
      <c r="U3120" s="46"/>
      <c r="V3120" s="46"/>
      <c r="W3120" s="46"/>
      <c r="X3120" s="46"/>
      <c r="Y3120" s="46"/>
    </row>
    <row r="3121" spans="1:25" ht="15" customHeight="1" x14ac:dyDescent="0.2">
      <c r="A3121" s="46"/>
      <c r="B3121" s="262" t="s">
        <v>919</v>
      </c>
      <c r="C3121" s="284" t="s">
        <v>3121</v>
      </c>
      <c r="D3121" s="262" t="s">
        <v>47</v>
      </c>
      <c r="E3121" s="262" t="s">
        <v>3122</v>
      </c>
      <c r="F3121" s="389" t="s">
        <v>923</v>
      </c>
      <c r="G3121" s="389"/>
      <c r="H3121" s="283" t="s">
        <v>83</v>
      </c>
      <c r="I3121" s="286">
        <v>8.6</v>
      </c>
      <c r="J3121" s="285">
        <v>1.0900000000000001</v>
      </c>
      <c r="K3121" s="285">
        <v>9.3699999999999992</v>
      </c>
      <c r="O3121" s="46"/>
      <c r="P3121" s="46"/>
      <c r="Q3121" s="46"/>
      <c r="R3121" s="46"/>
      <c r="S3121" s="46"/>
      <c r="T3121" s="46"/>
      <c r="U3121" s="46"/>
      <c r="V3121" s="46"/>
      <c r="W3121" s="46"/>
      <c r="X3121" s="46"/>
      <c r="Y3121" s="46"/>
    </row>
    <row r="3122" spans="1:25" ht="15" customHeight="1" x14ac:dyDescent="0.2">
      <c r="A3122" s="46"/>
      <c r="B3122" s="262" t="s">
        <v>919</v>
      </c>
      <c r="C3122" s="284" t="s">
        <v>3123</v>
      </c>
      <c r="D3122" s="262" t="s">
        <v>47</v>
      </c>
      <c r="E3122" s="262" t="s">
        <v>3124</v>
      </c>
      <c r="F3122" s="389" t="s">
        <v>923</v>
      </c>
      <c r="G3122" s="389"/>
      <c r="H3122" s="283" t="s">
        <v>49</v>
      </c>
      <c r="I3122" s="286">
        <v>2</v>
      </c>
      <c r="J3122" s="285">
        <v>0.9</v>
      </c>
      <c r="K3122" s="285">
        <v>1.8</v>
      </c>
      <c r="O3122" s="46"/>
      <c r="P3122" s="46"/>
      <c r="Q3122" s="46"/>
      <c r="R3122" s="46"/>
      <c r="S3122" s="46"/>
      <c r="T3122" s="46"/>
      <c r="U3122" s="46"/>
      <c r="V3122" s="46"/>
      <c r="W3122" s="46"/>
      <c r="X3122" s="46"/>
      <c r="Y3122" s="46"/>
    </row>
    <row r="3123" spans="1:25" ht="15" customHeight="1" x14ac:dyDescent="0.2">
      <c r="A3123" s="46"/>
      <c r="B3123" s="262" t="s">
        <v>919</v>
      </c>
      <c r="C3123" s="284" t="s">
        <v>1670</v>
      </c>
      <c r="D3123" s="262" t="s">
        <v>47</v>
      </c>
      <c r="E3123" s="262" t="s">
        <v>1671</v>
      </c>
      <c r="F3123" s="389" t="s">
        <v>923</v>
      </c>
      <c r="G3123" s="389"/>
      <c r="H3123" s="283" t="s">
        <v>49</v>
      </c>
      <c r="I3123" s="286">
        <v>1</v>
      </c>
      <c r="J3123" s="285">
        <v>2.14</v>
      </c>
      <c r="K3123" s="285">
        <v>2.14</v>
      </c>
      <c r="O3123" s="46"/>
      <c r="P3123" s="46"/>
      <c r="Q3123" s="46"/>
      <c r="R3123" s="46"/>
      <c r="S3123" s="46"/>
      <c r="T3123" s="46"/>
      <c r="U3123" s="46"/>
      <c r="V3123" s="46"/>
      <c r="W3123" s="46"/>
      <c r="X3123" s="46"/>
      <c r="Y3123" s="46"/>
    </row>
    <row r="3124" spans="1:25" ht="15" customHeight="1" x14ac:dyDescent="0.2">
      <c r="A3124" s="46"/>
      <c r="B3124" s="263"/>
      <c r="C3124" s="263"/>
      <c r="D3124" s="263"/>
      <c r="E3124" s="263"/>
      <c r="F3124" s="263" t="s">
        <v>924</v>
      </c>
      <c r="G3124" s="289">
        <v>191.21</v>
      </c>
      <c r="H3124" s="263" t="s">
        <v>925</v>
      </c>
      <c r="I3124" s="289">
        <v>0</v>
      </c>
      <c r="J3124" s="263" t="s">
        <v>926</v>
      </c>
      <c r="K3124" s="289">
        <v>191.21</v>
      </c>
      <c r="O3124" s="46"/>
      <c r="P3124" s="46"/>
      <c r="Q3124" s="46"/>
      <c r="R3124" s="46"/>
      <c r="S3124" s="46"/>
      <c r="T3124" s="46"/>
      <c r="U3124" s="46"/>
      <c r="V3124" s="46"/>
      <c r="W3124" s="46"/>
      <c r="X3124" s="46"/>
      <c r="Y3124" s="46"/>
    </row>
    <row r="3125" spans="1:25" ht="15" customHeight="1" x14ac:dyDescent="0.2">
      <c r="A3125" s="46"/>
      <c r="B3125" s="263"/>
      <c r="C3125" s="263"/>
      <c r="D3125" s="263"/>
      <c r="E3125" s="263"/>
      <c r="F3125" s="263" t="s">
        <v>927</v>
      </c>
      <c r="G3125" s="289">
        <v>62.17</v>
      </c>
      <c r="H3125" s="263"/>
      <c r="I3125" s="386" t="s">
        <v>928</v>
      </c>
      <c r="J3125" s="386"/>
      <c r="K3125" s="289">
        <v>360.96</v>
      </c>
      <c r="O3125" s="46"/>
      <c r="P3125" s="46"/>
      <c r="Q3125" s="46"/>
      <c r="R3125" s="46"/>
      <c r="S3125" s="46"/>
      <c r="T3125" s="46"/>
      <c r="U3125" s="46"/>
      <c r="V3125" s="46"/>
      <c r="W3125" s="46"/>
      <c r="X3125" s="46"/>
      <c r="Y3125" s="46"/>
    </row>
    <row r="3126" spans="1:25" ht="15" customHeight="1" x14ac:dyDescent="0.2">
      <c r="A3126" s="46"/>
      <c r="B3126" s="401" t="s">
        <v>2776</v>
      </c>
      <c r="C3126" s="401"/>
      <c r="D3126" s="401"/>
      <c r="E3126" s="401"/>
      <c r="F3126" s="401"/>
      <c r="G3126" s="401"/>
      <c r="H3126" s="401"/>
      <c r="I3126" s="401"/>
      <c r="J3126" s="401"/>
      <c r="K3126" s="401"/>
      <c r="O3126" s="46"/>
      <c r="P3126" s="46"/>
      <c r="Q3126" s="46"/>
      <c r="R3126" s="46"/>
      <c r="S3126" s="46"/>
      <c r="T3126" s="46"/>
      <c r="U3126" s="46"/>
      <c r="V3126" s="46"/>
      <c r="W3126" s="46"/>
      <c r="X3126" s="46"/>
      <c r="Y3126" s="46"/>
    </row>
    <row r="3127" spans="1:25" ht="15" customHeight="1" thickBot="1" x14ac:dyDescent="0.25">
      <c r="A3127" s="46"/>
      <c r="B3127" s="425" t="s">
        <v>3158</v>
      </c>
      <c r="C3127" s="425"/>
      <c r="D3127" s="425"/>
      <c r="E3127" s="425"/>
      <c r="F3127" s="425"/>
      <c r="G3127" s="425"/>
      <c r="H3127" s="425"/>
      <c r="I3127" s="425"/>
      <c r="J3127" s="425"/>
      <c r="K3127" s="425"/>
      <c r="O3127" s="46"/>
      <c r="P3127" s="46"/>
      <c r="Q3127" s="46"/>
      <c r="R3127" s="46"/>
      <c r="S3127" s="46"/>
      <c r="T3127" s="46"/>
      <c r="U3127" s="46"/>
      <c r="V3127" s="46"/>
      <c r="W3127" s="46"/>
      <c r="X3127" s="46"/>
      <c r="Y3127" s="46"/>
    </row>
    <row r="3128" spans="1:25" ht="15" customHeight="1" thickTop="1" x14ac:dyDescent="0.2">
      <c r="A3128" s="46"/>
      <c r="B3128" s="278"/>
      <c r="C3128" s="278"/>
      <c r="D3128" s="278"/>
      <c r="E3128" s="278"/>
      <c r="F3128" s="278"/>
      <c r="G3128" s="278"/>
      <c r="H3128" s="278"/>
      <c r="I3128" s="278"/>
      <c r="J3128" s="278"/>
      <c r="K3128" s="278"/>
      <c r="O3128" s="46"/>
      <c r="P3128" s="46"/>
      <c r="Q3128" s="46"/>
      <c r="R3128" s="46"/>
      <c r="S3128" s="46"/>
      <c r="T3128" s="46"/>
      <c r="U3128" s="46"/>
      <c r="V3128" s="46"/>
      <c r="W3128" s="46"/>
      <c r="X3128" s="46"/>
      <c r="Y3128" s="46"/>
    </row>
    <row r="3129" spans="1:25" ht="15" customHeight="1" x14ac:dyDescent="0.2">
      <c r="A3129" s="46"/>
      <c r="B3129" s="259" t="s">
        <v>751</v>
      </c>
      <c r="C3129" s="267" t="s">
        <v>24</v>
      </c>
      <c r="D3129" s="259" t="s">
        <v>25</v>
      </c>
      <c r="E3129" s="259" t="s">
        <v>26</v>
      </c>
      <c r="F3129" s="387" t="s">
        <v>917</v>
      </c>
      <c r="G3129" s="387"/>
      <c r="H3129" s="271" t="s">
        <v>27</v>
      </c>
      <c r="I3129" s="267" t="s">
        <v>28</v>
      </c>
      <c r="J3129" s="267" t="s">
        <v>29</v>
      </c>
      <c r="K3129" s="267" t="s">
        <v>30</v>
      </c>
      <c r="O3129" s="46"/>
      <c r="P3129" s="46"/>
      <c r="Q3129" s="46"/>
      <c r="R3129" s="46"/>
      <c r="S3129" s="46"/>
      <c r="T3129" s="46"/>
      <c r="U3129" s="46"/>
      <c r="V3129" s="46"/>
      <c r="W3129" s="46"/>
      <c r="X3129" s="46"/>
      <c r="Y3129" s="46"/>
    </row>
    <row r="3130" spans="1:25" ht="15" customHeight="1" x14ac:dyDescent="0.2">
      <c r="A3130" s="46"/>
      <c r="B3130" s="260" t="s">
        <v>918</v>
      </c>
      <c r="C3130" s="275" t="s">
        <v>3469</v>
      </c>
      <c r="D3130" s="260" t="s">
        <v>73</v>
      </c>
      <c r="E3130" s="260" t="s">
        <v>3470</v>
      </c>
      <c r="F3130" s="388" t="s">
        <v>978</v>
      </c>
      <c r="G3130" s="388"/>
      <c r="H3130" s="274" t="s">
        <v>49</v>
      </c>
      <c r="I3130" s="277">
        <v>1</v>
      </c>
      <c r="J3130" s="276">
        <v>199.69</v>
      </c>
      <c r="K3130" s="276">
        <v>199.69</v>
      </c>
      <c r="O3130" s="46"/>
      <c r="P3130" s="46"/>
      <c r="Q3130" s="46"/>
      <c r="R3130" s="46"/>
      <c r="S3130" s="46"/>
      <c r="T3130" s="46"/>
      <c r="U3130" s="46"/>
      <c r="V3130" s="46"/>
      <c r="W3130" s="46"/>
      <c r="X3130" s="46"/>
      <c r="Y3130" s="46"/>
    </row>
    <row r="3131" spans="1:25" ht="15" customHeight="1" x14ac:dyDescent="0.2">
      <c r="A3131" s="46"/>
      <c r="B3131" s="261" t="s">
        <v>953</v>
      </c>
      <c r="C3131" s="280" t="s">
        <v>991</v>
      </c>
      <c r="D3131" s="261" t="s">
        <v>47</v>
      </c>
      <c r="E3131" s="261" t="s">
        <v>992</v>
      </c>
      <c r="F3131" s="385" t="s">
        <v>3970</v>
      </c>
      <c r="G3131" s="385"/>
      <c r="H3131" s="279" t="s">
        <v>950</v>
      </c>
      <c r="I3131" s="282">
        <v>0.82499999999999996</v>
      </c>
      <c r="J3131" s="281">
        <v>43.64</v>
      </c>
      <c r="K3131" s="281">
        <v>36</v>
      </c>
      <c r="O3131" s="46"/>
      <c r="P3131" s="46"/>
      <c r="Q3131" s="46"/>
      <c r="R3131" s="46"/>
      <c r="S3131" s="46"/>
      <c r="T3131" s="46"/>
      <c r="U3131" s="46"/>
      <c r="V3131" s="46"/>
      <c r="W3131" s="46"/>
      <c r="X3131" s="46"/>
      <c r="Y3131" s="46"/>
    </row>
    <row r="3132" spans="1:25" ht="15" customHeight="1" x14ac:dyDescent="0.2">
      <c r="A3132" s="46"/>
      <c r="B3132" s="261" t="s">
        <v>953</v>
      </c>
      <c r="C3132" s="280" t="s">
        <v>988</v>
      </c>
      <c r="D3132" s="261" t="s">
        <v>47</v>
      </c>
      <c r="E3132" s="261" t="s">
        <v>989</v>
      </c>
      <c r="F3132" s="385" t="s">
        <v>3970</v>
      </c>
      <c r="G3132" s="385"/>
      <c r="H3132" s="279" t="s">
        <v>950</v>
      </c>
      <c r="I3132" s="282">
        <v>0.82499999999999996</v>
      </c>
      <c r="J3132" s="281">
        <v>27.19</v>
      </c>
      <c r="K3132" s="281">
        <v>22.43</v>
      </c>
      <c r="O3132" s="46"/>
      <c r="P3132" s="46"/>
      <c r="Q3132" s="46"/>
      <c r="R3132" s="46"/>
      <c r="S3132" s="46"/>
      <c r="T3132" s="46"/>
      <c r="U3132" s="46"/>
      <c r="V3132" s="46"/>
      <c r="W3132" s="46"/>
      <c r="X3132" s="46"/>
      <c r="Y3132" s="46"/>
    </row>
    <row r="3133" spans="1:25" ht="15" customHeight="1" x14ac:dyDescent="0.2">
      <c r="A3133" s="46"/>
      <c r="B3133" s="262" t="s">
        <v>919</v>
      </c>
      <c r="C3133" s="284" t="s">
        <v>3720</v>
      </c>
      <c r="D3133" s="262" t="s">
        <v>43</v>
      </c>
      <c r="E3133" s="262" t="s">
        <v>3721</v>
      </c>
      <c r="F3133" s="389" t="s">
        <v>923</v>
      </c>
      <c r="G3133" s="389"/>
      <c r="H3133" s="283" t="s">
        <v>49</v>
      </c>
      <c r="I3133" s="286">
        <v>1</v>
      </c>
      <c r="J3133" s="285">
        <v>141.26</v>
      </c>
      <c r="K3133" s="285">
        <v>141.26</v>
      </c>
      <c r="O3133" s="46"/>
      <c r="P3133" s="46"/>
      <c r="Q3133" s="46"/>
      <c r="R3133" s="46"/>
      <c r="S3133" s="46"/>
      <c r="T3133" s="46"/>
      <c r="U3133" s="46"/>
      <c r="V3133" s="46"/>
      <c r="W3133" s="46"/>
      <c r="X3133" s="46"/>
      <c r="Y3133" s="46"/>
    </row>
    <row r="3134" spans="1:25" ht="15" customHeight="1" x14ac:dyDescent="0.2">
      <c r="A3134" s="46"/>
      <c r="B3134" s="263"/>
      <c r="C3134" s="263"/>
      <c r="D3134" s="263"/>
      <c r="E3134" s="263"/>
      <c r="F3134" s="263" t="s">
        <v>924</v>
      </c>
      <c r="G3134" s="289">
        <v>51.41</v>
      </c>
      <c r="H3134" s="263" t="s">
        <v>925</v>
      </c>
      <c r="I3134" s="289">
        <v>0</v>
      </c>
      <c r="J3134" s="263" t="s">
        <v>926</v>
      </c>
      <c r="K3134" s="289">
        <v>51.41</v>
      </c>
      <c r="O3134" s="46"/>
      <c r="P3134" s="46"/>
      <c r="Q3134" s="46"/>
      <c r="R3134" s="46"/>
      <c r="S3134" s="46"/>
      <c r="T3134" s="46"/>
      <c r="U3134" s="46"/>
      <c r="V3134" s="46"/>
      <c r="W3134" s="46"/>
      <c r="X3134" s="46"/>
      <c r="Y3134" s="46"/>
    </row>
    <row r="3135" spans="1:25" ht="15" customHeight="1" x14ac:dyDescent="0.2">
      <c r="A3135" s="46"/>
      <c r="B3135" s="263"/>
      <c r="C3135" s="263"/>
      <c r="D3135" s="263"/>
      <c r="E3135" s="263"/>
      <c r="F3135" s="263" t="s">
        <v>927</v>
      </c>
      <c r="G3135" s="289">
        <v>41.55</v>
      </c>
      <c r="H3135" s="263"/>
      <c r="I3135" s="386" t="s">
        <v>928</v>
      </c>
      <c r="J3135" s="386"/>
      <c r="K3135" s="289">
        <v>241.24</v>
      </c>
      <c r="O3135" s="46"/>
      <c r="P3135" s="46"/>
      <c r="Q3135" s="46"/>
      <c r="R3135" s="46"/>
      <c r="S3135" s="46"/>
      <c r="T3135" s="46"/>
      <c r="U3135" s="46"/>
      <c r="V3135" s="46"/>
      <c r="W3135" s="46"/>
      <c r="X3135" s="46"/>
      <c r="Y3135" s="46"/>
    </row>
    <row r="3136" spans="1:25" ht="15" customHeight="1" x14ac:dyDescent="0.2">
      <c r="A3136" s="46"/>
      <c r="B3136" s="401" t="s">
        <v>2776</v>
      </c>
      <c r="C3136" s="401"/>
      <c r="D3136" s="401"/>
      <c r="E3136" s="401"/>
      <c r="F3136" s="401"/>
      <c r="G3136" s="401"/>
      <c r="H3136" s="401"/>
      <c r="I3136" s="401"/>
      <c r="J3136" s="401"/>
      <c r="K3136" s="401"/>
      <c r="O3136" s="46"/>
      <c r="P3136" s="46"/>
      <c r="Q3136" s="46"/>
      <c r="R3136" s="46"/>
      <c r="S3136" s="46"/>
      <c r="T3136" s="46"/>
      <c r="U3136" s="46"/>
      <c r="V3136" s="46"/>
      <c r="W3136" s="46"/>
      <c r="X3136" s="46"/>
      <c r="Y3136" s="46"/>
    </row>
    <row r="3137" spans="1:25" ht="15" customHeight="1" thickBot="1" x14ac:dyDescent="0.25">
      <c r="A3137" s="46"/>
      <c r="B3137" s="425" t="s">
        <v>3816</v>
      </c>
      <c r="C3137" s="425"/>
      <c r="D3137" s="425"/>
      <c r="E3137" s="425"/>
      <c r="F3137" s="425"/>
      <c r="G3137" s="425"/>
      <c r="H3137" s="425"/>
      <c r="I3137" s="425"/>
      <c r="J3137" s="425"/>
      <c r="K3137" s="425"/>
      <c r="O3137" s="46"/>
      <c r="P3137" s="46"/>
      <c r="Q3137" s="46"/>
      <c r="R3137" s="46"/>
      <c r="S3137" s="46"/>
      <c r="T3137" s="46"/>
      <c r="U3137" s="46"/>
      <c r="V3137" s="46"/>
      <c r="W3137" s="46"/>
      <c r="X3137" s="46"/>
      <c r="Y3137" s="46"/>
    </row>
    <row r="3138" spans="1:25" ht="15" customHeight="1" thickTop="1" x14ac:dyDescent="0.2">
      <c r="A3138" s="46"/>
      <c r="B3138" s="278"/>
      <c r="C3138" s="278"/>
      <c r="D3138" s="278"/>
      <c r="E3138" s="278"/>
      <c r="F3138" s="278"/>
      <c r="G3138" s="278"/>
      <c r="H3138" s="278"/>
      <c r="I3138" s="278"/>
      <c r="J3138" s="278"/>
      <c r="K3138" s="278"/>
      <c r="O3138" s="46"/>
      <c r="P3138" s="46"/>
      <c r="Q3138" s="46"/>
      <c r="R3138" s="46"/>
      <c r="S3138" s="46"/>
      <c r="T3138" s="46"/>
      <c r="U3138" s="46"/>
      <c r="V3138" s="46"/>
      <c r="W3138" s="46"/>
      <c r="X3138" s="46"/>
      <c r="Y3138" s="46"/>
    </row>
    <row r="3139" spans="1:25" ht="15" customHeight="1" x14ac:dyDescent="0.2">
      <c r="A3139" s="46"/>
      <c r="B3139" s="259" t="s">
        <v>752</v>
      </c>
      <c r="C3139" s="267" t="s">
        <v>24</v>
      </c>
      <c r="D3139" s="259" t="s">
        <v>25</v>
      </c>
      <c r="E3139" s="259" t="s">
        <v>26</v>
      </c>
      <c r="F3139" s="387" t="s">
        <v>917</v>
      </c>
      <c r="G3139" s="387"/>
      <c r="H3139" s="271" t="s">
        <v>27</v>
      </c>
      <c r="I3139" s="267" t="s">
        <v>28</v>
      </c>
      <c r="J3139" s="267" t="s">
        <v>29</v>
      </c>
      <c r="K3139" s="267" t="s">
        <v>30</v>
      </c>
      <c r="O3139" s="46"/>
      <c r="P3139" s="46"/>
      <c r="Q3139" s="46"/>
      <c r="R3139" s="46"/>
      <c r="S3139" s="46"/>
      <c r="T3139" s="46"/>
      <c r="U3139" s="46"/>
      <c r="V3139" s="46"/>
      <c r="W3139" s="46"/>
      <c r="X3139" s="46"/>
      <c r="Y3139" s="46"/>
    </row>
    <row r="3140" spans="1:25" ht="15" customHeight="1" x14ac:dyDescent="0.2">
      <c r="A3140" s="46"/>
      <c r="B3140" s="260" t="s">
        <v>918</v>
      </c>
      <c r="C3140" s="275" t="s">
        <v>3471</v>
      </c>
      <c r="D3140" s="260" t="s">
        <v>47</v>
      </c>
      <c r="E3140" s="260" t="s">
        <v>3472</v>
      </c>
      <c r="F3140" s="388" t="s">
        <v>3977</v>
      </c>
      <c r="G3140" s="388"/>
      <c r="H3140" s="274" t="s">
        <v>49</v>
      </c>
      <c r="I3140" s="277">
        <v>1</v>
      </c>
      <c r="J3140" s="276">
        <v>11.82</v>
      </c>
      <c r="K3140" s="276">
        <v>11.82</v>
      </c>
      <c r="O3140" s="46"/>
      <c r="P3140" s="46"/>
      <c r="Q3140" s="46"/>
      <c r="R3140" s="46"/>
      <c r="S3140" s="46"/>
      <c r="T3140" s="46"/>
      <c r="U3140" s="46"/>
      <c r="V3140" s="46"/>
      <c r="W3140" s="46"/>
      <c r="X3140" s="46"/>
      <c r="Y3140" s="46"/>
    </row>
    <row r="3141" spans="1:25" ht="15" customHeight="1" x14ac:dyDescent="0.2">
      <c r="A3141" s="46"/>
      <c r="B3141" s="261" t="s">
        <v>953</v>
      </c>
      <c r="C3141" s="280" t="s">
        <v>988</v>
      </c>
      <c r="D3141" s="261" t="s">
        <v>47</v>
      </c>
      <c r="E3141" s="261" t="s">
        <v>989</v>
      </c>
      <c r="F3141" s="385" t="s">
        <v>3970</v>
      </c>
      <c r="G3141" s="385"/>
      <c r="H3141" s="279" t="s">
        <v>950</v>
      </c>
      <c r="I3141" s="282">
        <v>3.5428000000000001E-2</v>
      </c>
      <c r="J3141" s="281">
        <v>27.19</v>
      </c>
      <c r="K3141" s="281">
        <v>0.96</v>
      </c>
      <c r="O3141" s="46"/>
      <c r="P3141" s="46"/>
      <c r="Q3141" s="46"/>
      <c r="R3141" s="46"/>
      <c r="S3141" s="46"/>
      <c r="T3141" s="46"/>
      <c r="U3141" s="46"/>
      <c r="V3141" s="46"/>
      <c r="W3141" s="46"/>
      <c r="X3141" s="46"/>
      <c r="Y3141" s="46"/>
    </row>
    <row r="3142" spans="1:25" ht="15" customHeight="1" x14ac:dyDescent="0.2">
      <c r="A3142" s="46"/>
      <c r="B3142" s="261" t="s">
        <v>953</v>
      </c>
      <c r="C3142" s="280" t="s">
        <v>991</v>
      </c>
      <c r="D3142" s="261" t="s">
        <v>47</v>
      </c>
      <c r="E3142" s="261" t="s">
        <v>992</v>
      </c>
      <c r="F3142" s="385" t="s">
        <v>3970</v>
      </c>
      <c r="G3142" s="385"/>
      <c r="H3142" s="279" t="s">
        <v>950</v>
      </c>
      <c r="I3142" s="282">
        <v>3.5428000000000001E-2</v>
      </c>
      <c r="J3142" s="281">
        <v>43.64</v>
      </c>
      <c r="K3142" s="281">
        <v>1.54</v>
      </c>
      <c r="O3142" s="46"/>
      <c r="P3142" s="46"/>
      <c r="Q3142" s="46"/>
      <c r="R3142" s="46"/>
      <c r="S3142" s="46"/>
      <c r="T3142" s="46"/>
      <c r="U3142" s="46"/>
      <c r="V3142" s="46"/>
      <c r="W3142" s="46"/>
      <c r="X3142" s="46"/>
      <c r="Y3142" s="46"/>
    </row>
    <row r="3143" spans="1:25" ht="15" customHeight="1" x14ac:dyDescent="0.2">
      <c r="A3143" s="46"/>
      <c r="B3143" s="262" t="s">
        <v>919</v>
      </c>
      <c r="C3143" s="284" t="s">
        <v>3722</v>
      </c>
      <c r="D3143" s="262" t="s">
        <v>47</v>
      </c>
      <c r="E3143" s="262" t="s">
        <v>3723</v>
      </c>
      <c r="F3143" s="389" t="s">
        <v>923</v>
      </c>
      <c r="G3143" s="389"/>
      <c r="H3143" s="283" t="s">
        <v>49</v>
      </c>
      <c r="I3143" s="286">
        <v>1</v>
      </c>
      <c r="J3143" s="285">
        <v>8.41</v>
      </c>
      <c r="K3143" s="285">
        <v>8.41</v>
      </c>
      <c r="O3143" s="46"/>
      <c r="P3143" s="46"/>
      <c r="Q3143" s="46"/>
      <c r="R3143" s="46"/>
      <c r="S3143" s="46"/>
      <c r="T3143" s="46"/>
      <c r="U3143" s="46"/>
      <c r="V3143" s="46"/>
      <c r="W3143" s="46"/>
      <c r="X3143" s="46"/>
      <c r="Y3143" s="46"/>
    </row>
    <row r="3144" spans="1:25" ht="15" customHeight="1" x14ac:dyDescent="0.2">
      <c r="A3144" s="46"/>
      <c r="B3144" s="262" t="s">
        <v>919</v>
      </c>
      <c r="C3144" s="284" t="s">
        <v>1723</v>
      </c>
      <c r="D3144" s="262" t="s">
        <v>47</v>
      </c>
      <c r="E3144" s="262" t="s">
        <v>1724</v>
      </c>
      <c r="F3144" s="389" t="s">
        <v>923</v>
      </c>
      <c r="G3144" s="389"/>
      <c r="H3144" s="283" t="s">
        <v>49</v>
      </c>
      <c r="I3144" s="286">
        <v>1</v>
      </c>
      <c r="J3144" s="285">
        <v>0.91</v>
      </c>
      <c r="K3144" s="285">
        <v>0.91</v>
      </c>
      <c r="O3144" s="46"/>
      <c r="P3144" s="46"/>
      <c r="Q3144" s="46"/>
      <c r="R3144" s="46"/>
      <c r="S3144" s="46"/>
      <c r="T3144" s="46"/>
      <c r="U3144" s="46"/>
      <c r="V3144" s="46"/>
      <c r="W3144" s="46"/>
      <c r="X3144" s="46"/>
      <c r="Y3144" s="46"/>
    </row>
    <row r="3145" spans="1:25" ht="15" customHeight="1" x14ac:dyDescent="0.2">
      <c r="A3145" s="46"/>
      <c r="B3145" s="263"/>
      <c r="C3145" s="263"/>
      <c r="D3145" s="263"/>
      <c r="E3145" s="263"/>
      <c r="F3145" s="263" t="s">
        <v>924</v>
      </c>
      <c r="G3145" s="289">
        <v>2.2000000000000002</v>
      </c>
      <c r="H3145" s="263" t="s">
        <v>925</v>
      </c>
      <c r="I3145" s="289">
        <v>0</v>
      </c>
      <c r="J3145" s="263" t="s">
        <v>926</v>
      </c>
      <c r="K3145" s="289">
        <v>2.2000000000000002</v>
      </c>
      <c r="O3145" s="46"/>
      <c r="P3145" s="46"/>
      <c r="Q3145" s="46"/>
      <c r="R3145" s="46"/>
      <c r="S3145" s="46"/>
      <c r="T3145" s="46"/>
      <c r="U3145" s="46"/>
      <c r="V3145" s="46"/>
      <c r="W3145" s="46"/>
      <c r="X3145" s="46"/>
      <c r="Y3145" s="46"/>
    </row>
    <row r="3146" spans="1:25" ht="15" customHeight="1" thickBot="1" x14ac:dyDescent="0.25">
      <c r="A3146" s="46"/>
      <c r="B3146" s="263"/>
      <c r="C3146" s="263"/>
      <c r="D3146" s="263"/>
      <c r="E3146" s="263"/>
      <c r="F3146" s="263" t="s">
        <v>927</v>
      </c>
      <c r="G3146" s="289">
        <v>2.4500000000000002</v>
      </c>
      <c r="H3146" s="263"/>
      <c r="I3146" s="386" t="s">
        <v>928</v>
      </c>
      <c r="J3146" s="386"/>
      <c r="K3146" s="289">
        <v>14.27</v>
      </c>
      <c r="O3146" s="46"/>
      <c r="P3146" s="46"/>
      <c r="Q3146" s="46"/>
      <c r="R3146" s="46"/>
      <c r="S3146" s="46"/>
      <c r="T3146" s="46"/>
      <c r="U3146" s="46"/>
      <c r="V3146" s="46"/>
      <c r="W3146" s="46"/>
      <c r="X3146" s="46"/>
      <c r="Y3146" s="46"/>
    </row>
    <row r="3147" spans="1:25" ht="15" customHeight="1" thickTop="1" x14ac:dyDescent="0.2">
      <c r="A3147" s="46"/>
      <c r="B3147" s="278"/>
      <c r="C3147" s="278"/>
      <c r="D3147" s="278"/>
      <c r="E3147" s="278"/>
      <c r="F3147" s="278"/>
      <c r="G3147" s="278"/>
      <c r="H3147" s="278"/>
      <c r="I3147" s="278"/>
      <c r="J3147" s="278"/>
      <c r="K3147" s="278"/>
      <c r="O3147" s="46"/>
      <c r="P3147" s="46"/>
      <c r="Q3147" s="46"/>
      <c r="R3147" s="46"/>
      <c r="S3147" s="46"/>
      <c r="T3147" s="46"/>
      <c r="U3147" s="46"/>
      <c r="V3147" s="46"/>
      <c r="W3147" s="46"/>
      <c r="X3147" s="46"/>
      <c r="Y3147" s="46"/>
    </row>
    <row r="3148" spans="1:25" ht="15" customHeight="1" x14ac:dyDescent="0.2">
      <c r="A3148" s="46"/>
      <c r="B3148" s="259" t="s">
        <v>753</v>
      </c>
      <c r="C3148" s="267" t="s">
        <v>24</v>
      </c>
      <c r="D3148" s="259" t="s">
        <v>25</v>
      </c>
      <c r="E3148" s="259" t="s">
        <v>26</v>
      </c>
      <c r="F3148" s="387" t="s">
        <v>917</v>
      </c>
      <c r="G3148" s="387"/>
      <c r="H3148" s="271" t="s">
        <v>27</v>
      </c>
      <c r="I3148" s="267" t="s">
        <v>28</v>
      </c>
      <c r="J3148" s="267" t="s">
        <v>29</v>
      </c>
      <c r="K3148" s="267" t="s">
        <v>30</v>
      </c>
      <c r="O3148" s="46"/>
      <c r="P3148" s="46"/>
      <c r="Q3148" s="46"/>
      <c r="R3148" s="46"/>
      <c r="S3148" s="46"/>
      <c r="T3148" s="46"/>
      <c r="U3148" s="46"/>
      <c r="V3148" s="46"/>
      <c r="W3148" s="46"/>
      <c r="X3148" s="46"/>
      <c r="Y3148" s="46"/>
    </row>
    <row r="3149" spans="1:25" ht="15" customHeight="1" x14ac:dyDescent="0.2">
      <c r="A3149" s="46"/>
      <c r="B3149" s="260" t="s">
        <v>918</v>
      </c>
      <c r="C3149" s="275" t="s">
        <v>3473</v>
      </c>
      <c r="D3149" s="260" t="s">
        <v>47</v>
      </c>
      <c r="E3149" s="260" t="s">
        <v>3474</v>
      </c>
      <c r="F3149" s="388" t="s">
        <v>3977</v>
      </c>
      <c r="G3149" s="388"/>
      <c r="H3149" s="274" t="s">
        <v>49</v>
      </c>
      <c r="I3149" s="277">
        <v>1</v>
      </c>
      <c r="J3149" s="276">
        <v>11.82</v>
      </c>
      <c r="K3149" s="276">
        <v>11.82</v>
      </c>
      <c r="O3149" s="46"/>
      <c r="P3149" s="46"/>
      <c r="Q3149" s="46"/>
      <c r="R3149" s="46"/>
      <c r="S3149" s="46"/>
      <c r="T3149" s="46"/>
      <c r="U3149" s="46"/>
      <c r="V3149" s="46"/>
      <c r="W3149" s="46"/>
      <c r="X3149" s="46"/>
      <c r="Y3149" s="46"/>
    </row>
    <row r="3150" spans="1:25" ht="15" customHeight="1" x14ac:dyDescent="0.2">
      <c r="A3150" s="46"/>
      <c r="B3150" s="261" t="s">
        <v>953</v>
      </c>
      <c r="C3150" s="280" t="s">
        <v>991</v>
      </c>
      <c r="D3150" s="261" t="s">
        <v>47</v>
      </c>
      <c r="E3150" s="261" t="s">
        <v>992</v>
      </c>
      <c r="F3150" s="385" t="s">
        <v>3970</v>
      </c>
      <c r="G3150" s="385"/>
      <c r="H3150" s="279" t="s">
        <v>950</v>
      </c>
      <c r="I3150" s="282">
        <v>3.5428000000000001E-2</v>
      </c>
      <c r="J3150" s="281">
        <v>43.64</v>
      </c>
      <c r="K3150" s="281">
        <v>1.54</v>
      </c>
      <c r="O3150" s="46"/>
      <c r="P3150" s="46"/>
      <c r="Q3150" s="46"/>
      <c r="R3150" s="46"/>
      <c r="S3150" s="46"/>
      <c r="T3150" s="46"/>
      <c r="U3150" s="46"/>
      <c r="V3150" s="46"/>
      <c r="W3150" s="46"/>
      <c r="X3150" s="46"/>
      <c r="Y3150" s="46"/>
    </row>
    <row r="3151" spans="1:25" ht="15" customHeight="1" x14ac:dyDescent="0.2">
      <c r="A3151" s="46"/>
      <c r="B3151" s="261" t="s">
        <v>953</v>
      </c>
      <c r="C3151" s="280" t="s">
        <v>988</v>
      </c>
      <c r="D3151" s="261" t="s">
        <v>47</v>
      </c>
      <c r="E3151" s="261" t="s">
        <v>989</v>
      </c>
      <c r="F3151" s="385" t="s">
        <v>3970</v>
      </c>
      <c r="G3151" s="385"/>
      <c r="H3151" s="279" t="s">
        <v>950</v>
      </c>
      <c r="I3151" s="282">
        <v>3.5428000000000001E-2</v>
      </c>
      <c r="J3151" s="281">
        <v>27.19</v>
      </c>
      <c r="K3151" s="281">
        <v>0.96</v>
      </c>
      <c r="O3151" s="46"/>
      <c r="P3151" s="46"/>
      <c r="Q3151" s="46"/>
      <c r="R3151" s="46"/>
      <c r="S3151" s="46"/>
      <c r="T3151" s="46"/>
      <c r="U3151" s="46"/>
      <c r="V3151" s="46"/>
      <c r="W3151" s="46"/>
      <c r="X3151" s="46"/>
      <c r="Y3151" s="46"/>
    </row>
    <row r="3152" spans="1:25" ht="15" customHeight="1" x14ac:dyDescent="0.2">
      <c r="A3152" s="46"/>
      <c r="B3152" s="262" t="s">
        <v>919</v>
      </c>
      <c r="C3152" s="284" t="s">
        <v>3722</v>
      </c>
      <c r="D3152" s="262" t="s">
        <v>47</v>
      </c>
      <c r="E3152" s="262" t="s">
        <v>3723</v>
      </c>
      <c r="F3152" s="389" t="s">
        <v>923</v>
      </c>
      <c r="G3152" s="389"/>
      <c r="H3152" s="283" t="s">
        <v>49</v>
      </c>
      <c r="I3152" s="286">
        <v>1</v>
      </c>
      <c r="J3152" s="285">
        <v>8.41</v>
      </c>
      <c r="K3152" s="285">
        <v>8.41</v>
      </c>
      <c r="O3152" s="46"/>
      <c r="P3152" s="46"/>
      <c r="Q3152" s="46"/>
      <c r="R3152" s="46"/>
      <c r="S3152" s="46"/>
      <c r="T3152" s="46"/>
      <c r="U3152" s="46"/>
      <c r="V3152" s="46"/>
      <c r="W3152" s="46"/>
      <c r="X3152" s="46"/>
      <c r="Y3152" s="46"/>
    </row>
    <row r="3153" spans="1:25" ht="15" customHeight="1" x14ac:dyDescent="0.2">
      <c r="A3153" s="46"/>
      <c r="B3153" s="262" t="s">
        <v>919</v>
      </c>
      <c r="C3153" s="284" t="s">
        <v>1723</v>
      </c>
      <c r="D3153" s="262" t="s">
        <v>47</v>
      </c>
      <c r="E3153" s="262" t="s">
        <v>1724</v>
      </c>
      <c r="F3153" s="389" t="s">
        <v>923</v>
      </c>
      <c r="G3153" s="389"/>
      <c r="H3153" s="283" t="s">
        <v>49</v>
      </c>
      <c r="I3153" s="286">
        <v>1</v>
      </c>
      <c r="J3153" s="285">
        <v>0.91</v>
      </c>
      <c r="K3153" s="285">
        <v>0.91</v>
      </c>
      <c r="O3153" s="46"/>
      <c r="P3153" s="46"/>
      <c r="Q3153" s="46"/>
      <c r="R3153" s="46"/>
      <c r="S3153" s="46"/>
      <c r="T3153" s="46"/>
      <c r="U3153" s="46"/>
      <c r="V3153" s="46"/>
      <c r="W3153" s="46"/>
      <c r="X3153" s="46"/>
      <c r="Y3153" s="46"/>
    </row>
    <row r="3154" spans="1:25" ht="15" customHeight="1" x14ac:dyDescent="0.2">
      <c r="A3154" s="46"/>
      <c r="B3154" s="263"/>
      <c r="C3154" s="263"/>
      <c r="D3154" s="263"/>
      <c r="E3154" s="263"/>
      <c r="F3154" s="263" t="s">
        <v>924</v>
      </c>
      <c r="G3154" s="289">
        <v>2.2000000000000002</v>
      </c>
      <c r="H3154" s="263" t="s">
        <v>925</v>
      </c>
      <c r="I3154" s="289">
        <v>0</v>
      </c>
      <c r="J3154" s="263" t="s">
        <v>926</v>
      </c>
      <c r="K3154" s="289">
        <v>2.2000000000000002</v>
      </c>
      <c r="O3154" s="46"/>
      <c r="P3154" s="46"/>
      <c r="Q3154" s="46"/>
      <c r="R3154" s="46"/>
      <c r="S3154" s="46"/>
      <c r="T3154" s="46"/>
      <c r="U3154" s="46"/>
      <c r="V3154" s="46"/>
      <c r="W3154" s="46"/>
      <c r="X3154" s="46"/>
      <c r="Y3154" s="46"/>
    </row>
    <row r="3155" spans="1:25" ht="15" customHeight="1" thickBot="1" x14ac:dyDescent="0.25">
      <c r="A3155" s="46"/>
      <c r="B3155" s="263"/>
      <c r="C3155" s="263"/>
      <c r="D3155" s="263"/>
      <c r="E3155" s="263"/>
      <c r="F3155" s="263" t="s">
        <v>927</v>
      </c>
      <c r="G3155" s="289">
        <v>2.4500000000000002</v>
      </c>
      <c r="H3155" s="263"/>
      <c r="I3155" s="386" t="s">
        <v>928</v>
      </c>
      <c r="J3155" s="386"/>
      <c r="K3155" s="289">
        <v>14.27</v>
      </c>
      <c r="O3155" s="46"/>
      <c r="P3155" s="46"/>
      <c r="Q3155" s="46"/>
      <c r="R3155" s="46"/>
      <c r="S3155" s="46"/>
      <c r="T3155" s="46"/>
      <c r="U3155" s="46"/>
      <c r="V3155" s="46"/>
      <c r="W3155" s="46"/>
      <c r="X3155" s="46"/>
      <c r="Y3155" s="46"/>
    </row>
    <row r="3156" spans="1:25" ht="15" customHeight="1" thickTop="1" x14ac:dyDescent="0.2">
      <c r="A3156" s="46"/>
      <c r="B3156" s="278"/>
      <c r="C3156" s="278"/>
      <c r="D3156" s="278"/>
      <c r="E3156" s="278"/>
      <c r="F3156" s="278"/>
      <c r="G3156" s="278"/>
      <c r="H3156" s="278"/>
      <c r="I3156" s="278"/>
      <c r="J3156" s="278"/>
      <c r="K3156" s="278"/>
      <c r="O3156" s="46"/>
      <c r="P3156" s="46"/>
      <c r="Q3156" s="46"/>
      <c r="R3156" s="46"/>
      <c r="S3156" s="46"/>
      <c r="T3156" s="46"/>
      <c r="U3156" s="46"/>
      <c r="V3156" s="46"/>
      <c r="W3156" s="46"/>
      <c r="X3156" s="46"/>
      <c r="Y3156" s="46"/>
    </row>
    <row r="3157" spans="1:25" ht="15" customHeight="1" x14ac:dyDescent="0.2">
      <c r="A3157" s="46"/>
      <c r="B3157" s="259" t="s">
        <v>755</v>
      </c>
      <c r="C3157" s="267" t="s">
        <v>24</v>
      </c>
      <c r="D3157" s="259" t="s">
        <v>25</v>
      </c>
      <c r="E3157" s="259" t="s">
        <v>26</v>
      </c>
      <c r="F3157" s="387" t="s">
        <v>917</v>
      </c>
      <c r="G3157" s="387"/>
      <c r="H3157" s="271" t="s">
        <v>27</v>
      </c>
      <c r="I3157" s="267" t="s">
        <v>28</v>
      </c>
      <c r="J3157" s="267" t="s">
        <v>29</v>
      </c>
      <c r="K3157" s="267" t="s">
        <v>30</v>
      </c>
      <c r="O3157" s="46"/>
      <c r="P3157" s="46"/>
      <c r="Q3157" s="46"/>
      <c r="R3157" s="46"/>
      <c r="S3157" s="46"/>
      <c r="T3157" s="46"/>
      <c r="U3157" s="46"/>
      <c r="V3157" s="46"/>
      <c r="W3157" s="46"/>
      <c r="X3157" s="46"/>
      <c r="Y3157" s="46"/>
    </row>
    <row r="3158" spans="1:25" ht="15" customHeight="1" x14ac:dyDescent="0.2">
      <c r="A3158" s="46"/>
      <c r="B3158" s="260" t="s">
        <v>918</v>
      </c>
      <c r="C3158" s="275" t="s">
        <v>3475</v>
      </c>
      <c r="D3158" s="260" t="s">
        <v>47</v>
      </c>
      <c r="E3158" s="260" t="s">
        <v>3476</v>
      </c>
      <c r="F3158" s="388" t="s">
        <v>3977</v>
      </c>
      <c r="G3158" s="388"/>
      <c r="H3158" s="274" t="s">
        <v>49</v>
      </c>
      <c r="I3158" s="277">
        <v>1</v>
      </c>
      <c r="J3158" s="276">
        <v>12.91</v>
      </c>
      <c r="K3158" s="276">
        <v>12.91</v>
      </c>
      <c r="O3158" s="46"/>
      <c r="P3158" s="46"/>
      <c r="Q3158" s="46"/>
      <c r="R3158" s="46"/>
      <c r="S3158" s="46"/>
      <c r="T3158" s="46"/>
      <c r="U3158" s="46"/>
      <c r="V3158" s="46"/>
      <c r="W3158" s="46"/>
      <c r="X3158" s="46"/>
      <c r="Y3158" s="46"/>
    </row>
    <row r="3159" spans="1:25" ht="15" customHeight="1" x14ac:dyDescent="0.2">
      <c r="A3159" s="46"/>
      <c r="B3159" s="261" t="s">
        <v>953</v>
      </c>
      <c r="C3159" s="280" t="s">
        <v>991</v>
      </c>
      <c r="D3159" s="261" t="s">
        <v>47</v>
      </c>
      <c r="E3159" s="261" t="s">
        <v>992</v>
      </c>
      <c r="F3159" s="385" t="s">
        <v>3970</v>
      </c>
      <c r="G3159" s="385"/>
      <c r="H3159" s="279" t="s">
        <v>950</v>
      </c>
      <c r="I3159" s="282">
        <v>4.6843000000000003E-2</v>
      </c>
      <c r="J3159" s="281">
        <v>43.64</v>
      </c>
      <c r="K3159" s="281">
        <v>2.04</v>
      </c>
      <c r="O3159" s="46"/>
      <c r="P3159" s="46"/>
      <c r="Q3159" s="46"/>
      <c r="R3159" s="46"/>
      <c r="S3159" s="46"/>
      <c r="T3159" s="46"/>
      <c r="U3159" s="46"/>
      <c r="V3159" s="46"/>
      <c r="W3159" s="46"/>
      <c r="X3159" s="46"/>
      <c r="Y3159" s="46"/>
    </row>
    <row r="3160" spans="1:25" ht="15" customHeight="1" x14ac:dyDescent="0.2">
      <c r="A3160" s="46"/>
      <c r="B3160" s="261" t="s">
        <v>953</v>
      </c>
      <c r="C3160" s="280" t="s">
        <v>988</v>
      </c>
      <c r="D3160" s="261" t="s">
        <v>47</v>
      </c>
      <c r="E3160" s="261" t="s">
        <v>989</v>
      </c>
      <c r="F3160" s="385" t="s">
        <v>3970</v>
      </c>
      <c r="G3160" s="385"/>
      <c r="H3160" s="279" t="s">
        <v>950</v>
      </c>
      <c r="I3160" s="282">
        <v>4.6843000000000003E-2</v>
      </c>
      <c r="J3160" s="281">
        <v>27.19</v>
      </c>
      <c r="K3160" s="281">
        <v>1.27</v>
      </c>
      <c r="O3160" s="46"/>
      <c r="P3160" s="46"/>
      <c r="Q3160" s="46"/>
      <c r="R3160" s="46"/>
      <c r="S3160" s="46"/>
      <c r="T3160" s="46"/>
      <c r="U3160" s="46"/>
      <c r="V3160" s="46"/>
      <c r="W3160" s="46"/>
      <c r="X3160" s="46"/>
      <c r="Y3160" s="46"/>
    </row>
    <row r="3161" spans="1:25" ht="15" customHeight="1" x14ac:dyDescent="0.2">
      <c r="A3161" s="46"/>
      <c r="B3161" s="262" t="s">
        <v>919</v>
      </c>
      <c r="C3161" s="284" t="s">
        <v>3722</v>
      </c>
      <c r="D3161" s="262" t="s">
        <v>47</v>
      </c>
      <c r="E3161" s="262" t="s">
        <v>3723</v>
      </c>
      <c r="F3161" s="389" t="s">
        <v>923</v>
      </c>
      <c r="G3161" s="389"/>
      <c r="H3161" s="283" t="s">
        <v>49</v>
      </c>
      <c r="I3161" s="286">
        <v>1</v>
      </c>
      <c r="J3161" s="285">
        <v>8.41</v>
      </c>
      <c r="K3161" s="285">
        <v>8.41</v>
      </c>
      <c r="O3161" s="46"/>
      <c r="P3161" s="46"/>
      <c r="Q3161" s="46"/>
      <c r="R3161" s="46"/>
      <c r="S3161" s="46"/>
      <c r="T3161" s="46"/>
      <c r="U3161" s="46"/>
      <c r="V3161" s="46"/>
      <c r="W3161" s="46"/>
      <c r="X3161" s="46"/>
      <c r="Y3161" s="46"/>
    </row>
    <row r="3162" spans="1:25" ht="15" customHeight="1" x14ac:dyDescent="0.2">
      <c r="A3162" s="46"/>
      <c r="B3162" s="262" t="s">
        <v>919</v>
      </c>
      <c r="C3162" s="284" t="s">
        <v>1727</v>
      </c>
      <c r="D3162" s="262" t="s">
        <v>47</v>
      </c>
      <c r="E3162" s="262" t="s">
        <v>1728</v>
      </c>
      <c r="F3162" s="389" t="s">
        <v>923</v>
      </c>
      <c r="G3162" s="389"/>
      <c r="H3162" s="283" t="s">
        <v>49</v>
      </c>
      <c r="I3162" s="286">
        <v>1</v>
      </c>
      <c r="J3162" s="285">
        <v>1.19</v>
      </c>
      <c r="K3162" s="285">
        <v>1.19</v>
      </c>
      <c r="O3162" s="46"/>
      <c r="P3162" s="46"/>
      <c r="Q3162" s="46"/>
      <c r="R3162" s="46"/>
      <c r="S3162" s="46"/>
      <c r="T3162" s="46"/>
      <c r="U3162" s="46"/>
      <c r="V3162" s="46"/>
      <c r="W3162" s="46"/>
      <c r="X3162" s="46"/>
      <c r="Y3162" s="46"/>
    </row>
    <row r="3163" spans="1:25" ht="15" customHeight="1" x14ac:dyDescent="0.2">
      <c r="A3163" s="46"/>
      <c r="B3163" s="263"/>
      <c r="C3163" s="263"/>
      <c r="D3163" s="263"/>
      <c r="E3163" s="263"/>
      <c r="F3163" s="263" t="s">
        <v>924</v>
      </c>
      <c r="G3163" s="289">
        <v>2.91</v>
      </c>
      <c r="H3163" s="263" t="s">
        <v>925</v>
      </c>
      <c r="I3163" s="289">
        <v>0</v>
      </c>
      <c r="J3163" s="263" t="s">
        <v>926</v>
      </c>
      <c r="K3163" s="289">
        <v>2.91</v>
      </c>
      <c r="O3163" s="46"/>
      <c r="P3163" s="46"/>
      <c r="Q3163" s="46"/>
      <c r="R3163" s="46"/>
      <c r="S3163" s="46"/>
      <c r="T3163" s="46"/>
      <c r="U3163" s="46"/>
      <c r="V3163" s="46"/>
      <c r="W3163" s="46"/>
      <c r="X3163" s="46"/>
      <c r="Y3163" s="46"/>
    </row>
    <row r="3164" spans="1:25" ht="15" customHeight="1" thickBot="1" x14ac:dyDescent="0.25">
      <c r="A3164" s="46"/>
      <c r="B3164" s="263"/>
      <c r="C3164" s="263"/>
      <c r="D3164" s="263"/>
      <c r="E3164" s="263"/>
      <c r="F3164" s="263" t="s">
        <v>927</v>
      </c>
      <c r="G3164" s="289">
        <v>2.68</v>
      </c>
      <c r="H3164" s="263"/>
      <c r="I3164" s="386" t="s">
        <v>928</v>
      </c>
      <c r="J3164" s="386"/>
      <c r="K3164" s="289">
        <v>15.59</v>
      </c>
      <c r="O3164" s="46"/>
      <c r="P3164" s="46"/>
      <c r="Q3164" s="46"/>
      <c r="R3164" s="46"/>
      <c r="S3164" s="46"/>
      <c r="T3164" s="46"/>
      <c r="U3164" s="46"/>
      <c r="V3164" s="46"/>
      <c r="W3164" s="46"/>
      <c r="X3164" s="46"/>
      <c r="Y3164" s="46"/>
    </row>
    <row r="3165" spans="1:25" ht="15" customHeight="1" thickTop="1" x14ac:dyDescent="0.2">
      <c r="A3165" s="46"/>
      <c r="B3165" s="278"/>
      <c r="C3165" s="278"/>
      <c r="D3165" s="278"/>
      <c r="E3165" s="278"/>
      <c r="F3165" s="278"/>
      <c r="G3165" s="278"/>
      <c r="H3165" s="278"/>
      <c r="I3165" s="278"/>
      <c r="J3165" s="278"/>
      <c r="K3165" s="278"/>
      <c r="O3165" s="46"/>
      <c r="P3165" s="46"/>
      <c r="Q3165" s="46"/>
      <c r="R3165" s="46"/>
      <c r="S3165" s="46"/>
      <c r="T3165" s="46"/>
      <c r="U3165" s="46"/>
      <c r="V3165" s="46"/>
      <c r="W3165" s="46"/>
      <c r="X3165" s="46"/>
      <c r="Y3165" s="46"/>
    </row>
    <row r="3166" spans="1:25" ht="45.6" customHeight="1" x14ac:dyDescent="0.2">
      <c r="A3166" s="46"/>
      <c r="B3166" s="259" t="s">
        <v>756</v>
      </c>
      <c r="C3166" s="267" t="s">
        <v>24</v>
      </c>
      <c r="D3166" s="259" t="s">
        <v>25</v>
      </c>
      <c r="E3166" s="259" t="s">
        <v>26</v>
      </c>
      <c r="F3166" s="387" t="s">
        <v>917</v>
      </c>
      <c r="G3166" s="387"/>
      <c r="H3166" s="271" t="s">
        <v>27</v>
      </c>
      <c r="I3166" s="267" t="s">
        <v>28</v>
      </c>
      <c r="J3166" s="267" t="s">
        <v>29</v>
      </c>
      <c r="K3166" s="267" t="s">
        <v>30</v>
      </c>
      <c r="O3166" s="46"/>
      <c r="P3166" s="46"/>
      <c r="Q3166" s="46"/>
      <c r="R3166" s="46"/>
      <c r="S3166" s="46"/>
      <c r="T3166" s="46"/>
      <c r="U3166" s="46"/>
      <c r="V3166" s="46"/>
      <c r="W3166" s="46"/>
      <c r="X3166" s="46"/>
      <c r="Y3166" s="46"/>
    </row>
    <row r="3167" spans="1:25" ht="15" customHeight="1" x14ac:dyDescent="0.2">
      <c r="A3167" s="46"/>
      <c r="B3167" s="260" t="s">
        <v>918</v>
      </c>
      <c r="C3167" s="275" t="s">
        <v>3033</v>
      </c>
      <c r="D3167" s="260" t="s">
        <v>47</v>
      </c>
      <c r="E3167" s="260" t="s">
        <v>3034</v>
      </c>
      <c r="F3167" s="388" t="s">
        <v>3977</v>
      </c>
      <c r="G3167" s="388"/>
      <c r="H3167" s="274" t="s">
        <v>49</v>
      </c>
      <c r="I3167" s="277">
        <v>1</v>
      </c>
      <c r="J3167" s="276">
        <v>55.07</v>
      </c>
      <c r="K3167" s="276">
        <v>55.07</v>
      </c>
      <c r="O3167" s="46"/>
      <c r="P3167" s="46"/>
      <c r="Q3167" s="46"/>
      <c r="R3167" s="46"/>
      <c r="S3167" s="46"/>
      <c r="T3167" s="46"/>
      <c r="U3167" s="46"/>
      <c r="V3167" s="46"/>
      <c r="W3167" s="46"/>
      <c r="X3167" s="46"/>
      <c r="Y3167" s="46"/>
    </row>
    <row r="3168" spans="1:25" ht="15" customHeight="1" x14ac:dyDescent="0.2">
      <c r="A3168" s="46"/>
      <c r="B3168" s="261" t="s">
        <v>953</v>
      </c>
      <c r="C3168" s="280" t="s">
        <v>988</v>
      </c>
      <c r="D3168" s="261" t="s">
        <v>47</v>
      </c>
      <c r="E3168" s="261" t="s">
        <v>989</v>
      </c>
      <c r="F3168" s="385" t="s">
        <v>3970</v>
      </c>
      <c r="G3168" s="385"/>
      <c r="H3168" s="279" t="s">
        <v>950</v>
      </c>
      <c r="I3168" s="282">
        <v>7.0857000000000003E-2</v>
      </c>
      <c r="J3168" s="281">
        <v>27.19</v>
      </c>
      <c r="K3168" s="281">
        <v>1.92</v>
      </c>
      <c r="O3168" s="46"/>
      <c r="P3168" s="46"/>
      <c r="Q3168" s="46"/>
      <c r="R3168" s="46"/>
      <c r="S3168" s="46"/>
      <c r="T3168" s="46"/>
      <c r="U3168" s="46"/>
      <c r="V3168" s="46"/>
      <c r="W3168" s="46"/>
      <c r="X3168" s="46"/>
      <c r="Y3168" s="46"/>
    </row>
    <row r="3169" spans="1:25" ht="15" customHeight="1" x14ac:dyDescent="0.2">
      <c r="A3169" s="46"/>
      <c r="B3169" s="261" t="s">
        <v>953</v>
      </c>
      <c r="C3169" s="280" t="s">
        <v>991</v>
      </c>
      <c r="D3169" s="261" t="s">
        <v>47</v>
      </c>
      <c r="E3169" s="261" t="s">
        <v>992</v>
      </c>
      <c r="F3169" s="385" t="s">
        <v>3970</v>
      </c>
      <c r="G3169" s="385"/>
      <c r="H3169" s="279" t="s">
        <v>950</v>
      </c>
      <c r="I3169" s="282">
        <v>7.0857000000000003E-2</v>
      </c>
      <c r="J3169" s="281">
        <v>43.64</v>
      </c>
      <c r="K3169" s="281">
        <v>3.09</v>
      </c>
      <c r="O3169" s="46"/>
      <c r="P3169" s="46"/>
      <c r="Q3169" s="46"/>
      <c r="R3169" s="46"/>
      <c r="S3169" s="46"/>
      <c r="T3169" s="46"/>
      <c r="U3169" s="46"/>
      <c r="V3169" s="46"/>
      <c r="W3169" s="46"/>
      <c r="X3169" s="46"/>
      <c r="Y3169" s="46"/>
    </row>
    <row r="3170" spans="1:25" ht="15" customHeight="1" x14ac:dyDescent="0.2">
      <c r="A3170" s="46"/>
      <c r="B3170" s="262" t="s">
        <v>919</v>
      </c>
      <c r="C3170" s="284" t="s">
        <v>1725</v>
      </c>
      <c r="D3170" s="262" t="s">
        <v>47</v>
      </c>
      <c r="E3170" s="262" t="s">
        <v>1726</v>
      </c>
      <c r="F3170" s="389" t="s">
        <v>923</v>
      </c>
      <c r="G3170" s="389"/>
      <c r="H3170" s="283" t="s">
        <v>49</v>
      </c>
      <c r="I3170" s="286">
        <v>1</v>
      </c>
      <c r="J3170" s="285">
        <v>48.24</v>
      </c>
      <c r="K3170" s="285">
        <v>48.24</v>
      </c>
      <c r="O3170" s="46"/>
      <c r="P3170" s="46"/>
      <c r="Q3170" s="46"/>
      <c r="R3170" s="46"/>
      <c r="S3170" s="46"/>
      <c r="T3170" s="46"/>
      <c r="U3170" s="46"/>
      <c r="V3170" s="46"/>
      <c r="W3170" s="46"/>
      <c r="X3170" s="46"/>
      <c r="Y3170" s="46"/>
    </row>
    <row r="3171" spans="1:25" ht="15" customHeight="1" x14ac:dyDescent="0.2">
      <c r="A3171" s="46"/>
      <c r="B3171" s="262" t="s">
        <v>919</v>
      </c>
      <c r="C3171" s="284" t="s">
        <v>1723</v>
      </c>
      <c r="D3171" s="262" t="s">
        <v>47</v>
      </c>
      <c r="E3171" s="262" t="s">
        <v>1724</v>
      </c>
      <c r="F3171" s="389" t="s">
        <v>923</v>
      </c>
      <c r="G3171" s="389"/>
      <c r="H3171" s="283" t="s">
        <v>49</v>
      </c>
      <c r="I3171" s="286">
        <v>2</v>
      </c>
      <c r="J3171" s="285">
        <v>0.91</v>
      </c>
      <c r="K3171" s="285">
        <v>1.82</v>
      </c>
      <c r="O3171" s="46"/>
      <c r="P3171" s="46"/>
      <c r="Q3171" s="46"/>
      <c r="R3171" s="46"/>
      <c r="S3171" s="46"/>
      <c r="T3171" s="46"/>
      <c r="U3171" s="46"/>
      <c r="V3171" s="46"/>
      <c r="W3171" s="46"/>
      <c r="X3171" s="46"/>
      <c r="Y3171" s="46"/>
    </row>
    <row r="3172" spans="1:25" ht="15" customHeight="1" x14ac:dyDescent="0.2">
      <c r="A3172" s="46"/>
      <c r="B3172" s="263"/>
      <c r="C3172" s="263"/>
      <c r="D3172" s="263"/>
      <c r="E3172" s="263"/>
      <c r="F3172" s="263" t="s">
        <v>924</v>
      </c>
      <c r="G3172" s="289">
        <v>4.41</v>
      </c>
      <c r="H3172" s="263" t="s">
        <v>925</v>
      </c>
      <c r="I3172" s="289">
        <v>0</v>
      </c>
      <c r="J3172" s="263" t="s">
        <v>926</v>
      </c>
      <c r="K3172" s="289">
        <v>4.41</v>
      </c>
      <c r="O3172" s="46"/>
      <c r="P3172" s="46"/>
      <c r="Q3172" s="46"/>
      <c r="R3172" s="46"/>
      <c r="S3172" s="46"/>
      <c r="T3172" s="46"/>
      <c r="U3172" s="46"/>
      <c r="V3172" s="46"/>
      <c r="W3172" s="46"/>
      <c r="X3172" s="46"/>
      <c r="Y3172" s="46"/>
    </row>
    <row r="3173" spans="1:25" ht="15" customHeight="1" thickBot="1" x14ac:dyDescent="0.25">
      <c r="A3173" s="46"/>
      <c r="B3173" s="263"/>
      <c r="C3173" s="263"/>
      <c r="D3173" s="263"/>
      <c r="E3173" s="263"/>
      <c r="F3173" s="263" t="s">
        <v>927</v>
      </c>
      <c r="G3173" s="289">
        <v>11.46</v>
      </c>
      <c r="H3173" s="263"/>
      <c r="I3173" s="386" t="s">
        <v>928</v>
      </c>
      <c r="J3173" s="386"/>
      <c r="K3173" s="289">
        <v>66.53</v>
      </c>
      <c r="O3173" s="46"/>
      <c r="P3173" s="46"/>
      <c r="Q3173" s="46"/>
      <c r="R3173" s="46"/>
      <c r="S3173" s="46"/>
      <c r="T3173" s="46"/>
      <c r="U3173" s="46"/>
      <c r="V3173" s="46"/>
      <c r="W3173" s="46"/>
      <c r="X3173" s="46"/>
      <c r="Y3173" s="46"/>
    </row>
    <row r="3174" spans="1:25" ht="15" customHeight="1" thickTop="1" x14ac:dyDescent="0.2">
      <c r="A3174" s="46"/>
      <c r="B3174" s="278"/>
      <c r="C3174" s="278"/>
      <c r="D3174" s="278"/>
      <c r="E3174" s="278"/>
      <c r="F3174" s="278"/>
      <c r="G3174" s="278"/>
      <c r="H3174" s="278"/>
      <c r="I3174" s="278"/>
      <c r="J3174" s="278"/>
      <c r="K3174" s="278"/>
      <c r="O3174" s="46"/>
      <c r="P3174" s="46"/>
      <c r="Q3174" s="46"/>
      <c r="R3174" s="46"/>
      <c r="S3174" s="46"/>
      <c r="T3174" s="46"/>
      <c r="U3174" s="46"/>
      <c r="V3174" s="46"/>
      <c r="W3174" s="46"/>
      <c r="X3174" s="46"/>
      <c r="Y3174" s="46"/>
    </row>
    <row r="3175" spans="1:25" ht="15" customHeight="1" x14ac:dyDescent="0.2">
      <c r="A3175" s="46"/>
      <c r="B3175" s="259" t="s">
        <v>757</v>
      </c>
      <c r="C3175" s="267" t="s">
        <v>24</v>
      </c>
      <c r="D3175" s="259" t="s">
        <v>25</v>
      </c>
      <c r="E3175" s="259" t="s">
        <v>26</v>
      </c>
      <c r="F3175" s="387" t="s">
        <v>917</v>
      </c>
      <c r="G3175" s="387"/>
      <c r="H3175" s="271" t="s">
        <v>27</v>
      </c>
      <c r="I3175" s="267" t="s">
        <v>28</v>
      </c>
      <c r="J3175" s="267" t="s">
        <v>29</v>
      </c>
      <c r="K3175" s="267" t="s">
        <v>30</v>
      </c>
      <c r="O3175" s="46"/>
      <c r="P3175" s="46"/>
      <c r="Q3175" s="46"/>
      <c r="R3175" s="46"/>
      <c r="S3175" s="46"/>
      <c r="T3175" s="46"/>
      <c r="U3175" s="46"/>
      <c r="V3175" s="46"/>
      <c r="W3175" s="46"/>
      <c r="X3175" s="46"/>
      <c r="Y3175" s="46"/>
    </row>
    <row r="3176" spans="1:25" ht="45.6" customHeight="1" x14ac:dyDescent="0.2">
      <c r="A3176" s="46"/>
      <c r="B3176" s="260" t="s">
        <v>918</v>
      </c>
      <c r="C3176" s="275" t="s">
        <v>745</v>
      </c>
      <c r="D3176" s="260" t="s">
        <v>47</v>
      </c>
      <c r="E3176" s="260" t="s">
        <v>2602</v>
      </c>
      <c r="F3176" s="388" t="s">
        <v>3977</v>
      </c>
      <c r="G3176" s="388"/>
      <c r="H3176" s="274" t="s">
        <v>49</v>
      </c>
      <c r="I3176" s="277">
        <v>1</v>
      </c>
      <c r="J3176" s="276">
        <v>55.07</v>
      </c>
      <c r="K3176" s="276">
        <v>55.07</v>
      </c>
      <c r="O3176" s="46"/>
      <c r="P3176" s="46"/>
      <c r="Q3176" s="46"/>
      <c r="R3176" s="46"/>
      <c r="S3176" s="46"/>
      <c r="T3176" s="46"/>
      <c r="U3176" s="46"/>
      <c r="V3176" s="46"/>
      <c r="W3176" s="46"/>
      <c r="X3176" s="46"/>
      <c r="Y3176" s="46"/>
    </row>
    <row r="3177" spans="1:25" ht="15" customHeight="1" x14ac:dyDescent="0.2">
      <c r="A3177" s="46"/>
      <c r="B3177" s="261" t="s">
        <v>953</v>
      </c>
      <c r="C3177" s="280" t="s">
        <v>988</v>
      </c>
      <c r="D3177" s="261" t="s">
        <v>47</v>
      </c>
      <c r="E3177" s="261" t="s">
        <v>989</v>
      </c>
      <c r="F3177" s="385" t="s">
        <v>3970</v>
      </c>
      <c r="G3177" s="385"/>
      <c r="H3177" s="279" t="s">
        <v>950</v>
      </c>
      <c r="I3177" s="282">
        <v>7.0857000000000003E-2</v>
      </c>
      <c r="J3177" s="281">
        <v>27.19</v>
      </c>
      <c r="K3177" s="281">
        <v>1.92</v>
      </c>
      <c r="O3177" s="46"/>
      <c r="P3177" s="46"/>
      <c r="Q3177" s="46"/>
      <c r="R3177" s="46"/>
      <c r="S3177" s="46"/>
      <c r="T3177" s="46"/>
      <c r="U3177" s="46"/>
      <c r="V3177" s="46"/>
      <c r="W3177" s="46"/>
      <c r="X3177" s="46"/>
      <c r="Y3177" s="46"/>
    </row>
    <row r="3178" spans="1:25" ht="15" customHeight="1" x14ac:dyDescent="0.2">
      <c r="A3178" s="46"/>
      <c r="B3178" s="261" t="s">
        <v>953</v>
      </c>
      <c r="C3178" s="280" t="s">
        <v>991</v>
      </c>
      <c r="D3178" s="261" t="s">
        <v>47</v>
      </c>
      <c r="E3178" s="261" t="s">
        <v>992</v>
      </c>
      <c r="F3178" s="385" t="s">
        <v>3970</v>
      </c>
      <c r="G3178" s="385"/>
      <c r="H3178" s="279" t="s">
        <v>950</v>
      </c>
      <c r="I3178" s="282">
        <v>7.0857000000000003E-2</v>
      </c>
      <c r="J3178" s="281">
        <v>43.64</v>
      </c>
      <c r="K3178" s="281">
        <v>3.09</v>
      </c>
      <c r="O3178" s="46"/>
      <c r="P3178" s="46"/>
      <c r="Q3178" s="46"/>
      <c r="R3178" s="46"/>
      <c r="S3178" s="46"/>
      <c r="T3178" s="46"/>
      <c r="U3178" s="46"/>
      <c r="V3178" s="46"/>
      <c r="W3178" s="46"/>
      <c r="X3178" s="46"/>
      <c r="Y3178" s="46"/>
    </row>
    <row r="3179" spans="1:25" ht="15" customHeight="1" x14ac:dyDescent="0.2">
      <c r="A3179" s="46"/>
      <c r="B3179" s="262" t="s">
        <v>919</v>
      </c>
      <c r="C3179" s="284" t="s">
        <v>1723</v>
      </c>
      <c r="D3179" s="262" t="s">
        <v>47</v>
      </c>
      <c r="E3179" s="262" t="s">
        <v>1724</v>
      </c>
      <c r="F3179" s="389" t="s">
        <v>923</v>
      </c>
      <c r="G3179" s="389"/>
      <c r="H3179" s="283" t="s">
        <v>49</v>
      </c>
      <c r="I3179" s="286">
        <v>2</v>
      </c>
      <c r="J3179" s="285">
        <v>0.91</v>
      </c>
      <c r="K3179" s="285">
        <v>1.82</v>
      </c>
      <c r="O3179" s="46"/>
      <c r="P3179" s="46"/>
      <c r="Q3179" s="46"/>
      <c r="R3179" s="46"/>
      <c r="S3179" s="46"/>
      <c r="T3179" s="46"/>
      <c r="U3179" s="46"/>
      <c r="V3179" s="46"/>
      <c r="W3179" s="46"/>
      <c r="X3179" s="46"/>
      <c r="Y3179" s="46"/>
    </row>
    <row r="3180" spans="1:25" ht="15" customHeight="1" x14ac:dyDescent="0.2">
      <c r="A3180" s="46"/>
      <c r="B3180" s="262" t="s">
        <v>919</v>
      </c>
      <c r="C3180" s="284" t="s">
        <v>1725</v>
      </c>
      <c r="D3180" s="262" t="s">
        <v>47</v>
      </c>
      <c r="E3180" s="262" t="s">
        <v>1726</v>
      </c>
      <c r="F3180" s="389" t="s">
        <v>923</v>
      </c>
      <c r="G3180" s="389"/>
      <c r="H3180" s="283" t="s">
        <v>49</v>
      </c>
      <c r="I3180" s="286">
        <v>1</v>
      </c>
      <c r="J3180" s="285">
        <v>48.24</v>
      </c>
      <c r="K3180" s="285">
        <v>48.24</v>
      </c>
      <c r="O3180" s="46"/>
      <c r="P3180" s="46"/>
      <c r="Q3180" s="46"/>
      <c r="R3180" s="46"/>
      <c r="S3180" s="46"/>
      <c r="T3180" s="46"/>
      <c r="U3180" s="46"/>
      <c r="V3180" s="46"/>
      <c r="W3180" s="46"/>
      <c r="X3180" s="46"/>
      <c r="Y3180" s="46"/>
    </row>
    <row r="3181" spans="1:25" ht="15" customHeight="1" x14ac:dyDescent="0.2">
      <c r="A3181" s="46"/>
      <c r="B3181" s="263"/>
      <c r="C3181" s="263"/>
      <c r="D3181" s="263"/>
      <c r="E3181" s="263"/>
      <c r="F3181" s="263" t="s">
        <v>924</v>
      </c>
      <c r="G3181" s="289">
        <v>4.41</v>
      </c>
      <c r="H3181" s="263" t="s">
        <v>925</v>
      </c>
      <c r="I3181" s="289">
        <v>0</v>
      </c>
      <c r="J3181" s="263" t="s">
        <v>926</v>
      </c>
      <c r="K3181" s="289">
        <v>4.41</v>
      </c>
      <c r="O3181" s="46"/>
      <c r="P3181" s="46"/>
      <c r="Q3181" s="46"/>
      <c r="R3181" s="46"/>
      <c r="S3181" s="46"/>
      <c r="T3181" s="46"/>
      <c r="U3181" s="46"/>
      <c r="V3181" s="46"/>
      <c r="W3181" s="46"/>
      <c r="X3181" s="46"/>
      <c r="Y3181" s="46"/>
    </row>
    <row r="3182" spans="1:25" ht="15" customHeight="1" thickBot="1" x14ac:dyDescent="0.25">
      <c r="A3182" s="46"/>
      <c r="B3182" s="263"/>
      <c r="C3182" s="263"/>
      <c r="D3182" s="263"/>
      <c r="E3182" s="263"/>
      <c r="F3182" s="263" t="s">
        <v>927</v>
      </c>
      <c r="G3182" s="289">
        <v>11.46</v>
      </c>
      <c r="H3182" s="263"/>
      <c r="I3182" s="386" t="s">
        <v>928</v>
      </c>
      <c r="J3182" s="386"/>
      <c r="K3182" s="289">
        <v>66.53</v>
      </c>
      <c r="O3182" s="46"/>
      <c r="P3182" s="46"/>
      <c r="Q3182" s="46"/>
      <c r="R3182" s="46"/>
      <c r="S3182" s="46"/>
      <c r="T3182" s="46"/>
      <c r="U3182" s="46"/>
      <c r="V3182" s="46"/>
      <c r="W3182" s="46"/>
      <c r="X3182" s="46"/>
      <c r="Y3182" s="46"/>
    </row>
    <row r="3183" spans="1:25" ht="15" customHeight="1" thickTop="1" x14ac:dyDescent="0.2">
      <c r="A3183" s="46"/>
      <c r="B3183" s="278"/>
      <c r="C3183" s="278"/>
      <c r="D3183" s="278"/>
      <c r="E3183" s="278"/>
      <c r="F3183" s="278"/>
      <c r="G3183" s="278"/>
      <c r="H3183" s="278"/>
      <c r="I3183" s="278"/>
      <c r="J3183" s="278"/>
      <c r="K3183" s="278"/>
      <c r="O3183" s="46"/>
      <c r="P3183" s="46"/>
      <c r="Q3183" s="46"/>
      <c r="R3183" s="46"/>
      <c r="S3183" s="46"/>
      <c r="T3183" s="46"/>
      <c r="U3183" s="46"/>
      <c r="V3183" s="46"/>
      <c r="W3183" s="46"/>
      <c r="X3183" s="46"/>
      <c r="Y3183" s="46"/>
    </row>
    <row r="3184" spans="1:25" ht="15" customHeight="1" x14ac:dyDescent="0.2">
      <c r="A3184" s="46"/>
      <c r="B3184" s="259" t="s">
        <v>758</v>
      </c>
      <c r="C3184" s="267" t="s">
        <v>24</v>
      </c>
      <c r="D3184" s="259" t="s">
        <v>25</v>
      </c>
      <c r="E3184" s="259" t="s">
        <v>26</v>
      </c>
      <c r="F3184" s="387" t="s">
        <v>917</v>
      </c>
      <c r="G3184" s="387"/>
      <c r="H3184" s="271" t="s">
        <v>27</v>
      </c>
      <c r="I3184" s="267" t="s">
        <v>28</v>
      </c>
      <c r="J3184" s="267" t="s">
        <v>29</v>
      </c>
      <c r="K3184" s="267" t="s">
        <v>30</v>
      </c>
      <c r="O3184" s="46"/>
      <c r="P3184" s="46"/>
      <c r="Q3184" s="46"/>
      <c r="R3184" s="46"/>
      <c r="S3184" s="46"/>
      <c r="T3184" s="46"/>
      <c r="U3184" s="46"/>
      <c r="V3184" s="46"/>
      <c r="W3184" s="46"/>
      <c r="X3184" s="46"/>
      <c r="Y3184" s="46"/>
    </row>
    <row r="3185" spans="1:25" ht="15" customHeight="1" x14ac:dyDescent="0.2">
      <c r="A3185" s="46"/>
      <c r="B3185" s="260" t="s">
        <v>918</v>
      </c>
      <c r="C3185" s="275" t="s">
        <v>747</v>
      </c>
      <c r="D3185" s="260" t="s">
        <v>47</v>
      </c>
      <c r="E3185" s="260" t="s">
        <v>2603</v>
      </c>
      <c r="F3185" s="388" t="s">
        <v>3977</v>
      </c>
      <c r="G3185" s="388"/>
      <c r="H3185" s="274" t="s">
        <v>49</v>
      </c>
      <c r="I3185" s="277">
        <v>1</v>
      </c>
      <c r="J3185" s="276">
        <v>57.24</v>
      </c>
      <c r="K3185" s="276">
        <v>57.24</v>
      </c>
      <c r="O3185" s="46"/>
      <c r="P3185" s="46"/>
      <c r="Q3185" s="46"/>
      <c r="R3185" s="46"/>
      <c r="S3185" s="46"/>
      <c r="T3185" s="46"/>
      <c r="U3185" s="46"/>
      <c r="V3185" s="46"/>
      <c r="W3185" s="46"/>
      <c r="X3185" s="46"/>
      <c r="Y3185" s="46"/>
    </row>
    <row r="3186" spans="1:25" ht="15" customHeight="1" x14ac:dyDescent="0.2">
      <c r="A3186" s="46"/>
      <c r="B3186" s="261" t="s">
        <v>953</v>
      </c>
      <c r="C3186" s="280" t="s">
        <v>988</v>
      </c>
      <c r="D3186" s="261" t="s">
        <v>47</v>
      </c>
      <c r="E3186" s="261" t="s">
        <v>989</v>
      </c>
      <c r="F3186" s="385" t="s">
        <v>3970</v>
      </c>
      <c r="G3186" s="385"/>
      <c r="H3186" s="279" t="s">
        <v>950</v>
      </c>
      <c r="I3186" s="282">
        <v>9.3685000000000004E-2</v>
      </c>
      <c r="J3186" s="281">
        <v>27.19</v>
      </c>
      <c r="K3186" s="281">
        <v>2.54</v>
      </c>
      <c r="O3186" s="46"/>
      <c r="P3186" s="46"/>
      <c r="Q3186" s="46"/>
      <c r="R3186" s="46"/>
      <c r="S3186" s="46"/>
      <c r="T3186" s="46"/>
      <c r="U3186" s="46"/>
      <c r="V3186" s="46"/>
      <c r="W3186" s="46"/>
      <c r="X3186" s="46"/>
      <c r="Y3186" s="46"/>
    </row>
    <row r="3187" spans="1:25" ht="15" customHeight="1" x14ac:dyDescent="0.2">
      <c r="A3187" s="46"/>
      <c r="B3187" s="261" t="s">
        <v>953</v>
      </c>
      <c r="C3187" s="280" t="s">
        <v>991</v>
      </c>
      <c r="D3187" s="261" t="s">
        <v>47</v>
      </c>
      <c r="E3187" s="261" t="s">
        <v>992</v>
      </c>
      <c r="F3187" s="385" t="s">
        <v>3970</v>
      </c>
      <c r="G3187" s="385"/>
      <c r="H3187" s="279" t="s">
        <v>950</v>
      </c>
      <c r="I3187" s="282">
        <v>9.3685000000000004E-2</v>
      </c>
      <c r="J3187" s="281">
        <v>43.64</v>
      </c>
      <c r="K3187" s="281">
        <v>4.08</v>
      </c>
      <c r="O3187" s="46"/>
      <c r="P3187" s="46"/>
      <c r="Q3187" s="46"/>
      <c r="R3187" s="46"/>
      <c r="S3187" s="46"/>
      <c r="T3187" s="46"/>
      <c r="U3187" s="46"/>
      <c r="V3187" s="46"/>
      <c r="W3187" s="46"/>
      <c r="X3187" s="46"/>
      <c r="Y3187" s="46"/>
    </row>
    <row r="3188" spans="1:25" ht="15" customHeight="1" x14ac:dyDescent="0.2">
      <c r="A3188" s="46"/>
      <c r="B3188" s="262" t="s">
        <v>919</v>
      </c>
      <c r="C3188" s="284" t="s">
        <v>1725</v>
      </c>
      <c r="D3188" s="262" t="s">
        <v>47</v>
      </c>
      <c r="E3188" s="262" t="s">
        <v>1726</v>
      </c>
      <c r="F3188" s="389" t="s">
        <v>923</v>
      </c>
      <c r="G3188" s="389"/>
      <c r="H3188" s="283" t="s">
        <v>49</v>
      </c>
      <c r="I3188" s="286">
        <v>1</v>
      </c>
      <c r="J3188" s="285">
        <v>48.24</v>
      </c>
      <c r="K3188" s="285">
        <v>48.24</v>
      </c>
      <c r="O3188" s="46"/>
      <c r="P3188" s="46"/>
      <c r="Q3188" s="46"/>
      <c r="R3188" s="46"/>
      <c r="S3188" s="46"/>
      <c r="T3188" s="46"/>
      <c r="U3188" s="46"/>
      <c r="V3188" s="46"/>
      <c r="W3188" s="46"/>
      <c r="X3188" s="46"/>
      <c r="Y3188" s="46"/>
    </row>
    <row r="3189" spans="1:25" ht="15" customHeight="1" x14ac:dyDescent="0.2">
      <c r="A3189" s="46"/>
      <c r="B3189" s="262" t="s">
        <v>919</v>
      </c>
      <c r="C3189" s="284" t="s">
        <v>1727</v>
      </c>
      <c r="D3189" s="262" t="s">
        <v>47</v>
      </c>
      <c r="E3189" s="262" t="s">
        <v>1728</v>
      </c>
      <c r="F3189" s="389" t="s">
        <v>923</v>
      </c>
      <c r="G3189" s="389"/>
      <c r="H3189" s="283" t="s">
        <v>49</v>
      </c>
      <c r="I3189" s="286">
        <v>2</v>
      </c>
      <c r="J3189" s="285">
        <v>1.19</v>
      </c>
      <c r="K3189" s="285">
        <v>2.38</v>
      </c>
      <c r="O3189" s="46"/>
      <c r="P3189" s="46"/>
      <c r="Q3189" s="46"/>
      <c r="R3189" s="46"/>
      <c r="S3189" s="46"/>
      <c r="T3189" s="46"/>
      <c r="U3189" s="46"/>
      <c r="V3189" s="46"/>
      <c r="W3189" s="46"/>
      <c r="X3189" s="46"/>
      <c r="Y3189" s="46"/>
    </row>
    <row r="3190" spans="1:25" ht="15" customHeight="1" x14ac:dyDescent="0.2">
      <c r="A3190" s="46"/>
      <c r="B3190" s="263"/>
      <c r="C3190" s="263"/>
      <c r="D3190" s="263"/>
      <c r="E3190" s="263"/>
      <c r="F3190" s="263" t="s">
        <v>924</v>
      </c>
      <c r="G3190" s="289">
        <v>5.83</v>
      </c>
      <c r="H3190" s="263" t="s">
        <v>925</v>
      </c>
      <c r="I3190" s="289">
        <v>0</v>
      </c>
      <c r="J3190" s="263" t="s">
        <v>926</v>
      </c>
      <c r="K3190" s="289">
        <v>5.83</v>
      </c>
      <c r="O3190" s="46"/>
      <c r="P3190" s="46"/>
      <c r="Q3190" s="46"/>
      <c r="R3190" s="46"/>
      <c r="S3190" s="46"/>
      <c r="T3190" s="46"/>
      <c r="U3190" s="46"/>
      <c r="V3190" s="46"/>
      <c r="W3190" s="46"/>
      <c r="X3190" s="46"/>
      <c r="Y3190" s="46"/>
    </row>
    <row r="3191" spans="1:25" ht="15" customHeight="1" thickBot="1" x14ac:dyDescent="0.25">
      <c r="A3191" s="46"/>
      <c r="B3191" s="263"/>
      <c r="C3191" s="263"/>
      <c r="D3191" s="263"/>
      <c r="E3191" s="263"/>
      <c r="F3191" s="263" t="s">
        <v>927</v>
      </c>
      <c r="G3191" s="289">
        <v>11.91</v>
      </c>
      <c r="H3191" s="263"/>
      <c r="I3191" s="386" t="s">
        <v>928</v>
      </c>
      <c r="J3191" s="386"/>
      <c r="K3191" s="289">
        <v>69.150000000000006</v>
      </c>
      <c r="O3191" s="46"/>
      <c r="P3191" s="46"/>
      <c r="Q3191" s="46"/>
      <c r="R3191" s="46"/>
      <c r="S3191" s="46"/>
      <c r="T3191" s="46"/>
      <c r="U3191" s="46"/>
      <c r="V3191" s="46"/>
      <c r="W3191" s="46"/>
      <c r="X3191" s="46"/>
      <c r="Y3191" s="46"/>
    </row>
    <row r="3192" spans="1:25" ht="15" customHeight="1" thickTop="1" x14ac:dyDescent="0.2">
      <c r="A3192" s="46"/>
      <c r="B3192" s="278"/>
      <c r="C3192" s="278"/>
      <c r="D3192" s="278"/>
      <c r="E3192" s="278"/>
      <c r="F3192" s="278"/>
      <c r="G3192" s="278"/>
      <c r="H3192" s="278"/>
      <c r="I3192" s="278"/>
      <c r="J3192" s="278"/>
      <c r="K3192" s="278"/>
      <c r="O3192" s="46"/>
      <c r="P3192" s="46"/>
      <c r="Q3192" s="46"/>
      <c r="R3192" s="46"/>
      <c r="S3192" s="46"/>
      <c r="T3192" s="46"/>
      <c r="U3192" s="46"/>
      <c r="V3192" s="46"/>
      <c r="W3192" s="46"/>
      <c r="X3192" s="46"/>
      <c r="Y3192" s="46"/>
    </row>
    <row r="3193" spans="1:25" ht="15" customHeight="1" x14ac:dyDescent="0.2">
      <c r="A3193" s="46"/>
      <c r="B3193" s="259" t="s">
        <v>760</v>
      </c>
      <c r="C3193" s="267" t="s">
        <v>24</v>
      </c>
      <c r="D3193" s="259" t="s">
        <v>25</v>
      </c>
      <c r="E3193" s="259" t="s">
        <v>26</v>
      </c>
      <c r="F3193" s="387" t="s">
        <v>917</v>
      </c>
      <c r="G3193" s="387"/>
      <c r="H3193" s="271" t="s">
        <v>27</v>
      </c>
      <c r="I3193" s="267" t="s">
        <v>28</v>
      </c>
      <c r="J3193" s="267" t="s">
        <v>29</v>
      </c>
      <c r="K3193" s="267" t="s">
        <v>30</v>
      </c>
      <c r="O3193" s="46"/>
      <c r="P3193" s="46"/>
      <c r="Q3193" s="46"/>
      <c r="R3193" s="46"/>
      <c r="S3193" s="46"/>
      <c r="T3193" s="46"/>
      <c r="U3193" s="46"/>
      <c r="V3193" s="46"/>
      <c r="W3193" s="46"/>
      <c r="X3193" s="46"/>
      <c r="Y3193" s="46"/>
    </row>
    <row r="3194" spans="1:25" ht="15" customHeight="1" x14ac:dyDescent="0.2">
      <c r="A3194" s="46"/>
      <c r="B3194" s="260" t="s">
        <v>918</v>
      </c>
      <c r="C3194" s="275" t="s">
        <v>749</v>
      </c>
      <c r="D3194" s="260" t="s">
        <v>47</v>
      </c>
      <c r="E3194" s="260" t="s">
        <v>2604</v>
      </c>
      <c r="F3194" s="388" t="s">
        <v>3977</v>
      </c>
      <c r="G3194" s="388"/>
      <c r="H3194" s="274" t="s">
        <v>49</v>
      </c>
      <c r="I3194" s="277">
        <v>1</v>
      </c>
      <c r="J3194" s="276">
        <v>63.34</v>
      </c>
      <c r="K3194" s="276">
        <v>63.34</v>
      </c>
      <c r="O3194" s="46"/>
      <c r="P3194" s="46"/>
      <c r="Q3194" s="46"/>
      <c r="R3194" s="46"/>
      <c r="S3194" s="46"/>
      <c r="T3194" s="46"/>
      <c r="U3194" s="46"/>
      <c r="V3194" s="46"/>
      <c r="W3194" s="46"/>
      <c r="X3194" s="46"/>
      <c r="Y3194" s="46"/>
    </row>
    <row r="3195" spans="1:25" ht="15" customHeight="1" x14ac:dyDescent="0.2">
      <c r="A3195" s="46"/>
      <c r="B3195" s="261" t="s">
        <v>953</v>
      </c>
      <c r="C3195" s="280" t="s">
        <v>988</v>
      </c>
      <c r="D3195" s="261" t="s">
        <v>47</v>
      </c>
      <c r="E3195" s="261" t="s">
        <v>989</v>
      </c>
      <c r="F3195" s="385" t="s">
        <v>3970</v>
      </c>
      <c r="G3195" s="385"/>
      <c r="H3195" s="279" t="s">
        <v>950</v>
      </c>
      <c r="I3195" s="282">
        <v>0.17358499999999999</v>
      </c>
      <c r="J3195" s="281">
        <v>27.19</v>
      </c>
      <c r="K3195" s="281">
        <v>4.71</v>
      </c>
      <c r="O3195" s="46"/>
      <c r="P3195" s="46"/>
      <c r="Q3195" s="46"/>
      <c r="R3195" s="46"/>
      <c r="S3195" s="46"/>
      <c r="T3195" s="46"/>
      <c r="U3195" s="46"/>
      <c r="V3195" s="46"/>
      <c r="W3195" s="46"/>
      <c r="X3195" s="46"/>
      <c r="Y3195" s="46"/>
    </row>
    <row r="3196" spans="1:25" ht="15" customHeight="1" x14ac:dyDescent="0.2">
      <c r="A3196" s="46"/>
      <c r="B3196" s="261" t="s">
        <v>953</v>
      </c>
      <c r="C3196" s="280" t="s">
        <v>991</v>
      </c>
      <c r="D3196" s="261" t="s">
        <v>47</v>
      </c>
      <c r="E3196" s="261" t="s">
        <v>992</v>
      </c>
      <c r="F3196" s="385" t="s">
        <v>3970</v>
      </c>
      <c r="G3196" s="385"/>
      <c r="H3196" s="279" t="s">
        <v>950</v>
      </c>
      <c r="I3196" s="282">
        <v>0.17358499999999999</v>
      </c>
      <c r="J3196" s="281">
        <v>43.64</v>
      </c>
      <c r="K3196" s="281">
        <v>7.57</v>
      </c>
      <c r="O3196" s="46"/>
      <c r="P3196" s="46"/>
      <c r="Q3196" s="46"/>
      <c r="R3196" s="46"/>
      <c r="S3196" s="46"/>
      <c r="T3196" s="46"/>
      <c r="U3196" s="46"/>
      <c r="V3196" s="46"/>
      <c r="W3196" s="46"/>
      <c r="X3196" s="46"/>
      <c r="Y3196" s="46"/>
    </row>
    <row r="3197" spans="1:25" ht="15" customHeight="1" x14ac:dyDescent="0.2">
      <c r="A3197" s="46"/>
      <c r="B3197" s="262" t="s">
        <v>919</v>
      </c>
      <c r="C3197" s="284" t="s">
        <v>1725</v>
      </c>
      <c r="D3197" s="262" t="s">
        <v>47</v>
      </c>
      <c r="E3197" s="262" t="s">
        <v>1726</v>
      </c>
      <c r="F3197" s="389" t="s">
        <v>923</v>
      </c>
      <c r="G3197" s="389"/>
      <c r="H3197" s="283" t="s">
        <v>49</v>
      </c>
      <c r="I3197" s="286">
        <v>1</v>
      </c>
      <c r="J3197" s="285">
        <v>48.24</v>
      </c>
      <c r="K3197" s="285">
        <v>48.24</v>
      </c>
      <c r="O3197" s="46"/>
      <c r="P3197" s="46"/>
      <c r="Q3197" s="46"/>
      <c r="R3197" s="46"/>
      <c r="S3197" s="46"/>
      <c r="T3197" s="46"/>
      <c r="U3197" s="46"/>
      <c r="V3197" s="46"/>
      <c r="W3197" s="46"/>
      <c r="X3197" s="46"/>
      <c r="Y3197" s="46"/>
    </row>
    <row r="3198" spans="1:25" ht="15" customHeight="1" x14ac:dyDescent="0.2">
      <c r="A3198" s="46"/>
      <c r="B3198" s="262" t="s">
        <v>919</v>
      </c>
      <c r="C3198" s="284" t="s">
        <v>1729</v>
      </c>
      <c r="D3198" s="262" t="s">
        <v>47</v>
      </c>
      <c r="E3198" s="262" t="s">
        <v>1730</v>
      </c>
      <c r="F3198" s="389" t="s">
        <v>923</v>
      </c>
      <c r="G3198" s="389"/>
      <c r="H3198" s="283" t="s">
        <v>49</v>
      </c>
      <c r="I3198" s="286">
        <v>2</v>
      </c>
      <c r="J3198" s="285">
        <v>1.41</v>
      </c>
      <c r="K3198" s="285">
        <v>2.82</v>
      </c>
      <c r="O3198" s="46"/>
      <c r="P3198" s="46"/>
      <c r="Q3198" s="46"/>
      <c r="R3198" s="46"/>
      <c r="S3198" s="46"/>
      <c r="T3198" s="46"/>
      <c r="U3198" s="46"/>
      <c r="V3198" s="46"/>
      <c r="W3198" s="46"/>
      <c r="X3198" s="46"/>
      <c r="Y3198" s="46"/>
    </row>
    <row r="3199" spans="1:25" ht="15" customHeight="1" x14ac:dyDescent="0.2">
      <c r="A3199" s="46"/>
      <c r="B3199" s="263"/>
      <c r="C3199" s="263"/>
      <c r="D3199" s="263"/>
      <c r="E3199" s="263"/>
      <c r="F3199" s="263" t="s">
        <v>924</v>
      </c>
      <c r="G3199" s="289">
        <v>10.81</v>
      </c>
      <c r="H3199" s="263" t="s">
        <v>925</v>
      </c>
      <c r="I3199" s="289">
        <v>0</v>
      </c>
      <c r="J3199" s="263" t="s">
        <v>926</v>
      </c>
      <c r="K3199" s="289">
        <v>10.81</v>
      </c>
      <c r="O3199" s="46"/>
      <c r="P3199" s="46"/>
      <c r="Q3199" s="46"/>
      <c r="R3199" s="46"/>
      <c r="S3199" s="46"/>
      <c r="T3199" s="46"/>
      <c r="U3199" s="46"/>
      <c r="V3199" s="46"/>
      <c r="W3199" s="46"/>
      <c r="X3199" s="46"/>
      <c r="Y3199" s="46"/>
    </row>
    <row r="3200" spans="1:25" ht="15" customHeight="1" thickBot="1" x14ac:dyDescent="0.25">
      <c r="A3200" s="46"/>
      <c r="B3200" s="263"/>
      <c r="C3200" s="263"/>
      <c r="D3200" s="263"/>
      <c r="E3200" s="263"/>
      <c r="F3200" s="263" t="s">
        <v>927</v>
      </c>
      <c r="G3200" s="289">
        <v>13.18</v>
      </c>
      <c r="H3200" s="263"/>
      <c r="I3200" s="386" t="s">
        <v>928</v>
      </c>
      <c r="J3200" s="386"/>
      <c r="K3200" s="289">
        <v>76.52</v>
      </c>
      <c r="O3200" s="46"/>
      <c r="P3200" s="46"/>
      <c r="Q3200" s="46"/>
      <c r="R3200" s="46"/>
      <c r="S3200" s="46"/>
      <c r="T3200" s="46"/>
      <c r="U3200" s="46"/>
      <c r="V3200" s="46"/>
      <c r="W3200" s="46"/>
      <c r="X3200" s="46"/>
      <c r="Y3200" s="46"/>
    </row>
    <row r="3201" spans="1:25" ht="15" customHeight="1" thickTop="1" x14ac:dyDescent="0.2">
      <c r="A3201" s="46"/>
      <c r="B3201" s="278"/>
      <c r="C3201" s="278"/>
      <c r="D3201" s="278"/>
      <c r="E3201" s="278"/>
      <c r="F3201" s="278"/>
      <c r="G3201" s="278"/>
      <c r="H3201" s="278"/>
      <c r="I3201" s="278"/>
      <c r="J3201" s="278"/>
      <c r="K3201" s="278"/>
      <c r="O3201" s="46"/>
      <c r="P3201" s="46"/>
      <c r="Q3201" s="46"/>
      <c r="R3201" s="46"/>
      <c r="S3201" s="46"/>
      <c r="T3201" s="46"/>
      <c r="U3201" s="46"/>
      <c r="V3201" s="46"/>
      <c r="W3201" s="46"/>
      <c r="X3201" s="46"/>
      <c r="Y3201" s="46"/>
    </row>
    <row r="3202" spans="1:25" ht="15" customHeight="1" x14ac:dyDescent="0.2">
      <c r="A3202" s="46"/>
      <c r="B3202" s="259" t="s">
        <v>761</v>
      </c>
      <c r="C3202" s="267" t="s">
        <v>24</v>
      </c>
      <c r="D3202" s="259" t="s">
        <v>25</v>
      </c>
      <c r="E3202" s="259" t="s">
        <v>26</v>
      </c>
      <c r="F3202" s="387" t="s">
        <v>917</v>
      </c>
      <c r="G3202" s="387"/>
      <c r="H3202" s="271" t="s">
        <v>27</v>
      </c>
      <c r="I3202" s="267" t="s">
        <v>28</v>
      </c>
      <c r="J3202" s="267" t="s">
        <v>29</v>
      </c>
      <c r="K3202" s="267" t="s">
        <v>30</v>
      </c>
      <c r="O3202" s="46"/>
      <c r="P3202" s="46"/>
      <c r="Q3202" s="46"/>
      <c r="R3202" s="46"/>
      <c r="S3202" s="46"/>
      <c r="T3202" s="46"/>
      <c r="U3202" s="46"/>
      <c r="V3202" s="46"/>
      <c r="W3202" s="46"/>
      <c r="X3202" s="46"/>
      <c r="Y3202" s="46"/>
    </row>
    <row r="3203" spans="1:25" ht="15" customHeight="1" x14ac:dyDescent="0.2">
      <c r="A3203" s="46"/>
      <c r="B3203" s="260" t="s">
        <v>918</v>
      </c>
      <c r="C3203" s="275" t="s">
        <v>3234</v>
      </c>
      <c r="D3203" s="260" t="s">
        <v>73</v>
      </c>
      <c r="E3203" s="260" t="s">
        <v>3235</v>
      </c>
      <c r="F3203" s="388" t="s">
        <v>978</v>
      </c>
      <c r="G3203" s="388"/>
      <c r="H3203" s="274" t="s">
        <v>49</v>
      </c>
      <c r="I3203" s="277">
        <v>1</v>
      </c>
      <c r="J3203" s="276">
        <v>90.43</v>
      </c>
      <c r="K3203" s="276">
        <v>90.43</v>
      </c>
      <c r="O3203" s="46"/>
      <c r="P3203" s="46"/>
      <c r="Q3203" s="46"/>
      <c r="R3203" s="46"/>
      <c r="S3203" s="46"/>
      <c r="T3203" s="46"/>
      <c r="U3203" s="46"/>
      <c r="V3203" s="46"/>
      <c r="W3203" s="46"/>
      <c r="X3203" s="46"/>
      <c r="Y3203" s="46"/>
    </row>
    <row r="3204" spans="1:25" ht="15" customHeight="1" x14ac:dyDescent="0.2">
      <c r="A3204" s="46"/>
      <c r="B3204" s="261" t="s">
        <v>953</v>
      </c>
      <c r="C3204" s="280" t="s">
        <v>988</v>
      </c>
      <c r="D3204" s="261" t="s">
        <v>47</v>
      </c>
      <c r="E3204" s="261" t="s">
        <v>989</v>
      </c>
      <c r="F3204" s="385" t="s">
        <v>3970</v>
      </c>
      <c r="G3204" s="385"/>
      <c r="H3204" s="279" t="s">
        <v>950</v>
      </c>
      <c r="I3204" s="282">
        <v>0.6</v>
      </c>
      <c r="J3204" s="281">
        <v>27.19</v>
      </c>
      <c r="K3204" s="281">
        <v>16.309999999999999</v>
      </c>
      <c r="O3204" s="46"/>
      <c r="P3204" s="46"/>
      <c r="Q3204" s="46"/>
      <c r="R3204" s="46"/>
      <c r="S3204" s="46"/>
      <c r="T3204" s="46"/>
      <c r="U3204" s="46"/>
      <c r="V3204" s="46"/>
      <c r="W3204" s="46"/>
      <c r="X3204" s="46"/>
      <c r="Y3204" s="46"/>
    </row>
    <row r="3205" spans="1:25" ht="45.6" customHeight="1" x14ac:dyDescent="0.2">
      <c r="A3205" s="46"/>
      <c r="B3205" s="261" t="s">
        <v>953</v>
      </c>
      <c r="C3205" s="280" t="s">
        <v>991</v>
      </c>
      <c r="D3205" s="261" t="s">
        <v>47</v>
      </c>
      <c r="E3205" s="261" t="s">
        <v>992</v>
      </c>
      <c r="F3205" s="385" t="s">
        <v>3970</v>
      </c>
      <c r="G3205" s="385"/>
      <c r="H3205" s="279" t="s">
        <v>950</v>
      </c>
      <c r="I3205" s="282">
        <v>0.6</v>
      </c>
      <c r="J3205" s="281">
        <v>43.64</v>
      </c>
      <c r="K3205" s="281">
        <v>26.18</v>
      </c>
      <c r="O3205" s="46"/>
      <c r="P3205" s="46"/>
      <c r="Q3205" s="46"/>
      <c r="R3205" s="46"/>
      <c r="S3205" s="46"/>
      <c r="T3205" s="46"/>
      <c r="U3205" s="46"/>
      <c r="V3205" s="46"/>
      <c r="W3205" s="46"/>
      <c r="X3205" s="46"/>
      <c r="Y3205" s="46"/>
    </row>
    <row r="3206" spans="1:25" ht="15" customHeight="1" x14ac:dyDescent="0.2">
      <c r="A3206" s="46"/>
      <c r="B3206" s="262" t="s">
        <v>919</v>
      </c>
      <c r="C3206" s="284" t="s">
        <v>3342</v>
      </c>
      <c r="D3206" s="262" t="s">
        <v>406</v>
      </c>
      <c r="E3206" s="262" t="s">
        <v>3343</v>
      </c>
      <c r="F3206" s="389" t="s">
        <v>923</v>
      </c>
      <c r="G3206" s="389"/>
      <c r="H3206" s="283" t="s">
        <v>49</v>
      </c>
      <c r="I3206" s="286">
        <v>1</v>
      </c>
      <c r="J3206" s="285">
        <v>47.94</v>
      </c>
      <c r="K3206" s="285">
        <v>47.94</v>
      </c>
      <c r="O3206" s="46"/>
      <c r="P3206" s="46"/>
      <c r="Q3206" s="46"/>
      <c r="R3206" s="46"/>
      <c r="S3206" s="46"/>
      <c r="T3206" s="46"/>
      <c r="U3206" s="46"/>
      <c r="V3206" s="46"/>
      <c r="W3206" s="46"/>
      <c r="X3206" s="46"/>
      <c r="Y3206" s="46"/>
    </row>
    <row r="3207" spans="1:25" ht="15" customHeight="1" x14ac:dyDescent="0.2">
      <c r="A3207" s="46"/>
      <c r="B3207" s="263"/>
      <c r="C3207" s="263"/>
      <c r="D3207" s="263"/>
      <c r="E3207" s="263"/>
      <c r="F3207" s="263" t="s">
        <v>924</v>
      </c>
      <c r="G3207" s="289">
        <v>37.39</v>
      </c>
      <c r="H3207" s="263" t="s">
        <v>925</v>
      </c>
      <c r="I3207" s="289">
        <v>0</v>
      </c>
      <c r="J3207" s="263" t="s">
        <v>926</v>
      </c>
      <c r="K3207" s="289">
        <v>37.39</v>
      </c>
      <c r="O3207" s="46"/>
      <c r="P3207" s="46"/>
      <c r="Q3207" s="46"/>
      <c r="R3207" s="46"/>
      <c r="S3207" s="46"/>
      <c r="T3207" s="46"/>
      <c r="U3207" s="46"/>
      <c r="V3207" s="46"/>
      <c r="W3207" s="46"/>
      <c r="X3207" s="46"/>
      <c r="Y3207" s="46"/>
    </row>
    <row r="3208" spans="1:25" ht="15" customHeight="1" x14ac:dyDescent="0.2">
      <c r="A3208" s="46"/>
      <c r="B3208" s="263"/>
      <c r="C3208" s="263"/>
      <c r="D3208" s="263"/>
      <c r="E3208" s="263"/>
      <c r="F3208" s="263" t="s">
        <v>927</v>
      </c>
      <c r="G3208" s="289">
        <v>18.809999999999999</v>
      </c>
      <c r="H3208" s="263"/>
      <c r="I3208" s="386" t="s">
        <v>928</v>
      </c>
      <c r="J3208" s="386"/>
      <c r="K3208" s="289">
        <v>109.24</v>
      </c>
      <c r="O3208" s="46"/>
      <c r="P3208" s="46"/>
      <c r="Q3208" s="46"/>
      <c r="R3208" s="46"/>
      <c r="S3208" s="46"/>
      <c r="T3208" s="46"/>
      <c r="U3208" s="46"/>
      <c r="V3208" s="46"/>
      <c r="W3208" s="46"/>
      <c r="X3208" s="46"/>
      <c r="Y3208" s="46"/>
    </row>
    <row r="3209" spans="1:25" ht="15" customHeight="1" x14ac:dyDescent="0.2">
      <c r="A3209" s="46"/>
      <c r="B3209" s="401" t="s">
        <v>2776</v>
      </c>
      <c r="C3209" s="401"/>
      <c r="D3209" s="401"/>
      <c r="E3209" s="401"/>
      <c r="F3209" s="401"/>
      <c r="G3209" s="401"/>
      <c r="H3209" s="401"/>
      <c r="I3209" s="401"/>
      <c r="J3209" s="401"/>
      <c r="K3209" s="401"/>
      <c r="O3209" s="46"/>
      <c r="P3209" s="46"/>
      <c r="Q3209" s="46"/>
      <c r="R3209" s="46"/>
      <c r="S3209" s="46"/>
      <c r="T3209" s="46"/>
      <c r="U3209" s="46"/>
      <c r="V3209" s="46"/>
      <c r="W3209" s="46"/>
      <c r="X3209" s="46"/>
      <c r="Y3209" s="46"/>
    </row>
    <row r="3210" spans="1:25" ht="15" customHeight="1" thickBot="1" x14ac:dyDescent="0.25">
      <c r="A3210" s="46"/>
      <c r="B3210" s="425" t="s">
        <v>3370</v>
      </c>
      <c r="C3210" s="425"/>
      <c r="D3210" s="425"/>
      <c r="E3210" s="425"/>
      <c r="F3210" s="425"/>
      <c r="G3210" s="425"/>
      <c r="H3210" s="425"/>
      <c r="I3210" s="425"/>
      <c r="J3210" s="425"/>
      <c r="K3210" s="425"/>
      <c r="O3210" s="46"/>
      <c r="P3210" s="46"/>
      <c r="Q3210" s="46"/>
      <c r="R3210" s="46"/>
      <c r="S3210" s="46"/>
      <c r="T3210" s="46"/>
      <c r="U3210" s="46"/>
      <c r="V3210" s="46"/>
      <c r="W3210" s="46"/>
      <c r="X3210" s="46"/>
      <c r="Y3210" s="46"/>
    </row>
    <row r="3211" spans="1:25" ht="15" customHeight="1" thickTop="1" x14ac:dyDescent="0.2">
      <c r="A3211" s="46"/>
      <c r="B3211" s="278"/>
      <c r="C3211" s="278"/>
      <c r="D3211" s="278"/>
      <c r="E3211" s="278"/>
      <c r="F3211" s="278"/>
      <c r="G3211" s="278"/>
      <c r="H3211" s="278"/>
      <c r="I3211" s="278"/>
      <c r="J3211" s="278"/>
      <c r="K3211" s="278"/>
      <c r="O3211" s="46"/>
      <c r="P3211" s="46"/>
      <c r="Q3211" s="46"/>
      <c r="R3211" s="46"/>
      <c r="S3211" s="46"/>
      <c r="T3211" s="46"/>
      <c r="U3211" s="46"/>
      <c r="V3211" s="46"/>
      <c r="W3211" s="46"/>
      <c r="X3211" s="46"/>
      <c r="Y3211" s="46"/>
    </row>
    <row r="3212" spans="1:25" ht="15" customHeight="1" x14ac:dyDescent="0.2">
      <c r="A3212" s="46"/>
      <c r="B3212" s="259" t="s">
        <v>762</v>
      </c>
      <c r="C3212" s="267" t="s">
        <v>24</v>
      </c>
      <c r="D3212" s="259" t="s">
        <v>25</v>
      </c>
      <c r="E3212" s="259" t="s">
        <v>26</v>
      </c>
      <c r="F3212" s="387" t="s">
        <v>917</v>
      </c>
      <c r="G3212" s="387"/>
      <c r="H3212" s="271" t="s">
        <v>27</v>
      </c>
      <c r="I3212" s="267" t="s">
        <v>28</v>
      </c>
      <c r="J3212" s="267" t="s">
        <v>29</v>
      </c>
      <c r="K3212" s="267" t="s">
        <v>30</v>
      </c>
      <c r="O3212" s="46"/>
      <c r="P3212" s="46"/>
      <c r="Q3212" s="46"/>
      <c r="R3212" s="46"/>
      <c r="S3212" s="46"/>
      <c r="T3212" s="46"/>
      <c r="U3212" s="46"/>
      <c r="V3212" s="46"/>
      <c r="W3212" s="46"/>
      <c r="X3212" s="46"/>
      <c r="Y3212" s="46"/>
    </row>
    <row r="3213" spans="1:25" ht="15" customHeight="1" x14ac:dyDescent="0.2">
      <c r="A3213" s="46"/>
      <c r="B3213" s="260" t="s">
        <v>918</v>
      </c>
      <c r="C3213" s="275" t="s">
        <v>3236</v>
      </c>
      <c r="D3213" s="260" t="s">
        <v>73</v>
      </c>
      <c r="E3213" s="260" t="s">
        <v>3237</v>
      </c>
      <c r="F3213" s="388" t="s">
        <v>978</v>
      </c>
      <c r="G3213" s="388"/>
      <c r="H3213" s="274" t="s">
        <v>49</v>
      </c>
      <c r="I3213" s="277">
        <v>1</v>
      </c>
      <c r="J3213" s="276">
        <v>116.71</v>
      </c>
      <c r="K3213" s="276">
        <v>116.71</v>
      </c>
      <c r="O3213" s="46"/>
      <c r="P3213" s="46"/>
      <c r="Q3213" s="46"/>
      <c r="R3213" s="46"/>
      <c r="S3213" s="46"/>
      <c r="T3213" s="46"/>
      <c r="U3213" s="46"/>
      <c r="V3213" s="46"/>
      <c r="W3213" s="46"/>
      <c r="X3213" s="46"/>
      <c r="Y3213" s="46"/>
    </row>
    <row r="3214" spans="1:25" ht="15" customHeight="1" x14ac:dyDescent="0.2">
      <c r="A3214" s="46"/>
      <c r="B3214" s="261" t="s">
        <v>953</v>
      </c>
      <c r="C3214" s="280" t="s">
        <v>991</v>
      </c>
      <c r="D3214" s="261" t="s">
        <v>47</v>
      </c>
      <c r="E3214" s="261" t="s">
        <v>992</v>
      </c>
      <c r="F3214" s="385" t="s">
        <v>3970</v>
      </c>
      <c r="G3214" s="385"/>
      <c r="H3214" s="279" t="s">
        <v>950</v>
      </c>
      <c r="I3214" s="282">
        <v>0.6</v>
      </c>
      <c r="J3214" s="281">
        <v>43.64</v>
      </c>
      <c r="K3214" s="281">
        <v>26.18</v>
      </c>
      <c r="O3214" s="46"/>
      <c r="P3214" s="46"/>
      <c r="Q3214" s="46"/>
      <c r="R3214" s="46"/>
      <c r="S3214" s="46"/>
      <c r="T3214" s="46"/>
      <c r="U3214" s="46"/>
      <c r="V3214" s="46"/>
      <c r="W3214" s="46"/>
      <c r="X3214" s="46"/>
      <c r="Y3214" s="46"/>
    </row>
    <row r="3215" spans="1:25" ht="45.6" customHeight="1" x14ac:dyDescent="0.2">
      <c r="A3215" s="46"/>
      <c r="B3215" s="261" t="s">
        <v>953</v>
      </c>
      <c r="C3215" s="280" t="s">
        <v>1019</v>
      </c>
      <c r="D3215" s="261" t="s">
        <v>47</v>
      </c>
      <c r="E3215" s="261" t="s">
        <v>1020</v>
      </c>
      <c r="F3215" s="385" t="s">
        <v>3970</v>
      </c>
      <c r="G3215" s="385"/>
      <c r="H3215" s="279" t="s">
        <v>950</v>
      </c>
      <c r="I3215" s="282">
        <v>0.6</v>
      </c>
      <c r="J3215" s="281">
        <v>24.73</v>
      </c>
      <c r="K3215" s="281">
        <v>14.83</v>
      </c>
      <c r="O3215" s="46"/>
      <c r="P3215" s="46"/>
      <c r="Q3215" s="46"/>
      <c r="R3215" s="46"/>
      <c r="S3215" s="46"/>
      <c r="T3215" s="46"/>
      <c r="U3215" s="46"/>
      <c r="V3215" s="46"/>
      <c r="W3215" s="46"/>
      <c r="X3215" s="46"/>
      <c r="Y3215" s="46"/>
    </row>
    <row r="3216" spans="1:25" ht="15" customHeight="1" x14ac:dyDescent="0.2">
      <c r="A3216" s="46"/>
      <c r="B3216" s="262" t="s">
        <v>919</v>
      </c>
      <c r="C3216" s="284" t="s">
        <v>3344</v>
      </c>
      <c r="D3216" s="262" t="s">
        <v>39</v>
      </c>
      <c r="E3216" s="262" t="s">
        <v>3345</v>
      </c>
      <c r="F3216" s="389" t="s">
        <v>923</v>
      </c>
      <c r="G3216" s="389"/>
      <c r="H3216" s="283" t="s">
        <v>304</v>
      </c>
      <c r="I3216" s="286">
        <v>1</v>
      </c>
      <c r="J3216" s="285">
        <v>75.7</v>
      </c>
      <c r="K3216" s="285">
        <v>75.7</v>
      </c>
      <c r="O3216" s="46"/>
      <c r="P3216" s="46"/>
      <c r="Q3216" s="46"/>
      <c r="R3216" s="46"/>
      <c r="S3216" s="46"/>
      <c r="T3216" s="46"/>
      <c r="U3216" s="46"/>
      <c r="V3216" s="46"/>
      <c r="W3216" s="46"/>
      <c r="X3216" s="46"/>
      <c r="Y3216" s="46"/>
    </row>
    <row r="3217" spans="1:25" ht="15" customHeight="1" x14ac:dyDescent="0.2">
      <c r="A3217" s="46"/>
      <c r="B3217" s="263"/>
      <c r="C3217" s="263"/>
      <c r="D3217" s="263"/>
      <c r="E3217" s="263"/>
      <c r="F3217" s="263" t="s">
        <v>924</v>
      </c>
      <c r="G3217" s="289">
        <v>35.99</v>
      </c>
      <c r="H3217" s="263" t="s">
        <v>925</v>
      </c>
      <c r="I3217" s="289">
        <v>0</v>
      </c>
      <c r="J3217" s="263" t="s">
        <v>926</v>
      </c>
      <c r="K3217" s="289">
        <v>35.99</v>
      </c>
      <c r="O3217" s="46"/>
      <c r="P3217" s="46"/>
      <c r="Q3217" s="46"/>
      <c r="R3217" s="46"/>
      <c r="S3217" s="46"/>
      <c r="T3217" s="46"/>
      <c r="U3217" s="46"/>
      <c r="V3217" s="46"/>
      <c r="W3217" s="46"/>
      <c r="X3217" s="46"/>
      <c r="Y3217" s="46"/>
    </row>
    <row r="3218" spans="1:25" ht="15" customHeight="1" x14ac:dyDescent="0.2">
      <c r="A3218" s="46"/>
      <c r="B3218" s="263"/>
      <c r="C3218" s="263"/>
      <c r="D3218" s="263"/>
      <c r="E3218" s="263"/>
      <c r="F3218" s="263" t="s">
        <v>927</v>
      </c>
      <c r="G3218" s="289">
        <v>24.28</v>
      </c>
      <c r="H3218" s="263"/>
      <c r="I3218" s="386" t="s">
        <v>928</v>
      </c>
      <c r="J3218" s="386"/>
      <c r="K3218" s="289">
        <v>140.99</v>
      </c>
      <c r="O3218" s="46"/>
      <c r="P3218" s="46"/>
      <c r="Q3218" s="46"/>
      <c r="R3218" s="46"/>
      <c r="S3218" s="46"/>
      <c r="T3218" s="46"/>
      <c r="U3218" s="46"/>
      <c r="V3218" s="46"/>
      <c r="W3218" s="46"/>
      <c r="X3218" s="46"/>
      <c r="Y3218" s="46"/>
    </row>
    <row r="3219" spans="1:25" ht="15" customHeight="1" x14ac:dyDescent="0.2">
      <c r="A3219" s="46"/>
      <c r="B3219" s="401" t="s">
        <v>2776</v>
      </c>
      <c r="C3219" s="401"/>
      <c r="D3219" s="401"/>
      <c r="E3219" s="401"/>
      <c r="F3219" s="401"/>
      <c r="G3219" s="401"/>
      <c r="H3219" s="401"/>
      <c r="I3219" s="401"/>
      <c r="J3219" s="401"/>
      <c r="K3219" s="401"/>
      <c r="O3219" s="46"/>
      <c r="P3219" s="46"/>
      <c r="Q3219" s="46"/>
      <c r="R3219" s="46"/>
      <c r="S3219" s="46"/>
      <c r="T3219" s="46"/>
      <c r="U3219" s="46"/>
      <c r="V3219" s="46"/>
      <c r="W3219" s="46"/>
      <c r="X3219" s="46"/>
      <c r="Y3219" s="46"/>
    </row>
    <row r="3220" spans="1:25" ht="15" customHeight="1" thickBot="1" x14ac:dyDescent="0.25">
      <c r="A3220" s="46"/>
      <c r="B3220" s="425" t="s">
        <v>3371</v>
      </c>
      <c r="C3220" s="425"/>
      <c r="D3220" s="425"/>
      <c r="E3220" s="425"/>
      <c r="F3220" s="425"/>
      <c r="G3220" s="425"/>
      <c r="H3220" s="425"/>
      <c r="I3220" s="425"/>
      <c r="J3220" s="425"/>
      <c r="K3220" s="425"/>
      <c r="O3220" s="46"/>
      <c r="P3220" s="46"/>
      <c r="Q3220" s="46"/>
      <c r="R3220" s="46"/>
      <c r="S3220" s="46"/>
      <c r="T3220" s="46"/>
      <c r="U3220" s="46"/>
      <c r="V3220" s="46"/>
      <c r="W3220" s="46"/>
      <c r="X3220" s="46"/>
      <c r="Y3220" s="46"/>
    </row>
    <row r="3221" spans="1:25" ht="15" customHeight="1" thickTop="1" x14ac:dyDescent="0.2">
      <c r="A3221" s="46"/>
      <c r="B3221" s="278"/>
      <c r="C3221" s="278"/>
      <c r="D3221" s="278"/>
      <c r="E3221" s="278"/>
      <c r="F3221" s="278"/>
      <c r="G3221" s="278"/>
      <c r="H3221" s="278"/>
      <c r="I3221" s="278"/>
      <c r="J3221" s="278"/>
      <c r="K3221" s="278"/>
      <c r="O3221" s="46"/>
      <c r="P3221" s="46"/>
      <c r="Q3221" s="46"/>
      <c r="R3221" s="46"/>
      <c r="S3221" s="46"/>
      <c r="T3221" s="46"/>
      <c r="U3221" s="46"/>
      <c r="V3221" s="46"/>
      <c r="W3221" s="46"/>
      <c r="X3221" s="46"/>
      <c r="Y3221" s="46"/>
    </row>
    <row r="3222" spans="1:25" ht="15" customHeight="1" x14ac:dyDescent="0.2">
      <c r="A3222" s="46"/>
      <c r="B3222" s="259" t="s">
        <v>763</v>
      </c>
      <c r="C3222" s="267" t="s">
        <v>24</v>
      </c>
      <c r="D3222" s="259" t="s">
        <v>25</v>
      </c>
      <c r="E3222" s="259" t="s">
        <v>26</v>
      </c>
      <c r="F3222" s="387" t="s">
        <v>917</v>
      </c>
      <c r="G3222" s="387"/>
      <c r="H3222" s="271" t="s">
        <v>27</v>
      </c>
      <c r="I3222" s="267" t="s">
        <v>28</v>
      </c>
      <c r="J3222" s="267" t="s">
        <v>29</v>
      </c>
      <c r="K3222" s="267" t="s">
        <v>30</v>
      </c>
      <c r="O3222" s="46"/>
      <c r="P3222" s="46"/>
      <c r="Q3222" s="46"/>
      <c r="R3222" s="46"/>
      <c r="S3222" s="46"/>
      <c r="T3222" s="46"/>
      <c r="U3222" s="46"/>
      <c r="V3222" s="46"/>
      <c r="W3222" s="46"/>
      <c r="X3222" s="46"/>
      <c r="Y3222" s="46"/>
    </row>
    <row r="3223" spans="1:25" ht="15" customHeight="1" x14ac:dyDescent="0.2">
      <c r="A3223" s="46"/>
      <c r="B3223" s="260" t="s">
        <v>918</v>
      </c>
      <c r="C3223" s="275" t="s">
        <v>3238</v>
      </c>
      <c r="D3223" s="260" t="s">
        <v>47</v>
      </c>
      <c r="E3223" s="260" t="s">
        <v>3239</v>
      </c>
      <c r="F3223" s="388" t="s">
        <v>3977</v>
      </c>
      <c r="G3223" s="388"/>
      <c r="H3223" s="274" t="s">
        <v>49</v>
      </c>
      <c r="I3223" s="277">
        <v>1</v>
      </c>
      <c r="J3223" s="276">
        <v>69.34</v>
      </c>
      <c r="K3223" s="276">
        <v>69.34</v>
      </c>
      <c r="O3223" s="46"/>
      <c r="P3223" s="46"/>
      <c r="Q3223" s="46"/>
      <c r="R3223" s="46"/>
      <c r="S3223" s="46"/>
      <c r="T3223" s="46"/>
      <c r="U3223" s="46"/>
      <c r="V3223" s="46"/>
      <c r="W3223" s="46"/>
      <c r="X3223" s="46"/>
      <c r="Y3223" s="46"/>
    </row>
    <row r="3224" spans="1:25" ht="15" customHeight="1" x14ac:dyDescent="0.2">
      <c r="A3224" s="46"/>
      <c r="B3224" s="261" t="s">
        <v>953</v>
      </c>
      <c r="C3224" s="280" t="s">
        <v>991</v>
      </c>
      <c r="D3224" s="261" t="s">
        <v>47</v>
      </c>
      <c r="E3224" s="261" t="s">
        <v>992</v>
      </c>
      <c r="F3224" s="385" t="s">
        <v>3970</v>
      </c>
      <c r="G3224" s="385"/>
      <c r="H3224" s="279" t="s">
        <v>950</v>
      </c>
      <c r="I3224" s="282">
        <v>0.106285</v>
      </c>
      <c r="J3224" s="281">
        <v>43.64</v>
      </c>
      <c r="K3224" s="281">
        <v>4.63</v>
      </c>
      <c r="O3224" s="46"/>
      <c r="P3224" s="46"/>
      <c r="Q3224" s="46"/>
      <c r="R3224" s="46"/>
      <c r="S3224" s="46"/>
      <c r="T3224" s="46"/>
      <c r="U3224" s="46"/>
      <c r="V3224" s="46"/>
      <c r="W3224" s="46"/>
      <c r="X3224" s="46"/>
      <c r="Y3224" s="46"/>
    </row>
    <row r="3225" spans="1:25" ht="45.6" customHeight="1" x14ac:dyDescent="0.2">
      <c r="A3225" s="46"/>
      <c r="B3225" s="261" t="s">
        <v>953</v>
      </c>
      <c r="C3225" s="280" t="s">
        <v>988</v>
      </c>
      <c r="D3225" s="261" t="s">
        <v>47</v>
      </c>
      <c r="E3225" s="261" t="s">
        <v>989</v>
      </c>
      <c r="F3225" s="385" t="s">
        <v>3970</v>
      </c>
      <c r="G3225" s="385"/>
      <c r="H3225" s="279" t="s">
        <v>950</v>
      </c>
      <c r="I3225" s="282">
        <v>0.106285</v>
      </c>
      <c r="J3225" s="281">
        <v>27.19</v>
      </c>
      <c r="K3225" s="281">
        <v>2.88</v>
      </c>
      <c r="O3225" s="46"/>
      <c r="P3225" s="46"/>
      <c r="Q3225" s="46"/>
      <c r="R3225" s="46"/>
      <c r="S3225" s="46"/>
      <c r="T3225" s="46"/>
      <c r="U3225" s="46"/>
      <c r="V3225" s="46"/>
      <c r="W3225" s="46"/>
      <c r="X3225" s="46"/>
      <c r="Y3225" s="46"/>
    </row>
    <row r="3226" spans="1:25" ht="15" customHeight="1" x14ac:dyDescent="0.2">
      <c r="A3226" s="46"/>
      <c r="B3226" s="262" t="s">
        <v>919</v>
      </c>
      <c r="C3226" s="284" t="s">
        <v>1723</v>
      </c>
      <c r="D3226" s="262" t="s">
        <v>47</v>
      </c>
      <c r="E3226" s="262" t="s">
        <v>1724</v>
      </c>
      <c r="F3226" s="389" t="s">
        <v>923</v>
      </c>
      <c r="G3226" s="389"/>
      <c r="H3226" s="283" t="s">
        <v>49</v>
      </c>
      <c r="I3226" s="286">
        <v>3</v>
      </c>
      <c r="J3226" s="285">
        <v>0.91</v>
      </c>
      <c r="K3226" s="285">
        <v>2.73</v>
      </c>
      <c r="O3226" s="46"/>
      <c r="P3226" s="46"/>
      <c r="Q3226" s="46"/>
      <c r="R3226" s="46"/>
      <c r="S3226" s="46"/>
      <c r="T3226" s="46"/>
      <c r="U3226" s="46"/>
      <c r="V3226" s="46"/>
      <c r="W3226" s="46"/>
      <c r="X3226" s="46"/>
      <c r="Y3226" s="46"/>
    </row>
    <row r="3227" spans="1:25" ht="15" customHeight="1" x14ac:dyDescent="0.2">
      <c r="A3227" s="46"/>
      <c r="B3227" s="262" t="s">
        <v>919</v>
      </c>
      <c r="C3227" s="284" t="s">
        <v>1847</v>
      </c>
      <c r="D3227" s="262" t="s">
        <v>47</v>
      </c>
      <c r="E3227" s="262" t="s">
        <v>1848</v>
      </c>
      <c r="F3227" s="389" t="s">
        <v>923</v>
      </c>
      <c r="G3227" s="389"/>
      <c r="H3227" s="283" t="s">
        <v>49</v>
      </c>
      <c r="I3227" s="286">
        <v>1</v>
      </c>
      <c r="J3227" s="285">
        <v>59.1</v>
      </c>
      <c r="K3227" s="285">
        <v>59.1</v>
      </c>
      <c r="O3227" s="46"/>
      <c r="P3227" s="46"/>
      <c r="Q3227" s="46"/>
      <c r="R3227" s="46"/>
      <c r="S3227" s="46"/>
      <c r="T3227" s="46"/>
      <c r="U3227" s="46"/>
      <c r="V3227" s="46"/>
      <c r="W3227" s="46"/>
      <c r="X3227" s="46"/>
      <c r="Y3227" s="46"/>
    </row>
    <row r="3228" spans="1:25" ht="15" customHeight="1" x14ac:dyDescent="0.2">
      <c r="A3228" s="46"/>
      <c r="B3228" s="263"/>
      <c r="C3228" s="263"/>
      <c r="D3228" s="263"/>
      <c r="E3228" s="263"/>
      <c r="F3228" s="263" t="s">
        <v>924</v>
      </c>
      <c r="G3228" s="289">
        <v>6.61</v>
      </c>
      <c r="H3228" s="263" t="s">
        <v>925</v>
      </c>
      <c r="I3228" s="289">
        <v>0</v>
      </c>
      <c r="J3228" s="263" t="s">
        <v>926</v>
      </c>
      <c r="K3228" s="289">
        <v>6.61</v>
      </c>
      <c r="O3228" s="46"/>
      <c r="P3228" s="46"/>
      <c r="Q3228" s="46"/>
      <c r="R3228" s="46"/>
      <c r="S3228" s="46"/>
      <c r="T3228" s="46"/>
      <c r="U3228" s="46"/>
      <c r="V3228" s="46"/>
      <c r="W3228" s="46"/>
      <c r="X3228" s="46"/>
      <c r="Y3228" s="46"/>
    </row>
    <row r="3229" spans="1:25" ht="15" customHeight="1" thickBot="1" x14ac:dyDescent="0.25">
      <c r="A3229" s="46"/>
      <c r="B3229" s="263"/>
      <c r="C3229" s="263"/>
      <c r="D3229" s="263"/>
      <c r="E3229" s="263"/>
      <c r="F3229" s="263" t="s">
        <v>927</v>
      </c>
      <c r="G3229" s="289">
        <v>14.42</v>
      </c>
      <c r="H3229" s="263"/>
      <c r="I3229" s="386" t="s">
        <v>928</v>
      </c>
      <c r="J3229" s="386"/>
      <c r="K3229" s="289">
        <v>83.76</v>
      </c>
      <c r="O3229" s="46"/>
      <c r="P3229" s="46"/>
      <c r="Q3229" s="46"/>
      <c r="R3229" s="46"/>
      <c r="S3229" s="46"/>
      <c r="T3229" s="46"/>
      <c r="U3229" s="46"/>
      <c r="V3229" s="46"/>
      <c r="W3229" s="46"/>
      <c r="X3229" s="46"/>
      <c r="Y3229" s="46"/>
    </row>
    <row r="3230" spans="1:25" ht="15" customHeight="1" thickTop="1" x14ac:dyDescent="0.2">
      <c r="A3230" s="46"/>
      <c r="B3230" s="278"/>
      <c r="C3230" s="278"/>
      <c r="D3230" s="278"/>
      <c r="E3230" s="278"/>
      <c r="F3230" s="278"/>
      <c r="G3230" s="278"/>
      <c r="H3230" s="278"/>
      <c r="I3230" s="278"/>
      <c r="J3230" s="278"/>
      <c r="K3230" s="278"/>
      <c r="O3230" s="46"/>
      <c r="P3230" s="46"/>
      <c r="Q3230" s="46"/>
      <c r="R3230" s="46"/>
      <c r="S3230" s="46"/>
      <c r="T3230" s="46"/>
      <c r="U3230" s="46"/>
      <c r="V3230" s="46"/>
      <c r="W3230" s="46"/>
      <c r="X3230" s="46"/>
      <c r="Y3230" s="46"/>
    </row>
    <row r="3231" spans="1:25" ht="15" customHeight="1" x14ac:dyDescent="0.2">
      <c r="A3231" s="46"/>
      <c r="B3231" s="259" t="s">
        <v>764</v>
      </c>
      <c r="C3231" s="267" t="s">
        <v>24</v>
      </c>
      <c r="D3231" s="259" t="s">
        <v>25</v>
      </c>
      <c r="E3231" s="259" t="s">
        <v>26</v>
      </c>
      <c r="F3231" s="387" t="s">
        <v>917</v>
      </c>
      <c r="G3231" s="387"/>
      <c r="H3231" s="271" t="s">
        <v>27</v>
      </c>
      <c r="I3231" s="267" t="s">
        <v>28</v>
      </c>
      <c r="J3231" s="267" t="s">
        <v>29</v>
      </c>
      <c r="K3231" s="267" t="s">
        <v>30</v>
      </c>
      <c r="O3231" s="46"/>
      <c r="P3231" s="46"/>
      <c r="Q3231" s="46"/>
      <c r="R3231" s="46"/>
      <c r="S3231" s="46"/>
      <c r="T3231" s="46"/>
      <c r="U3231" s="46"/>
      <c r="V3231" s="46"/>
      <c r="W3231" s="46"/>
      <c r="X3231" s="46"/>
      <c r="Y3231" s="46"/>
    </row>
    <row r="3232" spans="1:25" ht="15" customHeight="1" x14ac:dyDescent="0.2">
      <c r="A3232" s="46"/>
      <c r="B3232" s="260" t="s">
        <v>918</v>
      </c>
      <c r="C3232" s="275" t="s">
        <v>3477</v>
      </c>
      <c r="D3232" s="260" t="s">
        <v>73</v>
      </c>
      <c r="E3232" s="260" t="s">
        <v>3478</v>
      </c>
      <c r="F3232" s="388" t="s">
        <v>978</v>
      </c>
      <c r="G3232" s="388"/>
      <c r="H3232" s="274" t="s">
        <v>49</v>
      </c>
      <c r="I3232" s="277">
        <v>1</v>
      </c>
      <c r="J3232" s="276">
        <v>548.04</v>
      </c>
      <c r="K3232" s="276">
        <v>548.04</v>
      </c>
      <c r="O3232" s="46"/>
      <c r="P3232" s="46"/>
      <c r="Q3232" s="46"/>
      <c r="R3232" s="46"/>
      <c r="S3232" s="46"/>
      <c r="T3232" s="46"/>
      <c r="U3232" s="46"/>
      <c r="V3232" s="46"/>
      <c r="W3232" s="46"/>
      <c r="X3232" s="46"/>
      <c r="Y3232" s="46"/>
    </row>
    <row r="3233" spans="1:25" ht="15" customHeight="1" x14ac:dyDescent="0.2">
      <c r="A3233" s="46"/>
      <c r="B3233" s="261" t="s">
        <v>953</v>
      </c>
      <c r="C3233" s="280" t="s">
        <v>988</v>
      </c>
      <c r="D3233" s="261" t="s">
        <v>47</v>
      </c>
      <c r="E3233" s="261" t="s">
        <v>989</v>
      </c>
      <c r="F3233" s="385" t="s">
        <v>3970</v>
      </c>
      <c r="G3233" s="385"/>
      <c r="H3233" s="279" t="s">
        <v>950</v>
      </c>
      <c r="I3233" s="282">
        <v>1.5</v>
      </c>
      <c r="J3233" s="281">
        <v>27.19</v>
      </c>
      <c r="K3233" s="281">
        <v>40.78</v>
      </c>
      <c r="O3233" s="46"/>
      <c r="P3233" s="46"/>
      <c r="Q3233" s="46"/>
      <c r="R3233" s="46"/>
      <c r="S3233" s="46"/>
      <c r="T3233" s="46"/>
      <c r="U3233" s="46"/>
      <c r="V3233" s="46"/>
      <c r="W3233" s="46"/>
      <c r="X3233" s="46"/>
      <c r="Y3233" s="46"/>
    </row>
    <row r="3234" spans="1:25" ht="15" customHeight="1" x14ac:dyDescent="0.2">
      <c r="A3234" s="46"/>
      <c r="B3234" s="261" t="s">
        <v>953</v>
      </c>
      <c r="C3234" s="280" t="s">
        <v>991</v>
      </c>
      <c r="D3234" s="261" t="s">
        <v>47</v>
      </c>
      <c r="E3234" s="261" t="s">
        <v>992</v>
      </c>
      <c r="F3234" s="385" t="s">
        <v>3970</v>
      </c>
      <c r="G3234" s="385"/>
      <c r="H3234" s="279" t="s">
        <v>950</v>
      </c>
      <c r="I3234" s="282">
        <v>1.5</v>
      </c>
      <c r="J3234" s="281">
        <v>43.64</v>
      </c>
      <c r="K3234" s="281">
        <v>65.459999999999994</v>
      </c>
      <c r="O3234" s="46"/>
      <c r="P3234" s="46"/>
      <c r="Q3234" s="46"/>
      <c r="R3234" s="46"/>
      <c r="S3234" s="46"/>
      <c r="T3234" s="46"/>
      <c r="U3234" s="46"/>
      <c r="V3234" s="46"/>
      <c r="W3234" s="46"/>
      <c r="X3234" s="46"/>
      <c r="Y3234" s="46"/>
    </row>
    <row r="3235" spans="1:25" ht="15" customHeight="1" x14ac:dyDescent="0.2">
      <c r="A3235" s="46"/>
      <c r="B3235" s="262" t="s">
        <v>919</v>
      </c>
      <c r="C3235" s="284" t="s">
        <v>3724</v>
      </c>
      <c r="D3235" s="262" t="s">
        <v>406</v>
      </c>
      <c r="E3235" s="262" t="s">
        <v>3725</v>
      </c>
      <c r="F3235" s="389" t="s">
        <v>923</v>
      </c>
      <c r="G3235" s="389"/>
      <c r="H3235" s="283" t="s">
        <v>49</v>
      </c>
      <c r="I3235" s="286">
        <v>1</v>
      </c>
      <c r="J3235" s="285">
        <v>441.8</v>
      </c>
      <c r="K3235" s="285">
        <v>441.8</v>
      </c>
      <c r="O3235" s="46"/>
      <c r="P3235" s="46"/>
      <c r="Q3235" s="46"/>
      <c r="R3235" s="46"/>
      <c r="S3235" s="46"/>
      <c r="T3235" s="46"/>
      <c r="U3235" s="46"/>
      <c r="V3235" s="46"/>
      <c r="W3235" s="46"/>
      <c r="X3235" s="46"/>
      <c r="Y3235" s="46"/>
    </row>
    <row r="3236" spans="1:25" ht="15" customHeight="1" x14ac:dyDescent="0.2">
      <c r="A3236" s="46"/>
      <c r="B3236" s="263"/>
      <c r="C3236" s="263"/>
      <c r="D3236" s="263"/>
      <c r="E3236" s="263"/>
      <c r="F3236" s="263" t="s">
        <v>924</v>
      </c>
      <c r="G3236" s="289">
        <v>93.49</v>
      </c>
      <c r="H3236" s="263" t="s">
        <v>925</v>
      </c>
      <c r="I3236" s="289">
        <v>0</v>
      </c>
      <c r="J3236" s="263" t="s">
        <v>926</v>
      </c>
      <c r="K3236" s="289">
        <v>93.49</v>
      </c>
      <c r="O3236" s="46"/>
      <c r="P3236" s="46"/>
      <c r="Q3236" s="46"/>
      <c r="R3236" s="46"/>
      <c r="S3236" s="46"/>
      <c r="T3236" s="46"/>
      <c r="U3236" s="46"/>
      <c r="V3236" s="46"/>
      <c r="W3236" s="46"/>
      <c r="X3236" s="46"/>
      <c r="Y3236" s="46"/>
    </row>
    <row r="3237" spans="1:25" ht="15" customHeight="1" x14ac:dyDescent="0.2">
      <c r="A3237" s="46"/>
      <c r="B3237" s="263"/>
      <c r="C3237" s="263"/>
      <c r="D3237" s="263"/>
      <c r="E3237" s="263"/>
      <c r="F3237" s="263" t="s">
        <v>927</v>
      </c>
      <c r="G3237" s="289">
        <v>114.04</v>
      </c>
      <c r="H3237" s="263"/>
      <c r="I3237" s="386" t="s">
        <v>928</v>
      </c>
      <c r="J3237" s="386"/>
      <c r="K3237" s="289">
        <v>662.08</v>
      </c>
      <c r="O3237" s="46"/>
      <c r="P3237" s="46"/>
      <c r="Q3237" s="46"/>
      <c r="R3237" s="46"/>
      <c r="S3237" s="46"/>
      <c r="T3237" s="46"/>
      <c r="U3237" s="46"/>
      <c r="V3237" s="46"/>
      <c r="W3237" s="46"/>
      <c r="X3237" s="46"/>
      <c r="Y3237" s="46"/>
    </row>
    <row r="3238" spans="1:25" ht="15" customHeight="1" x14ac:dyDescent="0.2">
      <c r="A3238" s="46"/>
      <c r="B3238" s="401" t="s">
        <v>2776</v>
      </c>
      <c r="C3238" s="401"/>
      <c r="D3238" s="401"/>
      <c r="E3238" s="401"/>
      <c r="F3238" s="401"/>
      <c r="G3238" s="401"/>
      <c r="H3238" s="401"/>
      <c r="I3238" s="401"/>
      <c r="J3238" s="401"/>
      <c r="K3238" s="401"/>
      <c r="O3238" s="46"/>
      <c r="P3238" s="46"/>
      <c r="Q3238" s="46"/>
      <c r="R3238" s="46"/>
      <c r="S3238" s="46"/>
      <c r="T3238" s="46"/>
      <c r="U3238" s="46"/>
      <c r="V3238" s="46"/>
      <c r="W3238" s="46"/>
      <c r="X3238" s="46"/>
      <c r="Y3238" s="46"/>
    </row>
    <row r="3239" spans="1:25" ht="15" customHeight="1" thickBot="1" x14ac:dyDescent="0.25">
      <c r="A3239" s="46"/>
      <c r="B3239" s="425" t="s">
        <v>3817</v>
      </c>
      <c r="C3239" s="425"/>
      <c r="D3239" s="425"/>
      <c r="E3239" s="425"/>
      <c r="F3239" s="425"/>
      <c r="G3239" s="425"/>
      <c r="H3239" s="425"/>
      <c r="I3239" s="425"/>
      <c r="J3239" s="425"/>
      <c r="K3239" s="425"/>
      <c r="O3239" s="46"/>
      <c r="P3239" s="46"/>
      <c r="Q3239" s="46"/>
      <c r="R3239" s="46"/>
      <c r="S3239" s="46"/>
      <c r="T3239" s="46"/>
      <c r="U3239" s="46"/>
      <c r="V3239" s="46"/>
      <c r="W3239" s="46"/>
      <c r="X3239" s="46"/>
      <c r="Y3239" s="46"/>
    </row>
    <row r="3240" spans="1:25" ht="15" customHeight="1" thickTop="1" x14ac:dyDescent="0.2">
      <c r="A3240" s="46"/>
      <c r="B3240" s="278"/>
      <c r="C3240" s="278"/>
      <c r="D3240" s="278"/>
      <c r="E3240" s="278"/>
      <c r="F3240" s="278"/>
      <c r="G3240" s="278"/>
      <c r="H3240" s="278"/>
      <c r="I3240" s="278"/>
      <c r="J3240" s="278"/>
      <c r="K3240" s="278"/>
      <c r="O3240" s="46"/>
      <c r="P3240" s="46"/>
      <c r="Q3240" s="46"/>
      <c r="R3240" s="46"/>
      <c r="S3240" s="46"/>
      <c r="T3240" s="46"/>
      <c r="U3240" s="46"/>
      <c r="V3240" s="46"/>
      <c r="W3240" s="46"/>
      <c r="X3240" s="46"/>
      <c r="Y3240" s="46"/>
    </row>
    <row r="3241" spans="1:25" ht="15" customHeight="1" x14ac:dyDescent="0.2">
      <c r="A3241" s="46"/>
      <c r="B3241" s="259" t="s">
        <v>765</v>
      </c>
      <c r="C3241" s="267" t="s">
        <v>24</v>
      </c>
      <c r="D3241" s="259" t="s">
        <v>25</v>
      </c>
      <c r="E3241" s="259" t="s">
        <v>26</v>
      </c>
      <c r="F3241" s="387" t="s">
        <v>917</v>
      </c>
      <c r="G3241" s="387"/>
      <c r="H3241" s="271" t="s">
        <v>27</v>
      </c>
      <c r="I3241" s="267" t="s">
        <v>28</v>
      </c>
      <c r="J3241" s="267" t="s">
        <v>29</v>
      </c>
      <c r="K3241" s="267" t="s">
        <v>30</v>
      </c>
      <c r="O3241" s="46"/>
      <c r="P3241" s="46"/>
      <c r="Q3241" s="46"/>
      <c r="R3241" s="46"/>
      <c r="S3241" s="46"/>
      <c r="T3241" s="46"/>
      <c r="U3241" s="46"/>
      <c r="V3241" s="46"/>
      <c r="W3241" s="46"/>
      <c r="X3241" s="46"/>
      <c r="Y3241" s="46"/>
    </row>
    <row r="3242" spans="1:25" ht="15" customHeight="1" x14ac:dyDescent="0.2">
      <c r="A3242" s="46"/>
      <c r="B3242" s="260" t="s">
        <v>918</v>
      </c>
      <c r="C3242" s="275" t="s">
        <v>3479</v>
      </c>
      <c r="D3242" s="260" t="s">
        <v>47</v>
      </c>
      <c r="E3242" s="260" t="s">
        <v>3480</v>
      </c>
      <c r="F3242" s="388" t="s">
        <v>3977</v>
      </c>
      <c r="G3242" s="388"/>
      <c r="H3242" s="274" t="s">
        <v>49</v>
      </c>
      <c r="I3242" s="277">
        <v>1</v>
      </c>
      <c r="J3242" s="276">
        <v>90.7</v>
      </c>
      <c r="K3242" s="276">
        <v>90.7</v>
      </c>
      <c r="O3242" s="46"/>
      <c r="P3242" s="46"/>
      <c r="Q3242" s="46"/>
      <c r="R3242" s="46"/>
      <c r="S3242" s="46"/>
      <c r="T3242" s="46"/>
      <c r="U3242" s="46"/>
      <c r="V3242" s="46"/>
      <c r="W3242" s="46"/>
      <c r="X3242" s="46"/>
      <c r="Y3242" s="46"/>
    </row>
    <row r="3243" spans="1:25" ht="15" customHeight="1" x14ac:dyDescent="0.2">
      <c r="A3243" s="46"/>
      <c r="B3243" s="261" t="s">
        <v>953</v>
      </c>
      <c r="C3243" s="280" t="s">
        <v>988</v>
      </c>
      <c r="D3243" s="261" t="s">
        <v>47</v>
      </c>
      <c r="E3243" s="261" t="s">
        <v>989</v>
      </c>
      <c r="F3243" s="385" t="s">
        <v>3970</v>
      </c>
      <c r="G3243" s="385"/>
      <c r="H3243" s="279" t="s">
        <v>950</v>
      </c>
      <c r="I3243" s="282">
        <v>0.38141900000000001</v>
      </c>
      <c r="J3243" s="281">
        <v>27.19</v>
      </c>
      <c r="K3243" s="281">
        <v>10.37</v>
      </c>
      <c r="O3243" s="46"/>
      <c r="P3243" s="46"/>
      <c r="Q3243" s="46"/>
      <c r="R3243" s="46"/>
      <c r="S3243" s="46"/>
      <c r="T3243" s="46"/>
      <c r="U3243" s="46"/>
      <c r="V3243" s="46"/>
      <c r="W3243" s="46"/>
      <c r="X3243" s="46"/>
      <c r="Y3243" s="46"/>
    </row>
    <row r="3244" spans="1:25" ht="15" customHeight="1" x14ac:dyDescent="0.2">
      <c r="A3244" s="46"/>
      <c r="B3244" s="261" t="s">
        <v>953</v>
      </c>
      <c r="C3244" s="280" t="s">
        <v>991</v>
      </c>
      <c r="D3244" s="261" t="s">
        <v>47</v>
      </c>
      <c r="E3244" s="261" t="s">
        <v>992</v>
      </c>
      <c r="F3244" s="385" t="s">
        <v>3970</v>
      </c>
      <c r="G3244" s="385"/>
      <c r="H3244" s="279" t="s">
        <v>950</v>
      </c>
      <c r="I3244" s="282">
        <v>0.38141900000000001</v>
      </c>
      <c r="J3244" s="281">
        <v>43.64</v>
      </c>
      <c r="K3244" s="281">
        <v>16.64</v>
      </c>
      <c r="O3244" s="46"/>
      <c r="P3244" s="46"/>
      <c r="Q3244" s="46"/>
      <c r="R3244" s="46"/>
      <c r="S3244" s="46"/>
      <c r="T3244" s="46"/>
      <c r="U3244" s="46"/>
      <c r="V3244" s="46"/>
      <c r="W3244" s="46"/>
      <c r="X3244" s="46"/>
      <c r="Y3244" s="46"/>
    </row>
    <row r="3245" spans="1:25" ht="45.6" customHeight="1" x14ac:dyDescent="0.2">
      <c r="A3245" s="46"/>
      <c r="B3245" s="262" t="s">
        <v>919</v>
      </c>
      <c r="C3245" s="284" t="s">
        <v>1731</v>
      </c>
      <c r="D3245" s="262" t="s">
        <v>47</v>
      </c>
      <c r="E3245" s="262" t="s">
        <v>1732</v>
      </c>
      <c r="F3245" s="389" t="s">
        <v>923</v>
      </c>
      <c r="G3245" s="389"/>
      <c r="H3245" s="283" t="s">
        <v>49</v>
      </c>
      <c r="I3245" s="286">
        <v>3</v>
      </c>
      <c r="J3245" s="285">
        <v>1.53</v>
      </c>
      <c r="K3245" s="285">
        <v>4.59</v>
      </c>
      <c r="O3245" s="46"/>
      <c r="P3245" s="46"/>
      <c r="Q3245" s="46"/>
      <c r="R3245" s="46"/>
      <c r="S3245" s="46"/>
      <c r="T3245" s="46"/>
      <c r="U3245" s="46"/>
      <c r="V3245" s="46"/>
      <c r="W3245" s="46"/>
      <c r="X3245" s="46"/>
      <c r="Y3245" s="46"/>
    </row>
    <row r="3246" spans="1:25" ht="15" customHeight="1" x14ac:dyDescent="0.2">
      <c r="A3246" s="46"/>
      <c r="B3246" s="262" t="s">
        <v>919</v>
      </c>
      <c r="C3246" s="284" t="s">
        <v>1847</v>
      </c>
      <c r="D3246" s="262" t="s">
        <v>47</v>
      </c>
      <c r="E3246" s="262" t="s">
        <v>1848</v>
      </c>
      <c r="F3246" s="389" t="s">
        <v>923</v>
      </c>
      <c r="G3246" s="389"/>
      <c r="H3246" s="283" t="s">
        <v>49</v>
      </c>
      <c r="I3246" s="286">
        <v>1</v>
      </c>
      <c r="J3246" s="285">
        <v>59.1</v>
      </c>
      <c r="K3246" s="285">
        <v>59.1</v>
      </c>
      <c r="O3246" s="46"/>
      <c r="P3246" s="46"/>
      <c r="Q3246" s="46"/>
      <c r="R3246" s="46"/>
      <c r="S3246" s="46"/>
      <c r="T3246" s="46"/>
      <c r="U3246" s="46"/>
      <c r="V3246" s="46"/>
      <c r="W3246" s="46"/>
      <c r="X3246" s="46"/>
      <c r="Y3246" s="46"/>
    </row>
    <row r="3247" spans="1:25" ht="15" customHeight="1" x14ac:dyDescent="0.2">
      <c r="A3247" s="46"/>
      <c r="B3247" s="263"/>
      <c r="C3247" s="263"/>
      <c r="D3247" s="263"/>
      <c r="E3247" s="263"/>
      <c r="F3247" s="263" t="s">
        <v>924</v>
      </c>
      <c r="G3247" s="289">
        <v>23.76</v>
      </c>
      <c r="H3247" s="263" t="s">
        <v>925</v>
      </c>
      <c r="I3247" s="289">
        <v>0</v>
      </c>
      <c r="J3247" s="263" t="s">
        <v>926</v>
      </c>
      <c r="K3247" s="289">
        <v>23.76</v>
      </c>
      <c r="O3247" s="46"/>
      <c r="P3247" s="46"/>
      <c r="Q3247" s="46"/>
      <c r="R3247" s="46"/>
      <c r="S3247" s="46"/>
      <c r="T3247" s="46"/>
      <c r="U3247" s="46"/>
      <c r="V3247" s="46"/>
      <c r="W3247" s="46"/>
      <c r="X3247" s="46"/>
      <c r="Y3247" s="46"/>
    </row>
    <row r="3248" spans="1:25" ht="15" customHeight="1" thickBot="1" x14ac:dyDescent="0.25">
      <c r="A3248" s="46"/>
      <c r="B3248" s="263"/>
      <c r="C3248" s="263"/>
      <c r="D3248" s="263"/>
      <c r="E3248" s="263"/>
      <c r="F3248" s="263" t="s">
        <v>927</v>
      </c>
      <c r="G3248" s="289">
        <v>18.87</v>
      </c>
      <c r="H3248" s="263"/>
      <c r="I3248" s="386" t="s">
        <v>928</v>
      </c>
      <c r="J3248" s="386"/>
      <c r="K3248" s="289">
        <v>109.57</v>
      </c>
      <c r="O3248" s="46"/>
      <c r="P3248" s="46"/>
      <c r="Q3248" s="46"/>
      <c r="R3248" s="46"/>
      <c r="S3248" s="46"/>
      <c r="T3248" s="46"/>
      <c r="U3248" s="46"/>
      <c r="V3248" s="46"/>
      <c r="W3248" s="46"/>
      <c r="X3248" s="46"/>
      <c r="Y3248" s="46"/>
    </row>
    <row r="3249" spans="1:25" ht="15" customHeight="1" thickTop="1" x14ac:dyDescent="0.2">
      <c r="A3249" s="46"/>
      <c r="B3249" s="278"/>
      <c r="C3249" s="278"/>
      <c r="D3249" s="278"/>
      <c r="E3249" s="278"/>
      <c r="F3249" s="278"/>
      <c r="G3249" s="278"/>
      <c r="H3249" s="278"/>
      <c r="I3249" s="278"/>
      <c r="J3249" s="278"/>
      <c r="K3249" s="278"/>
      <c r="O3249" s="46"/>
      <c r="P3249" s="46"/>
      <c r="Q3249" s="46"/>
      <c r="R3249" s="46"/>
      <c r="S3249" s="46"/>
      <c r="T3249" s="46"/>
      <c r="U3249" s="46"/>
      <c r="V3249" s="46"/>
      <c r="W3249" s="46"/>
      <c r="X3249" s="46"/>
      <c r="Y3249" s="46"/>
    </row>
    <row r="3250" spans="1:25" ht="15" customHeight="1" x14ac:dyDescent="0.2">
      <c r="A3250" s="46"/>
      <c r="B3250" s="259" t="s">
        <v>768</v>
      </c>
      <c r="C3250" s="267" t="s">
        <v>24</v>
      </c>
      <c r="D3250" s="259" t="s">
        <v>25</v>
      </c>
      <c r="E3250" s="259" t="s">
        <v>26</v>
      </c>
      <c r="F3250" s="387" t="s">
        <v>917</v>
      </c>
      <c r="G3250" s="387"/>
      <c r="H3250" s="271" t="s">
        <v>27</v>
      </c>
      <c r="I3250" s="267" t="s">
        <v>28</v>
      </c>
      <c r="J3250" s="267" t="s">
        <v>29</v>
      </c>
      <c r="K3250" s="267" t="s">
        <v>30</v>
      </c>
      <c r="O3250" s="46"/>
      <c r="P3250" s="46"/>
      <c r="Q3250" s="46"/>
      <c r="R3250" s="46"/>
      <c r="S3250" s="46"/>
      <c r="T3250" s="46"/>
      <c r="U3250" s="46"/>
      <c r="V3250" s="46"/>
      <c r="W3250" s="46"/>
      <c r="X3250" s="46"/>
      <c r="Y3250" s="46"/>
    </row>
    <row r="3251" spans="1:25" ht="15" customHeight="1" x14ac:dyDescent="0.2">
      <c r="A3251" s="46"/>
      <c r="B3251" s="260" t="s">
        <v>918</v>
      </c>
      <c r="C3251" s="275" t="s">
        <v>3031</v>
      </c>
      <c r="D3251" s="260" t="s">
        <v>47</v>
      </c>
      <c r="E3251" s="260" t="s">
        <v>3032</v>
      </c>
      <c r="F3251" s="388" t="s">
        <v>3977</v>
      </c>
      <c r="G3251" s="388"/>
      <c r="H3251" s="274" t="s">
        <v>49</v>
      </c>
      <c r="I3251" s="277">
        <v>1</v>
      </c>
      <c r="J3251" s="276">
        <v>162.12</v>
      </c>
      <c r="K3251" s="276">
        <v>162.12</v>
      </c>
      <c r="O3251" s="46"/>
      <c r="P3251" s="46"/>
      <c r="Q3251" s="46"/>
      <c r="R3251" s="46"/>
      <c r="S3251" s="46"/>
      <c r="T3251" s="46"/>
      <c r="U3251" s="46"/>
      <c r="V3251" s="46"/>
      <c r="W3251" s="46"/>
      <c r="X3251" s="46"/>
      <c r="Y3251" s="46"/>
    </row>
    <row r="3252" spans="1:25" ht="15" customHeight="1" x14ac:dyDescent="0.2">
      <c r="A3252" s="46"/>
      <c r="B3252" s="261" t="s">
        <v>953</v>
      </c>
      <c r="C3252" s="280" t="s">
        <v>988</v>
      </c>
      <c r="D3252" s="261" t="s">
        <v>47</v>
      </c>
      <c r="E3252" s="261" t="s">
        <v>989</v>
      </c>
      <c r="F3252" s="385" t="s">
        <v>3970</v>
      </c>
      <c r="G3252" s="385"/>
      <c r="H3252" s="279" t="s">
        <v>950</v>
      </c>
      <c r="I3252" s="282">
        <v>0.72713499999999998</v>
      </c>
      <c r="J3252" s="281">
        <v>27.19</v>
      </c>
      <c r="K3252" s="281">
        <v>19.77</v>
      </c>
      <c r="O3252" s="46"/>
      <c r="P3252" s="46"/>
      <c r="Q3252" s="46"/>
      <c r="R3252" s="46"/>
      <c r="S3252" s="46"/>
      <c r="T3252" s="46"/>
      <c r="U3252" s="46"/>
      <c r="V3252" s="46"/>
      <c r="W3252" s="46"/>
      <c r="X3252" s="46"/>
      <c r="Y3252" s="46"/>
    </row>
    <row r="3253" spans="1:25" ht="15" customHeight="1" x14ac:dyDescent="0.2">
      <c r="A3253" s="46"/>
      <c r="B3253" s="261" t="s">
        <v>953</v>
      </c>
      <c r="C3253" s="280" t="s">
        <v>991</v>
      </c>
      <c r="D3253" s="261" t="s">
        <v>47</v>
      </c>
      <c r="E3253" s="261" t="s">
        <v>992</v>
      </c>
      <c r="F3253" s="385" t="s">
        <v>3970</v>
      </c>
      <c r="G3253" s="385"/>
      <c r="H3253" s="279" t="s">
        <v>950</v>
      </c>
      <c r="I3253" s="282">
        <v>0.72713499999999998</v>
      </c>
      <c r="J3253" s="281">
        <v>43.64</v>
      </c>
      <c r="K3253" s="281">
        <v>31.73</v>
      </c>
      <c r="O3253" s="46"/>
      <c r="P3253" s="46"/>
      <c r="Q3253" s="46"/>
      <c r="R3253" s="46"/>
      <c r="S3253" s="46"/>
      <c r="T3253" s="46"/>
      <c r="U3253" s="46"/>
      <c r="V3253" s="46"/>
      <c r="W3253" s="46"/>
      <c r="X3253" s="46"/>
      <c r="Y3253" s="46"/>
    </row>
    <row r="3254" spans="1:25" ht="15" customHeight="1" x14ac:dyDescent="0.2">
      <c r="A3254" s="46"/>
      <c r="B3254" s="262" t="s">
        <v>919</v>
      </c>
      <c r="C3254" s="284" t="s">
        <v>3127</v>
      </c>
      <c r="D3254" s="262" t="s">
        <v>47</v>
      </c>
      <c r="E3254" s="262" t="s">
        <v>3128</v>
      </c>
      <c r="F3254" s="389" t="s">
        <v>923</v>
      </c>
      <c r="G3254" s="389"/>
      <c r="H3254" s="283" t="s">
        <v>49</v>
      </c>
      <c r="I3254" s="286">
        <v>3</v>
      </c>
      <c r="J3254" s="285">
        <v>2.5099999999999998</v>
      </c>
      <c r="K3254" s="285">
        <v>7.53</v>
      </c>
      <c r="O3254" s="46"/>
      <c r="P3254" s="46"/>
      <c r="Q3254" s="46"/>
      <c r="R3254" s="46"/>
      <c r="S3254" s="46"/>
      <c r="T3254" s="46"/>
      <c r="U3254" s="46"/>
      <c r="V3254" s="46"/>
      <c r="W3254" s="46"/>
      <c r="X3254" s="46"/>
      <c r="Y3254" s="46"/>
    </row>
    <row r="3255" spans="1:25" ht="15" customHeight="1" x14ac:dyDescent="0.2">
      <c r="A3255" s="46"/>
      <c r="B3255" s="262" t="s">
        <v>919</v>
      </c>
      <c r="C3255" s="284" t="s">
        <v>3125</v>
      </c>
      <c r="D3255" s="262" t="s">
        <v>47</v>
      </c>
      <c r="E3255" s="262" t="s">
        <v>3126</v>
      </c>
      <c r="F3255" s="389" t="s">
        <v>923</v>
      </c>
      <c r="G3255" s="389"/>
      <c r="H3255" s="283" t="s">
        <v>49</v>
      </c>
      <c r="I3255" s="286">
        <v>1</v>
      </c>
      <c r="J3255" s="285">
        <v>103.09</v>
      </c>
      <c r="K3255" s="285">
        <v>103.09</v>
      </c>
      <c r="O3255" s="46"/>
      <c r="P3255" s="46"/>
      <c r="Q3255" s="46"/>
      <c r="R3255" s="46"/>
      <c r="S3255" s="46"/>
      <c r="T3255" s="46"/>
      <c r="U3255" s="46"/>
      <c r="V3255" s="46"/>
      <c r="W3255" s="46"/>
      <c r="X3255" s="46"/>
      <c r="Y3255" s="46"/>
    </row>
    <row r="3256" spans="1:25" ht="45.6" customHeight="1" x14ac:dyDescent="0.2">
      <c r="A3256" s="46"/>
      <c r="B3256" s="263"/>
      <c r="C3256" s="263"/>
      <c r="D3256" s="263"/>
      <c r="E3256" s="263"/>
      <c r="F3256" s="263" t="s">
        <v>924</v>
      </c>
      <c r="G3256" s="289">
        <v>45.32</v>
      </c>
      <c r="H3256" s="263" t="s">
        <v>925</v>
      </c>
      <c r="I3256" s="289">
        <v>0</v>
      </c>
      <c r="J3256" s="263" t="s">
        <v>926</v>
      </c>
      <c r="K3256" s="289">
        <v>45.32</v>
      </c>
      <c r="O3256" s="46"/>
      <c r="P3256" s="46"/>
      <c r="Q3256" s="46"/>
      <c r="R3256" s="46"/>
      <c r="S3256" s="46"/>
      <c r="T3256" s="46"/>
      <c r="U3256" s="46"/>
      <c r="V3256" s="46"/>
      <c r="W3256" s="46"/>
      <c r="X3256" s="46"/>
      <c r="Y3256" s="46"/>
    </row>
    <row r="3257" spans="1:25" ht="15" customHeight="1" thickBot="1" x14ac:dyDescent="0.25">
      <c r="A3257" s="46"/>
      <c r="B3257" s="263"/>
      <c r="C3257" s="263"/>
      <c r="D3257" s="263"/>
      <c r="E3257" s="263"/>
      <c r="F3257" s="263" t="s">
        <v>927</v>
      </c>
      <c r="G3257" s="289">
        <v>33.729999999999997</v>
      </c>
      <c r="H3257" s="263"/>
      <c r="I3257" s="386" t="s">
        <v>928</v>
      </c>
      <c r="J3257" s="386"/>
      <c r="K3257" s="289">
        <v>195.85</v>
      </c>
      <c r="O3257" s="46"/>
      <c r="P3257" s="46"/>
      <c r="Q3257" s="46"/>
      <c r="R3257" s="46"/>
      <c r="S3257" s="46"/>
      <c r="T3257" s="46"/>
      <c r="U3257" s="46"/>
      <c r="V3257" s="46"/>
      <c r="W3257" s="46"/>
      <c r="X3257" s="46"/>
      <c r="Y3257" s="46"/>
    </row>
    <row r="3258" spans="1:25" ht="15" customHeight="1" thickTop="1" x14ac:dyDescent="0.2">
      <c r="A3258" s="46"/>
      <c r="B3258" s="278"/>
      <c r="C3258" s="278"/>
      <c r="D3258" s="278"/>
      <c r="E3258" s="278"/>
      <c r="F3258" s="278"/>
      <c r="G3258" s="278"/>
      <c r="H3258" s="278"/>
      <c r="I3258" s="278"/>
      <c r="J3258" s="278"/>
      <c r="K3258" s="278"/>
      <c r="O3258" s="46"/>
      <c r="P3258" s="46"/>
      <c r="Q3258" s="46"/>
      <c r="R3258" s="46"/>
      <c r="S3258" s="46"/>
      <c r="T3258" s="46"/>
      <c r="U3258" s="46"/>
      <c r="V3258" s="46"/>
      <c r="W3258" s="46"/>
      <c r="X3258" s="46"/>
      <c r="Y3258" s="46"/>
    </row>
    <row r="3259" spans="1:25" ht="15" customHeight="1" x14ac:dyDescent="0.2">
      <c r="A3259" s="46"/>
      <c r="B3259" s="259" t="s">
        <v>771</v>
      </c>
      <c r="C3259" s="267" t="s">
        <v>24</v>
      </c>
      <c r="D3259" s="259" t="s">
        <v>25</v>
      </c>
      <c r="E3259" s="259" t="s">
        <v>26</v>
      </c>
      <c r="F3259" s="387" t="s">
        <v>917</v>
      </c>
      <c r="G3259" s="387"/>
      <c r="H3259" s="271" t="s">
        <v>27</v>
      </c>
      <c r="I3259" s="267" t="s">
        <v>28</v>
      </c>
      <c r="J3259" s="267" t="s">
        <v>29</v>
      </c>
      <c r="K3259" s="267" t="s">
        <v>30</v>
      </c>
      <c r="O3259" s="46"/>
      <c r="P3259" s="46"/>
      <c r="Q3259" s="46"/>
      <c r="R3259" s="46"/>
      <c r="S3259" s="46"/>
      <c r="T3259" s="46"/>
      <c r="U3259" s="46"/>
      <c r="V3259" s="46"/>
      <c r="W3259" s="46"/>
      <c r="X3259" s="46"/>
      <c r="Y3259" s="46"/>
    </row>
    <row r="3260" spans="1:25" ht="15" customHeight="1" x14ac:dyDescent="0.2">
      <c r="A3260" s="46"/>
      <c r="B3260" s="260" t="s">
        <v>918</v>
      </c>
      <c r="C3260" s="275" t="s">
        <v>2456</v>
      </c>
      <c r="D3260" s="260" t="s">
        <v>73</v>
      </c>
      <c r="E3260" s="260" t="s">
        <v>754</v>
      </c>
      <c r="F3260" s="388" t="s">
        <v>978</v>
      </c>
      <c r="G3260" s="388"/>
      <c r="H3260" s="274" t="s">
        <v>49</v>
      </c>
      <c r="I3260" s="277">
        <v>1</v>
      </c>
      <c r="J3260" s="276">
        <v>437.34</v>
      </c>
      <c r="K3260" s="276">
        <v>437.34</v>
      </c>
      <c r="O3260" s="46"/>
      <c r="P3260" s="46"/>
      <c r="Q3260" s="46"/>
      <c r="R3260" s="46"/>
      <c r="S3260" s="46"/>
      <c r="T3260" s="46"/>
      <c r="U3260" s="46"/>
      <c r="V3260" s="46"/>
      <c r="W3260" s="46"/>
      <c r="X3260" s="46"/>
      <c r="Y3260" s="46"/>
    </row>
    <row r="3261" spans="1:25" ht="15" customHeight="1" x14ac:dyDescent="0.2">
      <c r="A3261" s="46"/>
      <c r="B3261" s="261" t="s">
        <v>953</v>
      </c>
      <c r="C3261" s="280" t="s">
        <v>988</v>
      </c>
      <c r="D3261" s="261" t="s">
        <v>47</v>
      </c>
      <c r="E3261" s="261" t="s">
        <v>989</v>
      </c>
      <c r="F3261" s="385" t="s">
        <v>3970</v>
      </c>
      <c r="G3261" s="385"/>
      <c r="H3261" s="279" t="s">
        <v>950</v>
      </c>
      <c r="I3261" s="282">
        <v>0.51600000000000001</v>
      </c>
      <c r="J3261" s="281">
        <v>27.19</v>
      </c>
      <c r="K3261" s="281">
        <v>14.03</v>
      </c>
      <c r="O3261" s="46"/>
      <c r="P3261" s="46"/>
      <c r="Q3261" s="46"/>
      <c r="R3261" s="46"/>
      <c r="S3261" s="46"/>
      <c r="T3261" s="46"/>
      <c r="U3261" s="46"/>
      <c r="V3261" s="46"/>
      <c r="W3261" s="46"/>
      <c r="X3261" s="46"/>
      <c r="Y3261" s="46"/>
    </row>
    <row r="3262" spans="1:25" ht="15" customHeight="1" x14ac:dyDescent="0.2">
      <c r="A3262" s="46"/>
      <c r="B3262" s="261" t="s">
        <v>953</v>
      </c>
      <c r="C3262" s="280" t="s">
        <v>991</v>
      </c>
      <c r="D3262" s="261" t="s">
        <v>47</v>
      </c>
      <c r="E3262" s="261" t="s">
        <v>992</v>
      </c>
      <c r="F3262" s="385" t="s">
        <v>3970</v>
      </c>
      <c r="G3262" s="385"/>
      <c r="H3262" s="279" t="s">
        <v>950</v>
      </c>
      <c r="I3262" s="282">
        <v>0.51600000000000001</v>
      </c>
      <c r="J3262" s="281">
        <v>43.64</v>
      </c>
      <c r="K3262" s="281">
        <v>22.51</v>
      </c>
      <c r="O3262" s="46"/>
      <c r="P3262" s="46"/>
      <c r="Q3262" s="46"/>
      <c r="R3262" s="46"/>
      <c r="S3262" s="46"/>
      <c r="T3262" s="46"/>
      <c r="U3262" s="46"/>
      <c r="V3262" s="46"/>
      <c r="W3262" s="46"/>
      <c r="X3262" s="46"/>
      <c r="Y3262" s="46"/>
    </row>
    <row r="3263" spans="1:25" ht="15" customHeight="1" x14ac:dyDescent="0.2">
      <c r="A3263" s="46"/>
      <c r="B3263" s="262" t="s">
        <v>919</v>
      </c>
      <c r="C3263" s="284" t="s">
        <v>1733</v>
      </c>
      <c r="D3263" s="262" t="s">
        <v>43</v>
      </c>
      <c r="E3263" s="262" t="s">
        <v>1734</v>
      </c>
      <c r="F3263" s="389" t="s">
        <v>923</v>
      </c>
      <c r="G3263" s="389"/>
      <c r="H3263" s="283" t="s">
        <v>49</v>
      </c>
      <c r="I3263" s="286">
        <v>1</v>
      </c>
      <c r="J3263" s="285">
        <v>400.8</v>
      </c>
      <c r="K3263" s="285">
        <v>400.8</v>
      </c>
      <c r="O3263" s="46"/>
      <c r="P3263" s="46"/>
      <c r="Q3263" s="46"/>
      <c r="R3263" s="46"/>
      <c r="S3263" s="46"/>
      <c r="T3263" s="46"/>
      <c r="U3263" s="46"/>
      <c r="V3263" s="46"/>
      <c r="W3263" s="46"/>
      <c r="X3263" s="46"/>
      <c r="Y3263" s="46"/>
    </row>
    <row r="3264" spans="1:25" ht="15" customHeight="1" x14ac:dyDescent="0.2">
      <c r="A3264" s="46"/>
      <c r="B3264" s="263"/>
      <c r="C3264" s="263"/>
      <c r="D3264" s="263"/>
      <c r="E3264" s="263"/>
      <c r="F3264" s="263" t="s">
        <v>924</v>
      </c>
      <c r="G3264" s="289">
        <v>32.15</v>
      </c>
      <c r="H3264" s="263" t="s">
        <v>925</v>
      </c>
      <c r="I3264" s="289">
        <v>0</v>
      </c>
      <c r="J3264" s="263" t="s">
        <v>926</v>
      </c>
      <c r="K3264" s="289">
        <v>32.15</v>
      </c>
      <c r="O3264" s="46"/>
      <c r="P3264" s="46"/>
      <c r="Q3264" s="46"/>
      <c r="R3264" s="46"/>
      <c r="S3264" s="46"/>
      <c r="T3264" s="46"/>
      <c r="U3264" s="46"/>
      <c r="V3264" s="46"/>
      <c r="W3264" s="46"/>
      <c r="X3264" s="46"/>
      <c r="Y3264" s="46"/>
    </row>
    <row r="3265" spans="1:25" ht="15" customHeight="1" x14ac:dyDescent="0.2">
      <c r="A3265" s="46"/>
      <c r="B3265" s="263"/>
      <c r="C3265" s="263"/>
      <c r="D3265" s="263"/>
      <c r="E3265" s="263"/>
      <c r="F3265" s="263" t="s">
        <v>927</v>
      </c>
      <c r="G3265" s="289">
        <v>91.01</v>
      </c>
      <c r="H3265" s="263"/>
      <c r="I3265" s="386" t="s">
        <v>928</v>
      </c>
      <c r="J3265" s="386"/>
      <c r="K3265" s="289">
        <v>528.35</v>
      </c>
      <c r="O3265" s="46"/>
      <c r="P3265" s="46"/>
      <c r="Q3265" s="46"/>
      <c r="R3265" s="46"/>
      <c r="S3265" s="46"/>
      <c r="T3265" s="46"/>
      <c r="U3265" s="46"/>
      <c r="V3265" s="46"/>
      <c r="W3265" s="46"/>
      <c r="X3265" s="46"/>
      <c r="Y3265" s="46"/>
    </row>
    <row r="3266" spans="1:25" ht="45.6" customHeight="1" x14ac:dyDescent="0.2">
      <c r="A3266" s="46"/>
      <c r="B3266" s="401" t="s">
        <v>2776</v>
      </c>
      <c r="C3266" s="401"/>
      <c r="D3266" s="401"/>
      <c r="E3266" s="401"/>
      <c r="F3266" s="401"/>
      <c r="G3266" s="401"/>
      <c r="H3266" s="401"/>
      <c r="I3266" s="401"/>
      <c r="J3266" s="401"/>
      <c r="K3266" s="401"/>
      <c r="O3266" s="46"/>
      <c r="P3266" s="46"/>
      <c r="Q3266" s="46"/>
      <c r="R3266" s="46"/>
      <c r="S3266" s="46"/>
      <c r="T3266" s="46"/>
      <c r="U3266" s="46"/>
      <c r="V3266" s="46"/>
      <c r="W3266" s="46"/>
      <c r="X3266" s="46"/>
      <c r="Y3266" s="46"/>
    </row>
    <row r="3267" spans="1:25" ht="15" customHeight="1" thickBot="1" x14ac:dyDescent="0.25">
      <c r="A3267" s="46"/>
      <c r="B3267" s="425" t="s">
        <v>2846</v>
      </c>
      <c r="C3267" s="425"/>
      <c r="D3267" s="425"/>
      <c r="E3267" s="425"/>
      <c r="F3267" s="425"/>
      <c r="G3267" s="425"/>
      <c r="H3267" s="425"/>
      <c r="I3267" s="425"/>
      <c r="J3267" s="425"/>
      <c r="K3267" s="425"/>
      <c r="O3267" s="46"/>
      <c r="P3267" s="46"/>
      <c r="Q3267" s="46"/>
      <c r="R3267" s="46"/>
      <c r="S3267" s="46"/>
      <c r="T3267" s="46"/>
      <c r="U3267" s="46"/>
      <c r="V3267" s="46"/>
      <c r="W3267" s="46"/>
      <c r="X3267" s="46"/>
      <c r="Y3267" s="46"/>
    </row>
    <row r="3268" spans="1:25" ht="15" customHeight="1" thickTop="1" x14ac:dyDescent="0.2">
      <c r="A3268" s="46"/>
      <c r="B3268" s="278"/>
      <c r="C3268" s="278"/>
      <c r="D3268" s="278"/>
      <c r="E3268" s="278"/>
      <c r="F3268" s="278"/>
      <c r="G3268" s="278"/>
      <c r="H3268" s="278"/>
      <c r="I3268" s="278"/>
      <c r="J3268" s="278"/>
      <c r="K3268" s="278"/>
      <c r="O3268" s="46"/>
      <c r="P3268" s="46"/>
      <c r="Q3268" s="46"/>
      <c r="R3268" s="46"/>
      <c r="S3268" s="46"/>
      <c r="T3268" s="46"/>
      <c r="U3268" s="46"/>
      <c r="V3268" s="46"/>
      <c r="W3268" s="46"/>
      <c r="X3268" s="46"/>
      <c r="Y3268" s="46"/>
    </row>
    <row r="3269" spans="1:25" ht="15" customHeight="1" x14ac:dyDescent="0.2">
      <c r="A3269" s="46"/>
      <c r="B3269" s="259" t="s">
        <v>774</v>
      </c>
      <c r="C3269" s="267" t="s">
        <v>24</v>
      </c>
      <c r="D3269" s="259" t="s">
        <v>25</v>
      </c>
      <c r="E3269" s="259" t="s">
        <v>26</v>
      </c>
      <c r="F3269" s="387" t="s">
        <v>917</v>
      </c>
      <c r="G3269" s="387"/>
      <c r="H3269" s="271" t="s">
        <v>27</v>
      </c>
      <c r="I3269" s="267" t="s">
        <v>28</v>
      </c>
      <c r="J3269" s="267" t="s">
        <v>29</v>
      </c>
      <c r="K3269" s="267" t="s">
        <v>30</v>
      </c>
      <c r="O3269" s="46"/>
      <c r="P3269" s="46"/>
      <c r="Q3269" s="46"/>
      <c r="R3269" s="46"/>
      <c r="S3269" s="46"/>
      <c r="T3269" s="46"/>
      <c r="U3269" s="46"/>
      <c r="V3269" s="46"/>
      <c r="W3269" s="46"/>
      <c r="X3269" s="46"/>
      <c r="Y3269" s="46"/>
    </row>
    <row r="3270" spans="1:25" ht="15" customHeight="1" x14ac:dyDescent="0.2">
      <c r="A3270" s="46"/>
      <c r="B3270" s="260" t="s">
        <v>918</v>
      </c>
      <c r="C3270" s="275" t="s">
        <v>3481</v>
      </c>
      <c r="D3270" s="260" t="s">
        <v>73</v>
      </c>
      <c r="E3270" s="260" t="s">
        <v>3482</v>
      </c>
      <c r="F3270" s="388" t="s">
        <v>978</v>
      </c>
      <c r="G3270" s="388"/>
      <c r="H3270" s="274" t="s">
        <v>49</v>
      </c>
      <c r="I3270" s="277">
        <v>1</v>
      </c>
      <c r="J3270" s="276">
        <v>540.97</v>
      </c>
      <c r="K3270" s="276">
        <v>540.97</v>
      </c>
      <c r="O3270" s="46"/>
      <c r="P3270" s="46"/>
      <c r="Q3270" s="46"/>
      <c r="R3270" s="46"/>
      <c r="S3270" s="46"/>
      <c r="T3270" s="46"/>
      <c r="U3270" s="46"/>
      <c r="V3270" s="46"/>
      <c r="W3270" s="46"/>
      <c r="X3270" s="46"/>
      <c r="Y3270" s="46"/>
    </row>
    <row r="3271" spans="1:25" ht="15" customHeight="1" x14ac:dyDescent="0.2">
      <c r="A3271" s="46"/>
      <c r="B3271" s="261" t="s">
        <v>953</v>
      </c>
      <c r="C3271" s="280" t="s">
        <v>2736</v>
      </c>
      <c r="D3271" s="261" t="s">
        <v>47</v>
      </c>
      <c r="E3271" s="261" t="s">
        <v>2737</v>
      </c>
      <c r="F3271" s="385" t="s">
        <v>3970</v>
      </c>
      <c r="G3271" s="385"/>
      <c r="H3271" s="279" t="s">
        <v>950</v>
      </c>
      <c r="I3271" s="282">
        <v>0.33329999999999999</v>
      </c>
      <c r="J3271" s="281">
        <v>48.2</v>
      </c>
      <c r="K3271" s="281">
        <v>16.059999999999999</v>
      </c>
      <c r="O3271" s="46"/>
      <c r="P3271" s="46"/>
      <c r="Q3271" s="46"/>
      <c r="R3271" s="46"/>
      <c r="S3271" s="46"/>
      <c r="T3271" s="46"/>
      <c r="U3271" s="46"/>
      <c r="V3271" s="46"/>
      <c r="W3271" s="46"/>
      <c r="X3271" s="46"/>
      <c r="Y3271" s="46"/>
    </row>
    <row r="3272" spans="1:25" ht="15" customHeight="1" x14ac:dyDescent="0.2">
      <c r="A3272" s="46"/>
      <c r="B3272" s="261" t="s">
        <v>953</v>
      </c>
      <c r="C3272" s="280" t="s">
        <v>991</v>
      </c>
      <c r="D3272" s="261" t="s">
        <v>47</v>
      </c>
      <c r="E3272" s="261" t="s">
        <v>992</v>
      </c>
      <c r="F3272" s="385" t="s">
        <v>3970</v>
      </c>
      <c r="G3272" s="385"/>
      <c r="H3272" s="279" t="s">
        <v>950</v>
      </c>
      <c r="I3272" s="282">
        <v>0.33329999999999999</v>
      </c>
      <c r="J3272" s="281">
        <v>43.64</v>
      </c>
      <c r="K3272" s="281">
        <v>14.54</v>
      </c>
      <c r="O3272" s="46"/>
      <c r="P3272" s="46"/>
      <c r="Q3272" s="46"/>
      <c r="R3272" s="46"/>
      <c r="S3272" s="46"/>
      <c r="T3272" s="46"/>
      <c r="U3272" s="46"/>
      <c r="V3272" s="46"/>
      <c r="W3272" s="46"/>
      <c r="X3272" s="46"/>
      <c r="Y3272" s="46"/>
    </row>
    <row r="3273" spans="1:25" ht="15" customHeight="1" x14ac:dyDescent="0.2">
      <c r="A3273" s="46"/>
      <c r="B3273" s="262" t="s">
        <v>919</v>
      </c>
      <c r="C3273" s="284" t="s">
        <v>3726</v>
      </c>
      <c r="D3273" s="262" t="s">
        <v>36</v>
      </c>
      <c r="E3273" s="262" t="s">
        <v>3727</v>
      </c>
      <c r="F3273" s="389" t="s">
        <v>923</v>
      </c>
      <c r="G3273" s="389"/>
      <c r="H3273" s="283" t="s">
        <v>304</v>
      </c>
      <c r="I3273" s="286">
        <v>1</v>
      </c>
      <c r="J3273" s="285">
        <v>510.37</v>
      </c>
      <c r="K3273" s="285">
        <v>510.37</v>
      </c>
      <c r="O3273" s="46"/>
      <c r="P3273" s="46"/>
      <c r="Q3273" s="46"/>
      <c r="R3273" s="46"/>
      <c r="S3273" s="46"/>
      <c r="T3273" s="46"/>
      <c r="U3273" s="46"/>
      <c r="V3273" s="46"/>
      <c r="W3273" s="46"/>
      <c r="X3273" s="46"/>
      <c r="Y3273" s="46"/>
    </row>
    <row r="3274" spans="1:25" ht="15" customHeight="1" x14ac:dyDescent="0.2">
      <c r="A3274" s="46"/>
      <c r="B3274" s="263"/>
      <c r="C3274" s="263"/>
      <c r="D3274" s="263"/>
      <c r="E3274" s="263"/>
      <c r="F3274" s="263" t="s">
        <v>924</v>
      </c>
      <c r="G3274" s="289">
        <v>27.76</v>
      </c>
      <c r="H3274" s="263" t="s">
        <v>925</v>
      </c>
      <c r="I3274" s="289">
        <v>0</v>
      </c>
      <c r="J3274" s="263" t="s">
        <v>926</v>
      </c>
      <c r="K3274" s="289">
        <v>27.76</v>
      </c>
      <c r="O3274" s="46"/>
      <c r="P3274" s="46"/>
      <c r="Q3274" s="46"/>
      <c r="R3274" s="46"/>
      <c r="S3274" s="46"/>
      <c r="T3274" s="46"/>
      <c r="U3274" s="46"/>
      <c r="V3274" s="46"/>
      <c r="W3274" s="46"/>
      <c r="X3274" s="46"/>
      <c r="Y3274" s="46"/>
    </row>
    <row r="3275" spans="1:25" ht="15" customHeight="1" x14ac:dyDescent="0.2">
      <c r="A3275" s="46"/>
      <c r="B3275" s="263"/>
      <c r="C3275" s="263"/>
      <c r="D3275" s="263"/>
      <c r="E3275" s="263"/>
      <c r="F3275" s="263" t="s">
        <v>927</v>
      </c>
      <c r="G3275" s="289">
        <v>112.57</v>
      </c>
      <c r="H3275" s="263"/>
      <c r="I3275" s="386" t="s">
        <v>928</v>
      </c>
      <c r="J3275" s="386"/>
      <c r="K3275" s="289">
        <v>653.54</v>
      </c>
      <c r="O3275" s="46"/>
      <c r="P3275" s="46"/>
      <c r="Q3275" s="46"/>
      <c r="R3275" s="46"/>
      <c r="S3275" s="46"/>
      <c r="T3275" s="46"/>
      <c r="U3275" s="46"/>
      <c r="V3275" s="46"/>
      <c r="W3275" s="46"/>
      <c r="X3275" s="46"/>
      <c r="Y3275" s="46"/>
    </row>
    <row r="3276" spans="1:25" ht="45.6" customHeight="1" x14ac:dyDescent="0.2">
      <c r="A3276" s="46"/>
      <c r="B3276" s="401" t="s">
        <v>2776</v>
      </c>
      <c r="C3276" s="401"/>
      <c r="D3276" s="401"/>
      <c r="E3276" s="401"/>
      <c r="F3276" s="401"/>
      <c r="G3276" s="401"/>
      <c r="H3276" s="401"/>
      <c r="I3276" s="401"/>
      <c r="J3276" s="401"/>
      <c r="K3276" s="401"/>
      <c r="O3276" s="46"/>
      <c r="P3276" s="46"/>
      <c r="Q3276" s="46"/>
      <c r="R3276" s="46"/>
      <c r="S3276" s="46"/>
      <c r="T3276" s="46"/>
      <c r="U3276" s="46"/>
      <c r="V3276" s="46"/>
      <c r="W3276" s="46"/>
      <c r="X3276" s="46"/>
      <c r="Y3276" s="46"/>
    </row>
    <row r="3277" spans="1:25" ht="15" customHeight="1" thickBot="1" x14ac:dyDescent="0.25">
      <c r="A3277" s="46"/>
      <c r="B3277" s="425" t="s">
        <v>3818</v>
      </c>
      <c r="C3277" s="425"/>
      <c r="D3277" s="425"/>
      <c r="E3277" s="425"/>
      <c r="F3277" s="425"/>
      <c r="G3277" s="425"/>
      <c r="H3277" s="425"/>
      <c r="I3277" s="425"/>
      <c r="J3277" s="425"/>
      <c r="K3277" s="425"/>
      <c r="O3277" s="46"/>
      <c r="P3277" s="46"/>
      <c r="Q3277" s="46"/>
      <c r="R3277" s="46"/>
      <c r="S3277" s="46"/>
      <c r="T3277" s="46"/>
      <c r="U3277" s="46"/>
      <c r="V3277" s="46"/>
      <c r="W3277" s="46"/>
      <c r="X3277" s="46"/>
      <c r="Y3277" s="46"/>
    </row>
    <row r="3278" spans="1:25" ht="15" customHeight="1" thickTop="1" x14ac:dyDescent="0.2">
      <c r="A3278" s="46"/>
      <c r="B3278" s="278"/>
      <c r="C3278" s="278"/>
      <c r="D3278" s="278"/>
      <c r="E3278" s="278"/>
      <c r="F3278" s="278"/>
      <c r="G3278" s="278"/>
      <c r="H3278" s="278"/>
      <c r="I3278" s="278"/>
      <c r="J3278" s="278"/>
      <c r="K3278" s="278"/>
      <c r="O3278" s="46"/>
      <c r="P3278" s="46"/>
      <c r="Q3278" s="46"/>
      <c r="R3278" s="46"/>
      <c r="S3278" s="46"/>
      <c r="T3278" s="46"/>
      <c r="U3278" s="46"/>
      <c r="V3278" s="46"/>
      <c r="W3278" s="46"/>
      <c r="X3278" s="46"/>
      <c r="Y3278" s="46"/>
    </row>
    <row r="3279" spans="1:25" ht="15" customHeight="1" x14ac:dyDescent="0.2">
      <c r="A3279" s="46"/>
      <c r="B3279" s="259" t="s">
        <v>777</v>
      </c>
      <c r="C3279" s="267" t="s">
        <v>24</v>
      </c>
      <c r="D3279" s="259" t="s">
        <v>25</v>
      </c>
      <c r="E3279" s="259" t="s">
        <v>26</v>
      </c>
      <c r="F3279" s="387" t="s">
        <v>917</v>
      </c>
      <c r="G3279" s="387"/>
      <c r="H3279" s="271" t="s">
        <v>27</v>
      </c>
      <c r="I3279" s="267" t="s">
        <v>28</v>
      </c>
      <c r="J3279" s="267" t="s">
        <v>29</v>
      </c>
      <c r="K3279" s="267" t="s">
        <v>30</v>
      </c>
      <c r="O3279" s="46"/>
      <c r="P3279" s="46"/>
      <c r="Q3279" s="46"/>
      <c r="R3279" s="46"/>
      <c r="S3279" s="46"/>
      <c r="T3279" s="46"/>
      <c r="U3279" s="46"/>
      <c r="V3279" s="46"/>
      <c r="W3279" s="46"/>
      <c r="X3279" s="46"/>
      <c r="Y3279" s="46"/>
    </row>
    <row r="3280" spans="1:25" ht="15" customHeight="1" x14ac:dyDescent="0.2">
      <c r="A3280" s="46"/>
      <c r="B3280" s="260" t="s">
        <v>918</v>
      </c>
      <c r="C3280" s="275" t="s">
        <v>3483</v>
      </c>
      <c r="D3280" s="260" t="s">
        <v>73</v>
      </c>
      <c r="E3280" s="260" t="s">
        <v>3484</v>
      </c>
      <c r="F3280" s="388" t="s">
        <v>978</v>
      </c>
      <c r="G3280" s="388"/>
      <c r="H3280" s="274" t="s">
        <v>49</v>
      </c>
      <c r="I3280" s="277">
        <v>1</v>
      </c>
      <c r="J3280" s="276">
        <v>152.63999999999999</v>
      </c>
      <c r="K3280" s="276">
        <v>152.63999999999999</v>
      </c>
      <c r="O3280" s="46"/>
      <c r="P3280" s="46"/>
      <c r="Q3280" s="46"/>
      <c r="R3280" s="46"/>
      <c r="S3280" s="46"/>
      <c r="T3280" s="46"/>
      <c r="U3280" s="46"/>
      <c r="V3280" s="46"/>
      <c r="W3280" s="46"/>
      <c r="X3280" s="46"/>
      <c r="Y3280" s="46"/>
    </row>
    <row r="3281" spans="1:25" ht="15" customHeight="1" x14ac:dyDescent="0.2">
      <c r="A3281" s="46"/>
      <c r="B3281" s="261" t="s">
        <v>953</v>
      </c>
      <c r="C3281" s="280" t="s">
        <v>991</v>
      </c>
      <c r="D3281" s="261" t="s">
        <v>47</v>
      </c>
      <c r="E3281" s="261" t="s">
        <v>992</v>
      </c>
      <c r="F3281" s="385" t="s">
        <v>3970</v>
      </c>
      <c r="G3281" s="385"/>
      <c r="H3281" s="279" t="s">
        <v>950</v>
      </c>
      <c r="I3281" s="282">
        <v>0.6</v>
      </c>
      <c r="J3281" s="281">
        <v>43.64</v>
      </c>
      <c r="K3281" s="281">
        <v>26.18</v>
      </c>
      <c r="O3281" s="46"/>
      <c r="P3281" s="46"/>
      <c r="Q3281" s="46"/>
      <c r="R3281" s="46"/>
      <c r="S3281" s="46"/>
      <c r="T3281" s="46"/>
      <c r="U3281" s="46"/>
      <c r="V3281" s="46"/>
      <c r="W3281" s="46"/>
      <c r="X3281" s="46"/>
      <c r="Y3281" s="46"/>
    </row>
    <row r="3282" spans="1:25" ht="15" customHeight="1" x14ac:dyDescent="0.2">
      <c r="A3282" s="46"/>
      <c r="B3282" s="261" t="s">
        <v>953</v>
      </c>
      <c r="C3282" s="280" t="s">
        <v>1144</v>
      </c>
      <c r="D3282" s="261" t="s">
        <v>47</v>
      </c>
      <c r="E3282" s="261" t="s">
        <v>1145</v>
      </c>
      <c r="F3282" s="385" t="s">
        <v>3970</v>
      </c>
      <c r="G3282" s="385"/>
      <c r="H3282" s="279" t="s">
        <v>950</v>
      </c>
      <c r="I3282" s="282">
        <v>0.6</v>
      </c>
      <c r="J3282" s="281">
        <v>25.97</v>
      </c>
      <c r="K3282" s="281">
        <v>15.58</v>
      </c>
      <c r="O3282" s="46"/>
      <c r="P3282" s="46"/>
      <c r="Q3282" s="46"/>
      <c r="R3282" s="46"/>
      <c r="S3282" s="46"/>
      <c r="T3282" s="46"/>
      <c r="U3282" s="46"/>
      <c r="V3282" s="46"/>
      <c r="W3282" s="46"/>
      <c r="X3282" s="46"/>
      <c r="Y3282" s="46"/>
    </row>
    <row r="3283" spans="1:25" ht="15" customHeight="1" x14ac:dyDescent="0.2">
      <c r="A3283" s="46"/>
      <c r="B3283" s="262" t="s">
        <v>919</v>
      </c>
      <c r="C3283" s="284" t="s">
        <v>3728</v>
      </c>
      <c r="D3283" s="262" t="s">
        <v>406</v>
      </c>
      <c r="E3283" s="262" t="s">
        <v>3729</v>
      </c>
      <c r="F3283" s="389" t="s">
        <v>923</v>
      </c>
      <c r="G3283" s="389"/>
      <c r="H3283" s="283" t="s">
        <v>49</v>
      </c>
      <c r="I3283" s="286">
        <v>1</v>
      </c>
      <c r="J3283" s="285">
        <v>110.88</v>
      </c>
      <c r="K3283" s="285">
        <v>110.88</v>
      </c>
      <c r="O3283" s="46"/>
      <c r="P3283" s="46"/>
      <c r="Q3283" s="46"/>
      <c r="R3283" s="46"/>
      <c r="S3283" s="46"/>
      <c r="T3283" s="46"/>
      <c r="U3283" s="46"/>
      <c r="V3283" s="46"/>
      <c r="W3283" s="46"/>
      <c r="X3283" s="46"/>
      <c r="Y3283" s="46"/>
    </row>
    <row r="3284" spans="1:25" ht="15" customHeight="1" x14ac:dyDescent="0.2">
      <c r="A3284" s="46"/>
      <c r="B3284" s="263"/>
      <c r="C3284" s="263"/>
      <c r="D3284" s="263"/>
      <c r="E3284" s="263"/>
      <c r="F3284" s="263" t="s">
        <v>924</v>
      </c>
      <c r="G3284" s="289">
        <v>36.729999999999997</v>
      </c>
      <c r="H3284" s="263" t="s">
        <v>925</v>
      </c>
      <c r="I3284" s="289">
        <v>0</v>
      </c>
      <c r="J3284" s="263" t="s">
        <v>926</v>
      </c>
      <c r="K3284" s="289">
        <v>36.729999999999997</v>
      </c>
      <c r="O3284" s="46"/>
      <c r="P3284" s="46"/>
      <c r="Q3284" s="46"/>
      <c r="R3284" s="46"/>
      <c r="S3284" s="46"/>
      <c r="T3284" s="46"/>
      <c r="U3284" s="46"/>
      <c r="V3284" s="46"/>
      <c r="W3284" s="46"/>
      <c r="X3284" s="46"/>
      <c r="Y3284" s="46"/>
    </row>
    <row r="3285" spans="1:25" ht="45.6" customHeight="1" x14ac:dyDescent="0.2">
      <c r="A3285" s="46"/>
      <c r="B3285" s="263"/>
      <c r="C3285" s="263"/>
      <c r="D3285" s="263"/>
      <c r="E3285" s="263"/>
      <c r="F3285" s="263" t="s">
        <v>927</v>
      </c>
      <c r="G3285" s="289">
        <v>31.76</v>
      </c>
      <c r="H3285" s="263"/>
      <c r="I3285" s="386" t="s">
        <v>928</v>
      </c>
      <c r="J3285" s="386"/>
      <c r="K3285" s="289">
        <v>184.4</v>
      </c>
      <c r="O3285" s="46"/>
      <c r="P3285" s="46"/>
      <c r="Q3285" s="46"/>
      <c r="R3285" s="46"/>
      <c r="S3285" s="46"/>
      <c r="T3285" s="46"/>
      <c r="U3285" s="46"/>
      <c r="V3285" s="46"/>
      <c r="W3285" s="46"/>
      <c r="X3285" s="46"/>
      <c r="Y3285" s="46"/>
    </row>
    <row r="3286" spans="1:25" ht="15" customHeight="1" x14ac:dyDescent="0.2">
      <c r="A3286" s="46"/>
      <c r="B3286" s="401" t="s">
        <v>2776</v>
      </c>
      <c r="C3286" s="401"/>
      <c r="D3286" s="401"/>
      <c r="E3286" s="401"/>
      <c r="F3286" s="401"/>
      <c r="G3286" s="401"/>
      <c r="H3286" s="401"/>
      <c r="I3286" s="401"/>
      <c r="J3286" s="401"/>
      <c r="K3286" s="401"/>
      <c r="O3286" s="46"/>
      <c r="P3286" s="46"/>
      <c r="Q3286" s="46"/>
      <c r="R3286" s="46"/>
      <c r="S3286" s="46"/>
      <c r="T3286" s="46"/>
      <c r="U3286" s="46"/>
      <c r="V3286" s="46"/>
      <c r="W3286" s="46"/>
      <c r="X3286" s="46"/>
      <c r="Y3286" s="46"/>
    </row>
    <row r="3287" spans="1:25" ht="15" customHeight="1" thickBot="1" x14ac:dyDescent="0.25">
      <c r="A3287" s="46"/>
      <c r="B3287" s="425" t="s">
        <v>3819</v>
      </c>
      <c r="C3287" s="425"/>
      <c r="D3287" s="425"/>
      <c r="E3287" s="425"/>
      <c r="F3287" s="425"/>
      <c r="G3287" s="425"/>
      <c r="H3287" s="425"/>
      <c r="I3287" s="425"/>
      <c r="J3287" s="425"/>
      <c r="K3287" s="425"/>
      <c r="O3287" s="46"/>
      <c r="P3287" s="46"/>
      <c r="Q3287" s="46"/>
      <c r="R3287" s="46"/>
      <c r="S3287" s="46"/>
      <c r="T3287" s="46"/>
      <c r="U3287" s="46"/>
      <c r="V3287" s="46"/>
      <c r="W3287" s="46"/>
      <c r="X3287" s="46"/>
      <c r="Y3287" s="46"/>
    </row>
    <row r="3288" spans="1:25" ht="15" customHeight="1" thickTop="1" x14ac:dyDescent="0.2">
      <c r="A3288" s="46"/>
      <c r="B3288" s="278"/>
      <c r="C3288" s="278"/>
      <c r="D3288" s="278"/>
      <c r="E3288" s="278"/>
      <c r="F3288" s="278"/>
      <c r="G3288" s="278"/>
      <c r="H3288" s="278"/>
      <c r="I3288" s="278"/>
      <c r="J3288" s="278"/>
      <c r="K3288" s="278"/>
      <c r="O3288" s="46"/>
      <c r="P3288" s="46"/>
      <c r="Q3288" s="46"/>
      <c r="R3288" s="46"/>
      <c r="S3288" s="46"/>
      <c r="T3288" s="46"/>
      <c r="U3288" s="46"/>
      <c r="V3288" s="46"/>
      <c r="W3288" s="46"/>
      <c r="X3288" s="46"/>
      <c r="Y3288" s="46"/>
    </row>
    <row r="3289" spans="1:25" ht="15" customHeight="1" x14ac:dyDescent="0.2">
      <c r="A3289" s="46"/>
      <c r="B3289" s="259" t="s">
        <v>780</v>
      </c>
      <c r="C3289" s="267" t="s">
        <v>24</v>
      </c>
      <c r="D3289" s="259" t="s">
        <v>25</v>
      </c>
      <c r="E3289" s="259" t="s">
        <v>26</v>
      </c>
      <c r="F3289" s="387" t="s">
        <v>917</v>
      </c>
      <c r="G3289" s="387"/>
      <c r="H3289" s="271" t="s">
        <v>27</v>
      </c>
      <c r="I3289" s="267" t="s">
        <v>28</v>
      </c>
      <c r="J3289" s="267" t="s">
        <v>29</v>
      </c>
      <c r="K3289" s="267" t="s">
        <v>30</v>
      </c>
      <c r="O3289" s="46"/>
      <c r="P3289" s="46"/>
      <c r="Q3289" s="46"/>
      <c r="R3289" s="46"/>
      <c r="S3289" s="46"/>
      <c r="T3289" s="46"/>
      <c r="U3289" s="46"/>
      <c r="V3289" s="46"/>
      <c r="W3289" s="46"/>
      <c r="X3289" s="46"/>
      <c r="Y3289" s="46"/>
    </row>
    <row r="3290" spans="1:25" ht="15" customHeight="1" x14ac:dyDescent="0.2">
      <c r="A3290" s="46"/>
      <c r="B3290" s="260" t="s">
        <v>918</v>
      </c>
      <c r="C3290" s="275" t="s">
        <v>3485</v>
      </c>
      <c r="D3290" s="260" t="s">
        <v>73</v>
      </c>
      <c r="E3290" s="260" t="s">
        <v>3486</v>
      </c>
      <c r="F3290" s="388" t="s">
        <v>978</v>
      </c>
      <c r="G3290" s="388"/>
      <c r="H3290" s="274" t="s">
        <v>49</v>
      </c>
      <c r="I3290" s="277">
        <v>1</v>
      </c>
      <c r="J3290" s="276">
        <v>174.38</v>
      </c>
      <c r="K3290" s="276">
        <v>174.38</v>
      </c>
      <c r="O3290" s="46"/>
      <c r="P3290" s="46"/>
      <c r="Q3290" s="46"/>
      <c r="R3290" s="46"/>
      <c r="S3290" s="46"/>
      <c r="T3290" s="46"/>
      <c r="U3290" s="46"/>
      <c r="V3290" s="46"/>
      <c r="W3290" s="46"/>
      <c r="X3290" s="46"/>
      <c r="Y3290" s="46"/>
    </row>
    <row r="3291" spans="1:25" ht="15" customHeight="1" x14ac:dyDescent="0.2">
      <c r="A3291" s="46"/>
      <c r="B3291" s="261" t="s">
        <v>953</v>
      </c>
      <c r="C3291" s="280" t="s">
        <v>988</v>
      </c>
      <c r="D3291" s="261" t="s">
        <v>47</v>
      </c>
      <c r="E3291" s="261" t="s">
        <v>989</v>
      </c>
      <c r="F3291" s="385" t="s">
        <v>3970</v>
      </c>
      <c r="G3291" s="385"/>
      <c r="H3291" s="279" t="s">
        <v>950</v>
      </c>
      <c r="I3291" s="282">
        <v>0.6</v>
      </c>
      <c r="J3291" s="281">
        <v>27.19</v>
      </c>
      <c r="K3291" s="281">
        <v>16.309999999999999</v>
      </c>
      <c r="O3291" s="46"/>
      <c r="P3291" s="46"/>
      <c r="Q3291" s="46"/>
      <c r="R3291" s="46"/>
      <c r="S3291" s="46"/>
      <c r="T3291" s="46"/>
      <c r="U3291" s="46"/>
      <c r="V3291" s="46"/>
      <c r="W3291" s="46"/>
      <c r="X3291" s="46"/>
      <c r="Y3291" s="46"/>
    </row>
    <row r="3292" spans="1:25" ht="15" customHeight="1" x14ac:dyDescent="0.2">
      <c r="A3292" s="46"/>
      <c r="B3292" s="261" t="s">
        <v>953</v>
      </c>
      <c r="C3292" s="280" t="s">
        <v>991</v>
      </c>
      <c r="D3292" s="261" t="s">
        <v>47</v>
      </c>
      <c r="E3292" s="261" t="s">
        <v>992</v>
      </c>
      <c r="F3292" s="385" t="s">
        <v>3970</v>
      </c>
      <c r="G3292" s="385"/>
      <c r="H3292" s="279" t="s">
        <v>950</v>
      </c>
      <c r="I3292" s="282">
        <v>0.6</v>
      </c>
      <c r="J3292" s="281">
        <v>43.64</v>
      </c>
      <c r="K3292" s="281">
        <v>26.18</v>
      </c>
      <c r="O3292" s="46"/>
      <c r="P3292" s="46"/>
      <c r="Q3292" s="46"/>
      <c r="R3292" s="46"/>
      <c r="S3292" s="46"/>
      <c r="T3292" s="46"/>
      <c r="U3292" s="46"/>
      <c r="V3292" s="46"/>
      <c r="W3292" s="46"/>
      <c r="X3292" s="46"/>
      <c r="Y3292" s="46"/>
    </row>
    <row r="3293" spans="1:25" ht="15" customHeight="1" x14ac:dyDescent="0.2">
      <c r="A3293" s="46"/>
      <c r="B3293" s="262" t="s">
        <v>919</v>
      </c>
      <c r="C3293" s="284" t="s">
        <v>3730</v>
      </c>
      <c r="D3293" s="262" t="s">
        <v>47</v>
      </c>
      <c r="E3293" s="262" t="s">
        <v>3731</v>
      </c>
      <c r="F3293" s="389" t="s">
        <v>923</v>
      </c>
      <c r="G3293" s="389"/>
      <c r="H3293" s="283" t="s">
        <v>49</v>
      </c>
      <c r="I3293" s="286">
        <v>1</v>
      </c>
      <c r="J3293" s="285">
        <v>131.88999999999999</v>
      </c>
      <c r="K3293" s="285">
        <v>131.88999999999999</v>
      </c>
      <c r="O3293" s="46"/>
      <c r="P3293" s="46"/>
      <c r="Q3293" s="46"/>
      <c r="R3293" s="46"/>
      <c r="S3293" s="46"/>
      <c r="T3293" s="46"/>
      <c r="U3293" s="46"/>
      <c r="V3293" s="46"/>
      <c r="W3293" s="46"/>
      <c r="X3293" s="46"/>
      <c r="Y3293" s="46"/>
    </row>
    <row r="3294" spans="1:25" ht="15" customHeight="1" x14ac:dyDescent="0.2">
      <c r="A3294" s="46"/>
      <c r="B3294" s="263"/>
      <c r="C3294" s="263"/>
      <c r="D3294" s="263"/>
      <c r="E3294" s="263"/>
      <c r="F3294" s="263" t="s">
        <v>924</v>
      </c>
      <c r="G3294" s="289">
        <v>37.39</v>
      </c>
      <c r="H3294" s="263" t="s">
        <v>925</v>
      </c>
      <c r="I3294" s="289">
        <v>0</v>
      </c>
      <c r="J3294" s="263" t="s">
        <v>926</v>
      </c>
      <c r="K3294" s="289">
        <v>37.39</v>
      </c>
      <c r="O3294" s="46"/>
      <c r="P3294" s="46"/>
      <c r="Q3294" s="46"/>
      <c r="R3294" s="46"/>
      <c r="S3294" s="46"/>
      <c r="T3294" s="46"/>
      <c r="U3294" s="46"/>
      <c r="V3294" s="46"/>
      <c r="W3294" s="46"/>
      <c r="X3294" s="46"/>
      <c r="Y3294" s="46"/>
    </row>
    <row r="3295" spans="1:25" ht="15" customHeight="1" x14ac:dyDescent="0.2">
      <c r="A3295" s="46"/>
      <c r="B3295" s="263"/>
      <c r="C3295" s="263"/>
      <c r="D3295" s="263"/>
      <c r="E3295" s="263"/>
      <c r="F3295" s="263" t="s">
        <v>927</v>
      </c>
      <c r="G3295" s="289">
        <v>36.28</v>
      </c>
      <c r="H3295" s="263"/>
      <c r="I3295" s="386" t="s">
        <v>928</v>
      </c>
      <c r="J3295" s="386"/>
      <c r="K3295" s="289">
        <v>210.66</v>
      </c>
      <c r="O3295" s="46"/>
      <c r="P3295" s="46"/>
      <c r="Q3295" s="46"/>
      <c r="R3295" s="46"/>
      <c r="S3295" s="46"/>
      <c r="T3295" s="46"/>
      <c r="U3295" s="46"/>
      <c r="V3295" s="46"/>
      <c r="W3295" s="46"/>
      <c r="X3295" s="46"/>
      <c r="Y3295" s="46"/>
    </row>
    <row r="3296" spans="1:25" ht="15" customHeight="1" x14ac:dyDescent="0.2">
      <c r="A3296" s="46"/>
      <c r="B3296" s="401" t="s">
        <v>2776</v>
      </c>
      <c r="C3296" s="401"/>
      <c r="D3296" s="401"/>
      <c r="E3296" s="401"/>
      <c r="F3296" s="401"/>
      <c r="G3296" s="401"/>
      <c r="H3296" s="401"/>
      <c r="I3296" s="401"/>
      <c r="J3296" s="401"/>
      <c r="K3296" s="401"/>
      <c r="O3296" s="46"/>
      <c r="P3296" s="46"/>
      <c r="Q3296" s="46"/>
      <c r="R3296" s="46"/>
      <c r="S3296" s="46"/>
      <c r="T3296" s="46"/>
      <c r="U3296" s="46"/>
      <c r="V3296" s="46"/>
      <c r="W3296" s="46"/>
      <c r="X3296" s="46"/>
      <c r="Y3296" s="46"/>
    </row>
    <row r="3297" spans="1:25" ht="15" customHeight="1" thickBot="1" x14ac:dyDescent="0.25">
      <c r="A3297" s="46"/>
      <c r="B3297" s="425" t="s">
        <v>3820</v>
      </c>
      <c r="C3297" s="425"/>
      <c r="D3297" s="425"/>
      <c r="E3297" s="425"/>
      <c r="F3297" s="425"/>
      <c r="G3297" s="425"/>
      <c r="H3297" s="425"/>
      <c r="I3297" s="425"/>
      <c r="J3297" s="425"/>
      <c r="K3297" s="425"/>
      <c r="O3297" s="46"/>
      <c r="P3297" s="46"/>
      <c r="Q3297" s="46"/>
      <c r="R3297" s="46"/>
      <c r="S3297" s="46"/>
      <c r="T3297" s="46"/>
      <c r="U3297" s="46"/>
      <c r="V3297" s="46"/>
      <c r="W3297" s="46"/>
      <c r="X3297" s="46"/>
      <c r="Y3297" s="46"/>
    </row>
    <row r="3298" spans="1:25" ht="15" customHeight="1" thickTop="1" x14ac:dyDescent="0.2">
      <c r="A3298" s="46"/>
      <c r="B3298" s="278"/>
      <c r="C3298" s="278"/>
      <c r="D3298" s="278"/>
      <c r="E3298" s="278"/>
      <c r="F3298" s="278"/>
      <c r="G3298" s="278"/>
      <c r="H3298" s="278"/>
      <c r="I3298" s="278"/>
      <c r="J3298" s="278"/>
      <c r="K3298" s="278"/>
      <c r="O3298" s="46"/>
      <c r="P3298" s="46"/>
      <c r="Q3298" s="46"/>
      <c r="R3298" s="46"/>
      <c r="S3298" s="46"/>
      <c r="T3298" s="46"/>
      <c r="U3298" s="46"/>
      <c r="V3298" s="46"/>
      <c r="W3298" s="46"/>
      <c r="X3298" s="46"/>
      <c r="Y3298" s="46"/>
    </row>
    <row r="3299" spans="1:25" ht="15" customHeight="1" x14ac:dyDescent="0.2">
      <c r="A3299" s="46"/>
      <c r="B3299" s="259" t="s">
        <v>782</v>
      </c>
      <c r="C3299" s="267" t="s">
        <v>24</v>
      </c>
      <c r="D3299" s="259" t="s">
        <v>25</v>
      </c>
      <c r="E3299" s="259" t="s">
        <v>26</v>
      </c>
      <c r="F3299" s="387" t="s">
        <v>917</v>
      </c>
      <c r="G3299" s="387"/>
      <c r="H3299" s="271" t="s">
        <v>27</v>
      </c>
      <c r="I3299" s="267" t="s">
        <v>28</v>
      </c>
      <c r="J3299" s="267" t="s">
        <v>29</v>
      </c>
      <c r="K3299" s="267" t="s">
        <v>30</v>
      </c>
      <c r="O3299" s="46"/>
      <c r="P3299" s="46"/>
      <c r="Q3299" s="46"/>
      <c r="R3299" s="46"/>
      <c r="S3299" s="46"/>
      <c r="T3299" s="46"/>
      <c r="U3299" s="46"/>
      <c r="V3299" s="46"/>
      <c r="W3299" s="46"/>
      <c r="X3299" s="46"/>
      <c r="Y3299" s="46"/>
    </row>
    <row r="3300" spans="1:25" ht="15" customHeight="1" x14ac:dyDescent="0.2">
      <c r="A3300" s="46"/>
      <c r="B3300" s="260" t="s">
        <v>918</v>
      </c>
      <c r="C3300" s="275" t="s">
        <v>3035</v>
      </c>
      <c r="D3300" s="260" t="s">
        <v>73</v>
      </c>
      <c r="E3300" s="260" t="s">
        <v>3036</v>
      </c>
      <c r="F3300" s="388" t="s">
        <v>978</v>
      </c>
      <c r="G3300" s="388"/>
      <c r="H3300" s="274" t="s">
        <v>49</v>
      </c>
      <c r="I3300" s="277">
        <v>1</v>
      </c>
      <c r="J3300" s="276">
        <v>17.32</v>
      </c>
      <c r="K3300" s="276">
        <v>17.32</v>
      </c>
      <c r="O3300" s="46"/>
      <c r="P3300" s="46"/>
      <c r="Q3300" s="46"/>
      <c r="R3300" s="46"/>
      <c r="S3300" s="46"/>
      <c r="T3300" s="46"/>
      <c r="U3300" s="46"/>
      <c r="V3300" s="46"/>
      <c r="W3300" s="46"/>
      <c r="X3300" s="46"/>
      <c r="Y3300" s="46"/>
    </row>
    <row r="3301" spans="1:25" ht="15" customHeight="1" x14ac:dyDescent="0.2">
      <c r="A3301" s="46"/>
      <c r="B3301" s="261" t="s">
        <v>953</v>
      </c>
      <c r="C3301" s="280" t="s">
        <v>988</v>
      </c>
      <c r="D3301" s="261" t="s">
        <v>47</v>
      </c>
      <c r="E3301" s="261" t="s">
        <v>989</v>
      </c>
      <c r="F3301" s="385" t="s">
        <v>3970</v>
      </c>
      <c r="G3301" s="385"/>
      <c r="H3301" s="279" t="s">
        <v>950</v>
      </c>
      <c r="I3301" s="282">
        <v>0.155</v>
      </c>
      <c r="J3301" s="281">
        <v>27.19</v>
      </c>
      <c r="K3301" s="281">
        <v>4.21</v>
      </c>
      <c r="O3301" s="46"/>
      <c r="P3301" s="46"/>
      <c r="Q3301" s="46"/>
      <c r="R3301" s="46"/>
      <c r="S3301" s="46"/>
      <c r="T3301" s="46"/>
      <c r="U3301" s="46"/>
      <c r="V3301" s="46"/>
      <c r="W3301" s="46"/>
      <c r="X3301" s="46"/>
      <c r="Y3301" s="46"/>
    </row>
    <row r="3302" spans="1:25" ht="15" customHeight="1" x14ac:dyDescent="0.2">
      <c r="A3302" s="46"/>
      <c r="B3302" s="261" t="s">
        <v>953</v>
      </c>
      <c r="C3302" s="280" t="s">
        <v>991</v>
      </c>
      <c r="D3302" s="261" t="s">
        <v>47</v>
      </c>
      <c r="E3302" s="261" t="s">
        <v>992</v>
      </c>
      <c r="F3302" s="385" t="s">
        <v>3970</v>
      </c>
      <c r="G3302" s="385"/>
      <c r="H3302" s="279" t="s">
        <v>950</v>
      </c>
      <c r="I3302" s="282">
        <v>0.155</v>
      </c>
      <c r="J3302" s="281">
        <v>43.64</v>
      </c>
      <c r="K3302" s="281">
        <v>6.76</v>
      </c>
      <c r="O3302" s="46"/>
      <c r="P3302" s="46"/>
      <c r="Q3302" s="46"/>
      <c r="R3302" s="46"/>
      <c r="S3302" s="46"/>
      <c r="T3302" s="46"/>
      <c r="U3302" s="46"/>
      <c r="V3302" s="46"/>
      <c r="W3302" s="46"/>
      <c r="X3302" s="46"/>
      <c r="Y3302" s="46"/>
    </row>
    <row r="3303" spans="1:25" ht="15" customHeight="1" x14ac:dyDescent="0.2">
      <c r="A3303" s="46"/>
      <c r="B3303" s="262" t="s">
        <v>919</v>
      </c>
      <c r="C3303" s="284" t="s">
        <v>3130</v>
      </c>
      <c r="D3303" s="262" t="s">
        <v>43</v>
      </c>
      <c r="E3303" s="262" t="s">
        <v>3131</v>
      </c>
      <c r="F3303" s="389" t="s">
        <v>923</v>
      </c>
      <c r="G3303" s="389"/>
      <c r="H3303" s="283" t="s">
        <v>49</v>
      </c>
      <c r="I3303" s="286">
        <v>1</v>
      </c>
      <c r="J3303" s="285">
        <v>6.35</v>
      </c>
      <c r="K3303" s="285">
        <v>6.35</v>
      </c>
      <c r="O3303" s="46"/>
      <c r="P3303" s="46"/>
      <c r="Q3303" s="46"/>
      <c r="R3303" s="46"/>
      <c r="S3303" s="46"/>
      <c r="T3303" s="46"/>
      <c r="U3303" s="46"/>
      <c r="V3303" s="46"/>
      <c r="W3303" s="46"/>
      <c r="X3303" s="46"/>
      <c r="Y3303" s="46"/>
    </row>
    <row r="3304" spans="1:25" ht="15" customHeight="1" x14ac:dyDescent="0.2">
      <c r="A3304" s="46"/>
      <c r="B3304" s="263"/>
      <c r="C3304" s="263"/>
      <c r="D3304" s="263"/>
      <c r="E3304" s="263"/>
      <c r="F3304" s="263" t="s">
        <v>924</v>
      </c>
      <c r="G3304" s="289">
        <v>9.65</v>
      </c>
      <c r="H3304" s="263" t="s">
        <v>925</v>
      </c>
      <c r="I3304" s="289">
        <v>0</v>
      </c>
      <c r="J3304" s="263" t="s">
        <v>926</v>
      </c>
      <c r="K3304" s="289">
        <v>9.65</v>
      </c>
      <c r="O3304" s="46"/>
      <c r="P3304" s="46"/>
      <c r="Q3304" s="46"/>
      <c r="R3304" s="46"/>
      <c r="S3304" s="46"/>
      <c r="T3304" s="46"/>
      <c r="U3304" s="46"/>
      <c r="V3304" s="46"/>
      <c r="W3304" s="46"/>
      <c r="X3304" s="46"/>
      <c r="Y3304" s="46"/>
    </row>
    <row r="3305" spans="1:25" ht="15" customHeight="1" x14ac:dyDescent="0.2">
      <c r="A3305" s="46"/>
      <c r="B3305" s="263"/>
      <c r="C3305" s="263"/>
      <c r="D3305" s="263"/>
      <c r="E3305" s="263"/>
      <c r="F3305" s="263" t="s">
        <v>927</v>
      </c>
      <c r="G3305" s="289">
        <v>3.6</v>
      </c>
      <c r="H3305" s="263"/>
      <c r="I3305" s="386" t="s">
        <v>928</v>
      </c>
      <c r="J3305" s="386"/>
      <c r="K3305" s="289">
        <v>20.92</v>
      </c>
      <c r="O3305" s="46"/>
      <c r="P3305" s="46"/>
      <c r="Q3305" s="46"/>
      <c r="R3305" s="46"/>
      <c r="S3305" s="46"/>
      <c r="T3305" s="46"/>
      <c r="U3305" s="46"/>
      <c r="V3305" s="46"/>
      <c r="W3305" s="46"/>
      <c r="X3305" s="46"/>
      <c r="Y3305" s="46"/>
    </row>
    <row r="3306" spans="1:25" ht="15" customHeight="1" x14ac:dyDescent="0.2">
      <c r="A3306" s="46"/>
      <c r="B3306" s="401" t="s">
        <v>2776</v>
      </c>
      <c r="C3306" s="401"/>
      <c r="D3306" s="401"/>
      <c r="E3306" s="401"/>
      <c r="F3306" s="401"/>
      <c r="G3306" s="401"/>
      <c r="H3306" s="401"/>
      <c r="I3306" s="401"/>
      <c r="J3306" s="401"/>
      <c r="K3306" s="401"/>
      <c r="O3306" s="46"/>
      <c r="P3306" s="46"/>
      <c r="Q3306" s="46"/>
      <c r="R3306" s="46"/>
      <c r="S3306" s="46"/>
      <c r="T3306" s="46"/>
      <c r="U3306" s="46"/>
      <c r="V3306" s="46"/>
      <c r="W3306" s="46"/>
      <c r="X3306" s="46"/>
      <c r="Y3306" s="46"/>
    </row>
    <row r="3307" spans="1:25" ht="15" customHeight="1" thickBot="1" x14ac:dyDescent="0.25">
      <c r="A3307" s="46"/>
      <c r="B3307" s="425" t="s">
        <v>3159</v>
      </c>
      <c r="C3307" s="425"/>
      <c r="D3307" s="425"/>
      <c r="E3307" s="425"/>
      <c r="F3307" s="425"/>
      <c r="G3307" s="425"/>
      <c r="H3307" s="425"/>
      <c r="I3307" s="425"/>
      <c r="J3307" s="425"/>
      <c r="K3307" s="425"/>
      <c r="O3307" s="46"/>
      <c r="P3307" s="46"/>
      <c r="Q3307" s="46"/>
      <c r="R3307" s="46"/>
      <c r="S3307" s="46"/>
      <c r="T3307" s="46"/>
      <c r="U3307" s="46"/>
      <c r="V3307" s="46"/>
      <c r="W3307" s="46"/>
      <c r="X3307" s="46"/>
      <c r="Y3307" s="46"/>
    </row>
    <row r="3308" spans="1:25" ht="15" customHeight="1" thickTop="1" x14ac:dyDescent="0.2">
      <c r="A3308" s="46"/>
      <c r="B3308" s="278"/>
      <c r="C3308" s="278"/>
      <c r="D3308" s="278"/>
      <c r="E3308" s="278"/>
      <c r="F3308" s="278"/>
      <c r="G3308" s="278"/>
      <c r="H3308" s="278"/>
      <c r="I3308" s="278"/>
      <c r="J3308" s="278"/>
      <c r="K3308" s="278"/>
      <c r="O3308" s="46"/>
      <c r="P3308" s="46"/>
      <c r="Q3308" s="46"/>
      <c r="R3308" s="46"/>
      <c r="S3308" s="46"/>
      <c r="T3308" s="46"/>
      <c r="U3308" s="46"/>
      <c r="V3308" s="46"/>
      <c r="W3308" s="46"/>
      <c r="X3308" s="46"/>
      <c r="Y3308" s="46"/>
    </row>
    <row r="3309" spans="1:25" ht="15" customHeight="1" x14ac:dyDescent="0.2">
      <c r="A3309" s="46"/>
      <c r="B3309" s="259" t="s">
        <v>783</v>
      </c>
      <c r="C3309" s="267" t="s">
        <v>24</v>
      </c>
      <c r="D3309" s="259" t="s">
        <v>25</v>
      </c>
      <c r="E3309" s="259" t="s">
        <v>26</v>
      </c>
      <c r="F3309" s="387" t="s">
        <v>917</v>
      </c>
      <c r="G3309" s="387"/>
      <c r="H3309" s="271" t="s">
        <v>27</v>
      </c>
      <c r="I3309" s="267" t="s">
        <v>28</v>
      </c>
      <c r="J3309" s="267" t="s">
        <v>29</v>
      </c>
      <c r="K3309" s="267" t="s">
        <v>30</v>
      </c>
      <c r="O3309" s="46"/>
      <c r="P3309" s="46"/>
      <c r="Q3309" s="46"/>
      <c r="R3309" s="46"/>
      <c r="S3309" s="46"/>
      <c r="T3309" s="46"/>
      <c r="U3309" s="46"/>
      <c r="V3309" s="46"/>
      <c r="W3309" s="46"/>
      <c r="X3309" s="46"/>
      <c r="Y3309" s="46"/>
    </row>
    <row r="3310" spans="1:25" ht="15" customHeight="1" x14ac:dyDescent="0.2">
      <c r="A3310" s="46"/>
      <c r="B3310" s="260" t="s">
        <v>918</v>
      </c>
      <c r="C3310" s="275" t="s">
        <v>2504</v>
      </c>
      <c r="D3310" s="260" t="s">
        <v>73</v>
      </c>
      <c r="E3310" s="260" t="s">
        <v>759</v>
      </c>
      <c r="F3310" s="388" t="s">
        <v>1065</v>
      </c>
      <c r="G3310" s="388"/>
      <c r="H3310" s="274" t="s">
        <v>49</v>
      </c>
      <c r="I3310" s="277">
        <v>1</v>
      </c>
      <c r="J3310" s="276">
        <v>14.99</v>
      </c>
      <c r="K3310" s="276">
        <v>14.99</v>
      </c>
      <c r="O3310" s="46"/>
      <c r="P3310" s="46"/>
      <c r="Q3310" s="46"/>
      <c r="R3310" s="46"/>
      <c r="S3310" s="46"/>
      <c r="T3310" s="46"/>
      <c r="U3310" s="46"/>
      <c r="V3310" s="46"/>
      <c r="W3310" s="46"/>
      <c r="X3310" s="46"/>
      <c r="Y3310" s="46"/>
    </row>
    <row r="3311" spans="1:25" ht="15" customHeight="1" x14ac:dyDescent="0.2">
      <c r="A3311" s="46"/>
      <c r="B3311" s="261" t="s">
        <v>953</v>
      </c>
      <c r="C3311" s="280" t="s">
        <v>991</v>
      </c>
      <c r="D3311" s="261" t="s">
        <v>47</v>
      </c>
      <c r="E3311" s="261" t="s">
        <v>992</v>
      </c>
      <c r="F3311" s="385" t="s">
        <v>3970</v>
      </c>
      <c r="G3311" s="385"/>
      <c r="H3311" s="279" t="s">
        <v>950</v>
      </c>
      <c r="I3311" s="282">
        <v>0.156</v>
      </c>
      <c r="J3311" s="281">
        <v>43.64</v>
      </c>
      <c r="K3311" s="281">
        <v>6.8</v>
      </c>
      <c r="O3311" s="46"/>
      <c r="P3311" s="46"/>
      <c r="Q3311" s="46"/>
      <c r="R3311" s="46"/>
      <c r="S3311" s="46"/>
      <c r="T3311" s="46"/>
      <c r="U3311" s="46"/>
      <c r="V3311" s="46"/>
      <c r="W3311" s="46"/>
      <c r="X3311" s="46"/>
      <c r="Y3311" s="46"/>
    </row>
    <row r="3312" spans="1:25" ht="15" customHeight="1" x14ac:dyDescent="0.2">
      <c r="A3312" s="46"/>
      <c r="B3312" s="261" t="s">
        <v>953</v>
      </c>
      <c r="C3312" s="280" t="s">
        <v>988</v>
      </c>
      <c r="D3312" s="261" t="s">
        <v>47</v>
      </c>
      <c r="E3312" s="261" t="s">
        <v>989</v>
      </c>
      <c r="F3312" s="385" t="s">
        <v>3970</v>
      </c>
      <c r="G3312" s="385"/>
      <c r="H3312" s="279" t="s">
        <v>950</v>
      </c>
      <c r="I3312" s="282">
        <v>0.156</v>
      </c>
      <c r="J3312" s="281">
        <v>27.19</v>
      </c>
      <c r="K3312" s="281">
        <v>4.24</v>
      </c>
      <c r="O3312" s="46"/>
      <c r="P3312" s="46"/>
      <c r="Q3312" s="46"/>
      <c r="R3312" s="46"/>
      <c r="S3312" s="46"/>
      <c r="T3312" s="46"/>
      <c r="U3312" s="46"/>
      <c r="V3312" s="46"/>
      <c r="W3312" s="46"/>
      <c r="X3312" s="46"/>
      <c r="Y3312" s="46"/>
    </row>
    <row r="3313" spans="1:25" ht="15" customHeight="1" x14ac:dyDescent="0.2">
      <c r="A3313" s="46"/>
      <c r="B3313" s="262" t="s">
        <v>919</v>
      </c>
      <c r="C3313" s="284" t="s">
        <v>1735</v>
      </c>
      <c r="D3313" s="262" t="s">
        <v>43</v>
      </c>
      <c r="E3313" s="262" t="s">
        <v>2738</v>
      </c>
      <c r="F3313" s="389" t="s">
        <v>923</v>
      </c>
      <c r="G3313" s="389"/>
      <c r="H3313" s="283" t="s">
        <v>49</v>
      </c>
      <c r="I3313" s="286">
        <v>1</v>
      </c>
      <c r="J3313" s="285">
        <v>3.95</v>
      </c>
      <c r="K3313" s="285">
        <v>3.95</v>
      </c>
      <c r="O3313" s="46"/>
      <c r="P3313" s="46"/>
      <c r="Q3313" s="46"/>
      <c r="R3313" s="46"/>
      <c r="S3313" s="46"/>
      <c r="T3313" s="46"/>
      <c r="U3313" s="46"/>
      <c r="V3313" s="46"/>
      <c r="W3313" s="46"/>
      <c r="X3313" s="46"/>
      <c r="Y3313" s="46"/>
    </row>
    <row r="3314" spans="1:25" ht="15" customHeight="1" x14ac:dyDescent="0.2">
      <c r="A3314" s="46"/>
      <c r="B3314" s="263"/>
      <c r="C3314" s="263"/>
      <c r="D3314" s="263"/>
      <c r="E3314" s="263"/>
      <c r="F3314" s="263" t="s">
        <v>924</v>
      </c>
      <c r="G3314" s="289">
        <v>9.7100000000000009</v>
      </c>
      <c r="H3314" s="263" t="s">
        <v>925</v>
      </c>
      <c r="I3314" s="289">
        <v>0</v>
      </c>
      <c r="J3314" s="263" t="s">
        <v>926</v>
      </c>
      <c r="K3314" s="289">
        <v>9.7100000000000009</v>
      </c>
      <c r="O3314" s="46"/>
      <c r="P3314" s="46"/>
      <c r="Q3314" s="46"/>
      <c r="R3314" s="46"/>
      <c r="S3314" s="46"/>
      <c r="T3314" s="46"/>
      <c r="U3314" s="46"/>
      <c r="V3314" s="46"/>
      <c r="W3314" s="46"/>
      <c r="X3314" s="46"/>
      <c r="Y3314" s="46"/>
    </row>
    <row r="3315" spans="1:25" ht="15" customHeight="1" x14ac:dyDescent="0.2">
      <c r="A3315" s="46"/>
      <c r="B3315" s="263"/>
      <c r="C3315" s="263"/>
      <c r="D3315" s="263"/>
      <c r="E3315" s="263"/>
      <c r="F3315" s="263" t="s">
        <v>927</v>
      </c>
      <c r="G3315" s="289">
        <v>3.11</v>
      </c>
      <c r="H3315" s="263"/>
      <c r="I3315" s="386" t="s">
        <v>928</v>
      </c>
      <c r="J3315" s="386"/>
      <c r="K3315" s="289">
        <v>18.100000000000001</v>
      </c>
      <c r="O3315" s="46"/>
      <c r="P3315" s="46"/>
      <c r="Q3315" s="46"/>
      <c r="R3315" s="46"/>
      <c r="S3315" s="46"/>
      <c r="T3315" s="46"/>
      <c r="U3315" s="46"/>
      <c r="V3315" s="46"/>
      <c r="W3315" s="46"/>
      <c r="X3315" s="46"/>
      <c r="Y3315" s="46"/>
    </row>
    <row r="3316" spans="1:25" ht="15" customHeight="1" x14ac:dyDescent="0.2">
      <c r="A3316" s="46"/>
      <c r="B3316" s="401" t="s">
        <v>2776</v>
      </c>
      <c r="C3316" s="401"/>
      <c r="D3316" s="401"/>
      <c r="E3316" s="401"/>
      <c r="F3316" s="401"/>
      <c r="G3316" s="401"/>
      <c r="H3316" s="401"/>
      <c r="I3316" s="401"/>
      <c r="J3316" s="401"/>
      <c r="K3316" s="401"/>
      <c r="O3316" s="46"/>
      <c r="P3316" s="46"/>
      <c r="Q3316" s="46"/>
      <c r="R3316" s="46"/>
      <c r="S3316" s="46"/>
      <c r="T3316" s="46"/>
      <c r="U3316" s="46"/>
      <c r="V3316" s="46"/>
      <c r="W3316" s="46"/>
      <c r="X3316" s="46"/>
      <c r="Y3316" s="46"/>
    </row>
    <row r="3317" spans="1:25" ht="15" customHeight="1" thickBot="1" x14ac:dyDescent="0.25">
      <c r="A3317" s="46"/>
      <c r="B3317" s="425" t="s">
        <v>2847</v>
      </c>
      <c r="C3317" s="425"/>
      <c r="D3317" s="425"/>
      <c r="E3317" s="425"/>
      <c r="F3317" s="425"/>
      <c r="G3317" s="425"/>
      <c r="H3317" s="425"/>
      <c r="I3317" s="425"/>
      <c r="J3317" s="425"/>
      <c r="K3317" s="425"/>
      <c r="O3317" s="46"/>
      <c r="P3317" s="46"/>
      <c r="Q3317" s="46"/>
      <c r="R3317" s="46"/>
      <c r="S3317" s="46"/>
      <c r="T3317" s="46"/>
      <c r="U3317" s="46"/>
      <c r="V3317" s="46"/>
      <c r="W3317" s="46"/>
      <c r="X3317" s="46"/>
      <c r="Y3317" s="46"/>
    </row>
    <row r="3318" spans="1:25" ht="15" customHeight="1" thickTop="1" x14ac:dyDescent="0.2">
      <c r="A3318" s="46"/>
      <c r="B3318" s="278"/>
      <c r="C3318" s="278"/>
      <c r="D3318" s="278"/>
      <c r="E3318" s="278"/>
      <c r="F3318" s="278"/>
      <c r="G3318" s="278"/>
      <c r="H3318" s="278"/>
      <c r="I3318" s="278"/>
      <c r="J3318" s="278"/>
      <c r="K3318" s="278"/>
      <c r="O3318" s="46"/>
      <c r="P3318" s="46"/>
      <c r="Q3318" s="46"/>
      <c r="R3318" s="46"/>
      <c r="S3318" s="46"/>
      <c r="T3318" s="46"/>
      <c r="U3318" s="46"/>
      <c r="V3318" s="46"/>
      <c r="W3318" s="46"/>
      <c r="X3318" s="46"/>
      <c r="Y3318" s="46"/>
    </row>
    <row r="3319" spans="1:25" ht="15" customHeight="1" x14ac:dyDescent="0.2">
      <c r="A3319" s="46"/>
      <c r="B3319" s="259" t="s">
        <v>784</v>
      </c>
      <c r="C3319" s="267" t="s">
        <v>24</v>
      </c>
      <c r="D3319" s="259" t="s">
        <v>25</v>
      </c>
      <c r="E3319" s="259" t="s">
        <v>26</v>
      </c>
      <c r="F3319" s="387" t="s">
        <v>917</v>
      </c>
      <c r="G3319" s="387"/>
      <c r="H3319" s="271" t="s">
        <v>27</v>
      </c>
      <c r="I3319" s="267" t="s">
        <v>28</v>
      </c>
      <c r="J3319" s="267" t="s">
        <v>29</v>
      </c>
      <c r="K3319" s="267" t="s">
        <v>30</v>
      </c>
      <c r="O3319" s="46"/>
      <c r="P3319" s="46"/>
      <c r="Q3319" s="46"/>
      <c r="R3319" s="46"/>
      <c r="S3319" s="46"/>
      <c r="T3319" s="46"/>
      <c r="U3319" s="46"/>
      <c r="V3319" s="46"/>
      <c r="W3319" s="46"/>
      <c r="X3319" s="46"/>
      <c r="Y3319" s="46"/>
    </row>
    <row r="3320" spans="1:25" ht="15" customHeight="1" x14ac:dyDescent="0.2">
      <c r="A3320" s="46"/>
      <c r="B3320" s="260" t="s">
        <v>918</v>
      </c>
      <c r="C3320" s="275" t="s">
        <v>3487</v>
      </c>
      <c r="D3320" s="260" t="s">
        <v>73</v>
      </c>
      <c r="E3320" s="260" t="s">
        <v>3488</v>
      </c>
      <c r="F3320" s="388" t="s">
        <v>978</v>
      </c>
      <c r="G3320" s="388"/>
      <c r="H3320" s="274" t="s">
        <v>49</v>
      </c>
      <c r="I3320" s="277">
        <v>1</v>
      </c>
      <c r="J3320" s="276">
        <v>47.28</v>
      </c>
      <c r="K3320" s="276">
        <v>47.28</v>
      </c>
      <c r="O3320" s="46"/>
      <c r="P3320" s="46"/>
      <c r="Q3320" s="46"/>
      <c r="R3320" s="46"/>
      <c r="S3320" s="46"/>
      <c r="T3320" s="46"/>
      <c r="U3320" s="46"/>
      <c r="V3320" s="46"/>
      <c r="W3320" s="46"/>
      <c r="X3320" s="46"/>
      <c r="Y3320" s="46"/>
    </row>
    <row r="3321" spans="1:25" ht="15" customHeight="1" x14ac:dyDescent="0.2">
      <c r="A3321" s="46"/>
      <c r="B3321" s="261" t="s">
        <v>953</v>
      </c>
      <c r="C3321" s="280" t="s">
        <v>991</v>
      </c>
      <c r="D3321" s="261" t="s">
        <v>47</v>
      </c>
      <c r="E3321" s="261" t="s">
        <v>992</v>
      </c>
      <c r="F3321" s="385" t="s">
        <v>3970</v>
      </c>
      <c r="G3321" s="385"/>
      <c r="H3321" s="279" t="s">
        <v>950</v>
      </c>
      <c r="I3321" s="282">
        <v>0.2</v>
      </c>
      <c r="J3321" s="281">
        <v>43.64</v>
      </c>
      <c r="K3321" s="281">
        <v>8.7200000000000006</v>
      </c>
      <c r="O3321" s="46"/>
      <c r="P3321" s="46"/>
      <c r="Q3321" s="46"/>
      <c r="R3321" s="46"/>
      <c r="S3321" s="46"/>
      <c r="T3321" s="46"/>
      <c r="U3321" s="46"/>
      <c r="V3321" s="46"/>
      <c r="W3321" s="46"/>
      <c r="X3321" s="46"/>
      <c r="Y3321" s="46"/>
    </row>
    <row r="3322" spans="1:25" ht="15" customHeight="1" x14ac:dyDescent="0.2">
      <c r="A3322" s="46"/>
      <c r="B3322" s="261" t="s">
        <v>953</v>
      </c>
      <c r="C3322" s="280" t="s">
        <v>1019</v>
      </c>
      <c r="D3322" s="261" t="s">
        <v>47</v>
      </c>
      <c r="E3322" s="261" t="s">
        <v>1020</v>
      </c>
      <c r="F3322" s="385" t="s">
        <v>3970</v>
      </c>
      <c r="G3322" s="385"/>
      <c r="H3322" s="279" t="s">
        <v>950</v>
      </c>
      <c r="I3322" s="282">
        <v>0.2</v>
      </c>
      <c r="J3322" s="281">
        <v>24.73</v>
      </c>
      <c r="K3322" s="281">
        <v>4.9400000000000004</v>
      </c>
      <c r="O3322" s="46"/>
      <c r="P3322" s="46"/>
      <c r="Q3322" s="46"/>
      <c r="R3322" s="46"/>
      <c r="S3322" s="46"/>
      <c r="T3322" s="46"/>
      <c r="U3322" s="46"/>
      <c r="V3322" s="46"/>
      <c r="W3322" s="46"/>
      <c r="X3322" s="46"/>
      <c r="Y3322" s="46"/>
    </row>
    <row r="3323" spans="1:25" ht="15" customHeight="1" x14ac:dyDescent="0.2">
      <c r="A3323" s="46"/>
      <c r="B3323" s="262" t="s">
        <v>919</v>
      </c>
      <c r="C3323" s="284" t="s">
        <v>3732</v>
      </c>
      <c r="D3323" s="262" t="s">
        <v>39</v>
      </c>
      <c r="E3323" s="262" t="s">
        <v>3733</v>
      </c>
      <c r="F3323" s="389" t="s">
        <v>923</v>
      </c>
      <c r="G3323" s="389"/>
      <c r="H3323" s="283" t="s">
        <v>304</v>
      </c>
      <c r="I3323" s="286">
        <v>1</v>
      </c>
      <c r="J3323" s="285">
        <v>33.619999999999997</v>
      </c>
      <c r="K3323" s="285">
        <v>33.619999999999997</v>
      </c>
      <c r="O3323" s="46"/>
      <c r="P3323" s="46"/>
      <c r="Q3323" s="46"/>
      <c r="R3323" s="46"/>
      <c r="S3323" s="46"/>
      <c r="T3323" s="46"/>
      <c r="U3323" s="46"/>
      <c r="V3323" s="46"/>
      <c r="W3323" s="46"/>
      <c r="X3323" s="46"/>
      <c r="Y3323" s="46"/>
    </row>
    <row r="3324" spans="1:25" ht="15" customHeight="1" x14ac:dyDescent="0.2">
      <c r="A3324" s="46"/>
      <c r="B3324" s="263"/>
      <c r="C3324" s="263"/>
      <c r="D3324" s="263"/>
      <c r="E3324" s="263"/>
      <c r="F3324" s="263" t="s">
        <v>924</v>
      </c>
      <c r="G3324" s="289">
        <v>11.99</v>
      </c>
      <c r="H3324" s="263" t="s">
        <v>925</v>
      </c>
      <c r="I3324" s="289">
        <v>0</v>
      </c>
      <c r="J3324" s="263" t="s">
        <v>926</v>
      </c>
      <c r="K3324" s="289">
        <v>11.99</v>
      </c>
      <c r="O3324" s="46"/>
      <c r="P3324" s="46"/>
      <c r="Q3324" s="46"/>
      <c r="R3324" s="46"/>
      <c r="S3324" s="46"/>
      <c r="T3324" s="46"/>
      <c r="U3324" s="46"/>
      <c r="V3324" s="46"/>
      <c r="W3324" s="46"/>
      <c r="X3324" s="46"/>
      <c r="Y3324" s="46"/>
    </row>
    <row r="3325" spans="1:25" ht="15" customHeight="1" x14ac:dyDescent="0.2">
      <c r="A3325" s="46"/>
      <c r="B3325" s="263"/>
      <c r="C3325" s="263"/>
      <c r="D3325" s="263"/>
      <c r="E3325" s="263"/>
      <c r="F3325" s="263" t="s">
        <v>927</v>
      </c>
      <c r="G3325" s="289">
        <v>9.83</v>
      </c>
      <c r="H3325" s="263"/>
      <c r="I3325" s="386" t="s">
        <v>928</v>
      </c>
      <c r="J3325" s="386"/>
      <c r="K3325" s="289">
        <v>57.11</v>
      </c>
      <c r="O3325" s="46"/>
      <c r="P3325" s="46"/>
      <c r="Q3325" s="46"/>
      <c r="R3325" s="46"/>
      <c r="S3325" s="46"/>
      <c r="T3325" s="46"/>
      <c r="U3325" s="46"/>
      <c r="V3325" s="46"/>
      <c r="W3325" s="46"/>
      <c r="X3325" s="46"/>
      <c r="Y3325" s="46"/>
    </row>
    <row r="3326" spans="1:25" ht="15" customHeight="1" x14ac:dyDescent="0.2">
      <c r="A3326" s="46"/>
      <c r="B3326" s="401" t="s">
        <v>2776</v>
      </c>
      <c r="C3326" s="401"/>
      <c r="D3326" s="401"/>
      <c r="E3326" s="401"/>
      <c r="F3326" s="401"/>
      <c r="G3326" s="401"/>
      <c r="H3326" s="401"/>
      <c r="I3326" s="401"/>
      <c r="J3326" s="401"/>
      <c r="K3326" s="401"/>
      <c r="O3326" s="46"/>
      <c r="P3326" s="46"/>
      <c r="Q3326" s="46"/>
      <c r="R3326" s="46"/>
      <c r="S3326" s="46"/>
      <c r="T3326" s="46"/>
      <c r="U3326" s="46"/>
      <c r="V3326" s="46"/>
      <c r="W3326" s="46"/>
      <c r="X3326" s="46"/>
      <c r="Y3326" s="46"/>
    </row>
    <row r="3327" spans="1:25" ht="15" customHeight="1" thickBot="1" x14ac:dyDescent="0.25">
      <c r="A3327" s="46"/>
      <c r="B3327" s="425" t="s">
        <v>3821</v>
      </c>
      <c r="C3327" s="425"/>
      <c r="D3327" s="425"/>
      <c r="E3327" s="425"/>
      <c r="F3327" s="425"/>
      <c r="G3327" s="425"/>
      <c r="H3327" s="425"/>
      <c r="I3327" s="425"/>
      <c r="J3327" s="425"/>
      <c r="K3327" s="425"/>
      <c r="O3327" s="46"/>
      <c r="P3327" s="46"/>
      <c r="Q3327" s="46"/>
      <c r="R3327" s="46"/>
      <c r="S3327" s="46"/>
      <c r="T3327" s="46"/>
      <c r="U3327" s="46"/>
      <c r="V3327" s="46"/>
      <c r="W3327" s="46"/>
      <c r="X3327" s="46"/>
      <c r="Y3327" s="46"/>
    </row>
    <row r="3328" spans="1:25" ht="15" customHeight="1" thickTop="1" x14ac:dyDescent="0.2">
      <c r="A3328" s="46"/>
      <c r="B3328" s="278"/>
      <c r="C3328" s="278"/>
      <c r="D3328" s="278"/>
      <c r="E3328" s="278"/>
      <c r="F3328" s="278"/>
      <c r="G3328" s="278"/>
      <c r="H3328" s="278"/>
      <c r="I3328" s="278"/>
      <c r="J3328" s="278"/>
      <c r="K3328" s="278"/>
      <c r="O3328" s="46"/>
      <c r="P3328" s="46"/>
      <c r="Q3328" s="46"/>
      <c r="R3328" s="46"/>
      <c r="S3328" s="46"/>
      <c r="T3328" s="46"/>
      <c r="U3328" s="46"/>
      <c r="V3328" s="46"/>
      <c r="W3328" s="46"/>
      <c r="X3328" s="46"/>
      <c r="Y3328" s="46"/>
    </row>
    <row r="3329" spans="1:25" ht="15" customHeight="1" x14ac:dyDescent="0.2">
      <c r="A3329" s="46"/>
      <c r="B3329" s="259" t="s">
        <v>787</v>
      </c>
      <c r="C3329" s="267" t="s">
        <v>24</v>
      </c>
      <c r="D3329" s="259" t="s">
        <v>25</v>
      </c>
      <c r="E3329" s="259" t="s">
        <v>26</v>
      </c>
      <c r="F3329" s="387" t="s">
        <v>917</v>
      </c>
      <c r="G3329" s="387"/>
      <c r="H3329" s="271" t="s">
        <v>27</v>
      </c>
      <c r="I3329" s="267" t="s">
        <v>28</v>
      </c>
      <c r="J3329" s="267" t="s">
        <v>29</v>
      </c>
      <c r="K3329" s="267" t="s">
        <v>30</v>
      </c>
      <c r="O3329" s="46"/>
      <c r="P3329" s="46"/>
      <c r="Q3329" s="46"/>
      <c r="R3329" s="46"/>
      <c r="S3329" s="46"/>
      <c r="T3329" s="46"/>
      <c r="U3329" s="46"/>
      <c r="V3329" s="46"/>
      <c r="W3329" s="46"/>
      <c r="X3329" s="46"/>
      <c r="Y3329" s="46"/>
    </row>
    <row r="3330" spans="1:25" ht="15" customHeight="1" x14ac:dyDescent="0.2">
      <c r="A3330" s="46"/>
      <c r="B3330" s="260" t="s">
        <v>918</v>
      </c>
      <c r="C3330" s="275" t="s">
        <v>3489</v>
      </c>
      <c r="D3330" s="260" t="s">
        <v>73</v>
      </c>
      <c r="E3330" s="260" t="s">
        <v>3490</v>
      </c>
      <c r="F3330" s="388" t="s">
        <v>978</v>
      </c>
      <c r="G3330" s="388"/>
      <c r="H3330" s="274" t="s">
        <v>83</v>
      </c>
      <c r="I3330" s="277">
        <v>1</v>
      </c>
      <c r="J3330" s="276">
        <v>103.09</v>
      </c>
      <c r="K3330" s="276">
        <v>103.09</v>
      </c>
      <c r="O3330" s="46"/>
      <c r="P3330" s="46"/>
      <c r="Q3330" s="46"/>
      <c r="R3330" s="46"/>
      <c r="S3330" s="46"/>
      <c r="T3330" s="46"/>
      <c r="U3330" s="46"/>
      <c r="V3330" s="46"/>
      <c r="W3330" s="46"/>
      <c r="X3330" s="46"/>
      <c r="Y3330" s="46"/>
    </row>
    <row r="3331" spans="1:25" ht="15" customHeight="1" x14ac:dyDescent="0.2">
      <c r="A3331" s="46"/>
      <c r="B3331" s="261" t="s">
        <v>953</v>
      </c>
      <c r="C3331" s="280" t="s">
        <v>991</v>
      </c>
      <c r="D3331" s="261" t="s">
        <v>47</v>
      </c>
      <c r="E3331" s="261" t="s">
        <v>992</v>
      </c>
      <c r="F3331" s="385" t="s">
        <v>3970</v>
      </c>
      <c r="G3331" s="385"/>
      <c r="H3331" s="279" t="s">
        <v>950</v>
      </c>
      <c r="I3331" s="282">
        <v>1</v>
      </c>
      <c r="J3331" s="281">
        <v>43.64</v>
      </c>
      <c r="K3331" s="281">
        <v>43.64</v>
      </c>
      <c r="O3331" s="46"/>
      <c r="P3331" s="46"/>
      <c r="Q3331" s="46"/>
      <c r="R3331" s="46"/>
      <c r="S3331" s="46"/>
      <c r="T3331" s="46"/>
      <c r="U3331" s="46"/>
      <c r="V3331" s="46"/>
      <c r="W3331" s="46"/>
      <c r="X3331" s="46"/>
      <c r="Y3331" s="46"/>
    </row>
    <row r="3332" spans="1:25" ht="15" customHeight="1" x14ac:dyDescent="0.2">
      <c r="A3332" s="46"/>
      <c r="B3332" s="261" t="s">
        <v>953</v>
      </c>
      <c r="C3332" s="280" t="s">
        <v>1019</v>
      </c>
      <c r="D3332" s="261" t="s">
        <v>47</v>
      </c>
      <c r="E3332" s="261" t="s">
        <v>1020</v>
      </c>
      <c r="F3332" s="385" t="s">
        <v>3970</v>
      </c>
      <c r="G3332" s="385"/>
      <c r="H3332" s="279" t="s">
        <v>950</v>
      </c>
      <c r="I3332" s="282">
        <v>1</v>
      </c>
      <c r="J3332" s="281">
        <v>24.73</v>
      </c>
      <c r="K3332" s="281">
        <v>24.73</v>
      </c>
      <c r="O3332" s="46"/>
      <c r="P3332" s="46"/>
      <c r="Q3332" s="46"/>
      <c r="R3332" s="46"/>
      <c r="S3332" s="46"/>
      <c r="T3332" s="46"/>
      <c r="U3332" s="46"/>
      <c r="V3332" s="46"/>
      <c r="W3332" s="46"/>
      <c r="X3332" s="46"/>
      <c r="Y3332" s="46"/>
    </row>
    <row r="3333" spans="1:25" ht="15" customHeight="1" x14ac:dyDescent="0.2">
      <c r="A3333" s="46"/>
      <c r="B3333" s="262" t="s">
        <v>919</v>
      </c>
      <c r="C3333" s="284" t="s">
        <v>3734</v>
      </c>
      <c r="D3333" s="262" t="s">
        <v>284</v>
      </c>
      <c r="E3333" s="262" t="s">
        <v>3735</v>
      </c>
      <c r="F3333" s="389" t="s">
        <v>923</v>
      </c>
      <c r="G3333" s="389"/>
      <c r="H3333" s="283" t="s">
        <v>49</v>
      </c>
      <c r="I3333" s="286">
        <v>0.33</v>
      </c>
      <c r="J3333" s="285">
        <v>80.25</v>
      </c>
      <c r="K3333" s="285">
        <v>26.48</v>
      </c>
      <c r="O3333" s="46"/>
      <c r="P3333" s="46"/>
      <c r="Q3333" s="46"/>
      <c r="R3333" s="46"/>
      <c r="S3333" s="46"/>
      <c r="T3333" s="46"/>
      <c r="U3333" s="46"/>
      <c r="V3333" s="46"/>
      <c r="W3333" s="46"/>
      <c r="X3333" s="46"/>
      <c r="Y3333" s="46"/>
    </row>
    <row r="3334" spans="1:25" ht="15" customHeight="1" x14ac:dyDescent="0.2">
      <c r="A3334" s="46"/>
      <c r="B3334" s="262" t="s">
        <v>919</v>
      </c>
      <c r="C3334" s="284" t="s">
        <v>3132</v>
      </c>
      <c r="D3334" s="262" t="s">
        <v>284</v>
      </c>
      <c r="E3334" s="262" t="s">
        <v>3133</v>
      </c>
      <c r="F3334" s="389" t="s">
        <v>923</v>
      </c>
      <c r="G3334" s="389"/>
      <c r="H3334" s="283" t="s">
        <v>49</v>
      </c>
      <c r="I3334" s="286">
        <v>0.33</v>
      </c>
      <c r="J3334" s="285">
        <v>24.99</v>
      </c>
      <c r="K3334" s="285">
        <v>8.24</v>
      </c>
      <c r="O3334" s="46"/>
      <c r="P3334" s="46"/>
      <c r="Q3334" s="46"/>
      <c r="R3334" s="46"/>
      <c r="S3334" s="46"/>
      <c r="T3334" s="46"/>
      <c r="U3334" s="46"/>
      <c r="V3334" s="46"/>
      <c r="W3334" s="46"/>
      <c r="X3334" s="46"/>
      <c r="Y3334" s="46"/>
    </row>
    <row r="3335" spans="1:25" ht="15" customHeight="1" x14ac:dyDescent="0.2">
      <c r="A3335" s="46"/>
      <c r="B3335" s="263"/>
      <c r="C3335" s="263"/>
      <c r="D3335" s="263"/>
      <c r="E3335" s="263"/>
      <c r="F3335" s="263" t="s">
        <v>924</v>
      </c>
      <c r="G3335" s="289">
        <v>59.99</v>
      </c>
      <c r="H3335" s="263" t="s">
        <v>925</v>
      </c>
      <c r="I3335" s="289">
        <v>0</v>
      </c>
      <c r="J3335" s="263" t="s">
        <v>926</v>
      </c>
      <c r="K3335" s="289">
        <v>59.99</v>
      </c>
      <c r="O3335" s="46"/>
      <c r="P3335" s="46"/>
      <c r="Q3335" s="46"/>
      <c r="R3335" s="46"/>
      <c r="S3335" s="46"/>
      <c r="T3335" s="46"/>
      <c r="U3335" s="46"/>
      <c r="V3335" s="46"/>
      <c r="W3335" s="46"/>
      <c r="X3335" s="46"/>
      <c r="Y3335" s="46"/>
    </row>
    <row r="3336" spans="1:25" ht="15" customHeight="1" x14ac:dyDescent="0.2">
      <c r="A3336" s="46"/>
      <c r="B3336" s="263"/>
      <c r="C3336" s="263"/>
      <c r="D3336" s="263"/>
      <c r="E3336" s="263"/>
      <c r="F3336" s="263" t="s">
        <v>927</v>
      </c>
      <c r="G3336" s="289">
        <v>21.45</v>
      </c>
      <c r="H3336" s="263"/>
      <c r="I3336" s="386" t="s">
        <v>928</v>
      </c>
      <c r="J3336" s="386"/>
      <c r="K3336" s="289">
        <v>124.54</v>
      </c>
      <c r="O3336" s="46"/>
      <c r="P3336" s="46"/>
      <c r="Q3336" s="46"/>
      <c r="R3336" s="46"/>
      <c r="S3336" s="46"/>
      <c r="T3336" s="46"/>
      <c r="U3336" s="46"/>
      <c r="V3336" s="46"/>
      <c r="W3336" s="46"/>
      <c r="X3336" s="46"/>
      <c r="Y3336" s="46"/>
    </row>
    <row r="3337" spans="1:25" ht="15" customHeight="1" x14ac:dyDescent="0.2">
      <c r="A3337" s="46"/>
      <c r="B3337" s="401" t="s">
        <v>2776</v>
      </c>
      <c r="C3337" s="401"/>
      <c r="D3337" s="401"/>
      <c r="E3337" s="401"/>
      <c r="F3337" s="401"/>
      <c r="G3337" s="401"/>
      <c r="H3337" s="401"/>
      <c r="I3337" s="401"/>
      <c r="J3337" s="401"/>
      <c r="K3337" s="401"/>
      <c r="O3337" s="46"/>
      <c r="P3337" s="46"/>
      <c r="Q3337" s="46"/>
      <c r="R3337" s="46"/>
      <c r="S3337" s="46"/>
      <c r="T3337" s="46"/>
      <c r="U3337" s="46"/>
      <c r="V3337" s="46"/>
      <c r="W3337" s="46"/>
      <c r="X3337" s="46"/>
      <c r="Y3337" s="46"/>
    </row>
    <row r="3338" spans="1:25" ht="15" customHeight="1" thickBot="1" x14ac:dyDescent="0.25">
      <c r="A3338" s="46"/>
      <c r="B3338" s="425" t="s">
        <v>3822</v>
      </c>
      <c r="C3338" s="425"/>
      <c r="D3338" s="425"/>
      <c r="E3338" s="425"/>
      <c r="F3338" s="425"/>
      <c r="G3338" s="425"/>
      <c r="H3338" s="425"/>
      <c r="I3338" s="425"/>
      <c r="J3338" s="425"/>
      <c r="K3338" s="425"/>
      <c r="O3338" s="46"/>
      <c r="P3338" s="46"/>
      <c r="Q3338" s="46"/>
      <c r="R3338" s="46"/>
      <c r="S3338" s="46"/>
      <c r="T3338" s="46"/>
      <c r="U3338" s="46"/>
      <c r="V3338" s="46"/>
      <c r="W3338" s="46"/>
      <c r="X3338" s="46"/>
      <c r="Y3338" s="46"/>
    </row>
    <row r="3339" spans="1:25" ht="15" customHeight="1" thickTop="1" x14ac:dyDescent="0.2">
      <c r="A3339" s="46"/>
      <c r="B3339" s="278"/>
      <c r="C3339" s="278"/>
      <c r="D3339" s="278"/>
      <c r="E3339" s="278"/>
      <c r="F3339" s="278"/>
      <c r="G3339" s="278"/>
      <c r="H3339" s="278"/>
      <c r="I3339" s="278"/>
      <c r="J3339" s="278"/>
      <c r="K3339" s="278"/>
      <c r="O3339" s="46"/>
      <c r="P3339" s="46"/>
      <c r="Q3339" s="46"/>
      <c r="R3339" s="46"/>
      <c r="S3339" s="46"/>
      <c r="T3339" s="46"/>
      <c r="U3339" s="46"/>
      <c r="V3339" s="46"/>
      <c r="W3339" s="46"/>
      <c r="X3339" s="46"/>
      <c r="Y3339" s="46"/>
    </row>
    <row r="3340" spans="1:25" ht="15" customHeight="1" x14ac:dyDescent="0.2">
      <c r="A3340" s="46"/>
      <c r="B3340" s="259" t="s">
        <v>788</v>
      </c>
      <c r="C3340" s="267" t="s">
        <v>24</v>
      </c>
      <c r="D3340" s="259" t="s">
        <v>25</v>
      </c>
      <c r="E3340" s="259" t="s">
        <v>26</v>
      </c>
      <c r="F3340" s="387" t="s">
        <v>917</v>
      </c>
      <c r="G3340" s="387"/>
      <c r="H3340" s="271" t="s">
        <v>27</v>
      </c>
      <c r="I3340" s="267" t="s">
        <v>28</v>
      </c>
      <c r="J3340" s="267" t="s">
        <v>29</v>
      </c>
      <c r="K3340" s="267" t="s">
        <v>30</v>
      </c>
      <c r="O3340" s="46"/>
      <c r="P3340" s="46"/>
      <c r="Q3340" s="46"/>
      <c r="R3340" s="46"/>
      <c r="S3340" s="46"/>
      <c r="T3340" s="46"/>
      <c r="U3340" s="46"/>
      <c r="V3340" s="46"/>
      <c r="W3340" s="46"/>
      <c r="X3340" s="46"/>
      <c r="Y3340" s="46"/>
    </row>
    <row r="3341" spans="1:25" ht="15" customHeight="1" x14ac:dyDescent="0.2">
      <c r="A3341" s="46"/>
      <c r="B3341" s="260" t="s">
        <v>918</v>
      </c>
      <c r="C3341" s="275" t="s">
        <v>3491</v>
      </c>
      <c r="D3341" s="260" t="s">
        <v>73</v>
      </c>
      <c r="E3341" s="260" t="s">
        <v>3492</v>
      </c>
      <c r="F3341" s="388" t="s">
        <v>1065</v>
      </c>
      <c r="G3341" s="388"/>
      <c r="H3341" s="274" t="s">
        <v>49</v>
      </c>
      <c r="I3341" s="277">
        <v>1</v>
      </c>
      <c r="J3341" s="276">
        <v>30.16</v>
      </c>
      <c r="K3341" s="276">
        <v>30.16</v>
      </c>
      <c r="O3341" s="46"/>
      <c r="P3341" s="46"/>
      <c r="Q3341" s="46"/>
      <c r="R3341" s="46"/>
      <c r="S3341" s="46"/>
      <c r="T3341" s="46"/>
      <c r="U3341" s="46"/>
      <c r="V3341" s="46"/>
      <c r="W3341" s="46"/>
      <c r="X3341" s="46"/>
      <c r="Y3341" s="46"/>
    </row>
    <row r="3342" spans="1:25" ht="15" customHeight="1" x14ac:dyDescent="0.2">
      <c r="A3342" s="46"/>
      <c r="B3342" s="261" t="s">
        <v>953</v>
      </c>
      <c r="C3342" s="280" t="s">
        <v>1019</v>
      </c>
      <c r="D3342" s="261" t="s">
        <v>47</v>
      </c>
      <c r="E3342" s="261" t="s">
        <v>1020</v>
      </c>
      <c r="F3342" s="385" t="s">
        <v>3970</v>
      </c>
      <c r="G3342" s="385"/>
      <c r="H3342" s="279" t="s">
        <v>950</v>
      </c>
      <c r="I3342" s="282">
        <v>0.2</v>
      </c>
      <c r="J3342" s="281">
        <v>24.73</v>
      </c>
      <c r="K3342" s="281">
        <v>4.9400000000000004</v>
      </c>
      <c r="O3342" s="46"/>
      <c r="P3342" s="46"/>
      <c r="Q3342" s="46"/>
      <c r="R3342" s="46"/>
      <c r="S3342" s="46"/>
      <c r="T3342" s="46"/>
      <c r="U3342" s="46"/>
      <c r="V3342" s="46"/>
      <c r="W3342" s="46"/>
      <c r="X3342" s="46"/>
      <c r="Y3342" s="46"/>
    </row>
    <row r="3343" spans="1:25" ht="15" customHeight="1" x14ac:dyDescent="0.2">
      <c r="A3343" s="46"/>
      <c r="B3343" s="261" t="s">
        <v>953</v>
      </c>
      <c r="C3343" s="280" t="s">
        <v>991</v>
      </c>
      <c r="D3343" s="261" t="s">
        <v>47</v>
      </c>
      <c r="E3343" s="261" t="s">
        <v>992</v>
      </c>
      <c r="F3343" s="385" t="s">
        <v>3970</v>
      </c>
      <c r="G3343" s="385"/>
      <c r="H3343" s="279" t="s">
        <v>950</v>
      </c>
      <c r="I3343" s="282">
        <v>0.2</v>
      </c>
      <c r="J3343" s="281">
        <v>43.64</v>
      </c>
      <c r="K3343" s="281">
        <v>8.7200000000000006</v>
      </c>
      <c r="O3343" s="46"/>
      <c r="P3343" s="46"/>
      <c r="Q3343" s="46"/>
      <c r="R3343" s="46"/>
      <c r="S3343" s="46"/>
      <c r="T3343" s="46"/>
      <c r="U3343" s="46"/>
      <c r="V3343" s="46"/>
      <c r="W3343" s="46"/>
      <c r="X3343" s="46"/>
      <c r="Y3343" s="46"/>
    </row>
    <row r="3344" spans="1:25" ht="15" customHeight="1" x14ac:dyDescent="0.2">
      <c r="A3344" s="46"/>
      <c r="B3344" s="262" t="s">
        <v>919</v>
      </c>
      <c r="C3344" s="284" t="s">
        <v>3737</v>
      </c>
      <c r="D3344" s="262" t="s">
        <v>39</v>
      </c>
      <c r="E3344" s="262" t="s">
        <v>3738</v>
      </c>
      <c r="F3344" s="389" t="s">
        <v>923</v>
      </c>
      <c r="G3344" s="389"/>
      <c r="H3344" s="283" t="s">
        <v>304</v>
      </c>
      <c r="I3344" s="286">
        <v>1</v>
      </c>
      <c r="J3344" s="285">
        <v>16.5</v>
      </c>
      <c r="K3344" s="285">
        <v>16.5</v>
      </c>
      <c r="O3344" s="46"/>
      <c r="P3344" s="46"/>
      <c r="Q3344" s="46"/>
      <c r="R3344" s="46"/>
      <c r="S3344" s="46"/>
      <c r="T3344" s="46"/>
      <c r="U3344" s="46"/>
      <c r="V3344" s="46"/>
      <c r="W3344" s="46"/>
      <c r="X3344" s="46"/>
      <c r="Y3344" s="46"/>
    </row>
    <row r="3345" spans="1:25" ht="15" customHeight="1" x14ac:dyDescent="0.2">
      <c r="A3345" s="46"/>
      <c r="B3345" s="263"/>
      <c r="C3345" s="263"/>
      <c r="D3345" s="263"/>
      <c r="E3345" s="263"/>
      <c r="F3345" s="263" t="s">
        <v>924</v>
      </c>
      <c r="G3345" s="289">
        <v>11.99</v>
      </c>
      <c r="H3345" s="263" t="s">
        <v>925</v>
      </c>
      <c r="I3345" s="289">
        <v>0</v>
      </c>
      <c r="J3345" s="263" t="s">
        <v>926</v>
      </c>
      <c r="K3345" s="289">
        <v>11.99</v>
      </c>
      <c r="O3345" s="46"/>
      <c r="P3345" s="46"/>
      <c r="Q3345" s="46"/>
      <c r="R3345" s="46"/>
      <c r="S3345" s="46"/>
      <c r="T3345" s="46"/>
      <c r="U3345" s="46"/>
      <c r="V3345" s="46"/>
      <c r="W3345" s="46"/>
      <c r="X3345" s="46"/>
      <c r="Y3345" s="46"/>
    </row>
    <row r="3346" spans="1:25" ht="15" customHeight="1" x14ac:dyDescent="0.2">
      <c r="A3346" s="46"/>
      <c r="B3346" s="263"/>
      <c r="C3346" s="263"/>
      <c r="D3346" s="263"/>
      <c r="E3346" s="263"/>
      <c r="F3346" s="263" t="s">
        <v>927</v>
      </c>
      <c r="G3346" s="289">
        <v>6.27</v>
      </c>
      <c r="H3346" s="263"/>
      <c r="I3346" s="386" t="s">
        <v>928</v>
      </c>
      <c r="J3346" s="386"/>
      <c r="K3346" s="289">
        <v>36.43</v>
      </c>
      <c r="O3346" s="46"/>
      <c r="P3346" s="46"/>
      <c r="Q3346" s="46"/>
      <c r="R3346" s="46"/>
      <c r="S3346" s="46"/>
      <c r="T3346" s="46"/>
      <c r="U3346" s="46"/>
      <c r="V3346" s="46"/>
      <c r="W3346" s="46"/>
      <c r="X3346" s="46"/>
      <c r="Y3346" s="46"/>
    </row>
    <row r="3347" spans="1:25" ht="15" customHeight="1" x14ac:dyDescent="0.2">
      <c r="A3347" s="46"/>
      <c r="B3347" s="401" t="s">
        <v>2776</v>
      </c>
      <c r="C3347" s="401"/>
      <c r="D3347" s="401"/>
      <c r="E3347" s="401"/>
      <c r="F3347" s="401"/>
      <c r="G3347" s="401"/>
      <c r="H3347" s="401"/>
      <c r="I3347" s="401"/>
      <c r="J3347" s="401"/>
      <c r="K3347" s="401"/>
      <c r="O3347" s="46"/>
      <c r="P3347" s="46"/>
      <c r="Q3347" s="46"/>
      <c r="R3347" s="46"/>
      <c r="S3347" s="46"/>
      <c r="T3347" s="46"/>
      <c r="U3347" s="46"/>
      <c r="V3347" s="46"/>
      <c r="W3347" s="46"/>
      <c r="X3347" s="46"/>
      <c r="Y3347" s="46"/>
    </row>
    <row r="3348" spans="1:25" ht="15" customHeight="1" thickBot="1" x14ac:dyDescent="0.25">
      <c r="A3348" s="46"/>
      <c r="B3348" s="425" t="s">
        <v>3823</v>
      </c>
      <c r="C3348" s="425"/>
      <c r="D3348" s="425"/>
      <c r="E3348" s="425"/>
      <c r="F3348" s="425"/>
      <c r="G3348" s="425"/>
      <c r="H3348" s="425"/>
      <c r="I3348" s="425"/>
      <c r="J3348" s="425"/>
      <c r="K3348" s="425"/>
      <c r="O3348" s="46"/>
      <c r="P3348" s="46"/>
      <c r="Q3348" s="46"/>
      <c r="R3348" s="46"/>
      <c r="S3348" s="46"/>
      <c r="T3348" s="46"/>
      <c r="U3348" s="46"/>
      <c r="V3348" s="46"/>
      <c r="W3348" s="46"/>
      <c r="X3348" s="46"/>
      <c r="Y3348" s="46"/>
    </row>
    <row r="3349" spans="1:25" ht="15" customHeight="1" thickTop="1" x14ac:dyDescent="0.2">
      <c r="A3349" s="46"/>
      <c r="B3349" s="278"/>
      <c r="C3349" s="278"/>
      <c r="D3349" s="278"/>
      <c r="E3349" s="278"/>
      <c r="F3349" s="278"/>
      <c r="G3349" s="278"/>
      <c r="H3349" s="278"/>
      <c r="I3349" s="278"/>
      <c r="J3349" s="278"/>
      <c r="K3349" s="278"/>
      <c r="O3349" s="46"/>
      <c r="P3349" s="46"/>
      <c r="Q3349" s="46"/>
      <c r="R3349" s="46"/>
      <c r="S3349" s="46"/>
      <c r="T3349" s="46"/>
      <c r="U3349" s="46"/>
      <c r="V3349" s="46"/>
      <c r="W3349" s="46"/>
      <c r="X3349" s="46"/>
      <c r="Y3349" s="46"/>
    </row>
    <row r="3350" spans="1:25" ht="15" customHeight="1" x14ac:dyDescent="0.2">
      <c r="A3350" s="46"/>
      <c r="B3350" s="259" t="s">
        <v>789</v>
      </c>
      <c r="C3350" s="267" t="s">
        <v>24</v>
      </c>
      <c r="D3350" s="259" t="s">
        <v>25</v>
      </c>
      <c r="E3350" s="259" t="s">
        <v>26</v>
      </c>
      <c r="F3350" s="387" t="s">
        <v>917</v>
      </c>
      <c r="G3350" s="387"/>
      <c r="H3350" s="271" t="s">
        <v>27</v>
      </c>
      <c r="I3350" s="267" t="s">
        <v>28</v>
      </c>
      <c r="J3350" s="267" t="s">
        <v>29</v>
      </c>
      <c r="K3350" s="267" t="s">
        <v>30</v>
      </c>
      <c r="O3350" s="46"/>
      <c r="P3350" s="46"/>
      <c r="Q3350" s="46"/>
      <c r="R3350" s="46"/>
      <c r="S3350" s="46"/>
      <c r="T3350" s="46"/>
      <c r="U3350" s="46"/>
      <c r="V3350" s="46"/>
      <c r="W3350" s="46"/>
      <c r="X3350" s="46"/>
      <c r="Y3350" s="46"/>
    </row>
    <row r="3351" spans="1:25" ht="15" customHeight="1" x14ac:dyDescent="0.2">
      <c r="A3351" s="46"/>
      <c r="B3351" s="260" t="s">
        <v>918</v>
      </c>
      <c r="C3351" s="275" t="s">
        <v>3493</v>
      </c>
      <c r="D3351" s="260" t="s">
        <v>73</v>
      </c>
      <c r="E3351" s="260" t="s">
        <v>3494</v>
      </c>
      <c r="F3351" s="388" t="s">
        <v>978</v>
      </c>
      <c r="G3351" s="388"/>
      <c r="H3351" s="274" t="s">
        <v>49</v>
      </c>
      <c r="I3351" s="277">
        <v>1</v>
      </c>
      <c r="J3351" s="276">
        <v>64.11</v>
      </c>
      <c r="K3351" s="276">
        <v>64.11</v>
      </c>
      <c r="O3351" s="46"/>
      <c r="P3351" s="46"/>
      <c r="Q3351" s="46"/>
      <c r="R3351" s="46"/>
      <c r="S3351" s="46"/>
      <c r="T3351" s="46"/>
      <c r="U3351" s="46"/>
      <c r="V3351" s="46"/>
      <c r="W3351" s="46"/>
      <c r="X3351" s="46"/>
      <c r="Y3351" s="46"/>
    </row>
    <row r="3352" spans="1:25" ht="15" customHeight="1" x14ac:dyDescent="0.2">
      <c r="A3352" s="46"/>
      <c r="B3352" s="261" t="s">
        <v>953</v>
      </c>
      <c r="C3352" s="280" t="s">
        <v>991</v>
      </c>
      <c r="D3352" s="261" t="s">
        <v>47</v>
      </c>
      <c r="E3352" s="261" t="s">
        <v>992</v>
      </c>
      <c r="F3352" s="385" t="s">
        <v>3970</v>
      </c>
      <c r="G3352" s="385"/>
      <c r="H3352" s="279" t="s">
        <v>950</v>
      </c>
      <c r="I3352" s="282">
        <v>0.5</v>
      </c>
      <c r="J3352" s="281">
        <v>43.64</v>
      </c>
      <c r="K3352" s="281">
        <v>21.82</v>
      </c>
      <c r="O3352" s="46"/>
      <c r="P3352" s="46"/>
      <c r="Q3352" s="46"/>
      <c r="R3352" s="46"/>
      <c r="S3352" s="46"/>
      <c r="T3352" s="46"/>
      <c r="U3352" s="46"/>
      <c r="V3352" s="46"/>
      <c r="W3352" s="46"/>
      <c r="X3352" s="46"/>
      <c r="Y3352" s="46"/>
    </row>
    <row r="3353" spans="1:25" ht="15" customHeight="1" x14ac:dyDescent="0.2">
      <c r="A3353" s="46"/>
      <c r="B3353" s="261" t="s">
        <v>953</v>
      </c>
      <c r="C3353" s="280" t="s">
        <v>1019</v>
      </c>
      <c r="D3353" s="261" t="s">
        <v>47</v>
      </c>
      <c r="E3353" s="261" t="s">
        <v>1020</v>
      </c>
      <c r="F3353" s="385" t="s">
        <v>3970</v>
      </c>
      <c r="G3353" s="385"/>
      <c r="H3353" s="279" t="s">
        <v>950</v>
      </c>
      <c r="I3353" s="282">
        <v>0.5</v>
      </c>
      <c r="J3353" s="281">
        <v>24.73</v>
      </c>
      <c r="K3353" s="281">
        <v>12.36</v>
      </c>
      <c r="O3353" s="46"/>
      <c r="P3353" s="46"/>
      <c r="Q3353" s="46"/>
      <c r="R3353" s="46"/>
      <c r="S3353" s="46"/>
      <c r="T3353" s="46"/>
      <c r="U3353" s="46"/>
      <c r="V3353" s="46"/>
      <c r="W3353" s="46"/>
      <c r="X3353" s="46"/>
      <c r="Y3353" s="46"/>
    </row>
    <row r="3354" spans="1:25" ht="15" customHeight="1" x14ac:dyDescent="0.2">
      <c r="A3354" s="46"/>
      <c r="B3354" s="262" t="s">
        <v>919</v>
      </c>
      <c r="C3354" s="284" t="s">
        <v>3739</v>
      </c>
      <c r="D3354" s="262" t="s">
        <v>284</v>
      </c>
      <c r="E3354" s="262" t="s">
        <v>3740</v>
      </c>
      <c r="F3354" s="389" t="s">
        <v>923</v>
      </c>
      <c r="G3354" s="389"/>
      <c r="H3354" s="283" t="s">
        <v>49</v>
      </c>
      <c r="I3354" s="286">
        <v>1</v>
      </c>
      <c r="J3354" s="285">
        <v>29.9312</v>
      </c>
      <c r="K3354" s="285">
        <v>29.93</v>
      </c>
      <c r="O3354" s="46"/>
      <c r="P3354" s="46"/>
      <c r="Q3354" s="46"/>
      <c r="R3354" s="46"/>
      <c r="S3354" s="46"/>
      <c r="T3354" s="46"/>
      <c r="U3354" s="46"/>
      <c r="V3354" s="46"/>
      <c r="W3354" s="46"/>
      <c r="X3354" s="46"/>
      <c r="Y3354" s="46"/>
    </row>
    <row r="3355" spans="1:25" ht="15" customHeight="1" x14ac:dyDescent="0.2">
      <c r="A3355" s="46"/>
      <c r="B3355" s="263"/>
      <c r="C3355" s="263"/>
      <c r="D3355" s="263"/>
      <c r="E3355" s="263"/>
      <c r="F3355" s="263" t="s">
        <v>924</v>
      </c>
      <c r="G3355" s="289">
        <v>29.99</v>
      </c>
      <c r="H3355" s="263" t="s">
        <v>925</v>
      </c>
      <c r="I3355" s="289">
        <v>0</v>
      </c>
      <c r="J3355" s="263" t="s">
        <v>926</v>
      </c>
      <c r="K3355" s="289">
        <v>29.99</v>
      </c>
      <c r="O3355" s="46"/>
      <c r="P3355" s="46"/>
      <c r="Q3355" s="46"/>
      <c r="R3355" s="46"/>
      <c r="S3355" s="46"/>
      <c r="T3355" s="46"/>
      <c r="U3355" s="46"/>
      <c r="V3355" s="46"/>
      <c r="W3355" s="46"/>
      <c r="X3355" s="46"/>
      <c r="Y3355" s="46"/>
    </row>
    <row r="3356" spans="1:25" ht="15" customHeight="1" x14ac:dyDescent="0.2">
      <c r="A3356" s="46"/>
      <c r="B3356" s="263"/>
      <c r="C3356" s="263"/>
      <c r="D3356" s="263"/>
      <c r="E3356" s="263"/>
      <c r="F3356" s="263" t="s">
        <v>927</v>
      </c>
      <c r="G3356" s="289">
        <v>13.34</v>
      </c>
      <c r="H3356" s="263"/>
      <c r="I3356" s="386" t="s">
        <v>928</v>
      </c>
      <c r="J3356" s="386"/>
      <c r="K3356" s="289">
        <v>77.45</v>
      </c>
      <c r="O3356" s="46"/>
      <c r="P3356" s="46"/>
      <c r="Q3356" s="46"/>
      <c r="R3356" s="46"/>
      <c r="S3356" s="46"/>
      <c r="T3356" s="46"/>
      <c r="U3356" s="46"/>
      <c r="V3356" s="46"/>
      <c r="W3356" s="46"/>
      <c r="X3356" s="46"/>
      <c r="Y3356" s="46"/>
    </row>
    <row r="3357" spans="1:25" ht="15" customHeight="1" x14ac:dyDescent="0.2">
      <c r="A3357" s="46"/>
      <c r="B3357" s="401" t="s">
        <v>2776</v>
      </c>
      <c r="C3357" s="401"/>
      <c r="D3357" s="401"/>
      <c r="E3357" s="401"/>
      <c r="F3357" s="401"/>
      <c r="G3357" s="401"/>
      <c r="H3357" s="401"/>
      <c r="I3357" s="401"/>
      <c r="J3357" s="401"/>
      <c r="K3357" s="401"/>
      <c r="O3357" s="46"/>
      <c r="P3357" s="46"/>
      <c r="Q3357" s="46"/>
      <c r="R3357" s="46"/>
      <c r="S3357" s="46"/>
      <c r="T3357" s="46"/>
      <c r="U3357" s="46"/>
      <c r="V3357" s="46"/>
      <c r="W3357" s="46"/>
      <c r="X3357" s="46"/>
      <c r="Y3357" s="46"/>
    </row>
    <row r="3358" spans="1:25" ht="15" customHeight="1" thickBot="1" x14ac:dyDescent="0.25">
      <c r="A3358" s="46"/>
      <c r="B3358" s="425" t="s">
        <v>3824</v>
      </c>
      <c r="C3358" s="425"/>
      <c r="D3358" s="425"/>
      <c r="E3358" s="425"/>
      <c r="F3358" s="425"/>
      <c r="G3358" s="425"/>
      <c r="H3358" s="425"/>
      <c r="I3358" s="425"/>
      <c r="J3358" s="425"/>
      <c r="K3358" s="425"/>
      <c r="O3358" s="46"/>
      <c r="P3358" s="46"/>
      <c r="Q3358" s="46"/>
      <c r="R3358" s="46"/>
      <c r="S3358" s="46"/>
      <c r="T3358" s="46"/>
      <c r="U3358" s="46"/>
      <c r="V3358" s="46"/>
      <c r="W3358" s="46"/>
      <c r="X3358" s="46"/>
      <c r="Y3358" s="46"/>
    </row>
    <row r="3359" spans="1:25" ht="15" customHeight="1" thickTop="1" x14ac:dyDescent="0.2">
      <c r="A3359" s="46"/>
      <c r="B3359" s="278"/>
      <c r="C3359" s="278"/>
      <c r="D3359" s="278"/>
      <c r="E3359" s="278"/>
      <c r="F3359" s="278"/>
      <c r="G3359" s="278"/>
      <c r="H3359" s="278"/>
      <c r="I3359" s="278"/>
      <c r="J3359" s="278"/>
      <c r="K3359" s="278"/>
      <c r="O3359" s="46"/>
      <c r="P3359" s="46"/>
      <c r="Q3359" s="46"/>
      <c r="R3359" s="46"/>
      <c r="S3359" s="46"/>
      <c r="T3359" s="46"/>
      <c r="U3359" s="46"/>
      <c r="V3359" s="46"/>
      <c r="W3359" s="46"/>
      <c r="X3359" s="46"/>
      <c r="Y3359" s="46"/>
    </row>
    <row r="3360" spans="1:25" ht="15" customHeight="1" x14ac:dyDescent="0.2">
      <c r="A3360" s="46"/>
      <c r="B3360" s="259" t="s">
        <v>790</v>
      </c>
      <c r="C3360" s="267" t="s">
        <v>24</v>
      </c>
      <c r="D3360" s="259" t="s">
        <v>25</v>
      </c>
      <c r="E3360" s="259" t="s">
        <v>26</v>
      </c>
      <c r="F3360" s="387" t="s">
        <v>917</v>
      </c>
      <c r="G3360" s="387"/>
      <c r="H3360" s="271" t="s">
        <v>27</v>
      </c>
      <c r="I3360" s="267" t="s">
        <v>28</v>
      </c>
      <c r="J3360" s="267" t="s">
        <v>29</v>
      </c>
      <c r="K3360" s="267" t="s">
        <v>30</v>
      </c>
      <c r="O3360" s="46"/>
      <c r="P3360" s="46"/>
      <c r="Q3360" s="46"/>
      <c r="R3360" s="46"/>
      <c r="S3360" s="46"/>
      <c r="T3360" s="46"/>
      <c r="U3360" s="46"/>
      <c r="V3360" s="46"/>
      <c r="W3360" s="46"/>
      <c r="X3360" s="46"/>
      <c r="Y3360" s="46"/>
    </row>
    <row r="3361" spans="1:25" ht="15" customHeight="1" x14ac:dyDescent="0.2">
      <c r="A3361" s="46"/>
      <c r="B3361" s="260" t="s">
        <v>918</v>
      </c>
      <c r="C3361" s="275" t="s">
        <v>3037</v>
      </c>
      <c r="D3361" s="260" t="s">
        <v>73</v>
      </c>
      <c r="E3361" s="260" t="s">
        <v>3038</v>
      </c>
      <c r="F3361" s="388" t="s">
        <v>978</v>
      </c>
      <c r="G3361" s="388"/>
      <c r="H3361" s="274" t="s">
        <v>49</v>
      </c>
      <c r="I3361" s="277">
        <v>1</v>
      </c>
      <c r="J3361" s="276">
        <v>17.14</v>
      </c>
      <c r="K3361" s="276">
        <v>17.14</v>
      </c>
      <c r="O3361" s="46"/>
      <c r="P3361" s="46"/>
      <c r="Q3361" s="46"/>
      <c r="R3361" s="46"/>
      <c r="S3361" s="46"/>
      <c r="T3361" s="46"/>
      <c r="U3361" s="46"/>
      <c r="V3361" s="46"/>
      <c r="W3361" s="46"/>
      <c r="X3361" s="46"/>
      <c r="Y3361" s="46"/>
    </row>
    <row r="3362" spans="1:25" ht="15" customHeight="1" x14ac:dyDescent="0.2">
      <c r="A3362" s="46"/>
      <c r="B3362" s="261" t="s">
        <v>953</v>
      </c>
      <c r="C3362" s="280" t="s">
        <v>991</v>
      </c>
      <c r="D3362" s="261" t="s">
        <v>47</v>
      </c>
      <c r="E3362" s="261" t="s">
        <v>992</v>
      </c>
      <c r="F3362" s="385" t="s">
        <v>3970</v>
      </c>
      <c r="G3362" s="385"/>
      <c r="H3362" s="279" t="s">
        <v>950</v>
      </c>
      <c r="I3362" s="282">
        <v>0.14399999999999999</v>
      </c>
      <c r="J3362" s="281">
        <v>43.64</v>
      </c>
      <c r="K3362" s="281">
        <v>6.28</v>
      </c>
      <c r="O3362" s="46"/>
      <c r="P3362" s="46"/>
      <c r="Q3362" s="46"/>
      <c r="R3362" s="46"/>
      <c r="S3362" s="46"/>
      <c r="T3362" s="46"/>
      <c r="U3362" s="46"/>
      <c r="V3362" s="46"/>
      <c r="W3362" s="46"/>
      <c r="X3362" s="46"/>
      <c r="Y3362" s="46"/>
    </row>
    <row r="3363" spans="1:25" ht="15" customHeight="1" x14ac:dyDescent="0.2">
      <c r="A3363" s="46"/>
      <c r="B3363" s="261" t="s">
        <v>953</v>
      </c>
      <c r="C3363" s="280" t="s">
        <v>988</v>
      </c>
      <c r="D3363" s="261" t="s">
        <v>47</v>
      </c>
      <c r="E3363" s="261" t="s">
        <v>989</v>
      </c>
      <c r="F3363" s="385" t="s">
        <v>3970</v>
      </c>
      <c r="G3363" s="385"/>
      <c r="H3363" s="279" t="s">
        <v>950</v>
      </c>
      <c r="I3363" s="282">
        <v>0.14399999999999999</v>
      </c>
      <c r="J3363" s="281">
        <v>27.19</v>
      </c>
      <c r="K3363" s="281">
        <v>3.91</v>
      </c>
      <c r="O3363" s="46"/>
      <c r="P3363" s="46"/>
      <c r="Q3363" s="46"/>
      <c r="R3363" s="46"/>
      <c r="S3363" s="46"/>
      <c r="T3363" s="46"/>
      <c r="U3363" s="46"/>
      <c r="V3363" s="46"/>
      <c r="W3363" s="46"/>
      <c r="X3363" s="46"/>
      <c r="Y3363" s="46"/>
    </row>
    <row r="3364" spans="1:25" ht="15" customHeight="1" x14ac:dyDescent="0.2">
      <c r="A3364" s="46"/>
      <c r="B3364" s="262" t="s">
        <v>919</v>
      </c>
      <c r="C3364" s="284" t="s">
        <v>3134</v>
      </c>
      <c r="D3364" s="262" t="s">
        <v>43</v>
      </c>
      <c r="E3364" s="262" t="s">
        <v>3135</v>
      </c>
      <c r="F3364" s="389" t="s">
        <v>923</v>
      </c>
      <c r="G3364" s="389"/>
      <c r="H3364" s="283" t="s">
        <v>49</v>
      </c>
      <c r="I3364" s="286">
        <v>1</v>
      </c>
      <c r="J3364" s="285">
        <v>6.95</v>
      </c>
      <c r="K3364" s="285">
        <v>6.95</v>
      </c>
      <c r="O3364" s="46"/>
      <c r="P3364" s="46"/>
      <c r="Q3364" s="46"/>
      <c r="R3364" s="46"/>
      <c r="S3364" s="46"/>
      <c r="T3364" s="46"/>
      <c r="U3364" s="46"/>
      <c r="V3364" s="46"/>
      <c r="W3364" s="46"/>
      <c r="X3364" s="46"/>
      <c r="Y3364" s="46"/>
    </row>
    <row r="3365" spans="1:25" ht="15" customHeight="1" x14ac:dyDescent="0.2">
      <c r="A3365" s="46"/>
      <c r="B3365" s="263"/>
      <c r="C3365" s="263"/>
      <c r="D3365" s="263"/>
      <c r="E3365" s="263"/>
      <c r="F3365" s="263" t="s">
        <v>924</v>
      </c>
      <c r="G3365" s="289">
        <v>8.9700000000000006</v>
      </c>
      <c r="H3365" s="263" t="s">
        <v>925</v>
      </c>
      <c r="I3365" s="289">
        <v>0</v>
      </c>
      <c r="J3365" s="263" t="s">
        <v>926</v>
      </c>
      <c r="K3365" s="289">
        <v>8.9700000000000006</v>
      </c>
      <c r="O3365" s="46"/>
      <c r="P3365" s="46"/>
      <c r="Q3365" s="46"/>
      <c r="R3365" s="46"/>
      <c r="S3365" s="46"/>
      <c r="T3365" s="46"/>
      <c r="U3365" s="46"/>
      <c r="V3365" s="46"/>
      <c r="W3365" s="46"/>
      <c r="X3365" s="46"/>
      <c r="Y3365" s="46"/>
    </row>
    <row r="3366" spans="1:25" ht="15" customHeight="1" x14ac:dyDescent="0.2">
      <c r="A3366" s="46"/>
      <c r="B3366" s="263"/>
      <c r="C3366" s="263"/>
      <c r="D3366" s="263"/>
      <c r="E3366" s="263"/>
      <c r="F3366" s="263" t="s">
        <v>927</v>
      </c>
      <c r="G3366" s="289">
        <v>3.56</v>
      </c>
      <c r="H3366" s="263"/>
      <c r="I3366" s="386" t="s">
        <v>928</v>
      </c>
      <c r="J3366" s="386"/>
      <c r="K3366" s="289">
        <v>20.7</v>
      </c>
      <c r="O3366" s="46"/>
      <c r="P3366" s="46"/>
      <c r="Q3366" s="46"/>
      <c r="R3366" s="46"/>
      <c r="S3366" s="46"/>
      <c r="T3366" s="46"/>
      <c r="U3366" s="46"/>
      <c r="V3366" s="46"/>
      <c r="W3366" s="46"/>
      <c r="X3366" s="46"/>
      <c r="Y3366" s="46"/>
    </row>
    <row r="3367" spans="1:25" ht="15" customHeight="1" x14ac:dyDescent="0.2">
      <c r="A3367" s="46"/>
      <c r="B3367" s="401" t="s">
        <v>2776</v>
      </c>
      <c r="C3367" s="401"/>
      <c r="D3367" s="401"/>
      <c r="E3367" s="401"/>
      <c r="F3367" s="401"/>
      <c r="G3367" s="401"/>
      <c r="H3367" s="401"/>
      <c r="I3367" s="401"/>
      <c r="J3367" s="401"/>
      <c r="K3367" s="401"/>
      <c r="O3367" s="46"/>
      <c r="P3367" s="46"/>
      <c r="Q3367" s="46"/>
      <c r="R3367" s="46"/>
      <c r="S3367" s="46"/>
      <c r="T3367" s="46"/>
      <c r="U3367" s="46"/>
      <c r="V3367" s="46"/>
      <c r="W3367" s="46"/>
      <c r="X3367" s="46"/>
      <c r="Y3367" s="46"/>
    </row>
    <row r="3368" spans="1:25" ht="15" customHeight="1" thickBot="1" x14ac:dyDescent="0.25">
      <c r="A3368" s="46"/>
      <c r="B3368" s="425" t="s">
        <v>3160</v>
      </c>
      <c r="C3368" s="425"/>
      <c r="D3368" s="425"/>
      <c r="E3368" s="425"/>
      <c r="F3368" s="425"/>
      <c r="G3368" s="425"/>
      <c r="H3368" s="425"/>
      <c r="I3368" s="425"/>
      <c r="J3368" s="425"/>
      <c r="K3368" s="425"/>
      <c r="O3368" s="46"/>
      <c r="P3368" s="46"/>
      <c r="Q3368" s="46"/>
      <c r="R3368" s="46"/>
      <c r="S3368" s="46"/>
      <c r="T3368" s="46"/>
      <c r="U3368" s="46"/>
      <c r="V3368" s="46"/>
      <c r="W3368" s="46"/>
      <c r="X3368" s="46"/>
      <c r="Y3368" s="46"/>
    </row>
    <row r="3369" spans="1:25" ht="15" customHeight="1" thickTop="1" x14ac:dyDescent="0.2">
      <c r="A3369" s="46"/>
      <c r="B3369" s="278"/>
      <c r="C3369" s="278"/>
      <c r="D3369" s="278"/>
      <c r="E3369" s="278"/>
      <c r="F3369" s="278"/>
      <c r="G3369" s="278"/>
      <c r="H3369" s="278"/>
      <c r="I3369" s="278"/>
      <c r="J3369" s="278"/>
      <c r="K3369" s="278"/>
      <c r="O3369" s="46"/>
      <c r="P3369" s="46"/>
      <c r="Q3369" s="46"/>
      <c r="R3369" s="46"/>
      <c r="S3369" s="46"/>
      <c r="T3369" s="46"/>
      <c r="U3369" s="46"/>
      <c r="V3369" s="46"/>
      <c r="W3369" s="46"/>
      <c r="X3369" s="46"/>
      <c r="Y3369" s="46"/>
    </row>
    <row r="3370" spans="1:25" ht="15" customHeight="1" x14ac:dyDescent="0.2">
      <c r="A3370" s="46"/>
      <c r="B3370" s="259" t="s">
        <v>3039</v>
      </c>
      <c r="C3370" s="267" t="s">
        <v>24</v>
      </c>
      <c r="D3370" s="259" t="s">
        <v>25</v>
      </c>
      <c r="E3370" s="259" t="s">
        <v>26</v>
      </c>
      <c r="F3370" s="387" t="s">
        <v>917</v>
      </c>
      <c r="G3370" s="387"/>
      <c r="H3370" s="271" t="s">
        <v>27</v>
      </c>
      <c r="I3370" s="267" t="s">
        <v>28</v>
      </c>
      <c r="J3370" s="267" t="s">
        <v>29</v>
      </c>
      <c r="K3370" s="267" t="s">
        <v>30</v>
      </c>
      <c r="O3370" s="46"/>
      <c r="P3370" s="46"/>
      <c r="Q3370" s="46"/>
      <c r="R3370" s="46"/>
      <c r="S3370" s="46"/>
      <c r="T3370" s="46"/>
      <c r="U3370" s="46"/>
      <c r="V3370" s="46"/>
      <c r="W3370" s="46"/>
      <c r="X3370" s="46"/>
      <c r="Y3370" s="46"/>
    </row>
    <row r="3371" spans="1:25" ht="15" customHeight="1" x14ac:dyDescent="0.2">
      <c r="A3371" s="46"/>
      <c r="B3371" s="260" t="s">
        <v>918</v>
      </c>
      <c r="C3371" s="275" t="s">
        <v>3495</v>
      </c>
      <c r="D3371" s="260" t="s">
        <v>73</v>
      </c>
      <c r="E3371" s="260" t="s">
        <v>3496</v>
      </c>
      <c r="F3371" s="388" t="s">
        <v>978</v>
      </c>
      <c r="G3371" s="388"/>
      <c r="H3371" s="274" t="s">
        <v>49</v>
      </c>
      <c r="I3371" s="277">
        <v>1</v>
      </c>
      <c r="J3371" s="276">
        <v>32.99</v>
      </c>
      <c r="K3371" s="276">
        <v>32.99</v>
      </c>
      <c r="O3371" s="46"/>
      <c r="P3371" s="46"/>
      <c r="Q3371" s="46"/>
      <c r="R3371" s="46"/>
      <c r="S3371" s="46"/>
      <c r="T3371" s="46"/>
      <c r="U3371" s="46"/>
      <c r="V3371" s="46"/>
      <c r="W3371" s="46"/>
      <c r="X3371" s="46"/>
      <c r="Y3371" s="46"/>
    </row>
    <row r="3372" spans="1:25" ht="15" customHeight="1" x14ac:dyDescent="0.2">
      <c r="A3372" s="46"/>
      <c r="B3372" s="261" t="s">
        <v>953</v>
      </c>
      <c r="C3372" s="280" t="s">
        <v>1019</v>
      </c>
      <c r="D3372" s="261" t="s">
        <v>47</v>
      </c>
      <c r="E3372" s="261" t="s">
        <v>1020</v>
      </c>
      <c r="F3372" s="385" t="s">
        <v>3970</v>
      </c>
      <c r="G3372" s="385"/>
      <c r="H3372" s="279" t="s">
        <v>950</v>
      </c>
      <c r="I3372" s="282">
        <v>0.35</v>
      </c>
      <c r="J3372" s="281">
        <v>24.73</v>
      </c>
      <c r="K3372" s="281">
        <v>8.65</v>
      </c>
      <c r="O3372" s="46"/>
      <c r="P3372" s="46"/>
      <c r="Q3372" s="46"/>
      <c r="R3372" s="46"/>
      <c r="S3372" s="46"/>
      <c r="T3372" s="46"/>
      <c r="U3372" s="46"/>
      <c r="V3372" s="46"/>
      <c r="W3372" s="46"/>
      <c r="X3372" s="46"/>
      <c r="Y3372" s="46"/>
    </row>
    <row r="3373" spans="1:25" ht="15" customHeight="1" x14ac:dyDescent="0.2">
      <c r="A3373" s="46"/>
      <c r="B3373" s="261" t="s">
        <v>953</v>
      </c>
      <c r="C3373" s="280" t="s">
        <v>991</v>
      </c>
      <c r="D3373" s="261" t="s">
        <v>47</v>
      </c>
      <c r="E3373" s="261" t="s">
        <v>992</v>
      </c>
      <c r="F3373" s="385" t="s">
        <v>3970</v>
      </c>
      <c r="G3373" s="385"/>
      <c r="H3373" s="279" t="s">
        <v>950</v>
      </c>
      <c r="I3373" s="282">
        <v>0.35</v>
      </c>
      <c r="J3373" s="281">
        <v>43.64</v>
      </c>
      <c r="K3373" s="281">
        <v>15.27</v>
      </c>
      <c r="O3373" s="46"/>
      <c r="P3373" s="46"/>
      <c r="Q3373" s="46"/>
      <c r="R3373" s="46"/>
      <c r="S3373" s="46"/>
      <c r="T3373" s="46"/>
      <c r="U3373" s="46"/>
      <c r="V3373" s="46"/>
      <c r="W3373" s="46"/>
      <c r="X3373" s="46"/>
      <c r="Y3373" s="46"/>
    </row>
    <row r="3374" spans="1:25" ht="15" customHeight="1" x14ac:dyDescent="0.2">
      <c r="A3374" s="46"/>
      <c r="B3374" s="262" t="s">
        <v>919</v>
      </c>
      <c r="C3374" s="284" t="s">
        <v>3741</v>
      </c>
      <c r="D3374" s="262" t="s">
        <v>39</v>
      </c>
      <c r="E3374" s="262" t="s">
        <v>3742</v>
      </c>
      <c r="F3374" s="389" t="s">
        <v>923</v>
      </c>
      <c r="G3374" s="389"/>
      <c r="H3374" s="283" t="s">
        <v>304</v>
      </c>
      <c r="I3374" s="286">
        <v>1</v>
      </c>
      <c r="J3374" s="285">
        <v>9.07</v>
      </c>
      <c r="K3374" s="285">
        <v>9.07</v>
      </c>
      <c r="O3374" s="46"/>
      <c r="P3374" s="46"/>
      <c r="Q3374" s="46"/>
      <c r="R3374" s="46"/>
      <c r="S3374" s="46"/>
      <c r="T3374" s="46"/>
      <c r="U3374" s="46"/>
      <c r="V3374" s="46"/>
      <c r="W3374" s="46"/>
      <c r="X3374" s="46"/>
      <c r="Y3374" s="46"/>
    </row>
    <row r="3375" spans="1:25" ht="15" customHeight="1" x14ac:dyDescent="0.2">
      <c r="A3375" s="46"/>
      <c r="B3375" s="263"/>
      <c r="C3375" s="263"/>
      <c r="D3375" s="263"/>
      <c r="E3375" s="263"/>
      <c r="F3375" s="263" t="s">
        <v>924</v>
      </c>
      <c r="G3375" s="289">
        <v>20.99</v>
      </c>
      <c r="H3375" s="263" t="s">
        <v>925</v>
      </c>
      <c r="I3375" s="289">
        <v>0</v>
      </c>
      <c r="J3375" s="263" t="s">
        <v>926</v>
      </c>
      <c r="K3375" s="289">
        <v>20.99</v>
      </c>
      <c r="O3375" s="46"/>
      <c r="P3375" s="46"/>
      <c r="Q3375" s="46"/>
      <c r="R3375" s="46"/>
      <c r="S3375" s="46"/>
      <c r="T3375" s="46"/>
      <c r="U3375" s="46"/>
      <c r="V3375" s="46"/>
      <c r="W3375" s="46"/>
      <c r="X3375" s="46"/>
      <c r="Y3375" s="46"/>
    </row>
    <row r="3376" spans="1:25" ht="15" customHeight="1" x14ac:dyDescent="0.2">
      <c r="A3376" s="46"/>
      <c r="B3376" s="263"/>
      <c r="C3376" s="263"/>
      <c r="D3376" s="263"/>
      <c r="E3376" s="263"/>
      <c r="F3376" s="263" t="s">
        <v>927</v>
      </c>
      <c r="G3376" s="289">
        <v>6.86</v>
      </c>
      <c r="H3376" s="263"/>
      <c r="I3376" s="386" t="s">
        <v>928</v>
      </c>
      <c r="J3376" s="386"/>
      <c r="K3376" s="289">
        <v>39.85</v>
      </c>
      <c r="O3376" s="46"/>
      <c r="P3376" s="46"/>
      <c r="Q3376" s="46"/>
      <c r="R3376" s="46"/>
      <c r="S3376" s="46"/>
      <c r="T3376" s="46"/>
      <c r="U3376" s="46"/>
      <c r="V3376" s="46"/>
      <c r="W3376" s="46"/>
      <c r="X3376" s="46"/>
      <c r="Y3376" s="46"/>
    </row>
    <row r="3377" spans="1:25" ht="45.6" customHeight="1" x14ac:dyDescent="0.2">
      <c r="A3377" s="46"/>
      <c r="B3377" s="401" t="s">
        <v>2776</v>
      </c>
      <c r="C3377" s="401"/>
      <c r="D3377" s="401"/>
      <c r="E3377" s="401"/>
      <c r="F3377" s="401"/>
      <c r="G3377" s="401"/>
      <c r="H3377" s="401"/>
      <c r="I3377" s="401"/>
      <c r="J3377" s="401"/>
      <c r="K3377" s="401"/>
      <c r="O3377" s="46"/>
      <c r="P3377" s="46"/>
      <c r="Q3377" s="46"/>
      <c r="R3377" s="46"/>
      <c r="S3377" s="46"/>
      <c r="T3377" s="46"/>
      <c r="U3377" s="46"/>
      <c r="V3377" s="46"/>
      <c r="W3377" s="46"/>
      <c r="X3377" s="46"/>
      <c r="Y3377" s="46"/>
    </row>
    <row r="3378" spans="1:25" ht="15" customHeight="1" thickBot="1" x14ac:dyDescent="0.25">
      <c r="A3378" s="46"/>
      <c r="B3378" s="425" t="s">
        <v>3825</v>
      </c>
      <c r="C3378" s="425"/>
      <c r="D3378" s="425"/>
      <c r="E3378" s="425"/>
      <c r="F3378" s="425"/>
      <c r="G3378" s="425"/>
      <c r="H3378" s="425"/>
      <c r="I3378" s="425"/>
      <c r="J3378" s="425"/>
      <c r="K3378" s="425"/>
      <c r="O3378" s="46"/>
      <c r="P3378" s="46"/>
      <c r="Q3378" s="46"/>
      <c r="R3378" s="46"/>
      <c r="S3378" s="46"/>
      <c r="T3378" s="46"/>
      <c r="U3378" s="46"/>
      <c r="V3378" s="46"/>
      <c r="W3378" s="46"/>
      <c r="X3378" s="46"/>
      <c r="Y3378" s="46"/>
    </row>
    <row r="3379" spans="1:25" ht="15" customHeight="1" thickTop="1" x14ac:dyDescent="0.2">
      <c r="A3379" s="46"/>
      <c r="B3379" s="278"/>
      <c r="C3379" s="278"/>
      <c r="D3379" s="278"/>
      <c r="E3379" s="278"/>
      <c r="F3379" s="278"/>
      <c r="G3379" s="278"/>
      <c r="H3379" s="278"/>
      <c r="I3379" s="278"/>
      <c r="J3379" s="278"/>
      <c r="K3379" s="278"/>
      <c r="O3379" s="46"/>
      <c r="P3379" s="46"/>
      <c r="Q3379" s="46"/>
      <c r="R3379" s="46"/>
      <c r="S3379" s="46"/>
      <c r="T3379" s="46"/>
      <c r="U3379" s="46"/>
      <c r="V3379" s="46"/>
      <c r="W3379" s="46"/>
      <c r="X3379" s="46"/>
      <c r="Y3379" s="46"/>
    </row>
    <row r="3380" spans="1:25" ht="15" customHeight="1" x14ac:dyDescent="0.2">
      <c r="A3380" s="46"/>
      <c r="B3380" s="259" t="s">
        <v>3040</v>
      </c>
      <c r="C3380" s="267" t="s">
        <v>24</v>
      </c>
      <c r="D3380" s="259" t="s">
        <v>25</v>
      </c>
      <c r="E3380" s="259" t="s">
        <v>26</v>
      </c>
      <c r="F3380" s="387" t="s">
        <v>917</v>
      </c>
      <c r="G3380" s="387"/>
      <c r="H3380" s="271" t="s">
        <v>27</v>
      </c>
      <c r="I3380" s="267" t="s">
        <v>28</v>
      </c>
      <c r="J3380" s="267" t="s">
        <v>29</v>
      </c>
      <c r="K3380" s="267" t="s">
        <v>30</v>
      </c>
      <c r="O3380" s="46"/>
      <c r="P3380" s="46"/>
      <c r="Q3380" s="46"/>
      <c r="R3380" s="46"/>
      <c r="S3380" s="46"/>
      <c r="T3380" s="46"/>
      <c r="U3380" s="46"/>
      <c r="V3380" s="46"/>
      <c r="W3380" s="46"/>
      <c r="X3380" s="46"/>
      <c r="Y3380" s="46"/>
    </row>
    <row r="3381" spans="1:25" ht="15" customHeight="1" x14ac:dyDescent="0.2">
      <c r="A3381" s="46"/>
      <c r="B3381" s="260" t="s">
        <v>918</v>
      </c>
      <c r="C3381" s="275" t="s">
        <v>766</v>
      </c>
      <c r="D3381" s="260" t="s">
        <v>47</v>
      </c>
      <c r="E3381" s="260" t="s">
        <v>767</v>
      </c>
      <c r="F3381" s="388" t="s">
        <v>3978</v>
      </c>
      <c r="G3381" s="388"/>
      <c r="H3381" s="274" t="s">
        <v>83</v>
      </c>
      <c r="I3381" s="277">
        <v>1</v>
      </c>
      <c r="J3381" s="276">
        <v>26.27</v>
      </c>
      <c r="K3381" s="276">
        <v>26.27</v>
      </c>
      <c r="O3381" s="46"/>
      <c r="P3381" s="46"/>
      <c r="Q3381" s="46"/>
      <c r="R3381" s="46"/>
      <c r="S3381" s="46"/>
      <c r="T3381" s="46"/>
      <c r="U3381" s="46"/>
      <c r="V3381" s="46"/>
      <c r="W3381" s="46"/>
      <c r="X3381" s="46"/>
      <c r="Y3381" s="46"/>
    </row>
    <row r="3382" spans="1:25" ht="15" customHeight="1" x14ac:dyDescent="0.2">
      <c r="A3382" s="46"/>
      <c r="B3382" s="261" t="s">
        <v>953</v>
      </c>
      <c r="C3382" s="280" t="s">
        <v>991</v>
      </c>
      <c r="D3382" s="261" t="s">
        <v>47</v>
      </c>
      <c r="E3382" s="261" t="s">
        <v>992</v>
      </c>
      <c r="F3382" s="385" t="s">
        <v>3970</v>
      </c>
      <c r="G3382" s="385"/>
      <c r="H3382" s="279" t="s">
        <v>950</v>
      </c>
      <c r="I3382" s="282">
        <v>0.105</v>
      </c>
      <c r="J3382" s="281">
        <v>43.64</v>
      </c>
      <c r="K3382" s="281">
        <v>4.58</v>
      </c>
      <c r="O3382" s="46"/>
      <c r="P3382" s="46"/>
      <c r="Q3382" s="46"/>
      <c r="R3382" s="46"/>
      <c r="S3382" s="46"/>
      <c r="T3382" s="46"/>
      <c r="U3382" s="46"/>
      <c r="V3382" s="46"/>
      <c r="W3382" s="46"/>
      <c r="X3382" s="46"/>
      <c r="Y3382" s="46"/>
    </row>
    <row r="3383" spans="1:25" ht="15" customHeight="1" x14ac:dyDescent="0.2">
      <c r="A3383" s="46"/>
      <c r="B3383" s="261" t="s">
        <v>953</v>
      </c>
      <c r="C3383" s="280" t="s">
        <v>988</v>
      </c>
      <c r="D3383" s="261" t="s">
        <v>47</v>
      </c>
      <c r="E3383" s="261" t="s">
        <v>989</v>
      </c>
      <c r="F3383" s="385" t="s">
        <v>3970</v>
      </c>
      <c r="G3383" s="385"/>
      <c r="H3383" s="279" t="s">
        <v>950</v>
      </c>
      <c r="I3383" s="282">
        <v>0.105</v>
      </c>
      <c r="J3383" s="281">
        <v>27.19</v>
      </c>
      <c r="K3383" s="281">
        <v>2.85</v>
      </c>
      <c r="O3383" s="46"/>
      <c r="P3383" s="46"/>
      <c r="Q3383" s="46"/>
      <c r="R3383" s="46"/>
      <c r="S3383" s="46"/>
      <c r="T3383" s="46"/>
      <c r="U3383" s="46"/>
      <c r="V3383" s="46"/>
      <c r="W3383" s="46"/>
      <c r="X3383" s="46"/>
      <c r="Y3383" s="46"/>
    </row>
    <row r="3384" spans="1:25" ht="15" customHeight="1" x14ac:dyDescent="0.2">
      <c r="A3384" s="46"/>
      <c r="B3384" s="261" t="s">
        <v>953</v>
      </c>
      <c r="C3384" s="280" t="s">
        <v>1736</v>
      </c>
      <c r="D3384" s="261" t="s">
        <v>47</v>
      </c>
      <c r="E3384" s="261" t="s">
        <v>1737</v>
      </c>
      <c r="F3384" s="385" t="s">
        <v>4032</v>
      </c>
      <c r="G3384" s="385"/>
      <c r="H3384" s="279" t="s">
        <v>83</v>
      </c>
      <c r="I3384" s="282">
        <v>1</v>
      </c>
      <c r="J3384" s="281">
        <v>10.4</v>
      </c>
      <c r="K3384" s="281">
        <v>10.4</v>
      </c>
      <c r="O3384" s="46"/>
      <c r="P3384" s="46"/>
      <c r="Q3384" s="46"/>
      <c r="R3384" s="46"/>
      <c r="S3384" s="46"/>
      <c r="T3384" s="46"/>
      <c r="U3384" s="46"/>
      <c r="V3384" s="46"/>
      <c r="W3384" s="46"/>
      <c r="X3384" s="46"/>
      <c r="Y3384" s="46"/>
    </row>
    <row r="3385" spans="1:25" ht="15" customHeight="1" x14ac:dyDescent="0.2">
      <c r="A3385" s="46"/>
      <c r="B3385" s="262" t="s">
        <v>919</v>
      </c>
      <c r="C3385" s="284" t="s">
        <v>1738</v>
      </c>
      <c r="D3385" s="262" t="s">
        <v>47</v>
      </c>
      <c r="E3385" s="262" t="s">
        <v>1739</v>
      </c>
      <c r="F3385" s="389" t="s">
        <v>923</v>
      </c>
      <c r="G3385" s="389"/>
      <c r="H3385" s="283" t="s">
        <v>83</v>
      </c>
      <c r="I3385" s="286">
        <v>1.1000000000000001</v>
      </c>
      <c r="J3385" s="285">
        <v>7.68</v>
      </c>
      <c r="K3385" s="285">
        <v>8.44</v>
      </c>
      <c r="O3385" s="46"/>
      <c r="P3385" s="46"/>
      <c r="Q3385" s="46"/>
      <c r="R3385" s="46"/>
      <c r="S3385" s="46"/>
      <c r="T3385" s="46"/>
      <c r="U3385" s="46"/>
      <c r="V3385" s="46"/>
      <c r="W3385" s="46"/>
      <c r="X3385" s="46"/>
      <c r="Y3385" s="46"/>
    </row>
    <row r="3386" spans="1:25" ht="15" customHeight="1" x14ac:dyDescent="0.2">
      <c r="A3386" s="46"/>
      <c r="B3386" s="263"/>
      <c r="C3386" s="263"/>
      <c r="D3386" s="263"/>
      <c r="E3386" s="263"/>
      <c r="F3386" s="263" t="s">
        <v>924</v>
      </c>
      <c r="G3386" s="289">
        <v>14.14</v>
      </c>
      <c r="H3386" s="263" t="s">
        <v>925</v>
      </c>
      <c r="I3386" s="289">
        <v>0</v>
      </c>
      <c r="J3386" s="263" t="s">
        <v>926</v>
      </c>
      <c r="K3386" s="289">
        <v>14.14</v>
      </c>
      <c r="O3386" s="46"/>
      <c r="P3386" s="46"/>
      <c r="Q3386" s="46"/>
      <c r="R3386" s="46"/>
      <c r="S3386" s="46"/>
      <c r="T3386" s="46"/>
      <c r="U3386" s="46"/>
      <c r="V3386" s="46"/>
      <c r="W3386" s="46"/>
      <c r="X3386" s="46"/>
      <c r="Y3386" s="46"/>
    </row>
    <row r="3387" spans="1:25" ht="45.6" customHeight="1" thickBot="1" x14ac:dyDescent="0.25">
      <c r="A3387" s="46"/>
      <c r="B3387" s="263"/>
      <c r="C3387" s="263"/>
      <c r="D3387" s="263"/>
      <c r="E3387" s="263"/>
      <c r="F3387" s="263" t="s">
        <v>927</v>
      </c>
      <c r="G3387" s="289">
        <v>5.46</v>
      </c>
      <c r="H3387" s="263"/>
      <c r="I3387" s="386" t="s">
        <v>928</v>
      </c>
      <c r="J3387" s="386"/>
      <c r="K3387" s="289">
        <v>31.73</v>
      </c>
      <c r="O3387" s="46"/>
      <c r="P3387" s="46"/>
      <c r="Q3387" s="46"/>
      <c r="R3387" s="46"/>
      <c r="S3387" s="46"/>
      <c r="T3387" s="46"/>
      <c r="U3387" s="46"/>
      <c r="V3387" s="46"/>
      <c r="W3387" s="46"/>
      <c r="X3387" s="46"/>
      <c r="Y3387" s="46"/>
    </row>
    <row r="3388" spans="1:25" ht="15" customHeight="1" thickTop="1" x14ac:dyDescent="0.2">
      <c r="A3388" s="46"/>
      <c r="B3388" s="278"/>
      <c r="C3388" s="278"/>
      <c r="D3388" s="278"/>
      <c r="E3388" s="278"/>
      <c r="F3388" s="278"/>
      <c r="G3388" s="278"/>
      <c r="H3388" s="278"/>
      <c r="I3388" s="278"/>
      <c r="J3388" s="278"/>
      <c r="K3388" s="278"/>
      <c r="O3388" s="46"/>
      <c r="P3388" s="46"/>
      <c r="Q3388" s="46"/>
      <c r="R3388" s="46"/>
      <c r="S3388" s="46"/>
      <c r="T3388" s="46"/>
      <c r="U3388" s="46"/>
      <c r="V3388" s="46"/>
      <c r="W3388" s="46"/>
      <c r="X3388" s="46"/>
      <c r="Y3388" s="46"/>
    </row>
    <row r="3389" spans="1:25" ht="15" customHeight="1" x14ac:dyDescent="0.2">
      <c r="A3389" s="46"/>
      <c r="B3389" s="259" t="s">
        <v>3041</v>
      </c>
      <c r="C3389" s="267" t="s">
        <v>24</v>
      </c>
      <c r="D3389" s="259" t="s">
        <v>25</v>
      </c>
      <c r="E3389" s="259" t="s">
        <v>26</v>
      </c>
      <c r="F3389" s="387" t="s">
        <v>917</v>
      </c>
      <c r="G3389" s="387"/>
      <c r="H3389" s="271" t="s">
        <v>27</v>
      </c>
      <c r="I3389" s="267" t="s">
        <v>28</v>
      </c>
      <c r="J3389" s="267" t="s">
        <v>29</v>
      </c>
      <c r="K3389" s="267" t="s">
        <v>30</v>
      </c>
      <c r="O3389" s="46"/>
      <c r="P3389" s="46"/>
      <c r="Q3389" s="46"/>
      <c r="R3389" s="46"/>
      <c r="S3389" s="46"/>
      <c r="T3389" s="46"/>
      <c r="U3389" s="46"/>
      <c r="V3389" s="46"/>
      <c r="W3389" s="46"/>
      <c r="X3389" s="46"/>
      <c r="Y3389" s="46"/>
    </row>
    <row r="3390" spans="1:25" ht="15" customHeight="1" x14ac:dyDescent="0.2">
      <c r="A3390" s="46"/>
      <c r="B3390" s="260" t="s">
        <v>918</v>
      </c>
      <c r="C3390" s="275" t="s">
        <v>769</v>
      </c>
      <c r="D3390" s="260" t="s">
        <v>47</v>
      </c>
      <c r="E3390" s="260" t="s">
        <v>770</v>
      </c>
      <c r="F3390" s="388" t="s">
        <v>3978</v>
      </c>
      <c r="G3390" s="388"/>
      <c r="H3390" s="274" t="s">
        <v>83</v>
      </c>
      <c r="I3390" s="277">
        <v>1</v>
      </c>
      <c r="J3390" s="276">
        <v>21.22</v>
      </c>
      <c r="K3390" s="276">
        <v>21.22</v>
      </c>
      <c r="O3390" s="46"/>
      <c r="P3390" s="46"/>
      <c r="Q3390" s="46"/>
      <c r="R3390" s="46"/>
      <c r="S3390" s="46"/>
      <c r="T3390" s="46"/>
      <c r="U3390" s="46"/>
      <c r="V3390" s="46"/>
      <c r="W3390" s="46"/>
      <c r="X3390" s="46"/>
      <c r="Y3390" s="46"/>
    </row>
    <row r="3391" spans="1:25" ht="15" customHeight="1" x14ac:dyDescent="0.2">
      <c r="A3391" s="46"/>
      <c r="B3391" s="261" t="s">
        <v>953</v>
      </c>
      <c r="C3391" s="280" t="s">
        <v>991</v>
      </c>
      <c r="D3391" s="261" t="s">
        <v>47</v>
      </c>
      <c r="E3391" s="261" t="s">
        <v>992</v>
      </c>
      <c r="F3391" s="385" t="s">
        <v>3970</v>
      </c>
      <c r="G3391" s="385"/>
      <c r="H3391" s="279" t="s">
        <v>950</v>
      </c>
      <c r="I3391" s="282">
        <v>9.0999999999999998E-2</v>
      </c>
      <c r="J3391" s="281">
        <v>43.64</v>
      </c>
      <c r="K3391" s="281">
        <v>3.97</v>
      </c>
      <c r="O3391" s="46"/>
      <c r="P3391" s="46"/>
      <c r="Q3391" s="46"/>
      <c r="R3391" s="46"/>
      <c r="S3391" s="46"/>
      <c r="T3391" s="46"/>
      <c r="U3391" s="46"/>
      <c r="V3391" s="46"/>
      <c r="W3391" s="46"/>
      <c r="X3391" s="46"/>
      <c r="Y3391" s="46"/>
    </row>
    <row r="3392" spans="1:25" ht="15" customHeight="1" x14ac:dyDescent="0.2">
      <c r="A3392" s="46"/>
      <c r="B3392" s="261" t="s">
        <v>953</v>
      </c>
      <c r="C3392" s="280" t="s">
        <v>988</v>
      </c>
      <c r="D3392" s="261" t="s">
        <v>47</v>
      </c>
      <c r="E3392" s="261" t="s">
        <v>989</v>
      </c>
      <c r="F3392" s="385" t="s">
        <v>3970</v>
      </c>
      <c r="G3392" s="385"/>
      <c r="H3392" s="279" t="s">
        <v>950</v>
      </c>
      <c r="I3392" s="282">
        <v>9.0999999999999998E-2</v>
      </c>
      <c r="J3392" s="281">
        <v>27.19</v>
      </c>
      <c r="K3392" s="281">
        <v>2.4700000000000002</v>
      </c>
      <c r="O3392" s="46"/>
      <c r="P3392" s="46"/>
      <c r="Q3392" s="46"/>
      <c r="R3392" s="46"/>
      <c r="S3392" s="46"/>
      <c r="T3392" s="46"/>
      <c r="U3392" s="46"/>
      <c r="V3392" s="46"/>
      <c r="W3392" s="46"/>
      <c r="X3392" s="46"/>
      <c r="Y3392" s="46"/>
    </row>
    <row r="3393" spans="1:25" ht="15" customHeight="1" x14ac:dyDescent="0.2">
      <c r="A3393" s="46"/>
      <c r="B3393" s="261" t="s">
        <v>953</v>
      </c>
      <c r="C3393" s="280" t="s">
        <v>1736</v>
      </c>
      <c r="D3393" s="261" t="s">
        <v>47</v>
      </c>
      <c r="E3393" s="261" t="s">
        <v>1737</v>
      </c>
      <c r="F3393" s="385" t="s">
        <v>4032</v>
      </c>
      <c r="G3393" s="385"/>
      <c r="H3393" s="279" t="s">
        <v>83</v>
      </c>
      <c r="I3393" s="282">
        <v>1</v>
      </c>
      <c r="J3393" s="281">
        <v>10.4</v>
      </c>
      <c r="K3393" s="281">
        <v>10.4</v>
      </c>
      <c r="O3393" s="46"/>
      <c r="P3393" s="46"/>
      <c r="Q3393" s="46"/>
      <c r="R3393" s="46"/>
      <c r="S3393" s="46"/>
      <c r="T3393" s="46"/>
      <c r="U3393" s="46"/>
      <c r="V3393" s="46"/>
      <c r="W3393" s="46"/>
      <c r="X3393" s="46"/>
      <c r="Y3393" s="46"/>
    </row>
    <row r="3394" spans="1:25" ht="15" customHeight="1" x14ac:dyDescent="0.2">
      <c r="A3394" s="46"/>
      <c r="B3394" s="262" t="s">
        <v>919</v>
      </c>
      <c r="C3394" s="284" t="s">
        <v>1740</v>
      </c>
      <c r="D3394" s="262" t="s">
        <v>47</v>
      </c>
      <c r="E3394" s="262" t="s">
        <v>1741</v>
      </c>
      <c r="F3394" s="389" t="s">
        <v>923</v>
      </c>
      <c r="G3394" s="389"/>
      <c r="H3394" s="283" t="s">
        <v>83</v>
      </c>
      <c r="I3394" s="286">
        <v>1.1000000000000001</v>
      </c>
      <c r="J3394" s="285">
        <v>3.99</v>
      </c>
      <c r="K3394" s="285">
        <v>4.38</v>
      </c>
      <c r="O3394" s="46"/>
      <c r="P3394" s="46"/>
      <c r="Q3394" s="46"/>
      <c r="R3394" s="46"/>
      <c r="S3394" s="46"/>
      <c r="T3394" s="46"/>
      <c r="U3394" s="46"/>
      <c r="V3394" s="46"/>
      <c r="W3394" s="46"/>
      <c r="X3394" s="46"/>
      <c r="Y3394" s="46"/>
    </row>
    <row r="3395" spans="1:25" ht="15" customHeight="1" x14ac:dyDescent="0.2">
      <c r="A3395" s="46"/>
      <c r="B3395" s="263"/>
      <c r="C3395" s="263"/>
      <c r="D3395" s="263"/>
      <c r="E3395" s="263"/>
      <c r="F3395" s="263" t="s">
        <v>924</v>
      </c>
      <c r="G3395" s="289">
        <v>13.27</v>
      </c>
      <c r="H3395" s="263" t="s">
        <v>925</v>
      </c>
      <c r="I3395" s="289">
        <v>0</v>
      </c>
      <c r="J3395" s="263" t="s">
        <v>926</v>
      </c>
      <c r="K3395" s="289">
        <v>13.27</v>
      </c>
      <c r="O3395" s="46"/>
      <c r="P3395" s="46"/>
      <c r="Q3395" s="46"/>
      <c r="R3395" s="46"/>
      <c r="S3395" s="46"/>
      <c r="T3395" s="46"/>
      <c r="U3395" s="46"/>
      <c r="V3395" s="46"/>
      <c r="W3395" s="46"/>
      <c r="X3395" s="46"/>
      <c r="Y3395" s="46"/>
    </row>
    <row r="3396" spans="1:25" ht="15" customHeight="1" thickBot="1" x14ac:dyDescent="0.25">
      <c r="A3396" s="46"/>
      <c r="B3396" s="263"/>
      <c r="C3396" s="263"/>
      <c r="D3396" s="263"/>
      <c r="E3396" s="263"/>
      <c r="F3396" s="263" t="s">
        <v>927</v>
      </c>
      <c r="G3396" s="289">
        <v>4.41</v>
      </c>
      <c r="H3396" s="263"/>
      <c r="I3396" s="386" t="s">
        <v>928</v>
      </c>
      <c r="J3396" s="386"/>
      <c r="K3396" s="289">
        <v>25.63</v>
      </c>
      <c r="O3396" s="46"/>
      <c r="P3396" s="46"/>
      <c r="Q3396" s="46"/>
      <c r="R3396" s="46"/>
      <c r="S3396" s="46"/>
      <c r="T3396" s="46"/>
      <c r="U3396" s="46"/>
      <c r="V3396" s="46"/>
      <c r="W3396" s="46"/>
      <c r="X3396" s="46"/>
      <c r="Y3396" s="46"/>
    </row>
    <row r="3397" spans="1:25" ht="15" customHeight="1" thickTop="1" x14ac:dyDescent="0.2">
      <c r="A3397" s="46"/>
      <c r="B3397" s="278"/>
      <c r="C3397" s="278"/>
      <c r="D3397" s="278"/>
      <c r="E3397" s="278"/>
      <c r="F3397" s="278"/>
      <c r="G3397" s="278"/>
      <c r="H3397" s="278"/>
      <c r="I3397" s="278"/>
      <c r="J3397" s="278"/>
      <c r="K3397" s="278"/>
      <c r="O3397" s="46"/>
      <c r="P3397" s="46"/>
      <c r="Q3397" s="46"/>
      <c r="R3397" s="46"/>
      <c r="S3397" s="46"/>
      <c r="T3397" s="46"/>
      <c r="U3397" s="46"/>
      <c r="V3397" s="46"/>
      <c r="W3397" s="46"/>
      <c r="X3397" s="46"/>
      <c r="Y3397" s="46"/>
    </row>
    <row r="3398" spans="1:25" ht="15" customHeight="1" x14ac:dyDescent="0.2">
      <c r="A3398" s="46"/>
      <c r="B3398" s="259" t="s">
        <v>3042</v>
      </c>
      <c r="C3398" s="267" t="s">
        <v>24</v>
      </c>
      <c r="D3398" s="259" t="s">
        <v>25</v>
      </c>
      <c r="E3398" s="259" t="s">
        <v>26</v>
      </c>
      <c r="F3398" s="387" t="s">
        <v>917</v>
      </c>
      <c r="G3398" s="387"/>
      <c r="H3398" s="271" t="s">
        <v>27</v>
      </c>
      <c r="I3398" s="267" t="s">
        <v>28</v>
      </c>
      <c r="J3398" s="267" t="s">
        <v>29</v>
      </c>
      <c r="K3398" s="267" t="s">
        <v>30</v>
      </c>
      <c r="O3398" s="46"/>
      <c r="P3398" s="46"/>
      <c r="Q3398" s="46"/>
      <c r="R3398" s="46"/>
      <c r="S3398" s="46"/>
      <c r="T3398" s="46"/>
      <c r="U3398" s="46"/>
      <c r="V3398" s="46"/>
      <c r="W3398" s="46"/>
      <c r="X3398" s="46"/>
      <c r="Y3398" s="46"/>
    </row>
    <row r="3399" spans="1:25" ht="15" customHeight="1" x14ac:dyDescent="0.2">
      <c r="A3399" s="46"/>
      <c r="B3399" s="260" t="s">
        <v>918</v>
      </c>
      <c r="C3399" s="275" t="s">
        <v>772</v>
      </c>
      <c r="D3399" s="260" t="s">
        <v>47</v>
      </c>
      <c r="E3399" s="260" t="s">
        <v>773</v>
      </c>
      <c r="F3399" s="388" t="s">
        <v>4031</v>
      </c>
      <c r="G3399" s="388"/>
      <c r="H3399" s="274" t="s">
        <v>83</v>
      </c>
      <c r="I3399" s="277">
        <v>1</v>
      </c>
      <c r="J3399" s="276">
        <v>20.46</v>
      </c>
      <c r="K3399" s="276">
        <v>20.46</v>
      </c>
      <c r="O3399" s="46"/>
      <c r="P3399" s="46"/>
      <c r="Q3399" s="46"/>
      <c r="R3399" s="46"/>
      <c r="S3399" s="46"/>
      <c r="T3399" s="46"/>
      <c r="U3399" s="46"/>
      <c r="V3399" s="46"/>
      <c r="W3399" s="46"/>
      <c r="X3399" s="46"/>
      <c r="Y3399" s="46"/>
    </row>
    <row r="3400" spans="1:25" ht="15" customHeight="1" x14ac:dyDescent="0.2">
      <c r="A3400" s="46"/>
      <c r="B3400" s="261" t="s">
        <v>953</v>
      </c>
      <c r="C3400" s="280" t="s">
        <v>991</v>
      </c>
      <c r="D3400" s="261" t="s">
        <v>47</v>
      </c>
      <c r="E3400" s="261" t="s">
        <v>992</v>
      </c>
      <c r="F3400" s="385" t="s">
        <v>3970</v>
      </c>
      <c r="G3400" s="385"/>
      <c r="H3400" s="279" t="s">
        <v>950</v>
      </c>
      <c r="I3400" s="282">
        <v>0.11219999999999999</v>
      </c>
      <c r="J3400" s="281">
        <v>43.64</v>
      </c>
      <c r="K3400" s="281">
        <v>4.8899999999999997</v>
      </c>
      <c r="O3400" s="46"/>
      <c r="P3400" s="46"/>
      <c r="Q3400" s="46"/>
      <c r="R3400" s="46"/>
      <c r="S3400" s="46"/>
      <c r="T3400" s="46"/>
      <c r="U3400" s="46"/>
      <c r="V3400" s="46"/>
      <c r="W3400" s="46"/>
      <c r="X3400" s="46"/>
      <c r="Y3400" s="46"/>
    </row>
    <row r="3401" spans="1:25" ht="15" customHeight="1" x14ac:dyDescent="0.2">
      <c r="A3401" s="46"/>
      <c r="B3401" s="261" t="s">
        <v>953</v>
      </c>
      <c r="C3401" s="280" t="s">
        <v>988</v>
      </c>
      <c r="D3401" s="261" t="s">
        <v>47</v>
      </c>
      <c r="E3401" s="261" t="s">
        <v>989</v>
      </c>
      <c r="F3401" s="385" t="s">
        <v>3970</v>
      </c>
      <c r="G3401" s="385"/>
      <c r="H3401" s="279" t="s">
        <v>950</v>
      </c>
      <c r="I3401" s="282">
        <v>0.11219999999999999</v>
      </c>
      <c r="J3401" s="281">
        <v>27.19</v>
      </c>
      <c r="K3401" s="281">
        <v>3.05</v>
      </c>
      <c r="O3401" s="46"/>
      <c r="P3401" s="46"/>
      <c r="Q3401" s="46"/>
      <c r="R3401" s="46"/>
      <c r="S3401" s="46"/>
      <c r="T3401" s="46"/>
      <c r="U3401" s="46"/>
      <c r="V3401" s="46"/>
      <c r="W3401" s="46"/>
      <c r="X3401" s="46"/>
      <c r="Y3401" s="46"/>
    </row>
    <row r="3402" spans="1:25" ht="15" customHeight="1" x14ac:dyDescent="0.2">
      <c r="A3402" s="46"/>
      <c r="B3402" s="262" t="s">
        <v>919</v>
      </c>
      <c r="C3402" s="284" t="s">
        <v>1742</v>
      </c>
      <c r="D3402" s="262" t="s">
        <v>47</v>
      </c>
      <c r="E3402" s="262" t="s">
        <v>2739</v>
      </c>
      <c r="F3402" s="389" t="s">
        <v>923</v>
      </c>
      <c r="G3402" s="389"/>
      <c r="H3402" s="283" t="s">
        <v>83</v>
      </c>
      <c r="I3402" s="286">
        <v>1.1000000000000001</v>
      </c>
      <c r="J3402" s="285">
        <v>11.39</v>
      </c>
      <c r="K3402" s="285">
        <v>12.52</v>
      </c>
      <c r="O3402" s="46"/>
      <c r="P3402" s="46"/>
      <c r="Q3402" s="46"/>
      <c r="R3402" s="46"/>
      <c r="S3402" s="46"/>
      <c r="T3402" s="46"/>
      <c r="U3402" s="46"/>
      <c r="V3402" s="46"/>
      <c r="W3402" s="46"/>
      <c r="X3402" s="46"/>
      <c r="Y3402" s="46"/>
    </row>
    <row r="3403" spans="1:25" ht="15" customHeight="1" x14ac:dyDescent="0.2">
      <c r="A3403" s="46"/>
      <c r="B3403" s="263"/>
      <c r="C3403" s="263"/>
      <c r="D3403" s="263"/>
      <c r="E3403" s="263"/>
      <c r="F3403" s="263" t="s">
        <v>924</v>
      </c>
      <c r="G3403" s="289">
        <v>6.98</v>
      </c>
      <c r="H3403" s="263" t="s">
        <v>925</v>
      </c>
      <c r="I3403" s="289">
        <v>0</v>
      </c>
      <c r="J3403" s="263" t="s">
        <v>926</v>
      </c>
      <c r="K3403" s="289">
        <v>6.98</v>
      </c>
      <c r="O3403" s="46"/>
      <c r="P3403" s="46"/>
      <c r="Q3403" s="46"/>
      <c r="R3403" s="46"/>
      <c r="S3403" s="46"/>
      <c r="T3403" s="46"/>
      <c r="U3403" s="46"/>
      <c r="V3403" s="46"/>
      <c r="W3403" s="46"/>
      <c r="X3403" s="46"/>
      <c r="Y3403" s="46"/>
    </row>
    <row r="3404" spans="1:25" ht="15" customHeight="1" thickBot="1" x14ac:dyDescent="0.25">
      <c r="A3404" s="46"/>
      <c r="B3404" s="263"/>
      <c r="C3404" s="263"/>
      <c r="D3404" s="263"/>
      <c r="E3404" s="263"/>
      <c r="F3404" s="263" t="s">
        <v>927</v>
      </c>
      <c r="G3404" s="289">
        <v>4.25</v>
      </c>
      <c r="H3404" s="263"/>
      <c r="I3404" s="386" t="s">
        <v>928</v>
      </c>
      <c r="J3404" s="386"/>
      <c r="K3404" s="289">
        <v>24.71</v>
      </c>
      <c r="O3404" s="46"/>
      <c r="P3404" s="46"/>
      <c r="Q3404" s="46"/>
      <c r="R3404" s="46"/>
      <c r="S3404" s="46"/>
      <c r="T3404" s="46"/>
      <c r="U3404" s="46"/>
      <c r="V3404" s="46"/>
      <c r="W3404" s="46"/>
      <c r="X3404" s="46"/>
      <c r="Y3404" s="46"/>
    </row>
    <row r="3405" spans="1:25" ht="15" customHeight="1" thickTop="1" x14ac:dyDescent="0.2">
      <c r="A3405" s="46"/>
      <c r="B3405" s="278"/>
      <c r="C3405" s="278"/>
      <c r="D3405" s="278"/>
      <c r="E3405" s="278"/>
      <c r="F3405" s="278"/>
      <c r="G3405" s="278"/>
      <c r="H3405" s="278"/>
      <c r="I3405" s="278"/>
      <c r="J3405" s="278"/>
      <c r="K3405" s="278"/>
      <c r="O3405" s="46"/>
      <c r="P3405" s="46"/>
      <c r="Q3405" s="46"/>
      <c r="R3405" s="46"/>
      <c r="S3405" s="46"/>
      <c r="T3405" s="46"/>
      <c r="U3405" s="46"/>
      <c r="V3405" s="46"/>
      <c r="W3405" s="46"/>
      <c r="X3405" s="46"/>
      <c r="Y3405" s="46"/>
    </row>
    <row r="3406" spans="1:25" ht="15" customHeight="1" x14ac:dyDescent="0.2">
      <c r="A3406" s="46"/>
      <c r="B3406" s="259" t="s">
        <v>3043</v>
      </c>
      <c r="C3406" s="267" t="s">
        <v>24</v>
      </c>
      <c r="D3406" s="259" t="s">
        <v>25</v>
      </c>
      <c r="E3406" s="259" t="s">
        <v>26</v>
      </c>
      <c r="F3406" s="387" t="s">
        <v>917</v>
      </c>
      <c r="G3406" s="387"/>
      <c r="H3406" s="271" t="s">
        <v>27</v>
      </c>
      <c r="I3406" s="267" t="s">
        <v>28</v>
      </c>
      <c r="J3406" s="267" t="s">
        <v>29</v>
      </c>
      <c r="K3406" s="267" t="s">
        <v>30</v>
      </c>
      <c r="O3406" s="46"/>
      <c r="P3406" s="46"/>
      <c r="Q3406" s="46"/>
      <c r="R3406" s="46"/>
      <c r="S3406" s="46"/>
      <c r="T3406" s="46"/>
      <c r="U3406" s="46"/>
      <c r="V3406" s="46"/>
      <c r="W3406" s="46"/>
      <c r="X3406" s="46"/>
      <c r="Y3406" s="46"/>
    </row>
    <row r="3407" spans="1:25" ht="15" customHeight="1" x14ac:dyDescent="0.2">
      <c r="A3407" s="46"/>
      <c r="B3407" s="260" t="s">
        <v>918</v>
      </c>
      <c r="C3407" s="275" t="s">
        <v>775</v>
      </c>
      <c r="D3407" s="260" t="s">
        <v>47</v>
      </c>
      <c r="E3407" s="260" t="s">
        <v>776</v>
      </c>
      <c r="F3407" s="388" t="s">
        <v>3978</v>
      </c>
      <c r="G3407" s="388"/>
      <c r="H3407" s="274" t="s">
        <v>83</v>
      </c>
      <c r="I3407" s="277">
        <v>1</v>
      </c>
      <c r="J3407" s="276">
        <v>21.99</v>
      </c>
      <c r="K3407" s="276">
        <v>21.99</v>
      </c>
      <c r="O3407" s="46"/>
      <c r="P3407" s="46"/>
      <c r="Q3407" s="46"/>
      <c r="R3407" s="46"/>
      <c r="S3407" s="46"/>
      <c r="T3407" s="46"/>
      <c r="U3407" s="46"/>
      <c r="V3407" s="46"/>
      <c r="W3407" s="46"/>
      <c r="X3407" s="46"/>
      <c r="Y3407" s="46"/>
    </row>
    <row r="3408" spans="1:25" ht="15" customHeight="1" x14ac:dyDescent="0.2">
      <c r="A3408" s="46"/>
      <c r="B3408" s="261" t="s">
        <v>953</v>
      </c>
      <c r="C3408" s="280" t="s">
        <v>988</v>
      </c>
      <c r="D3408" s="261" t="s">
        <v>47</v>
      </c>
      <c r="E3408" s="261" t="s">
        <v>989</v>
      </c>
      <c r="F3408" s="385" t="s">
        <v>3970</v>
      </c>
      <c r="G3408" s="385"/>
      <c r="H3408" s="279" t="s">
        <v>950</v>
      </c>
      <c r="I3408" s="282">
        <v>0.16200000000000001</v>
      </c>
      <c r="J3408" s="281">
        <v>27.19</v>
      </c>
      <c r="K3408" s="281">
        <v>4.4000000000000004</v>
      </c>
      <c r="O3408" s="46"/>
      <c r="P3408" s="46"/>
      <c r="Q3408" s="46"/>
      <c r="R3408" s="46"/>
      <c r="S3408" s="46"/>
      <c r="T3408" s="46"/>
      <c r="U3408" s="46"/>
      <c r="V3408" s="46"/>
      <c r="W3408" s="46"/>
      <c r="X3408" s="46"/>
      <c r="Y3408" s="46"/>
    </row>
    <row r="3409" spans="1:25" ht="15" customHeight="1" x14ac:dyDescent="0.2">
      <c r="A3409" s="46"/>
      <c r="B3409" s="261" t="s">
        <v>953</v>
      </c>
      <c r="C3409" s="280" t="s">
        <v>991</v>
      </c>
      <c r="D3409" s="261" t="s">
        <v>47</v>
      </c>
      <c r="E3409" s="261" t="s">
        <v>992</v>
      </c>
      <c r="F3409" s="385" t="s">
        <v>3970</v>
      </c>
      <c r="G3409" s="385"/>
      <c r="H3409" s="279" t="s">
        <v>950</v>
      </c>
      <c r="I3409" s="282">
        <v>0.16200000000000001</v>
      </c>
      <c r="J3409" s="281">
        <v>43.64</v>
      </c>
      <c r="K3409" s="281">
        <v>7.06</v>
      </c>
      <c r="O3409" s="46"/>
      <c r="P3409" s="46"/>
      <c r="Q3409" s="46"/>
      <c r="R3409" s="46"/>
      <c r="S3409" s="46"/>
      <c r="T3409" s="46"/>
      <c r="U3409" s="46"/>
      <c r="V3409" s="46"/>
      <c r="W3409" s="46"/>
      <c r="X3409" s="46"/>
      <c r="Y3409" s="46"/>
    </row>
    <row r="3410" spans="1:25" ht="15" customHeight="1" x14ac:dyDescent="0.2">
      <c r="A3410" s="46"/>
      <c r="B3410" s="262" t="s">
        <v>919</v>
      </c>
      <c r="C3410" s="284" t="s">
        <v>1743</v>
      </c>
      <c r="D3410" s="262" t="s">
        <v>47</v>
      </c>
      <c r="E3410" s="262" t="s">
        <v>2740</v>
      </c>
      <c r="F3410" s="389" t="s">
        <v>923</v>
      </c>
      <c r="G3410" s="389"/>
      <c r="H3410" s="283" t="s">
        <v>83</v>
      </c>
      <c r="I3410" s="286">
        <v>1.0169999999999999</v>
      </c>
      <c r="J3410" s="285">
        <v>10.36</v>
      </c>
      <c r="K3410" s="285">
        <v>10.53</v>
      </c>
      <c r="O3410" s="46"/>
      <c r="P3410" s="46"/>
      <c r="Q3410" s="46"/>
      <c r="R3410" s="46"/>
      <c r="S3410" s="46"/>
      <c r="T3410" s="46"/>
      <c r="U3410" s="46"/>
      <c r="V3410" s="46"/>
      <c r="W3410" s="46"/>
      <c r="X3410" s="46"/>
      <c r="Y3410" s="46"/>
    </row>
    <row r="3411" spans="1:25" ht="15" customHeight="1" x14ac:dyDescent="0.2">
      <c r="A3411" s="46"/>
      <c r="B3411" s="263"/>
      <c r="C3411" s="263"/>
      <c r="D3411" s="263"/>
      <c r="E3411" s="263"/>
      <c r="F3411" s="263" t="s">
        <v>924</v>
      </c>
      <c r="G3411" s="289">
        <v>10.09</v>
      </c>
      <c r="H3411" s="263" t="s">
        <v>925</v>
      </c>
      <c r="I3411" s="289">
        <v>0</v>
      </c>
      <c r="J3411" s="263" t="s">
        <v>926</v>
      </c>
      <c r="K3411" s="289">
        <v>10.09</v>
      </c>
      <c r="O3411" s="46"/>
      <c r="P3411" s="46"/>
      <c r="Q3411" s="46"/>
      <c r="R3411" s="46"/>
      <c r="S3411" s="46"/>
      <c r="T3411" s="46"/>
      <c r="U3411" s="46"/>
      <c r="V3411" s="46"/>
      <c r="W3411" s="46"/>
      <c r="X3411" s="46"/>
      <c r="Y3411" s="46"/>
    </row>
    <row r="3412" spans="1:25" ht="15" customHeight="1" thickBot="1" x14ac:dyDescent="0.25">
      <c r="A3412" s="46"/>
      <c r="B3412" s="263"/>
      <c r="C3412" s="263"/>
      <c r="D3412" s="263"/>
      <c r="E3412" s="263"/>
      <c r="F3412" s="263" t="s">
        <v>927</v>
      </c>
      <c r="G3412" s="289">
        <v>4.57</v>
      </c>
      <c r="H3412" s="263"/>
      <c r="I3412" s="386" t="s">
        <v>928</v>
      </c>
      <c r="J3412" s="386"/>
      <c r="K3412" s="289">
        <v>26.56</v>
      </c>
      <c r="O3412" s="46"/>
      <c r="P3412" s="46"/>
      <c r="Q3412" s="46"/>
      <c r="R3412" s="46"/>
      <c r="S3412" s="46"/>
      <c r="T3412" s="46"/>
      <c r="U3412" s="46"/>
      <c r="V3412" s="46"/>
      <c r="W3412" s="46"/>
      <c r="X3412" s="46"/>
      <c r="Y3412" s="46"/>
    </row>
    <row r="3413" spans="1:25" ht="15" customHeight="1" thickTop="1" x14ac:dyDescent="0.2">
      <c r="A3413" s="46"/>
      <c r="B3413" s="278"/>
      <c r="C3413" s="278"/>
      <c r="D3413" s="278"/>
      <c r="E3413" s="278"/>
      <c r="F3413" s="278"/>
      <c r="G3413" s="278"/>
      <c r="H3413" s="278"/>
      <c r="I3413" s="278"/>
      <c r="J3413" s="278"/>
      <c r="K3413" s="278"/>
      <c r="O3413" s="46"/>
      <c r="P3413" s="46"/>
      <c r="Q3413" s="46"/>
      <c r="R3413" s="46"/>
      <c r="S3413" s="46"/>
      <c r="T3413" s="46"/>
      <c r="U3413" s="46"/>
      <c r="V3413" s="46"/>
      <c r="W3413" s="46"/>
      <c r="X3413" s="46"/>
      <c r="Y3413" s="46"/>
    </row>
    <row r="3414" spans="1:25" ht="15" customHeight="1" x14ac:dyDescent="0.2">
      <c r="A3414" s="46"/>
      <c r="B3414" s="259" t="s">
        <v>3044</v>
      </c>
      <c r="C3414" s="267" t="s">
        <v>24</v>
      </c>
      <c r="D3414" s="259" t="s">
        <v>25</v>
      </c>
      <c r="E3414" s="259" t="s">
        <v>26</v>
      </c>
      <c r="F3414" s="387" t="s">
        <v>917</v>
      </c>
      <c r="G3414" s="387"/>
      <c r="H3414" s="271" t="s">
        <v>27</v>
      </c>
      <c r="I3414" s="267" t="s">
        <v>28</v>
      </c>
      <c r="J3414" s="267" t="s">
        <v>29</v>
      </c>
      <c r="K3414" s="267" t="s">
        <v>30</v>
      </c>
      <c r="O3414" s="46"/>
      <c r="P3414" s="46"/>
      <c r="Q3414" s="46"/>
      <c r="R3414" s="46"/>
      <c r="S3414" s="46"/>
      <c r="T3414" s="46"/>
      <c r="U3414" s="46"/>
      <c r="V3414" s="46"/>
      <c r="W3414" s="46"/>
      <c r="X3414" s="46"/>
      <c r="Y3414" s="46"/>
    </row>
    <row r="3415" spans="1:25" ht="15" customHeight="1" x14ac:dyDescent="0.2">
      <c r="A3415" s="46"/>
      <c r="B3415" s="260" t="s">
        <v>918</v>
      </c>
      <c r="C3415" s="275" t="s">
        <v>778</v>
      </c>
      <c r="D3415" s="260" t="s">
        <v>47</v>
      </c>
      <c r="E3415" s="260" t="s">
        <v>779</v>
      </c>
      <c r="F3415" s="388" t="s">
        <v>4031</v>
      </c>
      <c r="G3415" s="388"/>
      <c r="H3415" s="274" t="s">
        <v>83</v>
      </c>
      <c r="I3415" s="277">
        <v>1</v>
      </c>
      <c r="J3415" s="276">
        <v>29.59</v>
      </c>
      <c r="K3415" s="276">
        <v>29.59</v>
      </c>
      <c r="O3415" s="46"/>
      <c r="P3415" s="46"/>
      <c r="Q3415" s="46"/>
      <c r="R3415" s="46"/>
      <c r="S3415" s="46"/>
      <c r="T3415" s="46"/>
      <c r="U3415" s="46"/>
      <c r="V3415" s="46"/>
      <c r="W3415" s="46"/>
      <c r="X3415" s="46"/>
      <c r="Y3415" s="46"/>
    </row>
    <row r="3416" spans="1:25" ht="15" customHeight="1" x14ac:dyDescent="0.2">
      <c r="A3416" s="46"/>
      <c r="B3416" s="261" t="s">
        <v>953</v>
      </c>
      <c r="C3416" s="280" t="s">
        <v>991</v>
      </c>
      <c r="D3416" s="261" t="s">
        <v>47</v>
      </c>
      <c r="E3416" s="261" t="s">
        <v>992</v>
      </c>
      <c r="F3416" s="385" t="s">
        <v>3970</v>
      </c>
      <c r="G3416" s="385"/>
      <c r="H3416" s="279" t="s">
        <v>950</v>
      </c>
      <c r="I3416" s="282">
        <v>0.129</v>
      </c>
      <c r="J3416" s="281">
        <v>43.64</v>
      </c>
      <c r="K3416" s="281">
        <v>5.62</v>
      </c>
      <c r="O3416" s="46"/>
      <c r="P3416" s="46"/>
      <c r="Q3416" s="46"/>
      <c r="R3416" s="46"/>
      <c r="S3416" s="46"/>
      <c r="T3416" s="46"/>
      <c r="U3416" s="46"/>
      <c r="V3416" s="46"/>
      <c r="W3416" s="46"/>
      <c r="X3416" s="46"/>
      <c r="Y3416" s="46"/>
    </row>
    <row r="3417" spans="1:25" ht="15" customHeight="1" x14ac:dyDescent="0.2">
      <c r="A3417" s="46"/>
      <c r="B3417" s="261" t="s">
        <v>953</v>
      </c>
      <c r="C3417" s="280" t="s">
        <v>988</v>
      </c>
      <c r="D3417" s="261" t="s">
        <v>47</v>
      </c>
      <c r="E3417" s="261" t="s">
        <v>989</v>
      </c>
      <c r="F3417" s="385" t="s">
        <v>3970</v>
      </c>
      <c r="G3417" s="385"/>
      <c r="H3417" s="279" t="s">
        <v>950</v>
      </c>
      <c r="I3417" s="282">
        <v>0.129</v>
      </c>
      <c r="J3417" s="281">
        <v>27.19</v>
      </c>
      <c r="K3417" s="281">
        <v>3.5</v>
      </c>
      <c r="O3417" s="46"/>
      <c r="P3417" s="46"/>
      <c r="Q3417" s="46"/>
      <c r="R3417" s="46"/>
      <c r="S3417" s="46"/>
      <c r="T3417" s="46"/>
      <c r="U3417" s="46"/>
      <c r="V3417" s="46"/>
      <c r="W3417" s="46"/>
      <c r="X3417" s="46"/>
      <c r="Y3417" s="46"/>
    </row>
    <row r="3418" spans="1:25" ht="15" customHeight="1" x14ac:dyDescent="0.2">
      <c r="A3418" s="46"/>
      <c r="B3418" s="262" t="s">
        <v>919</v>
      </c>
      <c r="C3418" s="284" t="s">
        <v>1744</v>
      </c>
      <c r="D3418" s="262" t="s">
        <v>47</v>
      </c>
      <c r="E3418" s="262" t="s">
        <v>2741</v>
      </c>
      <c r="F3418" s="389" t="s">
        <v>923</v>
      </c>
      <c r="G3418" s="389"/>
      <c r="H3418" s="283" t="s">
        <v>83</v>
      </c>
      <c r="I3418" s="286">
        <v>1.1000000000000001</v>
      </c>
      <c r="J3418" s="285">
        <v>18.61</v>
      </c>
      <c r="K3418" s="285">
        <v>20.47</v>
      </c>
      <c r="O3418" s="46"/>
      <c r="P3418" s="46"/>
      <c r="Q3418" s="46"/>
      <c r="R3418" s="46"/>
      <c r="S3418" s="46"/>
      <c r="T3418" s="46"/>
      <c r="U3418" s="46"/>
      <c r="V3418" s="46"/>
      <c r="W3418" s="46"/>
      <c r="X3418" s="46"/>
      <c r="Y3418" s="46"/>
    </row>
    <row r="3419" spans="1:25" ht="15" customHeight="1" x14ac:dyDescent="0.2">
      <c r="A3419" s="46"/>
      <c r="B3419" s="263"/>
      <c r="C3419" s="263"/>
      <c r="D3419" s="263"/>
      <c r="E3419" s="263"/>
      <c r="F3419" s="263" t="s">
        <v>924</v>
      </c>
      <c r="G3419" s="289">
        <v>8.0299999999999994</v>
      </c>
      <c r="H3419" s="263" t="s">
        <v>925</v>
      </c>
      <c r="I3419" s="289">
        <v>0</v>
      </c>
      <c r="J3419" s="263" t="s">
        <v>926</v>
      </c>
      <c r="K3419" s="289">
        <v>8.0299999999999994</v>
      </c>
      <c r="O3419" s="46"/>
      <c r="P3419" s="46"/>
      <c r="Q3419" s="46"/>
      <c r="R3419" s="46"/>
      <c r="S3419" s="46"/>
      <c r="T3419" s="46"/>
      <c r="U3419" s="46"/>
      <c r="V3419" s="46"/>
      <c r="W3419" s="46"/>
      <c r="X3419" s="46"/>
      <c r="Y3419" s="46"/>
    </row>
    <row r="3420" spans="1:25" ht="15" customHeight="1" thickBot="1" x14ac:dyDescent="0.25">
      <c r="A3420" s="46"/>
      <c r="B3420" s="263"/>
      <c r="C3420" s="263"/>
      <c r="D3420" s="263"/>
      <c r="E3420" s="263"/>
      <c r="F3420" s="263" t="s">
        <v>927</v>
      </c>
      <c r="G3420" s="289">
        <v>6.15</v>
      </c>
      <c r="H3420" s="263"/>
      <c r="I3420" s="386" t="s">
        <v>928</v>
      </c>
      <c r="J3420" s="386"/>
      <c r="K3420" s="289">
        <v>35.74</v>
      </c>
      <c r="O3420" s="46"/>
      <c r="P3420" s="46"/>
      <c r="Q3420" s="46"/>
      <c r="R3420" s="46"/>
      <c r="S3420" s="46"/>
      <c r="T3420" s="46"/>
      <c r="U3420" s="46"/>
      <c r="V3420" s="46"/>
      <c r="W3420" s="46"/>
      <c r="X3420" s="46"/>
      <c r="Y3420" s="46"/>
    </row>
    <row r="3421" spans="1:25" ht="15" customHeight="1" thickTop="1" x14ac:dyDescent="0.2">
      <c r="A3421" s="46"/>
      <c r="B3421" s="278"/>
      <c r="C3421" s="278"/>
      <c r="D3421" s="278"/>
      <c r="E3421" s="278"/>
      <c r="F3421" s="278"/>
      <c r="G3421" s="278"/>
      <c r="H3421" s="278"/>
      <c r="I3421" s="278"/>
      <c r="J3421" s="278"/>
      <c r="K3421" s="278"/>
      <c r="O3421" s="46"/>
      <c r="P3421" s="46"/>
      <c r="Q3421" s="46"/>
      <c r="R3421" s="46"/>
      <c r="S3421" s="46"/>
      <c r="T3421" s="46"/>
      <c r="U3421" s="46"/>
      <c r="V3421" s="46"/>
      <c r="W3421" s="46"/>
      <c r="X3421" s="46"/>
      <c r="Y3421" s="46"/>
    </row>
    <row r="3422" spans="1:25" ht="15" customHeight="1" x14ac:dyDescent="0.2">
      <c r="A3422" s="46"/>
      <c r="B3422" s="259" t="s">
        <v>3045</v>
      </c>
      <c r="C3422" s="267" t="s">
        <v>24</v>
      </c>
      <c r="D3422" s="259" t="s">
        <v>25</v>
      </c>
      <c r="E3422" s="259" t="s">
        <v>26</v>
      </c>
      <c r="F3422" s="387" t="s">
        <v>917</v>
      </c>
      <c r="G3422" s="387"/>
      <c r="H3422" s="271" t="s">
        <v>27</v>
      </c>
      <c r="I3422" s="267" t="s">
        <v>28</v>
      </c>
      <c r="J3422" s="267" t="s">
        <v>29</v>
      </c>
      <c r="K3422" s="267" t="s">
        <v>30</v>
      </c>
      <c r="O3422" s="46"/>
      <c r="P3422" s="46"/>
      <c r="Q3422" s="46"/>
      <c r="R3422" s="46"/>
      <c r="S3422" s="46"/>
      <c r="T3422" s="46"/>
      <c r="U3422" s="46"/>
      <c r="V3422" s="46"/>
      <c r="W3422" s="46"/>
      <c r="X3422" s="46"/>
      <c r="Y3422" s="46"/>
    </row>
    <row r="3423" spans="1:25" ht="15" customHeight="1" x14ac:dyDescent="0.2">
      <c r="A3423" s="46"/>
      <c r="B3423" s="260" t="s">
        <v>918</v>
      </c>
      <c r="C3423" s="275" t="s">
        <v>2569</v>
      </c>
      <c r="D3423" s="260" t="s">
        <v>73</v>
      </c>
      <c r="E3423" s="260" t="s">
        <v>781</v>
      </c>
      <c r="F3423" s="388" t="s">
        <v>1065</v>
      </c>
      <c r="G3423" s="388"/>
      <c r="H3423" s="274" t="s">
        <v>83</v>
      </c>
      <c r="I3423" s="277">
        <v>1</v>
      </c>
      <c r="J3423" s="276">
        <v>85.26</v>
      </c>
      <c r="K3423" s="276">
        <v>85.26</v>
      </c>
      <c r="O3423" s="46"/>
      <c r="P3423" s="46"/>
      <c r="Q3423" s="46"/>
      <c r="R3423" s="46"/>
      <c r="S3423" s="46"/>
      <c r="T3423" s="46"/>
      <c r="U3423" s="46"/>
      <c r="V3423" s="46"/>
      <c r="W3423" s="46"/>
      <c r="X3423" s="46"/>
      <c r="Y3423" s="46"/>
    </row>
    <row r="3424" spans="1:25" ht="15" customHeight="1" x14ac:dyDescent="0.2">
      <c r="A3424" s="46"/>
      <c r="B3424" s="261" t="s">
        <v>953</v>
      </c>
      <c r="C3424" s="280" t="s">
        <v>988</v>
      </c>
      <c r="D3424" s="261" t="s">
        <v>47</v>
      </c>
      <c r="E3424" s="261" t="s">
        <v>989</v>
      </c>
      <c r="F3424" s="385" t="s">
        <v>3970</v>
      </c>
      <c r="G3424" s="385"/>
      <c r="H3424" s="279" t="s">
        <v>950</v>
      </c>
      <c r="I3424" s="282">
        <v>0.8</v>
      </c>
      <c r="J3424" s="281">
        <v>27.19</v>
      </c>
      <c r="K3424" s="281">
        <v>21.75</v>
      </c>
      <c r="O3424" s="46"/>
      <c r="P3424" s="46"/>
      <c r="Q3424" s="46"/>
      <c r="R3424" s="46"/>
      <c r="S3424" s="46"/>
      <c r="T3424" s="46"/>
      <c r="U3424" s="46"/>
      <c r="V3424" s="46"/>
      <c r="W3424" s="46"/>
      <c r="X3424" s="46"/>
      <c r="Y3424" s="46"/>
    </row>
    <row r="3425" spans="1:25" ht="15" customHeight="1" x14ac:dyDescent="0.2">
      <c r="A3425" s="46"/>
      <c r="B3425" s="261" t="s">
        <v>953</v>
      </c>
      <c r="C3425" s="280" t="s">
        <v>991</v>
      </c>
      <c r="D3425" s="261" t="s">
        <v>47</v>
      </c>
      <c r="E3425" s="261" t="s">
        <v>992</v>
      </c>
      <c r="F3425" s="385" t="s">
        <v>3970</v>
      </c>
      <c r="G3425" s="385"/>
      <c r="H3425" s="279" t="s">
        <v>950</v>
      </c>
      <c r="I3425" s="282">
        <v>0.8</v>
      </c>
      <c r="J3425" s="281">
        <v>43.64</v>
      </c>
      <c r="K3425" s="281">
        <v>34.909999999999997</v>
      </c>
      <c r="O3425" s="46"/>
      <c r="P3425" s="46"/>
      <c r="Q3425" s="46"/>
      <c r="R3425" s="46"/>
      <c r="S3425" s="46"/>
      <c r="T3425" s="46"/>
      <c r="U3425" s="46"/>
      <c r="V3425" s="46"/>
      <c r="W3425" s="46"/>
      <c r="X3425" s="46"/>
      <c r="Y3425" s="46"/>
    </row>
    <row r="3426" spans="1:25" ht="15" customHeight="1" x14ac:dyDescent="0.2">
      <c r="A3426" s="46"/>
      <c r="B3426" s="262" t="s">
        <v>919</v>
      </c>
      <c r="C3426" s="284" t="s">
        <v>1745</v>
      </c>
      <c r="D3426" s="262" t="s">
        <v>36</v>
      </c>
      <c r="E3426" s="262" t="s">
        <v>1746</v>
      </c>
      <c r="F3426" s="389" t="s">
        <v>923</v>
      </c>
      <c r="G3426" s="389"/>
      <c r="H3426" s="283" t="s">
        <v>345</v>
      </c>
      <c r="I3426" s="286">
        <v>1.05</v>
      </c>
      <c r="J3426" s="285">
        <v>27.24</v>
      </c>
      <c r="K3426" s="285">
        <v>28.6</v>
      </c>
      <c r="O3426" s="46"/>
      <c r="P3426" s="46"/>
      <c r="Q3426" s="46"/>
      <c r="R3426" s="46"/>
      <c r="S3426" s="46"/>
      <c r="T3426" s="46"/>
      <c r="U3426" s="46"/>
      <c r="V3426" s="46"/>
      <c r="W3426" s="46"/>
      <c r="X3426" s="46"/>
      <c r="Y3426" s="46"/>
    </row>
    <row r="3427" spans="1:25" ht="15" customHeight="1" x14ac:dyDescent="0.2">
      <c r="A3427" s="46"/>
      <c r="B3427" s="263"/>
      <c r="C3427" s="263"/>
      <c r="D3427" s="263"/>
      <c r="E3427" s="263"/>
      <c r="F3427" s="263" t="s">
        <v>924</v>
      </c>
      <c r="G3427" s="289">
        <v>49.86</v>
      </c>
      <c r="H3427" s="263" t="s">
        <v>925</v>
      </c>
      <c r="I3427" s="289">
        <v>0</v>
      </c>
      <c r="J3427" s="263" t="s">
        <v>926</v>
      </c>
      <c r="K3427" s="289">
        <v>49.86</v>
      </c>
      <c r="O3427" s="46"/>
      <c r="P3427" s="46"/>
      <c r="Q3427" s="46"/>
      <c r="R3427" s="46"/>
      <c r="S3427" s="46"/>
      <c r="T3427" s="46"/>
      <c r="U3427" s="46"/>
      <c r="V3427" s="46"/>
      <c r="W3427" s="46"/>
      <c r="X3427" s="46"/>
      <c r="Y3427" s="46"/>
    </row>
    <row r="3428" spans="1:25" ht="15" customHeight="1" x14ac:dyDescent="0.2">
      <c r="A3428" s="46"/>
      <c r="B3428" s="263"/>
      <c r="C3428" s="263"/>
      <c r="D3428" s="263"/>
      <c r="E3428" s="263"/>
      <c r="F3428" s="263" t="s">
        <v>927</v>
      </c>
      <c r="G3428" s="289">
        <v>17.739999999999998</v>
      </c>
      <c r="H3428" s="263"/>
      <c r="I3428" s="386" t="s">
        <v>928</v>
      </c>
      <c r="J3428" s="386"/>
      <c r="K3428" s="289">
        <v>103</v>
      </c>
      <c r="O3428" s="46"/>
      <c r="P3428" s="46"/>
      <c r="Q3428" s="46"/>
      <c r="R3428" s="46"/>
      <c r="S3428" s="46"/>
      <c r="T3428" s="46"/>
      <c r="U3428" s="46"/>
      <c r="V3428" s="46"/>
      <c r="W3428" s="46"/>
      <c r="X3428" s="46"/>
      <c r="Y3428" s="46"/>
    </row>
    <row r="3429" spans="1:25" ht="15" customHeight="1" x14ac:dyDescent="0.2">
      <c r="A3429" s="46"/>
      <c r="B3429" s="401" t="s">
        <v>2776</v>
      </c>
      <c r="C3429" s="401"/>
      <c r="D3429" s="401"/>
      <c r="E3429" s="401"/>
      <c r="F3429" s="401"/>
      <c r="G3429" s="401"/>
      <c r="H3429" s="401"/>
      <c r="I3429" s="401"/>
      <c r="J3429" s="401"/>
      <c r="K3429" s="401"/>
      <c r="O3429" s="46"/>
      <c r="P3429" s="46"/>
      <c r="Q3429" s="46"/>
      <c r="R3429" s="46"/>
      <c r="S3429" s="46"/>
      <c r="T3429" s="46"/>
      <c r="U3429" s="46"/>
      <c r="V3429" s="46"/>
      <c r="W3429" s="46"/>
      <c r="X3429" s="46"/>
      <c r="Y3429" s="46"/>
    </row>
    <row r="3430" spans="1:25" ht="15" customHeight="1" thickBot="1" x14ac:dyDescent="0.25">
      <c r="A3430" s="46"/>
      <c r="B3430" s="425" t="s">
        <v>2848</v>
      </c>
      <c r="C3430" s="425"/>
      <c r="D3430" s="425"/>
      <c r="E3430" s="425"/>
      <c r="F3430" s="425"/>
      <c r="G3430" s="425"/>
      <c r="H3430" s="425"/>
      <c r="I3430" s="425"/>
      <c r="J3430" s="425"/>
      <c r="K3430" s="425"/>
      <c r="O3430" s="46"/>
      <c r="P3430" s="46"/>
      <c r="Q3430" s="46"/>
      <c r="R3430" s="46"/>
      <c r="S3430" s="46"/>
      <c r="T3430" s="46"/>
      <c r="U3430" s="46"/>
      <c r="V3430" s="46"/>
      <c r="W3430" s="46"/>
      <c r="X3430" s="46"/>
      <c r="Y3430" s="46"/>
    </row>
    <row r="3431" spans="1:25" ht="15" customHeight="1" thickTop="1" x14ac:dyDescent="0.2">
      <c r="A3431" s="46"/>
      <c r="B3431" s="278"/>
      <c r="C3431" s="278"/>
      <c r="D3431" s="278"/>
      <c r="E3431" s="278"/>
      <c r="F3431" s="278"/>
      <c r="G3431" s="278"/>
      <c r="H3431" s="278"/>
      <c r="I3431" s="278"/>
      <c r="J3431" s="278"/>
      <c r="K3431" s="278"/>
      <c r="O3431" s="46"/>
      <c r="P3431" s="46"/>
      <c r="Q3431" s="46"/>
      <c r="R3431" s="46"/>
      <c r="S3431" s="46"/>
      <c r="T3431" s="46"/>
      <c r="U3431" s="46"/>
      <c r="V3431" s="46"/>
      <c r="W3431" s="46"/>
      <c r="X3431" s="46"/>
      <c r="Y3431" s="46"/>
    </row>
    <row r="3432" spans="1:25" ht="15" customHeight="1" x14ac:dyDescent="0.2">
      <c r="A3432" s="46"/>
      <c r="B3432" s="259" t="s">
        <v>3046</v>
      </c>
      <c r="C3432" s="267" t="s">
        <v>24</v>
      </c>
      <c r="D3432" s="259" t="s">
        <v>25</v>
      </c>
      <c r="E3432" s="259" t="s">
        <v>26</v>
      </c>
      <c r="F3432" s="387" t="s">
        <v>917</v>
      </c>
      <c r="G3432" s="387"/>
      <c r="H3432" s="271" t="s">
        <v>27</v>
      </c>
      <c r="I3432" s="267" t="s">
        <v>28</v>
      </c>
      <c r="J3432" s="267" t="s">
        <v>29</v>
      </c>
      <c r="K3432" s="267" t="s">
        <v>30</v>
      </c>
      <c r="O3432" s="46"/>
      <c r="P3432" s="46"/>
      <c r="Q3432" s="46"/>
      <c r="R3432" s="46"/>
      <c r="S3432" s="46"/>
      <c r="T3432" s="46"/>
      <c r="U3432" s="46"/>
      <c r="V3432" s="46"/>
      <c r="W3432" s="46"/>
      <c r="X3432" s="46"/>
      <c r="Y3432" s="46"/>
    </row>
    <row r="3433" spans="1:25" ht="15" customHeight="1" x14ac:dyDescent="0.2">
      <c r="A3433" s="46"/>
      <c r="B3433" s="260" t="s">
        <v>918</v>
      </c>
      <c r="C3433" s="275" t="s">
        <v>3497</v>
      </c>
      <c r="D3433" s="260" t="s">
        <v>73</v>
      </c>
      <c r="E3433" s="260" t="s">
        <v>3498</v>
      </c>
      <c r="F3433" s="388" t="s">
        <v>1065</v>
      </c>
      <c r="G3433" s="388"/>
      <c r="H3433" s="274" t="s">
        <v>49</v>
      </c>
      <c r="I3433" s="277">
        <v>1</v>
      </c>
      <c r="J3433" s="276">
        <v>181.83</v>
      </c>
      <c r="K3433" s="276">
        <v>181.83</v>
      </c>
      <c r="O3433" s="46"/>
      <c r="P3433" s="46"/>
      <c r="Q3433" s="46"/>
      <c r="R3433" s="46"/>
      <c r="S3433" s="46"/>
      <c r="T3433" s="46"/>
      <c r="U3433" s="46"/>
      <c r="V3433" s="46"/>
      <c r="W3433" s="46"/>
      <c r="X3433" s="46"/>
      <c r="Y3433" s="46"/>
    </row>
    <row r="3434" spans="1:25" ht="15" customHeight="1" x14ac:dyDescent="0.2">
      <c r="A3434" s="46"/>
      <c r="B3434" s="261" t="s">
        <v>953</v>
      </c>
      <c r="C3434" s="280" t="s">
        <v>1019</v>
      </c>
      <c r="D3434" s="261" t="s">
        <v>47</v>
      </c>
      <c r="E3434" s="261" t="s">
        <v>1020</v>
      </c>
      <c r="F3434" s="385" t="s">
        <v>3970</v>
      </c>
      <c r="G3434" s="385"/>
      <c r="H3434" s="279" t="s">
        <v>950</v>
      </c>
      <c r="I3434" s="282">
        <v>0.5</v>
      </c>
      <c r="J3434" s="281">
        <v>24.73</v>
      </c>
      <c r="K3434" s="281">
        <v>12.36</v>
      </c>
      <c r="O3434" s="46"/>
      <c r="P3434" s="46"/>
      <c r="Q3434" s="46"/>
      <c r="R3434" s="46"/>
      <c r="S3434" s="46"/>
      <c r="T3434" s="46"/>
      <c r="U3434" s="46"/>
      <c r="V3434" s="46"/>
      <c r="W3434" s="46"/>
      <c r="X3434" s="46"/>
      <c r="Y3434" s="46"/>
    </row>
    <row r="3435" spans="1:25" ht="15" customHeight="1" x14ac:dyDescent="0.2">
      <c r="A3435" s="46"/>
      <c r="B3435" s="261" t="s">
        <v>953</v>
      </c>
      <c r="C3435" s="280" t="s">
        <v>991</v>
      </c>
      <c r="D3435" s="261" t="s">
        <v>47</v>
      </c>
      <c r="E3435" s="261" t="s">
        <v>992</v>
      </c>
      <c r="F3435" s="385" t="s">
        <v>3970</v>
      </c>
      <c r="G3435" s="385"/>
      <c r="H3435" s="279" t="s">
        <v>950</v>
      </c>
      <c r="I3435" s="282">
        <v>0.5</v>
      </c>
      <c r="J3435" s="281">
        <v>43.64</v>
      </c>
      <c r="K3435" s="281">
        <v>21.82</v>
      </c>
      <c r="O3435" s="46"/>
      <c r="P3435" s="46"/>
      <c r="Q3435" s="46"/>
      <c r="R3435" s="46"/>
      <c r="S3435" s="46"/>
      <c r="T3435" s="46"/>
      <c r="U3435" s="46"/>
      <c r="V3435" s="46"/>
      <c r="W3435" s="46"/>
      <c r="X3435" s="46"/>
      <c r="Y3435" s="46"/>
    </row>
    <row r="3436" spans="1:25" ht="15" customHeight="1" x14ac:dyDescent="0.2">
      <c r="A3436" s="46"/>
      <c r="B3436" s="262" t="s">
        <v>919</v>
      </c>
      <c r="C3436" s="284" t="s">
        <v>3748</v>
      </c>
      <c r="D3436" s="262" t="s">
        <v>39</v>
      </c>
      <c r="E3436" s="262" t="s">
        <v>3749</v>
      </c>
      <c r="F3436" s="389" t="s">
        <v>923</v>
      </c>
      <c r="G3436" s="389"/>
      <c r="H3436" s="283" t="s">
        <v>304</v>
      </c>
      <c r="I3436" s="286">
        <v>1</v>
      </c>
      <c r="J3436" s="285">
        <v>147.65</v>
      </c>
      <c r="K3436" s="285">
        <v>147.65</v>
      </c>
      <c r="O3436" s="46"/>
      <c r="P3436" s="46"/>
      <c r="Q3436" s="46"/>
      <c r="R3436" s="46"/>
      <c r="S3436" s="46"/>
      <c r="T3436" s="46"/>
      <c r="U3436" s="46"/>
      <c r="V3436" s="46"/>
      <c r="W3436" s="46"/>
      <c r="X3436" s="46"/>
      <c r="Y3436" s="46"/>
    </row>
    <row r="3437" spans="1:25" ht="15" customHeight="1" x14ac:dyDescent="0.2">
      <c r="A3437" s="46"/>
      <c r="B3437" s="263"/>
      <c r="C3437" s="263"/>
      <c r="D3437" s="263"/>
      <c r="E3437" s="263"/>
      <c r="F3437" s="263" t="s">
        <v>924</v>
      </c>
      <c r="G3437" s="289">
        <v>29.99</v>
      </c>
      <c r="H3437" s="263" t="s">
        <v>925</v>
      </c>
      <c r="I3437" s="289">
        <v>0</v>
      </c>
      <c r="J3437" s="263" t="s">
        <v>926</v>
      </c>
      <c r="K3437" s="289">
        <v>29.99</v>
      </c>
      <c r="O3437" s="46"/>
      <c r="P3437" s="46"/>
      <c r="Q3437" s="46"/>
      <c r="R3437" s="46"/>
      <c r="S3437" s="46"/>
      <c r="T3437" s="46"/>
      <c r="U3437" s="46"/>
      <c r="V3437" s="46"/>
      <c r="W3437" s="46"/>
      <c r="X3437" s="46"/>
      <c r="Y3437" s="46"/>
    </row>
    <row r="3438" spans="1:25" ht="15" customHeight="1" x14ac:dyDescent="0.2">
      <c r="A3438" s="46"/>
      <c r="B3438" s="263"/>
      <c r="C3438" s="263"/>
      <c r="D3438" s="263"/>
      <c r="E3438" s="263"/>
      <c r="F3438" s="263" t="s">
        <v>927</v>
      </c>
      <c r="G3438" s="289">
        <v>37.83</v>
      </c>
      <c r="H3438" s="263"/>
      <c r="I3438" s="386" t="s">
        <v>928</v>
      </c>
      <c r="J3438" s="386"/>
      <c r="K3438" s="289">
        <v>219.66</v>
      </c>
      <c r="O3438" s="46"/>
      <c r="P3438" s="46"/>
      <c r="Q3438" s="46"/>
      <c r="R3438" s="46"/>
      <c r="S3438" s="46"/>
      <c r="T3438" s="46"/>
      <c r="U3438" s="46"/>
      <c r="V3438" s="46"/>
      <c r="W3438" s="46"/>
      <c r="X3438" s="46"/>
      <c r="Y3438" s="46"/>
    </row>
    <row r="3439" spans="1:25" ht="15" customHeight="1" x14ac:dyDescent="0.2">
      <c r="A3439" s="46"/>
      <c r="B3439" s="401" t="s">
        <v>2776</v>
      </c>
      <c r="C3439" s="401"/>
      <c r="D3439" s="401"/>
      <c r="E3439" s="401"/>
      <c r="F3439" s="401"/>
      <c r="G3439" s="401"/>
      <c r="H3439" s="401"/>
      <c r="I3439" s="401"/>
      <c r="J3439" s="401"/>
      <c r="K3439" s="401"/>
      <c r="O3439" s="46"/>
      <c r="P3439" s="46"/>
      <c r="Q3439" s="46"/>
      <c r="R3439" s="46"/>
      <c r="S3439" s="46"/>
      <c r="T3439" s="46"/>
      <c r="U3439" s="46"/>
      <c r="V3439" s="46"/>
      <c r="W3439" s="46"/>
      <c r="X3439" s="46"/>
      <c r="Y3439" s="46"/>
    </row>
    <row r="3440" spans="1:25" ht="15" customHeight="1" thickBot="1" x14ac:dyDescent="0.25">
      <c r="A3440" s="46"/>
      <c r="B3440" s="425" t="s">
        <v>3826</v>
      </c>
      <c r="C3440" s="425"/>
      <c r="D3440" s="425"/>
      <c r="E3440" s="425"/>
      <c r="F3440" s="425"/>
      <c r="G3440" s="425"/>
      <c r="H3440" s="425"/>
      <c r="I3440" s="425"/>
      <c r="J3440" s="425"/>
      <c r="K3440" s="425"/>
      <c r="O3440" s="46"/>
      <c r="P3440" s="46"/>
      <c r="Q3440" s="46"/>
      <c r="R3440" s="46"/>
      <c r="S3440" s="46"/>
      <c r="T3440" s="46"/>
      <c r="U3440" s="46"/>
      <c r="V3440" s="46"/>
      <c r="W3440" s="46"/>
      <c r="X3440" s="46"/>
      <c r="Y3440" s="46"/>
    </row>
    <row r="3441" spans="1:25" ht="15" customHeight="1" thickTop="1" x14ac:dyDescent="0.2">
      <c r="A3441" s="46"/>
      <c r="B3441" s="278"/>
      <c r="C3441" s="278"/>
      <c r="D3441" s="278"/>
      <c r="E3441" s="278"/>
      <c r="F3441" s="278"/>
      <c r="G3441" s="278"/>
      <c r="H3441" s="278"/>
      <c r="I3441" s="278"/>
      <c r="J3441" s="278"/>
      <c r="K3441" s="278"/>
      <c r="O3441" s="46"/>
      <c r="P3441" s="46"/>
      <c r="Q3441" s="46"/>
      <c r="R3441" s="46"/>
      <c r="S3441" s="46"/>
      <c r="T3441" s="46"/>
      <c r="U3441" s="46"/>
      <c r="V3441" s="46"/>
      <c r="W3441" s="46"/>
      <c r="X3441" s="46"/>
      <c r="Y3441" s="46"/>
    </row>
    <row r="3442" spans="1:25" ht="15" customHeight="1" x14ac:dyDescent="0.2">
      <c r="A3442" s="46"/>
      <c r="B3442" s="259" t="s">
        <v>3047</v>
      </c>
      <c r="C3442" s="267" t="s">
        <v>24</v>
      </c>
      <c r="D3442" s="259" t="s">
        <v>25</v>
      </c>
      <c r="E3442" s="259" t="s">
        <v>26</v>
      </c>
      <c r="F3442" s="387" t="s">
        <v>917</v>
      </c>
      <c r="G3442" s="387"/>
      <c r="H3442" s="271" t="s">
        <v>27</v>
      </c>
      <c r="I3442" s="267" t="s">
        <v>28</v>
      </c>
      <c r="J3442" s="267" t="s">
        <v>29</v>
      </c>
      <c r="K3442" s="267" t="s">
        <v>30</v>
      </c>
      <c r="O3442" s="46"/>
      <c r="P3442" s="46"/>
      <c r="Q3442" s="46"/>
      <c r="R3442" s="46"/>
      <c r="S3442" s="46"/>
      <c r="T3442" s="46"/>
      <c r="U3442" s="46"/>
      <c r="V3442" s="46"/>
      <c r="W3442" s="46"/>
      <c r="X3442" s="46"/>
      <c r="Y3442" s="46"/>
    </row>
    <row r="3443" spans="1:25" ht="15" customHeight="1" x14ac:dyDescent="0.2">
      <c r="A3443" s="46"/>
      <c r="B3443" s="260" t="s">
        <v>918</v>
      </c>
      <c r="C3443" s="275" t="s">
        <v>2444</v>
      </c>
      <c r="D3443" s="260" t="s">
        <v>73</v>
      </c>
      <c r="E3443" s="260" t="s">
        <v>646</v>
      </c>
      <c r="F3443" s="388" t="s">
        <v>978</v>
      </c>
      <c r="G3443" s="388"/>
      <c r="H3443" s="274" t="s">
        <v>49</v>
      </c>
      <c r="I3443" s="277">
        <v>1</v>
      </c>
      <c r="J3443" s="276">
        <v>234.99</v>
      </c>
      <c r="K3443" s="276">
        <v>234.99</v>
      </c>
      <c r="O3443" s="46"/>
      <c r="P3443" s="46"/>
      <c r="Q3443" s="46"/>
      <c r="R3443" s="46"/>
      <c r="S3443" s="46"/>
      <c r="T3443" s="46"/>
      <c r="U3443" s="46"/>
      <c r="V3443" s="46"/>
      <c r="W3443" s="46"/>
      <c r="X3443" s="46"/>
      <c r="Y3443" s="46"/>
    </row>
    <row r="3444" spans="1:25" ht="15" customHeight="1" x14ac:dyDescent="0.2">
      <c r="A3444" s="46"/>
      <c r="B3444" s="261" t="s">
        <v>953</v>
      </c>
      <c r="C3444" s="280" t="s">
        <v>988</v>
      </c>
      <c r="D3444" s="261" t="s">
        <v>47</v>
      </c>
      <c r="E3444" s="261" t="s">
        <v>989</v>
      </c>
      <c r="F3444" s="385" t="s">
        <v>3970</v>
      </c>
      <c r="G3444" s="385"/>
      <c r="H3444" s="279" t="s">
        <v>950</v>
      </c>
      <c r="I3444" s="282">
        <v>0.2</v>
      </c>
      <c r="J3444" s="281">
        <v>27.19</v>
      </c>
      <c r="K3444" s="281">
        <v>5.43</v>
      </c>
      <c r="O3444" s="46"/>
      <c r="P3444" s="46"/>
      <c r="Q3444" s="46"/>
      <c r="R3444" s="46"/>
      <c r="S3444" s="46"/>
      <c r="T3444" s="46"/>
      <c r="U3444" s="46"/>
      <c r="V3444" s="46"/>
      <c r="W3444" s="46"/>
      <c r="X3444" s="46"/>
      <c r="Y3444" s="46"/>
    </row>
    <row r="3445" spans="1:25" ht="45.6" customHeight="1" x14ac:dyDescent="0.2">
      <c r="A3445" s="46"/>
      <c r="B3445" s="261" t="s">
        <v>953</v>
      </c>
      <c r="C3445" s="280" t="s">
        <v>991</v>
      </c>
      <c r="D3445" s="261" t="s">
        <v>47</v>
      </c>
      <c r="E3445" s="261" t="s">
        <v>992</v>
      </c>
      <c r="F3445" s="385" t="s">
        <v>3970</v>
      </c>
      <c r="G3445" s="385"/>
      <c r="H3445" s="279" t="s">
        <v>950</v>
      </c>
      <c r="I3445" s="282">
        <v>0.4</v>
      </c>
      <c r="J3445" s="281">
        <v>43.64</v>
      </c>
      <c r="K3445" s="281">
        <v>17.45</v>
      </c>
      <c r="O3445" s="46"/>
      <c r="P3445" s="46"/>
      <c r="Q3445" s="46"/>
      <c r="R3445" s="46"/>
      <c r="S3445" s="46"/>
      <c r="T3445" s="46"/>
      <c r="U3445" s="46"/>
      <c r="V3445" s="46"/>
      <c r="W3445" s="46"/>
      <c r="X3445" s="46"/>
      <c r="Y3445" s="46"/>
    </row>
    <row r="3446" spans="1:25" ht="15" customHeight="1" x14ac:dyDescent="0.2">
      <c r="A3446" s="46"/>
      <c r="B3446" s="262" t="s">
        <v>919</v>
      </c>
      <c r="C3446" s="284" t="s">
        <v>1657</v>
      </c>
      <c r="D3446" s="262" t="s">
        <v>36</v>
      </c>
      <c r="E3446" s="262" t="s">
        <v>1658</v>
      </c>
      <c r="F3446" s="389" t="s">
        <v>923</v>
      </c>
      <c r="G3446" s="389"/>
      <c r="H3446" s="283" t="s">
        <v>304</v>
      </c>
      <c r="I3446" s="286">
        <v>1</v>
      </c>
      <c r="J3446" s="285">
        <v>212.11</v>
      </c>
      <c r="K3446" s="285">
        <v>212.11</v>
      </c>
      <c r="O3446" s="46"/>
      <c r="P3446" s="46"/>
      <c r="Q3446" s="46"/>
      <c r="R3446" s="46"/>
      <c r="S3446" s="46"/>
      <c r="T3446" s="46"/>
      <c r="U3446" s="46"/>
      <c r="V3446" s="46"/>
      <c r="W3446" s="46"/>
      <c r="X3446" s="46"/>
      <c r="Y3446" s="46"/>
    </row>
    <row r="3447" spans="1:25" ht="15" customHeight="1" x14ac:dyDescent="0.2">
      <c r="A3447" s="46"/>
      <c r="B3447" s="263"/>
      <c r="C3447" s="263"/>
      <c r="D3447" s="263"/>
      <c r="E3447" s="263"/>
      <c r="F3447" s="263" t="s">
        <v>924</v>
      </c>
      <c r="G3447" s="289">
        <v>20.329999999999998</v>
      </c>
      <c r="H3447" s="263" t="s">
        <v>925</v>
      </c>
      <c r="I3447" s="289">
        <v>0</v>
      </c>
      <c r="J3447" s="263" t="s">
        <v>926</v>
      </c>
      <c r="K3447" s="289">
        <v>20.329999999999998</v>
      </c>
      <c r="O3447" s="46"/>
      <c r="P3447" s="46"/>
      <c r="Q3447" s="46"/>
      <c r="R3447" s="46"/>
      <c r="S3447" s="46"/>
      <c r="T3447" s="46"/>
      <c r="U3447" s="46"/>
      <c r="V3447" s="46"/>
      <c r="W3447" s="46"/>
      <c r="X3447" s="46"/>
      <c r="Y3447" s="46"/>
    </row>
    <row r="3448" spans="1:25" ht="15" customHeight="1" x14ac:dyDescent="0.2">
      <c r="A3448" s="46"/>
      <c r="B3448" s="263"/>
      <c r="C3448" s="263"/>
      <c r="D3448" s="263"/>
      <c r="E3448" s="263"/>
      <c r="F3448" s="263" t="s">
        <v>927</v>
      </c>
      <c r="G3448" s="289">
        <v>48.9</v>
      </c>
      <c r="H3448" s="263"/>
      <c r="I3448" s="386" t="s">
        <v>928</v>
      </c>
      <c r="J3448" s="386"/>
      <c r="K3448" s="289">
        <v>283.89</v>
      </c>
      <c r="O3448" s="46"/>
      <c r="P3448" s="46"/>
      <c r="Q3448" s="46"/>
      <c r="R3448" s="46"/>
      <c r="S3448" s="46"/>
      <c r="T3448" s="46"/>
      <c r="U3448" s="46"/>
      <c r="V3448" s="46"/>
      <c r="W3448" s="46"/>
      <c r="X3448" s="46"/>
      <c r="Y3448" s="46"/>
    </row>
    <row r="3449" spans="1:25" ht="15" customHeight="1" x14ac:dyDescent="0.2">
      <c r="A3449" s="46"/>
      <c r="B3449" s="401" t="s">
        <v>2776</v>
      </c>
      <c r="C3449" s="401"/>
      <c r="D3449" s="401"/>
      <c r="E3449" s="401"/>
      <c r="F3449" s="401"/>
      <c r="G3449" s="401"/>
      <c r="H3449" s="401"/>
      <c r="I3449" s="401"/>
      <c r="J3449" s="401"/>
      <c r="K3449" s="401"/>
      <c r="O3449" s="46"/>
      <c r="P3449" s="46"/>
      <c r="Q3449" s="46"/>
      <c r="R3449" s="46"/>
      <c r="S3449" s="46"/>
      <c r="T3449" s="46"/>
      <c r="U3449" s="46"/>
      <c r="V3449" s="46"/>
      <c r="W3449" s="46"/>
      <c r="X3449" s="46"/>
      <c r="Y3449" s="46"/>
    </row>
    <row r="3450" spans="1:25" ht="15" customHeight="1" thickBot="1" x14ac:dyDescent="0.25">
      <c r="A3450" s="46"/>
      <c r="B3450" s="425" t="s">
        <v>2835</v>
      </c>
      <c r="C3450" s="425"/>
      <c r="D3450" s="425"/>
      <c r="E3450" s="425"/>
      <c r="F3450" s="425"/>
      <c r="G3450" s="425"/>
      <c r="H3450" s="425"/>
      <c r="I3450" s="425"/>
      <c r="J3450" s="425"/>
      <c r="K3450" s="425"/>
      <c r="O3450" s="46"/>
      <c r="P3450" s="46"/>
      <c r="Q3450" s="46"/>
      <c r="R3450" s="46"/>
      <c r="S3450" s="46"/>
      <c r="T3450" s="46"/>
      <c r="U3450" s="46"/>
      <c r="V3450" s="46"/>
      <c r="W3450" s="46"/>
      <c r="X3450" s="46"/>
      <c r="Y3450" s="46"/>
    </row>
    <row r="3451" spans="1:25" ht="15" customHeight="1" thickTop="1" x14ac:dyDescent="0.2">
      <c r="A3451" s="46"/>
      <c r="B3451" s="278"/>
      <c r="C3451" s="278"/>
      <c r="D3451" s="278"/>
      <c r="E3451" s="278"/>
      <c r="F3451" s="278"/>
      <c r="G3451" s="278"/>
      <c r="H3451" s="278"/>
      <c r="I3451" s="278"/>
      <c r="J3451" s="278"/>
      <c r="K3451" s="278"/>
      <c r="O3451" s="46"/>
      <c r="P3451" s="46"/>
      <c r="Q3451" s="46"/>
      <c r="R3451" s="46"/>
      <c r="S3451" s="46"/>
      <c r="T3451" s="46"/>
      <c r="U3451" s="46"/>
      <c r="V3451" s="46"/>
      <c r="W3451" s="46"/>
      <c r="X3451" s="46"/>
      <c r="Y3451" s="46"/>
    </row>
    <row r="3452" spans="1:25" ht="15" customHeight="1" x14ac:dyDescent="0.2">
      <c r="A3452" s="46"/>
      <c r="B3452" s="259" t="s">
        <v>3048</v>
      </c>
      <c r="C3452" s="267" t="s">
        <v>24</v>
      </c>
      <c r="D3452" s="259" t="s">
        <v>25</v>
      </c>
      <c r="E3452" s="259" t="s">
        <v>26</v>
      </c>
      <c r="F3452" s="387" t="s">
        <v>917</v>
      </c>
      <c r="G3452" s="387"/>
      <c r="H3452" s="271" t="s">
        <v>27</v>
      </c>
      <c r="I3452" s="267" t="s">
        <v>28</v>
      </c>
      <c r="J3452" s="267" t="s">
        <v>29</v>
      </c>
      <c r="K3452" s="267" t="s">
        <v>30</v>
      </c>
      <c r="O3452" s="46"/>
      <c r="P3452" s="46"/>
      <c r="Q3452" s="46"/>
      <c r="R3452" s="46"/>
      <c r="S3452" s="46"/>
      <c r="T3452" s="46"/>
      <c r="U3452" s="46"/>
      <c r="V3452" s="46"/>
      <c r="W3452" s="46"/>
      <c r="X3452" s="46"/>
      <c r="Y3452" s="46"/>
    </row>
    <row r="3453" spans="1:25" ht="15" customHeight="1" x14ac:dyDescent="0.2">
      <c r="A3453" s="46"/>
      <c r="B3453" s="260" t="s">
        <v>918</v>
      </c>
      <c r="C3453" s="275" t="s">
        <v>2488</v>
      </c>
      <c r="D3453" s="260" t="s">
        <v>73</v>
      </c>
      <c r="E3453" s="260" t="s">
        <v>2489</v>
      </c>
      <c r="F3453" s="388" t="s">
        <v>1065</v>
      </c>
      <c r="G3453" s="388"/>
      <c r="H3453" s="274" t="s">
        <v>49</v>
      </c>
      <c r="I3453" s="277">
        <v>1</v>
      </c>
      <c r="J3453" s="276">
        <v>16.690000000000001</v>
      </c>
      <c r="K3453" s="276">
        <v>16.690000000000001</v>
      </c>
      <c r="O3453" s="46"/>
      <c r="P3453" s="46"/>
      <c r="Q3453" s="46"/>
      <c r="R3453" s="46"/>
      <c r="S3453" s="46"/>
      <c r="T3453" s="46"/>
      <c r="U3453" s="46"/>
      <c r="V3453" s="46"/>
      <c r="W3453" s="46"/>
      <c r="X3453" s="46"/>
      <c r="Y3453" s="46"/>
    </row>
    <row r="3454" spans="1:25" ht="15" customHeight="1" x14ac:dyDescent="0.2">
      <c r="A3454" s="46"/>
      <c r="B3454" s="261" t="s">
        <v>953</v>
      </c>
      <c r="C3454" s="280" t="s">
        <v>1019</v>
      </c>
      <c r="D3454" s="261" t="s">
        <v>47</v>
      </c>
      <c r="E3454" s="261" t="s">
        <v>1020</v>
      </c>
      <c r="F3454" s="385" t="s">
        <v>3970</v>
      </c>
      <c r="G3454" s="385"/>
      <c r="H3454" s="279" t="s">
        <v>950</v>
      </c>
      <c r="I3454" s="282">
        <v>0.15</v>
      </c>
      <c r="J3454" s="281">
        <v>24.73</v>
      </c>
      <c r="K3454" s="281">
        <v>3.7</v>
      </c>
      <c r="O3454" s="46"/>
      <c r="P3454" s="46"/>
      <c r="Q3454" s="46"/>
      <c r="R3454" s="46"/>
      <c r="S3454" s="46"/>
      <c r="T3454" s="46"/>
      <c r="U3454" s="46"/>
      <c r="V3454" s="46"/>
      <c r="W3454" s="46"/>
      <c r="X3454" s="46"/>
      <c r="Y3454" s="46"/>
    </row>
    <row r="3455" spans="1:25" ht="15" customHeight="1" x14ac:dyDescent="0.2">
      <c r="A3455" s="46"/>
      <c r="B3455" s="261" t="s">
        <v>953</v>
      </c>
      <c r="C3455" s="280" t="s">
        <v>991</v>
      </c>
      <c r="D3455" s="261" t="s">
        <v>47</v>
      </c>
      <c r="E3455" s="261" t="s">
        <v>992</v>
      </c>
      <c r="F3455" s="385" t="s">
        <v>3970</v>
      </c>
      <c r="G3455" s="385"/>
      <c r="H3455" s="279" t="s">
        <v>950</v>
      </c>
      <c r="I3455" s="282">
        <v>0.15</v>
      </c>
      <c r="J3455" s="281">
        <v>43.64</v>
      </c>
      <c r="K3455" s="281">
        <v>6.54</v>
      </c>
      <c r="O3455" s="46"/>
      <c r="P3455" s="46"/>
      <c r="Q3455" s="46"/>
      <c r="R3455" s="46"/>
      <c r="S3455" s="46"/>
      <c r="T3455" s="46"/>
      <c r="U3455" s="46"/>
      <c r="V3455" s="46"/>
      <c r="W3455" s="46"/>
      <c r="X3455" s="46"/>
      <c r="Y3455" s="46"/>
    </row>
    <row r="3456" spans="1:25" ht="15" customHeight="1" x14ac:dyDescent="0.2">
      <c r="A3456" s="46"/>
      <c r="B3456" s="262" t="s">
        <v>919</v>
      </c>
      <c r="C3456" s="284" t="s">
        <v>2742</v>
      </c>
      <c r="D3456" s="262" t="s">
        <v>39</v>
      </c>
      <c r="E3456" s="262" t="s">
        <v>1747</v>
      </c>
      <c r="F3456" s="389" t="s">
        <v>923</v>
      </c>
      <c r="G3456" s="389"/>
      <c r="H3456" s="283" t="s">
        <v>304</v>
      </c>
      <c r="I3456" s="286">
        <v>1</v>
      </c>
      <c r="J3456" s="285">
        <v>6.45</v>
      </c>
      <c r="K3456" s="285">
        <v>6.45</v>
      </c>
      <c r="O3456" s="46"/>
      <c r="P3456" s="46"/>
      <c r="Q3456" s="46"/>
      <c r="R3456" s="46"/>
      <c r="S3456" s="46"/>
      <c r="T3456" s="46"/>
      <c r="U3456" s="46"/>
      <c r="V3456" s="46"/>
      <c r="W3456" s="46"/>
      <c r="X3456" s="46"/>
      <c r="Y3456" s="46"/>
    </row>
    <row r="3457" spans="1:25" ht="45.6" customHeight="1" x14ac:dyDescent="0.2">
      <c r="A3457" s="46"/>
      <c r="B3457" s="263"/>
      <c r="C3457" s="263"/>
      <c r="D3457" s="263"/>
      <c r="E3457" s="263"/>
      <c r="F3457" s="263" t="s">
        <v>924</v>
      </c>
      <c r="G3457" s="289">
        <v>8.99</v>
      </c>
      <c r="H3457" s="263" t="s">
        <v>925</v>
      </c>
      <c r="I3457" s="289">
        <v>0</v>
      </c>
      <c r="J3457" s="263" t="s">
        <v>926</v>
      </c>
      <c r="K3457" s="289">
        <v>8.99</v>
      </c>
      <c r="O3457" s="46"/>
      <c r="P3457" s="46"/>
      <c r="Q3457" s="46"/>
      <c r="R3457" s="46"/>
      <c r="S3457" s="46"/>
      <c r="T3457" s="46"/>
      <c r="U3457" s="46"/>
      <c r="V3457" s="46"/>
      <c r="W3457" s="46"/>
      <c r="X3457" s="46"/>
      <c r="Y3457" s="46"/>
    </row>
    <row r="3458" spans="1:25" ht="15" customHeight="1" x14ac:dyDescent="0.2">
      <c r="A3458" s="46"/>
      <c r="B3458" s="263"/>
      <c r="C3458" s="263"/>
      <c r="D3458" s="263"/>
      <c r="E3458" s="263"/>
      <c r="F3458" s="263" t="s">
        <v>927</v>
      </c>
      <c r="G3458" s="289">
        <v>3.47</v>
      </c>
      <c r="H3458" s="263"/>
      <c r="I3458" s="386" t="s">
        <v>928</v>
      </c>
      <c r="J3458" s="386"/>
      <c r="K3458" s="289">
        <v>20.16</v>
      </c>
      <c r="O3458" s="46"/>
      <c r="P3458" s="46"/>
      <c r="Q3458" s="46"/>
      <c r="R3458" s="46"/>
      <c r="S3458" s="46"/>
      <c r="T3458" s="46"/>
      <c r="U3458" s="46"/>
      <c r="V3458" s="46"/>
      <c r="W3458" s="46"/>
      <c r="X3458" s="46"/>
      <c r="Y3458" s="46"/>
    </row>
    <row r="3459" spans="1:25" ht="15" customHeight="1" x14ac:dyDescent="0.2">
      <c r="A3459" s="46"/>
      <c r="B3459" s="401" t="s">
        <v>2776</v>
      </c>
      <c r="C3459" s="401"/>
      <c r="D3459" s="401"/>
      <c r="E3459" s="401"/>
      <c r="F3459" s="401"/>
      <c r="G3459" s="401"/>
      <c r="H3459" s="401"/>
      <c r="I3459" s="401"/>
      <c r="J3459" s="401"/>
      <c r="K3459" s="401"/>
      <c r="O3459" s="46"/>
      <c r="P3459" s="46"/>
      <c r="Q3459" s="46"/>
      <c r="R3459" s="46"/>
      <c r="S3459" s="46"/>
      <c r="T3459" s="46"/>
      <c r="U3459" s="46"/>
      <c r="V3459" s="46"/>
      <c r="W3459" s="46"/>
      <c r="X3459" s="46"/>
      <c r="Y3459" s="46"/>
    </row>
    <row r="3460" spans="1:25" ht="15" customHeight="1" thickBot="1" x14ac:dyDescent="0.25">
      <c r="A3460" s="46"/>
      <c r="B3460" s="425" t="s">
        <v>2849</v>
      </c>
      <c r="C3460" s="425"/>
      <c r="D3460" s="425"/>
      <c r="E3460" s="425"/>
      <c r="F3460" s="425"/>
      <c r="G3460" s="425"/>
      <c r="H3460" s="425"/>
      <c r="I3460" s="425"/>
      <c r="J3460" s="425"/>
      <c r="K3460" s="425"/>
      <c r="O3460" s="46"/>
      <c r="P3460" s="46"/>
      <c r="Q3460" s="46"/>
      <c r="R3460" s="46"/>
      <c r="S3460" s="46"/>
      <c r="T3460" s="46"/>
      <c r="U3460" s="46"/>
      <c r="V3460" s="46"/>
      <c r="W3460" s="46"/>
      <c r="X3460" s="46"/>
      <c r="Y3460" s="46"/>
    </row>
    <row r="3461" spans="1:25" ht="15" customHeight="1" thickTop="1" x14ac:dyDescent="0.2">
      <c r="A3461" s="46"/>
      <c r="B3461" s="278"/>
      <c r="C3461" s="278"/>
      <c r="D3461" s="278"/>
      <c r="E3461" s="278"/>
      <c r="F3461" s="278"/>
      <c r="G3461" s="278"/>
      <c r="H3461" s="278"/>
      <c r="I3461" s="278"/>
      <c r="J3461" s="278"/>
      <c r="K3461" s="278"/>
      <c r="O3461" s="46"/>
      <c r="P3461" s="46"/>
      <c r="Q3461" s="46"/>
      <c r="R3461" s="46"/>
      <c r="S3461" s="46"/>
      <c r="T3461" s="46"/>
      <c r="U3461" s="46"/>
      <c r="V3461" s="46"/>
      <c r="W3461" s="46"/>
      <c r="X3461" s="46"/>
      <c r="Y3461" s="46"/>
    </row>
    <row r="3462" spans="1:25" ht="15" customHeight="1" x14ac:dyDescent="0.2">
      <c r="A3462" s="46"/>
      <c r="B3462" s="259" t="s">
        <v>3049</v>
      </c>
      <c r="C3462" s="267" t="s">
        <v>24</v>
      </c>
      <c r="D3462" s="259" t="s">
        <v>25</v>
      </c>
      <c r="E3462" s="259" t="s">
        <v>26</v>
      </c>
      <c r="F3462" s="387" t="s">
        <v>917</v>
      </c>
      <c r="G3462" s="387"/>
      <c r="H3462" s="271" t="s">
        <v>27</v>
      </c>
      <c r="I3462" s="267" t="s">
        <v>28</v>
      </c>
      <c r="J3462" s="267" t="s">
        <v>29</v>
      </c>
      <c r="K3462" s="267" t="s">
        <v>30</v>
      </c>
      <c r="O3462" s="46"/>
      <c r="P3462" s="46"/>
      <c r="Q3462" s="46"/>
      <c r="R3462" s="46"/>
      <c r="S3462" s="46"/>
      <c r="T3462" s="46"/>
      <c r="U3462" s="46"/>
      <c r="V3462" s="46"/>
      <c r="W3462" s="46"/>
      <c r="X3462" s="46"/>
      <c r="Y3462" s="46"/>
    </row>
    <row r="3463" spans="1:25" ht="15" customHeight="1" x14ac:dyDescent="0.2">
      <c r="A3463" s="46"/>
      <c r="B3463" s="260" t="s">
        <v>918</v>
      </c>
      <c r="C3463" s="275" t="s">
        <v>785</v>
      </c>
      <c r="D3463" s="260" t="s">
        <v>47</v>
      </c>
      <c r="E3463" s="260" t="s">
        <v>786</v>
      </c>
      <c r="F3463" s="388" t="s">
        <v>3976</v>
      </c>
      <c r="G3463" s="388"/>
      <c r="H3463" s="274" t="s">
        <v>49</v>
      </c>
      <c r="I3463" s="277">
        <v>1</v>
      </c>
      <c r="J3463" s="276">
        <v>65.930000000000007</v>
      </c>
      <c r="K3463" s="276">
        <v>65.930000000000007</v>
      </c>
      <c r="O3463" s="46"/>
      <c r="P3463" s="46"/>
      <c r="Q3463" s="46"/>
      <c r="R3463" s="46"/>
      <c r="S3463" s="46"/>
      <c r="T3463" s="46"/>
      <c r="U3463" s="46"/>
      <c r="V3463" s="46"/>
      <c r="W3463" s="46"/>
      <c r="X3463" s="46"/>
      <c r="Y3463" s="46"/>
    </row>
    <row r="3464" spans="1:25" ht="15" customHeight="1" x14ac:dyDescent="0.2">
      <c r="A3464" s="46"/>
      <c r="B3464" s="261" t="s">
        <v>953</v>
      </c>
      <c r="C3464" s="280" t="s">
        <v>988</v>
      </c>
      <c r="D3464" s="261" t="s">
        <v>47</v>
      </c>
      <c r="E3464" s="261" t="s">
        <v>989</v>
      </c>
      <c r="F3464" s="385" t="s">
        <v>3970</v>
      </c>
      <c r="G3464" s="385"/>
      <c r="H3464" s="279" t="s">
        <v>950</v>
      </c>
      <c r="I3464" s="282">
        <v>4.1484699999999999E-2</v>
      </c>
      <c r="J3464" s="281">
        <v>27.19</v>
      </c>
      <c r="K3464" s="281">
        <v>1.1200000000000001</v>
      </c>
      <c r="O3464" s="46"/>
      <c r="P3464" s="46"/>
      <c r="Q3464" s="46"/>
      <c r="R3464" s="46"/>
      <c r="S3464" s="46"/>
      <c r="T3464" s="46"/>
      <c r="U3464" s="46"/>
      <c r="V3464" s="46"/>
      <c r="W3464" s="46"/>
      <c r="X3464" s="46"/>
      <c r="Y3464" s="46"/>
    </row>
    <row r="3465" spans="1:25" ht="15" customHeight="1" x14ac:dyDescent="0.2">
      <c r="A3465" s="46"/>
      <c r="B3465" s="261" t="s">
        <v>953</v>
      </c>
      <c r="C3465" s="280" t="s">
        <v>991</v>
      </c>
      <c r="D3465" s="261" t="s">
        <v>47</v>
      </c>
      <c r="E3465" s="261" t="s">
        <v>992</v>
      </c>
      <c r="F3465" s="385" t="s">
        <v>3970</v>
      </c>
      <c r="G3465" s="385"/>
      <c r="H3465" s="279" t="s">
        <v>950</v>
      </c>
      <c r="I3465" s="282">
        <v>0.37340000000000001</v>
      </c>
      <c r="J3465" s="281">
        <v>43.64</v>
      </c>
      <c r="K3465" s="281">
        <v>16.29</v>
      </c>
      <c r="O3465" s="46"/>
      <c r="P3465" s="46"/>
      <c r="Q3465" s="46"/>
      <c r="R3465" s="46"/>
      <c r="S3465" s="46"/>
      <c r="T3465" s="46"/>
      <c r="U3465" s="46"/>
      <c r="V3465" s="46"/>
      <c r="W3465" s="46"/>
      <c r="X3465" s="46"/>
      <c r="Y3465" s="46"/>
    </row>
    <row r="3466" spans="1:25" ht="15" customHeight="1" x14ac:dyDescent="0.2">
      <c r="A3466" s="46"/>
      <c r="B3466" s="262" t="s">
        <v>919</v>
      </c>
      <c r="C3466" s="284" t="s">
        <v>1001</v>
      </c>
      <c r="D3466" s="262" t="s">
        <v>47</v>
      </c>
      <c r="E3466" s="262" t="s">
        <v>1002</v>
      </c>
      <c r="F3466" s="389" t="s">
        <v>923</v>
      </c>
      <c r="G3466" s="389"/>
      <c r="H3466" s="283" t="s">
        <v>49</v>
      </c>
      <c r="I3466" s="286">
        <v>2</v>
      </c>
      <c r="J3466" s="285">
        <v>1.42</v>
      </c>
      <c r="K3466" s="285">
        <v>2.84</v>
      </c>
      <c r="O3466" s="46"/>
      <c r="P3466" s="46"/>
      <c r="Q3466" s="46"/>
      <c r="R3466" s="46"/>
      <c r="S3466" s="46"/>
      <c r="T3466" s="46"/>
      <c r="U3466" s="46"/>
      <c r="V3466" s="46"/>
      <c r="W3466" s="46"/>
      <c r="X3466" s="46"/>
      <c r="Y3466" s="46"/>
    </row>
    <row r="3467" spans="1:25" ht="15" customHeight="1" x14ac:dyDescent="0.2">
      <c r="A3467" s="46"/>
      <c r="B3467" s="262" t="s">
        <v>919</v>
      </c>
      <c r="C3467" s="284" t="s">
        <v>1003</v>
      </c>
      <c r="D3467" s="262" t="s">
        <v>47</v>
      </c>
      <c r="E3467" s="262" t="s">
        <v>1004</v>
      </c>
      <c r="F3467" s="389" t="s">
        <v>923</v>
      </c>
      <c r="G3467" s="389"/>
      <c r="H3467" s="283" t="s">
        <v>49</v>
      </c>
      <c r="I3467" s="286">
        <v>2</v>
      </c>
      <c r="J3467" s="285">
        <v>0.38</v>
      </c>
      <c r="K3467" s="285">
        <v>0.76</v>
      </c>
      <c r="O3467" s="46"/>
      <c r="P3467" s="46"/>
      <c r="Q3467" s="46"/>
      <c r="R3467" s="46"/>
      <c r="S3467" s="46"/>
      <c r="T3467" s="46"/>
      <c r="U3467" s="46"/>
      <c r="V3467" s="46"/>
      <c r="W3467" s="46"/>
      <c r="X3467" s="46"/>
      <c r="Y3467" s="46"/>
    </row>
    <row r="3468" spans="1:25" ht="15" customHeight="1" x14ac:dyDescent="0.2">
      <c r="A3468" s="46"/>
      <c r="B3468" s="262" t="s">
        <v>919</v>
      </c>
      <c r="C3468" s="284" t="s">
        <v>1012</v>
      </c>
      <c r="D3468" s="262" t="s">
        <v>47</v>
      </c>
      <c r="E3468" s="262" t="s">
        <v>2639</v>
      </c>
      <c r="F3468" s="389" t="s">
        <v>923</v>
      </c>
      <c r="G3468" s="389"/>
      <c r="H3468" s="283" t="s">
        <v>83</v>
      </c>
      <c r="I3468" s="286">
        <v>0.16639999999999999</v>
      </c>
      <c r="J3468" s="285">
        <v>4.18</v>
      </c>
      <c r="K3468" s="285">
        <v>0.69</v>
      </c>
      <c r="O3468" s="46"/>
      <c r="P3468" s="46"/>
      <c r="Q3468" s="46"/>
      <c r="R3468" s="46"/>
      <c r="S3468" s="46"/>
      <c r="T3468" s="46"/>
      <c r="U3468" s="46"/>
      <c r="V3468" s="46"/>
      <c r="W3468" s="46"/>
      <c r="X3468" s="46"/>
      <c r="Y3468" s="46"/>
    </row>
    <row r="3469" spans="1:25" ht="15" customHeight="1" x14ac:dyDescent="0.2">
      <c r="A3469" s="46"/>
      <c r="B3469" s="262" t="s">
        <v>919</v>
      </c>
      <c r="C3469" s="284" t="s">
        <v>1748</v>
      </c>
      <c r="D3469" s="262" t="s">
        <v>47</v>
      </c>
      <c r="E3469" s="262" t="s">
        <v>1749</v>
      </c>
      <c r="F3469" s="389" t="s">
        <v>923</v>
      </c>
      <c r="G3469" s="389"/>
      <c r="H3469" s="283" t="s">
        <v>49</v>
      </c>
      <c r="I3469" s="286">
        <v>1</v>
      </c>
      <c r="J3469" s="285">
        <v>44.23</v>
      </c>
      <c r="K3469" s="285">
        <v>44.23</v>
      </c>
      <c r="O3469" s="46"/>
      <c r="P3469" s="46"/>
      <c r="Q3469" s="46"/>
      <c r="R3469" s="46"/>
      <c r="S3469" s="46"/>
      <c r="T3469" s="46"/>
      <c r="U3469" s="46"/>
      <c r="V3469" s="46"/>
      <c r="W3469" s="46"/>
      <c r="X3469" s="46"/>
      <c r="Y3469" s="46"/>
    </row>
    <row r="3470" spans="1:25" ht="15" customHeight="1" x14ac:dyDescent="0.2">
      <c r="A3470" s="46"/>
      <c r="B3470" s="263"/>
      <c r="C3470" s="263"/>
      <c r="D3470" s="263"/>
      <c r="E3470" s="263"/>
      <c r="F3470" s="263" t="s">
        <v>924</v>
      </c>
      <c r="G3470" s="289">
        <v>15.65</v>
      </c>
      <c r="H3470" s="263" t="s">
        <v>925</v>
      </c>
      <c r="I3470" s="289">
        <v>0</v>
      </c>
      <c r="J3470" s="263" t="s">
        <v>926</v>
      </c>
      <c r="K3470" s="289">
        <v>15.65</v>
      </c>
      <c r="O3470" s="46"/>
      <c r="P3470" s="46"/>
      <c r="Q3470" s="46"/>
      <c r="R3470" s="46"/>
      <c r="S3470" s="46"/>
      <c r="T3470" s="46"/>
      <c r="U3470" s="46"/>
      <c r="V3470" s="46"/>
      <c r="W3470" s="46"/>
      <c r="X3470" s="46"/>
      <c r="Y3470" s="46"/>
    </row>
    <row r="3471" spans="1:25" ht="15" customHeight="1" thickBot="1" x14ac:dyDescent="0.25">
      <c r="A3471" s="46"/>
      <c r="B3471" s="263"/>
      <c r="C3471" s="263"/>
      <c r="D3471" s="263"/>
      <c r="E3471" s="263"/>
      <c r="F3471" s="263" t="s">
        <v>927</v>
      </c>
      <c r="G3471" s="289">
        <v>13.72</v>
      </c>
      <c r="H3471" s="263"/>
      <c r="I3471" s="386" t="s">
        <v>928</v>
      </c>
      <c r="J3471" s="386"/>
      <c r="K3471" s="289">
        <v>79.650000000000006</v>
      </c>
      <c r="O3471" s="46"/>
      <c r="P3471" s="46"/>
      <c r="Q3471" s="46"/>
      <c r="R3471" s="46"/>
      <c r="S3471" s="46"/>
      <c r="T3471" s="46"/>
      <c r="U3471" s="46"/>
      <c r="V3471" s="46"/>
      <c r="W3471" s="46"/>
      <c r="X3471" s="46"/>
      <c r="Y3471" s="46"/>
    </row>
    <row r="3472" spans="1:25" ht="45.6" customHeight="1" thickTop="1" x14ac:dyDescent="0.2">
      <c r="A3472" s="46"/>
      <c r="B3472" s="278"/>
      <c r="C3472" s="278"/>
      <c r="D3472" s="278"/>
      <c r="E3472" s="278"/>
      <c r="F3472" s="278"/>
      <c r="G3472" s="278"/>
      <c r="H3472" s="278"/>
      <c r="I3472" s="278"/>
      <c r="J3472" s="278"/>
      <c r="K3472" s="278"/>
      <c r="O3472" s="46"/>
      <c r="P3472" s="46"/>
      <c r="Q3472" s="46"/>
      <c r="R3472" s="46"/>
      <c r="S3472" s="46"/>
      <c r="T3472" s="46"/>
      <c r="U3472" s="46"/>
      <c r="V3472" s="46"/>
      <c r="W3472" s="46"/>
      <c r="X3472" s="46"/>
      <c r="Y3472" s="46"/>
    </row>
    <row r="3473" spans="1:25" ht="15" customHeight="1" x14ac:dyDescent="0.2">
      <c r="A3473" s="46"/>
      <c r="B3473" s="259" t="s">
        <v>3050</v>
      </c>
      <c r="C3473" s="267" t="s">
        <v>24</v>
      </c>
      <c r="D3473" s="259" t="s">
        <v>25</v>
      </c>
      <c r="E3473" s="259" t="s">
        <v>26</v>
      </c>
      <c r="F3473" s="387" t="s">
        <v>917</v>
      </c>
      <c r="G3473" s="387"/>
      <c r="H3473" s="271" t="s">
        <v>27</v>
      </c>
      <c r="I3473" s="267" t="s">
        <v>28</v>
      </c>
      <c r="J3473" s="267" t="s">
        <v>29</v>
      </c>
      <c r="K3473" s="267" t="s">
        <v>30</v>
      </c>
      <c r="O3473" s="46"/>
      <c r="P3473" s="46"/>
      <c r="Q3473" s="46"/>
      <c r="R3473" s="46"/>
      <c r="S3473" s="46"/>
      <c r="T3473" s="46"/>
      <c r="U3473" s="46"/>
      <c r="V3473" s="46"/>
      <c r="W3473" s="46"/>
      <c r="X3473" s="46"/>
      <c r="Y3473" s="46"/>
    </row>
    <row r="3474" spans="1:25" ht="15" customHeight="1" x14ac:dyDescent="0.2">
      <c r="A3474" s="46"/>
      <c r="B3474" s="260" t="s">
        <v>918</v>
      </c>
      <c r="C3474" s="275" t="s">
        <v>3240</v>
      </c>
      <c r="D3474" s="260" t="s">
        <v>47</v>
      </c>
      <c r="E3474" s="260" t="s">
        <v>3241</v>
      </c>
      <c r="F3474" s="388" t="s">
        <v>3977</v>
      </c>
      <c r="G3474" s="388"/>
      <c r="H3474" s="274" t="s">
        <v>49</v>
      </c>
      <c r="I3474" s="277">
        <v>1</v>
      </c>
      <c r="J3474" s="276">
        <v>13262.07</v>
      </c>
      <c r="K3474" s="276">
        <v>13262.07</v>
      </c>
      <c r="O3474" s="46"/>
      <c r="P3474" s="46"/>
      <c r="Q3474" s="46"/>
      <c r="R3474" s="46"/>
      <c r="S3474" s="46"/>
      <c r="T3474" s="46"/>
      <c r="U3474" s="46"/>
      <c r="V3474" s="46"/>
      <c r="W3474" s="46"/>
      <c r="X3474" s="46"/>
      <c r="Y3474" s="46"/>
    </row>
    <row r="3475" spans="1:25" ht="15" customHeight="1" x14ac:dyDescent="0.2">
      <c r="A3475" s="46"/>
      <c r="B3475" s="261" t="s">
        <v>953</v>
      </c>
      <c r="C3475" s="280" t="s">
        <v>991</v>
      </c>
      <c r="D3475" s="261" t="s">
        <v>47</v>
      </c>
      <c r="E3475" s="261" t="s">
        <v>992</v>
      </c>
      <c r="F3475" s="385" t="s">
        <v>3970</v>
      </c>
      <c r="G3475" s="385"/>
      <c r="H3475" s="279" t="s">
        <v>950</v>
      </c>
      <c r="I3475" s="282">
        <v>6.9638</v>
      </c>
      <c r="J3475" s="281">
        <v>43.64</v>
      </c>
      <c r="K3475" s="281">
        <v>303.89999999999998</v>
      </c>
      <c r="O3475" s="46"/>
      <c r="P3475" s="46"/>
      <c r="Q3475" s="46"/>
      <c r="R3475" s="46"/>
      <c r="S3475" s="46"/>
      <c r="T3475" s="46"/>
      <c r="U3475" s="46"/>
      <c r="V3475" s="46"/>
      <c r="W3475" s="46"/>
      <c r="X3475" s="46"/>
      <c r="Y3475" s="46"/>
    </row>
    <row r="3476" spans="1:25" ht="15" customHeight="1" x14ac:dyDescent="0.2">
      <c r="A3476" s="46"/>
      <c r="B3476" s="261" t="s">
        <v>953</v>
      </c>
      <c r="C3476" s="280" t="s">
        <v>988</v>
      </c>
      <c r="D3476" s="261" t="s">
        <v>47</v>
      </c>
      <c r="E3476" s="261" t="s">
        <v>989</v>
      </c>
      <c r="F3476" s="385" t="s">
        <v>3970</v>
      </c>
      <c r="G3476" s="385"/>
      <c r="H3476" s="279" t="s">
        <v>950</v>
      </c>
      <c r="I3476" s="282">
        <v>6.9638</v>
      </c>
      <c r="J3476" s="281">
        <v>27.19</v>
      </c>
      <c r="K3476" s="281">
        <v>189.34</v>
      </c>
      <c r="O3476" s="46"/>
      <c r="P3476" s="46"/>
      <c r="Q3476" s="46"/>
      <c r="R3476" s="46"/>
      <c r="S3476" s="46"/>
      <c r="T3476" s="46"/>
      <c r="U3476" s="46"/>
      <c r="V3476" s="46"/>
      <c r="W3476" s="46"/>
      <c r="X3476" s="46"/>
      <c r="Y3476" s="46"/>
    </row>
    <row r="3477" spans="1:25" ht="15" customHeight="1" x14ac:dyDescent="0.2">
      <c r="A3477" s="46"/>
      <c r="B3477" s="262" t="s">
        <v>919</v>
      </c>
      <c r="C3477" s="284" t="s">
        <v>3346</v>
      </c>
      <c r="D3477" s="262" t="s">
        <v>47</v>
      </c>
      <c r="E3477" s="262" t="s">
        <v>3347</v>
      </c>
      <c r="F3477" s="389" t="s">
        <v>923</v>
      </c>
      <c r="G3477" s="389"/>
      <c r="H3477" s="283" t="s">
        <v>49</v>
      </c>
      <c r="I3477" s="286">
        <v>1</v>
      </c>
      <c r="J3477" s="285">
        <v>12768.83</v>
      </c>
      <c r="K3477" s="285">
        <v>12768.83</v>
      </c>
      <c r="O3477" s="46"/>
      <c r="P3477" s="46"/>
      <c r="Q3477" s="46"/>
      <c r="R3477" s="46"/>
      <c r="S3477" s="46"/>
      <c r="T3477" s="46"/>
      <c r="U3477" s="46"/>
      <c r="V3477" s="46"/>
      <c r="W3477" s="46"/>
      <c r="X3477" s="46"/>
      <c r="Y3477" s="46"/>
    </row>
    <row r="3478" spans="1:25" ht="15" customHeight="1" x14ac:dyDescent="0.2">
      <c r="A3478" s="46"/>
      <c r="B3478" s="263"/>
      <c r="C3478" s="263"/>
      <c r="D3478" s="263"/>
      <c r="E3478" s="263"/>
      <c r="F3478" s="263" t="s">
        <v>924</v>
      </c>
      <c r="G3478" s="289">
        <v>434.04</v>
      </c>
      <c r="H3478" s="263" t="s">
        <v>925</v>
      </c>
      <c r="I3478" s="289">
        <v>0</v>
      </c>
      <c r="J3478" s="263" t="s">
        <v>926</v>
      </c>
      <c r="K3478" s="289">
        <v>434.04</v>
      </c>
      <c r="O3478" s="46"/>
      <c r="P3478" s="46"/>
      <c r="Q3478" s="46"/>
      <c r="R3478" s="46"/>
      <c r="S3478" s="46"/>
      <c r="T3478" s="46"/>
      <c r="U3478" s="46"/>
      <c r="V3478" s="46"/>
      <c r="W3478" s="46"/>
      <c r="X3478" s="46"/>
      <c r="Y3478" s="46"/>
    </row>
    <row r="3479" spans="1:25" ht="15" customHeight="1" thickBot="1" x14ac:dyDescent="0.25">
      <c r="A3479" s="46"/>
      <c r="B3479" s="263"/>
      <c r="C3479" s="263"/>
      <c r="D3479" s="263"/>
      <c r="E3479" s="263"/>
      <c r="F3479" s="263" t="s">
        <v>927</v>
      </c>
      <c r="G3479" s="289">
        <v>2759.83</v>
      </c>
      <c r="H3479" s="263"/>
      <c r="I3479" s="386" t="s">
        <v>928</v>
      </c>
      <c r="J3479" s="386"/>
      <c r="K3479" s="289">
        <v>16021.9</v>
      </c>
      <c r="O3479" s="46"/>
      <c r="P3479" s="46"/>
      <c r="Q3479" s="46"/>
      <c r="R3479" s="46"/>
      <c r="S3479" s="46"/>
      <c r="T3479" s="46"/>
      <c r="U3479" s="46"/>
      <c r="V3479" s="46"/>
      <c r="W3479" s="46"/>
      <c r="X3479" s="46"/>
      <c r="Y3479" s="46"/>
    </row>
    <row r="3480" spans="1:25" ht="15" customHeight="1" thickTop="1" x14ac:dyDescent="0.2">
      <c r="A3480" s="46"/>
      <c r="B3480" s="278"/>
      <c r="C3480" s="278"/>
      <c r="D3480" s="278"/>
      <c r="E3480" s="278"/>
      <c r="F3480" s="278"/>
      <c r="G3480" s="278"/>
      <c r="H3480" s="278"/>
      <c r="I3480" s="278"/>
      <c r="J3480" s="278"/>
      <c r="K3480" s="278"/>
      <c r="O3480" s="46"/>
      <c r="P3480" s="46"/>
      <c r="Q3480" s="46"/>
      <c r="R3480" s="46"/>
      <c r="S3480" s="46"/>
      <c r="T3480" s="46"/>
      <c r="U3480" s="46"/>
      <c r="V3480" s="46"/>
      <c r="W3480" s="46"/>
      <c r="X3480" s="46"/>
      <c r="Y3480" s="46"/>
    </row>
    <row r="3481" spans="1:25" ht="15" customHeight="1" x14ac:dyDescent="0.2">
      <c r="A3481" s="46"/>
      <c r="B3481" s="259" t="s">
        <v>3051</v>
      </c>
      <c r="C3481" s="267" t="s">
        <v>24</v>
      </c>
      <c r="D3481" s="259" t="s">
        <v>25</v>
      </c>
      <c r="E3481" s="259" t="s">
        <v>26</v>
      </c>
      <c r="F3481" s="387" t="s">
        <v>917</v>
      </c>
      <c r="G3481" s="387"/>
      <c r="H3481" s="271" t="s">
        <v>27</v>
      </c>
      <c r="I3481" s="267" t="s">
        <v>28</v>
      </c>
      <c r="J3481" s="267" t="s">
        <v>29</v>
      </c>
      <c r="K3481" s="267" t="s">
        <v>30</v>
      </c>
      <c r="O3481" s="46"/>
      <c r="P3481" s="46"/>
      <c r="Q3481" s="46"/>
      <c r="R3481" s="46"/>
      <c r="S3481" s="46"/>
      <c r="T3481" s="46"/>
      <c r="U3481" s="46"/>
      <c r="V3481" s="46"/>
      <c r="W3481" s="46"/>
      <c r="X3481" s="46"/>
      <c r="Y3481" s="46"/>
    </row>
    <row r="3482" spans="1:25" ht="45.6" customHeight="1" x14ac:dyDescent="0.2">
      <c r="A3482" s="46"/>
      <c r="B3482" s="260" t="s">
        <v>918</v>
      </c>
      <c r="C3482" s="275" t="s">
        <v>3499</v>
      </c>
      <c r="D3482" s="260" t="s">
        <v>73</v>
      </c>
      <c r="E3482" s="260" t="s">
        <v>3500</v>
      </c>
      <c r="F3482" s="388" t="s">
        <v>978</v>
      </c>
      <c r="G3482" s="388"/>
      <c r="H3482" s="274" t="s">
        <v>49</v>
      </c>
      <c r="I3482" s="277">
        <v>1</v>
      </c>
      <c r="J3482" s="276">
        <v>743.84</v>
      </c>
      <c r="K3482" s="276">
        <v>743.84</v>
      </c>
      <c r="O3482" s="46"/>
      <c r="P3482" s="46"/>
      <c r="Q3482" s="46"/>
      <c r="R3482" s="46"/>
      <c r="S3482" s="46"/>
      <c r="T3482" s="46"/>
      <c r="U3482" s="46"/>
      <c r="V3482" s="46"/>
      <c r="W3482" s="46"/>
      <c r="X3482" s="46"/>
      <c r="Y3482" s="46"/>
    </row>
    <row r="3483" spans="1:25" ht="15" customHeight="1" x14ac:dyDescent="0.2">
      <c r="A3483" s="46"/>
      <c r="B3483" s="261" t="s">
        <v>953</v>
      </c>
      <c r="C3483" s="280" t="s">
        <v>3136</v>
      </c>
      <c r="D3483" s="261" t="s">
        <v>47</v>
      </c>
      <c r="E3483" s="261" t="s">
        <v>3137</v>
      </c>
      <c r="F3483" s="385" t="s">
        <v>3981</v>
      </c>
      <c r="G3483" s="385"/>
      <c r="H3483" s="279" t="s">
        <v>60</v>
      </c>
      <c r="I3483" s="282">
        <v>1.2999999999999999E-2</v>
      </c>
      <c r="J3483" s="281">
        <v>596.53</v>
      </c>
      <c r="K3483" s="281">
        <v>7.75</v>
      </c>
      <c r="O3483" s="46"/>
      <c r="P3483" s="46"/>
      <c r="Q3483" s="46"/>
      <c r="R3483" s="46"/>
      <c r="S3483" s="46"/>
      <c r="T3483" s="46"/>
      <c r="U3483" s="46"/>
      <c r="V3483" s="46"/>
      <c r="W3483" s="46"/>
      <c r="X3483" s="46"/>
      <c r="Y3483" s="46"/>
    </row>
    <row r="3484" spans="1:25" ht="15" customHeight="1" x14ac:dyDescent="0.2">
      <c r="A3484" s="46"/>
      <c r="B3484" s="261" t="s">
        <v>953</v>
      </c>
      <c r="C3484" s="280" t="s">
        <v>991</v>
      </c>
      <c r="D3484" s="261" t="s">
        <v>47</v>
      </c>
      <c r="E3484" s="261" t="s">
        <v>992</v>
      </c>
      <c r="F3484" s="385" t="s">
        <v>3970</v>
      </c>
      <c r="G3484" s="385"/>
      <c r="H3484" s="279" t="s">
        <v>950</v>
      </c>
      <c r="I3484" s="282">
        <v>4.8</v>
      </c>
      <c r="J3484" s="281">
        <v>43.64</v>
      </c>
      <c r="K3484" s="281">
        <v>209.47</v>
      </c>
      <c r="O3484" s="46"/>
      <c r="P3484" s="46"/>
      <c r="Q3484" s="46"/>
      <c r="R3484" s="46"/>
      <c r="S3484" s="46"/>
      <c r="T3484" s="46"/>
      <c r="U3484" s="46"/>
      <c r="V3484" s="46"/>
      <c r="W3484" s="46"/>
      <c r="X3484" s="46"/>
      <c r="Y3484" s="46"/>
    </row>
    <row r="3485" spans="1:25" ht="15" customHeight="1" x14ac:dyDescent="0.2">
      <c r="A3485" s="46"/>
      <c r="B3485" s="261" t="s">
        <v>953</v>
      </c>
      <c r="C3485" s="280" t="s">
        <v>1086</v>
      </c>
      <c r="D3485" s="261" t="s">
        <v>47</v>
      </c>
      <c r="E3485" s="261" t="s">
        <v>1087</v>
      </c>
      <c r="F3485" s="385" t="s">
        <v>3970</v>
      </c>
      <c r="G3485" s="385"/>
      <c r="H3485" s="279" t="s">
        <v>950</v>
      </c>
      <c r="I3485" s="282">
        <v>1.2</v>
      </c>
      <c r="J3485" s="281">
        <v>35.590000000000003</v>
      </c>
      <c r="K3485" s="281">
        <v>42.7</v>
      </c>
      <c r="O3485" s="46"/>
      <c r="P3485" s="46"/>
      <c r="Q3485" s="46"/>
      <c r="R3485" s="46"/>
      <c r="S3485" s="46"/>
      <c r="T3485" s="46"/>
      <c r="U3485" s="46"/>
      <c r="V3485" s="46"/>
      <c r="W3485" s="46"/>
      <c r="X3485" s="46"/>
      <c r="Y3485" s="46"/>
    </row>
    <row r="3486" spans="1:25" ht="15" customHeight="1" x14ac:dyDescent="0.2">
      <c r="A3486" s="46"/>
      <c r="B3486" s="261" t="s">
        <v>953</v>
      </c>
      <c r="C3486" s="280" t="s">
        <v>1019</v>
      </c>
      <c r="D3486" s="261" t="s">
        <v>47</v>
      </c>
      <c r="E3486" s="261" t="s">
        <v>1020</v>
      </c>
      <c r="F3486" s="385" t="s">
        <v>3970</v>
      </c>
      <c r="G3486" s="385"/>
      <c r="H3486" s="279" t="s">
        <v>950</v>
      </c>
      <c r="I3486" s="282">
        <v>1.8</v>
      </c>
      <c r="J3486" s="281">
        <v>24.73</v>
      </c>
      <c r="K3486" s="281">
        <v>44.51</v>
      </c>
      <c r="O3486" s="46"/>
      <c r="P3486" s="46"/>
      <c r="Q3486" s="46"/>
      <c r="R3486" s="46"/>
      <c r="S3486" s="46"/>
      <c r="T3486" s="46"/>
      <c r="U3486" s="46"/>
      <c r="V3486" s="46"/>
      <c r="W3486" s="46"/>
      <c r="X3486" s="46"/>
      <c r="Y3486" s="46"/>
    </row>
    <row r="3487" spans="1:25" ht="15" customHeight="1" x14ac:dyDescent="0.2">
      <c r="A3487" s="46"/>
      <c r="B3487" s="262" t="s">
        <v>919</v>
      </c>
      <c r="C3487" s="284" t="s">
        <v>3751</v>
      </c>
      <c r="D3487" s="262" t="s">
        <v>39</v>
      </c>
      <c r="E3487" s="262" t="s">
        <v>3752</v>
      </c>
      <c r="F3487" s="389" t="s">
        <v>923</v>
      </c>
      <c r="G3487" s="389"/>
      <c r="H3487" s="283" t="s">
        <v>304</v>
      </c>
      <c r="I3487" s="286">
        <v>1</v>
      </c>
      <c r="J3487" s="285">
        <v>439.41</v>
      </c>
      <c r="K3487" s="285">
        <v>439.41</v>
      </c>
      <c r="O3487" s="46"/>
      <c r="P3487" s="46"/>
      <c r="Q3487" s="46"/>
      <c r="R3487" s="46"/>
      <c r="S3487" s="46"/>
      <c r="T3487" s="46"/>
      <c r="U3487" s="46"/>
      <c r="V3487" s="46"/>
      <c r="W3487" s="46"/>
      <c r="X3487" s="46"/>
      <c r="Y3487" s="46"/>
    </row>
    <row r="3488" spans="1:25" ht="15" customHeight="1" x14ac:dyDescent="0.2">
      <c r="A3488" s="46"/>
      <c r="B3488" s="263"/>
      <c r="C3488" s="263"/>
      <c r="D3488" s="263"/>
      <c r="E3488" s="263"/>
      <c r="F3488" s="263" t="s">
        <v>924</v>
      </c>
      <c r="G3488" s="289">
        <v>265.07</v>
      </c>
      <c r="H3488" s="263" t="s">
        <v>925</v>
      </c>
      <c r="I3488" s="289">
        <v>0</v>
      </c>
      <c r="J3488" s="263" t="s">
        <v>926</v>
      </c>
      <c r="K3488" s="289">
        <v>265.07</v>
      </c>
      <c r="O3488" s="46"/>
      <c r="P3488" s="46"/>
      <c r="Q3488" s="46"/>
      <c r="R3488" s="46"/>
      <c r="S3488" s="46"/>
      <c r="T3488" s="46"/>
      <c r="U3488" s="46"/>
      <c r="V3488" s="46"/>
      <c r="W3488" s="46"/>
      <c r="X3488" s="46"/>
      <c r="Y3488" s="46"/>
    </row>
    <row r="3489" spans="1:25" ht="15" customHeight="1" x14ac:dyDescent="0.2">
      <c r="A3489" s="46"/>
      <c r="B3489" s="263"/>
      <c r="C3489" s="263"/>
      <c r="D3489" s="263"/>
      <c r="E3489" s="263"/>
      <c r="F3489" s="263" t="s">
        <v>927</v>
      </c>
      <c r="G3489" s="289">
        <v>154.79</v>
      </c>
      <c r="H3489" s="263"/>
      <c r="I3489" s="386" t="s">
        <v>928</v>
      </c>
      <c r="J3489" s="386"/>
      <c r="K3489" s="289">
        <v>898.63</v>
      </c>
      <c r="O3489" s="46"/>
      <c r="P3489" s="46"/>
      <c r="Q3489" s="46"/>
      <c r="R3489" s="46"/>
      <c r="S3489" s="46"/>
      <c r="T3489" s="46"/>
      <c r="U3489" s="46"/>
      <c r="V3489" s="46"/>
      <c r="W3489" s="46"/>
      <c r="X3489" s="46"/>
      <c r="Y3489" s="46"/>
    </row>
    <row r="3490" spans="1:25" ht="15" customHeight="1" x14ac:dyDescent="0.2">
      <c r="A3490" s="46"/>
      <c r="B3490" s="401" t="s">
        <v>2776</v>
      </c>
      <c r="C3490" s="401"/>
      <c r="D3490" s="401"/>
      <c r="E3490" s="401"/>
      <c r="F3490" s="401"/>
      <c r="G3490" s="401"/>
      <c r="H3490" s="401"/>
      <c r="I3490" s="401"/>
      <c r="J3490" s="401"/>
      <c r="K3490" s="401"/>
      <c r="O3490" s="46"/>
      <c r="P3490" s="46"/>
      <c r="Q3490" s="46"/>
      <c r="R3490" s="46"/>
      <c r="S3490" s="46"/>
      <c r="T3490" s="46"/>
      <c r="U3490" s="46"/>
      <c r="V3490" s="46"/>
      <c r="W3490" s="46"/>
      <c r="X3490" s="46"/>
      <c r="Y3490" s="46"/>
    </row>
    <row r="3491" spans="1:25" ht="15" customHeight="1" thickBot="1" x14ac:dyDescent="0.25">
      <c r="A3491" s="46"/>
      <c r="B3491" s="425" t="s">
        <v>3827</v>
      </c>
      <c r="C3491" s="425"/>
      <c r="D3491" s="425"/>
      <c r="E3491" s="425"/>
      <c r="F3491" s="425"/>
      <c r="G3491" s="425"/>
      <c r="H3491" s="425"/>
      <c r="I3491" s="425"/>
      <c r="J3491" s="425"/>
      <c r="K3491" s="425"/>
      <c r="O3491" s="46"/>
      <c r="P3491" s="46"/>
      <c r="Q3491" s="46"/>
      <c r="R3491" s="46"/>
      <c r="S3491" s="46"/>
      <c r="T3491" s="46"/>
      <c r="U3491" s="46"/>
      <c r="V3491" s="46"/>
      <c r="W3491" s="46"/>
      <c r="X3491" s="46"/>
      <c r="Y3491" s="46"/>
    </row>
    <row r="3492" spans="1:25" ht="45.6" customHeight="1" thickTop="1" x14ac:dyDescent="0.2">
      <c r="A3492" s="46"/>
      <c r="B3492" s="278"/>
      <c r="C3492" s="278"/>
      <c r="D3492" s="278"/>
      <c r="E3492" s="278"/>
      <c r="F3492" s="278"/>
      <c r="G3492" s="278"/>
      <c r="H3492" s="278"/>
      <c r="I3492" s="278"/>
      <c r="J3492" s="278"/>
      <c r="K3492" s="278"/>
      <c r="O3492" s="46"/>
      <c r="P3492" s="46"/>
      <c r="Q3492" s="46"/>
      <c r="R3492" s="46"/>
      <c r="S3492" s="46"/>
      <c r="T3492" s="46"/>
      <c r="U3492" s="46"/>
      <c r="V3492" s="46"/>
      <c r="W3492" s="46"/>
      <c r="X3492" s="46"/>
      <c r="Y3492" s="46"/>
    </row>
    <row r="3493" spans="1:25" ht="15" customHeight="1" x14ac:dyDescent="0.2">
      <c r="A3493" s="46"/>
      <c r="B3493" s="259" t="s">
        <v>3052</v>
      </c>
      <c r="C3493" s="267" t="s">
        <v>24</v>
      </c>
      <c r="D3493" s="259" t="s">
        <v>25</v>
      </c>
      <c r="E3493" s="259" t="s">
        <v>26</v>
      </c>
      <c r="F3493" s="387" t="s">
        <v>917</v>
      </c>
      <c r="G3493" s="387"/>
      <c r="H3493" s="271" t="s">
        <v>27</v>
      </c>
      <c r="I3493" s="267" t="s">
        <v>28</v>
      </c>
      <c r="J3493" s="267" t="s">
        <v>29</v>
      </c>
      <c r="K3493" s="267" t="s">
        <v>30</v>
      </c>
      <c r="O3493" s="46"/>
      <c r="P3493" s="46"/>
      <c r="Q3493" s="46"/>
      <c r="R3493" s="46"/>
      <c r="S3493" s="46"/>
      <c r="T3493" s="46"/>
      <c r="U3493" s="46"/>
      <c r="V3493" s="46"/>
      <c r="W3493" s="46"/>
      <c r="X3493" s="46"/>
      <c r="Y3493" s="46"/>
    </row>
    <row r="3494" spans="1:25" ht="15" customHeight="1" x14ac:dyDescent="0.2">
      <c r="A3494" s="46"/>
      <c r="B3494" s="260" t="s">
        <v>918</v>
      </c>
      <c r="C3494" s="275" t="s">
        <v>3501</v>
      </c>
      <c r="D3494" s="260" t="s">
        <v>73</v>
      </c>
      <c r="E3494" s="260" t="s">
        <v>3502</v>
      </c>
      <c r="F3494" s="388" t="s">
        <v>1065</v>
      </c>
      <c r="G3494" s="388"/>
      <c r="H3494" s="274" t="s">
        <v>49</v>
      </c>
      <c r="I3494" s="277">
        <v>1</v>
      </c>
      <c r="J3494" s="276">
        <v>694.42</v>
      </c>
      <c r="K3494" s="276">
        <v>694.42</v>
      </c>
      <c r="O3494" s="46"/>
      <c r="P3494" s="46"/>
      <c r="Q3494" s="46"/>
      <c r="R3494" s="46"/>
      <c r="S3494" s="46"/>
      <c r="T3494" s="46"/>
      <c r="U3494" s="46"/>
      <c r="V3494" s="46"/>
      <c r="W3494" s="46"/>
      <c r="X3494" s="46"/>
      <c r="Y3494" s="46"/>
    </row>
    <row r="3495" spans="1:25" ht="15" customHeight="1" x14ac:dyDescent="0.2">
      <c r="A3495" s="46"/>
      <c r="B3495" s="261" t="s">
        <v>953</v>
      </c>
      <c r="C3495" s="280" t="s">
        <v>1019</v>
      </c>
      <c r="D3495" s="261" t="s">
        <v>47</v>
      </c>
      <c r="E3495" s="261" t="s">
        <v>1020</v>
      </c>
      <c r="F3495" s="385" t="s">
        <v>3970</v>
      </c>
      <c r="G3495" s="385"/>
      <c r="H3495" s="279" t="s">
        <v>950</v>
      </c>
      <c r="I3495" s="282">
        <v>2.4</v>
      </c>
      <c r="J3495" s="281">
        <v>24.73</v>
      </c>
      <c r="K3495" s="281">
        <v>59.35</v>
      </c>
      <c r="O3495" s="46"/>
      <c r="P3495" s="46"/>
      <c r="Q3495" s="46"/>
      <c r="R3495" s="46"/>
      <c r="S3495" s="46"/>
      <c r="T3495" s="46"/>
      <c r="U3495" s="46"/>
      <c r="V3495" s="46"/>
      <c r="W3495" s="46"/>
      <c r="X3495" s="46"/>
      <c r="Y3495" s="46"/>
    </row>
    <row r="3496" spans="1:25" ht="15" customHeight="1" x14ac:dyDescent="0.2">
      <c r="A3496" s="46"/>
      <c r="B3496" s="261" t="s">
        <v>953</v>
      </c>
      <c r="C3496" s="280" t="s">
        <v>991</v>
      </c>
      <c r="D3496" s="261" t="s">
        <v>47</v>
      </c>
      <c r="E3496" s="261" t="s">
        <v>992</v>
      </c>
      <c r="F3496" s="385" t="s">
        <v>3970</v>
      </c>
      <c r="G3496" s="385"/>
      <c r="H3496" s="279" t="s">
        <v>950</v>
      </c>
      <c r="I3496" s="282">
        <v>6.4</v>
      </c>
      <c r="J3496" s="281">
        <v>43.64</v>
      </c>
      <c r="K3496" s="281">
        <v>279.29000000000002</v>
      </c>
      <c r="O3496" s="46"/>
      <c r="P3496" s="46"/>
      <c r="Q3496" s="46"/>
      <c r="R3496" s="46"/>
      <c r="S3496" s="46"/>
      <c r="T3496" s="46"/>
      <c r="U3496" s="46"/>
      <c r="V3496" s="46"/>
      <c r="W3496" s="46"/>
      <c r="X3496" s="46"/>
      <c r="Y3496" s="46"/>
    </row>
    <row r="3497" spans="1:25" ht="15" customHeight="1" x14ac:dyDescent="0.2">
      <c r="A3497" s="46"/>
      <c r="B3497" s="261" t="s">
        <v>953</v>
      </c>
      <c r="C3497" s="280" t="s">
        <v>3136</v>
      </c>
      <c r="D3497" s="261" t="s">
        <v>47</v>
      </c>
      <c r="E3497" s="261" t="s">
        <v>3137</v>
      </c>
      <c r="F3497" s="385" t="s">
        <v>3981</v>
      </c>
      <c r="G3497" s="385"/>
      <c r="H3497" s="279" t="s">
        <v>60</v>
      </c>
      <c r="I3497" s="282">
        <v>1.7000000000000001E-2</v>
      </c>
      <c r="J3497" s="281">
        <v>596.53</v>
      </c>
      <c r="K3497" s="281">
        <v>10.14</v>
      </c>
      <c r="O3497" s="46"/>
      <c r="P3497" s="46"/>
      <c r="Q3497" s="46"/>
      <c r="R3497" s="46"/>
      <c r="S3497" s="46"/>
      <c r="T3497" s="46"/>
      <c r="U3497" s="46"/>
      <c r="V3497" s="46"/>
      <c r="W3497" s="46"/>
      <c r="X3497" s="46"/>
      <c r="Y3497" s="46"/>
    </row>
    <row r="3498" spans="1:25" ht="15" customHeight="1" x14ac:dyDescent="0.2">
      <c r="A3498" s="46"/>
      <c r="B3498" s="261" t="s">
        <v>953</v>
      </c>
      <c r="C3498" s="280" t="s">
        <v>1086</v>
      </c>
      <c r="D3498" s="261" t="s">
        <v>47</v>
      </c>
      <c r="E3498" s="261" t="s">
        <v>1087</v>
      </c>
      <c r="F3498" s="385" t="s">
        <v>3970</v>
      </c>
      <c r="G3498" s="385"/>
      <c r="H3498" s="279" t="s">
        <v>950</v>
      </c>
      <c r="I3498" s="282">
        <v>1.6</v>
      </c>
      <c r="J3498" s="281">
        <v>35.590000000000003</v>
      </c>
      <c r="K3498" s="281">
        <v>56.94</v>
      </c>
      <c r="O3498" s="46"/>
      <c r="P3498" s="46"/>
      <c r="Q3498" s="46"/>
      <c r="R3498" s="46"/>
      <c r="S3498" s="46"/>
      <c r="T3498" s="46"/>
      <c r="U3498" s="46"/>
      <c r="V3498" s="46"/>
      <c r="W3498" s="46"/>
      <c r="X3498" s="46"/>
      <c r="Y3498" s="46"/>
    </row>
    <row r="3499" spans="1:25" ht="15" customHeight="1" x14ac:dyDescent="0.2">
      <c r="A3499" s="46"/>
      <c r="B3499" s="262" t="s">
        <v>919</v>
      </c>
      <c r="C3499" s="284" t="s">
        <v>3753</v>
      </c>
      <c r="D3499" s="262" t="s">
        <v>39</v>
      </c>
      <c r="E3499" s="262" t="s">
        <v>3754</v>
      </c>
      <c r="F3499" s="389" t="s">
        <v>923</v>
      </c>
      <c r="G3499" s="389"/>
      <c r="H3499" s="283" t="s">
        <v>304</v>
      </c>
      <c r="I3499" s="286">
        <v>1</v>
      </c>
      <c r="J3499" s="285">
        <v>288.7</v>
      </c>
      <c r="K3499" s="285">
        <v>288.7</v>
      </c>
      <c r="O3499" s="46"/>
      <c r="P3499" s="46"/>
      <c r="Q3499" s="46"/>
      <c r="R3499" s="46"/>
      <c r="S3499" s="46"/>
      <c r="T3499" s="46"/>
      <c r="U3499" s="46"/>
      <c r="V3499" s="46"/>
      <c r="W3499" s="46"/>
      <c r="X3499" s="46"/>
      <c r="Y3499" s="46"/>
    </row>
    <row r="3500" spans="1:25" ht="15" customHeight="1" x14ac:dyDescent="0.2">
      <c r="A3500" s="46"/>
      <c r="B3500" s="263"/>
      <c r="C3500" s="263"/>
      <c r="D3500" s="263"/>
      <c r="E3500" s="263"/>
      <c r="F3500" s="263" t="s">
        <v>924</v>
      </c>
      <c r="G3500" s="289">
        <v>353.4</v>
      </c>
      <c r="H3500" s="263" t="s">
        <v>925</v>
      </c>
      <c r="I3500" s="289">
        <v>0</v>
      </c>
      <c r="J3500" s="263" t="s">
        <v>926</v>
      </c>
      <c r="K3500" s="289">
        <v>353.4</v>
      </c>
      <c r="O3500" s="46"/>
      <c r="P3500" s="46"/>
      <c r="Q3500" s="46"/>
      <c r="R3500" s="46"/>
      <c r="S3500" s="46"/>
      <c r="T3500" s="46"/>
      <c r="U3500" s="46"/>
      <c r="V3500" s="46"/>
      <c r="W3500" s="46"/>
      <c r="X3500" s="46"/>
      <c r="Y3500" s="46"/>
    </row>
    <row r="3501" spans="1:25" ht="15" customHeight="1" x14ac:dyDescent="0.2">
      <c r="A3501" s="46"/>
      <c r="B3501" s="263"/>
      <c r="C3501" s="263"/>
      <c r="D3501" s="263"/>
      <c r="E3501" s="263"/>
      <c r="F3501" s="263" t="s">
        <v>927</v>
      </c>
      <c r="G3501" s="289">
        <v>144.5</v>
      </c>
      <c r="H3501" s="263"/>
      <c r="I3501" s="386" t="s">
        <v>928</v>
      </c>
      <c r="J3501" s="386"/>
      <c r="K3501" s="289">
        <v>838.92</v>
      </c>
      <c r="O3501" s="46"/>
      <c r="P3501" s="46"/>
      <c r="Q3501" s="46"/>
      <c r="R3501" s="46"/>
      <c r="S3501" s="46"/>
      <c r="T3501" s="46"/>
      <c r="U3501" s="46"/>
      <c r="V3501" s="46"/>
      <c r="W3501" s="46"/>
      <c r="X3501" s="46"/>
      <c r="Y3501" s="46"/>
    </row>
    <row r="3502" spans="1:25" ht="45.6" customHeight="1" x14ac:dyDescent="0.2">
      <c r="A3502" s="46"/>
      <c r="B3502" s="401" t="s">
        <v>2776</v>
      </c>
      <c r="C3502" s="401"/>
      <c r="D3502" s="401"/>
      <c r="E3502" s="401"/>
      <c r="F3502" s="401"/>
      <c r="G3502" s="401"/>
      <c r="H3502" s="401"/>
      <c r="I3502" s="401"/>
      <c r="J3502" s="401"/>
      <c r="K3502" s="401"/>
      <c r="O3502" s="46"/>
      <c r="P3502" s="46"/>
      <c r="Q3502" s="46"/>
      <c r="R3502" s="46"/>
      <c r="S3502" s="46"/>
      <c r="T3502" s="46"/>
      <c r="U3502" s="46"/>
      <c r="V3502" s="46"/>
      <c r="W3502" s="46"/>
      <c r="X3502" s="46"/>
      <c r="Y3502" s="46"/>
    </row>
    <row r="3503" spans="1:25" ht="15" customHeight="1" thickBot="1" x14ac:dyDescent="0.25">
      <c r="A3503" s="46"/>
      <c r="B3503" s="425" t="s">
        <v>3828</v>
      </c>
      <c r="C3503" s="425"/>
      <c r="D3503" s="425"/>
      <c r="E3503" s="425"/>
      <c r="F3503" s="425"/>
      <c r="G3503" s="425"/>
      <c r="H3503" s="425"/>
      <c r="I3503" s="425"/>
      <c r="J3503" s="425"/>
      <c r="K3503" s="425"/>
      <c r="O3503" s="46"/>
      <c r="P3503" s="46"/>
      <c r="Q3503" s="46"/>
      <c r="R3503" s="46"/>
      <c r="S3503" s="46"/>
      <c r="T3503" s="46"/>
      <c r="U3503" s="46"/>
      <c r="V3503" s="46"/>
      <c r="W3503" s="46"/>
      <c r="X3503" s="46"/>
      <c r="Y3503" s="46"/>
    </row>
    <row r="3504" spans="1:25" ht="15" customHeight="1" thickTop="1" x14ac:dyDescent="0.2">
      <c r="A3504" s="46"/>
      <c r="B3504" s="278"/>
      <c r="C3504" s="278"/>
      <c r="D3504" s="278"/>
      <c r="E3504" s="278"/>
      <c r="F3504" s="278"/>
      <c r="G3504" s="278"/>
      <c r="H3504" s="278"/>
      <c r="I3504" s="278"/>
      <c r="J3504" s="278"/>
      <c r="K3504" s="278"/>
      <c r="O3504" s="46"/>
      <c r="P3504" s="46"/>
      <c r="Q3504" s="46"/>
      <c r="R3504" s="46"/>
      <c r="S3504" s="46"/>
      <c r="T3504" s="46"/>
      <c r="U3504" s="46"/>
      <c r="V3504" s="46"/>
      <c r="W3504" s="46"/>
      <c r="X3504" s="46"/>
      <c r="Y3504" s="46"/>
    </row>
    <row r="3505" spans="1:25" ht="15" customHeight="1" x14ac:dyDescent="0.2">
      <c r="A3505" s="46"/>
      <c r="B3505" s="259" t="s">
        <v>3053</v>
      </c>
      <c r="C3505" s="267" t="s">
        <v>24</v>
      </c>
      <c r="D3505" s="259" t="s">
        <v>25</v>
      </c>
      <c r="E3505" s="259" t="s">
        <v>26</v>
      </c>
      <c r="F3505" s="387" t="s">
        <v>917</v>
      </c>
      <c r="G3505" s="387"/>
      <c r="H3505" s="271" t="s">
        <v>27</v>
      </c>
      <c r="I3505" s="267" t="s">
        <v>28</v>
      </c>
      <c r="J3505" s="267" t="s">
        <v>29</v>
      </c>
      <c r="K3505" s="267" t="s">
        <v>30</v>
      </c>
      <c r="O3505" s="46"/>
      <c r="P3505" s="46"/>
      <c r="Q3505" s="46"/>
      <c r="R3505" s="46"/>
      <c r="S3505" s="46"/>
      <c r="T3505" s="46"/>
      <c r="U3505" s="46"/>
      <c r="V3505" s="46"/>
      <c r="W3505" s="46"/>
      <c r="X3505" s="46"/>
      <c r="Y3505" s="46"/>
    </row>
    <row r="3506" spans="1:25" ht="15" customHeight="1" x14ac:dyDescent="0.2">
      <c r="A3506" s="46"/>
      <c r="B3506" s="260" t="s">
        <v>918</v>
      </c>
      <c r="C3506" s="275" t="s">
        <v>3242</v>
      </c>
      <c r="D3506" s="260" t="s">
        <v>47</v>
      </c>
      <c r="E3506" s="260" t="s">
        <v>3243</v>
      </c>
      <c r="F3506" s="388" t="s">
        <v>3977</v>
      </c>
      <c r="G3506" s="388"/>
      <c r="H3506" s="274" t="s">
        <v>49</v>
      </c>
      <c r="I3506" s="277">
        <v>1</v>
      </c>
      <c r="J3506" s="276">
        <v>634.85</v>
      </c>
      <c r="K3506" s="276">
        <v>634.85</v>
      </c>
      <c r="O3506" s="46"/>
      <c r="P3506" s="46"/>
      <c r="Q3506" s="46"/>
      <c r="R3506" s="46"/>
      <c r="S3506" s="46"/>
      <c r="T3506" s="46"/>
      <c r="U3506" s="46"/>
      <c r="V3506" s="46"/>
      <c r="W3506" s="46"/>
      <c r="X3506" s="46"/>
      <c r="Y3506" s="46"/>
    </row>
    <row r="3507" spans="1:25" ht="15" customHeight="1" x14ac:dyDescent="0.2">
      <c r="A3507" s="46"/>
      <c r="B3507" s="261" t="s">
        <v>953</v>
      </c>
      <c r="C3507" s="280" t="s">
        <v>991</v>
      </c>
      <c r="D3507" s="261" t="s">
        <v>47</v>
      </c>
      <c r="E3507" s="261" t="s">
        <v>992</v>
      </c>
      <c r="F3507" s="385" t="s">
        <v>3970</v>
      </c>
      <c r="G3507" s="385"/>
      <c r="H3507" s="279" t="s">
        <v>950</v>
      </c>
      <c r="I3507" s="282">
        <v>1.657</v>
      </c>
      <c r="J3507" s="281">
        <v>43.64</v>
      </c>
      <c r="K3507" s="281">
        <v>72.31</v>
      </c>
      <c r="O3507" s="46"/>
      <c r="P3507" s="46"/>
      <c r="Q3507" s="46"/>
      <c r="R3507" s="46"/>
      <c r="S3507" s="46"/>
      <c r="T3507" s="46"/>
      <c r="U3507" s="46"/>
      <c r="V3507" s="46"/>
      <c r="W3507" s="46"/>
      <c r="X3507" s="46"/>
      <c r="Y3507" s="46"/>
    </row>
    <row r="3508" spans="1:25" ht="15" customHeight="1" x14ac:dyDescent="0.2">
      <c r="A3508" s="46"/>
      <c r="B3508" s="261" t="s">
        <v>953</v>
      </c>
      <c r="C3508" s="280" t="s">
        <v>988</v>
      </c>
      <c r="D3508" s="261" t="s">
        <v>47</v>
      </c>
      <c r="E3508" s="261" t="s">
        <v>989</v>
      </c>
      <c r="F3508" s="385" t="s">
        <v>3970</v>
      </c>
      <c r="G3508" s="385"/>
      <c r="H3508" s="279" t="s">
        <v>950</v>
      </c>
      <c r="I3508" s="282">
        <v>1.657</v>
      </c>
      <c r="J3508" s="281">
        <v>27.19</v>
      </c>
      <c r="K3508" s="281">
        <v>45.05</v>
      </c>
      <c r="O3508" s="46"/>
      <c r="P3508" s="46"/>
      <c r="Q3508" s="46"/>
      <c r="R3508" s="46"/>
      <c r="S3508" s="46"/>
      <c r="T3508" s="46"/>
      <c r="U3508" s="46"/>
      <c r="V3508" s="46"/>
      <c r="W3508" s="46"/>
      <c r="X3508" s="46"/>
      <c r="Y3508" s="46"/>
    </row>
    <row r="3509" spans="1:25" ht="15" customHeight="1" x14ac:dyDescent="0.2">
      <c r="A3509" s="46"/>
      <c r="B3509" s="261" t="s">
        <v>953</v>
      </c>
      <c r="C3509" s="280" t="s">
        <v>982</v>
      </c>
      <c r="D3509" s="261" t="s">
        <v>47</v>
      </c>
      <c r="E3509" s="261" t="s">
        <v>983</v>
      </c>
      <c r="F3509" s="385" t="s">
        <v>3981</v>
      </c>
      <c r="G3509" s="385"/>
      <c r="H3509" s="279" t="s">
        <v>60</v>
      </c>
      <c r="I3509" s="282">
        <v>1.44E-2</v>
      </c>
      <c r="J3509" s="281">
        <v>787.18</v>
      </c>
      <c r="K3509" s="281">
        <v>11.33</v>
      </c>
      <c r="O3509" s="46"/>
      <c r="P3509" s="46"/>
      <c r="Q3509" s="46"/>
      <c r="R3509" s="46"/>
      <c r="S3509" s="46"/>
      <c r="T3509" s="46"/>
      <c r="U3509" s="46"/>
      <c r="V3509" s="46"/>
      <c r="W3509" s="46"/>
      <c r="X3509" s="46"/>
      <c r="Y3509" s="46"/>
    </row>
    <row r="3510" spans="1:25" ht="15" customHeight="1" x14ac:dyDescent="0.2">
      <c r="A3510" s="46"/>
      <c r="B3510" s="262" t="s">
        <v>919</v>
      </c>
      <c r="C3510" s="284" t="s">
        <v>3348</v>
      </c>
      <c r="D3510" s="262" t="s">
        <v>47</v>
      </c>
      <c r="E3510" s="262" t="s">
        <v>3349</v>
      </c>
      <c r="F3510" s="389" t="s">
        <v>923</v>
      </c>
      <c r="G3510" s="389"/>
      <c r="H3510" s="283" t="s">
        <v>49</v>
      </c>
      <c r="I3510" s="286">
        <v>1</v>
      </c>
      <c r="J3510" s="285">
        <v>506.16</v>
      </c>
      <c r="K3510" s="285">
        <v>506.16</v>
      </c>
      <c r="O3510" s="46"/>
      <c r="P3510" s="46"/>
      <c r="Q3510" s="46"/>
      <c r="R3510" s="46"/>
      <c r="S3510" s="46"/>
      <c r="T3510" s="46"/>
      <c r="U3510" s="46"/>
      <c r="V3510" s="46"/>
      <c r="W3510" s="46"/>
      <c r="X3510" s="46"/>
      <c r="Y3510" s="46"/>
    </row>
    <row r="3511" spans="1:25" ht="15" customHeight="1" x14ac:dyDescent="0.2">
      <c r="A3511" s="46"/>
      <c r="B3511" s="263"/>
      <c r="C3511" s="263"/>
      <c r="D3511" s="263"/>
      <c r="E3511" s="263"/>
      <c r="F3511" s="263" t="s">
        <v>924</v>
      </c>
      <c r="G3511" s="289">
        <v>106.6</v>
      </c>
      <c r="H3511" s="263" t="s">
        <v>925</v>
      </c>
      <c r="I3511" s="289">
        <v>0</v>
      </c>
      <c r="J3511" s="263" t="s">
        <v>926</v>
      </c>
      <c r="K3511" s="289">
        <v>106.6</v>
      </c>
      <c r="O3511" s="46"/>
      <c r="P3511" s="46"/>
      <c r="Q3511" s="46"/>
      <c r="R3511" s="46"/>
      <c r="S3511" s="46"/>
      <c r="T3511" s="46"/>
      <c r="U3511" s="46"/>
      <c r="V3511" s="46"/>
      <c r="W3511" s="46"/>
      <c r="X3511" s="46"/>
      <c r="Y3511" s="46"/>
    </row>
    <row r="3512" spans="1:25" ht="45.6" customHeight="1" thickBot="1" x14ac:dyDescent="0.25">
      <c r="A3512" s="46"/>
      <c r="B3512" s="263"/>
      <c r="C3512" s="263"/>
      <c r="D3512" s="263"/>
      <c r="E3512" s="263"/>
      <c r="F3512" s="263" t="s">
        <v>927</v>
      </c>
      <c r="G3512" s="289">
        <v>132.11000000000001</v>
      </c>
      <c r="H3512" s="263"/>
      <c r="I3512" s="386" t="s">
        <v>928</v>
      </c>
      <c r="J3512" s="386"/>
      <c r="K3512" s="289">
        <v>766.96</v>
      </c>
      <c r="O3512" s="46"/>
      <c r="P3512" s="46"/>
      <c r="Q3512" s="46"/>
      <c r="R3512" s="46"/>
      <c r="S3512" s="46"/>
      <c r="T3512" s="46"/>
      <c r="U3512" s="46"/>
      <c r="V3512" s="46"/>
      <c r="W3512" s="46"/>
      <c r="X3512" s="46"/>
      <c r="Y3512" s="46"/>
    </row>
    <row r="3513" spans="1:25" ht="15" customHeight="1" thickTop="1" x14ac:dyDescent="0.2">
      <c r="A3513" s="46"/>
      <c r="B3513" s="278"/>
      <c r="C3513" s="278"/>
      <c r="D3513" s="278"/>
      <c r="E3513" s="278"/>
      <c r="F3513" s="278"/>
      <c r="G3513" s="278"/>
      <c r="H3513" s="278"/>
      <c r="I3513" s="278"/>
      <c r="J3513" s="278"/>
      <c r="K3513" s="278"/>
      <c r="O3513" s="46"/>
      <c r="P3513" s="46"/>
      <c r="Q3513" s="46"/>
      <c r="R3513" s="46"/>
      <c r="S3513" s="46"/>
      <c r="T3513" s="46"/>
      <c r="U3513" s="46"/>
      <c r="V3513" s="46"/>
      <c r="W3513" s="46"/>
      <c r="X3513" s="46"/>
      <c r="Y3513" s="46"/>
    </row>
    <row r="3514" spans="1:25" ht="15" customHeight="1" x14ac:dyDescent="0.2">
      <c r="A3514" s="46"/>
      <c r="B3514" s="259" t="s">
        <v>3054</v>
      </c>
      <c r="C3514" s="267" t="s">
        <v>24</v>
      </c>
      <c r="D3514" s="259" t="s">
        <v>25</v>
      </c>
      <c r="E3514" s="259" t="s">
        <v>26</v>
      </c>
      <c r="F3514" s="387" t="s">
        <v>917</v>
      </c>
      <c r="G3514" s="387"/>
      <c r="H3514" s="271" t="s">
        <v>27</v>
      </c>
      <c r="I3514" s="267" t="s">
        <v>28</v>
      </c>
      <c r="J3514" s="267" t="s">
        <v>29</v>
      </c>
      <c r="K3514" s="267" t="s">
        <v>30</v>
      </c>
      <c r="O3514" s="46"/>
      <c r="P3514" s="46"/>
      <c r="Q3514" s="46"/>
      <c r="R3514" s="46"/>
      <c r="S3514" s="46"/>
      <c r="T3514" s="46"/>
      <c r="U3514" s="46"/>
      <c r="V3514" s="46"/>
      <c r="W3514" s="46"/>
      <c r="X3514" s="46"/>
      <c r="Y3514" s="46"/>
    </row>
    <row r="3515" spans="1:25" ht="15" customHeight="1" x14ac:dyDescent="0.2">
      <c r="A3515" s="46"/>
      <c r="B3515" s="260" t="s">
        <v>918</v>
      </c>
      <c r="C3515" s="275" t="s">
        <v>3503</v>
      </c>
      <c r="D3515" s="260" t="s">
        <v>47</v>
      </c>
      <c r="E3515" s="260" t="s">
        <v>3504</v>
      </c>
      <c r="F3515" s="388" t="s">
        <v>3977</v>
      </c>
      <c r="G3515" s="388"/>
      <c r="H3515" s="274" t="s">
        <v>49</v>
      </c>
      <c r="I3515" s="277">
        <v>1</v>
      </c>
      <c r="J3515" s="276">
        <v>739.9</v>
      </c>
      <c r="K3515" s="276">
        <v>739.9</v>
      </c>
      <c r="O3515" s="46"/>
      <c r="P3515" s="46"/>
      <c r="Q3515" s="46"/>
      <c r="R3515" s="46"/>
      <c r="S3515" s="46"/>
      <c r="T3515" s="46"/>
      <c r="U3515" s="46"/>
      <c r="V3515" s="46"/>
      <c r="W3515" s="46"/>
      <c r="X3515" s="46"/>
      <c r="Y3515" s="46"/>
    </row>
    <row r="3516" spans="1:25" ht="15" customHeight="1" x14ac:dyDescent="0.2">
      <c r="A3516" s="46"/>
      <c r="B3516" s="261" t="s">
        <v>953</v>
      </c>
      <c r="C3516" s="280" t="s">
        <v>982</v>
      </c>
      <c r="D3516" s="261" t="s">
        <v>47</v>
      </c>
      <c r="E3516" s="261" t="s">
        <v>983</v>
      </c>
      <c r="F3516" s="385" t="s">
        <v>3981</v>
      </c>
      <c r="G3516" s="385"/>
      <c r="H3516" s="279" t="s">
        <v>60</v>
      </c>
      <c r="I3516" s="282">
        <v>1.9199999999999998E-2</v>
      </c>
      <c r="J3516" s="281">
        <v>787.18</v>
      </c>
      <c r="K3516" s="281">
        <v>15.11</v>
      </c>
      <c r="O3516" s="46"/>
      <c r="P3516" s="46"/>
      <c r="Q3516" s="46"/>
      <c r="R3516" s="46"/>
      <c r="S3516" s="46"/>
      <c r="T3516" s="46"/>
      <c r="U3516" s="46"/>
      <c r="V3516" s="46"/>
      <c r="W3516" s="46"/>
      <c r="X3516" s="46"/>
      <c r="Y3516" s="46"/>
    </row>
    <row r="3517" spans="1:25" ht="15" customHeight="1" x14ac:dyDescent="0.2">
      <c r="A3517" s="46"/>
      <c r="B3517" s="261" t="s">
        <v>953</v>
      </c>
      <c r="C3517" s="280" t="s">
        <v>991</v>
      </c>
      <c r="D3517" s="261" t="s">
        <v>47</v>
      </c>
      <c r="E3517" s="261" t="s">
        <v>992</v>
      </c>
      <c r="F3517" s="385" t="s">
        <v>3970</v>
      </c>
      <c r="G3517" s="385"/>
      <c r="H3517" s="279" t="s">
        <v>950</v>
      </c>
      <c r="I3517" s="282">
        <v>2.0377000000000001</v>
      </c>
      <c r="J3517" s="281">
        <v>43.64</v>
      </c>
      <c r="K3517" s="281">
        <v>88.92</v>
      </c>
      <c r="O3517" s="46"/>
      <c r="P3517" s="46"/>
      <c r="Q3517" s="46"/>
      <c r="R3517" s="46"/>
      <c r="S3517" s="46"/>
      <c r="T3517" s="46"/>
      <c r="U3517" s="46"/>
      <c r="V3517" s="46"/>
      <c r="W3517" s="46"/>
      <c r="X3517" s="46"/>
      <c r="Y3517" s="46"/>
    </row>
    <row r="3518" spans="1:25" ht="15" customHeight="1" x14ac:dyDescent="0.2">
      <c r="A3518" s="46"/>
      <c r="B3518" s="261" t="s">
        <v>953</v>
      </c>
      <c r="C3518" s="280" t="s">
        <v>988</v>
      </c>
      <c r="D3518" s="261" t="s">
        <v>47</v>
      </c>
      <c r="E3518" s="261" t="s">
        <v>989</v>
      </c>
      <c r="F3518" s="385" t="s">
        <v>3970</v>
      </c>
      <c r="G3518" s="385"/>
      <c r="H3518" s="279" t="s">
        <v>950</v>
      </c>
      <c r="I3518" s="282">
        <v>2.0377000000000001</v>
      </c>
      <c r="J3518" s="281">
        <v>27.19</v>
      </c>
      <c r="K3518" s="281">
        <v>55.4</v>
      </c>
      <c r="O3518" s="46"/>
      <c r="P3518" s="46"/>
      <c r="Q3518" s="46"/>
      <c r="R3518" s="46"/>
      <c r="S3518" s="46"/>
      <c r="T3518" s="46"/>
      <c r="U3518" s="46"/>
      <c r="V3518" s="46"/>
      <c r="W3518" s="46"/>
      <c r="X3518" s="46"/>
      <c r="Y3518" s="46"/>
    </row>
    <row r="3519" spans="1:25" ht="15" customHeight="1" x14ac:dyDescent="0.2">
      <c r="A3519" s="46"/>
      <c r="B3519" s="262" t="s">
        <v>919</v>
      </c>
      <c r="C3519" s="284" t="s">
        <v>3755</v>
      </c>
      <c r="D3519" s="262" t="s">
        <v>47</v>
      </c>
      <c r="E3519" s="262" t="s">
        <v>3756</v>
      </c>
      <c r="F3519" s="389" t="s">
        <v>923</v>
      </c>
      <c r="G3519" s="389"/>
      <c r="H3519" s="283" t="s">
        <v>49</v>
      </c>
      <c r="I3519" s="286">
        <v>1</v>
      </c>
      <c r="J3519" s="285">
        <v>580.47</v>
      </c>
      <c r="K3519" s="285">
        <v>580.47</v>
      </c>
      <c r="O3519" s="46"/>
      <c r="P3519" s="46"/>
      <c r="Q3519" s="46"/>
      <c r="R3519" s="46"/>
      <c r="S3519" s="46"/>
      <c r="T3519" s="46"/>
      <c r="U3519" s="46"/>
      <c r="V3519" s="46"/>
      <c r="W3519" s="46"/>
      <c r="X3519" s="46"/>
      <c r="Y3519" s="46"/>
    </row>
    <row r="3520" spans="1:25" ht="15" customHeight="1" x14ac:dyDescent="0.2">
      <c r="A3520" s="46"/>
      <c r="B3520" s="263"/>
      <c r="C3520" s="263"/>
      <c r="D3520" s="263"/>
      <c r="E3520" s="263"/>
      <c r="F3520" s="263" t="s">
        <v>924</v>
      </c>
      <c r="G3520" s="289">
        <v>131.44</v>
      </c>
      <c r="H3520" s="263" t="s">
        <v>925</v>
      </c>
      <c r="I3520" s="289">
        <v>0</v>
      </c>
      <c r="J3520" s="263" t="s">
        <v>926</v>
      </c>
      <c r="K3520" s="289">
        <v>131.44</v>
      </c>
      <c r="O3520" s="46"/>
      <c r="P3520" s="46"/>
      <c r="Q3520" s="46"/>
      <c r="R3520" s="46"/>
      <c r="S3520" s="46"/>
      <c r="T3520" s="46"/>
      <c r="U3520" s="46"/>
      <c r="V3520" s="46"/>
      <c r="W3520" s="46"/>
      <c r="X3520" s="46"/>
      <c r="Y3520" s="46"/>
    </row>
    <row r="3521" spans="1:25" ht="15" customHeight="1" thickBot="1" x14ac:dyDescent="0.25">
      <c r="A3521" s="46"/>
      <c r="B3521" s="263"/>
      <c r="C3521" s="263"/>
      <c r="D3521" s="263"/>
      <c r="E3521" s="263"/>
      <c r="F3521" s="263" t="s">
        <v>927</v>
      </c>
      <c r="G3521" s="289">
        <v>153.97</v>
      </c>
      <c r="H3521" s="263"/>
      <c r="I3521" s="386" t="s">
        <v>928</v>
      </c>
      <c r="J3521" s="386"/>
      <c r="K3521" s="289">
        <v>893.87</v>
      </c>
      <c r="O3521" s="46"/>
      <c r="P3521" s="46"/>
      <c r="Q3521" s="46"/>
      <c r="R3521" s="46"/>
      <c r="S3521" s="46"/>
      <c r="T3521" s="46"/>
      <c r="U3521" s="46"/>
      <c r="V3521" s="46"/>
      <c r="W3521" s="46"/>
      <c r="X3521" s="46"/>
      <c r="Y3521" s="46"/>
    </row>
    <row r="3522" spans="1:25" ht="15" customHeight="1" thickTop="1" x14ac:dyDescent="0.2">
      <c r="A3522" s="46"/>
      <c r="B3522" s="278"/>
      <c r="C3522" s="278"/>
      <c r="D3522" s="278"/>
      <c r="E3522" s="278"/>
      <c r="F3522" s="278"/>
      <c r="G3522" s="278"/>
      <c r="H3522" s="278"/>
      <c r="I3522" s="278"/>
      <c r="J3522" s="278"/>
      <c r="K3522" s="278"/>
      <c r="O3522" s="46"/>
      <c r="P3522" s="46"/>
      <c r="Q3522" s="46"/>
      <c r="R3522" s="46"/>
      <c r="S3522" s="46"/>
      <c r="T3522" s="46"/>
      <c r="U3522" s="46"/>
      <c r="V3522" s="46"/>
      <c r="W3522" s="46"/>
      <c r="X3522" s="46"/>
      <c r="Y3522" s="46"/>
    </row>
    <row r="3523" spans="1:25" ht="15" customHeight="1" x14ac:dyDescent="0.2">
      <c r="A3523" s="46"/>
      <c r="B3523" s="259" t="s">
        <v>3055</v>
      </c>
      <c r="C3523" s="267" t="s">
        <v>24</v>
      </c>
      <c r="D3523" s="259" t="s">
        <v>25</v>
      </c>
      <c r="E3523" s="259" t="s">
        <v>26</v>
      </c>
      <c r="F3523" s="387" t="s">
        <v>917</v>
      </c>
      <c r="G3523" s="387"/>
      <c r="H3523" s="271" t="s">
        <v>27</v>
      </c>
      <c r="I3523" s="267" t="s">
        <v>28</v>
      </c>
      <c r="J3523" s="267" t="s">
        <v>29</v>
      </c>
      <c r="K3523" s="267" t="s">
        <v>30</v>
      </c>
      <c r="O3523" s="46"/>
      <c r="P3523" s="46"/>
      <c r="Q3523" s="46"/>
      <c r="R3523" s="46"/>
      <c r="S3523" s="46"/>
      <c r="T3523" s="46"/>
      <c r="U3523" s="46"/>
      <c r="V3523" s="46"/>
      <c r="W3523" s="46"/>
      <c r="X3523" s="46"/>
      <c r="Y3523" s="46"/>
    </row>
    <row r="3524" spans="1:25" ht="15" customHeight="1" x14ac:dyDescent="0.2">
      <c r="A3524" s="46"/>
      <c r="B3524" s="260" t="s">
        <v>918</v>
      </c>
      <c r="C3524" s="275" t="s">
        <v>3244</v>
      </c>
      <c r="D3524" s="260" t="s">
        <v>47</v>
      </c>
      <c r="E3524" s="260" t="s">
        <v>3245</v>
      </c>
      <c r="F3524" s="388" t="s">
        <v>3977</v>
      </c>
      <c r="G3524" s="388"/>
      <c r="H3524" s="274" t="s">
        <v>49</v>
      </c>
      <c r="I3524" s="277">
        <v>1</v>
      </c>
      <c r="J3524" s="276">
        <v>1012.24</v>
      </c>
      <c r="K3524" s="276">
        <v>1012.24</v>
      </c>
      <c r="O3524" s="46"/>
      <c r="P3524" s="46"/>
      <c r="Q3524" s="46"/>
      <c r="R3524" s="46"/>
      <c r="S3524" s="46"/>
      <c r="T3524" s="46"/>
      <c r="U3524" s="46"/>
      <c r="V3524" s="46"/>
      <c r="W3524" s="46"/>
      <c r="X3524" s="46"/>
      <c r="Y3524" s="46"/>
    </row>
    <row r="3525" spans="1:25" ht="15" customHeight="1" x14ac:dyDescent="0.2">
      <c r="A3525" s="46"/>
      <c r="B3525" s="261" t="s">
        <v>953</v>
      </c>
      <c r="C3525" s="280" t="s">
        <v>991</v>
      </c>
      <c r="D3525" s="261" t="s">
        <v>47</v>
      </c>
      <c r="E3525" s="261" t="s">
        <v>992</v>
      </c>
      <c r="F3525" s="385" t="s">
        <v>3970</v>
      </c>
      <c r="G3525" s="385"/>
      <c r="H3525" s="279" t="s">
        <v>950</v>
      </c>
      <c r="I3525" s="282">
        <v>2.056</v>
      </c>
      <c r="J3525" s="281">
        <v>43.64</v>
      </c>
      <c r="K3525" s="281">
        <v>89.72</v>
      </c>
      <c r="O3525" s="46"/>
      <c r="P3525" s="46"/>
      <c r="Q3525" s="46"/>
      <c r="R3525" s="46"/>
      <c r="S3525" s="46"/>
      <c r="T3525" s="46"/>
      <c r="U3525" s="46"/>
      <c r="V3525" s="46"/>
      <c r="W3525" s="46"/>
      <c r="X3525" s="46"/>
      <c r="Y3525" s="46"/>
    </row>
    <row r="3526" spans="1:25" ht="15" customHeight="1" x14ac:dyDescent="0.2">
      <c r="A3526" s="46"/>
      <c r="B3526" s="261" t="s">
        <v>953</v>
      </c>
      <c r="C3526" s="280" t="s">
        <v>988</v>
      </c>
      <c r="D3526" s="261" t="s">
        <v>47</v>
      </c>
      <c r="E3526" s="261" t="s">
        <v>989</v>
      </c>
      <c r="F3526" s="385" t="s">
        <v>3970</v>
      </c>
      <c r="G3526" s="385"/>
      <c r="H3526" s="279" t="s">
        <v>950</v>
      </c>
      <c r="I3526" s="282">
        <v>2.056</v>
      </c>
      <c r="J3526" s="281">
        <v>27.19</v>
      </c>
      <c r="K3526" s="281">
        <v>55.9</v>
      </c>
      <c r="O3526" s="46"/>
      <c r="P3526" s="46"/>
      <c r="Q3526" s="46"/>
      <c r="R3526" s="46"/>
      <c r="S3526" s="46"/>
      <c r="T3526" s="46"/>
      <c r="U3526" s="46"/>
      <c r="V3526" s="46"/>
      <c r="W3526" s="46"/>
      <c r="X3526" s="46"/>
      <c r="Y3526" s="46"/>
    </row>
    <row r="3527" spans="1:25" ht="15" customHeight="1" x14ac:dyDescent="0.2">
      <c r="A3527" s="46"/>
      <c r="B3527" s="261" t="s">
        <v>953</v>
      </c>
      <c r="C3527" s="280" t="s">
        <v>982</v>
      </c>
      <c r="D3527" s="261" t="s">
        <v>47</v>
      </c>
      <c r="E3527" s="261" t="s">
        <v>983</v>
      </c>
      <c r="F3527" s="385" t="s">
        <v>3981</v>
      </c>
      <c r="G3527" s="385"/>
      <c r="H3527" s="279" t="s">
        <v>60</v>
      </c>
      <c r="I3527" s="282">
        <v>1.89E-2</v>
      </c>
      <c r="J3527" s="281">
        <v>787.18</v>
      </c>
      <c r="K3527" s="281">
        <v>14.87</v>
      </c>
      <c r="O3527" s="46"/>
      <c r="P3527" s="46"/>
      <c r="Q3527" s="46"/>
      <c r="R3527" s="46"/>
      <c r="S3527" s="46"/>
      <c r="T3527" s="46"/>
      <c r="U3527" s="46"/>
      <c r="V3527" s="46"/>
      <c r="W3527" s="46"/>
      <c r="X3527" s="46"/>
      <c r="Y3527" s="46"/>
    </row>
    <row r="3528" spans="1:25" ht="15" customHeight="1" x14ac:dyDescent="0.2">
      <c r="A3528" s="46"/>
      <c r="B3528" s="262" t="s">
        <v>919</v>
      </c>
      <c r="C3528" s="284" t="s">
        <v>3350</v>
      </c>
      <c r="D3528" s="262" t="s">
        <v>47</v>
      </c>
      <c r="E3528" s="262" t="s">
        <v>3351</v>
      </c>
      <c r="F3528" s="389" t="s">
        <v>923</v>
      </c>
      <c r="G3528" s="389"/>
      <c r="H3528" s="283" t="s">
        <v>49</v>
      </c>
      <c r="I3528" s="286">
        <v>1</v>
      </c>
      <c r="J3528" s="285">
        <v>851.75</v>
      </c>
      <c r="K3528" s="285">
        <v>851.75</v>
      </c>
      <c r="O3528" s="46"/>
      <c r="P3528" s="46"/>
      <c r="Q3528" s="46"/>
      <c r="R3528" s="46"/>
      <c r="S3528" s="46"/>
      <c r="T3528" s="46"/>
      <c r="U3528" s="46"/>
      <c r="V3528" s="46"/>
      <c r="W3528" s="46"/>
      <c r="X3528" s="46"/>
      <c r="Y3528" s="46"/>
    </row>
    <row r="3529" spans="1:25" ht="15" customHeight="1" x14ac:dyDescent="0.2">
      <c r="A3529" s="46"/>
      <c r="B3529" s="263"/>
      <c r="C3529" s="263"/>
      <c r="D3529" s="263"/>
      <c r="E3529" s="263"/>
      <c r="F3529" s="263" t="s">
        <v>924</v>
      </c>
      <c r="G3529" s="289">
        <v>132.51</v>
      </c>
      <c r="H3529" s="263" t="s">
        <v>925</v>
      </c>
      <c r="I3529" s="289">
        <v>0</v>
      </c>
      <c r="J3529" s="263" t="s">
        <v>926</v>
      </c>
      <c r="K3529" s="289">
        <v>132.51</v>
      </c>
      <c r="O3529" s="46"/>
      <c r="P3529" s="46"/>
      <c r="Q3529" s="46"/>
      <c r="R3529" s="46"/>
      <c r="S3529" s="46"/>
      <c r="T3529" s="46"/>
      <c r="U3529" s="46"/>
      <c r="V3529" s="46"/>
      <c r="W3529" s="46"/>
      <c r="X3529" s="46"/>
      <c r="Y3529" s="46"/>
    </row>
    <row r="3530" spans="1:25" ht="15" customHeight="1" thickBot="1" x14ac:dyDescent="0.25">
      <c r="A3530" s="46"/>
      <c r="B3530" s="263"/>
      <c r="C3530" s="263"/>
      <c r="D3530" s="263"/>
      <c r="E3530" s="263"/>
      <c r="F3530" s="263" t="s">
        <v>927</v>
      </c>
      <c r="G3530" s="289">
        <v>210.64</v>
      </c>
      <c r="H3530" s="263"/>
      <c r="I3530" s="386" t="s">
        <v>928</v>
      </c>
      <c r="J3530" s="386"/>
      <c r="K3530" s="289">
        <v>1222.8800000000001</v>
      </c>
      <c r="O3530" s="46"/>
      <c r="P3530" s="46"/>
      <c r="Q3530" s="46"/>
      <c r="R3530" s="46"/>
      <c r="S3530" s="46"/>
      <c r="T3530" s="46"/>
      <c r="U3530" s="46"/>
      <c r="V3530" s="46"/>
      <c r="W3530" s="46"/>
      <c r="X3530" s="46"/>
      <c r="Y3530" s="46"/>
    </row>
    <row r="3531" spans="1:25" ht="15" customHeight="1" thickTop="1" x14ac:dyDescent="0.2">
      <c r="A3531" s="46"/>
      <c r="B3531" s="278"/>
      <c r="C3531" s="278"/>
      <c r="D3531" s="278"/>
      <c r="E3531" s="278"/>
      <c r="F3531" s="278"/>
      <c r="G3531" s="278"/>
      <c r="H3531" s="278"/>
      <c r="I3531" s="278"/>
      <c r="J3531" s="278"/>
      <c r="K3531" s="278"/>
      <c r="O3531" s="46"/>
      <c r="P3531" s="46"/>
      <c r="Q3531" s="46"/>
      <c r="R3531" s="46"/>
      <c r="S3531" s="46"/>
      <c r="T3531" s="46"/>
      <c r="U3531" s="46"/>
      <c r="V3531" s="46"/>
      <c r="W3531" s="46"/>
      <c r="X3531" s="46"/>
      <c r="Y3531" s="46"/>
    </row>
    <row r="3532" spans="1:25" ht="15" customHeight="1" x14ac:dyDescent="0.2">
      <c r="A3532" s="46"/>
      <c r="B3532" s="259" t="s">
        <v>793</v>
      </c>
      <c r="C3532" s="267" t="s">
        <v>24</v>
      </c>
      <c r="D3532" s="259" t="s">
        <v>25</v>
      </c>
      <c r="E3532" s="259" t="s">
        <v>26</v>
      </c>
      <c r="F3532" s="387" t="s">
        <v>917</v>
      </c>
      <c r="G3532" s="387"/>
      <c r="H3532" s="271" t="s">
        <v>27</v>
      </c>
      <c r="I3532" s="267" t="s">
        <v>28</v>
      </c>
      <c r="J3532" s="267" t="s">
        <v>29</v>
      </c>
      <c r="K3532" s="267" t="s">
        <v>30</v>
      </c>
      <c r="O3532" s="46"/>
      <c r="P3532" s="46"/>
      <c r="Q3532" s="46"/>
      <c r="R3532" s="46"/>
      <c r="S3532" s="46"/>
      <c r="T3532" s="46"/>
      <c r="U3532" s="46"/>
      <c r="V3532" s="46"/>
      <c r="W3532" s="46"/>
      <c r="X3532" s="46"/>
      <c r="Y3532" s="46"/>
    </row>
    <row r="3533" spans="1:25" ht="15" customHeight="1" x14ac:dyDescent="0.2">
      <c r="A3533" s="46"/>
      <c r="B3533" s="260" t="s">
        <v>918</v>
      </c>
      <c r="C3533" s="275" t="s">
        <v>794</v>
      </c>
      <c r="D3533" s="260" t="s">
        <v>47</v>
      </c>
      <c r="E3533" s="260" t="s">
        <v>2492</v>
      </c>
      <c r="F3533" s="388" t="s">
        <v>4033</v>
      </c>
      <c r="G3533" s="388"/>
      <c r="H3533" s="274" t="s">
        <v>49</v>
      </c>
      <c r="I3533" s="277">
        <v>1</v>
      </c>
      <c r="J3533" s="276">
        <v>115.01</v>
      </c>
      <c r="K3533" s="276">
        <v>115.01</v>
      </c>
      <c r="O3533" s="46"/>
      <c r="P3533" s="46"/>
      <c r="Q3533" s="46"/>
      <c r="R3533" s="46"/>
      <c r="S3533" s="46"/>
      <c r="T3533" s="46"/>
      <c r="U3533" s="46"/>
      <c r="V3533" s="46"/>
      <c r="W3533" s="46"/>
      <c r="X3533" s="46"/>
      <c r="Y3533" s="46"/>
    </row>
    <row r="3534" spans="1:25" ht="45.6" customHeight="1" x14ac:dyDescent="0.2">
      <c r="A3534" s="46"/>
      <c r="B3534" s="261" t="s">
        <v>953</v>
      </c>
      <c r="C3534" s="280" t="s">
        <v>991</v>
      </c>
      <c r="D3534" s="261" t="s">
        <v>47</v>
      </c>
      <c r="E3534" s="261" t="s">
        <v>992</v>
      </c>
      <c r="F3534" s="385" t="s">
        <v>3970</v>
      </c>
      <c r="G3534" s="385"/>
      <c r="H3534" s="279" t="s">
        <v>950</v>
      </c>
      <c r="I3534" s="282">
        <v>0.5766</v>
      </c>
      <c r="J3534" s="281">
        <v>43.64</v>
      </c>
      <c r="K3534" s="281">
        <v>25.16</v>
      </c>
      <c r="O3534" s="46"/>
      <c r="P3534" s="46"/>
      <c r="Q3534" s="46"/>
      <c r="R3534" s="46"/>
      <c r="S3534" s="46"/>
      <c r="T3534" s="46"/>
      <c r="U3534" s="46"/>
      <c r="V3534" s="46"/>
      <c r="W3534" s="46"/>
      <c r="X3534" s="46"/>
      <c r="Y3534" s="46"/>
    </row>
    <row r="3535" spans="1:25" ht="15" customHeight="1" x14ac:dyDescent="0.2">
      <c r="A3535" s="46"/>
      <c r="B3535" s="261" t="s">
        <v>953</v>
      </c>
      <c r="C3535" s="280" t="s">
        <v>988</v>
      </c>
      <c r="D3535" s="261" t="s">
        <v>47</v>
      </c>
      <c r="E3535" s="261" t="s">
        <v>989</v>
      </c>
      <c r="F3535" s="385" t="s">
        <v>3970</v>
      </c>
      <c r="G3535" s="385"/>
      <c r="H3535" s="279" t="s">
        <v>950</v>
      </c>
      <c r="I3535" s="282">
        <v>0.1801875</v>
      </c>
      <c r="J3535" s="281">
        <v>27.19</v>
      </c>
      <c r="K3535" s="281">
        <v>4.8899999999999997</v>
      </c>
      <c r="O3535" s="46"/>
      <c r="P3535" s="46"/>
      <c r="Q3535" s="46"/>
      <c r="R3535" s="46"/>
      <c r="S3535" s="46"/>
      <c r="T3535" s="46"/>
      <c r="U3535" s="46"/>
      <c r="V3535" s="46"/>
      <c r="W3535" s="46"/>
      <c r="X3535" s="46"/>
      <c r="Y3535" s="46"/>
    </row>
    <row r="3536" spans="1:25" ht="15" customHeight="1" x14ac:dyDescent="0.2">
      <c r="A3536" s="46"/>
      <c r="B3536" s="262" t="s">
        <v>919</v>
      </c>
      <c r="C3536" s="284" t="s">
        <v>1750</v>
      </c>
      <c r="D3536" s="262" t="s">
        <v>47</v>
      </c>
      <c r="E3536" s="262" t="s">
        <v>1751</v>
      </c>
      <c r="F3536" s="389" t="s">
        <v>923</v>
      </c>
      <c r="G3536" s="389"/>
      <c r="H3536" s="283" t="s">
        <v>49</v>
      </c>
      <c r="I3536" s="286">
        <v>1</v>
      </c>
      <c r="J3536" s="285">
        <v>80.790000000000006</v>
      </c>
      <c r="K3536" s="285">
        <v>80.790000000000006</v>
      </c>
      <c r="O3536" s="46"/>
      <c r="P3536" s="46"/>
      <c r="Q3536" s="46"/>
      <c r="R3536" s="46"/>
      <c r="S3536" s="46"/>
      <c r="T3536" s="46"/>
      <c r="U3536" s="46"/>
      <c r="V3536" s="46"/>
      <c r="W3536" s="46"/>
      <c r="X3536" s="46"/>
      <c r="Y3536" s="46"/>
    </row>
    <row r="3537" spans="1:25" ht="15" customHeight="1" x14ac:dyDescent="0.2">
      <c r="A3537" s="46"/>
      <c r="B3537" s="262" t="s">
        <v>919</v>
      </c>
      <c r="C3537" s="284" t="s">
        <v>1752</v>
      </c>
      <c r="D3537" s="262" t="s">
        <v>47</v>
      </c>
      <c r="E3537" s="262" t="s">
        <v>1753</v>
      </c>
      <c r="F3537" s="389" t="s">
        <v>923</v>
      </c>
      <c r="G3537" s="389"/>
      <c r="H3537" s="283" t="s">
        <v>49</v>
      </c>
      <c r="I3537" s="286">
        <v>1</v>
      </c>
      <c r="J3537" s="285">
        <v>4.17</v>
      </c>
      <c r="K3537" s="285">
        <v>4.17</v>
      </c>
      <c r="O3537" s="46"/>
      <c r="P3537" s="46"/>
      <c r="Q3537" s="46"/>
      <c r="R3537" s="46"/>
      <c r="S3537" s="46"/>
      <c r="T3537" s="46"/>
      <c r="U3537" s="46"/>
      <c r="V3537" s="46"/>
      <c r="W3537" s="46"/>
      <c r="X3537" s="46"/>
      <c r="Y3537" s="46"/>
    </row>
    <row r="3538" spans="1:25" ht="15" customHeight="1" x14ac:dyDescent="0.2">
      <c r="A3538" s="46"/>
      <c r="B3538" s="263"/>
      <c r="C3538" s="263"/>
      <c r="D3538" s="263"/>
      <c r="E3538" s="263"/>
      <c r="F3538" s="263" t="s">
        <v>924</v>
      </c>
      <c r="G3538" s="289">
        <v>26.84</v>
      </c>
      <c r="H3538" s="263" t="s">
        <v>925</v>
      </c>
      <c r="I3538" s="289">
        <v>0</v>
      </c>
      <c r="J3538" s="263" t="s">
        <v>926</v>
      </c>
      <c r="K3538" s="289">
        <v>26.84</v>
      </c>
      <c r="O3538" s="46"/>
      <c r="P3538" s="46"/>
      <c r="Q3538" s="46"/>
      <c r="R3538" s="46"/>
      <c r="S3538" s="46"/>
      <c r="T3538" s="46"/>
      <c r="U3538" s="46"/>
      <c r="V3538" s="46"/>
      <c r="W3538" s="46"/>
      <c r="X3538" s="46"/>
      <c r="Y3538" s="46"/>
    </row>
    <row r="3539" spans="1:25" ht="15" customHeight="1" thickBot="1" x14ac:dyDescent="0.25">
      <c r="A3539" s="46"/>
      <c r="B3539" s="263"/>
      <c r="C3539" s="263"/>
      <c r="D3539" s="263"/>
      <c r="E3539" s="263"/>
      <c r="F3539" s="263" t="s">
        <v>927</v>
      </c>
      <c r="G3539" s="289">
        <v>23.93</v>
      </c>
      <c r="H3539" s="263"/>
      <c r="I3539" s="386" t="s">
        <v>928</v>
      </c>
      <c r="J3539" s="386"/>
      <c r="K3539" s="289">
        <v>138.94</v>
      </c>
      <c r="O3539" s="46"/>
      <c r="P3539" s="46"/>
      <c r="Q3539" s="46"/>
      <c r="R3539" s="46"/>
      <c r="S3539" s="46"/>
      <c r="T3539" s="46"/>
      <c r="U3539" s="46"/>
      <c r="V3539" s="46"/>
      <c r="W3539" s="46"/>
      <c r="X3539" s="46"/>
      <c r="Y3539" s="46"/>
    </row>
    <row r="3540" spans="1:25" ht="15" customHeight="1" thickTop="1" x14ac:dyDescent="0.2">
      <c r="A3540" s="46"/>
      <c r="B3540" s="278"/>
      <c r="C3540" s="278"/>
      <c r="D3540" s="278"/>
      <c r="E3540" s="278"/>
      <c r="F3540" s="278"/>
      <c r="G3540" s="278"/>
      <c r="H3540" s="278"/>
      <c r="I3540" s="278"/>
      <c r="J3540" s="278"/>
      <c r="K3540" s="278"/>
      <c r="O3540" s="46"/>
      <c r="P3540" s="46"/>
      <c r="Q3540" s="46"/>
      <c r="R3540" s="46"/>
      <c r="S3540" s="46"/>
      <c r="T3540" s="46"/>
      <c r="U3540" s="46"/>
      <c r="V3540" s="46"/>
      <c r="W3540" s="46"/>
      <c r="X3540" s="46"/>
      <c r="Y3540" s="46"/>
    </row>
    <row r="3541" spans="1:25" ht="15" customHeight="1" x14ac:dyDescent="0.2">
      <c r="A3541" s="46"/>
      <c r="B3541" s="259" t="s">
        <v>795</v>
      </c>
      <c r="C3541" s="267" t="s">
        <v>24</v>
      </c>
      <c r="D3541" s="259" t="s">
        <v>25</v>
      </c>
      <c r="E3541" s="259" t="s">
        <v>26</v>
      </c>
      <c r="F3541" s="387" t="s">
        <v>917</v>
      </c>
      <c r="G3541" s="387"/>
      <c r="H3541" s="271" t="s">
        <v>27</v>
      </c>
      <c r="I3541" s="267" t="s">
        <v>28</v>
      </c>
      <c r="J3541" s="267" t="s">
        <v>29</v>
      </c>
      <c r="K3541" s="267" t="s">
        <v>30</v>
      </c>
      <c r="O3541" s="46"/>
      <c r="P3541" s="46"/>
      <c r="Q3541" s="46"/>
      <c r="R3541" s="46"/>
      <c r="S3541" s="46"/>
      <c r="T3541" s="46"/>
      <c r="U3541" s="46"/>
      <c r="V3541" s="46"/>
      <c r="W3541" s="46"/>
      <c r="X3541" s="46"/>
      <c r="Y3541" s="46"/>
    </row>
    <row r="3542" spans="1:25" ht="15" customHeight="1" x14ac:dyDescent="0.2">
      <c r="A3542" s="46"/>
      <c r="B3542" s="260" t="s">
        <v>918</v>
      </c>
      <c r="C3542" s="275" t="s">
        <v>2605</v>
      </c>
      <c r="D3542" s="260" t="s">
        <v>73</v>
      </c>
      <c r="E3542" s="260" t="s">
        <v>796</v>
      </c>
      <c r="F3542" s="388" t="s">
        <v>978</v>
      </c>
      <c r="G3542" s="388"/>
      <c r="H3542" s="274" t="s">
        <v>49</v>
      </c>
      <c r="I3542" s="277">
        <v>1</v>
      </c>
      <c r="J3542" s="276">
        <v>346.76</v>
      </c>
      <c r="K3542" s="276">
        <v>346.76</v>
      </c>
      <c r="O3542" s="46"/>
      <c r="P3542" s="46"/>
      <c r="Q3542" s="46"/>
      <c r="R3542" s="46"/>
      <c r="S3542" s="46"/>
      <c r="T3542" s="46"/>
      <c r="U3542" s="46"/>
      <c r="V3542" s="46"/>
      <c r="W3542" s="46"/>
      <c r="X3542" s="46"/>
      <c r="Y3542" s="46"/>
    </row>
    <row r="3543" spans="1:25" ht="15" customHeight="1" x14ac:dyDescent="0.2">
      <c r="A3543" s="46"/>
      <c r="B3543" s="261" t="s">
        <v>953</v>
      </c>
      <c r="C3543" s="280" t="s">
        <v>991</v>
      </c>
      <c r="D3543" s="261" t="s">
        <v>47</v>
      </c>
      <c r="E3543" s="261" t="s">
        <v>992</v>
      </c>
      <c r="F3543" s="385" t="s">
        <v>3970</v>
      </c>
      <c r="G3543" s="385"/>
      <c r="H3543" s="279" t="s">
        <v>950</v>
      </c>
      <c r="I3543" s="282">
        <v>0.4</v>
      </c>
      <c r="J3543" s="281">
        <v>43.64</v>
      </c>
      <c r="K3543" s="281">
        <v>17.45</v>
      </c>
      <c r="O3543" s="46"/>
      <c r="P3543" s="46"/>
      <c r="Q3543" s="46"/>
      <c r="R3543" s="46"/>
      <c r="S3543" s="46"/>
      <c r="T3543" s="46"/>
      <c r="U3543" s="46"/>
      <c r="V3543" s="46"/>
      <c r="W3543" s="46"/>
      <c r="X3543" s="46"/>
      <c r="Y3543" s="46"/>
    </row>
    <row r="3544" spans="1:25" ht="45.6" customHeight="1" x14ac:dyDescent="0.2">
      <c r="A3544" s="46"/>
      <c r="B3544" s="261" t="s">
        <v>953</v>
      </c>
      <c r="C3544" s="280" t="s">
        <v>988</v>
      </c>
      <c r="D3544" s="261" t="s">
        <v>47</v>
      </c>
      <c r="E3544" s="261" t="s">
        <v>989</v>
      </c>
      <c r="F3544" s="385" t="s">
        <v>3970</v>
      </c>
      <c r="G3544" s="385"/>
      <c r="H3544" s="279" t="s">
        <v>950</v>
      </c>
      <c r="I3544" s="282">
        <v>0.4</v>
      </c>
      <c r="J3544" s="281">
        <v>27.19</v>
      </c>
      <c r="K3544" s="281">
        <v>10.87</v>
      </c>
      <c r="O3544" s="46"/>
      <c r="P3544" s="46"/>
      <c r="Q3544" s="46"/>
      <c r="R3544" s="46"/>
      <c r="S3544" s="46"/>
      <c r="T3544" s="46"/>
      <c r="U3544" s="46"/>
      <c r="V3544" s="46"/>
      <c r="W3544" s="46"/>
      <c r="X3544" s="46"/>
      <c r="Y3544" s="46"/>
    </row>
    <row r="3545" spans="1:25" ht="15" customHeight="1" x14ac:dyDescent="0.2">
      <c r="A3545" s="46"/>
      <c r="B3545" s="262" t="s">
        <v>919</v>
      </c>
      <c r="C3545" s="284" t="s">
        <v>1754</v>
      </c>
      <c r="D3545" s="262" t="s">
        <v>36</v>
      </c>
      <c r="E3545" s="262" t="s">
        <v>1755</v>
      </c>
      <c r="F3545" s="389" t="s">
        <v>923</v>
      </c>
      <c r="G3545" s="389"/>
      <c r="H3545" s="283" t="s">
        <v>304</v>
      </c>
      <c r="I3545" s="286">
        <v>1</v>
      </c>
      <c r="J3545" s="285">
        <v>318.33999999999997</v>
      </c>
      <c r="K3545" s="285">
        <v>318.33999999999997</v>
      </c>
      <c r="O3545" s="46"/>
      <c r="P3545" s="46"/>
      <c r="Q3545" s="46"/>
      <c r="R3545" s="46"/>
      <c r="S3545" s="46"/>
      <c r="T3545" s="46"/>
      <c r="U3545" s="46"/>
      <c r="V3545" s="46"/>
      <c r="W3545" s="46"/>
      <c r="X3545" s="46"/>
      <c r="Y3545" s="46"/>
    </row>
    <row r="3546" spans="1:25" ht="15" customHeight="1" x14ac:dyDescent="0.2">
      <c r="A3546" s="46"/>
      <c r="B3546" s="262" t="s">
        <v>919</v>
      </c>
      <c r="C3546" s="284" t="s">
        <v>2743</v>
      </c>
      <c r="D3546" s="262" t="s">
        <v>47</v>
      </c>
      <c r="E3546" s="262" t="s">
        <v>2744</v>
      </c>
      <c r="F3546" s="389" t="s">
        <v>923</v>
      </c>
      <c r="G3546" s="389"/>
      <c r="H3546" s="283" t="s">
        <v>49</v>
      </c>
      <c r="I3546" s="286">
        <v>0.01</v>
      </c>
      <c r="J3546" s="285">
        <v>10.9</v>
      </c>
      <c r="K3546" s="285">
        <v>0.1</v>
      </c>
      <c r="O3546" s="46"/>
      <c r="P3546" s="46"/>
      <c r="Q3546" s="46"/>
      <c r="R3546" s="46"/>
      <c r="S3546" s="46"/>
      <c r="T3546" s="46"/>
      <c r="U3546" s="46"/>
      <c r="V3546" s="46"/>
      <c r="W3546" s="46"/>
      <c r="X3546" s="46"/>
      <c r="Y3546" s="46"/>
    </row>
    <row r="3547" spans="1:25" ht="15" customHeight="1" x14ac:dyDescent="0.2">
      <c r="A3547" s="46"/>
      <c r="B3547" s="263"/>
      <c r="C3547" s="263"/>
      <c r="D3547" s="263"/>
      <c r="E3547" s="263"/>
      <c r="F3547" s="263" t="s">
        <v>924</v>
      </c>
      <c r="G3547" s="289">
        <v>24.92</v>
      </c>
      <c r="H3547" s="263" t="s">
        <v>925</v>
      </c>
      <c r="I3547" s="289">
        <v>0</v>
      </c>
      <c r="J3547" s="263" t="s">
        <v>926</v>
      </c>
      <c r="K3547" s="289">
        <v>24.92</v>
      </c>
      <c r="O3547" s="46"/>
      <c r="P3547" s="46"/>
      <c r="Q3547" s="46"/>
      <c r="R3547" s="46"/>
      <c r="S3547" s="46"/>
      <c r="T3547" s="46"/>
      <c r="U3547" s="46"/>
      <c r="V3547" s="46"/>
      <c r="W3547" s="46"/>
      <c r="X3547" s="46"/>
      <c r="Y3547" s="46"/>
    </row>
    <row r="3548" spans="1:25" ht="15" customHeight="1" x14ac:dyDescent="0.2">
      <c r="A3548" s="46"/>
      <c r="B3548" s="263"/>
      <c r="C3548" s="263"/>
      <c r="D3548" s="263"/>
      <c r="E3548" s="263"/>
      <c r="F3548" s="263" t="s">
        <v>927</v>
      </c>
      <c r="G3548" s="289">
        <v>72.16</v>
      </c>
      <c r="H3548" s="263"/>
      <c r="I3548" s="386" t="s">
        <v>928</v>
      </c>
      <c r="J3548" s="386"/>
      <c r="K3548" s="289">
        <v>418.92</v>
      </c>
      <c r="O3548" s="46"/>
      <c r="P3548" s="46"/>
      <c r="Q3548" s="46"/>
      <c r="R3548" s="46"/>
      <c r="S3548" s="46"/>
      <c r="T3548" s="46"/>
      <c r="U3548" s="46"/>
      <c r="V3548" s="46"/>
      <c r="W3548" s="46"/>
      <c r="X3548" s="46"/>
      <c r="Y3548" s="46"/>
    </row>
    <row r="3549" spans="1:25" ht="15" customHeight="1" x14ac:dyDescent="0.2">
      <c r="A3549" s="46"/>
      <c r="B3549" s="401" t="s">
        <v>2776</v>
      </c>
      <c r="C3549" s="401"/>
      <c r="D3549" s="401"/>
      <c r="E3549" s="401"/>
      <c r="F3549" s="401"/>
      <c r="G3549" s="401"/>
      <c r="H3549" s="401"/>
      <c r="I3549" s="401"/>
      <c r="J3549" s="401"/>
      <c r="K3549" s="401"/>
      <c r="O3549" s="46"/>
      <c r="P3549" s="46"/>
      <c r="Q3549" s="46"/>
      <c r="R3549" s="46"/>
      <c r="S3549" s="46"/>
      <c r="T3549" s="46"/>
      <c r="U3549" s="46"/>
      <c r="V3549" s="46"/>
      <c r="W3549" s="46"/>
      <c r="X3549" s="46"/>
      <c r="Y3549" s="46"/>
    </row>
    <row r="3550" spans="1:25" ht="15" customHeight="1" thickBot="1" x14ac:dyDescent="0.25">
      <c r="A3550" s="46"/>
      <c r="B3550" s="425" t="s">
        <v>2850</v>
      </c>
      <c r="C3550" s="425"/>
      <c r="D3550" s="425"/>
      <c r="E3550" s="425"/>
      <c r="F3550" s="425"/>
      <c r="G3550" s="425"/>
      <c r="H3550" s="425"/>
      <c r="I3550" s="425"/>
      <c r="J3550" s="425"/>
      <c r="K3550" s="425"/>
      <c r="O3550" s="46"/>
      <c r="P3550" s="46"/>
      <c r="Q3550" s="46"/>
      <c r="R3550" s="46"/>
      <c r="S3550" s="46"/>
      <c r="T3550" s="46"/>
      <c r="U3550" s="46"/>
      <c r="V3550" s="46"/>
      <c r="W3550" s="46"/>
      <c r="X3550" s="46"/>
      <c r="Y3550" s="46"/>
    </row>
    <row r="3551" spans="1:25" ht="15" customHeight="1" thickTop="1" x14ac:dyDescent="0.2">
      <c r="A3551" s="46"/>
      <c r="B3551" s="278"/>
      <c r="C3551" s="278"/>
      <c r="D3551" s="278"/>
      <c r="E3551" s="278"/>
      <c r="F3551" s="278"/>
      <c r="G3551" s="278"/>
      <c r="H3551" s="278"/>
      <c r="I3551" s="278"/>
      <c r="J3551" s="278"/>
      <c r="K3551" s="278"/>
      <c r="O3551" s="46"/>
      <c r="P3551" s="46"/>
      <c r="Q3551" s="46"/>
      <c r="R3551" s="46"/>
      <c r="S3551" s="46"/>
      <c r="T3551" s="46"/>
      <c r="U3551" s="46"/>
      <c r="V3551" s="46"/>
      <c r="W3551" s="46"/>
      <c r="X3551" s="46"/>
      <c r="Y3551" s="46"/>
    </row>
    <row r="3552" spans="1:25" ht="15" customHeight="1" x14ac:dyDescent="0.2">
      <c r="A3552" s="46"/>
      <c r="B3552" s="259" t="s">
        <v>797</v>
      </c>
      <c r="C3552" s="267" t="s">
        <v>24</v>
      </c>
      <c r="D3552" s="259" t="s">
        <v>25</v>
      </c>
      <c r="E3552" s="259" t="s">
        <v>26</v>
      </c>
      <c r="F3552" s="387" t="s">
        <v>917</v>
      </c>
      <c r="G3552" s="387"/>
      <c r="H3552" s="271" t="s">
        <v>27</v>
      </c>
      <c r="I3552" s="267" t="s">
        <v>28</v>
      </c>
      <c r="J3552" s="267" t="s">
        <v>29</v>
      </c>
      <c r="K3552" s="267" t="s">
        <v>30</v>
      </c>
      <c r="O3552" s="46"/>
      <c r="P3552" s="46"/>
      <c r="Q3552" s="46"/>
      <c r="R3552" s="46"/>
      <c r="S3552" s="46"/>
      <c r="T3552" s="46"/>
      <c r="U3552" s="46"/>
      <c r="V3552" s="46"/>
      <c r="W3552" s="46"/>
      <c r="X3552" s="46"/>
      <c r="Y3552" s="46"/>
    </row>
    <row r="3553" spans="1:25" ht="15" customHeight="1" x14ac:dyDescent="0.2">
      <c r="A3553" s="46"/>
      <c r="B3553" s="260" t="s">
        <v>918</v>
      </c>
      <c r="C3553" s="275" t="s">
        <v>2526</v>
      </c>
      <c r="D3553" s="260" t="s">
        <v>73</v>
      </c>
      <c r="E3553" s="260" t="s">
        <v>798</v>
      </c>
      <c r="F3553" s="388" t="s">
        <v>978</v>
      </c>
      <c r="G3553" s="388"/>
      <c r="H3553" s="274" t="s">
        <v>49</v>
      </c>
      <c r="I3553" s="277">
        <v>1</v>
      </c>
      <c r="J3553" s="276">
        <v>105.02</v>
      </c>
      <c r="K3553" s="276">
        <v>105.02</v>
      </c>
      <c r="O3553" s="46"/>
      <c r="P3553" s="46"/>
      <c r="Q3553" s="46"/>
      <c r="R3553" s="46"/>
      <c r="S3553" s="46"/>
      <c r="T3553" s="46"/>
      <c r="U3553" s="46"/>
      <c r="V3553" s="46"/>
      <c r="W3553" s="46"/>
      <c r="X3553" s="46"/>
      <c r="Y3553" s="46"/>
    </row>
    <row r="3554" spans="1:25" ht="45.6" customHeight="1" x14ac:dyDescent="0.2">
      <c r="A3554" s="46"/>
      <c r="B3554" s="261" t="s">
        <v>953</v>
      </c>
      <c r="C3554" s="280" t="s">
        <v>988</v>
      </c>
      <c r="D3554" s="261" t="s">
        <v>47</v>
      </c>
      <c r="E3554" s="261" t="s">
        <v>989</v>
      </c>
      <c r="F3554" s="385" t="s">
        <v>3970</v>
      </c>
      <c r="G3554" s="385"/>
      <c r="H3554" s="279" t="s">
        <v>950</v>
      </c>
      <c r="I3554" s="282">
        <v>1.0309999999999999</v>
      </c>
      <c r="J3554" s="281">
        <v>27.19</v>
      </c>
      <c r="K3554" s="281">
        <v>28.03</v>
      </c>
      <c r="O3554" s="46"/>
      <c r="P3554" s="46"/>
      <c r="Q3554" s="46"/>
      <c r="R3554" s="46"/>
      <c r="S3554" s="46"/>
      <c r="T3554" s="46"/>
      <c r="U3554" s="46"/>
      <c r="V3554" s="46"/>
      <c r="W3554" s="46"/>
      <c r="X3554" s="46"/>
      <c r="Y3554" s="46"/>
    </row>
    <row r="3555" spans="1:25" ht="15" customHeight="1" x14ac:dyDescent="0.2">
      <c r="A3555" s="46"/>
      <c r="B3555" s="261" t="s">
        <v>953</v>
      </c>
      <c r="C3555" s="280" t="s">
        <v>991</v>
      </c>
      <c r="D3555" s="261" t="s">
        <v>47</v>
      </c>
      <c r="E3555" s="261" t="s">
        <v>992</v>
      </c>
      <c r="F3555" s="385" t="s">
        <v>3970</v>
      </c>
      <c r="G3555" s="385"/>
      <c r="H3555" s="279" t="s">
        <v>950</v>
      </c>
      <c r="I3555" s="282">
        <v>1.0309999999999999</v>
      </c>
      <c r="J3555" s="281">
        <v>43.64</v>
      </c>
      <c r="K3555" s="281">
        <v>44.99</v>
      </c>
      <c r="O3555" s="46"/>
      <c r="P3555" s="46"/>
      <c r="Q3555" s="46"/>
      <c r="R3555" s="46"/>
      <c r="S3555" s="46"/>
      <c r="T3555" s="46"/>
      <c r="U3555" s="46"/>
      <c r="V3555" s="46"/>
      <c r="W3555" s="46"/>
      <c r="X3555" s="46"/>
      <c r="Y3555" s="46"/>
    </row>
    <row r="3556" spans="1:25" ht="15" customHeight="1" x14ac:dyDescent="0.2">
      <c r="A3556" s="46"/>
      <c r="B3556" s="262" t="s">
        <v>919</v>
      </c>
      <c r="C3556" s="284" t="s">
        <v>1756</v>
      </c>
      <c r="D3556" s="262" t="s">
        <v>43</v>
      </c>
      <c r="E3556" s="262" t="s">
        <v>1757</v>
      </c>
      <c r="F3556" s="389" t="s">
        <v>923</v>
      </c>
      <c r="G3556" s="389"/>
      <c r="H3556" s="283" t="s">
        <v>83</v>
      </c>
      <c r="I3556" s="286">
        <v>0.1</v>
      </c>
      <c r="J3556" s="285">
        <v>1.06</v>
      </c>
      <c r="K3556" s="285">
        <v>0.1</v>
      </c>
      <c r="O3556" s="46"/>
      <c r="P3556" s="46"/>
      <c r="Q3556" s="46"/>
      <c r="R3556" s="46"/>
      <c r="S3556" s="46"/>
      <c r="T3556" s="46"/>
      <c r="U3556" s="46"/>
      <c r="V3556" s="46"/>
      <c r="W3556" s="46"/>
      <c r="X3556" s="46"/>
      <c r="Y3556" s="46"/>
    </row>
    <row r="3557" spans="1:25" ht="15" customHeight="1" x14ac:dyDescent="0.2">
      <c r="A3557" s="46"/>
      <c r="B3557" s="262" t="s">
        <v>919</v>
      </c>
      <c r="C3557" s="284" t="s">
        <v>1758</v>
      </c>
      <c r="D3557" s="262" t="s">
        <v>43</v>
      </c>
      <c r="E3557" s="262" t="s">
        <v>2745</v>
      </c>
      <c r="F3557" s="389" t="s">
        <v>923</v>
      </c>
      <c r="G3557" s="389"/>
      <c r="H3557" s="283" t="s">
        <v>49</v>
      </c>
      <c r="I3557" s="286">
        <v>1</v>
      </c>
      <c r="J3557" s="285">
        <v>31.9</v>
      </c>
      <c r="K3557" s="285">
        <v>31.9</v>
      </c>
      <c r="O3557" s="46"/>
      <c r="P3557" s="46"/>
      <c r="Q3557" s="46"/>
      <c r="R3557" s="46"/>
      <c r="S3557" s="46"/>
      <c r="T3557" s="46"/>
      <c r="U3557" s="46"/>
      <c r="V3557" s="46"/>
      <c r="W3557" s="46"/>
      <c r="X3557" s="46"/>
      <c r="Y3557" s="46"/>
    </row>
    <row r="3558" spans="1:25" ht="15" customHeight="1" x14ac:dyDescent="0.2">
      <c r="A3558" s="46"/>
      <c r="B3558" s="263"/>
      <c r="C3558" s="263"/>
      <c r="D3558" s="263"/>
      <c r="E3558" s="263"/>
      <c r="F3558" s="263" t="s">
        <v>924</v>
      </c>
      <c r="G3558" s="289">
        <v>64.260000000000005</v>
      </c>
      <c r="H3558" s="263" t="s">
        <v>925</v>
      </c>
      <c r="I3558" s="289">
        <v>0</v>
      </c>
      <c r="J3558" s="263" t="s">
        <v>926</v>
      </c>
      <c r="K3558" s="289">
        <v>64.260000000000005</v>
      </c>
      <c r="O3558" s="46"/>
      <c r="P3558" s="46"/>
      <c r="Q3558" s="46"/>
      <c r="R3558" s="46"/>
      <c r="S3558" s="46"/>
      <c r="T3558" s="46"/>
      <c r="U3558" s="46"/>
      <c r="V3558" s="46"/>
      <c r="W3558" s="46"/>
      <c r="X3558" s="46"/>
      <c r="Y3558" s="46"/>
    </row>
    <row r="3559" spans="1:25" ht="15" customHeight="1" x14ac:dyDescent="0.2">
      <c r="A3559" s="46"/>
      <c r="B3559" s="263"/>
      <c r="C3559" s="263"/>
      <c r="D3559" s="263"/>
      <c r="E3559" s="263"/>
      <c r="F3559" s="263" t="s">
        <v>927</v>
      </c>
      <c r="G3559" s="289">
        <v>21.85</v>
      </c>
      <c r="H3559" s="263"/>
      <c r="I3559" s="386" t="s">
        <v>928</v>
      </c>
      <c r="J3559" s="386"/>
      <c r="K3559" s="289">
        <v>126.87</v>
      </c>
      <c r="O3559" s="46"/>
      <c r="P3559" s="46"/>
      <c r="Q3559" s="46"/>
      <c r="R3559" s="46"/>
      <c r="S3559" s="46"/>
      <c r="T3559" s="46"/>
      <c r="U3559" s="46"/>
      <c r="V3559" s="46"/>
      <c r="W3559" s="46"/>
      <c r="X3559" s="46"/>
      <c r="Y3559" s="46"/>
    </row>
    <row r="3560" spans="1:25" ht="15" customHeight="1" x14ac:dyDescent="0.2">
      <c r="A3560" s="46"/>
      <c r="B3560" s="401" t="s">
        <v>2776</v>
      </c>
      <c r="C3560" s="401"/>
      <c r="D3560" s="401"/>
      <c r="E3560" s="401"/>
      <c r="F3560" s="401"/>
      <c r="G3560" s="401"/>
      <c r="H3560" s="401"/>
      <c r="I3560" s="401"/>
      <c r="J3560" s="401"/>
      <c r="K3560" s="401"/>
      <c r="O3560" s="46"/>
      <c r="P3560" s="46"/>
      <c r="Q3560" s="46"/>
      <c r="R3560" s="46"/>
      <c r="S3560" s="46"/>
      <c r="T3560" s="46"/>
      <c r="U3560" s="46"/>
      <c r="V3560" s="46"/>
      <c r="W3560" s="46"/>
      <c r="X3560" s="46"/>
      <c r="Y3560" s="46"/>
    </row>
    <row r="3561" spans="1:25" ht="15" customHeight="1" thickBot="1" x14ac:dyDescent="0.25">
      <c r="A3561" s="46"/>
      <c r="B3561" s="425" t="s">
        <v>2851</v>
      </c>
      <c r="C3561" s="425"/>
      <c r="D3561" s="425"/>
      <c r="E3561" s="425"/>
      <c r="F3561" s="425"/>
      <c r="G3561" s="425"/>
      <c r="H3561" s="425"/>
      <c r="I3561" s="425"/>
      <c r="J3561" s="425"/>
      <c r="K3561" s="425"/>
      <c r="O3561" s="46"/>
      <c r="P3561" s="46"/>
      <c r="Q3561" s="46"/>
      <c r="R3561" s="46"/>
      <c r="S3561" s="46"/>
      <c r="T3561" s="46"/>
      <c r="U3561" s="46"/>
      <c r="V3561" s="46"/>
      <c r="W3561" s="46"/>
      <c r="X3561" s="46"/>
      <c r="Y3561" s="46"/>
    </row>
    <row r="3562" spans="1:25" ht="15" customHeight="1" thickTop="1" x14ac:dyDescent="0.2">
      <c r="A3562" s="46"/>
      <c r="B3562" s="278"/>
      <c r="C3562" s="278"/>
      <c r="D3562" s="278"/>
      <c r="E3562" s="278"/>
      <c r="F3562" s="278"/>
      <c r="G3562" s="278"/>
      <c r="H3562" s="278"/>
      <c r="I3562" s="278"/>
      <c r="J3562" s="278"/>
      <c r="K3562" s="278"/>
      <c r="O3562" s="46"/>
      <c r="P3562" s="46"/>
      <c r="Q3562" s="46"/>
      <c r="R3562" s="46"/>
      <c r="S3562" s="46"/>
      <c r="T3562" s="46"/>
      <c r="U3562" s="46"/>
      <c r="V3562" s="46"/>
      <c r="W3562" s="46"/>
      <c r="X3562" s="46"/>
      <c r="Y3562" s="46"/>
    </row>
    <row r="3563" spans="1:25" ht="15" customHeight="1" x14ac:dyDescent="0.2">
      <c r="A3563" s="46"/>
      <c r="B3563" s="259" t="s">
        <v>799</v>
      </c>
      <c r="C3563" s="267" t="s">
        <v>24</v>
      </c>
      <c r="D3563" s="259" t="s">
        <v>25</v>
      </c>
      <c r="E3563" s="259" t="s">
        <v>26</v>
      </c>
      <c r="F3563" s="387" t="s">
        <v>917</v>
      </c>
      <c r="G3563" s="387"/>
      <c r="H3563" s="271" t="s">
        <v>27</v>
      </c>
      <c r="I3563" s="267" t="s">
        <v>28</v>
      </c>
      <c r="J3563" s="267" t="s">
        <v>29</v>
      </c>
      <c r="K3563" s="267" t="s">
        <v>30</v>
      </c>
      <c r="O3563" s="46"/>
      <c r="P3563" s="46"/>
      <c r="Q3563" s="46"/>
      <c r="R3563" s="46"/>
      <c r="S3563" s="46"/>
      <c r="T3563" s="46"/>
      <c r="U3563" s="46"/>
      <c r="V3563" s="46"/>
      <c r="W3563" s="46"/>
      <c r="X3563" s="46"/>
      <c r="Y3563" s="46"/>
    </row>
    <row r="3564" spans="1:25" ht="45.6" customHeight="1" x14ac:dyDescent="0.2">
      <c r="A3564" s="46"/>
      <c r="B3564" s="260" t="s">
        <v>918</v>
      </c>
      <c r="C3564" s="275" t="s">
        <v>2417</v>
      </c>
      <c r="D3564" s="260" t="s">
        <v>73</v>
      </c>
      <c r="E3564" s="260" t="s">
        <v>2418</v>
      </c>
      <c r="F3564" s="388" t="s">
        <v>978</v>
      </c>
      <c r="G3564" s="388"/>
      <c r="H3564" s="274" t="s">
        <v>49</v>
      </c>
      <c r="I3564" s="277">
        <v>1</v>
      </c>
      <c r="J3564" s="276">
        <v>240.08</v>
      </c>
      <c r="K3564" s="276">
        <v>240.08</v>
      </c>
      <c r="O3564" s="46"/>
      <c r="P3564" s="46"/>
      <c r="Q3564" s="46"/>
      <c r="R3564" s="46"/>
      <c r="S3564" s="46"/>
      <c r="T3564" s="46"/>
      <c r="U3564" s="46"/>
      <c r="V3564" s="46"/>
      <c r="W3564" s="46"/>
      <c r="X3564" s="46"/>
      <c r="Y3564" s="46"/>
    </row>
    <row r="3565" spans="1:25" ht="15" customHeight="1" x14ac:dyDescent="0.2">
      <c r="A3565" s="46"/>
      <c r="B3565" s="261" t="s">
        <v>953</v>
      </c>
      <c r="C3565" s="280" t="s">
        <v>991</v>
      </c>
      <c r="D3565" s="261" t="s">
        <v>47</v>
      </c>
      <c r="E3565" s="261" t="s">
        <v>992</v>
      </c>
      <c r="F3565" s="385" t="s">
        <v>3970</v>
      </c>
      <c r="G3565" s="385"/>
      <c r="H3565" s="279" t="s">
        <v>950</v>
      </c>
      <c r="I3565" s="282">
        <v>0.5</v>
      </c>
      <c r="J3565" s="281">
        <v>43.64</v>
      </c>
      <c r="K3565" s="281">
        <v>21.82</v>
      </c>
      <c r="O3565" s="46"/>
      <c r="P3565" s="46"/>
      <c r="Q3565" s="46"/>
      <c r="R3565" s="46"/>
      <c r="S3565" s="46"/>
      <c r="T3565" s="46"/>
      <c r="U3565" s="46"/>
      <c r="V3565" s="46"/>
      <c r="W3565" s="46"/>
      <c r="X3565" s="46"/>
      <c r="Y3565" s="46"/>
    </row>
    <row r="3566" spans="1:25" ht="15" customHeight="1" x14ac:dyDescent="0.2">
      <c r="A3566" s="46"/>
      <c r="B3566" s="261" t="s">
        <v>953</v>
      </c>
      <c r="C3566" s="280" t="s">
        <v>1019</v>
      </c>
      <c r="D3566" s="261" t="s">
        <v>47</v>
      </c>
      <c r="E3566" s="261" t="s">
        <v>1020</v>
      </c>
      <c r="F3566" s="385" t="s">
        <v>3970</v>
      </c>
      <c r="G3566" s="385"/>
      <c r="H3566" s="279" t="s">
        <v>950</v>
      </c>
      <c r="I3566" s="282">
        <v>0.5</v>
      </c>
      <c r="J3566" s="281">
        <v>24.73</v>
      </c>
      <c r="K3566" s="281">
        <v>12.36</v>
      </c>
      <c r="O3566" s="46"/>
      <c r="P3566" s="46"/>
      <c r="Q3566" s="46"/>
      <c r="R3566" s="46"/>
      <c r="S3566" s="46"/>
      <c r="T3566" s="46"/>
      <c r="U3566" s="46"/>
      <c r="V3566" s="46"/>
      <c r="W3566" s="46"/>
      <c r="X3566" s="46"/>
      <c r="Y3566" s="46"/>
    </row>
    <row r="3567" spans="1:25" ht="15" customHeight="1" x14ac:dyDescent="0.2">
      <c r="A3567" s="46"/>
      <c r="B3567" s="262" t="s">
        <v>919</v>
      </c>
      <c r="C3567" s="284" t="s">
        <v>2746</v>
      </c>
      <c r="D3567" s="262" t="s">
        <v>39</v>
      </c>
      <c r="E3567" s="262" t="s">
        <v>800</v>
      </c>
      <c r="F3567" s="389" t="s">
        <v>923</v>
      </c>
      <c r="G3567" s="389"/>
      <c r="H3567" s="283" t="s">
        <v>304</v>
      </c>
      <c r="I3567" s="286">
        <v>1</v>
      </c>
      <c r="J3567" s="285">
        <v>205.9</v>
      </c>
      <c r="K3567" s="285">
        <v>205.9</v>
      </c>
      <c r="O3567" s="46"/>
      <c r="P3567" s="46"/>
      <c r="Q3567" s="46"/>
      <c r="R3567" s="46"/>
      <c r="S3567" s="46"/>
      <c r="T3567" s="46"/>
      <c r="U3567" s="46"/>
      <c r="V3567" s="46"/>
      <c r="W3567" s="46"/>
      <c r="X3567" s="46"/>
      <c r="Y3567" s="46"/>
    </row>
    <row r="3568" spans="1:25" ht="15" customHeight="1" x14ac:dyDescent="0.2">
      <c r="A3568" s="46"/>
      <c r="B3568" s="263"/>
      <c r="C3568" s="263"/>
      <c r="D3568" s="263"/>
      <c r="E3568" s="263"/>
      <c r="F3568" s="263" t="s">
        <v>924</v>
      </c>
      <c r="G3568" s="289">
        <v>29.99</v>
      </c>
      <c r="H3568" s="263" t="s">
        <v>925</v>
      </c>
      <c r="I3568" s="289">
        <v>0</v>
      </c>
      <c r="J3568" s="263" t="s">
        <v>926</v>
      </c>
      <c r="K3568" s="289">
        <v>29.99</v>
      </c>
      <c r="O3568" s="46"/>
      <c r="P3568" s="46"/>
      <c r="Q3568" s="46"/>
      <c r="R3568" s="46"/>
      <c r="S3568" s="46"/>
      <c r="T3568" s="46"/>
      <c r="U3568" s="46"/>
      <c r="V3568" s="46"/>
      <c r="W3568" s="46"/>
      <c r="X3568" s="46"/>
      <c r="Y3568" s="46"/>
    </row>
    <row r="3569" spans="1:25" ht="15" customHeight="1" x14ac:dyDescent="0.2">
      <c r="A3569" s="46"/>
      <c r="B3569" s="263"/>
      <c r="C3569" s="263"/>
      <c r="D3569" s="263"/>
      <c r="E3569" s="263"/>
      <c r="F3569" s="263" t="s">
        <v>927</v>
      </c>
      <c r="G3569" s="289">
        <v>49.96</v>
      </c>
      <c r="H3569" s="263"/>
      <c r="I3569" s="386" t="s">
        <v>928</v>
      </c>
      <c r="J3569" s="386"/>
      <c r="K3569" s="289">
        <v>290.04000000000002</v>
      </c>
      <c r="O3569" s="46"/>
      <c r="P3569" s="46"/>
      <c r="Q3569" s="46"/>
      <c r="R3569" s="46"/>
      <c r="S3569" s="46"/>
      <c r="T3569" s="46"/>
      <c r="U3569" s="46"/>
      <c r="V3569" s="46"/>
      <c r="W3569" s="46"/>
      <c r="X3569" s="46"/>
      <c r="Y3569" s="46"/>
    </row>
    <row r="3570" spans="1:25" ht="15" customHeight="1" x14ac:dyDescent="0.2">
      <c r="A3570" s="46"/>
      <c r="B3570" s="401" t="s">
        <v>2776</v>
      </c>
      <c r="C3570" s="401"/>
      <c r="D3570" s="401"/>
      <c r="E3570" s="401"/>
      <c r="F3570" s="401"/>
      <c r="G3570" s="401"/>
      <c r="H3570" s="401"/>
      <c r="I3570" s="401"/>
      <c r="J3570" s="401"/>
      <c r="K3570" s="401"/>
      <c r="O3570" s="46"/>
      <c r="P3570" s="46"/>
      <c r="Q3570" s="46"/>
      <c r="R3570" s="46"/>
      <c r="S3570" s="46"/>
      <c r="T3570" s="46"/>
      <c r="U3570" s="46"/>
      <c r="V3570" s="46"/>
      <c r="W3570" s="46"/>
      <c r="X3570" s="46"/>
      <c r="Y3570" s="46"/>
    </row>
    <row r="3571" spans="1:25" ht="15" customHeight="1" thickBot="1" x14ac:dyDescent="0.25">
      <c r="A3571" s="46"/>
      <c r="B3571" s="425" t="s">
        <v>2852</v>
      </c>
      <c r="C3571" s="425"/>
      <c r="D3571" s="425"/>
      <c r="E3571" s="425"/>
      <c r="F3571" s="425"/>
      <c r="G3571" s="425"/>
      <c r="H3571" s="425"/>
      <c r="I3571" s="425"/>
      <c r="J3571" s="425"/>
      <c r="K3571" s="425"/>
      <c r="O3571" s="46"/>
      <c r="P3571" s="46"/>
      <c r="Q3571" s="46"/>
      <c r="R3571" s="46"/>
      <c r="S3571" s="46"/>
      <c r="T3571" s="46"/>
      <c r="U3571" s="46"/>
      <c r="V3571" s="46"/>
      <c r="W3571" s="46"/>
      <c r="X3571" s="46"/>
      <c r="Y3571" s="46"/>
    </row>
    <row r="3572" spans="1:25" ht="15" customHeight="1" thickTop="1" x14ac:dyDescent="0.2">
      <c r="A3572" s="46"/>
      <c r="B3572" s="278"/>
      <c r="C3572" s="278"/>
      <c r="D3572" s="278"/>
      <c r="E3572" s="278"/>
      <c r="F3572" s="278"/>
      <c r="G3572" s="278"/>
      <c r="H3572" s="278"/>
      <c r="I3572" s="278"/>
      <c r="J3572" s="278"/>
      <c r="K3572" s="278"/>
      <c r="O3572" s="46"/>
      <c r="P3572" s="46"/>
      <c r="Q3572" s="46"/>
      <c r="R3572" s="46"/>
      <c r="S3572" s="46"/>
      <c r="T3572" s="46"/>
      <c r="U3572" s="46"/>
      <c r="V3572" s="46"/>
      <c r="W3572" s="46"/>
      <c r="X3572" s="46"/>
      <c r="Y3572" s="46"/>
    </row>
    <row r="3573" spans="1:25" ht="15" customHeight="1" x14ac:dyDescent="0.2">
      <c r="A3573" s="46"/>
      <c r="B3573" s="259" t="s">
        <v>3056</v>
      </c>
      <c r="C3573" s="267" t="s">
        <v>24</v>
      </c>
      <c r="D3573" s="259" t="s">
        <v>25</v>
      </c>
      <c r="E3573" s="259" t="s">
        <v>26</v>
      </c>
      <c r="F3573" s="387" t="s">
        <v>917</v>
      </c>
      <c r="G3573" s="387"/>
      <c r="H3573" s="271" t="s">
        <v>27</v>
      </c>
      <c r="I3573" s="267" t="s">
        <v>28</v>
      </c>
      <c r="J3573" s="267" t="s">
        <v>29</v>
      </c>
      <c r="K3573" s="267" t="s">
        <v>30</v>
      </c>
      <c r="O3573" s="46"/>
      <c r="P3573" s="46"/>
      <c r="Q3573" s="46"/>
      <c r="R3573" s="46"/>
      <c r="S3573" s="46"/>
      <c r="T3573" s="46"/>
      <c r="U3573" s="46"/>
      <c r="V3573" s="46"/>
      <c r="W3573" s="46"/>
      <c r="X3573" s="46"/>
      <c r="Y3573" s="46"/>
    </row>
    <row r="3574" spans="1:25" ht="15" customHeight="1" x14ac:dyDescent="0.2">
      <c r="A3574" s="46"/>
      <c r="B3574" s="260" t="s">
        <v>918</v>
      </c>
      <c r="C3574" s="275" t="s">
        <v>3057</v>
      </c>
      <c r="D3574" s="260" t="s">
        <v>73</v>
      </c>
      <c r="E3574" s="260" t="s">
        <v>3058</v>
      </c>
      <c r="F3574" s="388" t="s">
        <v>978</v>
      </c>
      <c r="G3574" s="388"/>
      <c r="H3574" s="274" t="s">
        <v>49</v>
      </c>
      <c r="I3574" s="277">
        <v>1</v>
      </c>
      <c r="J3574" s="276">
        <v>110.51</v>
      </c>
      <c r="K3574" s="276">
        <v>110.51</v>
      </c>
      <c r="O3574" s="46"/>
      <c r="P3574" s="46"/>
      <c r="Q3574" s="46"/>
      <c r="R3574" s="46"/>
      <c r="S3574" s="46"/>
      <c r="T3574" s="46"/>
      <c r="U3574" s="46"/>
      <c r="V3574" s="46"/>
      <c r="W3574" s="46"/>
      <c r="X3574" s="46"/>
      <c r="Y3574" s="46"/>
    </row>
    <row r="3575" spans="1:25" ht="15" customHeight="1" x14ac:dyDescent="0.2">
      <c r="A3575" s="46"/>
      <c r="B3575" s="261" t="s">
        <v>953</v>
      </c>
      <c r="C3575" s="280" t="s">
        <v>991</v>
      </c>
      <c r="D3575" s="261" t="s">
        <v>47</v>
      </c>
      <c r="E3575" s="261" t="s">
        <v>992</v>
      </c>
      <c r="F3575" s="385" t="s">
        <v>3970</v>
      </c>
      <c r="G3575" s="385"/>
      <c r="H3575" s="279" t="s">
        <v>950</v>
      </c>
      <c r="I3575" s="282">
        <v>0.5</v>
      </c>
      <c r="J3575" s="281">
        <v>43.64</v>
      </c>
      <c r="K3575" s="281">
        <v>21.82</v>
      </c>
      <c r="O3575" s="46"/>
      <c r="P3575" s="46"/>
      <c r="Q3575" s="46"/>
      <c r="R3575" s="46"/>
      <c r="S3575" s="46"/>
      <c r="T3575" s="46"/>
      <c r="U3575" s="46"/>
      <c r="V3575" s="46"/>
      <c r="W3575" s="46"/>
      <c r="X3575" s="46"/>
      <c r="Y3575" s="46"/>
    </row>
    <row r="3576" spans="1:25" ht="15" customHeight="1" x14ac:dyDescent="0.2">
      <c r="A3576" s="46"/>
      <c r="B3576" s="261" t="s">
        <v>953</v>
      </c>
      <c r="C3576" s="280" t="s">
        <v>988</v>
      </c>
      <c r="D3576" s="261" t="s">
        <v>47</v>
      </c>
      <c r="E3576" s="261" t="s">
        <v>989</v>
      </c>
      <c r="F3576" s="385" t="s">
        <v>3970</v>
      </c>
      <c r="G3576" s="385"/>
      <c r="H3576" s="279" t="s">
        <v>950</v>
      </c>
      <c r="I3576" s="282">
        <v>1</v>
      </c>
      <c r="J3576" s="281">
        <v>27.19</v>
      </c>
      <c r="K3576" s="281">
        <v>27.19</v>
      </c>
      <c r="O3576" s="46"/>
      <c r="P3576" s="46"/>
      <c r="Q3576" s="46"/>
      <c r="R3576" s="46"/>
      <c r="S3576" s="46"/>
      <c r="T3576" s="46"/>
      <c r="U3576" s="46"/>
      <c r="V3576" s="46"/>
      <c r="W3576" s="46"/>
      <c r="X3576" s="46"/>
      <c r="Y3576" s="46"/>
    </row>
    <row r="3577" spans="1:25" ht="15" customHeight="1" x14ac:dyDescent="0.2">
      <c r="A3577" s="46"/>
      <c r="B3577" s="262" t="s">
        <v>919</v>
      </c>
      <c r="C3577" s="284" t="s">
        <v>3141</v>
      </c>
      <c r="D3577" s="262" t="s">
        <v>36</v>
      </c>
      <c r="E3577" s="262" t="s">
        <v>3142</v>
      </c>
      <c r="F3577" s="389" t="s">
        <v>923</v>
      </c>
      <c r="G3577" s="389"/>
      <c r="H3577" s="283" t="s">
        <v>304</v>
      </c>
      <c r="I3577" s="286">
        <v>0.01</v>
      </c>
      <c r="J3577" s="285">
        <v>31.81</v>
      </c>
      <c r="K3577" s="285">
        <v>0.31</v>
      </c>
      <c r="O3577" s="46"/>
      <c r="P3577" s="46"/>
      <c r="Q3577" s="46"/>
      <c r="R3577" s="46"/>
      <c r="S3577" s="46"/>
      <c r="T3577" s="46"/>
      <c r="U3577" s="46"/>
      <c r="V3577" s="46"/>
      <c r="W3577" s="46"/>
      <c r="X3577" s="46"/>
      <c r="Y3577" s="46"/>
    </row>
    <row r="3578" spans="1:25" ht="15" customHeight="1" x14ac:dyDescent="0.2">
      <c r="A3578" s="46"/>
      <c r="B3578" s="262" t="s">
        <v>919</v>
      </c>
      <c r="C3578" s="284" t="s">
        <v>3139</v>
      </c>
      <c r="D3578" s="262" t="s">
        <v>36</v>
      </c>
      <c r="E3578" s="262" t="s">
        <v>3140</v>
      </c>
      <c r="F3578" s="389" t="s">
        <v>923</v>
      </c>
      <c r="G3578" s="389"/>
      <c r="H3578" s="283" t="s">
        <v>49</v>
      </c>
      <c r="I3578" s="286">
        <v>1</v>
      </c>
      <c r="J3578" s="285">
        <v>61.19</v>
      </c>
      <c r="K3578" s="285">
        <v>61.19</v>
      </c>
      <c r="O3578" s="46"/>
      <c r="P3578" s="46"/>
      <c r="Q3578" s="46"/>
      <c r="R3578" s="46"/>
      <c r="S3578" s="46"/>
      <c r="T3578" s="46"/>
      <c r="U3578" s="46"/>
      <c r="V3578" s="46"/>
      <c r="W3578" s="46"/>
      <c r="X3578" s="46"/>
      <c r="Y3578" s="46"/>
    </row>
    <row r="3579" spans="1:25" ht="15" customHeight="1" x14ac:dyDescent="0.2">
      <c r="A3579" s="46"/>
      <c r="B3579" s="263"/>
      <c r="C3579" s="263"/>
      <c r="D3579" s="263"/>
      <c r="E3579" s="263"/>
      <c r="F3579" s="263" t="s">
        <v>924</v>
      </c>
      <c r="G3579" s="289">
        <v>42.63</v>
      </c>
      <c r="H3579" s="263" t="s">
        <v>925</v>
      </c>
      <c r="I3579" s="289">
        <v>0</v>
      </c>
      <c r="J3579" s="263" t="s">
        <v>926</v>
      </c>
      <c r="K3579" s="289">
        <v>42.63</v>
      </c>
      <c r="O3579" s="46"/>
      <c r="P3579" s="46"/>
      <c r="Q3579" s="46"/>
      <c r="R3579" s="46"/>
      <c r="S3579" s="46"/>
      <c r="T3579" s="46"/>
      <c r="U3579" s="46"/>
      <c r="V3579" s="46"/>
      <c r="W3579" s="46"/>
      <c r="X3579" s="46"/>
      <c r="Y3579" s="46"/>
    </row>
    <row r="3580" spans="1:25" ht="15" customHeight="1" x14ac:dyDescent="0.2">
      <c r="A3580" s="46"/>
      <c r="B3580" s="263"/>
      <c r="C3580" s="263"/>
      <c r="D3580" s="263"/>
      <c r="E3580" s="263"/>
      <c r="F3580" s="263" t="s">
        <v>927</v>
      </c>
      <c r="G3580" s="289">
        <v>22.99</v>
      </c>
      <c r="H3580" s="263"/>
      <c r="I3580" s="386" t="s">
        <v>928</v>
      </c>
      <c r="J3580" s="386"/>
      <c r="K3580" s="289">
        <v>133.5</v>
      </c>
      <c r="O3580" s="46"/>
      <c r="P3580" s="46"/>
      <c r="Q3580" s="46"/>
      <c r="R3580" s="46"/>
      <c r="S3580" s="46"/>
      <c r="T3580" s="46"/>
      <c r="U3580" s="46"/>
      <c r="V3580" s="46"/>
      <c r="W3580" s="46"/>
      <c r="X3580" s="46"/>
      <c r="Y3580" s="46"/>
    </row>
    <row r="3581" spans="1:25" ht="15" customHeight="1" x14ac:dyDescent="0.2">
      <c r="A3581" s="46"/>
      <c r="B3581" s="401" t="s">
        <v>2776</v>
      </c>
      <c r="C3581" s="401"/>
      <c r="D3581" s="401"/>
      <c r="E3581" s="401"/>
      <c r="F3581" s="401"/>
      <c r="G3581" s="401"/>
      <c r="H3581" s="401"/>
      <c r="I3581" s="401"/>
      <c r="J3581" s="401"/>
      <c r="K3581" s="401"/>
      <c r="O3581" s="46"/>
      <c r="P3581" s="46"/>
      <c r="Q3581" s="46"/>
      <c r="R3581" s="46"/>
      <c r="S3581" s="46"/>
      <c r="T3581" s="46"/>
      <c r="U3581" s="46"/>
      <c r="V3581" s="46"/>
      <c r="W3581" s="46"/>
      <c r="X3581" s="46"/>
      <c r="Y3581" s="46"/>
    </row>
    <row r="3582" spans="1:25" ht="45.6" customHeight="1" thickBot="1" x14ac:dyDescent="0.25">
      <c r="A3582" s="46"/>
      <c r="B3582" s="425" t="s">
        <v>3161</v>
      </c>
      <c r="C3582" s="425"/>
      <c r="D3582" s="425"/>
      <c r="E3582" s="425"/>
      <c r="F3582" s="425"/>
      <c r="G3582" s="425"/>
      <c r="H3582" s="425"/>
      <c r="I3582" s="425"/>
      <c r="J3582" s="425"/>
      <c r="K3582" s="425"/>
      <c r="O3582" s="46"/>
      <c r="P3582" s="46"/>
      <c r="Q3582" s="46"/>
      <c r="R3582" s="46"/>
      <c r="S3582" s="46"/>
      <c r="T3582" s="46"/>
      <c r="U3582" s="46"/>
      <c r="V3582" s="46"/>
      <c r="W3582" s="46"/>
      <c r="X3582" s="46"/>
      <c r="Y3582" s="46"/>
    </row>
    <row r="3583" spans="1:25" ht="15" customHeight="1" thickTop="1" x14ac:dyDescent="0.2">
      <c r="A3583" s="46"/>
      <c r="B3583" s="278"/>
      <c r="C3583" s="278"/>
      <c r="D3583" s="278"/>
      <c r="E3583" s="278"/>
      <c r="F3583" s="278"/>
      <c r="G3583" s="278"/>
      <c r="H3583" s="278"/>
      <c r="I3583" s="278"/>
      <c r="J3583" s="278"/>
      <c r="K3583" s="278"/>
      <c r="O3583" s="46"/>
      <c r="P3583" s="46"/>
      <c r="Q3583" s="46"/>
      <c r="R3583" s="46"/>
      <c r="S3583" s="46"/>
      <c r="T3583" s="46"/>
      <c r="U3583" s="46"/>
      <c r="V3583" s="46"/>
      <c r="W3583" s="46"/>
      <c r="X3583" s="46"/>
      <c r="Y3583" s="46"/>
    </row>
    <row r="3584" spans="1:25" ht="15" customHeight="1" x14ac:dyDescent="0.2">
      <c r="A3584" s="46"/>
      <c r="B3584" s="259" t="s">
        <v>3246</v>
      </c>
      <c r="C3584" s="267" t="s">
        <v>24</v>
      </c>
      <c r="D3584" s="259" t="s">
        <v>25</v>
      </c>
      <c r="E3584" s="259" t="s">
        <v>26</v>
      </c>
      <c r="F3584" s="387" t="s">
        <v>917</v>
      </c>
      <c r="G3584" s="387"/>
      <c r="H3584" s="271" t="s">
        <v>27</v>
      </c>
      <c r="I3584" s="267" t="s">
        <v>28</v>
      </c>
      <c r="J3584" s="267" t="s">
        <v>29</v>
      </c>
      <c r="K3584" s="267" t="s">
        <v>30</v>
      </c>
      <c r="O3584" s="46"/>
      <c r="P3584" s="46"/>
      <c r="Q3584" s="46"/>
      <c r="R3584" s="46"/>
      <c r="S3584" s="46"/>
      <c r="T3584" s="46"/>
      <c r="U3584" s="46"/>
      <c r="V3584" s="46"/>
      <c r="W3584" s="46"/>
      <c r="X3584" s="46"/>
      <c r="Y3584" s="46"/>
    </row>
    <row r="3585" spans="1:25" ht="15" customHeight="1" x14ac:dyDescent="0.2">
      <c r="A3585" s="46"/>
      <c r="B3585" s="260" t="s">
        <v>918</v>
      </c>
      <c r="C3585" s="275" t="s">
        <v>3015</v>
      </c>
      <c r="D3585" s="260" t="s">
        <v>73</v>
      </c>
      <c r="E3585" s="260" t="s">
        <v>3016</v>
      </c>
      <c r="F3585" s="388" t="s">
        <v>952</v>
      </c>
      <c r="G3585" s="388"/>
      <c r="H3585" s="274" t="s">
        <v>49</v>
      </c>
      <c r="I3585" s="277">
        <v>1</v>
      </c>
      <c r="J3585" s="276">
        <v>37.32</v>
      </c>
      <c r="K3585" s="276">
        <v>37.32</v>
      </c>
      <c r="O3585" s="46"/>
      <c r="P3585" s="46"/>
      <c r="Q3585" s="46"/>
      <c r="R3585" s="46"/>
      <c r="S3585" s="46"/>
      <c r="T3585" s="46"/>
      <c r="U3585" s="46"/>
      <c r="V3585" s="46"/>
      <c r="W3585" s="46"/>
      <c r="X3585" s="46"/>
      <c r="Y3585" s="46"/>
    </row>
    <row r="3586" spans="1:25" ht="15" customHeight="1" x14ac:dyDescent="0.2">
      <c r="A3586" s="46"/>
      <c r="B3586" s="261" t="s">
        <v>953</v>
      </c>
      <c r="C3586" s="280" t="s">
        <v>988</v>
      </c>
      <c r="D3586" s="261" t="s">
        <v>47</v>
      </c>
      <c r="E3586" s="261" t="s">
        <v>989</v>
      </c>
      <c r="F3586" s="385" t="s">
        <v>3970</v>
      </c>
      <c r="G3586" s="385"/>
      <c r="H3586" s="279" t="s">
        <v>950</v>
      </c>
      <c r="I3586" s="282">
        <v>0.309</v>
      </c>
      <c r="J3586" s="281">
        <v>27.19</v>
      </c>
      <c r="K3586" s="281">
        <v>8.4</v>
      </c>
      <c r="O3586" s="46"/>
      <c r="P3586" s="46"/>
      <c r="Q3586" s="46"/>
      <c r="R3586" s="46"/>
      <c r="S3586" s="46"/>
      <c r="T3586" s="46"/>
      <c r="U3586" s="46"/>
      <c r="V3586" s="46"/>
      <c r="W3586" s="46"/>
      <c r="X3586" s="46"/>
      <c r="Y3586" s="46"/>
    </row>
    <row r="3587" spans="1:25" ht="15" customHeight="1" x14ac:dyDescent="0.2">
      <c r="A3587" s="46"/>
      <c r="B3587" s="262" t="s">
        <v>919</v>
      </c>
      <c r="C3587" s="284" t="s">
        <v>3100</v>
      </c>
      <c r="D3587" s="262" t="s">
        <v>43</v>
      </c>
      <c r="E3587" s="262" t="s">
        <v>3016</v>
      </c>
      <c r="F3587" s="389" t="s">
        <v>923</v>
      </c>
      <c r="G3587" s="389"/>
      <c r="H3587" s="283" t="s">
        <v>49</v>
      </c>
      <c r="I3587" s="286">
        <v>1</v>
      </c>
      <c r="J3587" s="285">
        <v>28.92</v>
      </c>
      <c r="K3587" s="285">
        <v>28.92</v>
      </c>
      <c r="O3587" s="46"/>
      <c r="P3587" s="46"/>
      <c r="Q3587" s="46"/>
      <c r="R3587" s="46"/>
      <c r="S3587" s="46"/>
      <c r="T3587" s="46"/>
      <c r="U3587" s="46"/>
      <c r="V3587" s="46"/>
      <c r="W3587" s="46"/>
      <c r="X3587" s="46"/>
      <c r="Y3587" s="46"/>
    </row>
    <row r="3588" spans="1:25" ht="15" customHeight="1" x14ac:dyDescent="0.2">
      <c r="A3588" s="46"/>
      <c r="B3588" s="263"/>
      <c r="C3588" s="263"/>
      <c r="D3588" s="263"/>
      <c r="E3588" s="263"/>
      <c r="F3588" s="263" t="s">
        <v>924</v>
      </c>
      <c r="G3588" s="289">
        <v>7.08</v>
      </c>
      <c r="H3588" s="263" t="s">
        <v>925</v>
      </c>
      <c r="I3588" s="289">
        <v>0</v>
      </c>
      <c r="J3588" s="263" t="s">
        <v>926</v>
      </c>
      <c r="K3588" s="289">
        <v>7.08</v>
      </c>
      <c r="O3588" s="46"/>
      <c r="P3588" s="46"/>
      <c r="Q3588" s="46"/>
      <c r="R3588" s="46"/>
      <c r="S3588" s="46"/>
      <c r="T3588" s="46"/>
      <c r="U3588" s="46"/>
      <c r="V3588" s="46"/>
      <c r="W3588" s="46"/>
      <c r="X3588" s="46"/>
      <c r="Y3588" s="46"/>
    </row>
    <row r="3589" spans="1:25" ht="15" customHeight="1" x14ac:dyDescent="0.2">
      <c r="A3589" s="46"/>
      <c r="B3589" s="263"/>
      <c r="C3589" s="263"/>
      <c r="D3589" s="263"/>
      <c r="E3589" s="263"/>
      <c r="F3589" s="263" t="s">
        <v>927</v>
      </c>
      <c r="G3589" s="289">
        <v>7.76</v>
      </c>
      <c r="H3589" s="263"/>
      <c r="I3589" s="386" t="s">
        <v>928</v>
      </c>
      <c r="J3589" s="386"/>
      <c r="K3589" s="289">
        <v>45.08</v>
      </c>
      <c r="O3589" s="46"/>
      <c r="P3589" s="46"/>
      <c r="Q3589" s="46"/>
      <c r="R3589" s="46"/>
      <c r="S3589" s="46"/>
      <c r="T3589" s="46"/>
      <c r="U3589" s="46"/>
      <c r="V3589" s="46"/>
      <c r="W3589" s="46"/>
      <c r="X3589" s="46"/>
      <c r="Y3589" s="46"/>
    </row>
    <row r="3590" spans="1:25" ht="15" customHeight="1" x14ac:dyDescent="0.2">
      <c r="A3590" s="46"/>
      <c r="B3590" s="401" t="s">
        <v>2776</v>
      </c>
      <c r="C3590" s="401"/>
      <c r="D3590" s="401"/>
      <c r="E3590" s="401"/>
      <c r="F3590" s="401"/>
      <c r="G3590" s="401"/>
      <c r="H3590" s="401"/>
      <c r="I3590" s="401"/>
      <c r="J3590" s="401"/>
      <c r="K3590" s="401"/>
      <c r="O3590" s="46"/>
      <c r="P3590" s="46"/>
      <c r="Q3590" s="46"/>
      <c r="R3590" s="46"/>
      <c r="S3590" s="46"/>
      <c r="T3590" s="46"/>
      <c r="U3590" s="46"/>
      <c r="V3590" s="46"/>
      <c r="W3590" s="46"/>
      <c r="X3590" s="46"/>
      <c r="Y3590" s="46"/>
    </row>
    <row r="3591" spans="1:25" ht="15" customHeight="1" thickBot="1" x14ac:dyDescent="0.25">
      <c r="A3591" s="46"/>
      <c r="B3591" s="425" t="s">
        <v>3154</v>
      </c>
      <c r="C3591" s="425"/>
      <c r="D3591" s="425"/>
      <c r="E3591" s="425"/>
      <c r="F3591" s="425"/>
      <c r="G3591" s="425"/>
      <c r="H3591" s="425"/>
      <c r="I3591" s="425"/>
      <c r="J3591" s="425"/>
      <c r="K3591" s="425"/>
      <c r="O3591" s="46"/>
      <c r="P3591" s="46"/>
      <c r="Q3591" s="46"/>
      <c r="R3591" s="46"/>
      <c r="S3591" s="46"/>
      <c r="T3591" s="46"/>
      <c r="U3591" s="46"/>
      <c r="V3591" s="46"/>
      <c r="W3591" s="46"/>
      <c r="X3591" s="46"/>
      <c r="Y3591" s="46"/>
    </row>
    <row r="3592" spans="1:25" ht="15" customHeight="1" thickTop="1" x14ac:dyDescent="0.2">
      <c r="A3592" s="46"/>
      <c r="B3592" s="278"/>
      <c r="C3592" s="278"/>
      <c r="D3592" s="278"/>
      <c r="E3592" s="278"/>
      <c r="F3592" s="278"/>
      <c r="G3592" s="278"/>
      <c r="H3592" s="278"/>
      <c r="I3592" s="278"/>
      <c r="J3592" s="278"/>
      <c r="K3592" s="278"/>
      <c r="O3592" s="46"/>
      <c r="P3592" s="46"/>
      <c r="Q3592" s="46"/>
      <c r="R3592" s="46"/>
      <c r="S3592" s="46"/>
      <c r="T3592" s="46"/>
      <c r="U3592" s="46"/>
      <c r="V3592" s="46"/>
      <c r="W3592" s="46"/>
      <c r="X3592" s="46"/>
      <c r="Y3592" s="46"/>
    </row>
    <row r="3593" spans="1:25" ht="15" customHeight="1" x14ac:dyDescent="0.2">
      <c r="A3593" s="46"/>
      <c r="B3593" s="259" t="s">
        <v>804</v>
      </c>
      <c r="C3593" s="267" t="s">
        <v>24</v>
      </c>
      <c r="D3593" s="259" t="s">
        <v>25</v>
      </c>
      <c r="E3593" s="259" t="s">
        <v>26</v>
      </c>
      <c r="F3593" s="387" t="s">
        <v>917</v>
      </c>
      <c r="G3593" s="387"/>
      <c r="H3593" s="271" t="s">
        <v>27</v>
      </c>
      <c r="I3593" s="267" t="s">
        <v>28</v>
      </c>
      <c r="J3593" s="267" t="s">
        <v>29</v>
      </c>
      <c r="K3593" s="267" t="s">
        <v>30</v>
      </c>
      <c r="O3593" s="46"/>
      <c r="P3593" s="46"/>
      <c r="Q3593" s="46"/>
      <c r="R3593" s="46"/>
      <c r="S3593" s="46"/>
      <c r="T3593" s="46"/>
      <c r="U3593" s="46"/>
      <c r="V3593" s="46"/>
      <c r="W3593" s="46"/>
      <c r="X3593" s="46"/>
      <c r="Y3593" s="46"/>
    </row>
    <row r="3594" spans="1:25" ht="15" customHeight="1" x14ac:dyDescent="0.2">
      <c r="A3594" s="46"/>
      <c r="B3594" s="260" t="s">
        <v>918</v>
      </c>
      <c r="C3594" s="275" t="s">
        <v>2606</v>
      </c>
      <c r="D3594" s="260" t="s">
        <v>73</v>
      </c>
      <c r="E3594" s="260" t="s">
        <v>2607</v>
      </c>
      <c r="F3594" s="388" t="s">
        <v>978</v>
      </c>
      <c r="G3594" s="388"/>
      <c r="H3594" s="274" t="s">
        <v>49</v>
      </c>
      <c r="I3594" s="277">
        <v>1</v>
      </c>
      <c r="J3594" s="276">
        <v>422.06</v>
      </c>
      <c r="K3594" s="276">
        <v>422.06</v>
      </c>
      <c r="O3594" s="46"/>
      <c r="P3594" s="46"/>
      <c r="Q3594" s="46"/>
      <c r="R3594" s="46"/>
      <c r="S3594" s="46"/>
      <c r="T3594" s="46"/>
      <c r="U3594" s="46"/>
      <c r="V3594" s="46"/>
      <c r="W3594" s="46"/>
      <c r="X3594" s="46"/>
      <c r="Y3594" s="46"/>
    </row>
    <row r="3595" spans="1:25" ht="15" customHeight="1" x14ac:dyDescent="0.2">
      <c r="A3595" s="46"/>
      <c r="B3595" s="261" t="s">
        <v>953</v>
      </c>
      <c r="C3595" s="280" t="s">
        <v>991</v>
      </c>
      <c r="D3595" s="261" t="s">
        <v>47</v>
      </c>
      <c r="E3595" s="261" t="s">
        <v>992</v>
      </c>
      <c r="F3595" s="385" t="s">
        <v>3970</v>
      </c>
      <c r="G3595" s="385"/>
      <c r="H3595" s="279" t="s">
        <v>950</v>
      </c>
      <c r="I3595" s="282">
        <v>1.5</v>
      </c>
      <c r="J3595" s="281">
        <v>43.64</v>
      </c>
      <c r="K3595" s="281">
        <v>65.459999999999994</v>
      </c>
      <c r="O3595" s="46"/>
      <c r="P3595" s="46"/>
      <c r="Q3595" s="46"/>
      <c r="R3595" s="46"/>
      <c r="S3595" s="46"/>
      <c r="T3595" s="46"/>
      <c r="U3595" s="46"/>
      <c r="V3595" s="46"/>
      <c r="W3595" s="46"/>
      <c r="X3595" s="46"/>
      <c r="Y3595" s="46"/>
    </row>
    <row r="3596" spans="1:25" ht="15" customHeight="1" x14ac:dyDescent="0.2">
      <c r="A3596" s="46"/>
      <c r="B3596" s="262" t="s">
        <v>919</v>
      </c>
      <c r="C3596" s="284" t="s">
        <v>2747</v>
      </c>
      <c r="D3596" s="262" t="s">
        <v>39</v>
      </c>
      <c r="E3596" s="262" t="s">
        <v>805</v>
      </c>
      <c r="F3596" s="389" t="s">
        <v>923</v>
      </c>
      <c r="G3596" s="389"/>
      <c r="H3596" s="283" t="s">
        <v>304</v>
      </c>
      <c r="I3596" s="286">
        <v>1</v>
      </c>
      <c r="J3596" s="285">
        <v>356.6</v>
      </c>
      <c r="K3596" s="285">
        <v>356.6</v>
      </c>
      <c r="O3596" s="46"/>
      <c r="P3596" s="46"/>
      <c r="Q3596" s="46"/>
      <c r="R3596" s="46"/>
      <c r="S3596" s="46"/>
      <c r="T3596" s="46"/>
      <c r="U3596" s="46"/>
      <c r="V3596" s="46"/>
      <c r="W3596" s="46"/>
      <c r="X3596" s="46"/>
      <c r="Y3596" s="46"/>
    </row>
    <row r="3597" spans="1:25" ht="15" customHeight="1" x14ac:dyDescent="0.2">
      <c r="A3597" s="46"/>
      <c r="B3597" s="263"/>
      <c r="C3597" s="263"/>
      <c r="D3597" s="263"/>
      <c r="E3597" s="263"/>
      <c r="F3597" s="263" t="s">
        <v>924</v>
      </c>
      <c r="G3597" s="289">
        <v>59.08</v>
      </c>
      <c r="H3597" s="263" t="s">
        <v>925</v>
      </c>
      <c r="I3597" s="289">
        <v>0</v>
      </c>
      <c r="J3597" s="263" t="s">
        <v>926</v>
      </c>
      <c r="K3597" s="289">
        <v>59.08</v>
      </c>
      <c r="O3597" s="46"/>
      <c r="P3597" s="46"/>
      <c r="Q3597" s="46"/>
      <c r="R3597" s="46"/>
      <c r="S3597" s="46"/>
      <c r="T3597" s="46"/>
      <c r="U3597" s="46"/>
      <c r="V3597" s="46"/>
      <c r="W3597" s="46"/>
      <c r="X3597" s="46"/>
      <c r="Y3597" s="46"/>
    </row>
    <row r="3598" spans="1:25" ht="15" customHeight="1" x14ac:dyDescent="0.2">
      <c r="A3598" s="46"/>
      <c r="B3598" s="263"/>
      <c r="C3598" s="263"/>
      <c r="D3598" s="263"/>
      <c r="E3598" s="263"/>
      <c r="F3598" s="263" t="s">
        <v>927</v>
      </c>
      <c r="G3598" s="289">
        <v>87.83</v>
      </c>
      <c r="H3598" s="263"/>
      <c r="I3598" s="386" t="s">
        <v>928</v>
      </c>
      <c r="J3598" s="386"/>
      <c r="K3598" s="289">
        <v>509.89</v>
      </c>
      <c r="O3598" s="46"/>
      <c r="P3598" s="46"/>
      <c r="Q3598" s="46"/>
      <c r="R3598" s="46"/>
      <c r="S3598" s="46"/>
      <c r="T3598" s="46"/>
      <c r="U3598" s="46"/>
      <c r="V3598" s="46"/>
      <c r="W3598" s="46"/>
      <c r="X3598" s="46"/>
      <c r="Y3598" s="46"/>
    </row>
    <row r="3599" spans="1:25" ht="15" customHeight="1" x14ac:dyDescent="0.2">
      <c r="A3599" s="46"/>
      <c r="B3599" s="401" t="s">
        <v>2776</v>
      </c>
      <c r="C3599" s="401"/>
      <c r="D3599" s="401"/>
      <c r="E3599" s="401"/>
      <c r="F3599" s="401"/>
      <c r="G3599" s="401"/>
      <c r="H3599" s="401"/>
      <c r="I3599" s="401"/>
      <c r="J3599" s="401"/>
      <c r="K3599" s="401"/>
      <c r="O3599" s="46"/>
      <c r="P3599" s="46"/>
      <c r="Q3599" s="46"/>
      <c r="R3599" s="46"/>
      <c r="S3599" s="46"/>
      <c r="T3599" s="46"/>
      <c r="U3599" s="46"/>
      <c r="V3599" s="46"/>
      <c r="W3599" s="46"/>
      <c r="X3599" s="46"/>
      <c r="Y3599" s="46"/>
    </row>
    <row r="3600" spans="1:25" ht="15" customHeight="1" thickBot="1" x14ac:dyDescent="0.25">
      <c r="A3600" s="46"/>
      <c r="B3600" s="425" t="s">
        <v>2853</v>
      </c>
      <c r="C3600" s="425"/>
      <c r="D3600" s="425"/>
      <c r="E3600" s="425"/>
      <c r="F3600" s="425"/>
      <c r="G3600" s="425"/>
      <c r="H3600" s="425"/>
      <c r="I3600" s="425"/>
      <c r="J3600" s="425"/>
      <c r="K3600" s="425"/>
      <c r="O3600" s="46"/>
      <c r="P3600" s="46"/>
      <c r="Q3600" s="46"/>
      <c r="R3600" s="46"/>
      <c r="S3600" s="46"/>
      <c r="T3600" s="46"/>
      <c r="U3600" s="46"/>
      <c r="V3600" s="46"/>
      <c r="W3600" s="46"/>
      <c r="X3600" s="46"/>
      <c r="Y3600" s="46"/>
    </row>
    <row r="3601" spans="1:25" ht="15" customHeight="1" thickTop="1" x14ac:dyDescent="0.2">
      <c r="A3601" s="46"/>
      <c r="B3601" s="278"/>
      <c r="C3601" s="278"/>
      <c r="D3601" s="278"/>
      <c r="E3601" s="278"/>
      <c r="F3601" s="278"/>
      <c r="G3601" s="278"/>
      <c r="H3601" s="278"/>
      <c r="I3601" s="278"/>
      <c r="J3601" s="278"/>
      <c r="K3601" s="278"/>
      <c r="O3601" s="46"/>
      <c r="P3601" s="46"/>
      <c r="Q3601" s="46"/>
      <c r="R3601" s="46"/>
      <c r="S3601" s="46"/>
      <c r="T3601" s="46"/>
      <c r="U3601" s="46"/>
      <c r="V3601" s="46"/>
      <c r="W3601" s="46"/>
      <c r="X3601" s="46"/>
      <c r="Y3601" s="46"/>
    </row>
    <row r="3602" spans="1:25" ht="15" customHeight="1" x14ac:dyDescent="0.2">
      <c r="A3602" s="46"/>
      <c r="B3602" s="259" t="s">
        <v>806</v>
      </c>
      <c r="C3602" s="267" t="s">
        <v>24</v>
      </c>
      <c r="D3602" s="259" t="s">
        <v>25</v>
      </c>
      <c r="E3602" s="259" t="s">
        <v>26</v>
      </c>
      <c r="F3602" s="387" t="s">
        <v>917</v>
      </c>
      <c r="G3602" s="387"/>
      <c r="H3602" s="271" t="s">
        <v>27</v>
      </c>
      <c r="I3602" s="267" t="s">
        <v>28</v>
      </c>
      <c r="J3602" s="267" t="s">
        <v>29</v>
      </c>
      <c r="K3602" s="267" t="s">
        <v>30</v>
      </c>
      <c r="O3602" s="46"/>
      <c r="P3602" s="46"/>
      <c r="Q3602" s="46"/>
      <c r="R3602" s="46"/>
      <c r="S3602" s="46"/>
      <c r="T3602" s="46"/>
      <c r="U3602" s="46"/>
      <c r="V3602" s="46"/>
      <c r="W3602" s="46"/>
      <c r="X3602" s="46"/>
      <c r="Y3602" s="46"/>
    </row>
    <row r="3603" spans="1:25" ht="15" customHeight="1" x14ac:dyDescent="0.2">
      <c r="A3603" s="46"/>
      <c r="B3603" s="260" t="s">
        <v>918</v>
      </c>
      <c r="C3603" s="275" t="s">
        <v>807</v>
      </c>
      <c r="D3603" s="260" t="s">
        <v>47</v>
      </c>
      <c r="E3603" s="260" t="s">
        <v>808</v>
      </c>
      <c r="F3603" s="388" t="s">
        <v>4022</v>
      </c>
      <c r="G3603" s="388"/>
      <c r="H3603" s="274" t="s">
        <v>49</v>
      </c>
      <c r="I3603" s="277">
        <v>1</v>
      </c>
      <c r="J3603" s="276">
        <v>1182.97</v>
      </c>
      <c r="K3603" s="276">
        <v>1182.97</v>
      </c>
      <c r="O3603" s="46"/>
      <c r="P3603" s="46"/>
      <c r="Q3603" s="46"/>
      <c r="R3603" s="46"/>
      <c r="S3603" s="46"/>
      <c r="T3603" s="46"/>
      <c r="U3603" s="46"/>
      <c r="V3603" s="46"/>
      <c r="W3603" s="46"/>
      <c r="X3603" s="46"/>
      <c r="Y3603" s="46"/>
    </row>
    <row r="3604" spans="1:25" ht="15" customHeight="1" x14ac:dyDescent="0.2">
      <c r="A3604" s="46"/>
      <c r="B3604" s="261" t="s">
        <v>953</v>
      </c>
      <c r="C3604" s="280" t="s">
        <v>1700</v>
      </c>
      <c r="D3604" s="261" t="s">
        <v>47</v>
      </c>
      <c r="E3604" s="261" t="s">
        <v>1701</v>
      </c>
      <c r="F3604" s="385" t="s">
        <v>3981</v>
      </c>
      <c r="G3604" s="385"/>
      <c r="H3604" s="279" t="s">
        <v>60</v>
      </c>
      <c r="I3604" s="282">
        <v>2.8799999999999999E-2</v>
      </c>
      <c r="J3604" s="281">
        <v>582.66999999999996</v>
      </c>
      <c r="K3604" s="281">
        <v>16.78</v>
      </c>
      <c r="O3604" s="46"/>
      <c r="P3604" s="46"/>
      <c r="Q3604" s="46"/>
      <c r="R3604" s="46"/>
      <c r="S3604" s="46"/>
      <c r="T3604" s="46"/>
      <c r="U3604" s="46"/>
      <c r="V3604" s="46"/>
      <c r="W3604" s="46"/>
      <c r="X3604" s="46"/>
      <c r="Y3604" s="46"/>
    </row>
    <row r="3605" spans="1:25" ht="15" customHeight="1" x14ac:dyDescent="0.2">
      <c r="A3605" s="46"/>
      <c r="B3605" s="261" t="s">
        <v>953</v>
      </c>
      <c r="C3605" s="280" t="s">
        <v>1204</v>
      </c>
      <c r="D3605" s="261" t="s">
        <v>47</v>
      </c>
      <c r="E3605" s="261" t="s">
        <v>1205</v>
      </c>
      <c r="F3605" s="385" t="s">
        <v>4001</v>
      </c>
      <c r="G3605" s="385"/>
      <c r="H3605" s="279" t="s">
        <v>60</v>
      </c>
      <c r="I3605" s="282">
        <v>5.2299999999999999E-2</v>
      </c>
      <c r="J3605" s="281">
        <v>1162.18</v>
      </c>
      <c r="K3605" s="281">
        <v>60.78</v>
      </c>
      <c r="O3605" s="46"/>
      <c r="P3605" s="46"/>
      <c r="Q3605" s="46"/>
      <c r="R3605" s="46"/>
      <c r="S3605" s="46"/>
      <c r="T3605" s="46"/>
      <c r="U3605" s="46"/>
      <c r="V3605" s="46"/>
      <c r="W3605" s="46"/>
      <c r="X3605" s="46"/>
      <c r="Y3605" s="46"/>
    </row>
    <row r="3606" spans="1:25" ht="15" customHeight="1" x14ac:dyDescent="0.2">
      <c r="A3606" s="46"/>
      <c r="B3606" s="261" t="s">
        <v>953</v>
      </c>
      <c r="C3606" s="280" t="s">
        <v>1019</v>
      </c>
      <c r="D3606" s="261" t="s">
        <v>47</v>
      </c>
      <c r="E3606" s="261" t="s">
        <v>1020</v>
      </c>
      <c r="F3606" s="385" t="s">
        <v>3970</v>
      </c>
      <c r="G3606" s="385"/>
      <c r="H3606" s="279" t="s">
        <v>950</v>
      </c>
      <c r="I3606" s="282">
        <v>4.6847000000000003</v>
      </c>
      <c r="J3606" s="281">
        <v>24.73</v>
      </c>
      <c r="K3606" s="281">
        <v>115.85</v>
      </c>
      <c r="O3606" s="46"/>
      <c r="P3606" s="46"/>
      <c r="Q3606" s="46"/>
      <c r="R3606" s="46"/>
      <c r="S3606" s="46"/>
      <c r="T3606" s="46"/>
      <c r="U3606" s="46"/>
      <c r="V3606" s="46"/>
      <c r="W3606" s="46"/>
      <c r="X3606" s="46"/>
      <c r="Y3606" s="46"/>
    </row>
    <row r="3607" spans="1:25" ht="15" customHeight="1" x14ac:dyDescent="0.2">
      <c r="A3607" s="46"/>
      <c r="B3607" s="261" t="s">
        <v>953</v>
      </c>
      <c r="C3607" s="280" t="s">
        <v>1761</v>
      </c>
      <c r="D3607" s="261" t="s">
        <v>47</v>
      </c>
      <c r="E3607" s="261" t="s">
        <v>1762</v>
      </c>
      <c r="F3607" s="385" t="s">
        <v>3986</v>
      </c>
      <c r="G3607" s="385"/>
      <c r="H3607" s="279" t="s">
        <v>60</v>
      </c>
      <c r="I3607" s="282">
        <v>0.114</v>
      </c>
      <c r="J3607" s="281">
        <v>542.86</v>
      </c>
      <c r="K3607" s="281">
        <v>61.88</v>
      </c>
      <c r="O3607" s="46"/>
      <c r="P3607" s="46"/>
      <c r="Q3607" s="46"/>
      <c r="R3607" s="46"/>
      <c r="S3607" s="46"/>
      <c r="T3607" s="46"/>
      <c r="U3607" s="46"/>
      <c r="V3607" s="46"/>
      <c r="W3607" s="46"/>
      <c r="X3607" s="46"/>
      <c r="Y3607" s="46"/>
    </row>
    <row r="3608" spans="1:25" ht="15" customHeight="1" x14ac:dyDescent="0.2">
      <c r="A3608" s="46"/>
      <c r="B3608" s="261" t="s">
        <v>953</v>
      </c>
      <c r="C3608" s="280" t="s">
        <v>1765</v>
      </c>
      <c r="D3608" s="261" t="s">
        <v>47</v>
      </c>
      <c r="E3608" s="261" t="s">
        <v>1766</v>
      </c>
      <c r="F3608" s="385" t="s">
        <v>4001</v>
      </c>
      <c r="G3608" s="385"/>
      <c r="H3608" s="279" t="s">
        <v>97</v>
      </c>
      <c r="I3608" s="282">
        <v>2.0977999999999999</v>
      </c>
      <c r="J3608" s="281">
        <v>10.15</v>
      </c>
      <c r="K3608" s="281">
        <v>21.29</v>
      </c>
      <c r="O3608" s="46"/>
      <c r="P3608" s="46"/>
      <c r="Q3608" s="46"/>
      <c r="R3608" s="46"/>
      <c r="S3608" s="46"/>
      <c r="T3608" s="46"/>
      <c r="U3608" s="46"/>
      <c r="V3608" s="46"/>
      <c r="W3608" s="46"/>
      <c r="X3608" s="46"/>
      <c r="Y3608" s="46"/>
    </row>
    <row r="3609" spans="1:25" ht="15" customHeight="1" x14ac:dyDescent="0.2">
      <c r="A3609" s="46"/>
      <c r="B3609" s="261" t="s">
        <v>953</v>
      </c>
      <c r="C3609" s="280" t="s">
        <v>1086</v>
      </c>
      <c r="D3609" s="261" t="s">
        <v>47</v>
      </c>
      <c r="E3609" s="261" t="s">
        <v>1087</v>
      </c>
      <c r="F3609" s="385" t="s">
        <v>3970</v>
      </c>
      <c r="G3609" s="385"/>
      <c r="H3609" s="279" t="s">
        <v>950</v>
      </c>
      <c r="I3609" s="282">
        <v>5.9622999999999999</v>
      </c>
      <c r="J3609" s="281">
        <v>35.590000000000003</v>
      </c>
      <c r="K3609" s="281">
        <v>212.19</v>
      </c>
      <c r="O3609" s="46"/>
      <c r="P3609" s="46"/>
      <c r="Q3609" s="46"/>
      <c r="R3609" s="46"/>
      <c r="S3609" s="46"/>
      <c r="T3609" s="46"/>
      <c r="U3609" s="46"/>
      <c r="V3609" s="46"/>
      <c r="W3609" s="46"/>
      <c r="X3609" s="46"/>
      <c r="Y3609" s="46"/>
    </row>
    <row r="3610" spans="1:25" ht="15" customHeight="1" x14ac:dyDescent="0.2">
      <c r="A3610" s="46"/>
      <c r="B3610" s="261" t="s">
        <v>953</v>
      </c>
      <c r="C3610" s="280" t="s">
        <v>1759</v>
      </c>
      <c r="D3610" s="261" t="s">
        <v>47</v>
      </c>
      <c r="E3610" s="261" t="s">
        <v>1760</v>
      </c>
      <c r="F3610" s="385" t="s">
        <v>3981</v>
      </c>
      <c r="G3610" s="385"/>
      <c r="H3610" s="279" t="s">
        <v>60</v>
      </c>
      <c r="I3610" s="282">
        <v>0.1363</v>
      </c>
      <c r="J3610" s="281">
        <v>665.51</v>
      </c>
      <c r="K3610" s="281">
        <v>90.7</v>
      </c>
      <c r="O3610" s="46"/>
      <c r="P3610" s="46"/>
      <c r="Q3610" s="46"/>
      <c r="R3610" s="46"/>
      <c r="S3610" s="46"/>
      <c r="T3610" s="46"/>
      <c r="U3610" s="46"/>
      <c r="V3610" s="46"/>
      <c r="W3610" s="46"/>
      <c r="X3610" s="46"/>
      <c r="Y3610" s="46"/>
    </row>
    <row r="3611" spans="1:25" ht="15" customHeight="1" x14ac:dyDescent="0.2">
      <c r="A3611" s="46"/>
      <c r="B3611" s="261" t="s">
        <v>953</v>
      </c>
      <c r="C3611" s="280" t="s">
        <v>1763</v>
      </c>
      <c r="D3611" s="261" t="s">
        <v>47</v>
      </c>
      <c r="E3611" s="261" t="s">
        <v>1764</v>
      </c>
      <c r="F3611" s="385" t="s">
        <v>4023</v>
      </c>
      <c r="G3611" s="385"/>
      <c r="H3611" s="279" t="s">
        <v>40</v>
      </c>
      <c r="I3611" s="282">
        <v>0.78</v>
      </c>
      <c r="J3611" s="281">
        <v>7.66</v>
      </c>
      <c r="K3611" s="281">
        <v>5.97</v>
      </c>
      <c r="O3611" s="46"/>
      <c r="P3611" s="46"/>
      <c r="Q3611" s="46"/>
      <c r="R3611" s="46"/>
      <c r="S3611" s="46"/>
      <c r="T3611" s="46"/>
      <c r="U3611" s="46"/>
      <c r="V3611" s="46"/>
      <c r="W3611" s="46"/>
      <c r="X3611" s="46"/>
      <c r="Y3611" s="46"/>
    </row>
    <row r="3612" spans="1:25" ht="15" customHeight="1" x14ac:dyDescent="0.2">
      <c r="A3612" s="46"/>
      <c r="B3612" s="262" t="s">
        <v>919</v>
      </c>
      <c r="C3612" s="284" t="s">
        <v>1208</v>
      </c>
      <c r="D3612" s="262" t="s">
        <v>47</v>
      </c>
      <c r="E3612" s="262" t="s">
        <v>1209</v>
      </c>
      <c r="F3612" s="389" t="s">
        <v>923</v>
      </c>
      <c r="G3612" s="389"/>
      <c r="H3612" s="283" t="s">
        <v>83</v>
      </c>
      <c r="I3612" s="286">
        <v>0.5796</v>
      </c>
      <c r="J3612" s="285">
        <v>43.81</v>
      </c>
      <c r="K3612" s="285">
        <v>25.39</v>
      </c>
      <c r="O3612" s="46"/>
      <c r="P3612" s="46"/>
      <c r="Q3612" s="46"/>
      <c r="R3612" s="46"/>
      <c r="S3612" s="46"/>
      <c r="T3612" s="46"/>
      <c r="U3612" s="46"/>
      <c r="V3612" s="46"/>
      <c r="W3612" s="46"/>
      <c r="X3612" s="46"/>
      <c r="Y3612" s="46"/>
    </row>
    <row r="3613" spans="1:25" ht="15" customHeight="1" x14ac:dyDescent="0.2">
      <c r="A3613" s="46"/>
      <c r="B3613" s="262" t="s">
        <v>919</v>
      </c>
      <c r="C3613" s="284" t="s">
        <v>1027</v>
      </c>
      <c r="D3613" s="262" t="s">
        <v>47</v>
      </c>
      <c r="E3613" s="262" t="s">
        <v>1028</v>
      </c>
      <c r="F3613" s="389" t="s">
        <v>923</v>
      </c>
      <c r="G3613" s="389"/>
      <c r="H3613" s="283" t="s">
        <v>97</v>
      </c>
      <c r="I3613" s="286">
        <v>1.6400000000000001E-2</v>
      </c>
      <c r="J3613" s="285">
        <v>17.829999999999998</v>
      </c>
      <c r="K3613" s="285">
        <v>0.28999999999999998</v>
      </c>
      <c r="O3613" s="46"/>
      <c r="P3613" s="46"/>
      <c r="Q3613" s="46"/>
      <c r="R3613" s="46"/>
      <c r="S3613" s="46"/>
      <c r="T3613" s="46"/>
      <c r="U3613" s="46"/>
      <c r="V3613" s="46"/>
      <c r="W3613" s="46"/>
      <c r="X3613" s="46"/>
      <c r="Y3613" s="46"/>
    </row>
    <row r="3614" spans="1:25" ht="15" customHeight="1" x14ac:dyDescent="0.2">
      <c r="A3614" s="46"/>
      <c r="B3614" s="262" t="s">
        <v>919</v>
      </c>
      <c r="C3614" s="284" t="s">
        <v>1100</v>
      </c>
      <c r="D3614" s="262" t="s">
        <v>47</v>
      </c>
      <c r="E3614" s="262" t="s">
        <v>1101</v>
      </c>
      <c r="F3614" s="389" t="s">
        <v>923</v>
      </c>
      <c r="G3614" s="389"/>
      <c r="H3614" s="283" t="s">
        <v>83</v>
      </c>
      <c r="I3614" s="286">
        <v>0.18479999999999999</v>
      </c>
      <c r="J3614" s="285">
        <v>2.5299999999999998</v>
      </c>
      <c r="K3614" s="285">
        <v>0.46</v>
      </c>
      <c r="O3614" s="46"/>
      <c r="P3614" s="46"/>
      <c r="Q3614" s="46"/>
      <c r="R3614" s="46"/>
      <c r="S3614" s="46"/>
      <c r="T3614" s="46"/>
      <c r="U3614" s="46"/>
      <c r="V3614" s="46"/>
      <c r="W3614" s="46"/>
      <c r="X3614" s="46"/>
      <c r="Y3614" s="46"/>
    </row>
    <row r="3615" spans="1:25" ht="15" customHeight="1" x14ac:dyDescent="0.2">
      <c r="A3615" s="46"/>
      <c r="B3615" s="262" t="s">
        <v>919</v>
      </c>
      <c r="C3615" s="284" t="s">
        <v>1050</v>
      </c>
      <c r="D3615" s="262" t="s">
        <v>47</v>
      </c>
      <c r="E3615" s="262" t="s">
        <v>1051</v>
      </c>
      <c r="F3615" s="389" t="s">
        <v>923</v>
      </c>
      <c r="G3615" s="389"/>
      <c r="H3615" s="283" t="s">
        <v>83</v>
      </c>
      <c r="I3615" s="286">
        <v>0.15540000000000001</v>
      </c>
      <c r="J3615" s="285">
        <v>7.23</v>
      </c>
      <c r="K3615" s="285">
        <v>1.1200000000000001</v>
      </c>
      <c r="O3615" s="46"/>
      <c r="P3615" s="46"/>
      <c r="Q3615" s="46"/>
      <c r="R3615" s="46"/>
      <c r="S3615" s="46"/>
      <c r="T3615" s="46"/>
      <c r="U3615" s="46"/>
      <c r="V3615" s="46"/>
      <c r="W3615" s="46"/>
      <c r="X3615" s="46"/>
      <c r="Y3615" s="46"/>
    </row>
    <row r="3616" spans="1:25" ht="15" customHeight="1" x14ac:dyDescent="0.2">
      <c r="A3616" s="46"/>
      <c r="B3616" s="262" t="s">
        <v>919</v>
      </c>
      <c r="C3616" s="284" t="s">
        <v>1098</v>
      </c>
      <c r="D3616" s="262" t="s">
        <v>47</v>
      </c>
      <c r="E3616" s="262" t="s">
        <v>1099</v>
      </c>
      <c r="F3616" s="389" t="s">
        <v>923</v>
      </c>
      <c r="G3616" s="389"/>
      <c r="H3616" s="283" t="s">
        <v>1075</v>
      </c>
      <c r="I3616" s="286">
        <v>7.1000000000000004E-3</v>
      </c>
      <c r="J3616" s="285">
        <v>6.46</v>
      </c>
      <c r="K3616" s="285">
        <v>0.04</v>
      </c>
      <c r="O3616" s="46"/>
      <c r="P3616" s="46"/>
      <c r="Q3616" s="46"/>
      <c r="R3616" s="46"/>
      <c r="S3616" s="46"/>
      <c r="T3616" s="46"/>
      <c r="U3616" s="46"/>
      <c r="V3616" s="46"/>
      <c r="W3616" s="46"/>
      <c r="X3616" s="46"/>
      <c r="Y3616" s="46"/>
    </row>
    <row r="3617" spans="1:25" ht="15" customHeight="1" x14ac:dyDescent="0.2">
      <c r="A3617" s="46"/>
      <c r="B3617" s="262" t="s">
        <v>919</v>
      </c>
      <c r="C3617" s="284" t="s">
        <v>1771</v>
      </c>
      <c r="D3617" s="262" t="s">
        <v>47</v>
      </c>
      <c r="E3617" s="262" t="s">
        <v>2748</v>
      </c>
      <c r="F3617" s="389" t="s">
        <v>923</v>
      </c>
      <c r="G3617" s="389"/>
      <c r="H3617" s="283" t="s">
        <v>49</v>
      </c>
      <c r="I3617" s="286">
        <v>1</v>
      </c>
      <c r="J3617" s="285">
        <v>343.95</v>
      </c>
      <c r="K3617" s="285">
        <v>343.95</v>
      </c>
      <c r="O3617" s="46"/>
      <c r="P3617" s="46"/>
      <c r="Q3617" s="46"/>
      <c r="R3617" s="46"/>
      <c r="S3617" s="46"/>
      <c r="T3617" s="46"/>
      <c r="U3617" s="46"/>
      <c r="V3617" s="46"/>
      <c r="W3617" s="46"/>
      <c r="X3617" s="46"/>
      <c r="Y3617" s="46"/>
    </row>
    <row r="3618" spans="1:25" ht="15" customHeight="1" x14ac:dyDescent="0.2">
      <c r="A3618" s="46"/>
      <c r="B3618" s="262" t="s">
        <v>919</v>
      </c>
      <c r="C3618" s="284" t="s">
        <v>1767</v>
      </c>
      <c r="D3618" s="262" t="s">
        <v>47</v>
      </c>
      <c r="E3618" s="262" t="s">
        <v>1768</v>
      </c>
      <c r="F3618" s="389" t="s">
        <v>923</v>
      </c>
      <c r="G3618" s="389"/>
      <c r="H3618" s="283" t="s">
        <v>49</v>
      </c>
      <c r="I3618" s="286">
        <v>25.125699999999998</v>
      </c>
      <c r="J3618" s="285">
        <v>6.25</v>
      </c>
      <c r="K3618" s="285">
        <v>157.03</v>
      </c>
      <c r="O3618" s="46"/>
      <c r="P3618" s="46"/>
      <c r="Q3618" s="46"/>
      <c r="R3618" s="46"/>
      <c r="S3618" s="46"/>
      <c r="T3618" s="46"/>
      <c r="U3618" s="46"/>
      <c r="V3618" s="46"/>
      <c r="W3618" s="46"/>
      <c r="X3618" s="46"/>
      <c r="Y3618" s="46"/>
    </row>
    <row r="3619" spans="1:25" ht="15" customHeight="1" x14ac:dyDescent="0.2">
      <c r="A3619" s="46"/>
      <c r="B3619" s="262" t="s">
        <v>919</v>
      </c>
      <c r="C3619" s="284" t="s">
        <v>1769</v>
      </c>
      <c r="D3619" s="262" t="s">
        <v>47</v>
      </c>
      <c r="E3619" s="262" t="s">
        <v>1770</v>
      </c>
      <c r="F3619" s="389" t="s">
        <v>923</v>
      </c>
      <c r="G3619" s="389"/>
      <c r="H3619" s="283" t="s">
        <v>49</v>
      </c>
      <c r="I3619" s="286">
        <v>17.850000000000001</v>
      </c>
      <c r="J3619" s="285">
        <v>3.88</v>
      </c>
      <c r="K3619" s="285">
        <v>69.25</v>
      </c>
      <c r="O3619" s="46"/>
      <c r="P3619" s="46"/>
      <c r="Q3619" s="46"/>
      <c r="R3619" s="46"/>
      <c r="S3619" s="46"/>
      <c r="T3619" s="46"/>
      <c r="U3619" s="46"/>
      <c r="V3619" s="46"/>
      <c r="W3619" s="46"/>
      <c r="X3619" s="46"/>
      <c r="Y3619" s="46"/>
    </row>
    <row r="3620" spans="1:25" ht="15" customHeight="1" x14ac:dyDescent="0.2">
      <c r="A3620" s="46"/>
      <c r="B3620" s="263"/>
      <c r="C3620" s="263"/>
      <c r="D3620" s="263"/>
      <c r="E3620" s="263"/>
      <c r="F3620" s="263" t="s">
        <v>924</v>
      </c>
      <c r="G3620" s="289">
        <v>341.09</v>
      </c>
      <c r="H3620" s="263" t="s">
        <v>925</v>
      </c>
      <c r="I3620" s="289">
        <v>0</v>
      </c>
      <c r="J3620" s="263" t="s">
        <v>926</v>
      </c>
      <c r="K3620" s="289">
        <v>341.09</v>
      </c>
      <c r="O3620" s="46"/>
      <c r="P3620" s="46"/>
      <c r="Q3620" s="46"/>
      <c r="R3620" s="46"/>
      <c r="S3620" s="46"/>
      <c r="T3620" s="46"/>
      <c r="U3620" s="46"/>
      <c r="V3620" s="46"/>
      <c r="W3620" s="46"/>
      <c r="X3620" s="46"/>
      <c r="Y3620" s="46"/>
    </row>
    <row r="3621" spans="1:25" ht="15" customHeight="1" thickBot="1" x14ac:dyDescent="0.25">
      <c r="A3621" s="46"/>
      <c r="B3621" s="263"/>
      <c r="C3621" s="263"/>
      <c r="D3621" s="263"/>
      <c r="E3621" s="263"/>
      <c r="F3621" s="263" t="s">
        <v>927</v>
      </c>
      <c r="G3621" s="289">
        <v>246.17</v>
      </c>
      <c r="H3621" s="263"/>
      <c r="I3621" s="386" t="s">
        <v>928</v>
      </c>
      <c r="J3621" s="386"/>
      <c r="K3621" s="289">
        <v>1429.14</v>
      </c>
      <c r="O3621" s="46"/>
      <c r="P3621" s="46"/>
      <c r="Q3621" s="46"/>
      <c r="R3621" s="46"/>
      <c r="S3621" s="46"/>
      <c r="T3621" s="46"/>
      <c r="U3621" s="46"/>
      <c r="V3621" s="46"/>
      <c r="W3621" s="46"/>
      <c r="X3621" s="46"/>
      <c r="Y3621" s="46"/>
    </row>
    <row r="3622" spans="1:25" ht="15" customHeight="1" thickTop="1" x14ac:dyDescent="0.2">
      <c r="A3622" s="46"/>
      <c r="B3622" s="278"/>
      <c r="C3622" s="278"/>
      <c r="D3622" s="278"/>
      <c r="E3622" s="278"/>
      <c r="F3622" s="278"/>
      <c r="G3622" s="278"/>
      <c r="H3622" s="278"/>
      <c r="I3622" s="278"/>
      <c r="J3622" s="278"/>
      <c r="K3622" s="278"/>
      <c r="O3622" s="46"/>
      <c r="P3622" s="46"/>
      <c r="Q3622" s="46"/>
      <c r="R3622" s="46"/>
      <c r="S3622" s="46"/>
      <c r="T3622" s="46"/>
      <c r="U3622" s="46"/>
      <c r="V3622" s="46"/>
      <c r="W3622" s="46"/>
      <c r="X3622" s="46"/>
      <c r="Y3622" s="46"/>
    </row>
    <row r="3623" spans="1:25" ht="15" customHeight="1" x14ac:dyDescent="0.2">
      <c r="A3623" s="46"/>
      <c r="B3623" s="259" t="s">
        <v>809</v>
      </c>
      <c r="C3623" s="267" t="s">
        <v>24</v>
      </c>
      <c r="D3623" s="259" t="s">
        <v>25</v>
      </c>
      <c r="E3623" s="259" t="s">
        <v>26</v>
      </c>
      <c r="F3623" s="387" t="s">
        <v>917</v>
      </c>
      <c r="G3623" s="387"/>
      <c r="H3623" s="271" t="s">
        <v>27</v>
      </c>
      <c r="I3623" s="267" t="s">
        <v>28</v>
      </c>
      <c r="J3623" s="267" t="s">
        <v>29</v>
      </c>
      <c r="K3623" s="267" t="s">
        <v>30</v>
      </c>
      <c r="O3623" s="46"/>
      <c r="P3623" s="46"/>
      <c r="Q3623" s="46"/>
      <c r="R3623" s="46"/>
      <c r="S3623" s="46"/>
      <c r="T3623" s="46"/>
      <c r="U3623" s="46"/>
      <c r="V3623" s="46"/>
      <c r="W3623" s="46"/>
      <c r="X3623" s="46"/>
      <c r="Y3623" s="46"/>
    </row>
    <row r="3624" spans="1:25" ht="15" customHeight="1" x14ac:dyDescent="0.2">
      <c r="A3624" s="46"/>
      <c r="B3624" s="260" t="s">
        <v>918</v>
      </c>
      <c r="C3624" s="275" t="s">
        <v>3505</v>
      </c>
      <c r="D3624" s="260" t="s">
        <v>47</v>
      </c>
      <c r="E3624" s="260" t="s">
        <v>3506</v>
      </c>
      <c r="F3624" s="388" t="s">
        <v>4022</v>
      </c>
      <c r="G3624" s="388"/>
      <c r="H3624" s="274" t="s">
        <v>49</v>
      </c>
      <c r="I3624" s="277">
        <v>1</v>
      </c>
      <c r="J3624" s="276">
        <v>55.98</v>
      </c>
      <c r="K3624" s="276">
        <v>55.98</v>
      </c>
      <c r="O3624" s="46"/>
      <c r="P3624" s="46"/>
      <c r="Q3624" s="46"/>
      <c r="R3624" s="46"/>
      <c r="S3624" s="46"/>
      <c r="T3624" s="46"/>
      <c r="U3624" s="46"/>
      <c r="V3624" s="46"/>
      <c r="W3624" s="46"/>
      <c r="X3624" s="46"/>
      <c r="Y3624" s="46"/>
    </row>
    <row r="3625" spans="1:25" ht="15" customHeight="1" x14ac:dyDescent="0.2">
      <c r="A3625" s="46"/>
      <c r="B3625" s="261" t="s">
        <v>953</v>
      </c>
      <c r="C3625" s="280" t="s">
        <v>1086</v>
      </c>
      <c r="D3625" s="261" t="s">
        <v>47</v>
      </c>
      <c r="E3625" s="261" t="s">
        <v>1087</v>
      </c>
      <c r="F3625" s="385" t="s">
        <v>3970</v>
      </c>
      <c r="G3625" s="385"/>
      <c r="H3625" s="279" t="s">
        <v>950</v>
      </c>
      <c r="I3625" s="282">
        <v>0.1384</v>
      </c>
      <c r="J3625" s="281">
        <v>35.590000000000003</v>
      </c>
      <c r="K3625" s="281">
        <v>4.92</v>
      </c>
      <c r="O3625" s="46"/>
      <c r="P3625" s="46"/>
      <c r="Q3625" s="46"/>
      <c r="R3625" s="46"/>
      <c r="S3625" s="46"/>
      <c r="T3625" s="46"/>
      <c r="U3625" s="46"/>
      <c r="V3625" s="46"/>
      <c r="W3625" s="46"/>
      <c r="X3625" s="46"/>
      <c r="Y3625" s="46"/>
    </row>
    <row r="3626" spans="1:25" ht="15" customHeight="1" x14ac:dyDescent="0.2">
      <c r="A3626" s="46"/>
      <c r="B3626" s="261" t="s">
        <v>953</v>
      </c>
      <c r="C3626" s="280" t="s">
        <v>1019</v>
      </c>
      <c r="D3626" s="261" t="s">
        <v>47</v>
      </c>
      <c r="E3626" s="261" t="s">
        <v>1020</v>
      </c>
      <c r="F3626" s="385" t="s">
        <v>3970</v>
      </c>
      <c r="G3626" s="385"/>
      <c r="H3626" s="279" t="s">
        <v>950</v>
      </c>
      <c r="I3626" s="282">
        <v>0.10879999999999999</v>
      </c>
      <c r="J3626" s="281">
        <v>24.73</v>
      </c>
      <c r="K3626" s="281">
        <v>2.69</v>
      </c>
      <c r="O3626" s="46"/>
      <c r="P3626" s="46"/>
      <c r="Q3626" s="46"/>
      <c r="R3626" s="46"/>
      <c r="S3626" s="46"/>
      <c r="T3626" s="46"/>
      <c r="U3626" s="46"/>
      <c r="V3626" s="46"/>
      <c r="W3626" s="46"/>
      <c r="X3626" s="46"/>
      <c r="Y3626" s="46"/>
    </row>
    <row r="3627" spans="1:25" ht="15" customHeight="1" x14ac:dyDescent="0.2">
      <c r="A3627" s="46"/>
      <c r="B3627" s="261" t="s">
        <v>953</v>
      </c>
      <c r="C3627" s="280" t="s">
        <v>3759</v>
      </c>
      <c r="D3627" s="261" t="s">
        <v>47</v>
      </c>
      <c r="E3627" s="261" t="s">
        <v>3760</v>
      </c>
      <c r="F3627" s="385" t="s">
        <v>4023</v>
      </c>
      <c r="G3627" s="385"/>
      <c r="H3627" s="279" t="s">
        <v>60</v>
      </c>
      <c r="I3627" s="282">
        <v>1.41E-2</v>
      </c>
      <c r="J3627" s="281">
        <v>328.03</v>
      </c>
      <c r="K3627" s="281">
        <v>4.62</v>
      </c>
      <c r="O3627" s="46"/>
      <c r="P3627" s="46"/>
      <c r="Q3627" s="46"/>
      <c r="R3627" s="46"/>
      <c r="S3627" s="46"/>
      <c r="T3627" s="46"/>
      <c r="U3627" s="46"/>
      <c r="V3627" s="46"/>
      <c r="W3627" s="46"/>
      <c r="X3627" s="46"/>
      <c r="Y3627" s="46"/>
    </row>
    <row r="3628" spans="1:25" ht="15" customHeight="1" x14ac:dyDescent="0.2">
      <c r="A3628" s="46"/>
      <c r="B3628" s="262" t="s">
        <v>919</v>
      </c>
      <c r="C3628" s="284" t="s">
        <v>1011</v>
      </c>
      <c r="D3628" s="262" t="s">
        <v>47</v>
      </c>
      <c r="E3628" s="262" t="s">
        <v>2638</v>
      </c>
      <c r="F3628" s="389" t="s">
        <v>923</v>
      </c>
      <c r="G3628" s="389"/>
      <c r="H3628" s="283" t="s">
        <v>49</v>
      </c>
      <c r="I3628" s="286">
        <v>1</v>
      </c>
      <c r="J3628" s="285">
        <v>43.75</v>
      </c>
      <c r="K3628" s="285">
        <v>43.75</v>
      </c>
      <c r="O3628" s="46"/>
      <c r="P3628" s="46"/>
      <c r="Q3628" s="46"/>
      <c r="R3628" s="46"/>
      <c r="S3628" s="46"/>
      <c r="T3628" s="46"/>
      <c r="U3628" s="46"/>
      <c r="V3628" s="46"/>
      <c r="W3628" s="46"/>
      <c r="X3628" s="46"/>
      <c r="Y3628" s="46"/>
    </row>
    <row r="3629" spans="1:25" ht="15" customHeight="1" x14ac:dyDescent="0.2">
      <c r="A3629" s="46"/>
      <c r="B3629" s="263"/>
      <c r="C3629" s="263"/>
      <c r="D3629" s="263"/>
      <c r="E3629" s="263"/>
      <c r="F3629" s="263" t="s">
        <v>924</v>
      </c>
      <c r="G3629" s="289">
        <v>8.41</v>
      </c>
      <c r="H3629" s="263" t="s">
        <v>925</v>
      </c>
      <c r="I3629" s="289">
        <v>0</v>
      </c>
      <c r="J3629" s="263" t="s">
        <v>926</v>
      </c>
      <c r="K3629" s="289">
        <v>8.41</v>
      </c>
      <c r="O3629" s="46"/>
      <c r="P3629" s="46"/>
      <c r="Q3629" s="46"/>
      <c r="R3629" s="46"/>
      <c r="S3629" s="46"/>
      <c r="T3629" s="46"/>
      <c r="U3629" s="46"/>
      <c r="V3629" s="46"/>
      <c r="W3629" s="46"/>
      <c r="X3629" s="46"/>
      <c r="Y3629" s="46"/>
    </row>
    <row r="3630" spans="1:25" ht="15" customHeight="1" thickBot="1" x14ac:dyDescent="0.25">
      <c r="A3630" s="46"/>
      <c r="B3630" s="263"/>
      <c r="C3630" s="263"/>
      <c r="D3630" s="263"/>
      <c r="E3630" s="263"/>
      <c r="F3630" s="263" t="s">
        <v>927</v>
      </c>
      <c r="G3630" s="289">
        <v>11.64</v>
      </c>
      <c r="H3630" s="263"/>
      <c r="I3630" s="386" t="s">
        <v>928</v>
      </c>
      <c r="J3630" s="386"/>
      <c r="K3630" s="289">
        <v>67.62</v>
      </c>
      <c r="O3630" s="46"/>
      <c r="P3630" s="46"/>
      <c r="Q3630" s="46"/>
      <c r="R3630" s="46"/>
      <c r="S3630" s="46"/>
      <c r="T3630" s="46"/>
      <c r="U3630" s="46"/>
      <c r="V3630" s="46"/>
      <c r="W3630" s="46"/>
      <c r="X3630" s="46"/>
      <c r="Y3630" s="46"/>
    </row>
    <row r="3631" spans="1:25" ht="15" customHeight="1" thickTop="1" x14ac:dyDescent="0.2">
      <c r="A3631" s="46"/>
      <c r="B3631" s="278"/>
      <c r="C3631" s="278"/>
      <c r="D3631" s="278"/>
      <c r="E3631" s="278"/>
      <c r="F3631" s="278"/>
      <c r="G3631" s="278"/>
      <c r="H3631" s="278"/>
      <c r="I3631" s="278"/>
      <c r="J3631" s="278"/>
      <c r="K3631" s="278"/>
      <c r="O3631" s="46"/>
      <c r="P3631" s="46"/>
      <c r="Q3631" s="46"/>
      <c r="R3631" s="46"/>
      <c r="S3631" s="46"/>
      <c r="T3631" s="46"/>
      <c r="U3631" s="46"/>
      <c r="V3631" s="46"/>
      <c r="W3631" s="46"/>
      <c r="X3631" s="46"/>
      <c r="Y3631" s="46"/>
    </row>
    <row r="3632" spans="1:25" ht="15" customHeight="1" x14ac:dyDescent="0.2">
      <c r="A3632" s="46"/>
      <c r="B3632" s="259" t="s">
        <v>810</v>
      </c>
      <c r="C3632" s="267" t="s">
        <v>24</v>
      </c>
      <c r="D3632" s="259" t="s">
        <v>25</v>
      </c>
      <c r="E3632" s="259" t="s">
        <v>26</v>
      </c>
      <c r="F3632" s="387" t="s">
        <v>917</v>
      </c>
      <c r="G3632" s="387"/>
      <c r="H3632" s="271" t="s">
        <v>27</v>
      </c>
      <c r="I3632" s="267" t="s">
        <v>28</v>
      </c>
      <c r="J3632" s="267" t="s">
        <v>29</v>
      </c>
      <c r="K3632" s="267" t="s">
        <v>30</v>
      </c>
      <c r="O3632" s="46"/>
      <c r="P3632" s="46"/>
      <c r="Q3632" s="46"/>
      <c r="R3632" s="46"/>
      <c r="S3632" s="46"/>
      <c r="T3632" s="46"/>
      <c r="U3632" s="46"/>
      <c r="V3632" s="46"/>
      <c r="W3632" s="46"/>
      <c r="X3632" s="46"/>
      <c r="Y3632" s="46"/>
    </row>
    <row r="3633" spans="1:25" ht="45.6" customHeight="1" x14ac:dyDescent="0.2">
      <c r="A3633" s="46"/>
      <c r="B3633" s="260" t="s">
        <v>918</v>
      </c>
      <c r="C3633" s="275" t="s">
        <v>3507</v>
      </c>
      <c r="D3633" s="260" t="s">
        <v>73</v>
      </c>
      <c r="E3633" s="260" t="s">
        <v>3508</v>
      </c>
      <c r="F3633" s="388" t="s">
        <v>978</v>
      </c>
      <c r="G3633" s="388"/>
      <c r="H3633" s="274" t="s">
        <v>49</v>
      </c>
      <c r="I3633" s="277">
        <v>1</v>
      </c>
      <c r="J3633" s="276">
        <v>204.46</v>
      </c>
      <c r="K3633" s="276">
        <v>204.46</v>
      </c>
      <c r="O3633" s="46"/>
      <c r="P3633" s="46"/>
      <c r="Q3633" s="46"/>
      <c r="R3633" s="46"/>
      <c r="S3633" s="46"/>
      <c r="T3633" s="46"/>
      <c r="U3633" s="46"/>
      <c r="V3633" s="46"/>
      <c r="W3633" s="46"/>
      <c r="X3633" s="46"/>
      <c r="Y3633" s="46"/>
    </row>
    <row r="3634" spans="1:25" ht="15" customHeight="1" x14ac:dyDescent="0.2">
      <c r="A3634" s="46"/>
      <c r="B3634" s="261" t="s">
        <v>953</v>
      </c>
      <c r="C3634" s="280" t="s">
        <v>988</v>
      </c>
      <c r="D3634" s="261" t="s">
        <v>47</v>
      </c>
      <c r="E3634" s="261" t="s">
        <v>989</v>
      </c>
      <c r="F3634" s="385" t="s">
        <v>3970</v>
      </c>
      <c r="G3634" s="385"/>
      <c r="H3634" s="279" t="s">
        <v>950</v>
      </c>
      <c r="I3634" s="282">
        <v>1.956</v>
      </c>
      <c r="J3634" s="281">
        <v>27.19</v>
      </c>
      <c r="K3634" s="281">
        <v>53.18</v>
      </c>
      <c r="O3634" s="46"/>
      <c r="P3634" s="46"/>
      <c r="Q3634" s="46"/>
      <c r="R3634" s="46"/>
      <c r="S3634" s="46"/>
      <c r="T3634" s="46"/>
      <c r="U3634" s="46"/>
      <c r="V3634" s="46"/>
      <c r="W3634" s="46"/>
      <c r="X3634" s="46"/>
      <c r="Y3634" s="46"/>
    </row>
    <row r="3635" spans="1:25" ht="15" customHeight="1" x14ac:dyDescent="0.2">
      <c r="A3635" s="46"/>
      <c r="B3635" s="261" t="s">
        <v>953</v>
      </c>
      <c r="C3635" s="280" t="s">
        <v>991</v>
      </c>
      <c r="D3635" s="261" t="s">
        <v>47</v>
      </c>
      <c r="E3635" s="261" t="s">
        <v>992</v>
      </c>
      <c r="F3635" s="385" t="s">
        <v>3970</v>
      </c>
      <c r="G3635" s="385"/>
      <c r="H3635" s="279" t="s">
        <v>950</v>
      </c>
      <c r="I3635" s="282">
        <v>1.956</v>
      </c>
      <c r="J3635" s="281">
        <v>43.64</v>
      </c>
      <c r="K3635" s="281">
        <v>85.35</v>
      </c>
      <c r="O3635" s="46"/>
      <c r="P3635" s="46"/>
      <c r="Q3635" s="46"/>
      <c r="R3635" s="46"/>
      <c r="S3635" s="46"/>
      <c r="T3635" s="46"/>
      <c r="U3635" s="46"/>
      <c r="V3635" s="46"/>
      <c r="W3635" s="46"/>
      <c r="X3635" s="46"/>
      <c r="Y3635" s="46"/>
    </row>
    <row r="3636" spans="1:25" ht="15" customHeight="1" x14ac:dyDescent="0.2">
      <c r="A3636" s="46"/>
      <c r="B3636" s="262" t="s">
        <v>919</v>
      </c>
      <c r="C3636" s="284" t="s">
        <v>3761</v>
      </c>
      <c r="D3636" s="262" t="s">
        <v>43</v>
      </c>
      <c r="E3636" s="262" t="s">
        <v>3508</v>
      </c>
      <c r="F3636" s="389" t="s">
        <v>923</v>
      </c>
      <c r="G3636" s="389"/>
      <c r="H3636" s="283" t="s">
        <v>49</v>
      </c>
      <c r="I3636" s="286">
        <v>1</v>
      </c>
      <c r="J3636" s="285">
        <v>65.930000000000007</v>
      </c>
      <c r="K3636" s="285">
        <v>65.930000000000007</v>
      </c>
      <c r="O3636" s="46"/>
      <c r="P3636" s="46"/>
      <c r="Q3636" s="46"/>
      <c r="R3636" s="46"/>
      <c r="S3636" s="46"/>
      <c r="T3636" s="46"/>
      <c r="U3636" s="46"/>
      <c r="V3636" s="46"/>
      <c r="W3636" s="46"/>
      <c r="X3636" s="46"/>
      <c r="Y3636" s="46"/>
    </row>
    <row r="3637" spans="1:25" ht="15" customHeight="1" x14ac:dyDescent="0.2">
      <c r="A3637" s="46"/>
      <c r="B3637" s="263"/>
      <c r="C3637" s="263"/>
      <c r="D3637" s="263"/>
      <c r="E3637" s="263"/>
      <c r="F3637" s="263" t="s">
        <v>924</v>
      </c>
      <c r="G3637" s="289">
        <v>121.91</v>
      </c>
      <c r="H3637" s="263" t="s">
        <v>925</v>
      </c>
      <c r="I3637" s="289">
        <v>0</v>
      </c>
      <c r="J3637" s="263" t="s">
        <v>926</v>
      </c>
      <c r="K3637" s="289">
        <v>121.91</v>
      </c>
      <c r="O3637" s="46"/>
      <c r="P3637" s="46"/>
      <c r="Q3637" s="46"/>
      <c r="R3637" s="46"/>
      <c r="S3637" s="46"/>
      <c r="T3637" s="46"/>
      <c r="U3637" s="46"/>
      <c r="V3637" s="46"/>
      <c r="W3637" s="46"/>
      <c r="X3637" s="46"/>
      <c r="Y3637" s="46"/>
    </row>
    <row r="3638" spans="1:25" ht="15" customHeight="1" x14ac:dyDescent="0.2">
      <c r="A3638" s="46"/>
      <c r="B3638" s="263"/>
      <c r="C3638" s="263"/>
      <c r="D3638" s="263"/>
      <c r="E3638" s="263"/>
      <c r="F3638" s="263" t="s">
        <v>927</v>
      </c>
      <c r="G3638" s="289">
        <v>42.54</v>
      </c>
      <c r="H3638" s="263"/>
      <c r="I3638" s="386" t="s">
        <v>928</v>
      </c>
      <c r="J3638" s="386"/>
      <c r="K3638" s="289">
        <v>247</v>
      </c>
      <c r="O3638" s="46"/>
      <c r="P3638" s="46"/>
      <c r="Q3638" s="46"/>
      <c r="R3638" s="46"/>
      <c r="S3638" s="46"/>
      <c r="T3638" s="46"/>
      <c r="U3638" s="46"/>
      <c r="V3638" s="46"/>
      <c r="W3638" s="46"/>
      <c r="X3638" s="46"/>
      <c r="Y3638" s="46"/>
    </row>
    <row r="3639" spans="1:25" ht="15" customHeight="1" x14ac:dyDescent="0.2">
      <c r="A3639" s="46"/>
      <c r="B3639" s="401" t="s">
        <v>2776</v>
      </c>
      <c r="C3639" s="401"/>
      <c r="D3639" s="401"/>
      <c r="E3639" s="401"/>
      <c r="F3639" s="401"/>
      <c r="G3639" s="401"/>
      <c r="H3639" s="401"/>
      <c r="I3639" s="401"/>
      <c r="J3639" s="401"/>
      <c r="K3639" s="401"/>
      <c r="O3639" s="46"/>
      <c r="P3639" s="46"/>
      <c r="Q3639" s="46"/>
      <c r="R3639" s="46"/>
      <c r="S3639" s="46"/>
      <c r="T3639" s="46"/>
      <c r="U3639" s="46"/>
      <c r="V3639" s="46"/>
      <c r="W3639" s="46"/>
      <c r="X3639" s="46"/>
      <c r="Y3639" s="46"/>
    </row>
    <row r="3640" spans="1:25" ht="15" customHeight="1" thickBot="1" x14ac:dyDescent="0.25">
      <c r="A3640" s="46"/>
      <c r="B3640" s="425" t="s">
        <v>3829</v>
      </c>
      <c r="C3640" s="425"/>
      <c r="D3640" s="425"/>
      <c r="E3640" s="425"/>
      <c r="F3640" s="425"/>
      <c r="G3640" s="425"/>
      <c r="H3640" s="425"/>
      <c r="I3640" s="425"/>
      <c r="J3640" s="425"/>
      <c r="K3640" s="425"/>
      <c r="O3640" s="46"/>
      <c r="P3640" s="46"/>
      <c r="Q3640" s="46"/>
      <c r="R3640" s="46"/>
      <c r="S3640" s="46"/>
      <c r="T3640" s="46"/>
      <c r="U3640" s="46"/>
      <c r="V3640" s="46"/>
      <c r="W3640" s="46"/>
      <c r="X3640" s="46"/>
      <c r="Y3640" s="46"/>
    </row>
    <row r="3641" spans="1:25" ht="15" customHeight="1" thickTop="1" x14ac:dyDescent="0.2">
      <c r="A3641" s="46"/>
      <c r="B3641" s="278"/>
      <c r="C3641" s="278"/>
      <c r="D3641" s="278"/>
      <c r="E3641" s="278"/>
      <c r="F3641" s="278"/>
      <c r="G3641" s="278"/>
      <c r="H3641" s="278"/>
      <c r="I3641" s="278"/>
      <c r="J3641" s="278"/>
      <c r="K3641" s="278"/>
      <c r="O3641" s="46"/>
      <c r="P3641" s="46"/>
      <c r="Q3641" s="46"/>
      <c r="R3641" s="46"/>
      <c r="S3641" s="46"/>
      <c r="T3641" s="46"/>
      <c r="U3641" s="46"/>
      <c r="V3641" s="46"/>
      <c r="W3641" s="46"/>
      <c r="X3641" s="46"/>
      <c r="Y3641" s="46"/>
    </row>
    <row r="3642" spans="1:25" ht="15" customHeight="1" x14ac:dyDescent="0.2">
      <c r="A3642" s="46"/>
      <c r="B3642" s="259" t="s">
        <v>813</v>
      </c>
      <c r="C3642" s="267" t="s">
        <v>24</v>
      </c>
      <c r="D3642" s="259" t="s">
        <v>25</v>
      </c>
      <c r="E3642" s="259" t="s">
        <v>26</v>
      </c>
      <c r="F3642" s="387" t="s">
        <v>917</v>
      </c>
      <c r="G3642" s="387"/>
      <c r="H3642" s="271" t="s">
        <v>27</v>
      </c>
      <c r="I3642" s="267" t="s">
        <v>28</v>
      </c>
      <c r="J3642" s="267" t="s">
        <v>29</v>
      </c>
      <c r="K3642" s="267" t="s">
        <v>30</v>
      </c>
      <c r="O3642" s="46"/>
      <c r="P3642" s="46"/>
      <c r="Q3642" s="46"/>
      <c r="R3642" s="46"/>
      <c r="S3642" s="46"/>
      <c r="T3642" s="46"/>
      <c r="U3642" s="46"/>
      <c r="V3642" s="46"/>
      <c r="W3642" s="46"/>
      <c r="X3642" s="46"/>
      <c r="Y3642" s="46"/>
    </row>
    <row r="3643" spans="1:25" ht="45.6" customHeight="1" x14ac:dyDescent="0.2">
      <c r="A3643" s="46"/>
      <c r="B3643" s="260" t="s">
        <v>918</v>
      </c>
      <c r="C3643" s="275" t="s">
        <v>814</v>
      </c>
      <c r="D3643" s="260" t="s">
        <v>47</v>
      </c>
      <c r="E3643" s="260" t="s">
        <v>815</v>
      </c>
      <c r="F3643" s="388" t="s">
        <v>3980</v>
      </c>
      <c r="G3643" s="388"/>
      <c r="H3643" s="274" t="s">
        <v>49</v>
      </c>
      <c r="I3643" s="277">
        <v>1</v>
      </c>
      <c r="J3643" s="276">
        <v>145.41</v>
      </c>
      <c r="K3643" s="276">
        <v>145.41</v>
      </c>
      <c r="O3643" s="46"/>
      <c r="P3643" s="46"/>
      <c r="Q3643" s="46"/>
      <c r="R3643" s="46"/>
      <c r="S3643" s="46"/>
      <c r="T3643" s="46"/>
      <c r="U3643" s="46"/>
      <c r="V3643" s="46"/>
      <c r="W3643" s="46"/>
      <c r="X3643" s="46"/>
      <c r="Y3643" s="46"/>
    </row>
    <row r="3644" spans="1:25" ht="15" customHeight="1" x14ac:dyDescent="0.2">
      <c r="A3644" s="46"/>
      <c r="B3644" s="261" t="s">
        <v>953</v>
      </c>
      <c r="C3644" s="280" t="s">
        <v>991</v>
      </c>
      <c r="D3644" s="261" t="s">
        <v>47</v>
      </c>
      <c r="E3644" s="261" t="s">
        <v>992</v>
      </c>
      <c r="F3644" s="385" t="s">
        <v>3970</v>
      </c>
      <c r="G3644" s="385"/>
      <c r="H3644" s="279" t="s">
        <v>950</v>
      </c>
      <c r="I3644" s="282">
        <v>0.1346</v>
      </c>
      <c r="J3644" s="281">
        <v>43.64</v>
      </c>
      <c r="K3644" s="281">
        <v>5.87</v>
      </c>
      <c r="O3644" s="46"/>
      <c r="P3644" s="46"/>
      <c r="Q3644" s="46"/>
      <c r="R3644" s="46"/>
      <c r="S3644" s="46"/>
      <c r="T3644" s="46"/>
      <c r="U3644" s="46"/>
      <c r="V3644" s="46"/>
      <c r="W3644" s="46"/>
      <c r="X3644" s="46"/>
      <c r="Y3644" s="46"/>
    </row>
    <row r="3645" spans="1:25" ht="15" customHeight="1" x14ac:dyDescent="0.2">
      <c r="A3645" s="46"/>
      <c r="B3645" s="261" t="s">
        <v>953</v>
      </c>
      <c r="C3645" s="280" t="s">
        <v>988</v>
      </c>
      <c r="D3645" s="261" t="s">
        <v>47</v>
      </c>
      <c r="E3645" s="261" t="s">
        <v>989</v>
      </c>
      <c r="F3645" s="385" t="s">
        <v>3970</v>
      </c>
      <c r="G3645" s="385"/>
      <c r="H3645" s="279" t="s">
        <v>950</v>
      </c>
      <c r="I3645" s="282">
        <v>0.1346</v>
      </c>
      <c r="J3645" s="281">
        <v>27.19</v>
      </c>
      <c r="K3645" s="281">
        <v>3.65</v>
      </c>
      <c r="O3645" s="46"/>
      <c r="P3645" s="46"/>
      <c r="Q3645" s="46"/>
      <c r="R3645" s="46"/>
      <c r="S3645" s="46"/>
      <c r="T3645" s="46"/>
      <c r="U3645" s="46"/>
      <c r="V3645" s="46"/>
      <c r="W3645" s="46"/>
      <c r="X3645" s="46"/>
      <c r="Y3645" s="46"/>
    </row>
    <row r="3646" spans="1:25" ht="15" customHeight="1" x14ac:dyDescent="0.2">
      <c r="A3646" s="46"/>
      <c r="B3646" s="262" t="s">
        <v>919</v>
      </c>
      <c r="C3646" s="284" t="s">
        <v>1775</v>
      </c>
      <c r="D3646" s="262" t="s">
        <v>47</v>
      </c>
      <c r="E3646" s="262" t="s">
        <v>1776</v>
      </c>
      <c r="F3646" s="389" t="s">
        <v>923</v>
      </c>
      <c r="G3646" s="389"/>
      <c r="H3646" s="283" t="s">
        <v>49</v>
      </c>
      <c r="I3646" s="286">
        <v>1</v>
      </c>
      <c r="J3646" s="285">
        <v>135.88999999999999</v>
      </c>
      <c r="K3646" s="285">
        <v>135.88999999999999</v>
      </c>
      <c r="O3646" s="46"/>
      <c r="P3646" s="46"/>
      <c r="Q3646" s="46"/>
      <c r="R3646" s="46"/>
      <c r="S3646" s="46"/>
      <c r="T3646" s="46"/>
      <c r="U3646" s="46"/>
      <c r="V3646" s="46"/>
      <c r="W3646" s="46"/>
      <c r="X3646" s="46"/>
      <c r="Y3646" s="46"/>
    </row>
    <row r="3647" spans="1:25" ht="15" customHeight="1" x14ac:dyDescent="0.2">
      <c r="A3647" s="46"/>
      <c r="B3647" s="263"/>
      <c r="C3647" s="263"/>
      <c r="D3647" s="263"/>
      <c r="E3647" s="263"/>
      <c r="F3647" s="263" t="s">
        <v>924</v>
      </c>
      <c r="G3647" s="289">
        <v>8.3800000000000008</v>
      </c>
      <c r="H3647" s="263" t="s">
        <v>925</v>
      </c>
      <c r="I3647" s="289">
        <v>0</v>
      </c>
      <c r="J3647" s="263" t="s">
        <v>926</v>
      </c>
      <c r="K3647" s="289">
        <v>8.3800000000000008</v>
      </c>
      <c r="O3647" s="46"/>
      <c r="P3647" s="46"/>
      <c r="Q3647" s="46"/>
      <c r="R3647" s="46"/>
      <c r="S3647" s="46"/>
      <c r="T3647" s="46"/>
      <c r="U3647" s="46"/>
      <c r="V3647" s="46"/>
      <c r="W3647" s="46"/>
      <c r="X3647" s="46"/>
      <c r="Y3647" s="46"/>
    </row>
    <row r="3648" spans="1:25" ht="15" customHeight="1" thickBot="1" x14ac:dyDescent="0.25">
      <c r="A3648" s="46"/>
      <c r="B3648" s="263"/>
      <c r="C3648" s="263"/>
      <c r="D3648" s="263"/>
      <c r="E3648" s="263"/>
      <c r="F3648" s="263" t="s">
        <v>927</v>
      </c>
      <c r="G3648" s="289">
        <v>30.25</v>
      </c>
      <c r="H3648" s="263"/>
      <c r="I3648" s="386" t="s">
        <v>928</v>
      </c>
      <c r="J3648" s="386"/>
      <c r="K3648" s="289">
        <v>175.66</v>
      </c>
      <c r="O3648" s="46"/>
      <c r="P3648" s="46"/>
      <c r="Q3648" s="46"/>
      <c r="R3648" s="46"/>
      <c r="S3648" s="46"/>
      <c r="T3648" s="46"/>
      <c r="U3648" s="46"/>
      <c r="V3648" s="46"/>
      <c r="W3648" s="46"/>
      <c r="X3648" s="46"/>
      <c r="Y3648" s="46"/>
    </row>
    <row r="3649" spans="1:25" ht="15" customHeight="1" thickTop="1" x14ac:dyDescent="0.2">
      <c r="A3649" s="46"/>
      <c r="B3649" s="278"/>
      <c r="C3649" s="278"/>
      <c r="D3649" s="278"/>
      <c r="E3649" s="278"/>
      <c r="F3649" s="278"/>
      <c r="G3649" s="278"/>
      <c r="H3649" s="278"/>
      <c r="I3649" s="278"/>
      <c r="J3649" s="278"/>
      <c r="K3649" s="278"/>
      <c r="O3649" s="46"/>
      <c r="P3649" s="46"/>
      <c r="Q3649" s="46"/>
      <c r="R3649" s="46"/>
      <c r="S3649" s="46"/>
      <c r="T3649" s="46"/>
      <c r="U3649" s="46"/>
      <c r="V3649" s="46"/>
      <c r="W3649" s="46"/>
      <c r="X3649" s="46"/>
      <c r="Y3649" s="46"/>
    </row>
    <row r="3650" spans="1:25" ht="15" customHeight="1" x14ac:dyDescent="0.2">
      <c r="A3650" s="46"/>
      <c r="B3650" s="259" t="s">
        <v>816</v>
      </c>
      <c r="C3650" s="267" t="s">
        <v>24</v>
      </c>
      <c r="D3650" s="259" t="s">
        <v>25</v>
      </c>
      <c r="E3650" s="259" t="s">
        <v>26</v>
      </c>
      <c r="F3650" s="387" t="s">
        <v>917</v>
      </c>
      <c r="G3650" s="387"/>
      <c r="H3650" s="271" t="s">
        <v>27</v>
      </c>
      <c r="I3650" s="267" t="s">
        <v>28</v>
      </c>
      <c r="J3650" s="267" t="s">
        <v>29</v>
      </c>
      <c r="K3650" s="267" t="s">
        <v>30</v>
      </c>
      <c r="O3650" s="46"/>
      <c r="P3650" s="46"/>
      <c r="Q3650" s="46"/>
      <c r="R3650" s="46"/>
      <c r="S3650" s="46"/>
      <c r="T3650" s="46"/>
      <c r="U3650" s="46"/>
      <c r="V3650" s="46"/>
      <c r="W3650" s="46"/>
      <c r="X3650" s="46"/>
      <c r="Y3650" s="46"/>
    </row>
    <row r="3651" spans="1:25" ht="15" customHeight="1" x14ac:dyDescent="0.2">
      <c r="A3651" s="46"/>
      <c r="B3651" s="260" t="s">
        <v>918</v>
      </c>
      <c r="C3651" s="275" t="s">
        <v>817</v>
      </c>
      <c r="D3651" s="260" t="s">
        <v>47</v>
      </c>
      <c r="E3651" s="260" t="s">
        <v>818</v>
      </c>
      <c r="F3651" s="388" t="s">
        <v>3980</v>
      </c>
      <c r="G3651" s="388"/>
      <c r="H3651" s="274" t="s">
        <v>49</v>
      </c>
      <c r="I3651" s="277">
        <v>1</v>
      </c>
      <c r="J3651" s="276">
        <v>173.83</v>
      </c>
      <c r="K3651" s="276">
        <v>173.83</v>
      </c>
      <c r="O3651" s="46"/>
      <c r="P3651" s="46"/>
      <c r="Q3651" s="46"/>
      <c r="R3651" s="46"/>
      <c r="S3651" s="46"/>
      <c r="T3651" s="46"/>
      <c r="U3651" s="46"/>
      <c r="V3651" s="46"/>
      <c r="W3651" s="46"/>
      <c r="X3651" s="46"/>
      <c r="Y3651" s="46"/>
    </row>
    <row r="3652" spans="1:25" ht="15" customHeight="1" x14ac:dyDescent="0.2">
      <c r="A3652" s="46"/>
      <c r="B3652" s="261" t="s">
        <v>953</v>
      </c>
      <c r="C3652" s="280" t="s">
        <v>991</v>
      </c>
      <c r="D3652" s="261" t="s">
        <v>47</v>
      </c>
      <c r="E3652" s="261" t="s">
        <v>992</v>
      </c>
      <c r="F3652" s="385" t="s">
        <v>3970</v>
      </c>
      <c r="G3652" s="385"/>
      <c r="H3652" s="279" t="s">
        <v>950</v>
      </c>
      <c r="I3652" s="282">
        <v>0.16669999999999999</v>
      </c>
      <c r="J3652" s="281">
        <v>43.64</v>
      </c>
      <c r="K3652" s="281">
        <v>7.27</v>
      </c>
      <c r="O3652" s="46"/>
      <c r="P3652" s="46"/>
      <c r="Q3652" s="46"/>
      <c r="R3652" s="46"/>
      <c r="S3652" s="46"/>
      <c r="T3652" s="46"/>
      <c r="U3652" s="46"/>
      <c r="V3652" s="46"/>
      <c r="W3652" s="46"/>
      <c r="X3652" s="46"/>
      <c r="Y3652" s="46"/>
    </row>
    <row r="3653" spans="1:25" ht="45.6" customHeight="1" x14ac:dyDescent="0.2">
      <c r="A3653" s="46"/>
      <c r="B3653" s="261" t="s">
        <v>953</v>
      </c>
      <c r="C3653" s="280" t="s">
        <v>988</v>
      </c>
      <c r="D3653" s="261" t="s">
        <v>47</v>
      </c>
      <c r="E3653" s="261" t="s">
        <v>989</v>
      </c>
      <c r="F3653" s="385" t="s">
        <v>3970</v>
      </c>
      <c r="G3653" s="385"/>
      <c r="H3653" s="279" t="s">
        <v>950</v>
      </c>
      <c r="I3653" s="282">
        <v>0.16669999999999999</v>
      </c>
      <c r="J3653" s="281">
        <v>27.19</v>
      </c>
      <c r="K3653" s="281">
        <v>4.53</v>
      </c>
      <c r="O3653" s="46"/>
      <c r="P3653" s="46"/>
      <c r="Q3653" s="46"/>
      <c r="R3653" s="46"/>
      <c r="S3653" s="46"/>
      <c r="T3653" s="46"/>
      <c r="U3653" s="46"/>
      <c r="V3653" s="46"/>
      <c r="W3653" s="46"/>
      <c r="X3653" s="46"/>
      <c r="Y3653" s="46"/>
    </row>
    <row r="3654" spans="1:25" ht="15" customHeight="1" x14ac:dyDescent="0.2">
      <c r="A3654" s="46"/>
      <c r="B3654" s="262" t="s">
        <v>919</v>
      </c>
      <c r="C3654" s="284" t="s">
        <v>1777</v>
      </c>
      <c r="D3654" s="262" t="s">
        <v>47</v>
      </c>
      <c r="E3654" s="262" t="s">
        <v>1778</v>
      </c>
      <c r="F3654" s="389" t="s">
        <v>923</v>
      </c>
      <c r="G3654" s="389"/>
      <c r="H3654" s="283" t="s">
        <v>83</v>
      </c>
      <c r="I3654" s="286">
        <v>3</v>
      </c>
      <c r="J3654" s="285">
        <v>54.01</v>
      </c>
      <c r="K3654" s="285">
        <v>162.03</v>
      </c>
      <c r="O3654" s="46"/>
      <c r="P3654" s="46"/>
      <c r="Q3654" s="46"/>
      <c r="R3654" s="46"/>
      <c r="S3654" s="46"/>
      <c r="T3654" s="46"/>
      <c r="U3654" s="46"/>
      <c r="V3654" s="46"/>
      <c r="W3654" s="46"/>
      <c r="X3654" s="46"/>
      <c r="Y3654" s="46"/>
    </row>
    <row r="3655" spans="1:25" ht="15" customHeight="1" x14ac:dyDescent="0.2">
      <c r="A3655" s="46"/>
      <c r="B3655" s="263"/>
      <c r="C3655" s="263"/>
      <c r="D3655" s="263"/>
      <c r="E3655" s="263"/>
      <c r="F3655" s="263" t="s">
        <v>924</v>
      </c>
      <c r="G3655" s="289">
        <v>10.38</v>
      </c>
      <c r="H3655" s="263" t="s">
        <v>925</v>
      </c>
      <c r="I3655" s="289">
        <v>0</v>
      </c>
      <c r="J3655" s="263" t="s">
        <v>926</v>
      </c>
      <c r="K3655" s="289">
        <v>10.38</v>
      </c>
      <c r="O3655" s="46"/>
      <c r="P3655" s="46"/>
      <c r="Q3655" s="46"/>
      <c r="R3655" s="46"/>
      <c r="S3655" s="46"/>
      <c r="T3655" s="46"/>
      <c r="U3655" s="46"/>
      <c r="V3655" s="46"/>
      <c r="W3655" s="46"/>
      <c r="X3655" s="46"/>
      <c r="Y3655" s="46"/>
    </row>
    <row r="3656" spans="1:25" ht="15" customHeight="1" thickBot="1" x14ac:dyDescent="0.25">
      <c r="A3656" s="46"/>
      <c r="B3656" s="263"/>
      <c r="C3656" s="263"/>
      <c r="D3656" s="263"/>
      <c r="E3656" s="263"/>
      <c r="F3656" s="263" t="s">
        <v>927</v>
      </c>
      <c r="G3656" s="289">
        <v>36.17</v>
      </c>
      <c r="H3656" s="263"/>
      <c r="I3656" s="386" t="s">
        <v>928</v>
      </c>
      <c r="J3656" s="386"/>
      <c r="K3656" s="289">
        <v>210</v>
      </c>
      <c r="O3656" s="46"/>
      <c r="P3656" s="46"/>
      <c r="Q3656" s="46"/>
      <c r="R3656" s="46"/>
      <c r="S3656" s="46"/>
      <c r="T3656" s="46"/>
      <c r="U3656" s="46"/>
      <c r="V3656" s="46"/>
      <c r="W3656" s="46"/>
      <c r="X3656" s="46"/>
      <c r="Y3656" s="46"/>
    </row>
    <row r="3657" spans="1:25" ht="15" customHeight="1" thickTop="1" x14ac:dyDescent="0.2">
      <c r="A3657" s="46"/>
      <c r="B3657" s="278"/>
      <c r="C3657" s="278"/>
      <c r="D3657" s="278"/>
      <c r="E3657" s="278"/>
      <c r="F3657" s="278"/>
      <c r="G3657" s="278"/>
      <c r="H3657" s="278"/>
      <c r="I3657" s="278"/>
      <c r="J3657" s="278"/>
      <c r="K3657" s="278"/>
      <c r="O3657" s="46"/>
      <c r="P3657" s="46"/>
      <c r="Q3657" s="46"/>
      <c r="R3657" s="46"/>
      <c r="S3657" s="46"/>
      <c r="T3657" s="46"/>
      <c r="U3657" s="46"/>
      <c r="V3657" s="46"/>
      <c r="W3657" s="46"/>
      <c r="X3657" s="46"/>
      <c r="Y3657" s="46"/>
    </row>
    <row r="3658" spans="1:25" ht="15" customHeight="1" x14ac:dyDescent="0.2">
      <c r="A3658" s="46"/>
      <c r="B3658" s="259" t="s">
        <v>819</v>
      </c>
      <c r="C3658" s="267" t="s">
        <v>24</v>
      </c>
      <c r="D3658" s="259" t="s">
        <v>25</v>
      </c>
      <c r="E3658" s="259" t="s">
        <v>26</v>
      </c>
      <c r="F3658" s="387" t="s">
        <v>917</v>
      </c>
      <c r="G3658" s="387"/>
      <c r="H3658" s="271" t="s">
        <v>27</v>
      </c>
      <c r="I3658" s="267" t="s">
        <v>28</v>
      </c>
      <c r="J3658" s="267" t="s">
        <v>29</v>
      </c>
      <c r="K3658" s="267" t="s">
        <v>30</v>
      </c>
      <c r="O3658" s="46"/>
      <c r="P3658" s="46"/>
      <c r="Q3658" s="46"/>
      <c r="R3658" s="46"/>
      <c r="S3658" s="46"/>
      <c r="T3658" s="46"/>
      <c r="U3658" s="46"/>
      <c r="V3658" s="46"/>
      <c r="W3658" s="46"/>
      <c r="X3658" s="46"/>
      <c r="Y3658" s="46"/>
    </row>
    <row r="3659" spans="1:25" ht="15" customHeight="1" x14ac:dyDescent="0.2">
      <c r="A3659" s="46"/>
      <c r="B3659" s="260" t="s">
        <v>918</v>
      </c>
      <c r="C3659" s="275" t="s">
        <v>820</v>
      </c>
      <c r="D3659" s="260" t="s">
        <v>47</v>
      </c>
      <c r="E3659" s="260" t="s">
        <v>821</v>
      </c>
      <c r="F3659" s="388" t="s">
        <v>3980</v>
      </c>
      <c r="G3659" s="388"/>
      <c r="H3659" s="274" t="s">
        <v>49</v>
      </c>
      <c r="I3659" s="277">
        <v>1</v>
      </c>
      <c r="J3659" s="276">
        <v>30.99</v>
      </c>
      <c r="K3659" s="276">
        <v>30.99</v>
      </c>
      <c r="O3659" s="46"/>
      <c r="P3659" s="46"/>
      <c r="Q3659" s="46"/>
      <c r="R3659" s="46"/>
      <c r="S3659" s="46"/>
      <c r="T3659" s="46"/>
      <c r="U3659" s="46"/>
      <c r="V3659" s="46"/>
      <c r="W3659" s="46"/>
      <c r="X3659" s="46"/>
      <c r="Y3659" s="46"/>
    </row>
    <row r="3660" spans="1:25" ht="15" customHeight="1" x14ac:dyDescent="0.2">
      <c r="A3660" s="46"/>
      <c r="B3660" s="261" t="s">
        <v>953</v>
      </c>
      <c r="C3660" s="280" t="s">
        <v>991</v>
      </c>
      <c r="D3660" s="261" t="s">
        <v>47</v>
      </c>
      <c r="E3660" s="261" t="s">
        <v>992</v>
      </c>
      <c r="F3660" s="385" t="s">
        <v>3970</v>
      </c>
      <c r="G3660" s="385"/>
      <c r="H3660" s="279" t="s">
        <v>950</v>
      </c>
      <c r="I3660" s="282">
        <v>0.1905</v>
      </c>
      <c r="J3660" s="281">
        <v>43.64</v>
      </c>
      <c r="K3660" s="281">
        <v>8.31</v>
      </c>
      <c r="O3660" s="46"/>
      <c r="P3660" s="46"/>
      <c r="Q3660" s="46"/>
      <c r="R3660" s="46"/>
      <c r="S3660" s="46"/>
      <c r="T3660" s="46"/>
      <c r="U3660" s="46"/>
      <c r="V3660" s="46"/>
      <c r="W3660" s="46"/>
      <c r="X3660" s="46"/>
      <c r="Y3660" s="46"/>
    </row>
    <row r="3661" spans="1:25" ht="15" customHeight="1" x14ac:dyDescent="0.2">
      <c r="A3661" s="46"/>
      <c r="B3661" s="261" t="s">
        <v>953</v>
      </c>
      <c r="C3661" s="280" t="s">
        <v>988</v>
      </c>
      <c r="D3661" s="261" t="s">
        <v>47</v>
      </c>
      <c r="E3661" s="261" t="s">
        <v>989</v>
      </c>
      <c r="F3661" s="385" t="s">
        <v>3970</v>
      </c>
      <c r="G3661" s="385"/>
      <c r="H3661" s="279" t="s">
        <v>950</v>
      </c>
      <c r="I3661" s="282">
        <v>0.1905</v>
      </c>
      <c r="J3661" s="281">
        <v>27.19</v>
      </c>
      <c r="K3661" s="281">
        <v>5.17</v>
      </c>
      <c r="O3661" s="46"/>
      <c r="P3661" s="46"/>
      <c r="Q3661" s="46"/>
      <c r="R3661" s="46"/>
      <c r="S3661" s="46"/>
      <c r="T3661" s="46"/>
      <c r="U3661" s="46"/>
      <c r="V3661" s="46"/>
      <c r="W3661" s="46"/>
      <c r="X3661" s="46"/>
      <c r="Y3661" s="46"/>
    </row>
    <row r="3662" spans="1:25" ht="45.6" customHeight="1" x14ac:dyDescent="0.2">
      <c r="A3662" s="46"/>
      <c r="B3662" s="262" t="s">
        <v>919</v>
      </c>
      <c r="C3662" s="284" t="s">
        <v>1781</v>
      </c>
      <c r="D3662" s="262" t="s">
        <v>47</v>
      </c>
      <c r="E3662" s="262" t="s">
        <v>1782</v>
      </c>
      <c r="F3662" s="389" t="s">
        <v>923</v>
      </c>
      <c r="G3662" s="389"/>
      <c r="H3662" s="283" t="s">
        <v>49</v>
      </c>
      <c r="I3662" s="286">
        <v>2</v>
      </c>
      <c r="J3662" s="285">
        <v>0.41</v>
      </c>
      <c r="K3662" s="285">
        <v>0.82</v>
      </c>
      <c r="O3662" s="46"/>
      <c r="P3662" s="46"/>
      <c r="Q3662" s="46"/>
      <c r="R3662" s="46"/>
      <c r="S3662" s="46"/>
      <c r="T3662" s="46"/>
      <c r="U3662" s="46"/>
      <c r="V3662" s="46"/>
      <c r="W3662" s="46"/>
      <c r="X3662" s="46"/>
      <c r="Y3662" s="46"/>
    </row>
    <row r="3663" spans="1:25" ht="15" customHeight="1" x14ac:dyDescent="0.2">
      <c r="A3663" s="46"/>
      <c r="B3663" s="262" t="s">
        <v>919</v>
      </c>
      <c r="C3663" s="284" t="s">
        <v>1779</v>
      </c>
      <c r="D3663" s="262" t="s">
        <v>47</v>
      </c>
      <c r="E3663" s="262" t="s">
        <v>1780</v>
      </c>
      <c r="F3663" s="389" t="s">
        <v>923</v>
      </c>
      <c r="G3663" s="389"/>
      <c r="H3663" s="283" t="s">
        <v>49</v>
      </c>
      <c r="I3663" s="286">
        <v>1</v>
      </c>
      <c r="J3663" s="285">
        <v>13.85</v>
      </c>
      <c r="K3663" s="285">
        <v>13.85</v>
      </c>
      <c r="O3663" s="46"/>
      <c r="P3663" s="46"/>
      <c r="Q3663" s="46"/>
      <c r="R3663" s="46"/>
      <c r="S3663" s="46"/>
      <c r="T3663" s="46"/>
      <c r="U3663" s="46"/>
      <c r="V3663" s="46"/>
      <c r="W3663" s="46"/>
      <c r="X3663" s="46"/>
      <c r="Y3663" s="46"/>
    </row>
    <row r="3664" spans="1:25" ht="15" customHeight="1" x14ac:dyDescent="0.2">
      <c r="A3664" s="46"/>
      <c r="B3664" s="262" t="s">
        <v>919</v>
      </c>
      <c r="C3664" s="284" t="s">
        <v>1001</v>
      </c>
      <c r="D3664" s="262" t="s">
        <v>47</v>
      </c>
      <c r="E3664" s="262" t="s">
        <v>1002</v>
      </c>
      <c r="F3664" s="389" t="s">
        <v>923</v>
      </c>
      <c r="G3664" s="389"/>
      <c r="H3664" s="283" t="s">
        <v>49</v>
      </c>
      <c r="I3664" s="286">
        <v>2</v>
      </c>
      <c r="J3664" s="285">
        <v>1.42</v>
      </c>
      <c r="K3664" s="285">
        <v>2.84</v>
      </c>
      <c r="O3664" s="46"/>
      <c r="P3664" s="46"/>
      <c r="Q3664" s="46"/>
      <c r="R3664" s="46"/>
      <c r="S3664" s="46"/>
      <c r="T3664" s="46"/>
      <c r="U3664" s="46"/>
      <c r="V3664" s="46"/>
      <c r="W3664" s="46"/>
      <c r="X3664" s="46"/>
      <c r="Y3664" s="46"/>
    </row>
    <row r="3665" spans="1:25" ht="15" customHeight="1" x14ac:dyDescent="0.2">
      <c r="A3665" s="46"/>
      <c r="B3665" s="263"/>
      <c r="C3665" s="263"/>
      <c r="D3665" s="263"/>
      <c r="E3665" s="263"/>
      <c r="F3665" s="263" t="s">
        <v>924</v>
      </c>
      <c r="G3665" s="289">
        <v>11.87</v>
      </c>
      <c r="H3665" s="263" t="s">
        <v>925</v>
      </c>
      <c r="I3665" s="289">
        <v>0</v>
      </c>
      <c r="J3665" s="263" t="s">
        <v>926</v>
      </c>
      <c r="K3665" s="289">
        <v>11.87</v>
      </c>
      <c r="O3665" s="46"/>
      <c r="P3665" s="46"/>
      <c r="Q3665" s="46"/>
      <c r="R3665" s="46"/>
      <c r="S3665" s="46"/>
      <c r="T3665" s="46"/>
      <c r="U3665" s="46"/>
      <c r="V3665" s="46"/>
      <c r="W3665" s="46"/>
      <c r="X3665" s="46"/>
      <c r="Y3665" s="46"/>
    </row>
    <row r="3666" spans="1:25" ht="15" customHeight="1" thickBot="1" x14ac:dyDescent="0.25">
      <c r="A3666" s="46"/>
      <c r="B3666" s="263"/>
      <c r="C3666" s="263"/>
      <c r="D3666" s="263"/>
      <c r="E3666" s="263"/>
      <c r="F3666" s="263" t="s">
        <v>927</v>
      </c>
      <c r="G3666" s="289">
        <v>6.44</v>
      </c>
      <c r="H3666" s="263"/>
      <c r="I3666" s="386" t="s">
        <v>928</v>
      </c>
      <c r="J3666" s="386"/>
      <c r="K3666" s="289">
        <v>37.43</v>
      </c>
      <c r="O3666" s="46"/>
      <c r="P3666" s="46"/>
      <c r="Q3666" s="46"/>
      <c r="R3666" s="46"/>
      <c r="S3666" s="46"/>
      <c r="T3666" s="46"/>
      <c r="U3666" s="46"/>
      <c r="V3666" s="46"/>
      <c r="W3666" s="46"/>
      <c r="X3666" s="46"/>
      <c r="Y3666" s="46"/>
    </row>
    <row r="3667" spans="1:25" ht="15" customHeight="1" thickTop="1" x14ac:dyDescent="0.2">
      <c r="A3667" s="46"/>
      <c r="B3667" s="278"/>
      <c r="C3667" s="278"/>
      <c r="D3667" s="278"/>
      <c r="E3667" s="278"/>
      <c r="F3667" s="278"/>
      <c r="G3667" s="278"/>
      <c r="H3667" s="278"/>
      <c r="I3667" s="278"/>
      <c r="J3667" s="278"/>
      <c r="K3667" s="278"/>
      <c r="O3667" s="46"/>
      <c r="P3667" s="46"/>
      <c r="Q3667" s="46"/>
      <c r="R3667" s="46"/>
      <c r="S3667" s="46"/>
      <c r="T3667" s="46"/>
      <c r="U3667" s="46"/>
      <c r="V3667" s="46"/>
      <c r="W3667" s="46"/>
      <c r="X3667" s="46"/>
      <c r="Y3667" s="46"/>
    </row>
    <row r="3668" spans="1:25" ht="15" customHeight="1" x14ac:dyDescent="0.2">
      <c r="A3668" s="46"/>
      <c r="B3668" s="259" t="s">
        <v>822</v>
      </c>
      <c r="C3668" s="267" t="s">
        <v>24</v>
      </c>
      <c r="D3668" s="259" t="s">
        <v>25</v>
      </c>
      <c r="E3668" s="259" t="s">
        <v>26</v>
      </c>
      <c r="F3668" s="387" t="s">
        <v>917</v>
      </c>
      <c r="G3668" s="387"/>
      <c r="H3668" s="271" t="s">
        <v>27</v>
      </c>
      <c r="I3668" s="267" t="s">
        <v>28</v>
      </c>
      <c r="J3668" s="267" t="s">
        <v>29</v>
      </c>
      <c r="K3668" s="267" t="s">
        <v>30</v>
      </c>
      <c r="O3668" s="46"/>
      <c r="P3668" s="46"/>
      <c r="Q3668" s="46"/>
      <c r="R3668" s="46"/>
      <c r="S3668" s="46"/>
      <c r="T3668" s="46"/>
      <c r="U3668" s="46"/>
      <c r="V3668" s="46"/>
      <c r="W3668" s="46"/>
      <c r="X3668" s="46"/>
      <c r="Y3668" s="46"/>
    </row>
    <row r="3669" spans="1:25" ht="15" customHeight="1" x14ac:dyDescent="0.2">
      <c r="A3669" s="46"/>
      <c r="B3669" s="260" t="s">
        <v>918</v>
      </c>
      <c r="C3669" s="275" t="s">
        <v>2415</v>
      </c>
      <c r="D3669" s="260" t="s">
        <v>73</v>
      </c>
      <c r="E3669" s="260" t="s">
        <v>2416</v>
      </c>
      <c r="F3669" s="388" t="s">
        <v>978</v>
      </c>
      <c r="G3669" s="388"/>
      <c r="H3669" s="274" t="s">
        <v>83</v>
      </c>
      <c r="I3669" s="277">
        <v>1</v>
      </c>
      <c r="J3669" s="276">
        <v>41.64</v>
      </c>
      <c r="K3669" s="276">
        <v>41.64</v>
      </c>
      <c r="O3669" s="46"/>
      <c r="P3669" s="46"/>
      <c r="Q3669" s="46"/>
      <c r="R3669" s="46"/>
      <c r="S3669" s="46"/>
      <c r="T3669" s="46"/>
      <c r="U3669" s="46"/>
      <c r="V3669" s="46"/>
      <c r="W3669" s="46"/>
      <c r="X3669" s="46"/>
      <c r="Y3669" s="46"/>
    </row>
    <row r="3670" spans="1:25" ht="15" customHeight="1" x14ac:dyDescent="0.2">
      <c r="A3670" s="46"/>
      <c r="B3670" s="261" t="s">
        <v>953</v>
      </c>
      <c r="C3670" s="280" t="s">
        <v>988</v>
      </c>
      <c r="D3670" s="261" t="s">
        <v>47</v>
      </c>
      <c r="E3670" s="261" t="s">
        <v>989</v>
      </c>
      <c r="F3670" s="385" t="s">
        <v>3970</v>
      </c>
      <c r="G3670" s="385"/>
      <c r="H3670" s="279" t="s">
        <v>950</v>
      </c>
      <c r="I3670" s="282">
        <v>3.5999999999999997E-2</v>
      </c>
      <c r="J3670" s="281">
        <v>27.19</v>
      </c>
      <c r="K3670" s="281">
        <v>0.97</v>
      </c>
      <c r="O3670" s="46"/>
      <c r="P3670" s="46"/>
      <c r="Q3670" s="46"/>
      <c r="R3670" s="46"/>
      <c r="S3670" s="46"/>
      <c r="T3670" s="46"/>
      <c r="U3670" s="46"/>
      <c r="V3670" s="46"/>
      <c r="W3670" s="46"/>
      <c r="X3670" s="46"/>
      <c r="Y3670" s="46"/>
    </row>
    <row r="3671" spans="1:25" ht="15" customHeight="1" x14ac:dyDescent="0.2">
      <c r="A3671" s="46"/>
      <c r="B3671" s="261" t="s">
        <v>953</v>
      </c>
      <c r="C3671" s="280" t="s">
        <v>991</v>
      </c>
      <c r="D3671" s="261" t="s">
        <v>47</v>
      </c>
      <c r="E3671" s="261" t="s">
        <v>992</v>
      </c>
      <c r="F3671" s="385" t="s">
        <v>3970</v>
      </c>
      <c r="G3671" s="385"/>
      <c r="H3671" s="279" t="s">
        <v>950</v>
      </c>
      <c r="I3671" s="282">
        <v>3.5999999999999997E-2</v>
      </c>
      <c r="J3671" s="281">
        <v>43.64</v>
      </c>
      <c r="K3671" s="281">
        <v>1.57</v>
      </c>
      <c r="O3671" s="46"/>
      <c r="P3671" s="46"/>
      <c r="Q3671" s="46"/>
      <c r="R3671" s="46"/>
      <c r="S3671" s="46"/>
      <c r="T3671" s="46"/>
      <c r="U3671" s="46"/>
      <c r="V3671" s="46"/>
      <c r="W3671" s="46"/>
      <c r="X3671" s="46"/>
      <c r="Y3671" s="46"/>
    </row>
    <row r="3672" spans="1:25" ht="15" customHeight="1" x14ac:dyDescent="0.2">
      <c r="A3672" s="46"/>
      <c r="B3672" s="262" t="s">
        <v>919</v>
      </c>
      <c r="C3672" s="284" t="s">
        <v>1783</v>
      </c>
      <c r="D3672" s="262" t="s">
        <v>43</v>
      </c>
      <c r="E3672" s="262" t="s">
        <v>825</v>
      </c>
      <c r="F3672" s="389" t="s">
        <v>923</v>
      </c>
      <c r="G3672" s="389"/>
      <c r="H3672" s="283" t="s">
        <v>83</v>
      </c>
      <c r="I3672" s="286">
        <v>1</v>
      </c>
      <c r="J3672" s="285">
        <v>39.1</v>
      </c>
      <c r="K3672" s="285">
        <v>39.1</v>
      </c>
      <c r="O3672" s="46"/>
      <c r="P3672" s="46"/>
      <c r="Q3672" s="46"/>
      <c r="R3672" s="46"/>
      <c r="S3672" s="46"/>
      <c r="T3672" s="46"/>
      <c r="U3672" s="46"/>
      <c r="V3672" s="46"/>
      <c r="W3672" s="46"/>
      <c r="X3672" s="46"/>
      <c r="Y3672" s="46"/>
    </row>
    <row r="3673" spans="1:25" ht="15" customHeight="1" x14ac:dyDescent="0.2">
      <c r="A3673" s="46"/>
      <c r="B3673" s="263"/>
      <c r="C3673" s="263"/>
      <c r="D3673" s="263"/>
      <c r="E3673" s="263"/>
      <c r="F3673" s="263" t="s">
        <v>924</v>
      </c>
      <c r="G3673" s="289">
        <v>2.23</v>
      </c>
      <c r="H3673" s="263" t="s">
        <v>925</v>
      </c>
      <c r="I3673" s="289">
        <v>0</v>
      </c>
      <c r="J3673" s="263" t="s">
        <v>926</v>
      </c>
      <c r="K3673" s="289">
        <v>2.23</v>
      </c>
      <c r="O3673" s="46"/>
      <c r="P3673" s="46"/>
      <c r="Q3673" s="46"/>
      <c r="R3673" s="46"/>
      <c r="S3673" s="46"/>
      <c r="T3673" s="46"/>
      <c r="U3673" s="46"/>
      <c r="V3673" s="46"/>
      <c r="W3673" s="46"/>
      <c r="X3673" s="46"/>
      <c r="Y3673" s="46"/>
    </row>
    <row r="3674" spans="1:25" ht="15" customHeight="1" x14ac:dyDescent="0.2">
      <c r="A3674" s="46"/>
      <c r="B3674" s="263"/>
      <c r="C3674" s="263"/>
      <c r="D3674" s="263"/>
      <c r="E3674" s="263"/>
      <c r="F3674" s="263" t="s">
        <v>927</v>
      </c>
      <c r="G3674" s="289">
        <v>8.66</v>
      </c>
      <c r="H3674" s="263"/>
      <c r="I3674" s="386" t="s">
        <v>928</v>
      </c>
      <c r="J3674" s="386"/>
      <c r="K3674" s="289">
        <v>50.3</v>
      </c>
      <c r="O3674" s="46"/>
      <c r="P3674" s="46"/>
      <c r="Q3674" s="46"/>
      <c r="R3674" s="46"/>
      <c r="S3674" s="46"/>
      <c r="T3674" s="46"/>
      <c r="U3674" s="46"/>
      <c r="V3674" s="46"/>
      <c r="W3674" s="46"/>
      <c r="X3674" s="46"/>
      <c r="Y3674" s="46"/>
    </row>
    <row r="3675" spans="1:25" ht="15" customHeight="1" x14ac:dyDescent="0.2">
      <c r="A3675" s="46"/>
      <c r="B3675" s="401" t="s">
        <v>2776</v>
      </c>
      <c r="C3675" s="401"/>
      <c r="D3675" s="401"/>
      <c r="E3675" s="401"/>
      <c r="F3675" s="401"/>
      <c r="G3675" s="401"/>
      <c r="H3675" s="401"/>
      <c r="I3675" s="401"/>
      <c r="J3675" s="401"/>
      <c r="K3675" s="401"/>
      <c r="O3675" s="46"/>
      <c r="P3675" s="46"/>
      <c r="Q3675" s="46"/>
      <c r="R3675" s="46"/>
      <c r="S3675" s="46"/>
      <c r="T3675" s="46"/>
      <c r="U3675" s="46"/>
      <c r="V3675" s="46"/>
      <c r="W3675" s="46"/>
      <c r="X3675" s="46"/>
      <c r="Y3675" s="46"/>
    </row>
    <row r="3676" spans="1:25" ht="15" customHeight="1" thickBot="1" x14ac:dyDescent="0.25">
      <c r="A3676" s="46"/>
      <c r="B3676" s="425" t="s">
        <v>2854</v>
      </c>
      <c r="C3676" s="425"/>
      <c r="D3676" s="425"/>
      <c r="E3676" s="425"/>
      <c r="F3676" s="425"/>
      <c r="G3676" s="425"/>
      <c r="H3676" s="425"/>
      <c r="I3676" s="425"/>
      <c r="J3676" s="425"/>
      <c r="K3676" s="425"/>
      <c r="O3676" s="46"/>
      <c r="P3676" s="46"/>
      <c r="Q3676" s="46"/>
      <c r="R3676" s="46"/>
      <c r="S3676" s="46"/>
      <c r="T3676" s="46"/>
      <c r="U3676" s="46"/>
      <c r="V3676" s="46"/>
      <c r="W3676" s="46"/>
      <c r="X3676" s="46"/>
      <c r="Y3676" s="46"/>
    </row>
    <row r="3677" spans="1:25" ht="15" customHeight="1" thickTop="1" x14ac:dyDescent="0.2">
      <c r="A3677" s="46"/>
      <c r="B3677" s="278"/>
      <c r="C3677" s="278"/>
      <c r="D3677" s="278"/>
      <c r="E3677" s="278"/>
      <c r="F3677" s="278"/>
      <c r="G3677" s="278"/>
      <c r="H3677" s="278"/>
      <c r="I3677" s="278"/>
      <c r="J3677" s="278"/>
      <c r="K3677" s="278"/>
      <c r="O3677" s="46"/>
      <c r="P3677" s="46"/>
      <c r="Q3677" s="46"/>
      <c r="R3677" s="46"/>
      <c r="S3677" s="46"/>
      <c r="T3677" s="46"/>
      <c r="U3677" s="46"/>
      <c r="V3677" s="46"/>
      <c r="W3677" s="46"/>
      <c r="X3677" s="46"/>
      <c r="Y3677" s="46"/>
    </row>
    <row r="3678" spans="1:25" ht="15" customHeight="1" x14ac:dyDescent="0.2">
      <c r="A3678" s="46"/>
      <c r="B3678" s="259" t="s">
        <v>823</v>
      </c>
      <c r="C3678" s="267" t="s">
        <v>24</v>
      </c>
      <c r="D3678" s="259" t="s">
        <v>25</v>
      </c>
      <c r="E3678" s="259" t="s">
        <v>26</v>
      </c>
      <c r="F3678" s="387" t="s">
        <v>917</v>
      </c>
      <c r="G3678" s="387"/>
      <c r="H3678" s="271" t="s">
        <v>27</v>
      </c>
      <c r="I3678" s="267" t="s">
        <v>28</v>
      </c>
      <c r="J3678" s="267" t="s">
        <v>29</v>
      </c>
      <c r="K3678" s="267" t="s">
        <v>30</v>
      </c>
      <c r="O3678" s="46"/>
      <c r="P3678" s="46"/>
      <c r="Q3678" s="46"/>
      <c r="R3678" s="46"/>
      <c r="S3678" s="46"/>
      <c r="T3678" s="46"/>
      <c r="U3678" s="46"/>
      <c r="V3678" s="46"/>
      <c r="W3678" s="46"/>
      <c r="X3678" s="46"/>
      <c r="Y3678" s="46"/>
    </row>
    <row r="3679" spans="1:25" ht="15" customHeight="1" x14ac:dyDescent="0.2">
      <c r="A3679" s="46"/>
      <c r="B3679" s="260" t="s">
        <v>918</v>
      </c>
      <c r="C3679" s="275" t="s">
        <v>2430</v>
      </c>
      <c r="D3679" s="260" t="s">
        <v>73</v>
      </c>
      <c r="E3679" s="260" t="s">
        <v>2431</v>
      </c>
      <c r="F3679" s="388" t="s">
        <v>978</v>
      </c>
      <c r="G3679" s="388"/>
      <c r="H3679" s="274" t="s">
        <v>83</v>
      </c>
      <c r="I3679" s="277">
        <v>1</v>
      </c>
      <c r="J3679" s="276">
        <v>58.67</v>
      </c>
      <c r="K3679" s="276">
        <v>58.67</v>
      </c>
      <c r="O3679" s="46"/>
      <c r="P3679" s="46"/>
      <c r="Q3679" s="46"/>
      <c r="R3679" s="46"/>
      <c r="S3679" s="46"/>
      <c r="T3679" s="46"/>
      <c r="U3679" s="46"/>
      <c r="V3679" s="46"/>
      <c r="W3679" s="46"/>
      <c r="X3679" s="46"/>
      <c r="Y3679" s="46"/>
    </row>
    <row r="3680" spans="1:25" ht="15" customHeight="1" x14ac:dyDescent="0.2">
      <c r="A3680" s="46"/>
      <c r="B3680" s="261" t="s">
        <v>953</v>
      </c>
      <c r="C3680" s="280" t="s">
        <v>988</v>
      </c>
      <c r="D3680" s="261" t="s">
        <v>47</v>
      </c>
      <c r="E3680" s="261" t="s">
        <v>989</v>
      </c>
      <c r="F3680" s="385" t="s">
        <v>3970</v>
      </c>
      <c r="G3680" s="385"/>
      <c r="H3680" s="279" t="s">
        <v>950</v>
      </c>
      <c r="I3680" s="282">
        <v>3.5999999999999997E-2</v>
      </c>
      <c r="J3680" s="281">
        <v>27.19</v>
      </c>
      <c r="K3680" s="281">
        <v>0.97</v>
      </c>
      <c r="O3680" s="46"/>
      <c r="P3680" s="46"/>
      <c r="Q3680" s="46"/>
      <c r="R3680" s="46"/>
      <c r="S3680" s="46"/>
      <c r="T3680" s="46"/>
      <c r="U3680" s="46"/>
      <c r="V3680" s="46"/>
      <c r="W3680" s="46"/>
      <c r="X3680" s="46"/>
      <c r="Y3680" s="46"/>
    </row>
    <row r="3681" spans="1:25" ht="15" customHeight="1" x14ac:dyDescent="0.2">
      <c r="A3681" s="46"/>
      <c r="B3681" s="261" t="s">
        <v>953</v>
      </c>
      <c r="C3681" s="280" t="s">
        <v>991</v>
      </c>
      <c r="D3681" s="261" t="s">
        <v>47</v>
      </c>
      <c r="E3681" s="261" t="s">
        <v>992</v>
      </c>
      <c r="F3681" s="385" t="s">
        <v>3970</v>
      </c>
      <c r="G3681" s="385"/>
      <c r="H3681" s="279" t="s">
        <v>950</v>
      </c>
      <c r="I3681" s="282">
        <v>3.5999999999999997E-2</v>
      </c>
      <c r="J3681" s="281">
        <v>43.64</v>
      </c>
      <c r="K3681" s="281">
        <v>1.57</v>
      </c>
      <c r="O3681" s="46"/>
      <c r="P3681" s="46"/>
      <c r="Q3681" s="46"/>
      <c r="R3681" s="46"/>
      <c r="S3681" s="46"/>
      <c r="T3681" s="46"/>
      <c r="U3681" s="46"/>
      <c r="V3681" s="46"/>
      <c r="W3681" s="46"/>
      <c r="X3681" s="46"/>
      <c r="Y3681" s="46"/>
    </row>
    <row r="3682" spans="1:25" ht="15" customHeight="1" x14ac:dyDescent="0.2">
      <c r="A3682" s="46"/>
      <c r="B3682" s="262" t="s">
        <v>919</v>
      </c>
      <c r="C3682" s="284" t="s">
        <v>2033</v>
      </c>
      <c r="D3682" s="262" t="s">
        <v>47</v>
      </c>
      <c r="E3682" s="262" t="s">
        <v>2034</v>
      </c>
      <c r="F3682" s="389" t="s">
        <v>923</v>
      </c>
      <c r="G3682" s="389"/>
      <c r="H3682" s="283" t="s">
        <v>83</v>
      </c>
      <c r="I3682" s="286">
        <v>1</v>
      </c>
      <c r="J3682" s="285">
        <v>56.13</v>
      </c>
      <c r="K3682" s="285">
        <v>56.13</v>
      </c>
      <c r="O3682" s="46"/>
      <c r="P3682" s="46"/>
      <c r="Q3682" s="46"/>
      <c r="R3682" s="46"/>
      <c r="S3682" s="46"/>
      <c r="T3682" s="46"/>
      <c r="U3682" s="46"/>
      <c r="V3682" s="46"/>
      <c r="W3682" s="46"/>
      <c r="X3682" s="46"/>
      <c r="Y3682" s="46"/>
    </row>
    <row r="3683" spans="1:25" ht="15" customHeight="1" x14ac:dyDescent="0.2">
      <c r="A3683" s="46"/>
      <c r="B3683" s="263"/>
      <c r="C3683" s="263"/>
      <c r="D3683" s="263"/>
      <c r="E3683" s="263"/>
      <c r="F3683" s="263" t="s">
        <v>924</v>
      </c>
      <c r="G3683" s="289">
        <v>2.23</v>
      </c>
      <c r="H3683" s="263" t="s">
        <v>925</v>
      </c>
      <c r="I3683" s="289">
        <v>0</v>
      </c>
      <c r="J3683" s="263" t="s">
        <v>926</v>
      </c>
      <c r="K3683" s="289">
        <v>2.23</v>
      </c>
      <c r="O3683" s="46"/>
      <c r="P3683" s="46"/>
      <c r="Q3683" s="46"/>
      <c r="R3683" s="46"/>
      <c r="S3683" s="46"/>
      <c r="T3683" s="46"/>
      <c r="U3683" s="46"/>
      <c r="V3683" s="46"/>
      <c r="W3683" s="46"/>
      <c r="X3683" s="46"/>
      <c r="Y3683" s="46"/>
    </row>
    <row r="3684" spans="1:25" ht="15" customHeight="1" x14ac:dyDescent="0.2">
      <c r="A3684" s="46"/>
      <c r="B3684" s="263"/>
      <c r="C3684" s="263"/>
      <c r="D3684" s="263"/>
      <c r="E3684" s="263"/>
      <c r="F3684" s="263" t="s">
        <v>927</v>
      </c>
      <c r="G3684" s="289">
        <v>12.2</v>
      </c>
      <c r="H3684" s="263"/>
      <c r="I3684" s="386" t="s">
        <v>928</v>
      </c>
      <c r="J3684" s="386"/>
      <c r="K3684" s="289">
        <v>70.87</v>
      </c>
      <c r="O3684" s="46"/>
      <c r="P3684" s="46"/>
      <c r="Q3684" s="46"/>
      <c r="R3684" s="46"/>
      <c r="S3684" s="46"/>
      <c r="T3684" s="46"/>
      <c r="U3684" s="46"/>
      <c r="V3684" s="46"/>
      <c r="W3684" s="46"/>
      <c r="X3684" s="46"/>
      <c r="Y3684" s="46"/>
    </row>
    <row r="3685" spans="1:25" ht="15" customHeight="1" x14ac:dyDescent="0.2">
      <c r="A3685" s="46"/>
      <c r="B3685" s="401" t="s">
        <v>2776</v>
      </c>
      <c r="C3685" s="401"/>
      <c r="D3685" s="401"/>
      <c r="E3685" s="401"/>
      <c r="F3685" s="401"/>
      <c r="G3685" s="401"/>
      <c r="H3685" s="401"/>
      <c r="I3685" s="401"/>
      <c r="J3685" s="401"/>
      <c r="K3685" s="401"/>
      <c r="O3685" s="46"/>
      <c r="P3685" s="46"/>
      <c r="Q3685" s="46"/>
      <c r="R3685" s="46"/>
      <c r="S3685" s="46"/>
      <c r="T3685" s="46"/>
      <c r="U3685" s="46"/>
      <c r="V3685" s="46"/>
      <c r="W3685" s="46"/>
      <c r="X3685" s="46"/>
      <c r="Y3685" s="46"/>
    </row>
    <row r="3686" spans="1:25" ht="15" customHeight="1" thickBot="1" x14ac:dyDescent="0.25">
      <c r="A3686" s="46"/>
      <c r="B3686" s="425" t="s">
        <v>2855</v>
      </c>
      <c r="C3686" s="425"/>
      <c r="D3686" s="425"/>
      <c r="E3686" s="425"/>
      <c r="F3686" s="425"/>
      <c r="G3686" s="425"/>
      <c r="H3686" s="425"/>
      <c r="I3686" s="425"/>
      <c r="J3686" s="425"/>
      <c r="K3686" s="425"/>
      <c r="O3686" s="46"/>
      <c r="P3686" s="46"/>
      <c r="Q3686" s="46"/>
      <c r="R3686" s="46"/>
      <c r="S3686" s="46"/>
      <c r="T3686" s="46"/>
      <c r="U3686" s="46"/>
      <c r="V3686" s="46"/>
      <c r="W3686" s="46"/>
      <c r="X3686" s="46"/>
      <c r="Y3686" s="46"/>
    </row>
    <row r="3687" spans="1:25" ht="15" customHeight="1" thickTop="1" x14ac:dyDescent="0.2">
      <c r="A3687" s="46"/>
      <c r="B3687" s="278"/>
      <c r="C3687" s="278"/>
      <c r="D3687" s="278"/>
      <c r="E3687" s="278"/>
      <c r="F3687" s="278"/>
      <c r="G3687" s="278"/>
      <c r="H3687" s="278"/>
      <c r="I3687" s="278"/>
      <c r="J3687" s="278"/>
      <c r="K3687" s="278"/>
      <c r="O3687" s="46"/>
      <c r="P3687" s="46"/>
      <c r="Q3687" s="46"/>
      <c r="R3687" s="46"/>
      <c r="S3687" s="46"/>
      <c r="T3687" s="46"/>
      <c r="U3687" s="46"/>
      <c r="V3687" s="46"/>
      <c r="W3687" s="46"/>
      <c r="X3687" s="46"/>
      <c r="Y3687" s="46"/>
    </row>
    <row r="3688" spans="1:25" ht="15" customHeight="1" x14ac:dyDescent="0.2">
      <c r="A3688" s="46"/>
      <c r="B3688" s="259" t="s">
        <v>824</v>
      </c>
      <c r="C3688" s="267" t="s">
        <v>24</v>
      </c>
      <c r="D3688" s="259" t="s">
        <v>25</v>
      </c>
      <c r="E3688" s="259" t="s">
        <v>26</v>
      </c>
      <c r="F3688" s="387" t="s">
        <v>917</v>
      </c>
      <c r="G3688" s="387"/>
      <c r="H3688" s="271" t="s">
        <v>27</v>
      </c>
      <c r="I3688" s="267" t="s">
        <v>28</v>
      </c>
      <c r="J3688" s="267" t="s">
        <v>29</v>
      </c>
      <c r="K3688" s="267" t="s">
        <v>30</v>
      </c>
      <c r="O3688" s="46"/>
      <c r="P3688" s="46"/>
      <c r="Q3688" s="46"/>
      <c r="R3688" s="46"/>
      <c r="S3688" s="46"/>
      <c r="T3688" s="46"/>
      <c r="U3688" s="46"/>
      <c r="V3688" s="46"/>
      <c r="W3688" s="46"/>
      <c r="X3688" s="46"/>
      <c r="Y3688" s="46"/>
    </row>
    <row r="3689" spans="1:25" ht="15" customHeight="1" x14ac:dyDescent="0.2">
      <c r="A3689" s="46"/>
      <c r="B3689" s="260" t="s">
        <v>918</v>
      </c>
      <c r="C3689" s="275" t="s">
        <v>827</v>
      </c>
      <c r="D3689" s="260" t="s">
        <v>47</v>
      </c>
      <c r="E3689" s="260" t="s">
        <v>828</v>
      </c>
      <c r="F3689" s="388" t="s">
        <v>3980</v>
      </c>
      <c r="G3689" s="388"/>
      <c r="H3689" s="274" t="s">
        <v>49</v>
      </c>
      <c r="I3689" s="277">
        <v>1</v>
      </c>
      <c r="J3689" s="276">
        <v>71.53</v>
      </c>
      <c r="K3689" s="276">
        <v>71.53</v>
      </c>
      <c r="O3689" s="46"/>
      <c r="P3689" s="46"/>
      <c r="Q3689" s="46"/>
      <c r="R3689" s="46"/>
      <c r="S3689" s="46"/>
      <c r="T3689" s="46"/>
      <c r="U3689" s="46"/>
      <c r="V3689" s="46"/>
      <c r="W3689" s="46"/>
      <c r="X3689" s="46"/>
      <c r="Y3689" s="46"/>
    </row>
    <row r="3690" spans="1:25" ht="15" customHeight="1" x14ac:dyDescent="0.2">
      <c r="A3690" s="46"/>
      <c r="B3690" s="261" t="s">
        <v>953</v>
      </c>
      <c r="C3690" s="280" t="s">
        <v>988</v>
      </c>
      <c r="D3690" s="261" t="s">
        <v>47</v>
      </c>
      <c r="E3690" s="261" t="s">
        <v>989</v>
      </c>
      <c r="F3690" s="385" t="s">
        <v>3970</v>
      </c>
      <c r="G3690" s="385"/>
      <c r="H3690" s="279" t="s">
        <v>950</v>
      </c>
      <c r="I3690" s="282">
        <v>0.74529999999999996</v>
      </c>
      <c r="J3690" s="281">
        <v>27.19</v>
      </c>
      <c r="K3690" s="281">
        <v>20.260000000000002</v>
      </c>
      <c r="O3690" s="46"/>
      <c r="P3690" s="46"/>
      <c r="Q3690" s="46"/>
      <c r="R3690" s="46"/>
      <c r="S3690" s="46"/>
      <c r="T3690" s="46"/>
      <c r="U3690" s="46"/>
      <c r="V3690" s="46"/>
      <c r="W3690" s="46"/>
      <c r="X3690" s="46"/>
      <c r="Y3690" s="46"/>
    </row>
    <row r="3691" spans="1:25" ht="15" customHeight="1" x14ac:dyDescent="0.2">
      <c r="A3691" s="46"/>
      <c r="B3691" s="261" t="s">
        <v>953</v>
      </c>
      <c r="C3691" s="280" t="s">
        <v>991</v>
      </c>
      <c r="D3691" s="261" t="s">
        <v>47</v>
      </c>
      <c r="E3691" s="261" t="s">
        <v>992</v>
      </c>
      <c r="F3691" s="385" t="s">
        <v>3970</v>
      </c>
      <c r="G3691" s="385"/>
      <c r="H3691" s="279" t="s">
        <v>950</v>
      </c>
      <c r="I3691" s="282">
        <v>0.74529999999999996</v>
      </c>
      <c r="J3691" s="281">
        <v>43.64</v>
      </c>
      <c r="K3691" s="281">
        <v>32.520000000000003</v>
      </c>
      <c r="O3691" s="46"/>
      <c r="P3691" s="46"/>
      <c r="Q3691" s="46"/>
      <c r="R3691" s="46"/>
      <c r="S3691" s="46"/>
      <c r="T3691" s="46"/>
      <c r="U3691" s="46"/>
      <c r="V3691" s="46"/>
      <c r="W3691" s="46"/>
      <c r="X3691" s="46"/>
      <c r="Y3691" s="46"/>
    </row>
    <row r="3692" spans="1:25" ht="15" customHeight="1" x14ac:dyDescent="0.2">
      <c r="A3692" s="46"/>
      <c r="B3692" s="262" t="s">
        <v>919</v>
      </c>
      <c r="C3692" s="284" t="s">
        <v>1784</v>
      </c>
      <c r="D3692" s="262" t="s">
        <v>47</v>
      </c>
      <c r="E3692" s="262" t="s">
        <v>1785</v>
      </c>
      <c r="F3692" s="389" t="s">
        <v>923</v>
      </c>
      <c r="G3692" s="389"/>
      <c r="H3692" s="283" t="s">
        <v>83</v>
      </c>
      <c r="I3692" s="286">
        <v>3</v>
      </c>
      <c r="J3692" s="285">
        <v>6.25</v>
      </c>
      <c r="K3692" s="285">
        <v>18.75</v>
      </c>
      <c r="O3692" s="46"/>
      <c r="P3692" s="46"/>
      <c r="Q3692" s="46"/>
      <c r="R3692" s="46"/>
      <c r="S3692" s="46"/>
      <c r="T3692" s="46"/>
      <c r="U3692" s="46"/>
      <c r="V3692" s="46"/>
      <c r="W3692" s="46"/>
      <c r="X3692" s="46"/>
      <c r="Y3692" s="46"/>
    </row>
    <row r="3693" spans="1:25" ht="15" customHeight="1" x14ac:dyDescent="0.2">
      <c r="A3693" s="46"/>
      <c r="B3693" s="263"/>
      <c r="C3693" s="263"/>
      <c r="D3693" s="263"/>
      <c r="E3693" s="263"/>
      <c r="F3693" s="263" t="s">
        <v>924</v>
      </c>
      <c r="G3693" s="289">
        <v>46.44</v>
      </c>
      <c r="H3693" s="263" t="s">
        <v>925</v>
      </c>
      <c r="I3693" s="289">
        <v>0</v>
      </c>
      <c r="J3693" s="263" t="s">
        <v>926</v>
      </c>
      <c r="K3693" s="289">
        <v>46.44</v>
      </c>
      <c r="O3693" s="46"/>
      <c r="P3693" s="46"/>
      <c r="Q3693" s="46"/>
      <c r="R3693" s="46"/>
      <c r="S3693" s="46"/>
      <c r="T3693" s="46"/>
      <c r="U3693" s="46"/>
      <c r="V3693" s="46"/>
      <c r="W3693" s="46"/>
      <c r="X3693" s="46"/>
      <c r="Y3693" s="46"/>
    </row>
    <row r="3694" spans="1:25" ht="15" customHeight="1" thickBot="1" x14ac:dyDescent="0.25">
      <c r="A3694" s="46"/>
      <c r="B3694" s="263"/>
      <c r="C3694" s="263"/>
      <c r="D3694" s="263"/>
      <c r="E3694" s="263"/>
      <c r="F3694" s="263" t="s">
        <v>927</v>
      </c>
      <c r="G3694" s="289">
        <v>14.88</v>
      </c>
      <c r="H3694" s="263"/>
      <c r="I3694" s="386" t="s">
        <v>928</v>
      </c>
      <c r="J3694" s="386"/>
      <c r="K3694" s="289">
        <v>86.41</v>
      </c>
      <c r="O3694" s="46"/>
      <c r="P3694" s="46"/>
      <c r="Q3694" s="46"/>
      <c r="R3694" s="46"/>
      <c r="S3694" s="46"/>
      <c r="T3694" s="46"/>
      <c r="U3694" s="46"/>
      <c r="V3694" s="46"/>
      <c r="W3694" s="46"/>
      <c r="X3694" s="46"/>
      <c r="Y3694" s="46"/>
    </row>
    <row r="3695" spans="1:25" ht="15" customHeight="1" thickTop="1" x14ac:dyDescent="0.2">
      <c r="A3695" s="46"/>
      <c r="B3695" s="278"/>
      <c r="C3695" s="278"/>
      <c r="D3695" s="278"/>
      <c r="E3695" s="278"/>
      <c r="F3695" s="278"/>
      <c r="G3695" s="278"/>
      <c r="H3695" s="278"/>
      <c r="I3695" s="278"/>
      <c r="J3695" s="278"/>
      <c r="K3695" s="278"/>
      <c r="O3695" s="46"/>
      <c r="P3695" s="46"/>
      <c r="Q3695" s="46"/>
      <c r="R3695" s="46"/>
      <c r="S3695" s="46"/>
      <c r="T3695" s="46"/>
      <c r="U3695" s="46"/>
      <c r="V3695" s="46"/>
      <c r="W3695" s="46"/>
      <c r="X3695" s="46"/>
      <c r="Y3695" s="46"/>
    </row>
    <row r="3696" spans="1:25" ht="15" customHeight="1" x14ac:dyDescent="0.2">
      <c r="A3696" s="46"/>
      <c r="B3696" s="259" t="s">
        <v>826</v>
      </c>
      <c r="C3696" s="267" t="s">
        <v>24</v>
      </c>
      <c r="D3696" s="259" t="s">
        <v>25</v>
      </c>
      <c r="E3696" s="259" t="s">
        <v>26</v>
      </c>
      <c r="F3696" s="387" t="s">
        <v>917</v>
      </c>
      <c r="G3696" s="387"/>
      <c r="H3696" s="271" t="s">
        <v>27</v>
      </c>
      <c r="I3696" s="267" t="s">
        <v>28</v>
      </c>
      <c r="J3696" s="267" t="s">
        <v>29</v>
      </c>
      <c r="K3696" s="267" t="s">
        <v>30</v>
      </c>
      <c r="O3696" s="46"/>
      <c r="P3696" s="46"/>
      <c r="Q3696" s="46"/>
      <c r="R3696" s="46"/>
      <c r="S3696" s="46"/>
      <c r="T3696" s="46"/>
      <c r="U3696" s="46"/>
      <c r="V3696" s="46"/>
      <c r="W3696" s="46"/>
      <c r="X3696" s="46"/>
      <c r="Y3696" s="46"/>
    </row>
    <row r="3697" spans="1:25" ht="15" customHeight="1" x14ac:dyDescent="0.2">
      <c r="A3697" s="46"/>
      <c r="B3697" s="260" t="s">
        <v>918</v>
      </c>
      <c r="C3697" s="275" t="s">
        <v>829</v>
      </c>
      <c r="D3697" s="260" t="s">
        <v>47</v>
      </c>
      <c r="E3697" s="260" t="s">
        <v>830</v>
      </c>
      <c r="F3697" s="388" t="s">
        <v>3976</v>
      </c>
      <c r="G3697" s="388"/>
      <c r="H3697" s="274" t="s">
        <v>49</v>
      </c>
      <c r="I3697" s="277">
        <v>1</v>
      </c>
      <c r="J3697" s="276">
        <v>7.6</v>
      </c>
      <c r="K3697" s="276">
        <v>7.6</v>
      </c>
      <c r="O3697" s="46"/>
      <c r="P3697" s="46"/>
      <c r="Q3697" s="46"/>
      <c r="R3697" s="46"/>
      <c r="S3697" s="46"/>
      <c r="T3697" s="46"/>
      <c r="U3697" s="46"/>
      <c r="V3697" s="46"/>
      <c r="W3697" s="46"/>
      <c r="X3697" s="46"/>
      <c r="Y3697" s="46"/>
    </row>
    <row r="3698" spans="1:25" ht="15" customHeight="1" x14ac:dyDescent="0.2">
      <c r="A3698" s="46"/>
      <c r="B3698" s="261" t="s">
        <v>953</v>
      </c>
      <c r="C3698" s="280" t="s">
        <v>988</v>
      </c>
      <c r="D3698" s="261" t="s">
        <v>47</v>
      </c>
      <c r="E3698" s="261" t="s">
        <v>989</v>
      </c>
      <c r="F3698" s="385" t="s">
        <v>3970</v>
      </c>
      <c r="G3698" s="385"/>
      <c r="H3698" s="279" t="s">
        <v>950</v>
      </c>
      <c r="I3698" s="282">
        <v>6.8770999999999997E-3</v>
      </c>
      <c r="J3698" s="281">
        <v>27.19</v>
      </c>
      <c r="K3698" s="281">
        <v>0.18</v>
      </c>
      <c r="O3698" s="46"/>
      <c r="P3698" s="46"/>
      <c r="Q3698" s="46"/>
      <c r="R3698" s="46"/>
      <c r="S3698" s="46"/>
      <c r="T3698" s="46"/>
      <c r="U3698" s="46"/>
      <c r="V3698" s="46"/>
      <c r="W3698" s="46"/>
      <c r="X3698" s="46"/>
      <c r="Y3698" s="46"/>
    </row>
    <row r="3699" spans="1:25" ht="15" customHeight="1" x14ac:dyDescent="0.2">
      <c r="A3699" s="46"/>
      <c r="B3699" s="261" t="s">
        <v>953</v>
      </c>
      <c r="C3699" s="280" t="s">
        <v>991</v>
      </c>
      <c r="D3699" s="261" t="s">
        <v>47</v>
      </c>
      <c r="E3699" s="261" t="s">
        <v>992</v>
      </c>
      <c r="F3699" s="385" t="s">
        <v>3970</v>
      </c>
      <c r="G3699" s="385"/>
      <c r="H3699" s="279" t="s">
        <v>950</v>
      </c>
      <c r="I3699" s="282">
        <v>6.1899999999999997E-2</v>
      </c>
      <c r="J3699" s="281">
        <v>43.64</v>
      </c>
      <c r="K3699" s="281">
        <v>2.7</v>
      </c>
      <c r="O3699" s="46"/>
      <c r="P3699" s="46"/>
      <c r="Q3699" s="46"/>
      <c r="R3699" s="46"/>
      <c r="S3699" s="46"/>
      <c r="T3699" s="46"/>
      <c r="U3699" s="46"/>
      <c r="V3699" s="46"/>
      <c r="W3699" s="46"/>
      <c r="X3699" s="46"/>
      <c r="Y3699" s="46"/>
    </row>
    <row r="3700" spans="1:25" ht="15" customHeight="1" x14ac:dyDescent="0.2">
      <c r="A3700" s="46"/>
      <c r="B3700" s="262" t="s">
        <v>919</v>
      </c>
      <c r="C3700" s="284" t="s">
        <v>1007</v>
      </c>
      <c r="D3700" s="262" t="s">
        <v>47</v>
      </c>
      <c r="E3700" s="262" t="s">
        <v>1008</v>
      </c>
      <c r="F3700" s="389" t="s">
        <v>923</v>
      </c>
      <c r="G3700" s="389"/>
      <c r="H3700" s="283" t="s">
        <v>49</v>
      </c>
      <c r="I3700" s="286">
        <v>1</v>
      </c>
      <c r="J3700" s="285">
        <v>4.72</v>
      </c>
      <c r="K3700" s="285">
        <v>4.72</v>
      </c>
      <c r="O3700" s="46"/>
      <c r="P3700" s="46"/>
      <c r="Q3700" s="46"/>
      <c r="R3700" s="46"/>
      <c r="S3700" s="46"/>
      <c r="T3700" s="46"/>
      <c r="U3700" s="46"/>
      <c r="V3700" s="46"/>
      <c r="W3700" s="46"/>
      <c r="X3700" s="46"/>
      <c r="Y3700" s="46"/>
    </row>
    <row r="3701" spans="1:25" ht="15" customHeight="1" x14ac:dyDescent="0.2">
      <c r="A3701" s="46"/>
      <c r="B3701" s="263"/>
      <c r="C3701" s="263"/>
      <c r="D3701" s="263"/>
      <c r="E3701" s="263"/>
      <c r="F3701" s="263" t="s">
        <v>924</v>
      </c>
      <c r="G3701" s="289">
        <v>2.58</v>
      </c>
      <c r="H3701" s="263" t="s">
        <v>925</v>
      </c>
      <c r="I3701" s="289">
        <v>0</v>
      </c>
      <c r="J3701" s="263" t="s">
        <v>926</v>
      </c>
      <c r="K3701" s="289">
        <v>2.58</v>
      </c>
      <c r="O3701" s="46"/>
      <c r="P3701" s="46"/>
      <c r="Q3701" s="46"/>
      <c r="R3701" s="46"/>
      <c r="S3701" s="46"/>
      <c r="T3701" s="46"/>
      <c r="U3701" s="46"/>
      <c r="V3701" s="46"/>
      <c r="W3701" s="46"/>
      <c r="X3701" s="46"/>
      <c r="Y3701" s="46"/>
    </row>
    <row r="3702" spans="1:25" ht="15" customHeight="1" thickBot="1" x14ac:dyDescent="0.25">
      <c r="A3702" s="46"/>
      <c r="B3702" s="263"/>
      <c r="C3702" s="263"/>
      <c r="D3702" s="263"/>
      <c r="E3702" s="263"/>
      <c r="F3702" s="263" t="s">
        <v>927</v>
      </c>
      <c r="G3702" s="289">
        <v>1.58</v>
      </c>
      <c r="H3702" s="263"/>
      <c r="I3702" s="386" t="s">
        <v>928</v>
      </c>
      <c r="J3702" s="386"/>
      <c r="K3702" s="289">
        <v>9.18</v>
      </c>
      <c r="O3702" s="46"/>
      <c r="P3702" s="46"/>
      <c r="Q3702" s="46"/>
      <c r="R3702" s="46"/>
      <c r="S3702" s="46"/>
      <c r="T3702" s="46"/>
      <c r="U3702" s="46"/>
      <c r="V3702" s="46"/>
      <c r="W3702" s="46"/>
      <c r="X3702" s="46"/>
      <c r="Y3702" s="46"/>
    </row>
    <row r="3703" spans="1:25" ht="15" customHeight="1" thickTop="1" x14ac:dyDescent="0.2">
      <c r="A3703" s="46"/>
      <c r="B3703" s="278"/>
      <c r="C3703" s="278"/>
      <c r="D3703" s="278"/>
      <c r="E3703" s="278"/>
      <c r="F3703" s="278"/>
      <c r="G3703" s="278"/>
      <c r="H3703" s="278"/>
      <c r="I3703" s="278"/>
      <c r="J3703" s="278"/>
      <c r="K3703" s="278"/>
      <c r="O3703" s="46"/>
      <c r="P3703" s="46"/>
      <c r="Q3703" s="46"/>
      <c r="R3703" s="46"/>
      <c r="S3703" s="46"/>
      <c r="T3703" s="46"/>
      <c r="U3703" s="46"/>
      <c r="V3703" s="46"/>
      <c r="W3703" s="46"/>
      <c r="X3703" s="46"/>
      <c r="Y3703" s="46"/>
    </row>
    <row r="3704" spans="1:25" ht="15" customHeight="1" x14ac:dyDescent="0.2">
      <c r="A3704" s="46"/>
      <c r="B3704" s="259" t="s">
        <v>833</v>
      </c>
      <c r="C3704" s="267" t="s">
        <v>24</v>
      </c>
      <c r="D3704" s="259" t="s">
        <v>25</v>
      </c>
      <c r="E3704" s="259" t="s">
        <v>26</v>
      </c>
      <c r="F3704" s="387" t="s">
        <v>917</v>
      </c>
      <c r="G3704" s="387"/>
      <c r="H3704" s="271" t="s">
        <v>27</v>
      </c>
      <c r="I3704" s="267" t="s">
        <v>28</v>
      </c>
      <c r="J3704" s="267" t="s">
        <v>29</v>
      </c>
      <c r="K3704" s="267" t="s">
        <v>30</v>
      </c>
      <c r="O3704" s="46"/>
      <c r="P3704" s="46"/>
      <c r="Q3704" s="46"/>
      <c r="R3704" s="46"/>
      <c r="S3704" s="46"/>
      <c r="T3704" s="46"/>
      <c r="U3704" s="46"/>
      <c r="V3704" s="46"/>
      <c r="W3704" s="46"/>
      <c r="X3704" s="46"/>
      <c r="Y3704" s="46"/>
    </row>
    <row r="3705" spans="1:25" ht="15" customHeight="1" x14ac:dyDescent="0.2">
      <c r="A3705" s="46"/>
      <c r="B3705" s="260" t="s">
        <v>918</v>
      </c>
      <c r="C3705" s="275" t="s">
        <v>3509</v>
      </c>
      <c r="D3705" s="260" t="s">
        <v>47</v>
      </c>
      <c r="E3705" s="260" t="s">
        <v>3510</v>
      </c>
      <c r="F3705" s="388" t="s">
        <v>952</v>
      </c>
      <c r="G3705" s="388"/>
      <c r="H3705" s="274" t="s">
        <v>83</v>
      </c>
      <c r="I3705" s="277">
        <v>1</v>
      </c>
      <c r="J3705" s="276">
        <v>28.45</v>
      </c>
      <c r="K3705" s="276">
        <v>28.45</v>
      </c>
      <c r="O3705" s="46"/>
      <c r="P3705" s="46"/>
      <c r="Q3705" s="46"/>
      <c r="R3705" s="46"/>
      <c r="S3705" s="46"/>
      <c r="T3705" s="46"/>
      <c r="U3705" s="46"/>
      <c r="V3705" s="46"/>
      <c r="W3705" s="46"/>
      <c r="X3705" s="46"/>
      <c r="Y3705" s="46"/>
    </row>
    <row r="3706" spans="1:25" ht="15" customHeight="1" x14ac:dyDescent="0.2">
      <c r="A3706" s="46"/>
      <c r="B3706" s="261" t="s">
        <v>953</v>
      </c>
      <c r="C3706" s="280" t="s">
        <v>954</v>
      </c>
      <c r="D3706" s="261" t="s">
        <v>47</v>
      </c>
      <c r="E3706" s="261" t="s">
        <v>955</v>
      </c>
      <c r="F3706" s="385" t="s">
        <v>3970</v>
      </c>
      <c r="G3706" s="385"/>
      <c r="H3706" s="279" t="s">
        <v>950</v>
      </c>
      <c r="I3706" s="282">
        <v>5.8999999999999997E-2</v>
      </c>
      <c r="J3706" s="281">
        <v>34.46</v>
      </c>
      <c r="K3706" s="281">
        <v>2.0299999999999998</v>
      </c>
      <c r="O3706" s="46"/>
      <c r="P3706" s="46"/>
      <c r="Q3706" s="46"/>
      <c r="R3706" s="46"/>
      <c r="S3706" s="46"/>
      <c r="T3706" s="46"/>
      <c r="U3706" s="46"/>
      <c r="V3706" s="46"/>
      <c r="W3706" s="46"/>
      <c r="X3706" s="46"/>
      <c r="Y3706" s="46"/>
    </row>
    <row r="3707" spans="1:25" ht="45.6" customHeight="1" x14ac:dyDescent="0.2">
      <c r="A3707" s="46"/>
      <c r="B3707" s="261" t="s">
        <v>953</v>
      </c>
      <c r="C3707" s="280" t="s">
        <v>957</v>
      </c>
      <c r="D3707" s="261" t="s">
        <v>47</v>
      </c>
      <c r="E3707" s="261" t="s">
        <v>958</v>
      </c>
      <c r="F3707" s="385" t="s">
        <v>3970</v>
      </c>
      <c r="G3707" s="385"/>
      <c r="H3707" s="279" t="s">
        <v>950</v>
      </c>
      <c r="I3707" s="282">
        <v>5.8999999999999997E-2</v>
      </c>
      <c r="J3707" s="281">
        <v>26.08</v>
      </c>
      <c r="K3707" s="281">
        <v>1.53</v>
      </c>
      <c r="O3707" s="46"/>
      <c r="P3707" s="46"/>
      <c r="Q3707" s="46"/>
      <c r="R3707" s="46"/>
      <c r="S3707" s="46"/>
      <c r="T3707" s="46"/>
      <c r="U3707" s="46"/>
      <c r="V3707" s="46"/>
      <c r="W3707" s="46"/>
      <c r="X3707" s="46"/>
      <c r="Y3707" s="46"/>
    </row>
    <row r="3708" spans="1:25" ht="15" customHeight="1" x14ac:dyDescent="0.2">
      <c r="A3708" s="46"/>
      <c r="B3708" s="262" t="s">
        <v>919</v>
      </c>
      <c r="C3708" s="284" t="s">
        <v>1788</v>
      </c>
      <c r="D3708" s="262" t="s">
        <v>47</v>
      </c>
      <c r="E3708" s="262" t="s">
        <v>1789</v>
      </c>
      <c r="F3708" s="389" t="s">
        <v>923</v>
      </c>
      <c r="G3708" s="389"/>
      <c r="H3708" s="283" t="s">
        <v>83</v>
      </c>
      <c r="I3708" s="286">
        <v>1.0210999999999999</v>
      </c>
      <c r="J3708" s="285">
        <v>3.78</v>
      </c>
      <c r="K3708" s="285">
        <v>3.85</v>
      </c>
      <c r="O3708" s="46"/>
      <c r="P3708" s="46"/>
      <c r="Q3708" s="46"/>
      <c r="R3708" s="46"/>
      <c r="S3708" s="46"/>
      <c r="T3708" s="46"/>
      <c r="U3708" s="46"/>
      <c r="V3708" s="46"/>
      <c r="W3708" s="46"/>
      <c r="X3708" s="46"/>
      <c r="Y3708" s="46"/>
    </row>
    <row r="3709" spans="1:25" ht="15" customHeight="1" x14ac:dyDescent="0.2">
      <c r="A3709" s="46"/>
      <c r="B3709" s="262" t="s">
        <v>919</v>
      </c>
      <c r="C3709" s="284" t="s">
        <v>1787</v>
      </c>
      <c r="D3709" s="262" t="s">
        <v>47</v>
      </c>
      <c r="E3709" s="262" t="s">
        <v>2749</v>
      </c>
      <c r="F3709" s="389" t="s">
        <v>923</v>
      </c>
      <c r="G3709" s="389"/>
      <c r="H3709" s="283" t="s">
        <v>83</v>
      </c>
      <c r="I3709" s="286">
        <v>1.0210999999999999</v>
      </c>
      <c r="J3709" s="285">
        <v>20.61</v>
      </c>
      <c r="K3709" s="285">
        <v>21.04</v>
      </c>
      <c r="O3709" s="46"/>
      <c r="P3709" s="46"/>
      <c r="Q3709" s="46"/>
      <c r="R3709" s="46"/>
      <c r="S3709" s="46"/>
      <c r="T3709" s="46"/>
      <c r="U3709" s="46"/>
      <c r="V3709" s="46"/>
      <c r="W3709" s="46"/>
      <c r="X3709" s="46"/>
      <c r="Y3709" s="46"/>
    </row>
    <row r="3710" spans="1:25" ht="15" customHeight="1" x14ac:dyDescent="0.2">
      <c r="A3710" s="46"/>
      <c r="B3710" s="263"/>
      <c r="C3710" s="263"/>
      <c r="D3710" s="263"/>
      <c r="E3710" s="263"/>
      <c r="F3710" s="263" t="s">
        <v>924</v>
      </c>
      <c r="G3710" s="289">
        <v>3.14</v>
      </c>
      <c r="H3710" s="263" t="s">
        <v>925</v>
      </c>
      <c r="I3710" s="289">
        <v>0</v>
      </c>
      <c r="J3710" s="263" t="s">
        <v>926</v>
      </c>
      <c r="K3710" s="289">
        <v>3.14</v>
      </c>
      <c r="O3710" s="46"/>
      <c r="P3710" s="46"/>
      <c r="Q3710" s="46"/>
      <c r="R3710" s="46"/>
      <c r="S3710" s="46"/>
      <c r="T3710" s="46"/>
      <c r="U3710" s="46"/>
      <c r="V3710" s="46"/>
      <c r="W3710" s="46"/>
      <c r="X3710" s="46"/>
      <c r="Y3710" s="46"/>
    </row>
    <row r="3711" spans="1:25" ht="15" customHeight="1" thickBot="1" x14ac:dyDescent="0.25">
      <c r="A3711" s="46"/>
      <c r="B3711" s="263"/>
      <c r="C3711" s="263"/>
      <c r="D3711" s="263"/>
      <c r="E3711" s="263"/>
      <c r="F3711" s="263" t="s">
        <v>927</v>
      </c>
      <c r="G3711" s="289">
        <v>5.92</v>
      </c>
      <c r="H3711" s="263"/>
      <c r="I3711" s="386" t="s">
        <v>928</v>
      </c>
      <c r="J3711" s="386"/>
      <c r="K3711" s="289">
        <v>34.369999999999997</v>
      </c>
      <c r="O3711" s="46"/>
      <c r="P3711" s="46"/>
      <c r="Q3711" s="46"/>
      <c r="R3711" s="46"/>
      <c r="S3711" s="46"/>
      <c r="T3711" s="46"/>
      <c r="U3711" s="46"/>
      <c r="V3711" s="46"/>
      <c r="W3711" s="46"/>
      <c r="X3711" s="46"/>
      <c r="Y3711" s="46"/>
    </row>
    <row r="3712" spans="1:25" ht="15" customHeight="1" thickTop="1" x14ac:dyDescent="0.2">
      <c r="A3712" s="46"/>
      <c r="B3712" s="278"/>
      <c r="C3712" s="278"/>
      <c r="D3712" s="278"/>
      <c r="E3712" s="278"/>
      <c r="F3712" s="278"/>
      <c r="G3712" s="278"/>
      <c r="H3712" s="278"/>
      <c r="I3712" s="278"/>
      <c r="J3712" s="278"/>
      <c r="K3712" s="278"/>
      <c r="O3712" s="46"/>
      <c r="P3712" s="46"/>
      <c r="Q3712" s="46"/>
      <c r="R3712" s="46"/>
      <c r="S3712" s="46"/>
      <c r="T3712" s="46"/>
      <c r="U3712" s="46"/>
      <c r="V3712" s="46"/>
      <c r="W3712" s="46"/>
      <c r="X3712" s="46"/>
      <c r="Y3712" s="46"/>
    </row>
    <row r="3713" spans="1:25" ht="15" customHeight="1" x14ac:dyDescent="0.2">
      <c r="A3713" s="46"/>
      <c r="B3713" s="259" t="s">
        <v>834</v>
      </c>
      <c r="C3713" s="267" t="s">
        <v>24</v>
      </c>
      <c r="D3713" s="259" t="s">
        <v>25</v>
      </c>
      <c r="E3713" s="259" t="s">
        <v>26</v>
      </c>
      <c r="F3713" s="387" t="s">
        <v>917</v>
      </c>
      <c r="G3713" s="387"/>
      <c r="H3713" s="271" t="s">
        <v>27</v>
      </c>
      <c r="I3713" s="267" t="s">
        <v>28</v>
      </c>
      <c r="J3713" s="267" t="s">
        <v>29</v>
      </c>
      <c r="K3713" s="267" t="s">
        <v>30</v>
      </c>
      <c r="O3713" s="46"/>
      <c r="P3713" s="46"/>
      <c r="Q3713" s="46"/>
      <c r="R3713" s="46"/>
      <c r="S3713" s="46"/>
      <c r="T3713" s="46"/>
      <c r="U3713" s="46"/>
      <c r="V3713" s="46"/>
      <c r="W3713" s="46"/>
      <c r="X3713" s="46"/>
      <c r="Y3713" s="46"/>
    </row>
    <row r="3714" spans="1:25" ht="15" customHeight="1" x14ac:dyDescent="0.2">
      <c r="A3714" s="46"/>
      <c r="B3714" s="260" t="s">
        <v>918</v>
      </c>
      <c r="C3714" s="275" t="s">
        <v>835</v>
      </c>
      <c r="D3714" s="260" t="s">
        <v>47</v>
      </c>
      <c r="E3714" s="260" t="s">
        <v>836</v>
      </c>
      <c r="F3714" s="388" t="s">
        <v>4034</v>
      </c>
      <c r="G3714" s="388"/>
      <c r="H3714" s="274" t="s">
        <v>83</v>
      </c>
      <c r="I3714" s="277">
        <v>1</v>
      </c>
      <c r="J3714" s="276">
        <v>50.55</v>
      </c>
      <c r="K3714" s="276">
        <v>50.55</v>
      </c>
      <c r="O3714" s="46"/>
      <c r="P3714" s="46"/>
      <c r="Q3714" s="46"/>
      <c r="R3714" s="46"/>
      <c r="S3714" s="46"/>
      <c r="T3714" s="46"/>
      <c r="U3714" s="46"/>
      <c r="V3714" s="46"/>
      <c r="W3714" s="46"/>
      <c r="X3714" s="46"/>
      <c r="Y3714" s="46"/>
    </row>
    <row r="3715" spans="1:25" ht="15" customHeight="1" x14ac:dyDescent="0.2">
      <c r="A3715" s="46"/>
      <c r="B3715" s="261" t="s">
        <v>953</v>
      </c>
      <c r="C3715" s="280" t="s">
        <v>1791</v>
      </c>
      <c r="D3715" s="261" t="s">
        <v>47</v>
      </c>
      <c r="E3715" s="261" t="s">
        <v>1792</v>
      </c>
      <c r="F3715" s="385" t="s">
        <v>4032</v>
      </c>
      <c r="G3715" s="385"/>
      <c r="H3715" s="279" t="s">
        <v>83</v>
      </c>
      <c r="I3715" s="282">
        <v>1</v>
      </c>
      <c r="J3715" s="281">
        <v>4.7</v>
      </c>
      <c r="K3715" s="281">
        <v>4.7</v>
      </c>
      <c r="O3715" s="46"/>
      <c r="P3715" s="46"/>
      <c r="Q3715" s="46"/>
      <c r="R3715" s="46"/>
      <c r="S3715" s="46"/>
      <c r="T3715" s="46"/>
      <c r="U3715" s="46"/>
      <c r="V3715" s="46"/>
      <c r="W3715" s="46"/>
      <c r="X3715" s="46"/>
      <c r="Y3715" s="46"/>
    </row>
    <row r="3716" spans="1:25" ht="15" customHeight="1" x14ac:dyDescent="0.2">
      <c r="A3716" s="46"/>
      <c r="B3716" s="261" t="s">
        <v>953</v>
      </c>
      <c r="C3716" s="280" t="s">
        <v>2750</v>
      </c>
      <c r="D3716" s="261" t="s">
        <v>47</v>
      </c>
      <c r="E3716" s="261" t="s">
        <v>2751</v>
      </c>
      <c r="F3716" s="385" t="s">
        <v>4035</v>
      </c>
      <c r="G3716" s="385"/>
      <c r="H3716" s="279" t="s">
        <v>83</v>
      </c>
      <c r="I3716" s="282">
        <v>1</v>
      </c>
      <c r="J3716" s="281">
        <v>45.85</v>
      </c>
      <c r="K3716" s="281">
        <v>45.85</v>
      </c>
      <c r="O3716" s="46"/>
      <c r="P3716" s="46"/>
      <c r="Q3716" s="46"/>
      <c r="R3716" s="46"/>
      <c r="S3716" s="46"/>
      <c r="T3716" s="46"/>
      <c r="U3716" s="46"/>
      <c r="V3716" s="46"/>
      <c r="W3716" s="46"/>
      <c r="X3716" s="46"/>
      <c r="Y3716" s="46"/>
    </row>
    <row r="3717" spans="1:25" ht="45.6" customHeight="1" x14ac:dyDescent="0.2">
      <c r="A3717" s="46"/>
      <c r="B3717" s="263"/>
      <c r="C3717" s="263"/>
      <c r="D3717" s="263"/>
      <c r="E3717" s="263"/>
      <c r="F3717" s="263" t="s">
        <v>924</v>
      </c>
      <c r="G3717" s="289">
        <v>5.29</v>
      </c>
      <c r="H3717" s="263" t="s">
        <v>925</v>
      </c>
      <c r="I3717" s="289">
        <v>0</v>
      </c>
      <c r="J3717" s="263" t="s">
        <v>926</v>
      </c>
      <c r="K3717" s="289">
        <v>5.29</v>
      </c>
      <c r="O3717" s="46"/>
      <c r="P3717" s="46"/>
      <c r="Q3717" s="46"/>
      <c r="R3717" s="46"/>
      <c r="S3717" s="46"/>
      <c r="T3717" s="46"/>
      <c r="U3717" s="46"/>
      <c r="V3717" s="46"/>
      <c r="W3717" s="46"/>
      <c r="X3717" s="46"/>
      <c r="Y3717" s="46"/>
    </row>
    <row r="3718" spans="1:25" ht="15" customHeight="1" thickBot="1" x14ac:dyDescent="0.25">
      <c r="A3718" s="46"/>
      <c r="B3718" s="263"/>
      <c r="C3718" s="263"/>
      <c r="D3718" s="263"/>
      <c r="E3718" s="263"/>
      <c r="F3718" s="263" t="s">
        <v>927</v>
      </c>
      <c r="G3718" s="289">
        <v>10.51</v>
      </c>
      <c r="H3718" s="263"/>
      <c r="I3718" s="386" t="s">
        <v>928</v>
      </c>
      <c r="J3718" s="386"/>
      <c r="K3718" s="289">
        <v>61.06</v>
      </c>
      <c r="O3718" s="46"/>
      <c r="P3718" s="46"/>
      <c r="Q3718" s="46"/>
      <c r="R3718" s="46"/>
      <c r="S3718" s="46"/>
      <c r="T3718" s="46"/>
      <c r="U3718" s="46"/>
      <c r="V3718" s="46"/>
      <c r="W3718" s="46"/>
      <c r="X3718" s="46"/>
      <c r="Y3718" s="46"/>
    </row>
    <row r="3719" spans="1:25" ht="15" customHeight="1" thickTop="1" x14ac:dyDescent="0.2">
      <c r="A3719" s="46"/>
      <c r="B3719" s="278"/>
      <c r="C3719" s="278"/>
      <c r="D3719" s="278"/>
      <c r="E3719" s="278"/>
      <c r="F3719" s="278"/>
      <c r="G3719" s="278"/>
      <c r="H3719" s="278"/>
      <c r="I3719" s="278"/>
      <c r="J3719" s="278"/>
      <c r="K3719" s="278"/>
      <c r="O3719" s="46"/>
      <c r="P3719" s="46"/>
      <c r="Q3719" s="46"/>
      <c r="R3719" s="46"/>
      <c r="S3719" s="46"/>
      <c r="T3719" s="46"/>
      <c r="U3719" s="46"/>
      <c r="V3719" s="46"/>
      <c r="W3719" s="46"/>
      <c r="X3719" s="46"/>
      <c r="Y3719" s="46"/>
    </row>
    <row r="3720" spans="1:25" ht="15" customHeight="1" x14ac:dyDescent="0.2">
      <c r="A3720" s="46"/>
      <c r="B3720" s="259" t="s">
        <v>837</v>
      </c>
      <c r="C3720" s="267" t="s">
        <v>24</v>
      </c>
      <c r="D3720" s="259" t="s">
        <v>25</v>
      </c>
      <c r="E3720" s="259" t="s">
        <v>26</v>
      </c>
      <c r="F3720" s="387" t="s">
        <v>917</v>
      </c>
      <c r="G3720" s="387"/>
      <c r="H3720" s="271" t="s">
        <v>27</v>
      </c>
      <c r="I3720" s="267" t="s">
        <v>28</v>
      </c>
      <c r="J3720" s="267" t="s">
        <v>29</v>
      </c>
      <c r="K3720" s="267" t="s">
        <v>30</v>
      </c>
      <c r="O3720" s="46"/>
      <c r="P3720" s="46"/>
      <c r="Q3720" s="46"/>
      <c r="R3720" s="46"/>
      <c r="S3720" s="46"/>
      <c r="T3720" s="46"/>
      <c r="U3720" s="46"/>
      <c r="V3720" s="46"/>
      <c r="W3720" s="46"/>
      <c r="X3720" s="46"/>
      <c r="Y3720" s="46"/>
    </row>
    <row r="3721" spans="1:25" ht="15" customHeight="1" x14ac:dyDescent="0.2">
      <c r="A3721" s="46"/>
      <c r="B3721" s="260" t="s">
        <v>918</v>
      </c>
      <c r="C3721" s="275" t="s">
        <v>838</v>
      </c>
      <c r="D3721" s="260" t="s">
        <v>47</v>
      </c>
      <c r="E3721" s="260" t="s">
        <v>839</v>
      </c>
      <c r="F3721" s="388" t="s">
        <v>4034</v>
      </c>
      <c r="G3721" s="388"/>
      <c r="H3721" s="274" t="s">
        <v>83</v>
      </c>
      <c r="I3721" s="277">
        <v>1</v>
      </c>
      <c r="J3721" s="276">
        <v>63.68</v>
      </c>
      <c r="K3721" s="276">
        <v>63.68</v>
      </c>
      <c r="O3721" s="46"/>
      <c r="P3721" s="46"/>
      <c r="Q3721" s="46"/>
      <c r="R3721" s="46"/>
      <c r="S3721" s="46"/>
      <c r="T3721" s="46"/>
      <c r="U3721" s="46"/>
      <c r="V3721" s="46"/>
      <c r="W3721" s="46"/>
      <c r="X3721" s="46"/>
      <c r="Y3721" s="46"/>
    </row>
    <row r="3722" spans="1:25" ht="15" customHeight="1" x14ac:dyDescent="0.2">
      <c r="A3722" s="46"/>
      <c r="B3722" s="261" t="s">
        <v>953</v>
      </c>
      <c r="C3722" s="280" t="s">
        <v>1791</v>
      </c>
      <c r="D3722" s="261" t="s">
        <v>47</v>
      </c>
      <c r="E3722" s="261" t="s">
        <v>1792</v>
      </c>
      <c r="F3722" s="385" t="s">
        <v>4032</v>
      </c>
      <c r="G3722" s="385"/>
      <c r="H3722" s="279" t="s">
        <v>83</v>
      </c>
      <c r="I3722" s="282">
        <v>1</v>
      </c>
      <c r="J3722" s="281">
        <v>4.7</v>
      </c>
      <c r="K3722" s="281">
        <v>4.7</v>
      </c>
      <c r="O3722" s="46"/>
      <c r="P3722" s="46"/>
      <c r="Q3722" s="46"/>
      <c r="R3722" s="46"/>
      <c r="S3722" s="46"/>
      <c r="T3722" s="46"/>
      <c r="U3722" s="46"/>
      <c r="V3722" s="46"/>
      <c r="W3722" s="46"/>
      <c r="X3722" s="46"/>
      <c r="Y3722" s="46"/>
    </row>
    <row r="3723" spans="1:25" ht="15" customHeight="1" x14ac:dyDescent="0.2">
      <c r="A3723" s="46"/>
      <c r="B3723" s="261" t="s">
        <v>953</v>
      </c>
      <c r="C3723" s="280" t="s">
        <v>2752</v>
      </c>
      <c r="D3723" s="261" t="s">
        <v>47</v>
      </c>
      <c r="E3723" s="261" t="s">
        <v>2753</v>
      </c>
      <c r="F3723" s="385" t="s">
        <v>4035</v>
      </c>
      <c r="G3723" s="385"/>
      <c r="H3723" s="279" t="s">
        <v>83</v>
      </c>
      <c r="I3723" s="282">
        <v>1</v>
      </c>
      <c r="J3723" s="281">
        <v>58.98</v>
      </c>
      <c r="K3723" s="281">
        <v>58.98</v>
      </c>
      <c r="O3723" s="46"/>
      <c r="P3723" s="46"/>
      <c r="Q3723" s="46"/>
      <c r="R3723" s="46"/>
      <c r="S3723" s="46"/>
      <c r="T3723" s="46"/>
      <c r="U3723" s="46"/>
      <c r="V3723" s="46"/>
      <c r="W3723" s="46"/>
      <c r="X3723" s="46"/>
      <c r="Y3723" s="46"/>
    </row>
    <row r="3724" spans="1:25" ht="15" customHeight="1" x14ac:dyDescent="0.2">
      <c r="A3724" s="46"/>
      <c r="B3724" s="263"/>
      <c r="C3724" s="263"/>
      <c r="D3724" s="263"/>
      <c r="E3724" s="263"/>
      <c r="F3724" s="263" t="s">
        <v>924</v>
      </c>
      <c r="G3724" s="289">
        <v>5.84</v>
      </c>
      <c r="H3724" s="263" t="s">
        <v>925</v>
      </c>
      <c r="I3724" s="289">
        <v>0</v>
      </c>
      <c r="J3724" s="263" t="s">
        <v>926</v>
      </c>
      <c r="K3724" s="289">
        <v>5.84</v>
      </c>
      <c r="O3724" s="46"/>
      <c r="P3724" s="46"/>
      <c r="Q3724" s="46"/>
      <c r="R3724" s="46"/>
      <c r="S3724" s="46"/>
      <c r="T3724" s="46"/>
      <c r="U3724" s="46"/>
      <c r="V3724" s="46"/>
      <c r="W3724" s="46"/>
      <c r="X3724" s="46"/>
      <c r="Y3724" s="46"/>
    </row>
    <row r="3725" spans="1:25" ht="15" customHeight="1" thickBot="1" x14ac:dyDescent="0.25">
      <c r="A3725" s="46"/>
      <c r="B3725" s="263"/>
      <c r="C3725" s="263"/>
      <c r="D3725" s="263"/>
      <c r="E3725" s="263"/>
      <c r="F3725" s="263" t="s">
        <v>927</v>
      </c>
      <c r="G3725" s="289">
        <v>13.25</v>
      </c>
      <c r="H3725" s="263"/>
      <c r="I3725" s="386" t="s">
        <v>928</v>
      </c>
      <c r="J3725" s="386"/>
      <c r="K3725" s="289">
        <v>76.930000000000007</v>
      </c>
      <c r="O3725" s="46"/>
      <c r="P3725" s="46"/>
      <c r="Q3725" s="46"/>
      <c r="R3725" s="46"/>
      <c r="S3725" s="46"/>
      <c r="T3725" s="46"/>
      <c r="U3725" s="46"/>
      <c r="V3725" s="46"/>
      <c r="W3725" s="46"/>
      <c r="X3725" s="46"/>
      <c r="Y3725" s="46"/>
    </row>
    <row r="3726" spans="1:25" ht="15" customHeight="1" thickTop="1" x14ac:dyDescent="0.2">
      <c r="A3726" s="46"/>
      <c r="B3726" s="278"/>
      <c r="C3726" s="278"/>
      <c r="D3726" s="278"/>
      <c r="E3726" s="278"/>
      <c r="F3726" s="278"/>
      <c r="G3726" s="278"/>
      <c r="H3726" s="278"/>
      <c r="I3726" s="278"/>
      <c r="J3726" s="278"/>
      <c r="K3726" s="278"/>
      <c r="O3726" s="46"/>
      <c r="P3726" s="46"/>
      <c r="Q3726" s="46"/>
      <c r="R3726" s="46"/>
      <c r="S3726" s="46"/>
      <c r="T3726" s="46"/>
      <c r="U3726" s="46"/>
      <c r="V3726" s="46"/>
      <c r="W3726" s="46"/>
      <c r="X3726" s="46"/>
      <c r="Y3726" s="46"/>
    </row>
    <row r="3727" spans="1:25" ht="15" customHeight="1" x14ac:dyDescent="0.2">
      <c r="A3727" s="46"/>
      <c r="B3727" s="259" t="s">
        <v>840</v>
      </c>
      <c r="C3727" s="267" t="s">
        <v>24</v>
      </c>
      <c r="D3727" s="259" t="s">
        <v>25</v>
      </c>
      <c r="E3727" s="259" t="s">
        <v>26</v>
      </c>
      <c r="F3727" s="387" t="s">
        <v>917</v>
      </c>
      <c r="G3727" s="387"/>
      <c r="H3727" s="271" t="s">
        <v>27</v>
      </c>
      <c r="I3727" s="267" t="s">
        <v>28</v>
      </c>
      <c r="J3727" s="267" t="s">
        <v>29</v>
      </c>
      <c r="K3727" s="267" t="s">
        <v>30</v>
      </c>
      <c r="O3727" s="46"/>
      <c r="P3727" s="46"/>
      <c r="Q3727" s="46"/>
      <c r="R3727" s="46"/>
      <c r="S3727" s="46"/>
      <c r="T3727" s="46"/>
      <c r="U3727" s="46"/>
      <c r="V3727" s="46"/>
      <c r="W3727" s="46"/>
      <c r="X3727" s="46"/>
      <c r="Y3727" s="46"/>
    </row>
    <row r="3728" spans="1:25" ht="15" customHeight="1" x14ac:dyDescent="0.2">
      <c r="A3728" s="46"/>
      <c r="B3728" s="260" t="s">
        <v>918</v>
      </c>
      <c r="C3728" s="275" t="s">
        <v>841</v>
      </c>
      <c r="D3728" s="260" t="s">
        <v>47</v>
      </c>
      <c r="E3728" s="260" t="s">
        <v>2608</v>
      </c>
      <c r="F3728" s="388" t="s">
        <v>4035</v>
      </c>
      <c r="G3728" s="388"/>
      <c r="H3728" s="274" t="s">
        <v>83</v>
      </c>
      <c r="I3728" s="277">
        <v>1</v>
      </c>
      <c r="J3728" s="276">
        <v>72.44</v>
      </c>
      <c r="K3728" s="276">
        <v>72.44</v>
      </c>
      <c r="O3728" s="46"/>
      <c r="P3728" s="46"/>
      <c r="Q3728" s="46"/>
      <c r="R3728" s="46"/>
      <c r="S3728" s="46"/>
      <c r="T3728" s="46"/>
      <c r="U3728" s="46"/>
      <c r="V3728" s="46"/>
      <c r="W3728" s="46"/>
      <c r="X3728" s="46"/>
      <c r="Y3728" s="46"/>
    </row>
    <row r="3729" spans="1:25" ht="15" customHeight="1" x14ac:dyDescent="0.2">
      <c r="A3729" s="46"/>
      <c r="B3729" s="261" t="s">
        <v>953</v>
      </c>
      <c r="C3729" s="280" t="s">
        <v>1144</v>
      </c>
      <c r="D3729" s="261" t="s">
        <v>47</v>
      </c>
      <c r="E3729" s="261" t="s">
        <v>1145</v>
      </c>
      <c r="F3729" s="385" t="s">
        <v>3970</v>
      </c>
      <c r="G3729" s="385"/>
      <c r="H3729" s="279" t="s">
        <v>950</v>
      </c>
      <c r="I3729" s="282">
        <v>7.1814000000000003E-2</v>
      </c>
      <c r="J3729" s="281">
        <v>25.97</v>
      </c>
      <c r="K3729" s="281">
        <v>1.86</v>
      </c>
      <c r="O3729" s="46"/>
      <c r="P3729" s="46"/>
      <c r="Q3729" s="46"/>
      <c r="R3729" s="46"/>
      <c r="S3729" s="46"/>
      <c r="T3729" s="46"/>
      <c r="U3729" s="46"/>
      <c r="V3729" s="46"/>
      <c r="W3729" s="46"/>
      <c r="X3729" s="46"/>
      <c r="Y3729" s="46"/>
    </row>
    <row r="3730" spans="1:25" ht="15" customHeight="1" x14ac:dyDescent="0.2">
      <c r="A3730" s="46"/>
      <c r="B3730" s="261" t="s">
        <v>953</v>
      </c>
      <c r="C3730" s="280" t="s">
        <v>2754</v>
      </c>
      <c r="D3730" s="261" t="s">
        <v>47</v>
      </c>
      <c r="E3730" s="261" t="s">
        <v>2755</v>
      </c>
      <c r="F3730" s="385" t="s">
        <v>3970</v>
      </c>
      <c r="G3730" s="385"/>
      <c r="H3730" s="279" t="s">
        <v>950</v>
      </c>
      <c r="I3730" s="282">
        <v>7.1814000000000003E-2</v>
      </c>
      <c r="J3730" s="281">
        <v>43.17</v>
      </c>
      <c r="K3730" s="281">
        <v>3.1</v>
      </c>
      <c r="O3730" s="46"/>
      <c r="P3730" s="46"/>
      <c r="Q3730" s="46"/>
      <c r="R3730" s="46"/>
      <c r="S3730" s="46"/>
      <c r="T3730" s="46"/>
      <c r="U3730" s="46"/>
      <c r="V3730" s="46"/>
      <c r="W3730" s="46"/>
      <c r="X3730" s="46"/>
      <c r="Y3730" s="46"/>
    </row>
    <row r="3731" spans="1:25" ht="15" customHeight="1" x14ac:dyDescent="0.2">
      <c r="A3731" s="46"/>
      <c r="B3731" s="262" t="s">
        <v>919</v>
      </c>
      <c r="C3731" s="284" t="s">
        <v>1795</v>
      </c>
      <c r="D3731" s="262" t="s">
        <v>47</v>
      </c>
      <c r="E3731" s="262" t="s">
        <v>2756</v>
      </c>
      <c r="F3731" s="389" t="s">
        <v>923</v>
      </c>
      <c r="G3731" s="389"/>
      <c r="H3731" s="283" t="s">
        <v>83</v>
      </c>
      <c r="I3731" s="286">
        <v>1.0227269999999999</v>
      </c>
      <c r="J3731" s="285">
        <v>53.49</v>
      </c>
      <c r="K3731" s="285">
        <v>54.7</v>
      </c>
      <c r="O3731" s="46"/>
      <c r="P3731" s="46"/>
      <c r="Q3731" s="46"/>
      <c r="R3731" s="46"/>
      <c r="S3731" s="46"/>
      <c r="T3731" s="46"/>
      <c r="U3731" s="46"/>
      <c r="V3731" s="46"/>
      <c r="W3731" s="46"/>
      <c r="X3731" s="46"/>
      <c r="Y3731" s="46"/>
    </row>
    <row r="3732" spans="1:25" ht="15" customHeight="1" x14ac:dyDescent="0.2">
      <c r="A3732" s="46"/>
      <c r="B3732" s="262" t="s">
        <v>919</v>
      </c>
      <c r="C3732" s="284" t="s">
        <v>1793</v>
      </c>
      <c r="D3732" s="262" t="s">
        <v>47</v>
      </c>
      <c r="E3732" s="262" t="s">
        <v>1794</v>
      </c>
      <c r="F3732" s="389" t="s">
        <v>923</v>
      </c>
      <c r="G3732" s="389"/>
      <c r="H3732" s="283" t="s">
        <v>83</v>
      </c>
      <c r="I3732" s="286">
        <v>1.0227269999999999</v>
      </c>
      <c r="J3732" s="285">
        <v>12.5</v>
      </c>
      <c r="K3732" s="285">
        <v>12.78</v>
      </c>
      <c r="O3732" s="46"/>
      <c r="P3732" s="46"/>
      <c r="Q3732" s="46"/>
      <c r="R3732" s="46"/>
      <c r="S3732" s="46"/>
      <c r="T3732" s="46"/>
      <c r="U3732" s="46"/>
      <c r="V3732" s="46"/>
      <c r="W3732" s="46"/>
      <c r="X3732" s="46"/>
      <c r="Y3732" s="46"/>
    </row>
    <row r="3733" spans="1:25" ht="15" customHeight="1" x14ac:dyDescent="0.2">
      <c r="A3733" s="46"/>
      <c r="B3733" s="263"/>
      <c r="C3733" s="263"/>
      <c r="D3733" s="263"/>
      <c r="E3733" s="263"/>
      <c r="F3733" s="263" t="s">
        <v>924</v>
      </c>
      <c r="G3733" s="289">
        <v>4.3499999999999996</v>
      </c>
      <c r="H3733" s="263" t="s">
        <v>925</v>
      </c>
      <c r="I3733" s="289">
        <v>0</v>
      </c>
      <c r="J3733" s="263" t="s">
        <v>926</v>
      </c>
      <c r="K3733" s="289">
        <v>4.3499999999999996</v>
      </c>
      <c r="O3733" s="46"/>
      <c r="P3733" s="46"/>
      <c r="Q3733" s="46"/>
      <c r="R3733" s="46"/>
      <c r="S3733" s="46"/>
      <c r="T3733" s="46"/>
      <c r="U3733" s="46"/>
      <c r="V3733" s="46"/>
      <c r="W3733" s="46"/>
      <c r="X3733" s="46"/>
      <c r="Y3733" s="46"/>
    </row>
    <row r="3734" spans="1:25" ht="15" customHeight="1" thickBot="1" x14ac:dyDescent="0.25">
      <c r="A3734" s="46"/>
      <c r="B3734" s="263"/>
      <c r="C3734" s="263"/>
      <c r="D3734" s="263"/>
      <c r="E3734" s="263"/>
      <c r="F3734" s="263" t="s">
        <v>927</v>
      </c>
      <c r="G3734" s="289">
        <v>15.07</v>
      </c>
      <c r="H3734" s="263"/>
      <c r="I3734" s="386" t="s">
        <v>928</v>
      </c>
      <c r="J3734" s="386"/>
      <c r="K3734" s="289">
        <v>87.51</v>
      </c>
      <c r="O3734" s="46"/>
      <c r="P3734" s="46"/>
      <c r="Q3734" s="46"/>
      <c r="R3734" s="46"/>
      <c r="S3734" s="46"/>
      <c r="T3734" s="46"/>
      <c r="U3734" s="46"/>
      <c r="V3734" s="46"/>
      <c r="W3734" s="46"/>
      <c r="X3734" s="46"/>
      <c r="Y3734" s="46"/>
    </row>
    <row r="3735" spans="1:25" ht="15" customHeight="1" thickTop="1" x14ac:dyDescent="0.2">
      <c r="A3735" s="46"/>
      <c r="B3735" s="278"/>
      <c r="C3735" s="278"/>
      <c r="D3735" s="278"/>
      <c r="E3735" s="278"/>
      <c r="F3735" s="278"/>
      <c r="G3735" s="278"/>
      <c r="H3735" s="278"/>
      <c r="I3735" s="278"/>
      <c r="J3735" s="278"/>
      <c r="K3735" s="278"/>
      <c r="O3735" s="46"/>
      <c r="P3735" s="46"/>
      <c r="Q3735" s="46"/>
      <c r="R3735" s="46"/>
      <c r="S3735" s="46"/>
      <c r="T3735" s="46"/>
      <c r="U3735" s="46"/>
      <c r="V3735" s="46"/>
      <c r="W3735" s="46"/>
      <c r="X3735" s="46"/>
      <c r="Y3735" s="46"/>
    </row>
    <row r="3736" spans="1:25" ht="15" customHeight="1" x14ac:dyDescent="0.2">
      <c r="A3736" s="46"/>
      <c r="B3736" s="259" t="s">
        <v>842</v>
      </c>
      <c r="C3736" s="267" t="s">
        <v>24</v>
      </c>
      <c r="D3736" s="259" t="s">
        <v>25</v>
      </c>
      <c r="E3736" s="259" t="s">
        <v>26</v>
      </c>
      <c r="F3736" s="387" t="s">
        <v>917</v>
      </c>
      <c r="G3736" s="387"/>
      <c r="H3736" s="271" t="s">
        <v>27</v>
      </c>
      <c r="I3736" s="267" t="s">
        <v>28</v>
      </c>
      <c r="J3736" s="267" t="s">
        <v>29</v>
      </c>
      <c r="K3736" s="267" t="s">
        <v>30</v>
      </c>
      <c r="O3736" s="46"/>
      <c r="P3736" s="46"/>
      <c r="Q3736" s="46"/>
      <c r="R3736" s="46"/>
      <c r="S3736" s="46"/>
      <c r="T3736" s="46"/>
      <c r="U3736" s="46"/>
      <c r="V3736" s="46"/>
      <c r="W3736" s="46"/>
      <c r="X3736" s="46"/>
      <c r="Y3736" s="46"/>
    </row>
    <row r="3737" spans="1:25" ht="15" customHeight="1" x14ac:dyDescent="0.2">
      <c r="A3737" s="46"/>
      <c r="B3737" s="260" t="s">
        <v>918</v>
      </c>
      <c r="C3737" s="275" t="s">
        <v>2451</v>
      </c>
      <c r="D3737" s="260" t="s">
        <v>73</v>
      </c>
      <c r="E3737" s="260" t="s">
        <v>2452</v>
      </c>
      <c r="F3737" s="388" t="s">
        <v>978</v>
      </c>
      <c r="G3737" s="388"/>
      <c r="H3737" s="274" t="s">
        <v>83</v>
      </c>
      <c r="I3737" s="277">
        <v>1</v>
      </c>
      <c r="J3737" s="276">
        <v>18.53</v>
      </c>
      <c r="K3737" s="276">
        <v>18.53</v>
      </c>
      <c r="O3737" s="46"/>
      <c r="P3737" s="46"/>
      <c r="Q3737" s="46"/>
      <c r="R3737" s="46"/>
      <c r="S3737" s="46"/>
      <c r="T3737" s="46"/>
      <c r="U3737" s="46"/>
      <c r="V3737" s="46"/>
      <c r="W3737" s="46"/>
      <c r="X3737" s="46"/>
      <c r="Y3737" s="46"/>
    </row>
    <row r="3738" spans="1:25" ht="15" customHeight="1" x14ac:dyDescent="0.2">
      <c r="A3738" s="46"/>
      <c r="B3738" s="261" t="s">
        <v>953</v>
      </c>
      <c r="C3738" s="280" t="s">
        <v>1019</v>
      </c>
      <c r="D3738" s="261" t="s">
        <v>47</v>
      </c>
      <c r="E3738" s="261" t="s">
        <v>1020</v>
      </c>
      <c r="F3738" s="385" t="s">
        <v>3970</v>
      </c>
      <c r="G3738" s="385"/>
      <c r="H3738" s="279" t="s">
        <v>950</v>
      </c>
      <c r="I3738" s="282">
        <v>0.11</v>
      </c>
      <c r="J3738" s="281">
        <v>24.73</v>
      </c>
      <c r="K3738" s="281">
        <v>2.72</v>
      </c>
      <c r="O3738" s="46"/>
      <c r="P3738" s="46"/>
      <c r="Q3738" s="46"/>
      <c r="R3738" s="46"/>
      <c r="S3738" s="46"/>
      <c r="T3738" s="46"/>
      <c r="U3738" s="46"/>
      <c r="V3738" s="46"/>
      <c r="W3738" s="46"/>
      <c r="X3738" s="46"/>
      <c r="Y3738" s="46"/>
    </row>
    <row r="3739" spans="1:25" ht="15" customHeight="1" x14ac:dyDescent="0.2">
      <c r="A3739" s="46"/>
      <c r="B3739" s="261" t="s">
        <v>953</v>
      </c>
      <c r="C3739" s="280" t="s">
        <v>991</v>
      </c>
      <c r="D3739" s="261" t="s">
        <v>47</v>
      </c>
      <c r="E3739" s="261" t="s">
        <v>992</v>
      </c>
      <c r="F3739" s="385" t="s">
        <v>3970</v>
      </c>
      <c r="G3739" s="385"/>
      <c r="H3739" s="279" t="s">
        <v>950</v>
      </c>
      <c r="I3739" s="282">
        <v>0.11</v>
      </c>
      <c r="J3739" s="281">
        <v>43.64</v>
      </c>
      <c r="K3739" s="281">
        <v>4.8</v>
      </c>
      <c r="O3739" s="46"/>
      <c r="P3739" s="46"/>
      <c r="Q3739" s="46"/>
      <c r="R3739" s="46"/>
      <c r="S3739" s="46"/>
      <c r="T3739" s="46"/>
      <c r="U3739" s="46"/>
      <c r="V3739" s="46"/>
      <c r="W3739" s="46"/>
      <c r="X3739" s="46"/>
      <c r="Y3739" s="46"/>
    </row>
    <row r="3740" spans="1:25" ht="15" customHeight="1" x14ac:dyDescent="0.2">
      <c r="A3740" s="46"/>
      <c r="B3740" s="262" t="s">
        <v>919</v>
      </c>
      <c r="C3740" s="284" t="s">
        <v>2757</v>
      </c>
      <c r="D3740" s="262" t="s">
        <v>39</v>
      </c>
      <c r="E3740" s="262" t="s">
        <v>1796</v>
      </c>
      <c r="F3740" s="389" t="s">
        <v>923</v>
      </c>
      <c r="G3740" s="389"/>
      <c r="H3740" s="283" t="s">
        <v>345</v>
      </c>
      <c r="I3740" s="286">
        <v>1.02</v>
      </c>
      <c r="J3740" s="285">
        <v>10.8</v>
      </c>
      <c r="K3740" s="285">
        <v>11.01</v>
      </c>
      <c r="O3740" s="46"/>
      <c r="P3740" s="46"/>
      <c r="Q3740" s="46"/>
      <c r="R3740" s="46"/>
      <c r="S3740" s="46"/>
      <c r="T3740" s="46"/>
      <c r="U3740" s="46"/>
      <c r="V3740" s="46"/>
      <c r="W3740" s="46"/>
      <c r="X3740" s="46"/>
      <c r="Y3740" s="46"/>
    </row>
    <row r="3741" spans="1:25" ht="15" customHeight="1" x14ac:dyDescent="0.2">
      <c r="A3741" s="46"/>
      <c r="B3741" s="263"/>
      <c r="C3741" s="263"/>
      <c r="D3741" s="263"/>
      <c r="E3741" s="263"/>
      <c r="F3741" s="263" t="s">
        <v>924</v>
      </c>
      <c r="G3741" s="289">
        <v>6.59</v>
      </c>
      <c r="H3741" s="263" t="s">
        <v>925</v>
      </c>
      <c r="I3741" s="289">
        <v>0</v>
      </c>
      <c r="J3741" s="263" t="s">
        <v>926</v>
      </c>
      <c r="K3741" s="289">
        <v>6.59</v>
      </c>
      <c r="O3741" s="46"/>
      <c r="P3741" s="46"/>
      <c r="Q3741" s="46"/>
      <c r="R3741" s="46"/>
      <c r="S3741" s="46"/>
      <c r="T3741" s="46"/>
      <c r="U3741" s="46"/>
      <c r="V3741" s="46"/>
      <c r="W3741" s="46"/>
      <c r="X3741" s="46"/>
      <c r="Y3741" s="46"/>
    </row>
    <row r="3742" spans="1:25" ht="15" customHeight="1" x14ac:dyDescent="0.2">
      <c r="A3742" s="46"/>
      <c r="B3742" s="263"/>
      <c r="C3742" s="263"/>
      <c r="D3742" s="263"/>
      <c r="E3742" s="263"/>
      <c r="F3742" s="263" t="s">
        <v>927</v>
      </c>
      <c r="G3742" s="289">
        <v>3.85</v>
      </c>
      <c r="H3742" s="263"/>
      <c r="I3742" s="386" t="s">
        <v>928</v>
      </c>
      <c r="J3742" s="386"/>
      <c r="K3742" s="289">
        <v>22.38</v>
      </c>
      <c r="O3742" s="46"/>
      <c r="P3742" s="46"/>
      <c r="Q3742" s="46"/>
      <c r="R3742" s="46"/>
      <c r="S3742" s="46"/>
      <c r="T3742" s="46"/>
      <c r="U3742" s="46"/>
      <c r="V3742" s="46"/>
      <c r="W3742" s="46"/>
      <c r="X3742" s="46"/>
      <c r="Y3742" s="46"/>
    </row>
    <row r="3743" spans="1:25" ht="15" customHeight="1" x14ac:dyDescent="0.2">
      <c r="A3743" s="46"/>
      <c r="B3743" s="401" t="s">
        <v>2776</v>
      </c>
      <c r="C3743" s="401"/>
      <c r="D3743" s="401"/>
      <c r="E3743" s="401"/>
      <c r="F3743" s="401"/>
      <c r="G3743" s="401"/>
      <c r="H3743" s="401"/>
      <c r="I3743" s="401"/>
      <c r="J3743" s="401"/>
      <c r="K3743" s="401"/>
      <c r="O3743" s="46"/>
      <c r="P3743" s="46"/>
      <c r="Q3743" s="46"/>
      <c r="R3743" s="46"/>
      <c r="S3743" s="46"/>
      <c r="T3743" s="46"/>
      <c r="U3743" s="46"/>
      <c r="V3743" s="46"/>
      <c r="W3743" s="46"/>
      <c r="X3743" s="46"/>
      <c r="Y3743" s="46"/>
    </row>
    <row r="3744" spans="1:25" ht="15" customHeight="1" thickBot="1" x14ac:dyDescent="0.25">
      <c r="A3744" s="46"/>
      <c r="B3744" s="425" t="s">
        <v>2856</v>
      </c>
      <c r="C3744" s="425"/>
      <c r="D3744" s="425"/>
      <c r="E3744" s="425"/>
      <c r="F3744" s="425"/>
      <c r="G3744" s="425"/>
      <c r="H3744" s="425"/>
      <c r="I3744" s="425"/>
      <c r="J3744" s="425"/>
      <c r="K3744" s="425"/>
      <c r="O3744" s="46"/>
      <c r="P3744" s="46"/>
      <c r="Q3744" s="46"/>
      <c r="R3744" s="46"/>
      <c r="S3744" s="46"/>
      <c r="T3744" s="46"/>
      <c r="U3744" s="46"/>
      <c r="V3744" s="46"/>
      <c r="W3744" s="46"/>
      <c r="X3744" s="46"/>
      <c r="Y3744" s="46"/>
    </row>
    <row r="3745" spans="1:25" ht="15" customHeight="1" thickTop="1" x14ac:dyDescent="0.2">
      <c r="A3745" s="46"/>
      <c r="B3745" s="278"/>
      <c r="C3745" s="278"/>
      <c r="D3745" s="278"/>
      <c r="E3745" s="278"/>
      <c r="F3745" s="278"/>
      <c r="G3745" s="278"/>
      <c r="H3745" s="278"/>
      <c r="I3745" s="278"/>
      <c r="J3745" s="278"/>
      <c r="K3745" s="278"/>
      <c r="O3745" s="46"/>
      <c r="P3745" s="46"/>
      <c r="Q3745" s="46"/>
      <c r="R3745" s="46"/>
      <c r="S3745" s="46"/>
      <c r="T3745" s="46"/>
      <c r="U3745" s="46"/>
      <c r="V3745" s="46"/>
      <c r="W3745" s="46"/>
      <c r="X3745" s="46"/>
      <c r="Y3745" s="46"/>
    </row>
    <row r="3746" spans="1:25" ht="15" customHeight="1" x14ac:dyDescent="0.2">
      <c r="A3746" s="46"/>
      <c r="B3746" s="259" t="s">
        <v>843</v>
      </c>
      <c r="C3746" s="267" t="s">
        <v>24</v>
      </c>
      <c r="D3746" s="259" t="s">
        <v>25</v>
      </c>
      <c r="E3746" s="259" t="s">
        <v>26</v>
      </c>
      <c r="F3746" s="387" t="s">
        <v>917</v>
      </c>
      <c r="G3746" s="387"/>
      <c r="H3746" s="271" t="s">
        <v>27</v>
      </c>
      <c r="I3746" s="267" t="s">
        <v>28</v>
      </c>
      <c r="J3746" s="267" t="s">
        <v>29</v>
      </c>
      <c r="K3746" s="267" t="s">
        <v>30</v>
      </c>
      <c r="O3746" s="46"/>
      <c r="P3746" s="46"/>
      <c r="Q3746" s="46"/>
      <c r="R3746" s="46"/>
      <c r="S3746" s="46"/>
      <c r="T3746" s="46"/>
      <c r="U3746" s="46"/>
      <c r="V3746" s="46"/>
      <c r="W3746" s="46"/>
      <c r="X3746" s="46"/>
      <c r="Y3746" s="46"/>
    </row>
    <row r="3747" spans="1:25" ht="15" customHeight="1" x14ac:dyDescent="0.2">
      <c r="A3747" s="46"/>
      <c r="B3747" s="260" t="s">
        <v>918</v>
      </c>
      <c r="C3747" s="275" t="s">
        <v>2425</v>
      </c>
      <c r="D3747" s="260" t="s">
        <v>73</v>
      </c>
      <c r="E3747" s="260" t="s">
        <v>844</v>
      </c>
      <c r="F3747" s="388" t="s">
        <v>978</v>
      </c>
      <c r="G3747" s="388"/>
      <c r="H3747" s="274" t="s">
        <v>49</v>
      </c>
      <c r="I3747" s="277">
        <v>1</v>
      </c>
      <c r="J3747" s="276">
        <v>513.5</v>
      </c>
      <c r="K3747" s="276">
        <v>513.5</v>
      </c>
      <c r="O3747" s="46"/>
      <c r="P3747" s="46"/>
      <c r="Q3747" s="46"/>
      <c r="R3747" s="46"/>
      <c r="S3747" s="46"/>
      <c r="T3747" s="46"/>
      <c r="U3747" s="46"/>
      <c r="V3747" s="46"/>
      <c r="W3747" s="46"/>
      <c r="X3747" s="46"/>
      <c r="Y3747" s="46"/>
    </row>
    <row r="3748" spans="1:25" ht="15" customHeight="1" x14ac:dyDescent="0.2">
      <c r="A3748" s="46"/>
      <c r="B3748" s="261" t="s">
        <v>953</v>
      </c>
      <c r="C3748" s="280" t="s">
        <v>1359</v>
      </c>
      <c r="D3748" s="261" t="s">
        <v>47</v>
      </c>
      <c r="E3748" s="261" t="s">
        <v>2642</v>
      </c>
      <c r="F3748" s="385" t="s">
        <v>3970</v>
      </c>
      <c r="G3748" s="385"/>
      <c r="H3748" s="279" t="s">
        <v>950</v>
      </c>
      <c r="I3748" s="282">
        <v>1.556</v>
      </c>
      <c r="J3748" s="281">
        <v>34.549999999999997</v>
      </c>
      <c r="K3748" s="281">
        <v>53.75</v>
      </c>
      <c r="O3748" s="46"/>
      <c r="P3748" s="46"/>
      <c r="Q3748" s="46"/>
      <c r="R3748" s="46"/>
      <c r="S3748" s="46"/>
      <c r="T3748" s="46"/>
      <c r="U3748" s="46"/>
      <c r="V3748" s="46"/>
      <c r="W3748" s="46"/>
      <c r="X3748" s="46"/>
      <c r="Y3748" s="46"/>
    </row>
    <row r="3749" spans="1:25" ht="15" customHeight="1" x14ac:dyDescent="0.2">
      <c r="A3749" s="46"/>
      <c r="B3749" s="261" t="s">
        <v>953</v>
      </c>
      <c r="C3749" s="280" t="s">
        <v>1042</v>
      </c>
      <c r="D3749" s="261" t="s">
        <v>47</v>
      </c>
      <c r="E3749" s="261" t="s">
        <v>1043</v>
      </c>
      <c r="F3749" s="385" t="s">
        <v>3970</v>
      </c>
      <c r="G3749" s="385"/>
      <c r="H3749" s="279" t="s">
        <v>950</v>
      </c>
      <c r="I3749" s="282">
        <v>1.3149999999999999</v>
      </c>
      <c r="J3749" s="281">
        <v>26.44</v>
      </c>
      <c r="K3749" s="281">
        <v>34.76</v>
      </c>
      <c r="O3749" s="46"/>
      <c r="P3749" s="46"/>
      <c r="Q3749" s="46"/>
      <c r="R3749" s="46"/>
      <c r="S3749" s="46"/>
      <c r="T3749" s="46"/>
      <c r="U3749" s="46"/>
      <c r="V3749" s="46"/>
      <c r="W3749" s="46"/>
      <c r="X3749" s="46"/>
      <c r="Y3749" s="46"/>
    </row>
    <row r="3750" spans="1:25" ht="15" customHeight="1" x14ac:dyDescent="0.2">
      <c r="A3750" s="46"/>
      <c r="B3750" s="262" t="s">
        <v>919</v>
      </c>
      <c r="C3750" s="284" t="s">
        <v>1362</v>
      </c>
      <c r="D3750" s="262" t="s">
        <v>43</v>
      </c>
      <c r="E3750" s="262" t="s">
        <v>1363</v>
      </c>
      <c r="F3750" s="389" t="s">
        <v>923</v>
      </c>
      <c r="G3750" s="389"/>
      <c r="H3750" s="283" t="s">
        <v>97</v>
      </c>
      <c r="I3750" s="286">
        <v>0.06</v>
      </c>
      <c r="J3750" s="285">
        <v>21.9</v>
      </c>
      <c r="K3750" s="285">
        <v>1.31</v>
      </c>
      <c r="O3750" s="46"/>
      <c r="P3750" s="46"/>
      <c r="Q3750" s="46"/>
      <c r="R3750" s="46"/>
      <c r="S3750" s="46"/>
      <c r="T3750" s="46"/>
      <c r="U3750" s="46"/>
      <c r="V3750" s="46"/>
      <c r="W3750" s="46"/>
      <c r="X3750" s="46"/>
      <c r="Y3750" s="46"/>
    </row>
    <row r="3751" spans="1:25" ht="15" customHeight="1" x14ac:dyDescent="0.2">
      <c r="A3751" s="46"/>
      <c r="B3751" s="262" t="s">
        <v>919</v>
      </c>
      <c r="C3751" s="284" t="s">
        <v>1321</v>
      </c>
      <c r="D3751" s="262" t="s">
        <v>43</v>
      </c>
      <c r="E3751" s="262" t="s">
        <v>1322</v>
      </c>
      <c r="F3751" s="389" t="s">
        <v>923</v>
      </c>
      <c r="G3751" s="389"/>
      <c r="H3751" s="283" t="s">
        <v>83</v>
      </c>
      <c r="I3751" s="286">
        <v>3.16</v>
      </c>
      <c r="J3751" s="285">
        <v>46.64</v>
      </c>
      <c r="K3751" s="285">
        <v>147.38</v>
      </c>
      <c r="O3751" s="46"/>
      <c r="P3751" s="46"/>
      <c r="Q3751" s="46"/>
      <c r="R3751" s="46"/>
      <c r="S3751" s="46"/>
      <c r="T3751" s="46"/>
      <c r="U3751" s="46"/>
      <c r="V3751" s="46"/>
      <c r="W3751" s="46"/>
      <c r="X3751" s="46"/>
      <c r="Y3751" s="46"/>
    </row>
    <row r="3752" spans="1:25" ht="15" customHeight="1" x14ac:dyDescent="0.2">
      <c r="A3752" s="46"/>
      <c r="B3752" s="262" t="s">
        <v>919</v>
      </c>
      <c r="C3752" s="284" t="s">
        <v>2758</v>
      </c>
      <c r="D3752" s="262" t="s">
        <v>47</v>
      </c>
      <c r="E3752" s="262" t="s">
        <v>2759</v>
      </c>
      <c r="F3752" s="389" t="s">
        <v>923</v>
      </c>
      <c r="G3752" s="389"/>
      <c r="H3752" s="283" t="s">
        <v>40</v>
      </c>
      <c r="I3752" s="286">
        <v>1.46</v>
      </c>
      <c r="J3752" s="285">
        <v>189.25</v>
      </c>
      <c r="K3752" s="285">
        <v>276.3</v>
      </c>
      <c r="O3752" s="46"/>
      <c r="P3752" s="46"/>
      <c r="Q3752" s="46"/>
      <c r="R3752" s="46"/>
      <c r="S3752" s="46"/>
      <c r="T3752" s="46"/>
      <c r="U3752" s="46"/>
      <c r="V3752" s="46"/>
      <c r="W3752" s="46"/>
      <c r="X3752" s="46"/>
      <c r="Y3752" s="46"/>
    </row>
    <row r="3753" spans="1:25" ht="15" customHeight="1" x14ac:dyDescent="0.2">
      <c r="A3753" s="46"/>
      <c r="B3753" s="263"/>
      <c r="C3753" s="263"/>
      <c r="D3753" s="263"/>
      <c r="E3753" s="263"/>
      <c r="F3753" s="263" t="s">
        <v>924</v>
      </c>
      <c r="G3753" s="289">
        <v>77.03</v>
      </c>
      <c r="H3753" s="263" t="s">
        <v>925</v>
      </c>
      <c r="I3753" s="289">
        <v>0</v>
      </c>
      <c r="J3753" s="263" t="s">
        <v>926</v>
      </c>
      <c r="K3753" s="289">
        <v>77.03</v>
      </c>
      <c r="O3753" s="46"/>
      <c r="P3753" s="46"/>
      <c r="Q3753" s="46"/>
      <c r="R3753" s="46"/>
      <c r="S3753" s="46"/>
      <c r="T3753" s="46"/>
      <c r="U3753" s="46"/>
      <c r="V3753" s="46"/>
      <c r="W3753" s="46"/>
      <c r="X3753" s="46"/>
      <c r="Y3753" s="46"/>
    </row>
    <row r="3754" spans="1:25" ht="15" customHeight="1" x14ac:dyDescent="0.2">
      <c r="A3754" s="46"/>
      <c r="B3754" s="263"/>
      <c r="C3754" s="263"/>
      <c r="D3754" s="263"/>
      <c r="E3754" s="263"/>
      <c r="F3754" s="263" t="s">
        <v>927</v>
      </c>
      <c r="G3754" s="289">
        <v>106.85</v>
      </c>
      <c r="H3754" s="263"/>
      <c r="I3754" s="386" t="s">
        <v>928</v>
      </c>
      <c r="J3754" s="386"/>
      <c r="K3754" s="289">
        <v>620.35</v>
      </c>
      <c r="O3754" s="46"/>
      <c r="P3754" s="46"/>
      <c r="Q3754" s="46"/>
      <c r="R3754" s="46"/>
      <c r="S3754" s="46"/>
      <c r="T3754" s="46"/>
      <c r="U3754" s="46"/>
      <c r="V3754" s="46"/>
      <c r="W3754" s="46"/>
      <c r="X3754" s="46"/>
      <c r="Y3754" s="46"/>
    </row>
    <row r="3755" spans="1:25" ht="15" customHeight="1" x14ac:dyDescent="0.2">
      <c r="A3755" s="46"/>
      <c r="B3755" s="401" t="s">
        <v>2776</v>
      </c>
      <c r="C3755" s="401"/>
      <c r="D3755" s="401"/>
      <c r="E3755" s="401"/>
      <c r="F3755" s="401"/>
      <c r="G3755" s="401"/>
      <c r="H3755" s="401"/>
      <c r="I3755" s="401"/>
      <c r="J3755" s="401"/>
      <c r="K3755" s="401"/>
      <c r="O3755" s="46"/>
      <c r="P3755" s="46"/>
      <c r="Q3755" s="46"/>
      <c r="R3755" s="46"/>
      <c r="S3755" s="46"/>
      <c r="T3755" s="46"/>
      <c r="U3755" s="46"/>
      <c r="V3755" s="46"/>
      <c r="W3755" s="46"/>
      <c r="X3755" s="46"/>
      <c r="Y3755" s="46"/>
    </row>
    <row r="3756" spans="1:25" ht="15" customHeight="1" thickBot="1" x14ac:dyDescent="0.25">
      <c r="A3756" s="46"/>
      <c r="B3756" s="425" t="s">
        <v>2857</v>
      </c>
      <c r="C3756" s="425"/>
      <c r="D3756" s="425"/>
      <c r="E3756" s="425"/>
      <c r="F3756" s="425"/>
      <c r="G3756" s="425"/>
      <c r="H3756" s="425"/>
      <c r="I3756" s="425"/>
      <c r="J3756" s="425"/>
      <c r="K3756" s="425"/>
      <c r="O3756" s="46"/>
      <c r="P3756" s="46"/>
      <c r="Q3756" s="46"/>
      <c r="R3756" s="46"/>
      <c r="S3756" s="46"/>
      <c r="T3756" s="46"/>
      <c r="U3756" s="46"/>
      <c r="V3756" s="46"/>
      <c r="W3756" s="46"/>
      <c r="X3756" s="46"/>
      <c r="Y3756" s="46"/>
    </row>
    <row r="3757" spans="1:25" ht="15" customHeight="1" thickTop="1" x14ac:dyDescent="0.2">
      <c r="A3757" s="46"/>
      <c r="B3757" s="278"/>
      <c r="C3757" s="278"/>
      <c r="D3757" s="278"/>
      <c r="E3757" s="278"/>
      <c r="F3757" s="278"/>
      <c r="G3757" s="278"/>
      <c r="H3757" s="278"/>
      <c r="I3757" s="278"/>
      <c r="J3757" s="278"/>
      <c r="K3757" s="278"/>
      <c r="O3757" s="46"/>
      <c r="P3757" s="46"/>
      <c r="Q3757" s="46"/>
      <c r="R3757" s="46"/>
      <c r="S3757" s="46"/>
      <c r="T3757" s="46"/>
      <c r="U3757" s="46"/>
      <c r="V3757" s="46"/>
      <c r="W3757" s="46"/>
      <c r="X3757" s="46"/>
      <c r="Y3757" s="46"/>
    </row>
    <row r="3758" spans="1:25" ht="15" customHeight="1" x14ac:dyDescent="0.2">
      <c r="A3758" s="46"/>
      <c r="B3758" s="259" t="s">
        <v>845</v>
      </c>
      <c r="C3758" s="267" t="s">
        <v>24</v>
      </c>
      <c r="D3758" s="259" t="s">
        <v>25</v>
      </c>
      <c r="E3758" s="259" t="s">
        <v>26</v>
      </c>
      <c r="F3758" s="387" t="s">
        <v>917</v>
      </c>
      <c r="G3758" s="387"/>
      <c r="H3758" s="271" t="s">
        <v>27</v>
      </c>
      <c r="I3758" s="267" t="s">
        <v>28</v>
      </c>
      <c r="J3758" s="267" t="s">
        <v>29</v>
      </c>
      <c r="K3758" s="267" t="s">
        <v>30</v>
      </c>
      <c r="O3758" s="46"/>
      <c r="P3758" s="46"/>
      <c r="Q3758" s="46"/>
      <c r="R3758" s="46"/>
      <c r="S3758" s="46"/>
      <c r="T3758" s="46"/>
      <c r="U3758" s="46"/>
      <c r="V3758" s="46"/>
      <c r="W3758" s="46"/>
      <c r="X3758" s="46"/>
      <c r="Y3758" s="46"/>
    </row>
    <row r="3759" spans="1:25" ht="15" customHeight="1" x14ac:dyDescent="0.2">
      <c r="A3759" s="46"/>
      <c r="B3759" s="260" t="s">
        <v>918</v>
      </c>
      <c r="C3759" s="275" t="s">
        <v>2406</v>
      </c>
      <c r="D3759" s="260" t="s">
        <v>73</v>
      </c>
      <c r="E3759" s="260" t="s">
        <v>846</v>
      </c>
      <c r="F3759" s="388" t="s">
        <v>956</v>
      </c>
      <c r="G3759" s="388"/>
      <c r="H3759" s="274" t="s">
        <v>97</v>
      </c>
      <c r="I3759" s="277">
        <v>1</v>
      </c>
      <c r="J3759" s="276">
        <v>71.31</v>
      </c>
      <c r="K3759" s="276">
        <v>71.31</v>
      </c>
      <c r="O3759" s="46"/>
      <c r="P3759" s="46"/>
      <c r="Q3759" s="46"/>
      <c r="R3759" s="46"/>
      <c r="S3759" s="46"/>
      <c r="T3759" s="46"/>
      <c r="U3759" s="46"/>
      <c r="V3759" s="46"/>
      <c r="W3759" s="46"/>
      <c r="X3759" s="46"/>
      <c r="Y3759" s="46"/>
    </row>
    <row r="3760" spans="1:25" ht="15" customHeight="1" x14ac:dyDescent="0.2">
      <c r="A3760" s="46"/>
      <c r="B3760" s="261" t="s">
        <v>953</v>
      </c>
      <c r="C3760" s="280" t="s">
        <v>1019</v>
      </c>
      <c r="D3760" s="261" t="s">
        <v>47</v>
      </c>
      <c r="E3760" s="261" t="s">
        <v>1020</v>
      </c>
      <c r="F3760" s="385" t="s">
        <v>3970</v>
      </c>
      <c r="G3760" s="385"/>
      <c r="H3760" s="279" t="s">
        <v>950</v>
      </c>
      <c r="I3760" s="282">
        <v>0.5</v>
      </c>
      <c r="J3760" s="281">
        <v>24.73</v>
      </c>
      <c r="K3760" s="281">
        <v>12.36</v>
      </c>
      <c r="O3760" s="46"/>
      <c r="P3760" s="46"/>
      <c r="Q3760" s="46"/>
      <c r="R3760" s="46"/>
      <c r="S3760" s="46"/>
      <c r="T3760" s="46"/>
      <c r="U3760" s="46"/>
      <c r="V3760" s="46"/>
      <c r="W3760" s="46"/>
      <c r="X3760" s="46"/>
      <c r="Y3760" s="46"/>
    </row>
    <row r="3761" spans="1:25" ht="15" customHeight="1" x14ac:dyDescent="0.2">
      <c r="A3761" s="46"/>
      <c r="B3761" s="261" t="s">
        <v>953</v>
      </c>
      <c r="C3761" s="280" t="s">
        <v>1391</v>
      </c>
      <c r="D3761" s="261" t="s">
        <v>47</v>
      </c>
      <c r="E3761" s="261" t="s">
        <v>1392</v>
      </c>
      <c r="F3761" s="385" t="s">
        <v>3970</v>
      </c>
      <c r="G3761" s="385"/>
      <c r="H3761" s="279" t="s">
        <v>950</v>
      </c>
      <c r="I3761" s="282">
        <v>0.1</v>
      </c>
      <c r="J3761" s="281">
        <v>34.85</v>
      </c>
      <c r="K3761" s="281">
        <v>3.48</v>
      </c>
      <c r="O3761" s="46"/>
      <c r="P3761" s="46"/>
      <c r="Q3761" s="46"/>
      <c r="R3761" s="46"/>
      <c r="S3761" s="46"/>
      <c r="T3761" s="46"/>
      <c r="U3761" s="46"/>
      <c r="V3761" s="46"/>
      <c r="W3761" s="46"/>
      <c r="X3761" s="46"/>
      <c r="Y3761" s="46"/>
    </row>
    <row r="3762" spans="1:25" ht="15" customHeight="1" x14ac:dyDescent="0.2">
      <c r="A3762" s="46"/>
      <c r="B3762" s="261" t="s">
        <v>953</v>
      </c>
      <c r="C3762" s="280" t="s">
        <v>2659</v>
      </c>
      <c r="D3762" s="261" t="s">
        <v>47</v>
      </c>
      <c r="E3762" s="261" t="s">
        <v>2660</v>
      </c>
      <c r="F3762" s="385" t="s">
        <v>3970</v>
      </c>
      <c r="G3762" s="385"/>
      <c r="H3762" s="279" t="s">
        <v>950</v>
      </c>
      <c r="I3762" s="282">
        <v>0.5</v>
      </c>
      <c r="J3762" s="281">
        <v>35.29</v>
      </c>
      <c r="K3762" s="281">
        <v>17.64</v>
      </c>
      <c r="O3762" s="46"/>
      <c r="P3762" s="46"/>
      <c r="Q3762" s="46"/>
      <c r="R3762" s="46"/>
      <c r="S3762" s="46"/>
      <c r="T3762" s="46"/>
      <c r="U3762" s="46"/>
      <c r="V3762" s="46"/>
      <c r="W3762" s="46"/>
      <c r="X3762" s="46"/>
      <c r="Y3762" s="46"/>
    </row>
    <row r="3763" spans="1:25" ht="15" customHeight="1" x14ac:dyDescent="0.2">
      <c r="A3763" s="46"/>
      <c r="B3763" s="262" t="s">
        <v>919</v>
      </c>
      <c r="C3763" s="284" t="s">
        <v>2760</v>
      </c>
      <c r="D3763" s="262" t="s">
        <v>47</v>
      </c>
      <c r="E3763" s="262" t="s">
        <v>2761</v>
      </c>
      <c r="F3763" s="389" t="s">
        <v>923</v>
      </c>
      <c r="G3763" s="389"/>
      <c r="H3763" s="283" t="s">
        <v>1191</v>
      </c>
      <c r="I3763" s="286">
        <v>3.5000000000000001E-3</v>
      </c>
      <c r="J3763" s="285">
        <v>47.24</v>
      </c>
      <c r="K3763" s="285">
        <v>0.16</v>
      </c>
      <c r="O3763" s="46"/>
      <c r="P3763" s="46"/>
      <c r="Q3763" s="46"/>
      <c r="R3763" s="46"/>
      <c r="S3763" s="46"/>
      <c r="T3763" s="46"/>
      <c r="U3763" s="46"/>
      <c r="V3763" s="46"/>
      <c r="W3763" s="46"/>
      <c r="X3763" s="46"/>
      <c r="Y3763" s="46"/>
    </row>
    <row r="3764" spans="1:25" ht="15" customHeight="1" x14ac:dyDescent="0.2">
      <c r="A3764" s="46"/>
      <c r="B3764" s="262" t="s">
        <v>919</v>
      </c>
      <c r="C3764" s="284" t="s">
        <v>1802</v>
      </c>
      <c r="D3764" s="262" t="s">
        <v>284</v>
      </c>
      <c r="E3764" s="262" t="s">
        <v>1803</v>
      </c>
      <c r="F3764" s="389" t="s">
        <v>923</v>
      </c>
      <c r="G3764" s="389"/>
      <c r="H3764" s="283" t="s">
        <v>49</v>
      </c>
      <c r="I3764" s="286">
        <v>0.06</v>
      </c>
      <c r="J3764" s="285">
        <v>333.04579999999999</v>
      </c>
      <c r="K3764" s="285">
        <v>19.98</v>
      </c>
      <c r="O3764" s="46"/>
      <c r="P3764" s="46"/>
      <c r="Q3764" s="46"/>
      <c r="R3764" s="46"/>
      <c r="S3764" s="46"/>
      <c r="T3764" s="46"/>
      <c r="U3764" s="46"/>
      <c r="V3764" s="46"/>
      <c r="W3764" s="46"/>
      <c r="X3764" s="46"/>
      <c r="Y3764" s="46"/>
    </row>
    <row r="3765" spans="1:25" ht="15" customHeight="1" x14ac:dyDescent="0.2">
      <c r="A3765" s="46"/>
      <c r="B3765" s="262" t="s">
        <v>919</v>
      </c>
      <c r="C3765" s="284" t="s">
        <v>1798</v>
      </c>
      <c r="D3765" s="262" t="s">
        <v>284</v>
      </c>
      <c r="E3765" s="262" t="s">
        <v>1799</v>
      </c>
      <c r="F3765" s="389" t="s">
        <v>923</v>
      </c>
      <c r="G3765" s="389"/>
      <c r="H3765" s="283" t="s">
        <v>97</v>
      </c>
      <c r="I3765" s="286">
        <v>1</v>
      </c>
      <c r="J3765" s="285">
        <v>11.8184</v>
      </c>
      <c r="K3765" s="285">
        <v>11.81</v>
      </c>
      <c r="O3765" s="46"/>
      <c r="P3765" s="46"/>
      <c r="Q3765" s="46"/>
      <c r="R3765" s="46"/>
      <c r="S3765" s="46"/>
      <c r="T3765" s="46"/>
      <c r="U3765" s="46"/>
      <c r="V3765" s="46"/>
      <c r="W3765" s="46"/>
      <c r="X3765" s="46"/>
      <c r="Y3765" s="46"/>
    </row>
    <row r="3766" spans="1:25" ht="15" customHeight="1" x14ac:dyDescent="0.2">
      <c r="A3766" s="46"/>
      <c r="B3766" s="262" t="s">
        <v>919</v>
      </c>
      <c r="C3766" s="284" t="s">
        <v>1800</v>
      </c>
      <c r="D3766" s="262" t="s">
        <v>284</v>
      </c>
      <c r="E3766" s="262" t="s">
        <v>1801</v>
      </c>
      <c r="F3766" s="389" t="s">
        <v>923</v>
      </c>
      <c r="G3766" s="389"/>
      <c r="H3766" s="283" t="s">
        <v>49</v>
      </c>
      <c r="I3766" s="286">
        <v>0.04</v>
      </c>
      <c r="J3766" s="285">
        <v>142</v>
      </c>
      <c r="K3766" s="285">
        <v>5.68</v>
      </c>
      <c r="O3766" s="46"/>
      <c r="P3766" s="46"/>
      <c r="Q3766" s="46"/>
      <c r="R3766" s="46"/>
      <c r="S3766" s="46"/>
      <c r="T3766" s="46"/>
      <c r="U3766" s="46"/>
      <c r="V3766" s="46"/>
      <c r="W3766" s="46"/>
      <c r="X3766" s="46"/>
      <c r="Y3766" s="46"/>
    </row>
    <row r="3767" spans="1:25" ht="15" customHeight="1" x14ac:dyDescent="0.2">
      <c r="A3767" s="46"/>
      <c r="B3767" s="262" t="s">
        <v>919</v>
      </c>
      <c r="C3767" s="284" t="s">
        <v>1255</v>
      </c>
      <c r="D3767" s="262" t="s">
        <v>47</v>
      </c>
      <c r="E3767" s="262" t="s">
        <v>1256</v>
      </c>
      <c r="F3767" s="389" t="s">
        <v>923</v>
      </c>
      <c r="G3767" s="389"/>
      <c r="H3767" s="283" t="s">
        <v>97</v>
      </c>
      <c r="I3767" s="286">
        <v>2.5000000000000001E-2</v>
      </c>
      <c r="J3767" s="285">
        <v>8.02</v>
      </c>
      <c r="K3767" s="285">
        <v>0.2</v>
      </c>
      <c r="O3767" s="46"/>
      <c r="P3767" s="46"/>
      <c r="Q3767" s="46"/>
      <c r="R3767" s="46"/>
      <c r="S3767" s="46"/>
      <c r="T3767" s="46"/>
      <c r="U3767" s="46"/>
      <c r="V3767" s="46"/>
      <c r="W3767" s="46"/>
      <c r="X3767" s="46"/>
      <c r="Y3767" s="46"/>
    </row>
    <row r="3768" spans="1:25" ht="15" customHeight="1" x14ac:dyDescent="0.2">
      <c r="A3768" s="46"/>
      <c r="B3768" s="263"/>
      <c r="C3768" s="263"/>
      <c r="D3768" s="263"/>
      <c r="E3768" s="263"/>
      <c r="F3768" s="263" t="s">
        <v>924</v>
      </c>
      <c r="G3768" s="289">
        <v>28.71</v>
      </c>
      <c r="H3768" s="263" t="s">
        <v>925</v>
      </c>
      <c r="I3768" s="289">
        <v>0</v>
      </c>
      <c r="J3768" s="263" t="s">
        <v>926</v>
      </c>
      <c r="K3768" s="289">
        <v>28.71</v>
      </c>
      <c r="O3768" s="46"/>
      <c r="P3768" s="46"/>
      <c r="Q3768" s="46"/>
      <c r="R3768" s="46"/>
      <c r="S3768" s="46"/>
      <c r="T3768" s="46"/>
      <c r="U3768" s="46"/>
      <c r="V3768" s="46"/>
      <c r="W3768" s="46"/>
      <c r="X3768" s="46"/>
      <c r="Y3768" s="46"/>
    </row>
    <row r="3769" spans="1:25" ht="15" customHeight="1" x14ac:dyDescent="0.2">
      <c r="A3769" s="46"/>
      <c r="B3769" s="263"/>
      <c r="C3769" s="263"/>
      <c r="D3769" s="263"/>
      <c r="E3769" s="263"/>
      <c r="F3769" s="263" t="s">
        <v>927</v>
      </c>
      <c r="G3769" s="289">
        <v>14.83</v>
      </c>
      <c r="H3769" s="263"/>
      <c r="I3769" s="386" t="s">
        <v>928</v>
      </c>
      <c r="J3769" s="386"/>
      <c r="K3769" s="289">
        <v>86.14</v>
      </c>
      <c r="O3769" s="46"/>
      <c r="P3769" s="46"/>
      <c r="Q3769" s="46"/>
      <c r="R3769" s="46"/>
      <c r="S3769" s="46"/>
      <c r="T3769" s="46"/>
      <c r="U3769" s="46"/>
      <c r="V3769" s="46"/>
      <c r="W3769" s="46"/>
      <c r="X3769" s="46"/>
      <c r="Y3769" s="46"/>
    </row>
    <row r="3770" spans="1:25" ht="15" customHeight="1" x14ac:dyDescent="0.2">
      <c r="A3770" s="46"/>
      <c r="B3770" s="401" t="s">
        <v>2776</v>
      </c>
      <c r="C3770" s="401"/>
      <c r="D3770" s="401"/>
      <c r="E3770" s="401"/>
      <c r="F3770" s="401"/>
      <c r="G3770" s="401"/>
      <c r="H3770" s="401"/>
      <c r="I3770" s="401"/>
      <c r="J3770" s="401"/>
      <c r="K3770" s="401"/>
      <c r="O3770" s="46"/>
      <c r="P3770" s="46"/>
      <c r="Q3770" s="46"/>
      <c r="R3770" s="46"/>
      <c r="S3770" s="46"/>
      <c r="T3770" s="46"/>
      <c r="U3770" s="46"/>
      <c r="V3770" s="46"/>
      <c r="W3770" s="46"/>
      <c r="X3770" s="46"/>
      <c r="Y3770" s="46"/>
    </row>
    <row r="3771" spans="1:25" ht="15" customHeight="1" thickBot="1" x14ac:dyDescent="0.25">
      <c r="A3771" s="46"/>
      <c r="B3771" s="425" t="s">
        <v>2858</v>
      </c>
      <c r="C3771" s="425"/>
      <c r="D3771" s="425"/>
      <c r="E3771" s="425"/>
      <c r="F3771" s="425"/>
      <c r="G3771" s="425"/>
      <c r="H3771" s="425"/>
      <c r="I3771" s="425"/>
      <c r="J3771" s="425"/>
      <c r="K3771" s="425"/>
      <c r="O3771" s="46"/>
      <c r="P3771" s="46"/>
      <c r="Q3771" s="46"/>
      <c r="R3771" s="46"/>
      <c r="S3771" s="46"/>
      <c r="T3771" s="46"/>
      <c r="U3771" s="46"/>
      <c r="V3771" s="46"/>
      <c r="W3771" s="46"/>
      <c r="X3771" s="46"/>
      <c r="Y3771" s="46"/>
    </row>
    <row r="3772" spans="1:25" ht="15" customHeight="1" thickTop="1" x14ac:dyDescent="0.2">
      <c r="A3772" s="46"/>
      <c r="B3772" s="278"/>
      <c r="C3772" s="278"/>
      <c r="D3772" s="278"/>
      <c r="E3772" s="278"/>
      <c r="F3772" s="278"/>
      <c r="G3772" s="278"/>
      <c r="H3772" s="278"/>
      <c r="I3772" s="278"/>
      <c r="J3772" s="278"/>
      <c r="K3772" s="278"/>
      <c r="O3772" s="46"/>
      <c r="P3772" s="46"/>
      <c r="Q3772" s="46"/>
      <c r="R3772" s="46"/>
      <c r="S3772" s="46"/>
      <c r="T3772" s="46"/>
      <c r="U3772" s="46"/>
      <c r="V3772" s="46"/>
      <c r="W3772" s="46"/>
      <c r="X3772" s="46"/>
      <c r="Y3772" s="46"/>
    </row>
    <row r="3773" spans="1:25" ht="15" customHeight="1" x14ac:dyDescent="0.2">
      <c r="A3773" s="46"/>
      <c r="B3773" s="259" t="s">
        <v>847</v>
      </c>
      <c r="C3773" s="267" t="s">
        <v>24</v>
      </c>
      <c r="D3773" s="259" t="s">
        <v>25</v>
      </c>
      <c r="E3773" s="259" t="s">
        <v>26</v>
      </c>
      <c r="F3773" s="387" t="s">
        <v>917</v>
      </c>
      <c r="G3773" s="387"/>
      <c r="H3773" s="271" t="s">
        <v>27</v>
      </c>
      <c r="I3773" s="267" t="s">
        <v>28</v>
      </c>
      <c r="J3773" s="267" t="s">
        <v>29</v>
      </c>
      <c r="K3773" s="267" t="s">
        <v>30</v>
      </c>
      <c r="O3773" s="46"/>
      <c r="P3773" s="46"/>
      <c r="Q3773" s="46"/>
      <c r="R3773" s="46"/>
      <c r="S3773" s="46"/>
      <c r="T3773" s="46"/>
      <c r="U3773" s="46"/>
      <c r="V3773" s="46"/>
      <c r="W3773" s="46"/>
      <c r="X3773" s="46"/>
      <c r="Y3773" s="46"/>
    </row>
    <row r="3774" spans="1:25" ht="15" customHeight="1" x14ac:dyDescent="0.2">
      <c r="A3774" s="46"/>
      <c r="B3774" s="260" t="s">
        <v>918</v>
      </c>
      <c r="C3774" s="275" t="s">
        <v>2609</v>
      </c>
      <c r="D3774" s="260" t="s">
        <v>73</v>
      </c>
      <c r="E3774" s="260" t="s">
        <v>848</v>
      </c>
      <c r="F3774" s="388" t="s">
        <v>1646</v>
      </c>
      <c r="G3774" s="388"/>
      <c r="H3774" s="274" t="s">
        <v>83</v>
      </c>
      <c r="I3774" s="277">
        <v>1</v>
      </c>
      <c r="J3774" s="276">
        <v>52.98</v>
      </c>
      <c r="K3774" s="276">
        <v>52.98</v>
      </c>
      <c r="O3774" s="46"/>
      <c r="P3774" s="46"/>
      <c r="Q3774" s="46"/>
      <c r="R3774" s="46"/>
      <c r="S3774" s="46"/>
      <c r="T3774" s="46"/>
      <c r="U3774" s="46"/>
      <c r="V3774" s="46"/>
      <c r="W3774" s="46"/>
      <c r="X3774" s="46"/>
      <c r="Y3774" s="46"/>
    </row>
    <row r="3775" spans="1:25" ht="15" customHeight="1" x14ac:dyDescent="0.2">
      <c r="A3775" s="46"/>
      <c r="B3775" s="261" t="s">
        <v>953</v>
      </c>
      <c r="C3775" s="280" t="s">
        <v>1212</v>
      </c>
      <c r="D3775" s="261" t="s">
        <v>47</v>
      </c>
      <c r="E3775" s="261" t="s">
        <v>2652</v>
      </c>
      <c r="F3775" s="385" t="s">
        <v>3970</v>
      </c>
      <c r="G3775" s="385"/>
      <c r="H3775" s="279" t="s">
        <v>950</v>
      </c>
      <c r="I3775" s="282">
        <v>0.40899999999999997</v>
      </c>
      <c r="J3775" s="281">
        <v>26.82</v>
      </c>
      <c r="K3775" s="281">
        <v>10.96</v>
      </c>
      <c r="O3775" s="46"/>
      <c r="P3775" s="46"/>
      <c r="Q3775" s="46"/>
      <c r="R3775" s="46"/>
      <c r="S3775" s="46"/>
      <c r="T3775" s="46"/>
      <c r="U3775" s="46"/>
      <c r="V3775" s="46"/>
      <c r="W3775" s="46"/>
      <c r="X3775" s="46"/>
      <c r="Y3775" s="46"/>
    </row>
    <row r="3776" spans="1:25" ht="15" customHeight="1" x14ac:dyDescent="0.2">
      <c r="A3776" s="46"/>
      <c r="B3776" s="261" t="s">
        <v>953</v>
      </c>
      <c r="C3776" s="280" t="s">
        <v>1144</v>
      </c>
      <c r="D3776" s="261" t="s">
        <v>47</v>
      </c>
      <c r="E3776" s="261" t="s">
        <v>1145</v>
      </c>
      <c r="F3776" s="385" t="s">
        <v>3970</v>
      </c>
      <c r="G3776" s="385"/>
      <c r="H3776" s="279" t="s">
        <v>950</v>
      </c>
      <c r="I3776" s="282">
        <v>0.40899999999999997</v>
      </c>
      <c r="J3776" s="281">
        <v>25.97</v>
      </c>
      <c r="K3776" s="281">
        <v>10.62</v>
      </c>
      <c r="O3776" s="46"/>
      <c r="P3776" s="46"/>
      <c r="Q3776" s="46"/>
      <c r="R3776" s="46"/>
      <c r="S3776" s="46"/>
      <c r="T3776" s="46"/>
      <c r="U3776" s="46"/>
      <c r="V3776" s="46"/>
      <c r="W3776" s="46"/>
      <c r="X3776" s="46"/>
      <c r="Y3776" s="46"/>
    </row>
    <row r="3777" spans="1:25" ht="15" customHeight="1" x14ac:dyDescent="0.2">
      <c r="A3777" s="46"/>
      <c r="B3777" s="262" t="s">
        <v>919</v>
      </c>
      <c r="C3777" s="284" t="s">
        <v>1804</v>
      </c>
      <c r="D3777" s="262" t="s">
        <v>43</v>
      </c>
      <c r="E3777" s="262" t="s">
        <v>2762</v>
      </c>
      <c r="F3777" s="389" t="s">
        <v>923</v>
      </c>
      <c r="G3777" s="389"/>
      <c r="H3777" s="283" t="s">
        <v>83</v>
      </c>
      <c r="I3777" s="286">
        <v>1.05</v>
      </c>
      <c r="J3777" s="285">
        <v>29.91</v>
      </c>
      <c r="K3777" s="285">
        <v>31.4</v>
      </c>
      <c r="O3777" s="46"/>
      <c r="P3777" s="46"/>
      <c r="Q3777" s="46"/>
      <c r="R3777" s="46"/>
      <c r="S3777" s="46"/>
      <c r="T3777" s="46"/>
      <c r="U3777" s="46"/>
      <c r="V3777" s="46"/>
      <c r="W3777" s="46"/>
      <c r="X3777" s="46"/>
      <c r="Y3777" s="46"/>
    </row>
    <row r="3778" spans="1:25" ht="15" customHeight="1" x14ac:dyDescent="0.2">
      <c r="A3778" s="46"/>
      <c r="B3778" s="263"/>
      <c r="C3778" s="263"/>
      <c r="D3778" s="263"/>
      <c r="E3778" s="263"/>
      <c r="F3778" s="263" t="s">
        <v>924</v>
      </c>
      <c r="G3778" s="289">
        <v>18.66</v>
      </c>
      <c r="H3778" s="263" t="s">
        <v>925</v>
      </c>
      <c r="I3778" s="289">
        <v>0</v>
      </c>
      <c r="J3778" s="263" t="s">
        <v>926</v>
      </c>
      <c r="K3778" s="289">
        <v>18.66</v>
      </c>
      <c r="O3778" s="46"/>
      <c r="P3778" s="46"/>
      <c r="Q3778" s="46"/>
      <c r="R3778" s="46"/>
      <c r="S3778" s="46"/>
      <c r="T3778" s="46"/>
      <c r="U3778" s="46"/>
      <c r="V3778" s="46"/>
      <c r="W3778" s="46"/>
      <c r="X3778" s="46"/>
      <c r="Y3778" s="46"/>
    </row>
    <row r="3779" spans="1:25" ht="15" customHeight="1" x14ac:dyDescent="0.2">
      <c r="A3779" s="46"/>
      <c r="B3779" s="263"/>
      <c r="C3779" s="263"/>
      <c r="D3779" s="263"/>
      <c r="E3779" s="263"/>
      <c r="F3779" s="263" t="s">
        <v>927</v>
      </c>
      <c r="G3779" s="289">
        <v>11.02</v>
      </c>
      <c r="H3779" s="263"/>
      <c r="I3779" s="386" t="s">
        <v>928</v>
      </c>
      <c r="J3779" s="386"/>
      <c r="K3779" s="289">
        <v>64</v>
      </c>
      <c r="O3779" s="46"/>
      <c r="P3779" s="46"/>
      <c r="Q3779" s="46"/>
      <c r="R3779" s="46"/>
      <c r="S3779" s="46"/>
      <c r="T3779" s="46"/>
      <c r="U3779" s="46"/>
      <c r="V3779" s="46"/>
      <c r="W3779" s="46"/>
      <c r="X3779" s="46"/>
      <c r="Y3779" s="46"/>
    </row>
    <row r="3780" spans="1:25" ht="15" customHeight="1" x14ac:dyDescent="0.2">
      <c r="A3780" s="46"/>
      <c r="B3780" s="401" t="s">
        <v>2776</v>
      </c>
      <c r="C3780" s="401"/>
      <c r="D3780" s="401"/>
      <c r="E3780" s="401"/>
      <c r="F3780" s="401"/>
      <c r="G3780" s="401"/>
      <c r="H3780" s="401"/>
      <c r="I3780" s="401"/>
      <c r="J3780" s="401"/>
      <c r="K3780" s="401"/>
      <c r="O3780" s="46"/>
      <c r="P3780" s="46"/>
      <c r="Q3780" s="46"/>
      <c r="R3780" s="46"/>
      <c r="S3780" s="46"/>
      <c r="T3780" s="46"/>
      <c r="U3780" s="46"/>
      <c r="V3780" s="46"/>
      <c r="W3780" s="46"/>
      <c r="X3780" s="46"/>
      <c r="Y3780" s="46"/>
    </row>
    <row r="3781" spans="1:25" ht="15" customHeight="1" thickBot="1" x14ac:dyDescent="0.25">
      <c r="A3781" s="46"/>
      <c r="B3781" s="425" t="s">
        <v>2859</v>
      </c>
      <c r="C3781" s="425"/>
      <c r="D3781" s="425"/>
      <c r="E3781" s="425"/>
      <c r="F3781" s="425"/>
      <c r="G3781" s="425"/>
      <c r="H3781" s="425"/>
      <c r="I3781" s="425"/>
      <c r="J3781" s="425"/>
      <c r="K3781" s="425"/>
      <c r="O3781" s="46"/>
      <c r="P3781" s="46"/>
      <c r="Q3781" s="46"/>
      <c r="R3781" s="46"/>
      <c r="S3781" s="46"/>
      <c r="T3781" s="46"/>
      <c r="U3781" s="46"/>
      <c r="V3781" s="46"/>
      <c r="W3781" s="46"/>
      <c r="X3781" s="46"/>
      <c r="Y3781" s="46"/>
    </row>
    <row r="3782" spans="1:25" ht="15" customHeight="1" thickTop="1" x14ac:dyDescent="0.2">
      <c r="A3782" s="46"/>
      <c r="B3782" s="278"/>
      <c r="C3782" s="278"/>
      <c r="D3782" s="278"/>
      <c r="E3782" s="278"/>
      <c r="F3782" s="278"/>
      <c r="G3782" s="278"/>
      <c r="H3782" s="278"/>
      <c r="I3782" s="278"/>
      <c r="J3782" s="278"/>
      <c r="K3782" s="278"/>
      <c r="O3782" s="46"/>
      <c r="P3782" s="46"/>
      <c r="Q3782" s="46"/>
      <c r="R3782" s="46"/>
      <c r="S3782" s="46"/>
      <c r="T3782" s="46"/>
      <c r="U3782" s="46"/>
      <c r="V3782" s="46"/>
      <c r="W3782" s="46"/>
      <c r="X3782" s="46"/>
      <c r="Y3782" s="46"/>
    </row>
    <row r="3783" spans="1:25" ht="15" customHeight="1" x14ac:dyDescent="0.2">
      <c r="A3783" s="46"/>
      <c r="B3783" s="259" t="s">
        <v>849</v>
      </c>
      <c r="C3783" s="267" t="s">
        <v>24</v>
      </c>
      <c r="D3783" s="259" t="s">
        <v>25</v>
      </c>
      <c r="E3783" s="259" t="s">
        <v>26</v>
      </c>
      <c r="F3783" s="387" t="s">
        <v>917</v>
      </c>
      <c r="G3783" s="387"/>
      <c r="H3783" s="271" t="s">
        <v>27</v>
      </c>
      <c r="I3783" s="267" t="s">
        <v>28</v>
      </c>
      <c r="J3783" s="267" t="s">
        <v>29</v>
      </c>
      <c r="K3783" s="267" t="s">
        <v>30</v>
      </c>
      <c r="O3783" s="46"/>
      <c r="P3783" s="46"/>
      <c r="Q3783" s="46"/>
      <c r="R3783" s="46"/>
      <c r="S3783" s="46"/>
      <c r="T3783" s="46"/>
      <c r="U3783" s="46"/>
      <c r="V3783" s="46"/>
      <c r="W3783" s="46"/>
      <c r="X3783" s="46"/>
      <c r="Y3783" s="46"/>
    </row>
    <row r="3784" spans="1:25" ht="15" customHeight="1" x14ac:dyDescent="0.2">
      <c r="A3784" s="46"/>
      <c r="B3784" s="260" t="s">
        <v>918</v>
      </c>
      <c r="C3784" s="275" t="s">
        <v>2610</v>
      </c>
      <c r="D3784" s="260" t="s">
        <v>73</v>
      </c>
      <c r="E3784" s="260" t="s">
        <v>850</v>
      </c>
      <c r="F3784" s="388" t="s">
        <v>1065</v>
      </c>
      <c r="G3784" s="388"/>
      <c r="H3784" s="274" t="s">
        <v>83</v>
      </c>
      <c r="I3784" s="277">
        <v>1</v>
      </c>
      <c r="J3784" s="276">
        <v>45.16</v>
      </c>
      <c r="K3784" s="276">
        <v>45.16</v>
      </c>
      <c r="O3784" s="46"/>
      <c r="P3784" s="46"/>
      <c r="Q3784" s="46"/>
      <c r="R3784" s="46"/>
      <c r="S3784" s="46"/>
      <c r="T3784" s="46"/>
      <c r="U3784" s="46"/>
      <c r="V3784" s="46"/>
      <c r="W3784" s="46"/>
      <c r="X3784" s="46"/>
      <c r="Y3784" s="46"/>
    </row>
    <row r="3785" spans="1:25" ht="15" customHeight="1" x14ac:dyDescent="0.2">
      <c r="A3785" s="46"/>
      <c r="B3785" s="261" t="s">
        <v>953</v>
      </c>
      <c r="C3785" s="280" t="s">
        <v>1144</v>
      </c>
      <c r="D3785" s="261" t="s">
        <v>47</v>
      </c>
      <c r="E3785" s="261" t="s">
        <v>1145</v>
      </c>
      <c r="F3785" s="385" t="s">
        <v>3970</v>
      </c>
      <c r="G3785" s="385"/>
      <c r="H3785" s="279" t="s">
        <v>950</v>
      </c>
      <c r="I3785" s="282">
        <v>0.40899999999999997</v>
      </c>
      <c r="J3785" s="281">
        <v>25.97</v>
      </c>
      <c r="K3785" s="281">
        <v>10.62</v>
      </c>
      <c r="O3785" s="46"/>
      <c r="P3785" s="46"/>
      <c r="Q3785" s="46"/>
      <c r="R3785" s="46"/>
      <c r="S3785" s="46"/>
      <c r="T3785" s="46"/>
      <c r="U3785" s="46"/>
      <c r="V3785" s="46"/>
      <c r="W3785" s="46"/>
      <c r="X3785" s="46"/>
      <c r="Y3785" s="46"/>
    </row>
    <row r="3786" spans="1:25" ht="15" customHeight="1" x14ac:dyDescent="0.2">
      <c r="A3786" s="46"/>
      <c r="B3786" s="261" t="s">
        <v>953</v>
      </c>
      <c r="C3786" s="280" t="s">
        <v>1212</v>
      </c>
      <c r="D3786" s="261" t="s">
        <v>47</v>
      </c>
      <c r="E3786" s="261" t="s">
        <v>2652</v>
      </c>
      <c r="F3786" s="385" t="s">
        <v>3970</v>
      </c>
      <c r="G3786" s="385"/>
      <c r="H3786" s="279" t="s">
        <v>950</v>
      </c>
      <c r="I3786" s="282">
        <v>0.40899999999999997</v>
      </c>
      <c r="J3786" s="281">
        <v>26.82</v>
      </c>
      <c r="K3786" s="281">
        <v>10.96</v>
      </c>
      <c r="O3786" s="46"/>
      <c r="P3786" s="46"/>
      <c r="Q3786" s="46"/>
      <c r="R3786" s="46"/>
      <c r="S3786" s="46"/>
      <c r="T3786" s="46"/>
      <c r="U3786" s="46"/>
      <c r="V3786" s="46"/>
      <c r="W3786" s="46"/>
      <c r="X3786" s="46"/>
      <c r="Y3786" s="46"/>
    </row>
    <row r="3787" spans="1:25" ht="15" customHeight="1" x14ac:dyDescent="0.2">
      <c r="A3787" s="46"/>
      <c r="B3787" s="262" t="s">
        <v>919</v>
      </c>
      <c r="C3787" s="284" t="s">
        <v>1805</v>
      </c>
      <c r="D3787" s="262" t="s">
        <v>43</v>
      </c>
      <c r="E3787" s="262" t="s">
        <v>2763</v>
      </c>
      <c r="F3787" s="389" t="s">
        <v>923</v>
      </c>
      <c r="G3787" s="389"/>
      <c r="H3787" s="283" t="s">
        <v>83</v>
      </c>
      <c r="I3787" s="286">
        <v>1.05</v>
      </c>
      <c r="J3787" s="285">
        <v>22.46</v>
      </c>
      <c r="K3787" s="285">
        <v>23.58</v>
      </c>
      <c r="O3787" s="46"/>
      <c r="P3787" s="46"/>
      <c r="Q3787" s="46"/>
      <c r="R3787" s="46"/>
      <c r="S3787" s="46"/>
      <c r="T3787" s="46"/>
      <c r="U3787" s="46"/>
      <c r="V3787" s="46"/>
      <c r="W3787" s="46"/>
      <c r="X3787" s="46"/>
      <c r="Y3787" s="46"/>
    </row>
    <row r="3788" spans="1:25" ht="15" customHeight="1" x14ac:dyDescent="0.2">
      <c r="A3788" s="46"/>
      <c r="B3788" s="263"/>
      <c r="C3788" s="263"/>
      <c r="D3788" s="263"/>
      <c r="E3788" s="263"/>
      <c r="F3788" s="263" t="s">
        <v>924</v>
      </c>
      <c r="G3788" s="289">
        <v>18.66</v>
      </c>
      <c r="H3788" s="263" t="s">
        <v>925</v>
      </c>
      <c r="I3788" s="289">
        <v>0</v>
      </c>
      <c r="J3788" s="263" t="s">
        <v>926</v>
      </c>
      <c r="K3788" s="289">
        <v>18.66</v>
      </c>
      <c r="O3788" s="46"/>
      <c r="P3788" s="46"/>
      <c r="Q3788" s="46"/>
      <c r="R3788" s="46"/>
      <c r="S3788" s="46"/>
      <c r="T3788" s="46"/>
      <c r="U3788" s="46"/>
      <c r="V3788" s="46"/>
      <c r="W3788" s="46"/>
      <c r="X3788" s="46"/>
      <c r="Y3788" s="46"/>
    </row>
    <row r="3789" spans="1:25" ht="15" customHeight="1" x14ac:dyDescent="0.2">
      <c r="A3789" s="46"/>
      <c r="B3789" s="263"/>
      <c r="C3789" s="263"/>
      <c r="D3789" s="263"/>
      <c r="E3789" s="263"/>
      <c r="F3789" s="263" t="s">
        <v>927</v>
      </c>
      <c r="G3789" s="289">
        <v>9.39</v>
      </c>
      <c r="H3789" s="263"/>
      <c r="I3789" s="386" t="s">
        <v>928</v>
      </c>
      <c r="J3789" s="386"/>
      <c r="K3789" s="289">
        <v>54.55</v>
      </c>
      <c r="O3789" s="46"/>
      <c r="P3789" s="46"/>
      <c r="Q3789" s="46"/>
      <c r="R3789" s="46"/>
      <c r="S3789" s="46"/>
      <c r="T3789" s="46"/>
      <c r="U3789" s="46"/>
      <c r="V3789" s="46"/>
      <c r="W3789" s="46"/>
      <c r="X3789" s="46"/>
      <c r="Y3789" s="46"/>
    </row>
    <row r="3790" spans="1:25" ht="15" customHeight="1" x14ac:dyDescent="0.2">
      <c r="A3790" s="46"/>
      <c r="B3790" s="401" t="s">
        <v>2776</v>
      </c>
      <c r="C3790" s="401"/>
      <c r="D3790" s="401"/>
      <c r="E3790" s="401"/>
      <c r="F3790" s="401"/>
      <c r="G3790" s="401"/>
      <c r="H3790" s="401"/>
      <c r="I3790" s="401"/>
      <c r="J3790" s="401"/>
      <c r="K3790" s="401"/>
      <c r="O3790" s="46"/>
      <c r="P3790" s="46"/>
      <c r="Q3790" s="46"/>
      <c r="R3790" s="46"/>
      <c r="S3790" s="46"/>
      <c r="T3790" s="46"/>
      <c r="U3790" s="46"/>
      <c r="V3790" s="46"/>
      <c r="W3790" s="46"/>
      <c r="X3790" s="46"/>
      <c r="Y3790" s="46"/>
    </row>
    <row r="3791" spans="1:25" ht="15" customHeight="1" thickBot="1" x14ac:dyDescent="0.25">
      <c r="A3791" s="46"/>
      <c r="B3791" s="425" t="s">
        <v>2860</v>
      </c>
      <c r="C3791" s="425"/>
      <c r="D3791" s="425"/>
      <c r="E3791" s="425"/>
      <c r="F3791" s="425"/>
      <c r="G3791" s="425"/>
      <c r="H3791" s="425"/>
      <c r="I3791" s="425"/>
      <c r="J3791" s="425"/>
      <c r="K3791" s="425"/>
      <c r="O3791" s="46"/>
      <c r="P3791" s="46"/>
      <c r="Q3791" s="46"/>
      <c r="R3791" s="46"/>
      <c r="S3791" s="46"/>
      <c r="T3791" s="46"/>
      <c r="U3791" s="46"/>
      <c r="V3791" s="46"/>
      <c r="W3791" s="46"/>
      <c r="X3791" s="46"/>
      <c r="Y3791" s="46"/>
    </row>
    <row r="3792" spans="1:25" ht="15" customHeight="1" thickTop="1" x14ac:dyDescent="0.2">
      <c r="A3792" s="46"/>
      <c r="B3792" s="278"/>
      <c r="C3792" s="278"/>
      <c r="D3792" s="278"/>
      <c r="E3792" s="278"/>
      <c r="F3792" s="278"/>
      <c r="G3792" s="278"/>
      <c r="H3792" s="278"/>
      <c r="I3792" s="278"/>
      <c r="J3792" s="278"/>
      <c r="K3792" s="278"/>
      <c r="O3792" s="46"/>
      <c r="P3792" s="46"/>
      <c r="Q3792" s="46"/>
      <c r="R3792" s="46"/>
      <c r="S3792" s="46"/>
      <c r="T3792" s="46"/>
      <c r="U3792" s="46"/>
      <c r="V3792" s="46"/>
      <c r="W3792" s="46"/>
      <c r="X3792" s="46"/>
      <c r="Y3792" s="46"/>
    </row>
    <row r="3793" spans="1:25" ht="15" customHeight="1" x14ac:dyDescent="0.2">
      <c r="A3793" s="46"/>
      <c r="B3793" s="259" t="s">
        <v>851</v>
      </c>
      <c r="C3793" s="267" t="s">
        <v>24</v>
      </c>
      <c r="D3793" s="259" t="s">
        <v>25</v>
      </c>
      <c r="E3793" s="259" t="s">
        <v>26</v>
      </c>
      <c r="F3793" s="387" t="s">
        <v>917</v>
      </c>
      <c r="G3793" s="387"/>
      <c r="H3793" s="271" t="s">
        <v>27</v>
      </c>
      <c r="I3793" s="267" t="s">
        <v>28</v>
      </c>
      <c r="J3793" s="267" t="s">
        <v>29</v>
      </c>
      <c r="K3793" s="267" t="s">
        <v>30</v>
      </c>
      <c r="O3793" s="46"/>
      <c r="P3793" s="46"/>
      <c r="Q3793" s="46"/>
      <c r="R3793" s="46"/>
      <c r="S3793" s="46"/>
      <c r="T3793" s="46"/>
      <c r="U3793" s="46"/>
      <c r="V3793" s="46"/>
      <c r="W3793" s="46"/>
      <c r="X3793" s="46"/>
      <c r="Y3793" s="46"/>
    </row>
    <row r="3794" spans="1:25" ht="15" customHeight="1" x14ac:dyDescent="0.2">
      <c r="A3794" s="46"/>
      <c r="B3794" s="260" t="s">
        <v>918</v>
      </c>
      <c r="C3794" s="275" t="s">
        <v>2432</v>
      </c>
      <c r="D3794" s="260" t="s">
        <v>73</v>
      </c>
      <c r="E3794" s="260" t="s">
        <v>2433</v>
      </c>
      <c r="F3794" s="388" t="s">
        <v>978</v>
      </c>
      <c r="G3794" s="388"/>
      <c r="H3794" s="274" t="s">
        <v>49</v>
      </c>
      <c r="I3794" s="277">
        <v>1</v>
      </c>
      <c r="J3794" s="276">
        <v>100.79</v>
      </c>
      <c r="K3794" s="276">
        <v>100.79</v>
      </c>
      <c r="O3794" s="46"/>
      <c r="P3794" s="46"/>
      <c r="Q3794" s="46"/>
      <c r="R3794" s="46"/>
      <c r="S3794" s="46"/>
      <c r="T3794" s="46"/>
      <c r="U3794" s="46"/>
      <c r="V3794" s="46"/>
      <c r="W3794" s="46"/>
      <c r="X3794" s="46"/>
      <c r="Y3794" s="46"/>
    </row>
    <row r="3795" spans="1:25" ht="15" customHeight="1" x14ac:dyDescent="0.2">
      <c r="A3795" s="46"/>
      <c r="B3795" s="261" t="s">
        <v>953</v>
      </c>
      <c r="C3795" s="280" t="s">
        <v>1019</v>
      </c>
      <c r="D3795" s="261" t="s">
        <v>47</v>
      </c>
      <c r="E3795" s="261" t="s">
        <v>1020</v>
      </c>
      <c r="F3795" s="385" t="s">
        <v>3970</v>
      </c>
      <c r="G3795" s="385"/>
      <c r="H3795" s="279" t="s">
        <v>950</v>
      </c>
      <c r="I3795" s="282">
        <v>0.4</v>
      </c>
      <c r="J3795" s="281">
        <v>24.73</v>
      </c>
      <c r="K3795" s="281">
        <v>9.89</v>
      </c>
      <c r="O3795" s="46"/>
      <c r="P3795" s="46"/>
      <c r="Q3795" s="46"/>
      <c r="R3795" s="46"/>
      <c r="S3795" s="46"/>
      <c r="T3795" s="46"/>
      <c r="U3795" s="46"/>
      <c r="V3795" s="46"/>
      <c r="W3795" s="46"/>
      <c r="X3795" s="46"/>
      <c r="Y3795" s="46"/>
    </row>
    <row r="3796" spans="1:25" ht="15" customHeight="1" x14ac:dyDescent="0.2">
      <c r="A3796" s="46"/>
      <c r="B3796" s="261" t="s">
        <v>953</v>
      </c>
      <c r="C3796" s="280" t="s">
        <v>991</v>
      </c>
      <c r="D3796" s="261" t="s">
        <v>47</v>
      </c>
      <c r="E3796" s="261" t="s">
        <v>992</v>
      </c>
      <c r="F3796" s="385" t="s">
        <v>3970</v>
      </c>
      <c r="G3796" s="385"/>
      <c r="H3796" s="279" t="s">
        <v>950</v>
      </c>
      <c r="I3796" s="282">
        <v>0.4</v>
      </c>
      <c r="J3796" s="281">
        <v>43.64</v>
      </c>
      <c r="K3796" s="281">
        <v>17.45</v>
      </c>
      <c r="O3796" s="46"/>
      <c r="P3796" s="46"/>
      <c r="Q3796" s="46"/>
      <c r="R3796" s="46"/>
      <c r="S3796" s="46"/>
      <c r="T3796" s="46"/>
      <c r="U3796" s="46"/>
      <c r="V3796" s="46"/>
      <c r="W3796" s="46"/>
      <c r="X3796" s="46"/>
      <c r="Y3796" s="46"/>
    </row>
    <row r="3797" spans="1:25" ht="15" customHeight="1" x14ac:dyDescent="0.2">
      <c r="A3797" s="46"/>
      <c r="B3797" s="262" t="s">
        <v>919</v>
      </c>
      <c r="C3797" s="284" t="s">
        <v>2764</v>
      </c>
      <c r="D3797" s="262" t="s">
        <v>39</v>
      </c>
      <c r="E3797" s="262" t="s">
        <v>852</v>
      </c>
      <c r="F3797" s="389" t="s">
        <v>923</v>
      </c>
      <c r="G3797" s="389"/>
      <c r="H3797" s="283" t="s">
        <v>304</v>
      </c>
      <c r="I3797" s="286">
        <v>1</v>
      </c>
      <c r="J3797" s="285">
        <v>73.45</v>
      </c>
      <c r="K3797" s="285">
        <v>73.45</v>
      </c>
      <c r="O3797" s="46"/>
      <c r="P3797" s="46"/>
      <c r="Q3797" s="46"/>
      <c r="R3797" s="46"/>
      <c r="S3797" s="46"/>
      <c r="T3797" s="46"/>
      <c r="U3797" s="46"/>
      <c r="V3797" s="46"/>
      <c r="W3797" s="46"/>
      <c r="X3797" s="46"/>
      <c r="Y3797" s="46"/>
    </row>
    <row r="3798" spans="1:25" ht="15" customHeight="1" x14ac:dyDescent="0.2">
      <c r="A3798" s="46"/>
      <c r="B3798" s="263"/>
      <c r="C3798" s="263"/>
      <c r="D3798" s="263"/>
      <c r="E3798" s="263"/>
      <c r="F3798" s="263" t="s">
        <v>924</v>
      </c>
      <c r="G3798" s="289">
        <v>23.99</v>
      </c>
      <c r="H3798" s="263" t="s">
        <v>925</v>
      </c>
      <c r="I3798" s="289">
        <v>0</v>
      </c>
      <c r="J3798" s="263" t="s">
        <v>926</v>
      </c>
      <c r="K3798" s="289">
        <v>23.99</v>
      </c>
      <c r="O3798" s="46"/>
      <c r="P3798" s="46"/>
      <c r="Q3798" s="46"/>
      <c r="R3798" s="46"/>
      <c r="S3798" s="46"/>
      <c r="T3798" s="46"/>
      <c r="U3798" s="46"/>
      <c r="V3798" s="46"/>
      <c r="W3798" s="46"/>
      <c r="X3798" s="46"/>
      <c r="Y3798" s="46"/>
    </row>
    <row r="3799" spans="1:25" ht="15" customHeight="1" x14ac:dyDescent="0.2">
      <c r="A3799" s="46"/>
      <c r="B3799" s="263"/>
      <c r="C3799" s="263"/>
      <c r="D3799" s="263"/>
      <c r="E3799" s="263"/>
      <c r="F3799" s="263" t="s">
        <v>927</v>
      </c>
      <c r="G3799" s="289">
        <v>20.97</v>
      </c>
      <c r="H3799" s="263"/>
      <c r="I3799" s="386" t="s">
        <v>928</v>
      </c>
      <c r="J3799" s="386"/>
      <c r="K3799" s="289">
        <v>121.76</v>
      </c>
      <c r="O3799" s="46"/>
      <c r="P3799" s="46"/>
      <c r="Q3799" s="46"/>
      <c r="R3799" s="46"/>
      <c r="S3799" s="46"/>
      <c r="T3799" s="46"/>
      <c r="U3799" s="46"/>
      <c r="V3799" s="46"/>
      <c r="W3799" s="46"/>
      <c r="X3799" s="46"/>
      <c r="Y3799" s="46"/>
    </row>
    <row r="3800" spans="1:25" ht="15" customHeight="1" x14ac:dyDescent="0.2">
      <c r="A3800" s="46"/>
      <c r="B3800" s="401" t="s">
        <v>2776</v>
      </c>
      <c r="C3800" s="401"/>
      <c r="D3800" s="401"/>
      <c r="E3800" s="401"/>
      <c r="F3800" s="401"/>
      <c r="G3800" s="401"/>
      <c r="H3800" s="401"/>
      <c r="I3800" s="401"/>
      <c r="J3800" s="401"/>
      <c r="K3800" s="401"/>
      <c r="O3800" s="46"/>
      <c r="P3800" s="46"/>
      <c r="Q3800" s="46"/>
      <c r="R3800" s="46"/>
      <c r="S3800" s="46"/>
      <c r="T3800" s="46"/>
      <c r="U3800" s="46"/>
      <c r="V3800" s="46"/>
      <c r="W3800" s="46"/>
      <c r="X3800" s="46"/>
      <c r="Y3800" s="46"/>
    </row>
    <row r="3801" spans="1:25" ht="15" customHeight="1" thickBot="1" x14ac:dyDescent="0.25">
      <c r="A3801" s="46"/>
      <c r="B3801" s="425" t="s">
        <v>2861</v>
      </c>
      <c r="C3801" s="425"/>
      <c r="D3801" s="425"/>
      <c r="E3801" s="425"/>
      <c r="F3801" s="425"/>
      <c r="G3801" s="425"/>
      <c r="H3801" s="425"/>
      <c r="I3801" s="425"/>
      <c r="J3801" s="425"/>
      <c r="K3801" s="425"/>
      <c r="O3801" s="46"/>
      <c r="P3801" s="46"/>
      <c r="Q3801" s="46"/>
      <c r="R3801" s="46"/>
      <c r="S3801" s="46"/>
      <c r="T3801" s="46"/>
      <c r="U3801" s="46"/>
      <c r="V3801" s="46"/>
      <c r="W3801" s="46"/>
      <c r="X3801" s="46"/>
      <c r="Y3801" s="46"/>
    </row>
    <row r="3802" spans="1:25" ht="15" customHeight="1" thickTop="1" x14ac:dyDescent="0.2">
      <c r="A3802" s="46"/>
      <c r="B3802" s="278"/>
      <c r="C3802" s="278"/>
      <c r="D3802" s="278"/>
      <c r="E3802" s="278"/>
      <c r="F3802" s="278"/>
      <c r="G3802" s="278"/>
      <c r="H3802" s="278"/>
      <c r="I3802" s="278"/>
      <c r="J3802" s="278"/>
      <c r="K3802" s="278"/>
      <c r="O3802" s="46"/>
      <c r="P3802" s="46"/>
      <c r="Q3802" s="46"/>
      <c r="R3802" s="46"/>
      <c r="S3802" s="46"/>
      <c r="T3802" s="46"/>
      <c r="U3802" s="46"/>
      <c r="V3802" s="46"/>
      <c r="W3802" s="46"/>
      <c r="X3802" s="46"/>
      <c r="Y3802" s="46"/>
    </row>
    <row r="3803" spans="1:25" ht="15" customHeight="1" x14ac:dyDescent="0.2">
      <c r="A3803" s="46"/>
      <c r="B3803" s="259" t="s">
        <v>853</v>
      </c>
      <c r="C3803" s="267" t="s">
        <v>24</v>
      </c>
      <c r="D3803" s="259" t="s">
        <v>25</v>
      </c>
      <c r="E3803" s="259" t="s">
        <v>26</v>
      </c>
      <c r="F3803" s="387" t="s">
        <v>917</v>
      </c>
      <c r="G3803" s="387"/>
      <c r="H3803" s="271" t="s">
        <v>27</v>
      </c>
      <c r="I3803" s="267" t="s">
        <v>28</v>
      </c>
      <c r="J3803" s="267" t="s">
        <v>29</v>
      </c>
      <c r="K3803" s="267" t="s">
        <v>30</v>
      </c>
      <c r="O3803" s="46"/>
      <c r="P3803" s="46"/>
      <c r="Q3803" s="46"/>
      <c r="R3803" s="46"/>
      <c r="S3803" s="46"/>
      <c r="T3803" s="46"/>
      <c r="U3803" s="46"/>
      <c r="V3803" s="46"/>
      <c r="W3803" s="46"/>
      <c r="X3803" s="46"/>
      <c r="Y3803" s="46"/>
    </row>
    <row r="3804" spans="1:25" ht="15" customHeight="1" x14ac:dyDescent="0.2">
      <c r="A3804" s="46"/>
      <c r="B3804" s="260" t="s">
        <v>918</v>
      </c>
      <c r="C3804" s="275" t="s">
        <v>2502</v>
      </c>
      <c r="D3804" s="260" t="s">
        <v>73</v>
      </c>
      <c r="E3804" s="260" t="s">
        <v>2503</v>
      </c>
      <c r="F3804" s="388" t="s">
        <v>978</v>
      </c>
      <c r="G3804" s="388"/>
      <c r="H3804" s="274" t="s">
        <v>49</v>
      </c>
      <c r="I3804" s="277">
        <v>1</v>
      </c>
      <c r="J3804" s="276">
        <v>3.69</v>
      </c>
      <c r="K3804" s="276">
        <v>3.69</v>
      </c>
      <c r="O3804" s="46"/>
      <c r="P3804" s="46"/>
      <c r="Q3804" s="46"/>
      <c r="R3804" s="46"/>
      <c r="S3804" s="46"/>
      <c r="T3804" s="46"/>
      <c r="U3804" s="46"/>
      <c r="V3804" s="46"/>
      <c r="W3804" s="46"/>
      <c r="X3804" s="46"/>
      <c r="Y3804" s="46"/>
    </row>
    <row r="3805" spans="1:25" ht="15" customHeight="1" x14ac:dyDescent="0.2">
      <c r="A3805" s="46"/>
      <c r="B3805" s="261" t="s">
        <v>953</v>
      </c>
      <c r="C3805" s="280" t="s">
        <v>991</v>
      </c>
      <c r="D3805" s="261" t="s">
        <v>47</v>
      </c>
      <c r="E3805" s="261" t="s">
        <v>992</v>
      </c>
      <c r="F3805" s="385" t="s">
        <v>3970</v>
      </c>
      <c r="G3805" s="385"/>
      <c r="H3805" s="279" t="s">
        <v>950</v>
      </c>
      <c r="I3805" s="282">
        <v>0.05</v>
      </c>
      <c r="J3805" s="281">
        <v>43.64</v>
      </c>
      <c r="K3805" s="281">
        <v>2.1800000000000002</v>
      </c>
      <c r="O3805" s="46"/>
      <c r="P3805" s="46"/>
      <c r="Q3805" s="46"/>
      <c r="R3805" s="46"/>
      <c r="S3805" s="46"/>
      <c r="T3805" s="46"/>
      <c r="U3805" s="46"/>
      <c r="V3805" s="46"/>
      <c r="W3805" s="46"/>
      <c r="X3805" s="46"/>
      <c r="Y3805" s="46"/>
    </row>
    <row r="3806" spans="1:25" ht="15" customHeight="1" x14ac:dyDescent="0.2">
      <c r="A3806" s="46"/>
      <c r="B3806" s="261" t="s">
        <v>953</v>
      </c>
      <c r="C3806" s="280" t="s">
        <v>1019</v>
      </c>
      <c r="D3806" s="261" t="s">
        <v>47</v>
      </c>
      <c r="E3806" s="261" t="s">
        <v>1020</v>
      </c>
      <c r="F3806" s="385" t="s">
        <v>3970</v>
      </c>
      <c r="G3806" s="385"/>
      <c r="H3806" s="279" t="s">
        <v>950</v>
      </c>
      <c r="I3806" s="282">
        <v>0.05</v>
      </c>
      <c r="J3806" s="281">
        <v>24.73</v>
      </c>
      <c r="K3806" s="281">
        <v>1.23</v>
      </c>
      <c r="O3806" s="46"/>
      <c r="P3806" s="46"/>
      <c r="Q3806" s="46"/>
      <c r="R3806" s="46"/>
      <c r="S3806" s="46"/>
      <c r="T3806" s="46"/>
      <c r="U3806" s="46"/>
      <c r="V3806" s="46"/>
      <c r="W3806" s="46"/>
      <c r="X3806" s="46"/>
      <c r="Y3806" s="46"/>
    </row>
    <row r="3807" spans="1:25" ht="15" customHeight="1" x14ac:dyDescent="0.2">
      <c r="A3807" s="46"/>
      <c r="B3807" s="262" t="s">
        <v>919</v>
      </c>
      <c r="C3807" s="284" t="s">
        <v>2731</v>
      </c>
      <c r="D3807" s="262" t="s">
        <v>47</v>
      </c>
      <c r="E3807" s="262" t="s">
        <v>1679</v>
      </c>
      <c r="F3807" s="389" t="s">
        <v>923</v>
      </c>
      <c r="G3807" s="389"/>
      <c r="H3807" s="283" t="s">
        <v>49</v>
      </c>
      <c r="I3807" s="286">
        <v>1</v>
      </c>
      <c r="J3807" s="285">
        <v>0.28000000000000003</v>
      </c>
      <c r="K3807" s="285">
        <v>0.28000000000000003</v>
      </c>
      <c r="O3807" s="46"/>
      <c r="P3807" s="46"/>
      <c r="Q3807" s="46"/>
      <c r="R3807" s="46"/>
      <c r="S3807" s="46"/>
      <c r="T3807" s="46"/>
      <c r="U3807" s="46"/>
      <c r="V3807" s="46"/>
      <c r="W3807" s="46"/>
      <c r="X3807" s="46"/>
      <c r="Y3807" s="46"/>
    </row>
    <row r="3808" spans="1:25" ht="15" customHeight="1" x14ac:dyDescent="0.2">
      <c r="A3808" s="46"/>
      <c r="B3808" s="263"/>
      <c r="C3808" s="263"/>
      <c r="D3808" s="263"/>
      <c r="E3808" s="263"/>
      <c r="F3808" s="263" t="s">
        <v>924</v>
      </c>
      <c r="G3808" s="289">
        <v>2.99</v>
      </c>
      <c r="H3808" s="263" t="s">
        <v>925</v>
      </c>
      <c r="I3808" s="289">
        <v>0</v>
      </c>
      <c r="J3808" s="263" t="s">
        <v>926</v>
      </c>
      <c r="K3808" s="289">
        <v>2.99</v>
      </c>
      <c r="O3808" s="46"/>
      <c r="P3808" s="46"/>
      <c r="Q3808" s="46"/>
      <c r="R3808" s="46"/>
      <c r="S3808" s="46"/>
      <c r="T3808" s="46"/>
      <c r="U3808" s="46"/>
      <c r="V3808" s="46"/>
      <c r="W3808" s="46"/>
      <c r="X3808" s="46"/>
      <c r="Y3808" s="46"/>
    </row>
    <row r="3809" spans="1:25" ht="15" customHeight="1" x14ac:dyDescent="0.2">
      <c r="A3809" s="46"/>
      <c r="B3809" s="263"/>
      <c r="C3809" s="263"/>
      <c r="D3809" s="263"/>
      <c r="E3809" s="263"/>
      <c r="F3809" s="263" t="s">
        <v>927</v>
      </c>
      <c r="G3809" s="289">
        <v>0.76</v>
      </c>
      <c r="H3809" s="263"/>
      <c r="I3809" s="386" t="s">
        <v>928</v>
      </c>
      <c r="J3809" s="386"/>
      <c r="K3809" s="289">
        <v>4.45</v>
      </c>
      <c r="O3809" s="46"/>
      <c r="P3809" s="46"/>
      <c r="Q3809" s="46"/>
      <c r="R3809" s="46"/>
      <c r="S3809" s="46"/>
      <c r="T3809" s="46"/>
      <c r="U3809" s="46"/>
      <c r="V3809" s="46"/>
      <c r="W3809" s="46"/>
      <c r="X3809" s="46"/>
      <c r="Y3809" s="46"/>
    </row>
    <row r="3810" spans="1:25" ht="15" customHeight="1" x14ac:dyDescent="0.2">
      <c r="A3810" s="46"/>
      <c r="B3810" s="401" t="s">
        <v>2776</v>
      </c>
      <c r="C3810" s="401"/>
      <c r="D3810" s="401"/>
      <c r="E3810" s="401"/>
      <c r="F3810" s="401"/>
      <c r="G3810" s="401"/>
      <c r="H3810" s="401"/>
      <c r="I3810" s="401"/>
      <c r="J3810" s="401"/>
      <c r="K3810" s="401"/>
      <c r="O3810" s="46"/>
      <c r="P3810" s="46"/>
      <c r="Q3810" s="46"/>
      <c r="R3810" s="46"/>
      <c r="S3810" s="46"/>
      <c r="T3810" s="46"/>
      <c r="U3810" s="46"/>
      <c r="V3810" s="46"/>
      <c r="W3810" s="46"/>
      <c r="X3810" s="46"/>
      <c r="Y3810" s="46"/>
    </row>
    <row r="3811" spans="1:25" ht="15" customHeight="1" thickBot="1" x14ac:dyDescent="0.25">
      <c r="A3811" s="46"/>
      <c r="B3811" s="425" t="s">
        <v>2862</v>
      </c>
      <c r="C3811" s="425"/>
      <c r="D3811" s="425"/>
      <c r="E3811" s="425"/>
      <c r="F3811" s="425"/>
      <c r="G3811" s="425"/>
      <c r="H3811" s="425"/>
      <c r="I3811" s="425"/>
      <c r="J3811" s="425"/>
      <c r="K3811" s="425"/>
      <c r="O3811" s="46"/>
      <c r="P3811" s="46"/>
      <c r="Q3811" s="46"/>
      <c r="R3811" s="46"/>
      <c r="S3811" s="46"/>
      <c r="T3811" s="46"/>
      <c r="U3811" s="46"/>
      <c r="V3811" s="46"/>
      <c r="W3811" s="46"/>
      <c r="X3811" s="46"/>
      <c r="Y3811" s="46"/>
    </row>
    <row r="3812" spans="1:25" ht="15" customHeight="1" thickTop="1" x14ac:dyDescent="0.2">
      <c r="A3812" s="46"/>
      <c r="B3812" s="278"/>
      <c r="C3812" s="278"/>
      <c r="D3812" s="278"/>
      <c r="E3812" s="278"/>
      <c r="F3812" s="278"/>
      <c r="G3812" s="278"/>
      <c r="H3812" s="278"/>
      <c r="I3812" s="278"/>
      <c r="J3812" s="278"/>
      <c r="K3812" s="278"/>
      <c r="O3812" s="46"/>
      <c r="P3812" s="46"/>
      <c r="Q3812" s="46"/>
      <c r="R3812" s="46"/>
      <c r="S3812" s="46"/>
      <c r="T3812" s="46"/>
      <c r="U3812" s="46"/>
      <c r="V3812" s="46"/>
      <c r="W3812" s="46"/>
      <c r="X3812" s="46"/>
      <c r="Y3812" s="46"/>
    </row>
    <row r="3813" spans="1:25" ht="15" customHeight="1" x14ac:dyDescent="0.2">
      <c r="A3813" s="46"/>
      <c r="B3813" s="259" t="s">
        <v>854</v>
      </c>
      <c r="C3813" s="267" t="s">
        <v>24</v>
      </c>
      <c r="D3813" s="259" t="s">
        <v>25</v>
      </c>
      <c r="E3813" s="259" t="s">
        <v>26</v>
      </c>
      <c r="F3813" s="387" t="s">
        <v>917</v>
      </c>
      <c r="G3813" s="387"/>
      <c r="H3813" s="271" t="s">
        <v>27</v>
      </c>
      <c r="I3813" s="267" t="s">
        <v>28</v>
      </c>
      <c r="J3813" s="267" t="s">
        <v>29</v>
      </c>
      <c r="K3813" s="267" t="s">
        <v>30</v>
      </c>
      <c r="O3813" s="46"/>
      <c r="P3813" s="46"/>
      <c r="Q3813" s="46"/>
      <c r="R3813" s="46"/>
      <c r="S3813" s="46"/>
      <c r="T3813" s="46"/>
      <c r="U3813" s="46"/>
      <c r="V3813" s="46"/>
      <c r="W3813" s="46"/>
      <c r="X3813" s="46"/>
      <c r="Y3813" s="46"/>
    </row>
    <row r="3814" spans="1:25" ht="15" customHeight="1" x14ac:dyDescent="0.2">
      <c r="A3814" s="46"/>
      <c r="B3814" s="260" t="s">
        <v>918</v>
      </c>
      <c r="C3814" s="275" t="s">
        <v>855</v>
      </c>
      <c r="D3814" s="260" t="s">
        <v>47</v>
      </c>
      <c r="E3814" s="260" t="s">
        <v>856</v>
      </c>
      <c r="F3814" s="388" t="s">
        <v>4032</v>
      </c>
      <c r="G3814" s="388"/>
      <c r="H3814" s="274" t="s">
        <v>83</v>
      </c>
      <c r="I3814" s="277">
        <v>1</v>
      </c>
      <c r="J3814" s="276">
        <v>29</v>
      </c>
      <c r="K3814" s="276">
        <v>29</v>
      </c>
      <c r="O3814" s="46"/>
      <c r="P3814" s="46"/>
      <c r="Q3814" s="46"/>
      <c r="R3814" s="46"/>
      <c r="S3814" s="46"/>
      <c r="T3814" s="46"/>
      <c r="U3814" s="46"/>
      <c r="V3814" s="46"/>
      <c r="W3814" s="46"/>
      <c r="X3814" s="46"/>
      <c r="Y3814" s="46"/>
    </row>
    <row r="3815" spans="1:25" ht="15" customHeight="1" x14ac:dyDescent="0.2">
      <c r="A3815" s="46"/>
      <c r="B3815" s="261" t="s">
        <v>953</v>
      </c>
      <c r="C3815" s="280" t="s">
        <v>957</v>
      </c>
      <c r="D3815" s="261" t="s">
        <v>47</v>
      </c>
      <c r="E3815" s="261" t="s">
        <v>958</v>
      </c>
      <c r="F3815" s="385" t="s">
        <v>3970</v>
      </c>
      <c r="G3815" s="385"/>
      <c r="H3815" s="279" t="s">
        <v>950</v>
      </c>
      <c r="I3815" s="282">
        <v>5.9400000000000001E-2</v>
      </c>
      <c r="J3815" s="281">
        <v>26.08</v>
      </c>
      <c r="K3815" s="281">
        <v>1.54</v>
      </c>
      <c r="O3815" s="46"/>
      <c r="P3815" s="46"/>
      <c r="Q3815" s="46"/>
      <c r="R3815" s="46"/>
      <c r="S3815" s="46"/>
      <c r="T3815" s="46"/>
      <c r="U3815" s="46"/>
      <c r="V3815" s="46"/>
      <c r="W3815" s="46"/>
      <c r="X3815" s="46"/>
      <c r="Y3815" s="46"/>
    </row>
    <row r="3816" spans="1:25" ht="15" customHeight="1" x14ac:dyDescent="0.2">
      <c r="A3816" s="46"/>
      <c r="B3816" s="261" t="s">
        <v>953</v>
      </c>
      <c r="C3816" s="280" t="s">
        <v>954</v>
      </c>
      <c r="D3816" s="261" t="s">
        <v>47</v>
      </c>
      <c r="E3816" s="261" t="s">
        <v>955</v>
      </c>
      <c r="F3816" s="385" t="s">
        <v>3970</v>
      </c>
      <c r="G3816" s="385"/>
      <c r="H3816" s="279" t="s">
        <v>950</v>
      </c>
      <c r="I3816" s="282">
        <v>0.26129999999999998</v>
      </c>
      <c r="J3816" s="281">
        <v>34.46</v>
      </c>
      <c r="K3816" s="281">
        <v>9</v>
      </c>
      <c r="O3816" s="46"/>
      <c r="P3816" s="46"/>
      <c r="Q3816" s="46"/>
      <c r="R3816" s="46"/>
      <c r="S3816" s="46"/>
      <c r="T3816" s="46"/>
      <c r="U3816" s="46"/>
      <c r="V3816" s="46"/>
      <c r="W3816" s="46"/>
      <c r="X3816" s="46"/>
      <c r="Y3816" s="46"/>
    </row>
    <row r="3817" spans="1:25" ht="15" customHeight="1" x14ac:dyDescent="0.2">
      <c r="A3817" s="46"/>
      <c r="B3817" s="262" t="s">
        <v>919</v>
      </c>
      <c r="C3817" s="284" t="s">
        <v>1001</v>
      </c>
      <c r="D3817" s="262" t="s">
        <v>47</v>
      </c>
      <c r="E3817" s="262" t="s">
        <v>1002</v>
      </c>
      <c r="F3817" s="389" t="s">
        <v>923</v>
      </c>
      <c r="G3817" s="389"/>
      <c r="H3817" s="283" t="s">
        <v>49</v>
      </c>
      <c r="I3817" s="286">
        <v>5.625</v>
      </c>
      <c r="J3817" s="285">
        <v>1.42</v>
      </c>
      <c r="K3817" s="285">
        <v>7.98</v>
      </c>
      <c r="O3817" s="46"/>
      <c r="P3817" s="46"/>
      <c r="Q3817" s="46"/>
      <c r="R3817" s="46"/>
      <c r="S3817" s="46"/>
      <c r="T3817" s="46"/>
      <c r="U3817" s="46"/>
      <c r="V3817" s="46"/>
      <c r="W3817" s="46"/>
      <c r="X3817" s="46"/>
      <c r="Y3817" s="46"/>
    </row>
    <row r="3818" spans="1:25" ht="15" customHeight="1" x14ac:dyDescent="0.2">
      <c r="A3818" s="46"/>
      <c r="B3818" s="262" t="s">
        <v>919</v>
      </c>
      <c r="C3818" s="284" t="s">
        <v>1012</v>
      </c>
      <c r="D3818" s="262" t="s">
        <v>47</v>
      </c>
      <c r="E3818" s="262" t="s">
        <v>2639</v>
      </c>
      <c r="F3818" s="389" t="s">
        <v>923</v>
      </c>
      <c r="G3818" s="389"/>
      <c r="H3818" s="283" t="s">
        <v>83</v>
      </c>
      <c r="I3818" s="286">
        <v>0.89290000000000003</v>
      </c>
      <c r="J3818" s="285">
        <v>4.18</v>
      </c>
      <c r="K3818" s="285">
        <v>3.73</v>
      </c>
      <c r="O3818" s="46"/>
      <c r="P3818" s="46"/>
      <c r="Q3818" s="46"/>
      <c r="R3818" s="46"/>
      <c r="S3818" s="46"/>
      <c r="T3818" s="46"/>
      <c r="U3818" s="46"/>
      <c r="V3818" s="46"/>
      <c r="W3818" s="46"/>
      <c r="X3818" s="46"/>
      <c r="Y3818" s="46"/>
    </row>
    <row r="3819" spans="1:25" ht="15" customHeight="1" x14ac:dyDescent="0.2">
      <c r="A3819" s="46"/>
      <c r="B3819" s="262" t="s">
        <v>919</v>
      </c>
      <c r="C3819" s="284" t="s">
        <v>1808</v>
      </c>
      <c r="D3819" s="262" t="s">
        <v>47</v>
      </c>
      <c r="E3819" s="262" t="s">
        <v>1809</v>
      </c>
      <c r="F3819" s="389" t="s">
        <v>923</v>
      </c>
      <c r="G3819" s="389"/>
      <c r="H3819" s="283" t="s">
        <v>49</v>
      </c>
      <c r="I3819" s="286">
        <v>1.7857000000000001</v>
      </c>
      <c r="J3819" s="285">
        <v>1.5</v>
      </c>
      <c r="K3819" s="285">
        <v>2.67</v>
      </c>
      <c r="O3819" s="46"/>
      <c r="P3819" s="46"/>
      <c r="Q3819" s="46"/>
      <c r="R3819" s="46"/>
      <c r="S3819" s="46"/>
      <c r="T3819" s="46"/>
      <c r="U3819" s="46"/>
      <c r="V3819" s="46"/>
      <c r="W3819" s="46"/>
      <c r="X3819" s="46"/>
      <c r="Y3819" s="46"/>
    </row>
    <row r="3820" spans="1:25" ht="15" customHeight="1" x14ac:dyDescent="0.2">
      <c r="A3820" s="46"/>
      <c r="B3820" s="262" t="s">
        <v>919</v>
      </c>
      <c r="C3820" s="284" t="s">
        <v>1003</v>
      </c>
      <c r="D3820" s="262" t="s">
        <v>47</v>
      </c>
      <c r="E3820" s="262" t="s">
        <v>1004</v>
      </c>
      <c r="F3820" s="389" t="s">
        <v>923</v>
      </c>
      <c r="G3820" s="389"/>
      <c r="H3820" s="283" t="s">
        <v>49</v>
      </c>
      <c r="I3820" s="286">
        <v>5.625</v>
      </c>
      <c r="J3820" s="285">
        <v>0.38</v>
      </c>
      <c r="K3820" s="285">
        <v>2.13</v>
      </c>
      <c r="O3820" s="46"/>
      <c r="P3820" s="46"/>
      <c r="Q3820" s="46"/>
      <c r="R3820" s="46"/>
      <c r="S3820" s="46"/>
      <c r="T3820" s="46"/>
      <c r="U3820" s="46"/>
      <c r="V3820" s="46"/>
      <c r="W3820" s="46"/>
      <c r="X3820" s="46"/>
      <c r="Y3820" s="46"/>
    </row>
    <row r="3821" spans="1:25" ht="15" customHeight="1" x14ac:dyDescent="0.2">
      <c r="A3821" s="46"/>
      <c r="B3821" s="262" t="s">
        <v>919</v>
      </c>
      <c r="C3821" s="284" t="s">
        <v>1806</v>
      </c>
      <c r="D3821" s="262" t="s">
        <v>47</v>
      </c>
      <c r="E3821" s="262" t="s">
        <v>1807</v>
      </c>
      <c r="F3821" s="389" t="s">
        <v>923</v>
      </c>
      <c r="G3821" s="389"/>
      <c r="H3821" s="283" t="s">
        <v>83</v>
      </c>
      <c r="I3821" s="286">
        <v>0.22320000000000001</v>
      </c>
      <c r="J3821" s="285">
        <v>8.7799999999999994</v>
      </c>
      <c r="K3821" s="285">
        <v>1.95</v>
      </c>
      <c r="O3821" s="46"/>
      <c r="P3821" s="46"/>
      <c r="Q3821" s="46"/>
      <c r="R3821" s="46"/>
      <c r="S3821" s="46"/>
      <c r="T3821" s="46"/>
      <c r="U3821" s="46"/>
      <c r="V3821" s="46"/>
      <c r="W3821" s="46"/>
      <c r="X3821" s="46"/>
      <c r="Y3821" s="46"/>
    </row>
    <row r="3822" spans="1:25" ht="15" customHeight="1" x14ac:dyDescent="0.2">
      <c r="A3822" s="46"/>
      <c r="B3822" s="263"/>
      <c r="C3822" s="263"/>
      <c r="D3822" s="263"/>
      <c r="E3822" s="263"/>
      <c r="F3822" s="263" t="s">
        <v>924</v>
      </c>
      <c r="G3822" s="289">
        <v>9.4</v>
      </c>
      <c r="H3822" s="263" t="s">
        <v>925</v>
      </c>
      <c r="I3822" s="289">
        <v>0</v>
      </c>
      <c r="J3822" s="263" t="s">
        <v>926</v>
      </c>
      <c r="K3822" s="289">
        <v>9.4</v>
      </c>
      <c r="O3822" s="46"/>
      <c r="P3822" s="46"/>
      <c r="Q3822" s="46"/>
      <c r="R3822" s="46"/>
      <c r="S3822" s="46"/>
      <c r="T3822" s="46"/>
      <c r="U3822" s="46"/>
      <c r="V3822" s="46"/>
      <c r="W3822" s="46"/>
      <c r="X3822" s="46"/>
      <c r="Y3822" s="46"/>
    </row>
    <row r="3823" spans="1:25" ht="15" customHeight="1" thickBot="1" x14ac:dyDescent="0.25">
      <c r="A3823" s="46"/>
      <c r="B3823" s="263"/>
      <c r="C3823" s="263"/>
      <c r="D3823" s="263"/>
      <c r="E3823" s="263"/>
      <c r="F3823" s="263" t="s">
        <v>927</v>
      </c>
      <c r="G3823" s="289">
        <v>6.03</v>
      </c>
      <c r="H3823" s="263"/>
      <c r="I3823" s="386" t="s">
        <v>928</v>
      </c>
      <c r="J3823" s="386"/>
      <c r="K3823" s="289">
        <v>35.03</v>
      </c>
      <c r="O3823" s="46"/>
      <c r="P3823" s="46"/>
      <c r="Q3823" s="46"/>
      <c r="R3823" s="46"/>
      <c r="S3823" s="46"/>
      <c r="T3823" s="46"/>
      <c r="U3823" s="46"/>
      <c r="V3823" s="46"/>
      <c r="W3823" s="46"/>
      <c r="X3823" s="46"/>
      <c r="Y3823" s="46"/>
    </row>
    <row r="3824" spans="1:25" ht="15" customHeight="1" thickTop="1" x14ac:dyDescent="0.2">
      <c r="A3824" s="46"/>
      <c r="B3824" s="278"/>
      <c r="C3824" s="278"/>
      <c r="D3824" s="278"/>
      <c r="E3824" s="278"/>
      <c r="F3824" s="278"/>
      <c r="G3824" s="278"/>
      <c r="H3824" s="278"/>
      <c r="I3824" s="278"/>
      <c r="J3824" s="278"/>
      <c r="K3824" s="278"/>
      <c r="O3824" s="46"/>
      <c r="P3824" s="46"/>
      <c r="Q3824" s="46"/>
      <c r="R3824" s="46"/>
      <c r="S3824" s="46"/>
      <c r="T3824" s="46"/>
      <c r="U3824" s="46"/>
      <c r="V3824" s="46"/>
      <c r="W3824" s="46"/>
      <c r="X3824" s="46"/>
      <c r="Y3824" s="46"/>
    </row>
    <row r="3825" spans="1:25" ht="15" customHeight="1" x14ac:dyDescent="0.2">
      <c r="A3825" s="46"/>
      <c r="B3825" s="259" t="s">
        <v>858</v>
      </c>
      <c r="C3825" s="267" t="s">
        <v>24</v>
      </c>
      <c r="D3825" s="259" t="s">
        <v>25</v>
      </c>
      <c r="E3825" s="259" t="s">
        <v>26</v>
      </c>
      <c r="F3825" s="387" t="s">
        <v>917</v>
      </c>
      <c r="G3825" s="387"/>
      <c r="H3825" s="271" t="s">
        <v>27</v>
      </c>
      <c r="I3825" s="267" t="s">
        <v>28</v>
      </c>
      <c r="J3825" s="267" t="s">
        <v>29</v>
      </c>
      <c r="K3825" s="267" t="s">
        <v>30</v>
      </c>
      <c r="O3825" s="46"/>
      <c r="P3825" s="46"/>
      <c r="Q3825" s="46"/>
      <c r="R3825" s="46"/>
      <c r="S3825" s="46"/>
      <c r="T3825" s="46"/>
      <c r="U3825" s="46"/>
      <c r="V3825" s="46"/>
      <c r="W3825" s="46"/>
      <c r="X3825" s="46"/>
      <c r="Y3825" s="46"/>
    </row>
    <row r="3826" spans="1:25" ht="15" customHeight="1" x14ac:dyDescent="0.2">
      <c r="A3826" s="46"/>
      <c r="B3826" s="260" t="s">
        <v>918</v>
      </c>
      <c r="C3826" s="275" t="s">
        <v>2476</v>
      </c>
      <c r="D3826" s="260" t="s">
        <v>73</v>
      </c>
      <c r="E3826" s="260" t="s">
        <v>859</v>
      </c>
      <c r="F3826" s="388" t="s">
        <v>1646</v>
      </c>
      <c r="G3826" s="388"/>
      <c r="H3826" s="274" t="s">
        <v>49</v>
      </c>
      <c r="I3826" s="277">
        <v>1</v>
      </c>
      <c r="J3826" s="276">
        <v>7577.89</v>
      </c>
      <c r="K3826" s="276">
        <v>7577.89</v>
      </c>
      <c r="O3826" s="46"/>
      <c r="P3826" s="46"/>
      <c r="Q3826" s="46"/>
      <c r="R3826" s="46"/>
      <c r="S3826" s="46"/>
      <c r="T3826" s="46"/>
      <c r="U3826" s="46"/>
      <c r="V3826" s="46"/>
      <c r="W3826" s="46"/>
      <c r="X3826" s="46"/>
      <c r="Y3826" s="46"/>
    </row>
    <row r="3827" spans="1:25" ht="15" customHeight="1" x14ac:dyDescent="0.2">
      <c r="A3827" s="46"/>
      <c r="B3827" s="261" t="s">
        <v>953</v>
      </c>
      <c r="C3827" s="280" t="s">
        <v>1144</v>
      </c>
      <c r="D3827" s="261" t="s">
        <v>47</v>
      </c>
      <c r="E3827" s="261" t="s">
        <v>1145</v>
      </c>
      <c r="F3827" s="385" t="s">
        <v>3970</v>
      </c>
      <c r="G3827" s="385"/>
      <c r="H3827" s="279" t="s">
        <v>950</v>
      </c>
      <c r="I3827" s="282">
        <v>3.1859999999999999</v>
      </c>
      <c r="J3827" s="281">
        <v>25.97</v>
      </c>
      <c r="K3827" s="281">
        <v>82.74</v>
      </c>
      <c r="O3827" s="46"/>
      <c r="P3827" s="46"/>
      <c r="Q3827" s="46"/>
      <c r="R3827" s="46"/>
      <c r="S3827" s="46"/>
      <c r="T3827" s="46"/>
      <c r="U3827" s="46"/>
      <c r="V3827" s="46"/>
      <c r="W3827" s="46"/>
      <c r="X3827" s="46"/>
      <c r="Y3827" s="46"/>
    </row>
    <row r="3828" spans="1:25" ht="15" customHeight="1" x14ac:dyDescent="0.2">
      <c r="A3828" s="46"/>
      <c r="B3828" s="261" t="s">
        <v>953</v>
      </c>
      <c r="C3828" s="280" t="s">
        <v>2765</v>
      </c>
      <c r="D3828" s="261" t="s">
        <v>47</v>
      </c>
      <c r="E3828" s="261" t="s">
        <v>2766</v>
      </c>
      <c r="F3828" s="385" t="s">
        <v>3970</v>
      </c>
      <c r="G3828" s="385"/>
      <c r="H3828" s="279" t="s">
        <v>950</v>
      </c>
      <c r="I3828" s="282">
        <v>3.1859999999999999</v>
      </c>
      <c r="J3828" s="281">
        <v>25.16</v>
      </c>
      <c r="K3828" s="281">
        <v>80.150000000000006</v>
      </c>
      <c r="O3828" s="46"/>
      <c r="P3828" s="46"/>
      <c r="Q3828" s="46"/>
      <c r="R3828" s="46"/>
      <c r="S3828" s="46"/>
      <c r="T3828" s="46"/>
      <c r="U3828" s="46"/>
      <c r="V3828" s="46"/>
      <c r="W3828" s="46"/>
      <c r="X3828" s="46"/>
      <c r="Y3828" s="46"/>
    </row>
    <row r="3829" spans="1:25" ht="15" customHeight="1" x14ac:dyDescent="0.2">
      <c r="A3829" s="46"/>
      <c r="B3829" s="262" t="s">
        <v>919</v>
      </c>
      <c r="C3829" s="284" t="s">
        <v>1810</v>
      </c>
      <c r="D3829" s="262" t="s">
        <v>43</v>
      </c>
      <c r="E3829" s="262" t="s">
        <v>1811</v>
      </c>
      <c r="F3829" s="389" t="s">
        <v>923</v>
      </c>
      <c r="G3829" s="389"/>
      <c r="H3829" s="283" t="s">
        <v>49</v>
      </c>
      <c r="I3829" s="286">
        <v>1</v>
      </c>
      <c r="J3829" s="285">
        <v>7415</v>
      </c>
      <c r="K3829" s="285">
        <v>7415</v>
      </c>
      <c r="O3829" s="46"/>
      <c r="P3829" s="46"/>
      <c r="Q3829" s="46"/>
      <c r="R3829" s="46"/>
      <c r="S3829" s="46"/>
      <c r="T3829" s="46"/>
      <c r="U3829" s="46"/>
      <c r="V3829" s="46"/>
      <c r="W3829" s="46"/>
      <c r="X3829" s="46"/>
      <c r="Y3829" s="46"/>
    </row>
    <row r="3830" spans="1:25" ht="15" customHeight="1" x14ac:dyDescent="0.2">
      <c r="A3830" s="46"/>
      <c r="B3830" s="263"/>
      <c r="C3830" s="263"/>
      <c r="D3830" s="263"/>
      <c r="E3830" s="263"/>
      <c r="F3830" s="263" t="s">
        <v>924</v>
      </c>
      <c r="G3830" s="289">
        <v>140.08000000000001</v>
      </c>
      <c r="H3830" s="263" t="s">
        <v>925</v>
      </c>
      <c r="I3830" s="289">
        <v>0</v>
      </c>
      <c r="J3830" s="263" t="s">
        <v>926</v>
      </c>
      <c r="K3830" s="289">
        <v>140.08000000000001</v>
      </c>
      <c r="O3830" s="46"/>
      <c r="P3830" s="46"/>
      <c r="Q3830" s="46"/>
      <c r="R3830" s="46"/>
      <c r="S3830" s="46"/>
      <c r="T3830" s="46"/>
      <c r="U3830" s="46"/>
      <c r="V3830" s="46"/>
      <c r="W3830" s="46"/>
      <c r="X3830" s="46"/>
      <c r="Y3830" s="46"/>
    </row>
    <row r="3831" spans="1:25" ht="15" customHeight="1" x14ac:dyDescent="0.2">
      <c r="A3831" s="46"/>
      <c r="B3831" s="263"/>
      <c r="C3831" s="263"/>
      <c r="D3831" s="263"/>
      <c r="E3831" s="263"/>
      <c r="F3831" s="263" t="s">
        <v>927</v>
      </c>
      <c r="G3831" s="289">
        <v>1023.77</v>
      </c>
      <c r="H3831" s="263"/>
      <c r="I3831" s="386" t="s">
        <v>928</v>
      </c>
      <c r="J3831" s="386"/>
      <c r="K3831" s="289">
        <v>8601.66</v>
      </c>
      <c r="O3831" s="46"/>
      <c r="P3831" s="46"/>
      <c r="Q3831" s="46"/>
      <c r="R3831" s="46"/>
      <c r="S3831" s="46"/>
      <c r="T3831" s="46"/>
      <c r="U3831" s="46"/>
      <c r="V3831" s="46"/>
      <c r="W3831" s="46"/>
      <c r="X3831" s="46"/>
      <c r="Y3831" s="46"/>
    </row>
    <row r="3832" spans="1:25" ht="15" customHeight="1" x14ac:dyDescent="0.2">
      <c r="A3832" s="46"/>
      <c r="B3832" s="401" t="s">
        <v>2776</v>
      </c>
      <c r="C3832" s="401"/>
      <c r="D3832" s="401"/>
      <c r="E3832" s="401"/>
      <c r="F3832" s="401"/>
      <c r="G3832" s="401"/>
      <c r="H3832" s="401"/>
      <c r="I3832" s="401"/>
      <c r="J3832" s="401"/>
      <c r="K3832" s="401"/>
      <c r="O3832" s="46"/>
      <c r="P3832" s="46"/>
      <c r="Q3832" s="46"/>
      <c r="R3832" s="46"/>
      <c r="S3832" s="46"/>
      <c r="T3832" s="46"/>
      <c r="U3832" s="46"/>
      <c r="V3832" s="46"/>
      <c r="W3832" s="46"/>
      <c r="X3832" s="46"/>
      <c r="Y3832" s="46"/>
    </row>
    <row r="3833" spans="1:25" ht="15" customHeight="1" thickBot="1" x14ac:dyDescent="0.25">
      <c r="A3833" s="46"/>
      <c r="B3833" s="425" t="s">
        <v>2863</v>
      </c>
      <c r="C3833" s="425"/>
      <c r="D3833" s="425"/>
      <c r="E3833" s="425"/>
      <c r="F3833" s="425"/>
      <c r="G3833" s="425"/>
      <c r="H3833" s="425"/>
      <c r="I3833" s="425"/>
      <c r="J3833" s="425"/>
      <c r="K3833" s="425"/>
      <c r="O3833" s="46"/>
      <c r="P3833" s="46"/>
      <c r="Q3833" s="46"/>
      <c r="R3833" s="46"/>
      <c r="S3833" s="46"/>
      <c r="T3833" s="46"/>
      <c r="U3833" s="46"/>
      <c r="V3833" s="46"/>
      <c r="W3833" s="46"/>
      <c r="X3833" s="46"/>
      <c r="Y3833" s="46"/>
    </row>
    <row r="3834" spans="1:25" ht="15" customHeight="1" thickTop="1" x14ac:dyDescent="0.2">
      <c r="A3834" s="46"/>
      <c r="B3834" s="278"/>
      <c r="C3834" s="278"/>
      <c r="D3834" s="278"/>
      <c r="E3834" s="278"/>
      <c r="F3834" s="278"/>
      <c r="G3834" s="278"/>
      <c r="H3834" s="278"/>
      <c r="I3834" s="278"/>
      <c r="J3834" s="278"/>
      <c r="K3834" s="278"/>
      <c r="O3834" s="46"/>
      <c r="P3834" s="46"/>
      <c r="Q3834" s="46"/>
      <c r="R3834" s="46"/>
      <c r="S3834" s="46"/>
      <c r="T3834" s="46"/>
      <c r="U3834" s="46"/>
      <c r="V3834" s="46"/>
      <c r="W3834" s="46"/>
      <c r="X3834" s="46"/>
      <c r="Y3834" s="46"/>
    </row>
    <row r="3835" spans="1:25" ht="15" customHeight="1" x14ac:dyDescent="0.2">
      <c r="A3835" s="46"/>
      <c r="B3835" s="259" t="s">
        <v>860</v>
      </c>
      <c r="C3835" s="267" t="s">
        <v>24</v>
      </c>
      <c r="D3835" s="259" t="s">
        <v>25</v>
      </c>
      <c r="E3835" s="259" t="s">
        <v>26</v>
      </c>
      <c r="F3835" s="387" t="s">
        <v>917</v>
      </c>
      <c r="G3835" s="387"/>
      <c r="H3835" s="271" t="s">
        <v>27</v>
      </c>
      <c r="I3835" s="267" t="s">
        <v>28</v>
      </c>
      <c r="J3835" s="267" t="s">
        <v>29</v>
      </c>
      <c r="K3835" s="267" t="s">
        <v>30</v>
      </c>
      <c r="O3835" s="46"/>
      <c r="P3835" s="46"/>
      <c r="Q3835" s="46"/>
      <c r="R3835" s="46"/>
      <c r="S3835" s="46"/>
      <c r="T3835" s="46"/>
      <c r="U3835" s="46"/>
      <c r="V3835" s="46"/>
      <c r="W3835" s="46"/>
      <c r="X3835" s="46"/>
      <c r="Y3835" s="46"/>
    </row>
    <row r="3836" spans="1:25" ht="15" customHeight="1" x14ac:dyDescent="0.2">
      <c r="A3836" s="46"/>
      <c r="B3836" s="260" t="s">
        <v>918</v>
      </c>
      <c r="C3836" s="275" t="s">
        <v>3511</v>
      </c>
      <c r="D3836" s="260" t="s">
        <v>73</v>
      </c>
      <c r="E3836" s="260" t="s">
        <v>3512</v>
      </c>
      <c r="F3836" s="388" t="s">
        <v>1646</v>
      </c>
      <c r="G3836" s="388"/>
      <c r="H3836" s="274" t="s">
        <v>49</v>
      </c>
      <c r="I3836" s="277">
        <v>1</v>
      </c>
      <c r="J3836" s="276">
        <v>6350.45</v>
      </c>
      <c r="K3836" s="276">
        <v>6350.45</v>
      </c>
      <c r="O3836" s="46"/>
      <c r="P3836" s="46"/>
      <c r="Q3836" s="46"/>
      <c r="R3836" s="46"/>
      <c r="S3836" s="46"/>
      <c r="T3836" s="46"/>
      <c r="U3836" s="46"/>
      <c r="V3836" s="46"/>
      <c r="W3836" s="46"/>
      <c r="X3836" s="46"/>
      <c r="Y3836" s="46"/>
    </row>
    <row r="3837" spans="1:25" ht="15" customHeight="1" x14ac:dyDescent="0.2">
      <c r="A3837" s="46"/>
      <c r="B3837" s="261" t="s">
        <v>953</v>
      </c>
      <c r="C3837" s="280" t="s">
        <v>2765</v>
      </c>
      <c r="D3837" s="261" t="s">
        <v>47</v>
      </c>
      <c r="E3837" s="261" t="s">
        <v>2766</v>
      </c>
      <c r="F3837" s="385" t="s">
        <v>3970</v>
      </c>
      <c r="G3837" s="385"/>
      <c r="H3837" s="279" t="s">
        <v>950</v>
      </c>
      <c r="I3837" s="282">
        <v>1.6910000000000001</v>
      </c>
      <c r="J3837" s="281">
        <v>25.16</v>
      </c>
      <c r="K3837" s="281">
        <v>42.54</v>
      </c>
      <c r="O3837" s="46"/>
      <c r="P3837" s="46"/>
      <c r="Q3837" s="46"/>
      <c r="R3837" s="46"/>
      <c r="S3837" s="46"/>
      <c r="T3837" s="46"/>
      <c r="U3837" s="46"/>
      <c r="V3837" s="46"/>
      <c r="W3837" s="46"/>
      <c r="X3837" s="46"/>
      <c r="Y3837" s="46"/>
    </row>
    <row r="3838" spans="1:25" ht="15" customHeight="1" x14ac:dyDescent="0.2">
      <c r="A3838" s="46"/>
      <c r="B3838" s="261" t="s">
        <v>953</v>
      </c>
      <c r="C3838" s="280" t="s">
        <v>1144</v>
      </c>
      <c r="D3838" s="261" t="s">
        <v>47</v>
      </c>
      <c r="E3838" s="261" t="s">
        <v>1145</v>
      </c>
      <c r="F3838" s="385" t="s">
        <v>3970</v>
      </c>
      <c r="G3838" s="385"/>
      <c r="H3838" s="279" t="s">
        <v>950</v>
      </c>
      <c r="I3838" s="282">
        <v>1.6910000000000001</v>
      </c>
      <c r="J3838" s="281">
        <v>25.97</v>
      </c>
      <c r="K3838" s="281">
        <v>43.91</v>
      </c>
      <c r="O3838" s="46"/>
      <c r="P3838" s="46"/>
      <c r="Q3838" s="46"/>
      <c r="R3838" s="46"/>
      <c r="S3838" s="46"/>
      <c r="T3838" s="46"/>
      <c r="U3838" s="46"/>
      <c r="V3838" s="46"/>
      <c r="W3838" s="46"/>
      <c r="X3838" s="46"/>
      <c r="Y3838" s="46"/>
    </row>
    <row r="3839" spans="1:25" ht="15" customHeight="1" x14ac:dyDescent="0.2">
      <c r="A3839" s="46"/>
      <c r="B3839" s="262" t="s">
        <v>919</v>
      </c>
      <c r="C3839" s="284" t="s">
        <v>3769</v>
      </c>
      <c r="D3839" s="262" t="s">
        <v>43</v>
      </c>
      <c r="E3839" s="262" t="s">
        <v>3770</v>
      </c>
      <c r="F3839" s="389" t="s">
        <v>923</v>
      </c>
      <c r="G3839" s="389"/>
      <c r="H3839" s="283" t="s">
        <v>49</v>
      </c>
      <c r="I3839" s="286">
        <v>1</v>
      </c>
      <c r="J3839" s="285">
        <v>6264</v>
      </c>
      <c r="K3839" s="285">
        <v>6264</v>
      </c>
      <c r="O3839" s="46"/>
      <c r="P3839" s="46"/>
      <c r="Q3839" s="46"/>
      <c r="R3839" s="46"/>
      <c r="S3839" s="46"/>
      <c r="T3839" s="46"/>
      <c r="U3839" s="46"/>
      <c r="V3839" s="46"/>
      <c r="W3839" s="46"/>
      <c r="X3839" s="46"/>
      <c r="Y3839" s="46"/>
    </row>
    <row r="3840" spans="1:25" ht="15" customHeight="1" x14ac:dyDescent="0.2">
      <c r="A3840" s="46"/>
      <c r="B3840" s="263"/>
      <c r="C3840" s="263"/>
      <c r="D3840" s="263"/>
      <c r="E3840" s="263"/>
      <c r="F3840" s="263" t="s">
        <v>924</v>
      </c>
      <c r="G3840" s="289">
        <v>74.349999999999994</v>
      </c>
      <c r="H3840" s="263" t="s">
        <v>925</v>
      </c>
      <c r="I3840" s="289">
        <v>0</v>
      </c>
      <c r="J3840" s="263" t="s">
        <v>926</v>
      </c>
      <c r="K3840" s="289">
        <v>74.349999999999994</v>
      </c>
      <c r="O3840" s="46"/>
      <c r="P3840" s="46"/>
      <c r="Q3840" s="46"/>
      <c r="R3840" s="46"/>
      <c r="S3840" s="46"/>
      <c r="T3840" s="46"/>
      <c r="U3840" s="46"/>
      <c r="V3840" s="46"/>
      <c r="W3840" s="46"/>
      <c r="X3840" s="46"/>
      <c r="Y3840" s="46"/>
    </row>
    <row r="3841" spans="1:25" ht="15" customHeight="1" x14ac:dyDescent="0.2">
      <c r="A3841" s="46"/>
      <c r="B3841" s="263"/>
      <c r="C3841" s="263"/>
      <c r="D3841" s="263"/>
      <c r="E3841" s="263"/>
      <c r="F3841" s="263" t="s">
        <v>927</v>
      </c>
      <c r="G3841" s="289">
        <v>857.94</v>
      </c>
      <c r="H3841" s="263"/>
      <c r="I3841" s="386" t="s">
        <v>928</v>
      </c>
      <c r="J3841" s="386"/>
      <c r="K3841" s="289">
        <v>7208.39</v>
      </c>
      <c r="O3841" s="46"/>
      <c r="P3841" s="46"/>
      <c r="Q3841" s="46"/>
      <c r="R3841" s="46"/>
      <c r="S3841" s="46"/>
      <c r="T3841" s="46"/>
      <c r="U3841" s="46"/>
      <c r="V3841" s="46"/>
      <c r="W3841" s="46"/>
      <c r="X3841" s="46"/>
      <c r="Y3841" s="46"/>
    </row>
    <row r="3842" spans="1:25" ht="15" customHeight="1" x14ac:dyDescent="0.2">
      <c r="A3842" s="46"/>
      <c r="B3842" s="401" t="s">
        <v>2776</v>
      </c>
      <c r="C3842" s="401"/>
      <c r="D3842" s="401"/>
      <c r="E3842" s="401"/>
      <c r="F3842" s="401"/>
      <c r="G3842" s="401"/>
      <c r="H3842" s="401"/>
      <c r="I3842" s="401"/>
      <c r="J3842" s="401"/>
      <c r="K3842" s="401"/>
      <c r="O3842" s="46"/>
      <c r="P3842" s="46"/>
      <c r="Q3842" s="46"/>
      <c r="R3842" s="46"/>
      <c r="S3842" s="46"/>
      <c r="T3842" s="46"/>
      <c r="U3842" s="46"/>
      <c r="V3842" s="46"/>
      <c r="W3842" s="46"/>
      <c r="X3842" s="46"/>
      <c r="Y3842" s="46"/>
    </row>
    <row r="3843" spans="1:25" ht="15" customHeight="1" thickBot="1" x14ac:dyDescent="0.25">
      <c r="A3843" s="46"/>
      <c r="B3843" s="425" t="s">
        <v>3830</v>
      </c>
      <c r="C3843" s="425"/>
      <c r="D3843" s="425"/>
      <c r="E3843" s="425"/>
      <c r="F3843" s="425"/>
      <c r="G3843" s="425"/>
      <c r="H3843" s="425"/>
      <c r="I3843" s="425"/>
      <c r="J3843" s="425"/>
      <c r="K3843" s="425"/>
      <c r="O3843" s="46"/>
      <c r="P3843" s="46"/>
      <c r="Q3843" s="46"/>
      <c r="R3843" s="46"/>
      <c r="S3843" s="46"/>
      <c r="T3843" s="46"/>
      <c r="U3843" s="46"/>
      <c r="V3843" s="46"/>
      <c r="W3843" s="46"/>
      <c r="X3843" s="46"/>
      <c r="Y3843" s="46"/>
    </row>
    <row r="3844" spans="1:25" ht="15" customHeight="1" thickTop="1" x14ac:dyDescent="0.2">
      <c r="A3844" s="46"/>
      <c r="B3844" s="278"/>
      <c r="C3844" s="278"/>
      <c r="D3844" s="278"/>
      <c r="E3844" s="278"/>
      <c r="F3844" s="278"/>
      <c r="G3844" s="278"/>
      <c r="H3844" s="278"/>
      <c r="I3844" s="278"/>
      <c r="J3844" s="278"/>
      <c r="K3844" s="278"/>
      <c r="O3844" s="46"/>
      <c r="P3844" s="46"/>
      <c r="Q3844" s="46"/>
      <c r="R3844" s="46"/>
      <c r="S3844" s="46"/>
      <c r="T3844" s="46"/>
      <c r="U3844" s="46"/>
      <c r="V3844" s="46"/>
      <c r="W3844" s="46"/>
      <c r="X3844" s="46"/>
      <c r="Y3844" s="46"/>
    </row>
    <row r="3845" spans="1:25" ht="15" customHeight="1" x14ac:dyDescent="0.2">
      <c r="A3845" s="46"/>
      <c r="B3845" s="259" t="s">
        <v>861</v>
      </c>
      <c r="C3845" s="267" t="s">
        <v>24</v>
      </c>
      <c r="D3845" s="259" t="s">
        <v>25</v>
      </c>
      <c r="E3845" s="259" t="s">
        <v>26</v>
      </c>
      <c r="F3845" s="387" t="s">
        <v>917</v>
      </c>
      <c r="G3845" s="387"/>
      <c r="H3845" s="271" t="s">
        <v>27</v>
      </c>
      <c r="I3845" s="267" t="s">
        <v>28</v>
      </c>
      <c r="J3845" s="267" t="s">
        <v>29</v>
      </c>
      <c r="K3845" s="267" t="s">
        <v>30</v>
      </c>
      <c r="O3845" s="46"/>
      <c r="P3845" s="46"/>
      <c r="Q3845" s="46"/>
      <c r="R3845" s="46"/>
      <c r="S3845" s="46"/>
      <c r="T3845" s="46"/>
      <c r="U3845" s="46"/>
      <c r="V3845" s="46"/>
      <c r="W3845" s="46"/>
      <c r="X3845" s="46"/>
      <c r="Y3845" s="46"/>
    </row>
    <row r="3846" spans="1:25" ht="15" customHeight="1" x14ac:dyDescent="0.2">
      <c r="A3846" s="46"/>
      <c r="B3846" s="260" t="s">
        <v>918</v>
      </c>
      <c r="C3846" s="275" t="s">
        <v>3248</v>
      </c>
      <c r="D3846" s="260" t="s">
        <v>73</v>
      </c>
      <c r="E3846" s="260" t="s">
        <v>3249</v>
      </c>
      <c r="F3846" s="388" t="s">
        <v>1646</v>
      </c>
      <c r="G3846" s="388"/>
      <c r="H3846" s="274" t="s">
        <v>49</v>
      </c>
      <c r="I3846" s="277">
        <v>1</v>
      </c>
      <c r="J3846" s="276">
        <v>3868.26</v>
      </c>
      <c r="K3846" s="276">
        <v>3868.26</v>
      </c>
      <c r="O3846" s="46"/>
      <c r="P3846" s="46"/>
      <c r="Q3846" s="46"/>
      <c r="R3846" s="46"/>
      <c r="S3846" s="46"/>
      <c r="T3846" s="46"/>
      <c r="U3846" s="46"/>
      <c r="V3846" s="46"/>
      <c r="W3846" s="46"/>
      <c r="X3846" s="46"/>
      <c r="Y3846" s="46"/>
    </row>
    <row r="3847" spans="1:25" ht="15" customHeight="1" x14ac:dyDescent="0.2">
      <c r="A3847" s="46"/>
      <c r="B3847" s="261" t="s">
        <v>953</v>
      </c>
      <c r="C3847" s="280" t="s">
        <v>1144</v>
      </c>
      <c r="D3847" s="261" t="s">
        <v>47</v>
      </c>
      <c r="E3847" s="261" t="s">
        <v>1145</v>
      </c>
      <c r="F3847" s="385" t="s">
        <v>3970</v>
      </c>
      <c r="G3847" s="385"/>
      <c r="H3847" s="279" t="s">
        <v>950</v>
      </c>
      <c r="I3847" s="282">
        <v>5.2679999999999998</v>
      </c>
      <c r="J3847" s="281">
        <v>25.97</v>
      </c>
      <c r="K3847" s="281">
        <v>136.80000000000001</v>
      </c>
      <c r="O3847" s="46"/>
      <c r="P3847" s="46"/>
      <c r="Q3847" s="46"/>
      <c r="R3847" s="46"/>
      <c r="S3847" s="46"/>
      <c r="T3847" s="46"/>
      <c r="U3847" s="46"/>
      <c r="V3847" s="46"/>
      <c r="W3847" s="46"/>
      <c r="X3847" s="46"/>
      <c r="Y3847" s="46"/>
    </row>
    <row r="3848" spans="1:25" ht="15" customHeight="1" x14ac:dyDescent="0.2">
      <c r="A3848" s="46"/>
      <c r="B3848" s="261" t="s">
        <v>953</v>
      </c>
      <c r="C3848" s="280" t="s">
        <v>2754</v>
      </c>
      <c r="D3848" s="261" t="s">
        <v>47</v>
      </c>
      <c r="E3848" s="261" t="s">
        <v>2755</v>
      </c>
      <c r="F3848" s="385" t="s">
        <v>3970</v>
      </c>
      <c r="G3848" s="385"/>
      <c r="H3848" s="279" t="s">
        <v>950</v>
      </c>
      <c r="I3848" s="282">
        <v>3.161</v>
      </c>
      <c r="J3848" s="281">
        <v>43.17</v>
      </c>
      <c r="K3848" s="281">
        <v>136.46</v>
      </c>
      <c r="O3848" s="46"/>
      <c r="P3848" s="46"/>
      <c r="Q3848" s="46"/>
      <c r="R3848" s="46"/>
      <c r="S3848" s="46"/>
      <c r="T3848" s="46"/>
      <c r="U3848" s="46"/>
      <c r="V3848" s="46"/>
      <c r="W3848" s="46"/>
      <c r="X3848" s="46"/>
      <c r="Y3848" s="46"/>
    </row>
    <row r="3849" spans="1:25" ht="15" customHeight="1" x14ac:dyDescent="0.2">
      <c r="A3849" s="46"/>
      <c r="B3849" s="262" t="s">
        <v>919</v>
      </c>
      <c r="C3849" s="284" t="s">
        <v>3355</v>
      </c>
      <c r="D3849" s="262" t="s">
        <v>43</v>
      </c>
      <c r="E3849" s="262" t="s">
        <v>3249</v>
      </c>
      <c r="F3849" s="389" t="s">
        <v>923</v>
      </c>
      <c r="G3849" s="389"/>
      <c r="H3849" s="283" t="s">
        <v>49</v>
      </c>
      <c r="I3849" s="286">
        <v>1</v>
      </c>
      <c r="J3849" s="285">
        <v>3595</v>
      </c>
      <c r="K3849" s="285">
        <v>3595</v>
      </c>
      <c r="O3849" s="46"/>
      <c r="P3849" s="46"/>
      <c r="Q3849" s="46"/>
      <c r="R3849" s="46"/>
      <c r="S3849" s="46"/>
      <c r="T3849" s="46"/>
      <c r="U3849" s="46"/>
      <c r="V3849" s="46"/>
      <c r="W3849" s="46"/>
      <c r="X3849" s="46"/>
      <c r="Y3849" s="46"/>
    </row>
    <row r="3850" spans="1:25" ht="15" customHeight="1" x14ac:dyDescent="0.2">
      <c r="A3850" s="46"/>
      <c r="B3850" s="263"/>
      <c r="C3850" s="263"/>
      <c r="D3850" s="263"/>
      <c r="E3850" s="263"/>
      <c r="F3850" s="263" t="s">
        <v>924</v>
      </c>
      <c r="G3850" s="289">
        <v>238.07</v>
      </c>
      <c r="H3850" s="263" t="s">
        <v>925</v>
      </c>
      <c r="I3850" s="289">
        <v>0</v>
      </c>
      <c r="J3850" s="263" t="s">
        <v>926</v>
      </c>
      <c r="K3850" s="289">
        <v>238.07</v>
      </c>
      <c r="O3850" s="46"/>
      <c r="P3850" s="46"/>
      <c r="Q3850" s="46"/>
      <c r="R3850" s="46"/>
      <c r="S3850" s="46"/>
      <c r="T3850" s="46"/>
      <c r="U3850" s="46"/>
      <c r="V3850" s="46"/>
      <c r="W3850" s="46"/>
      <c r="X3850" s="46"/>
      <c r="Y3850" s="46"/>
    </row>
    <row r="3851" spans="1:25" ht="15" customHeight="1" x14ac:dyDescent="0.2">
      <c r="A3851" s="46"/>
      <c r="B3851" s="263"/>
      <c r="C3851" s="263"/>
      <c r="D3851" s="263"/>
      <c r="E3851" s="263"/>
      <c r="F3851" s="263" t="s">
        <v>927</v>
      </c>
      <c r="G3851" s="289">
        <v>522.6</v>
      </c>
      <c r="H3851" s="263"/>
      <c r="I3851" s="386" t="s">
        <v>928</v>
      </c>
      <c r="J3851" s="386"/>
      <c r="K3851" s="289">
        <v>4390.8599999999997</v>
      </c>
      <c r="O3851" s="46"/>
      <c r="P3851" s="46"/>
      <c r="Q3851" s="46"/>
      <c r="R3851" s="46"/>
      <c r="S3851" s="46"/>
      <c r="T3851" s="46"/>
      <c r="U3851" s="46"/>
      <c r="V3851" s="46"/>
      <c r="W3851" s="46"/>
      <c r="X3851" s="46"/>
      <c r="Y3851" s="46"/>
    </row>
    <row r="3852" spans="1:25" ht="15" customHeight="1" x14ac:dyDescent="0.2">
      <c r="A3852" s="46"/>
      <c r="B3852" s="401" t="s">
        <v>2776</v>
      </c>
      <c r="C3852" s="401"/>
      <c r="D3852" s="401"/>
      <c r="E3852" s="401"/>
      <c r="F3852" s="401"/>
      <c r="G3852" s="401"/>
      <c r="H3852" s="401"/>
      <c r="I3852" s="401"/>
      <c r="J3852" s="401"/>
      <c r="K3852" s="401"/>
      <c r="O3852" s="46"/>
      <c r="P3852" s="46"/>
      <c r="Q3852" s="46"/>
      <c r="R3852" s="46"/>
      <c r="S3852" s="46"/>
      <c r="T3852" s="46"/>
      <c r="U3852" s="46"/>
      <c r="V3852" s="46"/>
      <c r="W3852" s="46"/>
      <c r="X3852" s="46"/>
      <c r="Y3852" s="46"/>
    </row>
    <row r="3853" spans="1:25" ht="15" customHeight="1" thickBot="1" x14ac:dyDescent="0.25">
      <c r="A3853" s="46"/>
      <c r="B3853" s="425" t="s">
        <v>3372</v>
      </c>
      <c r="C3853" s="425"/>
      <c r="D3853" s="425"/>
      <c r="E3853" s="425"/>
      <c r="F3853" s="425"/>
      <c r="G3853" s="425"/>
      <c r="H3853" s="425"/>
      <c r="I3853" s="425"/>
      <c r="J3853" s="425"/>
      <c r="K3853" s="425"/>
      <c r="O3853" s="46"/>
      <c r="P3853" s="46"/>
      <c r="Q3853" s="46"/>
      <c r="R3853" s="46"/>
      <c r="S3853" s="46"/>
      <c r="T3853" s="46"/>
      <c r="U3853" s="46"/>
      <c r="V3853" s="46"/>
      <c r="W3853" s="46"/>
      <c r="X3853" s="46"/>
      <c r="Y3853" s="46"/>
    </row>
    <row r="3854" spans="1:25" ht="15" customHeight="1" thickTop="1" x14ac:dyDescent="0.2">
      <c r="A3854" s="46"/>
      <c r="B3854" s="278"/>
      <c r="C3854" s="278"/>
      <c r="D3854" s="278"/>
      <c r="E3854" s="278"/>
      <c r="F3854" s="278"/>
      <c r="G3854" s="278"/>
      <c r="H3854" s="278"/>
      <c r="I3854" s="278"/>
      <c r="J3854" s="278"/>
      <c r="K3854" s="278"/>
      <c r="O3854" s="46"/>
      <c r="P3854" s="46"/>
      <c r="Q3854" s="46"/>
      <c r="R3854" s="46"/>
      <c r="S3854" s="46"/>
      <c r="T3854" s="46"/>
      <c r="U3854" s="46"/>
      <c r="V3854" s="46"/>
      <c r="W3854" s="46"/>
      <c r="X3854" s="46"/>
      <c r="Y3854" s="46"/>
    </row>
    <row r="3855" spans="1:25" ht="15" customHeight="1" x14ac:dyDescent="0.2">
      <c r="A3855" s="46"/>
      <c r="B3855" s="259" t="s">
        <v>862</v>
      </c>
      <c r="C3855" s="267" t="s">
        <v>24</v>
      </c>
      <c r="D3855" s="259" t="s">
        <v>25</v>
      </c>
      <c r="E3855" s="259" t="s">
        <v>26</v>
      </c>
      <c r="F3855" s="387" t="s">
        <v>917</v>
      </c>
      <c r="G3855" s="387"/>
      <c r="H3855" s="271" t="s">
        <v>27</v>
      </c>
      <c r="I3855" s="267" t="s">
        <v>28</v>
      </c>
      <c r="J3855" s="267" t="s">
        <v>29</v>
      </c>
      <c r="K3855" s="267" t="s">
        <v>30</v>
      </c>
      <c r="O3855" s="46"/>
      <c r="P3855" s="46"/>
      <c r="Q3855" s="46"/>
      <c r="R3855" s="46"/>
      <c r="S3855" s="46"/>
      <c r="T3855" s="46"/>
      <c r="U3855" s="46"/>
      <c r="V3855" s="46"/>
      <c r="W3855" s="46"/>
      <c r="X3855" s="46"/>
      <c r="Y3855" s="46"/>
    </row>
    <row r="3856" spans="1:25" ht="15" customHeight="1" x14ac:dyDescent="0.2">
      <c r="A3856" s="46"/>
      <c r="B3856" s="260" t="s">
        <v>918</v>
      </c>
      <c r="C3856" s="275" t="s">
        <v>3513</v>
      </c>
      <c r="D3856" s="260" t="s">
        <v>73</v>
      </c>
      <c r="E3856" s="260" t="s">
        <v>3514</v>
      </c>
      <c r="F3856" s="388" t="s">
        <v>1646</v>
      </c>
      <c r="G3856" s="388"/>
      <c r="H3856" s="274" t="s">
        <v>49</v>
      </c>
      <c r="I3856" s="277">
        <v>1</v>
      </c>
      <c r="J3856" s="276">
        <v>3256.4</v>
      </c>
      <c r="K3856" s="276">
        <v>3256.4</v>
      </c>
      <c r="O3856" s="46"/>
      <c r="P3856" s="46"/>
      <c r="Q3856" s="46"/>
      <c r="R3856" s="46"/>
      <c r="S3856" s="46"/>
      <c r="T3856" s="46"/>
      <c r="U3856" s="46"/>
      <c r="V3856" s="46"/>
      <c r="W3856" s="46"/>
      <c r="X3856" s="46"/>
      <c r="Y3856" s="46"/>
    </row>
    <row r="3857" spans="1:25" ht="15" customHeight="1" x14ac:dyDescent="0.2">
      <c r="A3857" s="46"/>
      <c r="B3857" s="261" t="s">
        <v>953</v>
      </c>
      <c r="C3857" s="280" t="s">
        <v>1144</v>
      </c>
      <c r="D3857" s="261" t="s">
        <v>47</v>
      </c>
      <c r="E3857" s="261" t="s">
        <v>1145</v>
      </c>
      <c r="F3857" s="385" t="s">
        <v>3970</v>
      </c>
      <c r="G3857" s="385"/>
      <c r="H3857" s="279" t="s">
        <v>950</v>
      </c>
      <c r="I3857" s="282">
        <v>5.1550000000000002</v>
      </c>
      <c r="J3857" s="281">
        <v>25.97</v>
      </c>
      <c r="K3857" s="281">
        <v>133.87</v>
      </c>
      <c r="O3857" s="46"/>
      <c r="P3857" s="46"/>
      <c r="Q3857" s="46"/>
      <c r="R3857" s="46"/>
      <c r="S3857" s="46"/>
      <c r="T3857" s="46"/>
      <c r="U3857" s="46"/>
      <c r="V3857" s="46"/>
      <c r="W3857" s="46"/>
      <c r="X3857" s="46"/>
      <c r="Y3857" s="46"/>
    </row>
    <row r="3858" spans="1:25" ht="15" customHeight="1" x14ac:dyDescent="0.2">
      <c r="A3858" s="46"/>
      <c r="B3858" s="261" t="s">
        <v>953</v>
      </c>
      <c r="C3858" s="280" t="s">
        <v>2754</v>
      </c>
      <c r="D3858" s="261" t="s">
        <v>47</v>
      </c>
      <c r="E3858" s="261" t="s">
        <v>2755</v>
      </c>
      <c r="F3858" s="385" t="s">
        <v>3970</v>
      </c>
      <c r="G3858" s="385"/>
      <c r="H3858" s="279" t="s">
        <v>950</v>
      </c>
      <c r="I3858" s="282">
        <v>5.1550000000000002</v>
      </c>
      <c r="J3858" s="281">
        <v>43.17</v>
      </c>
      <c r="K3858" s="281">
        <v>222.54</v>
      </c>
      <c r="O3858" s="46"/>
      <c r="P3858" s="46"/>
      <c r="Q3858" s="46"/>
      <c r="R3858" s="46"/>
      <c r="S3858" s="46"/>
      <c r="T3858" s="46"/>
      <c r="U3858" s="46"/>
      <c r="V3858" s="46"/>
      <c r="W3858" s="46"/>
      <c r="X3858" s="46"/>
      <c r="Y3858" s="46"/>
    </row>
    <row r="3859" spans="1:25" ht="15" customHeight="1" x14ac:dyDescent="0.2">
      <c r="A3859" s="46"/>
      <c r="B3859" s="262" t="s">
        <v>919</v>
      </c>
      <c r="C3859" s="284" t="s">
        <v>3771</v>
      </c>
      <c r="D3859" s="262" t="s">
        <v>43</v>
      </c>
      <c r="E3859" s="262" t="s">
        <v>3772</v>
      </c>
      <c r="F3859" s="389" t="s">
        <v>923</v>
      </c>
      <c r="G3859" s="389"/>
      <c r="H3859" s="283" t="s">
        <v>49</v>
      </c>
      <c r="I3859" s="286">
        <v>1</v>
      </c>
      <c r="J3859" s="285">
        <v>2899.99</v>
      </c>
      <c r="K3859" s="285">
        <v>2899.99</v>
      </c>
      <c r="O3859" s="46"/>
      <c r="P3859" s="46"/>
      <c r="Q3859" s="46"/>
      <c r="R3859" s="46"/>
      <c r="S3859" s="46"/>
      <c r="T3859" s="46"/>
      <c r="U3859" s="46"/>
      <c r="V3859" s="46"/>
      <c r="W3859" s="46"/>
      <c r="X3859" s="46"/>
      <c r="Y3859" s="46"/>
    </row>
    <row r="3860" spans="1:25" ht="15" customHeight="1" x14ac:dyDescent="0.2">
      <c r="A3860" s="46"/>
      <c r="B3860" s="263"/>
      <c r="C3860" s="263"/>
      <c r="D3860" s="263"/>
      <c r="E3860" s="263"/>
      <c r="F3860" s="263" t="s">
        <v>924</v>
      </c>
      <c r="G3860" s="289">
        <v>313.20999999999998</v>
      </c>
      <c r="H3860" s="263" t="s">
        <v>925</v>
      </c>
      <c r="I3860" s="289">
        <v>0</v>
      </c>
      <c r="J3860" s="263" t="s">
        <v>926</v>
      </c>
      <c r="K3860" s="289">
        <v>313.20999999999998</v>
      </c>
      <c r="O3860" s="46"/>
      <c r="P3860" s="46"/>
      <c r="Q3860" s="46"/>
      <c r="R3860" s="46"/>
      <c r="S3860" s="46"/>
      <c r="T3860" s="46"/>
      <c r="U3860" s="46"/>
      <c r="V3860" s="46"/>
      <c r="W3860" s="46"/>
      <c r="X3860" s="46"/>
      <c r="Y3860" s="46"/>
    </row>
    <row r="3861" spans="1:25" ht="15" customHeight="1" x14ac:dyDescent="0.2">
      <c r="A3861" s="46"/>
      <c r="B3861" s="263"/>
      <c r="C3861" s="263"/>
      <c r="D3861" s="263"/>
      <c r="E3861" s="263"/>
      <c r="F3861" s="263" t="s">
        <v>927</v>
      </c>
      <c r="G3861" s="289">
        <v>439.93</v>
      </c>
      <c r="H3861" s="263"/>
      <c r="I3861" s="386" t="s">
        <v>928</v>
      </c>
      <c r="J3861" s="386"/>
      <c r="K3861" s="289">
        <v>3696.33</v>
      </c>
      <c r="O3861" s="46"/>
      <c r="P3861" s="46"/>
      <c r="Q3861" s="46"/>
      <c r="R3861" s="46"/>
      <c r="S3861" s="46"/>
      <c r="T3861" s="46"/>
      <c r="U3861" s="46"/>
      <c r="V3861" s="46"/>
      <c r="W3861" s="46"/>
      <c r="X3861" s="46"/>
      <c r="Y3861" s="46"/>
    </row>
    <row r="3862" spans="1:25" ht="15" customHeight="1" x14ac:dyDescent="0.2">
      <c r="A3862" s="46"/>
      <c r="B3862" s="401" t="s">
        <v>2776</v>
      </c>
      <c r="C3862" s="401"/>
      <c r="D3862" s="401"/>
      <c r="E3862" s="401"/>
      <c r="F3862" s="401"/>
      <c r="G3862" s="401"/>
      <c r="H3862" s="401"/>
      <c r="I3862" s="401"/>
      <c r="J3862" s="401"/>
      <c r="K3862" s="401"/>
      <c r="O3862" s="46"/>
      <c r="P3862" s="46"/>
      <c r="Q3862" s="46"/>
      <c r="R3862" s="46"/>
      <c r="S3862" s="46"/>
      <c r="T3862" s="46"/>
      <c r="U3862" s="46"/>
      <c r="V3862" s="46"/>
      <c r="W3862" s="46"/>
      <c r="X3862" s="46"/>
      <c r="Y3862" s="46"/>
    </row>
    <row r="3863" spans="1:25" ht="15" customHeight="1" thickBot="1" x14ac:dyDescent="0.25">
      <c r="A3863" s="46"/>
      <c r="B3863" s="425" t="s">
        <v>3831</v>
      </c>
      <c r="C3863" s="425"/>
      <c r="D3863" s="425"/>
      <c r="E3863" s="425"/>
      <c r="F3863" s="425"/>
      <c r="G3863" s="425"/>
      <c r="H3863" s="425"/>
      <c r="I3863" s="425"/>
      <c r="J3863" s="425"/>
      <c r="K3863" s="425"/>
      <c r="O3863" s="46"/>
      <c r="P3863" s="46"/>
      <c r="Q3863" s="46"/>
      <c r="R3863" s="46"/>
      <c r="S3863" s="46"/>
      <c r="T3863" s="46"/>
      <c r="U3863" s="46"/>
      <c r="V3863" s="46"/>
      <c r="W3863" s="46"/>
      <c r="X3863" s="46"/>
      <c r="Y3863" s="46"/>
    </row>
    <row r="3864" spans="1:25" ht="15" customHeight="1" thickTop="1" x14ac:dyDescent="0.2">
      <c r="A3864" s="46"/>
      <c r="B3864" s="278"/>
      <c r="C3864" s="278"/>
      <c r="D3864" s="278"/>
      <c r="E3864" s="278"/>
      <c r="F3864" s="278"/>
      <c r="G3864" s="278"/>
      <c r="H3864" s="278"/>
      <c r="I3864" s="278"/>
      <c r="J3864" s="278"/>
      <c r="K3864" s="278"/>
      <c r="O3864" s="46"/>
      <c r="P3864" s="46"/>
      <c r="Q3864" s="46"/>
      <c r="R3864" s="46"/>
      <c r="S3864" s="46"/>
      <c r="T3864" s="46"/>
      <c r="U3864" s="46"/>
      <c r="V3864" s="46"/>
      <c r="W3864" s="46"/>
      <c r="X3864" s="46"/>
      <c r="Y3864" s="46"/>
    </row>
    <row r="3865" spans="1:25" ht="15" customHeight="1" x14ac:dyDescent="0.2">
      <c r="A3865" s="46"/>
      <c r="B3865" s="259" t="s">
        <v>3515</v>
      </c>
      <c r="C3865" s="267" t="s">
        <v>24</v>
      </c>
      <c r="D3865" s="259" t="s">
        <v>25</v>
      </c>
      <c r="E3865" s="259" t="s">
        <v>26</v>
      </c>
      <c r="F3865" s="387" t="s">
        <v>917</v>
      </c>
      <c r="G3865" s="387"/>
      <c r="H3865" s="271" t="s">
        <v>27</v>
      </c>
      <c r="I3865" s="267" t="s">
        <v>28</v>
      </c>
      <c r="J3865" s="267" t="s">
        <v>29</v>
      </c>
      <c r="K3865" s="267" t="s">
        <v>30</v>
      </c>
      <c r="O3865" s="46"/>
      <c r="P3865" s="46"/>
      <c r="Q3865" s="46"/>
      <c r="R3865" s="46"/>
      <c r="S3865" s="46"/>
      <c r="T3865" s="46"/>
      <c r="U3865" s="46"/>
      <c r="V3865" s="46"/>
      <c r="W3865" s="46"/>
      <c r="X3865" s="46"/>
      <c r="Y3865" s="46"/>
    </row>
    <row r="3866" spans="1:25" ht="15" customHeight="1" x14ac:dyDescent="0.2">
      <c r="A3866" s="46"/>
      <c r="B3866" s="260" t="s">
        <v>918</v>
      </c>
      <c r="C3866" s="275" t="s">
        <v>3516</v>
      </c>
      <c r="D3866" s="260" t="s">
        <v>73</v>
      </c>
      <c r="E3866" s="260" t="s">
        <v>3517</v>
      </c>
      <c r="F3866" s="388" t="s">
        <v>1646</v>
      </c>
      <c r="G3866" s="388"/>
      <c r="H3866" s="274" t="s">
        <v>49</v>
      </c>
      <c r="I3866" s="277">
        <v>1</v>
      </c>
      <c r="J3866" s="276">
        <v>5774.57</v>
      </c>
      <c r="K3866" s="276">
        <v>5774.57</v>
      </c>
      <c r="O3866" s="46"/>
      <c r="P3866" s="46"/>
      <c r="Q3866" s="46"/>
      <c r="R3866" s="46"/>
      <c r="S3866" s="46"/>
      <c r="T3866" s="46"/>
      <c r="U3866" s="46"/>
      <c r="V3866" s="46"/>
      <c r="W3866" s="46"/>
      <c r="X3866" s="46"/>
      <c r="Y3866" s="46"/>
    </row>
    <row r="3867" spans="1:25" ht="15" customHeight="1" x14ac:dyDescent="0.2">
      <c r="A3867" s="46"/>
      <c r="B3867" s="261" t="s">
        <v>953</v>
      </c>
      <c r="C3867" s="280" t="s">
        <v>988</v>
      </c>
      <c r="D3867" s="261" t="s">
        <v>47</v>
      </c>
      <c r="E3867" s="261" t="s">
        <v>989</v>
      </c>
      <c r="F3867" s="385" t="s">
        <v>3970</v>
      </c>
      <c r="G3867" s="385"/>
      <c r="H3867" s="279" t="s">
        <v>950</v>
      </c>
      <c r="I3867" s="282">
        <v>2.1920000000000002</v>
      </c>
      <c r="J3867" s="281">
        <v>27.19</v>
      </c>
      <c r="K3867" s="281">
        <v>59.6</v>
      </c>
      <c r="O3867" s="46"/>
      <c r="P3867" s="46"/>
      <c r="Q3867" s="46"/>
      <c r="R3867" s="46"/>
      <c r="S3867" s="46"/>
      <c r="T3867" s="46"/>
      <c r="U3867" s="46"/>
      <c r="V3867" s="46"/>
      <c r="W3867" s="46"/>
      <c r="X3867" s="46"/>
      <c r="Y3867" s="46"/>
    </row>
    <row r="3868" spans="1:25" ht="15" customHeight="1" x14ac:dyDescent="0.2">
      <c r="A3868" s="46"/>
      <c r="B3868" s="261" t="s">
        <v>953</v>
      </c>
      <c r="C3868" s="280" t="s">
        <v>991</v>
      </c>
      <c r="D3868" s="261" t="s">
        <v>47</v>
      </c>
      <c r="E3868" s="261" t="s">
        <v>992</v>
      </c>
      <c r="F3868" s="385" t="s">
        <v>3970</v>
      </c>
      <c r="G3868" s="385"/>
      <c r="H3868" s="279" t="s">
        <v>950</v>
      </c>
      <c r="I3868" s="282">
        <v>2.1920000000000002</v>
      </c>
      <c r="J3868" s="281">
        <v>43.64</v>
      </c>
      <c r="K3868" s="281">
        <v>95.65</v>
      </c>
      <c r="O3868" s="46"/>
      <c r="P3868" s="46"/>
      <c r="Q3868" s="46"/>
      <c r="R3868" s="46"/>
      <c r="S3868" s="46"/>
      <c r="T3868" s="46"/>
      <c r="U3868" s="46"/>
      <c r="V3868" s="46"/>
      <c r="W3868" s="46"/>
      <c r="X3868" s="46"/>
      <c r="Y3868" s="46"/>
    </row>
    <row r="3869" spans="1:25" ht="15" customHeight="1" x14ac:dyDescent="0.2">
      <c r="A3869" s="46"/>
      <c r="B3869" s="262" t="s">
        <v>919</v>
      </c>
      <c r="C3869" s="284" t="s">
        <v>3773</v>
      </c>
      <c r="D3869" s="262" t="s">
        <v>43</v>
      </c>
      <c r="E3869" s="262" t="s">
        <v>3774</v>
      </c>
      <c r="F3869" s="389" t="s">
        <v>923</v>
      </c>
      <c r="G3869" s="389"/>
      <c r="H3869" s="283" t="s">
        <v>49</v>
      </c>
      <c r="I3869" s="286">
        <v>1</v>
      </c>
      <c r="J3869" s="285">
        <v>5619.32</v>
      </c>
      <c r="K3869" s="285">
        <v>5619.32</v>
      </c>
      <c r="O3869" s="46"/>
      <c r="P3869" s="46"/>
      <c r="Q3869" s="46"/>
      <c r="R3869" s="46"/>
      <c r="S3869" s="46"/>
      <c r="T3869" s="46"/>
      <c r="U3869" s="46"/>
      <c r="V3869" s="46"/>
      <c r="W3869" s="46"/>
      <c r="X3869" s="46"/>
      <c r="Y3869" s="46"/>
    </row>
    <row r="3870" spans="1:25" ht="15" customHeight="1" x14ac:dyDescent="0.2">
      <c r="A3870" s="46"/>
      <c r="B3870" s="263"/>
      <c r="C3870" s="263"/>
      <c r="D3870" s="263"/>
      <c r="E3870" s="263"/>
      <c r="F3870" s="263" t="s">
        <v>924</v>
      </c>
      <c r="G3870" s="289">
        <v>136.62</v>
      </c>
      <c r="H3870" s="263" t="s">
        <v>925</v>
      </c>
      <c r="I3870" s="289">
        <v>0</v>
      </c>
      <c r="J3870" s="263" t="s">
        <v>926</v>
      </c>
      <c r="K3870" s="289">
        <v>136.62</v>
      </c>
      <c r="O3870" s="46"/>
      <c r="P3870" s="46"/>
      <c r="Q3870" s="46"/>
      <c r="R3870" s="46"/>
      <c r="S3870" s="46"/>
      <c r="T3870" s="46"/>
      <c r="U3870" s="46"/>
      <c r="V3870" s="46"/>
      <c r="W3870" s="46"/>
      <c r="X3870" s="46"/>
      <c r="Y3870" s="46"/>
    </row>
    <row r="3871" spans="1:25" ht="15" customHeight="1" x14ac:dyDescent="0.2">
      <c r="A3871" s="46"/>
      <c r="B3871" s="263"/>
      <c r="C3871" s="263"/>
      <c r="D3871" s="263"/>
      <c r="E3871" s="263"/>
      <c r="F3871" s="263" t="s">
        <v>927</v>
      </c>
      <c r="G3871" s="289">
        <v>780.14</v>
      </c>
      <c r="H3871" s="263"/>
      <c r="I3871" s="386" t="s">
        <v>928</v>
      </c>
      <c r="J3871" s="386"/>
      <c r="K3871" s="289">
        <v>6554.71</v>
      </c>
      <c r="O3871" s="46"/>
      <c r="P3871" s="46"/>
      <c r="Q3871" s="46"/>
      <c r="R3871" s="46"/>
      <c r="S3871" s="46"/>
      <c r="T3871" s="46"/>
      <c r="U3871" s="46"/>
      <c r="V3871" s="46"/>
      <c r="W3871" s="46"/>
      <c r="X3871" s="46"/>
      <c r="Y3871" s="46"/>
    </row>
    <row r="3872" spans="1:25" ht="15" customHeight="1" x14ac:dyDescent="0.2">
      <c r="A3872" s="46"/>
      <c r="B3872" s="401" t="s">
        <v>2776</v>
      </c>
      <c r="C3872" s="401"/>
      <c r="D3872" s="401"/>
      <c r="E3872" s="401"/>
      <c r="F3872" s="401"/>
      <c r="G3872" s="401"/>
      <c r="H3872" s="401"/>
      <c r="I3872" s="401"/>
      <c r="J3872" s="401"/>
      <c r="K3872" s="401"/>
      <c r="O3872" s="46"/>
      <c r="P3872" s="46"/>
      <c r="Q3872" s="46"/>
      <c r="R3872" s="46"/>
      <c r="S3872" s="46"/>
      <c r="T3872" s="46"/>
      <c r="U3872" s="46"/>
      <c r="V3872" s="46"/>
      <c r="W3872" s="46"/>
      <c r="X3872" s="46"/>
      <c r="Y3872" s="46"/>
    </row>
    <row r="3873" spans="1:25" ht="15" customHeight="1" thickBot="1" x14ac:dyDescent="0.25">
      <c r="A3873" s="46"/>
      <c r="B3873" s="425" t="s">
        <v>3832</v>
      </c>
      <c r="C3873" s="425"/>
      <c r="D3873" s="425"/>
      <c r="E3873" s="425"/>
      <c r="F3873" s="425"/>
      <c r="G3873" s="425"/>
      <c r="H3873" s="425"/>
      <c r="I3873" s="425"/>
      <c r="J3873" s="425"/>
      <c r="K3873" s="425"/>
      <c r="O3873" s="46"/>
      <c r="P3873" s="46"/>
      <c r="Q3873" s="46"/>
      <c r="R3873" s="46"/>
      <c r="S3873" s="46"/>
      <c r="T3873" s="46"/>
      <c r="U3873" s="46"/>
      <c r="V3873" s="46"/>
      <c r="W3873" s="46"/>
      <c r="X3873" s="46"/>
      <c r="Y3873" s="46"/>
    </row>
    <row r="3874" spans="1:25" ht="15" customHeight="1" thickTop="1" x14ac:dyDescent="0.2">
      <c r="A3874" s="46"/>
      <c r="B3874" s="278"/>
      <c r="C3874" s="278"/>
      <c r="D3874" s="278"/>
      <c r="E3874" s="278"/>
      <c r="F3874" s="278"/>
      <c r="G3874" s="278"/>
      <c r="H3874" s="278"/>
      <c r="I3874" s="278"/>
      <c r="J3874" s="278"/>
      <c r="K3874" s="278"/>
      <c r="O3874" s="46"/>
      <c r="P3874" s="46"/>
      <c r="Q3874" s="46"/>
      <c r="R3874" s="46"/>
      <c r="S3874" s="46"/>
      <c r="T3874" s="46"/>
      <c r="U3874" s="46"/>
      <c r="V3874" s="46"/>
      <c r="W3874" s="46"/>
      <c r="X3874" s="46"/>
      <c r="Y3874" s="46"/>
    </row>
    <row r="3875" spans="1:25" ht="15" customHeight="1" x14ac:dyDescent="0.2">
      <c r="A3875" s="46"/>
      <c r="B3875" s="259" t="s">
        <v>3518</v>
      </c>
      <c r="C3875" s="267" t="s">
        <v>24</v>
      </c>
      <c r="D3875" s="259" t="s">
        <v>25</v>
      </c>
      <c r="E3875" s="259" t="s">
        <v>26</v>
      </c>
      <c r="F3875" s="387" t="s">
        <v>917</v>
      </c>
      <c r="G3875" s="387"/>
      <c r="H3875" s="271" t="s">
        <v>27</v>
      </c>
      <c r="I3875" s="267" t="s">
        <v>28</v>
      </c>
      <c r="J3875" s="267" t="s">
        <v>29</v>
      </c>
      <c r="K3875" s="267" t="s">
        <v>30</v>
      </c>
      <c r="O3875" s="46"/>
      <c r="P3875" s="46"/>
      <c r="Q3875" s="46"/>
      <c r="R3875" s="46"/>
      <c r="S3875" s="46"/>
      <c r="T3875" s="46"/>
      <c r="U3875" s="46"/>
      <c r="V3875" s="46"/>
      <c r="W3875" s="46"/>
      <c r="X3875" s="46"/>
      <c r="Y3875" s="46"/>
    </row>
    <row r="3876" spans="1:25" ht="15" customHeight="1" x14ac:dyDescent="0.2">
      <c r="A3876" s="46"/>
      <c r="B3876" s="260" t="s">
        <v>918</v>
      </c>
      <c r="C3876" s="275" t="s">
        <v>2553</v>
      </c>
      <c r="D3876" s="260" t="s">
        <v>73</v>
      </c>
      <c r="E3876" s="260" t="s">
        <v>863</v>
      </c>
      <c r="F3876" s="388" t="s">
        <v>1646</v>
      </c>
      <c r="G3876" s="388"/>
      <c r="H3876" s="274" t="s">
        <v>49</v>
      </c>
      <c r="I3876" s="277">
        <v>1</v>
      </c>
      <c r="J3876" s="276">
        <v>273.77</v>
      </c>
      <c r="K3876" s="276">
        <v>273.77</v>
      </c>
      <c r="O3876" s="46"/>
      <c r="P3876" s="46"/>
      <c r="Q3876" s="46"/>
      <c r="R3876" s="46"/>
      <c r="S3876" s="46"/>
      <c r="T3876" s="46"/>
      <c r="U3876" s="46"/>
      <c r="V3876" s="46"/>
      <c r="W3876" s="46"/>
      <c r="X3876" s="46"/>
      <c r="Y3876" s="46"/>
    </row>
    <row r="3877" spans="1:25" ht="15" customHeight="1" x14ac:dyDescent="0.2">
      <c r="A3877" s="46"/>
      <c r="B3877" s="261" t="s">
        <v>953</v>
      </c>
      <c r="C3877" s="280" t="s">
        <v>1144</v>
      </c>
      <c r="D3877" s="261" t="s">
        <v>47</v>
      </c>
      <c r="E3877" s="261" t="s">
        <v>1145</v>
      </c>
      <c r="F3877" s="385" t="s">
        <v>3970</v>
      </c>
      <c r="G3877" s="385"/>
      <c r="H3877" s="279" t="s">
        <v>950</v>
      </c>
      <c r="I3877" s="282">
        <v>1.0309999999999999</v>
      </c>
      <c r="J3877" s="281">
        <v>25.97</v>
      </c>
      <c r="K3877" s="281">
        <v>26.77</v>
      </c>
      <c r="O3877" s="46"/>
      <c r="P3877" s="46"/>
      <c r="Q3877" s="46"/>
      <c r="R3877" s="46"/>
      <c r="S3877" s="46"/>
      <c r="T3877" s="46"/>
      <c r="U3877" s="46"/>
      <c r="V3877" s="46"/>
      <c r="W3877" s="46"/>
      <c r="X3877" s="46"/>
      <c r="Y3877" s="46"/>
    </row>
    <row r="3878" spans="1:25" ht="15" customHeight="1" x14ac:dyDescent="0.2">
      <c r="A3878" s="46"/>
      <c r="B3878" s="261" t="s">
        <v>953</v>
      </c>
      <c r="C3878" s="280" t="s">
        <v>2754</v>
      </c>
      <c r="D3878" s="261" t="s">
        <v>47</v>
      </c>
      <c r="E3878" s="261" t="s">
        <v>2755</v>
      </c>
      <c r="F3878" s="385" t="s">
        <v>3970</v>
      </c>
      <c r="G3878" s="385"/>
      <c r="H3878" s="279" t="s">
        <v>950</v>
      </c>
      <c r="I3878" s="282">
        <v>1.0309999999999999</v>
      </c>
      <c r="J3878" s="281">
        <v>43.17</v>
      </c>
      <c r="K3878" s="281">
        <v>44.5</v>
      </c>
      <c r="O3878" s="46"/>
      <c r="P3878" s="46"/>
      <c r="Q3878" s="46"/>
      <c r="R3878" s="46"/>
      <c r="S3878" s="46"/>
      <c r="T3878" s="46"/>
      <c r="U3878" s="46"/>
      <c r="V3878" s="46"/>
      <c r="W3878" s="46"/>
      <c r="X3878" s="46"/>
      <c r="Y3878" s="46"/>
    </row>
    <row r="3879" spans="1:25" ht="15" customHeight="1" x14ac:dyDescent="0.2">
      <c r="A3879" s="46"/>
      <c r="B3879" s="262" t="s">
        <v>919</v>
      </c>
      <c r="C3879" s="284" t="s">
        <v>1812</v>
      </c>
      <c r="D3879" s="262" t="s">
        <v>43</v>
      </c>
      <c r="E3879" s="262" t="s">
        <v>863</v>
      </c>
      <c r="F3879" s="389" t="s">
        <v>923</v>
      </c>
      <c r="G3879" s="389"/>
      <c r="H3879" s="283" t="s">
        <v>49</v>
      </c>
      <c r="I3879" s="286">
        <v>1</v>
      </c>
      <c r="J3879" s="285">
        <v>202.5</v>
      </c>
      <c r="K3879" s="285">
        <v>202.5</v>
      </c>
      <c r="O3879" s="46"/>
      <c r="P3879" s="46"/>
      <c r="Q3879" s="46"/>
      <c r="R3879" s="46"/>
      <c r="S3879" s="46"/>
      <c r="T3879" s="46"/>
      <c r="U3879" s="46"/>
      <c r="V3879" s="46"/>
      <c r="W3879" s="46"/>
      <c r="X3879" s="46"/>
      <c r="Y3879" s="46"/>
    </row>
    <row r="3880" spans="1:25" ht="15" customHeight="1" x14ac:dyDescent="0.2">
      <c r="A3880" s="46"/>
      <c r="B3880" s="263"/>
      <c r="C3880" s="263"/>
      <c r="D3880" s="263"/>
      <c r="E3880" s="263"/>
      <c r="F3880" s="263" t="s">
        <v>924</v>
      </c>
      <c r="G3880" s="289">
        <v>62.63</v>
      </c>
      <c r="H3880" s="263" t="s">
        <v>925</v>
      </c>
      <c r="I3880" s="289">
        <v>0</v>
      </c>
      <c r="J3880" s="263" t="s">
        <v>926</v>
      </c>
      <c r="K3880" s="289">
        <v>62.63</v>
      </c>
      <c r="O3880" s="46"/>
      <c r="P3880" s="46"/>
      <c r="Q3880" s="46"/>
      <c r="R3880" s="46"/>
      <c r="S3880" s="46"/>
      <c r="T3880" s="46"/>
      <c r="U3880" s="46"/>
      <c r="V3880" s="46"/>
      <c r="W3880" s="46"/>
      <c r="X3880" s="46"/>
      <c r="Y3880" s="46"/>
    </row>
    <row r="3881" spans="1:25" ht="15" customHeight="1" x14ac:dyDescent="0.2">
      <c r="A3881" s="46"/>
      <c r="B3881" s="263"/>
      <c r="C3881" s="263"/>
      <c r="D3881" s="263"/>
      <c r="E3881" s="263"/>
      <c r="F3881" s="263" t="s">
        <v>927</v>
      </c>
      <c r="G3881" s="289">
        <v>36.979999999999997</v>
      </c>
      <c r="H3881" s="263"/>
      <c r="I3881" s="386" t="s">
        <v>928</v>
      </c>
      <c r="J3881" s="386"/>
      <c r="K3881" s="289">
        <v>310.75</v>
      </c>
      <c r="O3881" s="46"/>
      <c r="P3881" s="46"/>
      <c r="Q3881" s="46"/>
      <c r="R3881" s="46"/>
      <c r="S3881" s="46"/>
      <c r="T3881" s="46"/>
      <c r="U3881" s="46"/>
      <c r="V3881" s="46"/>
      <c r="W3881" s="46"/>
      <c r="X3881" s="46"/>
      <c r="Y3881" s="46"/>
    </row>
    <row r="3882" spans="1:25" ht="15" customHeight="1" x14ac:dyDescent="0.2">
      <c r="A3882" s="46"/>
      <c r="B3882" s="401" t="s">
        <v>2776</v>
      </c>
      <c r="C3882" s="401"/>
      <c r="D3882" s="401"/>
      <c r="E3882" s="401"/>
      <c r="F3882" s="401"/>
      <c r="G3882" s="401"/>
      <c r="H3882" s="401"/>
      <c r="I3882" s="401"/>
      <c r="J3882" s="401"/>
      <c r="K3882" s="401"/>
      <c r="O3882" s="46"/>
      <c r="P3882" s="46"/>
      <c r="Q3882" s="46"/>
      <c r="R3882" s="46"/>
      <c r="S3882" s="46"/>
      <c r="T3882" s="46"/>
      <c r="U3882" s="46"/>
      <c r="V3882" s="46"/>
      <c r="W3882" s="46"/>
      <c r="X3882" s="46"/>
      <c r="Y3882" s="46"/>
    </row>
    <row r="3883" spans="1:25" ht="15" customHeight="1" thickBot="1" x14ac:dyDescent="0.25">
      <c r="A3883" s="46"/>
      <c r="B3883" s="425" t="s">
        <v>2864</v>
      </c>
      <c r="C3883" s="425"/>
      <c r="D3883" s="425"/>
      <c r="E3883" s="425"/>
      <c r="F3883" s="425"/>
      <c r="G3883" s="425"/>
      <c r="H3883" s="425"/>
      <c r="I3883" s="425"/>
      <c r="J3883" s="425"/>
      <c r="K3883" s="425"/>
      <c r="O3883" s="46"/>
      <c r="P3883" s="46"/>
      <c r="Q3883" s="46"/>
      <c r="R3883" s="46"/>
      <c r="S3883" s="46"/>
      <c r="T3883" s="46"/>
      <c r="U3883" s="46"/>
      <c r="V3883" s="46"/>
      <c r="W3883" s="46"/>
      <c r="X3883" s="46"/>
      <c r="Y3883" s="46"/>
    </row>
    <row r="3884" spans="1:25" ht="15" customHeight="1" thickTop="1" x14ac:dyDescent="0.2">
      <c r="A3884" s="46"/>
      <c r="B3884" s="278"/>
      <c r="C3884" s="278"/>
      <c r="D3884" s="278"/>
      <c r="E3884" s="278"/>
      <c r="F3884" s="278"/>
      <c r="G3884" s="278"/>
      <c r="H3884" s="278"/>
      <c r="I3884" s="278"/>
      <c r="J3884" s="278"/>
      <c r="K3884" s="278"/>
      <c r="O3884" s="46"/>
      <c r="P3884" s="46"/>
      <c r="Q3884" s="46"/>
      <c r="R3884" s="46"/>
      <c r="S3884" s="46"/>
      <c r="T3884" s="46"/>
      <c r="U3884" s="46"/>
      <c r="V3884" s="46"/>
      <c r="W3884" s="46"/>
      <c r="X3884" s="46"/>
      <c r="Y3884" s="46"/>
    </row>
    <row r="3885" spans="1:25" ht="15" customHeight="1" x14ac:dyDescent="0.2">
      <c r="A3885" s="46"/>
      <c r="B3885" s="259" t="s">
        <v>3251</v>
      </c>
      <c r="C3885" s="267" t="s">
        <v>24</v>
      </c>
      <c r="D3885" s="259" t="s">
        <v>25</v>
      </c>
      <c r="E3885" s="259" t="s">
        <v>26</v>
      </c>
      <c r="F3885" s="387" t="s">
        <v>917</v>
      </c>
      <c r="G3885" s="387"/>
      <c r="H3885" s="271" t="s">
        <v>27</v>
      </c>
      <c r="I3885" s="267" t="s">
        <v>28</v>
      </c>
      <c r="J3885" s="267" t="s">
        <v>29</v>
      </c>
      <c r="K3885" s="267" t="s">
        <v>30</v>
      </c>
      <c r="O3885" s="46"/>
      <c r="P3885" s="46"/>
      <c r="Q3885" s="46"/>
      <c r="R3885" s="46"/>
      <c r="S3885" s="46"/>
      <c r="T3885" s="46"/>
      <c r="U3885" s="46"/>
      <c r="V3885" s="46"/>
      <c r="W3885" s="46"/>
      <c r="X3885" s="46"/>
      <c r="Y3885" s="46"/>
    </row>
    <row r="3886" spans="1:25" ht="15" customHeight="1" x14ac:dyDescent="0.2">
      <c r="A3886" s="46"/>
      <c r="B3886" s="260" t="s">
        <v>918</v>
      </c>
      <c r="C3886" s="275" t="s">
        <v>868</v>
      </c>
      <c r="D3886" s="260" t="s">
        <v>47</v>
      </c>
      <c r="E3886" s="260" t="s">
        <v>869</v>
      </c>
      <c r="F3886" s="388" t="s">
        <v>4036</v>
      </c>
      <c r="G3886" s="388"/>
      <c r="H3886" s="274" t="s">
        <v>49</v>
      </c>
      <c r="I3886" s="277">
        <v>1</v>
      </c>
      <c r="J3886" s="276">
        <v>55.04</v>
      </c>
      <c r="K3886" s="276">
        <v>55.04</v>
      </c>
      <c r="O3886" s="46"/>
      <c r="P3886" s="46"/>
      <c r="Q3886" s="46"/>
      <c r="R3886" s="46"/>
      <c r="S3886" s="46"/>
      <c r="T3886" s="46"/>
      <c r="U3886" s="46"/>
      <c r="V3886" s="46"/>
      <c r="W3886" s="46"/>
      <c r="X3886" s="46"/>
      <c r="Y3886" s="46"/>
    </row>
    <row r="3887" spans="1:25" ht="15" customHeight="1" x14ac:dyDescent="0.2">
      <c r="A3887" s="46"/>
      <c r="B3887" s="261" t="s">
        <v>953</v>
      </c>
      <c r="C3887" s="280" t="s">
        <v>991</v>
      </c>
      <c r="D3887" s="261" t="s">
        <v>47</v>
      </c>
      <c r="E3887" s="261" t="s">
        <v>992</v>
      </c>
      <c r="F3887" s="385" t="s">
        <v>3970</v>
      </c>
      <c r="G3887" s="385"/>
      <c r="H3887" s="279" t="s">
        <v>950</v>
      </c>
      <c r="I3887" s="282">
        <v>0.20619999999999999</v>
      </c>
      <c r="J3887" s="281">
        <v>43.64</v>
      </c>
      <c r="K3887" s="281">
        <v>8.99</v>
      </c>
      <c r="O3887" s="46"/>
      <c r="P3887" s="46"/>
      <c r="Q3887" s="46"/>
      <c r="R3887" s="46"/>
      <c r="S3887" s="46"/>
      <c r="T3887" s="46"/>
      <c r="U3887" s="46"/>
      <c r="V3887" s="46"/>
      <c r="W3887" s="46"/>
      <c r="X3887" s="46"/>
      <c r="Y3887" s="46"/>
    </row>
    <row r="3888" spans="1:25" ht="15" customHeight="1" x14ac:dyDescent="0.2">
      <c r="A3888" s="46"/>
      <c r="B3888" s="261" t="s">
        <v>953</v>
      </c>
      <c r="C3888" s="280" t="s">
        <v>988</v>
      </c>
      <c r="D3888" s="261" t="s">
        <v>47</v>
      </c>
      <c r="E3888" s="261" t="s">
        <v>989</v>
      </c>
      <c r="F3888" s="385" t="s">
        <v>3970</v>
      </c>
      <c r="G3888" s="385"/>
      <c r="H3888" s="279" t="s">
        <v>950</v>
      </c>
      <c r="I3888" s="282">
        <v>0.20619999999999999</v>
      </c>
      <c r="J3888" s="281">
        <v>27.19</v>
      </c>
      <c r="K3888" s="281">
        <v>5.6</v>
      </c>
      <c r="O3888" s="46"/>
      <c r="P3888" s="46"/>
      <c r="Q3888" s="46"/>
      <c r="R3888" s="46"/>
      <c r="S3888" s="46"/>
      <c r="T3888" s="46"/>
      <c r="U3888" s="46"/>
      <c r="V3888" s="46"/>
      <c r="W3888" s="46"/>
      <c r="X3888" s="46"/>
      <c r="Y3888" s="46"/>
    </row>
    <row r="3889" spans="1:25" ht="15" customHeight="1" x14ac:dyDescent="0.2">
      <c r="A3889" s="46"/>
      <c r="B3889" s="262" t="s">
        <v>919</v>
      </c>
      <c r="C3889" s="284" t="s">
        <v>1814</v>
      </c>
      <c r="D3889" s="262" t="s">
        <v>47</v>
      </c>
      <c r="E3889" s="262" t="s">
        <v>1815</v>
      </c>
      <c r="F3889" s="389" t="s">
        <v>923</v>
      </c>
      <c r="G3889" s="389"/>
      <c r="H3889" s="283" t="s">
        <v>49</v>
      </c>
      <c r="I3889" s="286">
        <v>1</v>
      </c>
      <c r="J3889" s="285">
        <v>40.450000000000003</v>
      </c>
      <c r="K3889" s="285">
        <v>40.450000000000003</v>
      </c>
      <c r="O3889" s="46"/>
      <c r="P3889" s="46"/>
      <c r="Q3889" s="46"/>
      <c r="R3889" s="46"/>
      <c r="S3889" s="46"/>
      <c r="T3889" s="46"/>
      <c r="U3889" s="46"/>
      <c r="V3889" s="46"/>
      <c r="W3889" s="46"/>
      <c r="X3889" s="46"/>
      <c r="Y3889" s="46"/>
    </row>
    <row r="3890" spans="1:25" ht="15" customHeight="1" x14ac:dyDescent="0.2">
      <c r="A3890" s="46"/>
      <c r="B3890" s="263"/>
      <c r="C3890" s="263"/>
      <c r="D3890" s="263"/>
      <c r="E3890" s="263"/>
      <c r="F3890" s="263" t="s">
        <v>924</v>
      </c>
      <c r="G3890" s="289">
        <v>12.85</v>
      </c>
      <c r="H3890" s="263" t="s">
        <v>925</v>
      </c>
      <c r="I3890" s="289">
        <v>0</v>
      </c>
      <c r="J3890" s="263" t="s">
        <v>926</v>
      </c>
      <c r="K3890" s="289">
        <v>12.85</v>
      </c>
      <c r="O3890" s="46"/>
      <c r="P3890" s="46"/>
      <c r="Q3890" s="46"/>
      <c r="R3890" s="46"/>
      <c r="S3890" s="46"/>
      <c r="T3890" s="46"/>
      <c r="U3890" s="46"/>
      <c r="V3890" s="46"/>
      <c r="W3890" s="46"/>
      <c r="X3890" s="46"/>
      <c r="Y3890" s="46"/>
    </row>
    <row r="3891" spans="1:25" ht="15" customHeight="1" thickBot="1" x14ac:dyDescent="0.25">
      <c r="A3891" s="46"/>
      <c r="B3891" s="263"/>
      <c r="C3891" s="263"/>
      <c r="D3891" s="263"/>
      <c r="E3891" s="263"/>
      <c r="F3891" s="263" t="s">
        <v>927</v>
      </c>
      <c r="G3891" s="289">
        <v>11.45</v>
      </c>
      <c r="H3891" s="263"/>
      <c r="I3891" s="386" t="s">
        <v>928</v>
      </c>
      <c r="J3891" s="386"/>
      <c r="K3891" s="289">
        <v>66.489999999999995</v>
      </c>
      <c r="O3891" s="46"/>
      <c r="P3891" s="46"/>
      <c r="Q3891" s="46"/>
      <c r="R3891" s="46"/>
      <c r="S3891" s="46"/>
      <c r="T3891" s="46"/>
      <c r="U3891" s="46"/>
      <c r="V3891" s="46"/>
      <c r="W3891" s="46"/>
      <c r="X3891" s="46"/>
      <c r="Y3891" s="46"/>
    </row>
    <row r="3892" spans="1:25" ht="15" customHeight="1" thickTop="1" x14ac:dyDescent="0.2">
      <c r="A3892" s="46"/>
      <c r="B3892" s="278"/>
      <c r="C3892" s="278"/>
      <c r="D3892" s="278"/>
      <c r="E3892" s="278"/>
      <c r="F3892" s="278"/>
      <c r="G3892" s="278"/>
      <c r="H3892" s="278"/>
      <c r="I3892" s="278"/>
      <c r="J3892" s="278"/>
      <c r="K3892" s="278"/>
      <c r="O3892" s="46"/>
      <c r="P3892" s="46"/>
      <c r="Q3892" s="46"/>
      <c r="R3892" s="46"/>
      <c r="S3892" s="46"/>
      <c r="T3892" s="46"/>
      <c r="U3892" s="46"/>
      <c r="V3892" s="46"/>
      <c r="W3892" s="46"/>
      <c r="X3892" s="46"/>
      <c r="Y3892" s="46"/>
    </row>
    <row r="3893" spans="1:25" ht="15" customHeight="1" x14ac:dyDescent="0.2">
      <c r="A3893" s="46"/>
      <c r="B3893" s="259" t="s">
        <v>3254</v>
      </c>
      <c r="C3893" s="267" t="s">
        <v>24</v>
      </c>
      <c r="D3893" s="259" t="s">
        <v>25</v>
      </c>
      <c r="E3893" s="259" t="s">
        <v>26</v>
      </c>
      <c r="F3893" s="387" t="s">
        <v>917</v>
      </c>
      <c r="G3893" s="387"/>
      <c r="H3893" s="271" t="s">
        <v>27</v>
      </c>
      <c r="I3893" s="267" t="s">
        <v>28</v>
      </c>
      <c r="J3893" s="267" t="s">
        <v>29</v>
      </c>
      <c r="K3893" s="267" t="s">
        <v>30</v>
      </c>
      <c r="O3893" s="46"/>
      <c r="P3893" s="46"/>
      <c r="Q3893" s="46"/>
      <c r="R3893" s="46"/>
      <c r="S3893" s="46"/>
      <c r="T3893" s="46"/>
      <c r="U3893" s="46"/>
      <c r="V3893" s="46"/>
      <c r="W3893" s="46"/>
      <c r="X3893" s="46"/>
      <c r="Y3893" s="46"/>
    </row>
    <row r="3894" spans="1:25" ht="15" customHeight="1" x14ac:dyDescent="0.2">
      <c r="A3894" s="46"/>
      <c r="B3894" s="260" t="s">
        <v>918</v>
      </c>
      <c r="C3894" s="275" t="s">
        <v>3519</v>
      </c>
      <c r="D3894" s="260" t="s">
        <v>73</v>
      </c>
      <c r="E3894" s="260" t="s">
        <v>3520</v>
      </c>
      <c r="F3894" s="388" t="s">
        <v>978</v>
      </c>
      <c r="G3894" s="388"/>
      <c r="H3894" s="274" t="s">
        <v>49</v>
      </c>
      <c r="I3894" s="277">
        <v>1</v>
      </c>
      <c r="J3894" s="276">
        <v>57.66</v>
      </c>
      <c r="K3894" s="276">
        <v>57.66</v>
      </c>
      <c r="O3894" s="46"/>
      <c r="P3894" s="46"/>
      <c r="Q3894" s="46"/>
      <c r="R3894" s="46"/>
      <c r="S3894" s="46"/>
      <c r="T3894" s="46"/>
      <c r="U3894" s="46"/>
      <c r="V3894" s="46"/>
      <c r="W3894" s="46"/>
      <c r="X3894" s="46"/>
      <c r="Y3894" s="46"/>
    </row>
    <row r="3895" spans="1:25" ht="15" customHeight="1" x14ac:dyDescent="0.2">
      <c r="A3895" s="46"/>
      <c r="B3895" s="261" t="s">
        <v>953</v>
      </c>
      <c r="C3895" s="280" t="s">
        <v>991</v>
      </c>
      <c r="D3895" s="261" t="s">
        <v>47</v>
      </c>
      <c r="E3895" s="261" t="s">
        <v>992</v>
      </c>
      <c r="F3895" s="385" t="s">
        <v>3970</v>
      </c>
      <c r="G3895" s="385"/>
      <c r="H3895" s="279" t="s">
        <v>950</v>
      </c>
      <c r="I3895" s="282">
        <v>0.2</v>
      </c>
      <c r="J3895" s="281">
        <v>43.64</v>
      </c>
      <c r="K3895" s="281">
        <v>8.7200000000000006</v>
      </c>
      <c r="O3895" s="46"/>
      <c r="P3895" s="46"/>
      <c r="Q3895" s="46"/>
      <c r="R3895" s="46"/>
      <c r="S3895" s="46"/>
      <c r="T3895" s="46"/>
      <c r="U3895" s="46"/>
      <c r="V3895" s="46"/>
      <c r="W3895" s="46"/>
      <c r="X3895" s="46"/>
      <c r="Y3895" s="46"/>
    </row>
    <row r="3896" spans="1:25" ht="15" customHeight="1" x14ac:dyDescent="0.2">
      <c r="A3896" s="46"/>
      <c r="B3896" s="261" t="s">
        <v>953</v>
      </c>
      <c r="C3896" s="280" t="s">
        <v>1019</v>
      </c>
      <c r="D3896" s="261" t="s">
        <v>47</v>
      </c>
      <c r="E3896" s="261" t="s">
        <v>1020</v>
      </c>
      <c r="F3896" s="385" t="s">
        <v>3970</v>
      </c>
      <c r="G3896" s="385"/>
      <c r="H3896" s="279" t="s">
        <v>950</v>
      </c>
      <c r="I3896" s="282">
        <v>0.2</v>
      </c>
      <c r="J3896" s="281">
        <v>24.73</v>
      </c>
      <c r="K3896" s="281">
        <v>4.9400000000000004</v>
      </c>
      <c r="O3896" s="46"/>
      <c r="P3896" s="46"/>
      <c r="Q3896" s="46"/>
      <c r="R3896" s="46"/>
      <c r="S3896" s="46"/>
      <c r="T3896" s="46"/>
      <c r="U3896" s="46"/>
      <c r="V3896" s="46"/>
      <c r="W3896" s="46"/>
      <c r="X3896" s="46"/>
      <c r="Y3896" s="46"/>
    </row>
    <row r="3897" spans="1:25" ht="15" customHeight="1" x14ac:dyDescent="0.2">
      <c r="A3897" s="46"/>
      <c r="B3897" s="262" t="s">
        <v>919</v>
      </c>
      <c r="C3897" s="284" t="s">
        <v>3779</v>
      </c>
      <c r="D3897" s="262" t="s">
        <v>39</v>
      </c>
      <c r="E3897" s="262" t="s">
        <v>3780</v>
      </c>
      <c r="F3897" s="389" t="s">
        <v>923</v>
      </c>
      <c r="G3897" s="389"/>
      <c r="H3897" s="283" t="s">
        <v>304</v>
      </c>
      <c r="I3897" s="286">
        <v>1</v>
      </c>
      <c r="J3897" s="285">
        <v>44</v>
      </c>
      <c r="K3897" s="285">
        <v>44</v>
      </c>
      <c r="O3897" s="46"/>
      <c r="P3897" s="46"/>
      <c r="Q3897" s="46"/>
      <c r="R3897" s="46"/>
      <c r="S3897" s="46"/>
      <c r="T3897" s="46"/>
      <c r="U3897" s="46"/>
      <c r="V3897" s="46"/>
      <c r="W3897" s="46"/>
      <c r="X3897" s="46"/>
      <c r="Y3897" s="46"/>
    </row>
    <row r="3898" spans="1:25" ht="15" customHeight="1" x14ac:dyDescent="0.2">
      <c r="A3898" s="46"/>
      <c r="B3898" s="263"/>
      <c r="C3898" s="263"/>
      <c r="D3898" s="263"/>
      <c r="E3898" s="263"/>
      <c r="F3898" s="263" t="s">
        <v>924</v>
      </c>
      <c r="G3898" s="289">
        <v>11.99</v>
      </c>
      <c r="H3898" s="263" t="s">
        <v>925</v>
      </c>
      <c r="I3898" s="289">
        <v>0</v>
      </c>
      <c r="J3898" s="263" t="s">
        <v>926</v>
      </c>
      <c r="K3898" s="289">
        <v>11.99</v>
      </c>
      <c r="O3898" s="46"/>
      <c r="P3898" s="46"/>
      <c r="Q3898" s="46"/>
      <c r="R3898" s="46"/>
      <c r="S3898" s="46"/>
      <c r="T3898" s="46"/>
      <c r="U3898" s="46"/>
      <c r="V3898" s="46"/>
      <c r="W3898" s="46"/>
      <c r="X3898" s="46"/>
      <c r="Y3898" s="46"/>
    </row>
    <row r="3899" spans="1:25" ht="15" customHeight="1" x14ac:dyDescent="0.2">
      <c r="A3899" s="46"/>
      <c r="B3899" s="263"/>
      <c r="C3899" s="263"/>
      <c r="D3899" s="263"/>
      <c r="E3899" s="263"/>
      <c r="F3899" s="263" t="s">
        <v>927</v>
      </c>
      <c r="G3899" s="289">
        <v>11.99</v>
      </c>
      <c r="H3899" s="263"/>
      <c r="I3899" s="386" t="s">
        <v>928</v>
      </c>
      <c r="J3899" s="386"/>
      <c r="K3899" s="289">
        <v>69.650000000000006</v>
      </c>
      <c r="O3899" s="46"/>
      <c r="P3899" s="46"/>
      <c r="Q3899" s="46"/>
      <c r="R3899" s="46"/>
      <c r="S3899" s="46"/>
      <c r="T3899" s="46"/>
      <c r="U3899" s="46"/>
      <c r="V3899" s="46"/>
      <c r="W3899" s="46"/>
      <c r="X3899" s="46"/>
      <c r="Y3899" s="46"/>
    </row>
    <row r="3900" spans="1:25" ht="15" customHeight="1" x14ac:dyDescent="0.2">
      <c r="A3900" s="46"/>
      <c r="B3900" s="401" t="s">
        <v>2776</v>
      </c>
      <c r="C3900" s="401"/>
      <c r="D3900" s="401"/>
      <c r="E3900" s="401"/>
      <c r="F3900" s="401"/>
      <c r="G3900" s="401"/>
      <c r="H3900" s="401"/>
      <c r="I3900" s="401"/>
      <c r="J3900" s="401"/>
      <c r="K3900" s="401"/>
      <c r="O3900" s="46"/>
      <c r="P3900" s="46"/>
      <c r="Q3900" s="46"/>
      <c r="R3900" s="46"/>
      <c r="S3900" s="46"/>
      <c r="T3900" s="46"/>
      <c r="U3900" s="46"/>
      <c r="V3900" s="46"/>
      <c r="W3900" s="46"/>
      <c r="X3900" s="46"/>
      <c r="Y3900" s="46"/>
    </row>
    <row r="3901" spans="1:25" ht="15" customHeight="1" thickBot="1" x14ac:dyDescent="0.25">
      <c r="A3901" s="46"/>
      <c r="B3901" s="425" t="s">
        <v>3833</v>
      </c>
      <c r="C3901" s="425"/>
      <c r="D3901" s="425"/>
      <c r="E3901" s="425"/>
      <c r="F3901" s="425"/>
      <c r="G3901" s="425"/>
      <c r="H3901" s="425"/>
      <c r="I3901" s="425"/>
      <c r="J3901" s="425"/>
      <c r="K3901" s="425"/>
      <c r="O3901" s="46"/>
      <c r="P3901" s="46"/>
      <c r="Q3901" s="46"/>
      <c r="R3901" s="46"/>
      <c r="S3901" s="46"/>
      <c r="T3901" s="46"/>
      <c r="U3901" s="46"/>
      <c r="V3901" s="46"/>
      <c r="W3901" s="46"/>
      <c r="X3901" s="46"/>
      <c r="Y3901" s="46"/>
    </row>
    <row r="3902" spans="1:25" ht="15" customHeight="1" thickTop="1" x14ac:dyDescent="0.2">
      <c r="A3902" s="46"/>
      <c r="B3902" s="278"/>
      <c r="C3902" s="278"/>
      <c r="D3902" s="278"/>
      <c r="E3902" s="278"/>
      <c r="F3902" s="278"/>
      <c r="G3902" s="278"/>
      <c r="H3902" s="278"/>
      <c r="I3902" s="278"/>
      <c r="J3902" s="278"/>
      <c r="K3902" s="278"/>
      <c r="O3902" s="46"/>
      <c r="P3902" s="46"/>
      <c r="Q3902" s="46"/>
      <c r="R3902" s="46"/>
      <c r="S3902" s="46"/>
      <c r="T3902" s="46"/>
      <c r="U3902" s="46"/>
      <c r="V3902" s="46"/>
      <c r="W3902" s="46"/>
      <c r="X3902" s="46"/>
      <c r="Y3902" s="46"/>
    </row>
    <row r="3903" spans="1:25" ht="15" customHeight="1" x14ac:dyDescent="0.2">
      <c r="A3903" s="46"/>
      <c r="B3903" s="259" t="s">
        <v>3255</v>
      </c>
      <c r="C3903" s="267" t="s">
        <v>24</v>
      </c>
      <c r="D3903" s="259" t="s">
        <v>25</v>
      </c>
      <c r="E3903" s="259" t="s">
        <v>26</v>
      </c>
      <c r="F3903" s="387" t="s">
        <v>917</v>
      </c>
      <c r="G3903" s="387"/>
      <c r="H3903" s="271" t="s">
        <v>27</v>
      </c>
      <c r="I3903" s="267" t="s">
        <v>28</v>
      </c>
      <c r="J3903" s="267" t="s">
        <v>29</v>
      </c>
      <c r="K3903" s="267" t="s">
        <v>30</v>
      </c>
      <c r="O3903" s="46"/>
      <c r="P3903" s="46"/>
      <c r="Q3903" s="46"/>
      <c r="R3903" s="46"/>
      <c r="S3903" s="46"/>
      <c r="T3903" s="46"/>
      <c r="U3903" s="46"/>
      <c r="V3903" s="46"/>
      <c r="W3903" s="46"/>
      <c r="X3903" s="46"/>
      <c r="Y3903" s="46"/>
    </row>
    <row r="3904" spans="1:25" ht="15" customHeight="1" x14ac:dyDescent="0.2">
      <c r="A3904" s="46"/>
      <c r="B3904" s="260" t="s">
        <v>918</v>
      </c>
      <c r="C3904" s="275" t="s">
        <v>3521</v>
      </c>
      <c r="D3904" s="260" t="s">
        <v>73</v>
      </c>
      <c r="E3904" s="260" t="s">
        <v>3522</v>
      </c>
      <c r="F3904" s="388" t="s">
        <v>1065</v>
      </c>
      <c r="G3904" s="388"/>
      <c r="H3904" s="274" t="s">
        <v>49</v>
      </c>
      <c r="I3904" s="277">
        <v>1</v>
      </c>
      <c r="J3904" s="276">
        <v>85.78</v>
      </c>
      <c r="K3904" s="276">
        <v>85.78</v>
      </c>
      <c r="O3904" s="46"/>
      <c r="P3904" s="46"/>
      <c r="Q3904" s="46"/>
      <c r="R3904" s="46"/>
      <c r="S3904" s="46"/>
      <c r="T3904" s="46"/>
      <c r="U3904" s="46"/>
      <c r="V3904" s="46"/>
      <c r="W3904" s="46"/>
      <c r="X3904" s="46"/>
      <c r="Y3904" s="46"/>
    </row>
    <row r="3905" spans="1:25" ht="15" customHeight="1" x14ac:dyDescent="0.2">
      <c r="A3905" s="46"/>
      <c r="B3905" s="261" t="s">
        <v>953</v>
      </c>
      <c r="C3905" s="280" t="s">
        <v>1019</v>
      </c>
      <c r="D3905" s="261" t="s">
        <v>47</v>
      </c>
      <c r="E3905" s="261" t="s">
        <v>1020</v>
      </c>
      <c r="F3905" s="385" t="s">
        <v>3970</v>
      </c>
      <c r="G3905" s="385"/>
      <c r="H3905" s="279" t="s">
        <v>950</v>
      </c>
      <c r="I3905" s="282">
        <v>0.3</v>
      </c>
      <c r="J3905" s="281">
        <v>24.73</v>
      </c>
      <c r="K3905" s="281">
        <v>7.41</v>
      </c>
      <c r="O3905" s="46"/>
      <c r="P3905" s="46"/>
      <c r="Q3905" s="46"/>
      <c r="R3905" s="46"/>
      <c r="S3905" s="46"/>
      <c r="T3905" s="46"/>
      <c r="U3905" s="46"/>
      <c r="V3905" s="46"/>
      <c r="W3905" s="46"/>
      <c r="X3905" s="46"/>
      <c r="Y3905" s="46"/>
    </row>
    <row r="3906" spans="1:25" ht="15" customHeight="1" x14ac:dyDescent="0.2">
      <c r="A3906" s="46"/>
      <c r="B3906" s="261" t="s">
        <v>953</v>
      </c>
      <c r="C3906" s="280" t="s">
        <v>991</v>
      </c>
      <c r="D3906" s="261" t="s">
        <v>47</v>
      </c>
      <c r="E3906" s="261" t="s">
        <v>992</v>
      </c>
      <c r="F3906" s="385" t="s">
        <v>3970</v>
      </c>
      <c r="G3906" s="385"/>
      <c r="H3906" s="279" t="s">
        <v>950</v>
      </c>
      <c r="I3906" s="282">
        <v>0.3</v>
      </c>
      <c r="J3906" s="281">
        <v>43.64</v>
      </c>
      <c r="K3906" s="281">
        <v>13.09</v>
      </c>
      <c r="O3906" s="46"/>
      <c r="P3906" s="46"/>
      <c r="Q3906" s="46"/>
      <c r="R3906" s="46"/>
      <c r="S3906" s="46"/>
      <c r="T3906" s="46"/>
      <c r="U3906" s="46"/>
      <c r="V3906" s="46"/>
      <c r="W3906" s="46"/>
      <c r="X3906" s="46"/>
      <c r="Y3906" s="46"/>
    </row>
    <row r="3907" spans="1:25" ht="15" customHeight="1" x14ac:dyDescent="0.2">
      <c r="A3907" s="46"/>
      <c r="B3907" s="262" t="s">
        <v>919</v>
      </c>
      <c r="C3907" s="284" t="s">
        <v>3781</v>
      </c>
      <c r="D3907" s="262" t="s">
        <v>39</v>
      </c>
      <c r="E3907" s="262" t="s">
        <v>3782</v>
      </c>
      <c r="F3907" s="389" t="s">
        <v>923</v>
      </c>
      <c r="G3907" s="389"/>
      <c r="H3907" s="283" t="s">
        <v>304</v>
      </c>
      <c r="I3907" s="286">
        <v>1</v>
      </c>
      <c r="J3907" s="285">
        <v>62.28</v>
      </c>
      <c r="K3907" s="285">
        <v>62.28</v>
      </c>
      <c r="O3907" s="46"/>
      <c r="P3907" s="46"/>
      <c r="Q3907" s="46"/>
      <c r="R3907" s="46"/>
      <c r="S3907" s="46"/>
      <c r="T3907" s="46"/>
      <c r="U3907" s="46"/>
      <c r="V3907" s="46"/>
      <c r="W3907" s="46"/>
      <c r="X3907" s="46"/>
      <c r="Y3907" s="46"/>
    </row>
    <row r="3908" spans="1:25" ht="15" customHeight="1" x14ac:dyDescent="0.2">
      <c r="A3908" s="46"/>
      <c r="B3908" s="262" t="s">
        <v>919</v>
      </c>
      <c r="C3908" s="284" t="s">
        <v>3783</v>
      </c>
      <c r="D3908" s="262" t="s">
        <v>39</v>
      </c>
      <c r="E3908" s="262" t="s">
        <v>3784</v>
      </c>
      <c r="F3908" s="389" t="s">
        <v>923</v>
      </c>
      <c r="G3908" s="389"/>
      <c r="H3908" s="283" t="s">
        <v>3785</v>
      </c>
      <c r="I3908" s="286">
        <v>0.6</v>
      </c>
      <c r="J3908" s="285">
        <v>5</v>
      </c>
      <c r="K3908" s="285">
        <v>3</v>
      </c>
      <c r="O3908" s="46"/>
      <c r="P3908" s="46"/>
      <c r="Q3908" s="46"/>
      <c r="R3908" s="46"/>
      <c r="S3908" s="46"/>
      <c r="T3908" s="46"/>
      <c r="U3908" s="46"/>
      <c r="V3908" s="46"/>
      <c r="W3908" s="46"/>
      <c r="X3908" s="46"/>
      <c r="Y3908" s="46"/>
    </row>
    <row r="3909" spans="1:25" ht="15" customHeight="1" x14ac:dyDescent="0.2">
      <c r="A3909" s="46"/>
      <c r="B3909" s="263"/>
      <c r="C3909" s="263"/>
      <c r="D3909" s="263"/>
      <c r="E3909" s="263"/>
      <c r="F3909" s="263" t="s">
        <v>924</v>
      </c>
      <c r="G3909" s="289">
        <v>17.989999999999998</v>
      </c>
      <c r="H3909" s="263" t="s">
        <v>925</v>
      </c>
      <c r="I3909" s="289">
        <v>0</v>
      </c>
      <c r="J3909" s="263" t="s">
        <v>926</v>
      </c>
      <c r="K3909" s="289">
        <v>17.989999999999998</v>
      </c>
      <c r="O3909" s="46"/>
      <c r="P3909" s="46"/>
      <c r="Q3909" s="46"/>
      <c r="R3909" s="46"/>
      <c r="S3909" s="46"/>
      <c r="T3909" s="46"/>
      <c r="U3909" s="46"/>
      <c r="V3909" s="46"/>
      <c r="W3909" s="46"/>
      <c r="X3909" s="46"/>
      <c r="Y3909" s="46"/>
    </row>
    <row r="3910" spans="1:25" ht="15" customHeight="1" x14ac:dyDescent="0.2">
      <c r="A3910" s="46"/>
      <c r="B3910" s="263"/>
      <c r="C3910" s="263"/>
      <c r="D3910" s="263"/>
      <c r="E3910" s="263"/>
      <c r="F3910" s="263" t="s">
        <v>927</v>
      </c>
      <c r="G3910" s="289">
        <v>17.850000000000001</v>
      </c>
      <c r="H3910" s="263"/>
      <c r="I3910" s="386" t="s">
        <v>928</v>
      </c>
      <c r="J3910" s="386"/>
      <c r="K3910" s="289">
        <v>103.63</v>
      </c>
      <c r="O3910" s="46"/>
      <c r="P3910" s="46"/>
      <c r="Q3910" s="46"/>
      <c r="R3910" s="46"/>
      <c r="S3910" s="46"/>
      <c r="T3910" s="46"/>
      <c r="U3910" s="46"/>
      <c r="V3910" s="46"/>
      <c r="W3910" s="46"/>
      <c r="X3910" s="46"/>
      <c r="Y3910" s="46"/>
    </row>
    <row r="3911" spans="1:25" ht="15" customHeight="1" x14ac:dyDescent="0.2">
      <c r="A3911" s="46"/>
      <c r="B3911" s="401" t="s">
        <v>2776</v>
      </c>
      <c r="C3911" s="401"/>
      <c r="D3911" s="401"/>
      <c r="E3911" s="401"/>
      <c r="F3911" s="401"/>
      <c r="G3911" s="401"/>
      <c r="H3911" s="401"/>
      <c r="I3911" s="401"/>
      <c r="J3911" s="401"/>
      <c r="K3911" s="401"/>
      <c r="O3911" s="46"/>
      <c r="P3911" s="46"/>
      <c r="Q3911" s="46"/>
      <c r="R3911" s="46"/>
      <c r="S3911" s="46"/>
      <c r="T3911" s="46"/>
      <c r="U3911" s="46"/>
      <c r="V3911" s="46"/>
      <c r="W3911" s="46"/>
      <c r="X3911" s="46"/>
      <c r="Y3911" s="46"/>
    </row>
    <row r="3912" spans="1:25" ht="15" customHeight="1" thickBot="1" x14ac:dyDescent="0.25">
      <c r="A3912" s="46"/>
      <c r="B3912" s="425" t="s">
        <v>3834</v>
      </c>
      <c r="C3912" s="425"/>
      <c r="D3912" s="425"/>
      <c r="E3912" s="425"/>
      <c r="F3912" s="425"/>
      <c r="G3912" s="425"/>
      <c r="H3912" s="425"/>
      <c r="I3912" s="425"/>
      <c r="J3912" s="425"/>
      <c r="K3912" s="425"/>
      <c r="O3912" s="46"/>
      <c r="P3912" s="46"/>
      <c r="Q3912" s="46"/>
      <c r="R3912" s="46"/>
      <c r="S3912" s="46"/>
      <c r="T3912" s="46"/>
      <c r="U3912" s="46"/>
      <c r="V3912" s="46"/>
      <c r="W3912" s="46"/>
      <c r="X3912" s="46"/>
      <c r="Y3912" s="46"/>
    </row>
    <row r="3913" spans="1:25" ht="15" customHeight="1" thickTop="1" x14ac:dyDescent="0.2">
      <c r="A3913" s="46"/>
      <c r="B3913" s="278"/>
      <c r="C3913" s="278"/>
      <c r="D3913" s="278"/>
      <c r="E3913" s="278"/>
      <c r="F3913" s="278"/>
      <c r="G3913" s="278"/>
      <c r="H3913" s="278"/>
      <c r="I3913" s="278"/>
      <c r="J3913" s="278"/>
      <c r="K3913" s="278"/>
      <c r="O3913" s="46"/>
      <c r="P3913" s="46"/>
      <c r="Q3913" s="46"/>
      <c r="R3913" s="46"/>
      <c r="S3913" s="46"/>
      <c r="T3913" s="46"/>
      <c r="U3913" s="46"/>
      <c r="V3913" s="46"/>
      <c r="W3913" s="46"/>
      <c r="X3913" s="46"/>
      <c r="Y3913" s="46"/>
    </row>
    <row r="3914" spans="1:25" ht="15" customHeight="1" x14ac:dyDescent="0.2">
      <c r="A3914" s="46"/>
      <c r="B3914" s="259" t="s">
        <v>3256</v>
      </c>
      <c r="C3914" s="267" t="s">
        <v>24</v>
      </c>
      <c r="D3914" s="259" t="s">
        <v>25</v>
      </c>
      <c r="E3914" s="259" t="s">
        <v>26</v>
      </c>
      <c r="F3914" s="387" t="s">
        <v>917</v>
      </c>
      <c r="G3914" s="387"/>
      <c r="H3914" s="271" t="s">
        <v>27</v>
      </c>
      <c r="I3914" s="267" t="s">
        <v>28</v>
      </c>
      <c r="J3914" s="267" t="s">
        <v>29</v>
      </c>
      <c r="K3914" s="267" t="s">
        <v>30</v>
      </c>
      <c r="O3914" s="46"/>
      <c r="P3914" s="46"/>
      <c r="Q3914" s="46"/>
      <c r="R3914" s="46"/>
      <c r="S3914" s="46"/>
      <c r="T3914" s="46"/>
      <c r="U3914" s="46"/>
      <c r="V3914" s="46"/>
      <c r="W3914" s="46"/>
      <c r="X3914" s="46"/>
      <c r="Y3914" s="46"/>
    </row>
    <row r="3915" spans="1:25" ht="15" customHeight="1" x14ac:dyDescent="0.2">
      <c r="A3915" s="46"/>
      <c r="B3915" s="260" t="s">
        <v>918</v>
      </c>
      <c r="C3915" s="275" t="s">
        <v>3523</v>
      </c>
      <c r="D3915" s="260" t="s">
        <v>73</v>
      </c>
      <c r="E3915" s="260" t="s">
        <v>3524</v>
      </c>
      <c r="F3915" s="388" t="s">
        <v>978</v>
      </c>
      <c r="G3915" s="388"/>
      <c r="H3915" s="274" t="s">
        <v>49</v>
      </c>
      <c r="I3915" s="277">
        <v>1</v>
      </c>
      <c r="J3915" s="276">
        <v>19.16</v>
      </c>
      <c r="K3915" s="276">
        <v>19.16</v>
      </c>
      <c r="O3915" s="46"/>
      <c r="P3915" s="46"/>
      <c r="Q3915" s="46"/>
      <c r="R3915" s="46"/>
      <c r="S3915" s="46"/>
      <c r="T3915" s="46"/>
      <c r="U3915" s="46"/>
      <c r="V3915" s="46"/>
      <c r="W3915" s="46"/>
      <c r="X3915" s="46"/>
      <c r="Y3915" s="46"/>
    </row>
    <row r="3916" spans="1:25" ht="15" customHeight="1" x14ac:dyDescent="0.2">
      <c r="A3916" s="46"/>
      <c r="B3916" s="261" t="s">
        <v>953</v>
      </c>
      <c r="C3916" s="280" t="s">
        <v>991</v>
      </c>
      <c r="D3916" s="261" t="s">
        <v>47</v>
      </c>
      <c r="E3916" s="261" t="s">
        <v>992</v>
      </c>
      <c r="F3916" s="385" t="s">
        <v>3970</v>
      </c>
      <c r="G3916" s="385"/>
      <c r="H3916" s="279" t="s">
        <v>950</v>
      </c>
      <c r="I3916" s="282">
        <v>0.2</v>
      </c>
      <c r="J3916" s="281">
        <v>43.64</v>
      </c>
      <c r="K3916" s="281">
        <v>8.7200000000000006</v>
      </c>
      <c r="O3916" s="46"/>
      <c r="P3916" s="46"/>
      <c r="Q3916" s="46"/>
      <c r="R3916" s="46"/>
      <c r="S3916" s="46"/>
      <c r="T3916" s="46"/>
      <c r="U3916" s="46"/>
      <c r="V3916" s="46"/>
      <c r="W3916" s="46"/>
      <c r="X3916" s="46"/>
      <c r="Y3916" s="46"/>
    </row>
    <row r="3917" spans="1:25" ht="15" customHeight="1" x14ac:dyDescent="0.2">
      <c r="A3917" s="46"/>
      <c r="B3917" s="261" t="s">
        <v>953</v>
      </c>
      <c r="C3917" s="280" t="s">
        <v>1019</v>
      </c>
      <c r="D3917" s="261" t="s">
        <v>47</v>
      </c>
      <c r="E3917" s="261" t="s">
        <v>1020</v>
      </c>
      <c r="F3917" s="385" t="s">
        <v>3970</v>
      </c>
      <c r="G3917" s="385"/>
      <c r="H3917" s="279" t="s">
        <v>950</v>
      </c>
      <c r="I3917" s="282">
        <v>0.2</v>
      </c>
      <c r="J3917" s="281">
        <v>24.73</v>
      </c>
      <c r="K3917" s="281">
        <v>4.9400000000000004</v>
      </c>
      <c r="O3917" s="46"/>
      <c r="P3917" s="46"/>
      <c r="Q3917" s="46"/>
      <c r="R3917" s="46"/>
      <c r="S3917" s="46"/>
      <c r="T3917" s="46"/>
      <c r="U3917" s="46"/>
      <c r="V3917" s="46"/>
      <c r="W3917" s="46"/>
      <c r="X3917" s="46"/>
      <c r="Y3917" s="46"/>
    </row>
    <row r="3918" spans="1:25" ht="15" customHeight="1" x14ac:dyDescent="0.2">
      <c r="A3918" s="46"/>
      <c r="B3918" s="262" t="s">
        <v>919</v>
      </c>
      <c r="C3918" s="284" t="s">
        <v>3787</v>
      </c>
      <c r="D3918" s="262" t="s">
        <v>39</v>
      </c>
      <c r="E3918" s="262" t="s">
        <v>3788</v>
      </c>
      <c r="F3918" s="389" t="s">
        <v>923</v>
      </c>
      <c r="G3918" s="389"/>
      <c r="H3918" s="283" t="s">
        <v>304</v>
      </c>
      <c r="I3918" s="286">
        <v>1</v>
      </c>
      <c r="J3918" s="285">
        <v>5.5</v>
      </c>
      <c r="K3918" s="285">
        <v>5.5</v>
      </c>
      <c r="O3918" s="46"/>
      <c r="P3918" s="46"/>
      <c r="Q3918" s="46"/>
      <c r="R3918" s="46"/>
      <c r="S3918" s="46"/>
      <c r="T3918" s="46"/>
      <c r="U3918" s="46"/>
      <c r="V3918" s="46"/>
      <c r="W3918" s="46"/>
      <c r="X3918" s="46"/>
      <c r="Y3918" s="46"/>
    </row>
    <row r="3919" spans="1:25" ht="15" customHeight="1" x14ac:dyDescent="0.2">
      <c r="A3919" s="46"/>
      <c r="B3919" s="263"/>
      <c r="C3919" s="263"/>
      <c r="D3919" s="263"/>
      <c r="E3919" s="263"/>
      <c r="F3919" s="263" t="s">
        <v>924</v>
      </c>
      <c r="G3919" s="289">
        <v>11.99</v>
      </c>
      <c r="H3919" s="263" t="s">
        <v>925</v>
      </c>
      <c r="I3919" s="289">
        <v>0</v>
      </c>
      <c r="J3919" s="263" t="s">
        <v>926</v>
      </c>
      <c r="K3919" s="289">
        <v>11.99</v>
      </c>
      <c r="O3919" s="46"/>
      <c r="P3919" s="46"/>
      <c r="Q3919" s="46"/>
      <c r="R3919" s="46"/>
      <c r="S3919" s="46"/>
      <c r="T3919" s="46"/>
      <c r="U3919" s="46"/>
      <c r="V3919" s="46"/>
      <c r="W3919" s="46"/>
      <c r="X3919" s="46"/>
      <c r="Y3919" s="46"/>
    </row>
    <row r="3920" spans="1:25" ht="15" customHeight="1" x14ac:dyDescent="0.2">
      <c r="A3920" s="46"/>
      <c r="B3920" s="263"/>
      <c r="C3920" s="263"/>
      <c r="D3920" s="263"/>
      <c r="E3920" s="263"/>
      <c r="F3920" s="263" t="s">
        <v>927</v>
      </c>
      <c r="G3920" s="289">
        <v>3.98</v>
      </c>
      <c r="H3920" s="263"/>
      <c r="I3920" s="386" t="s">
        <v>928</v>
      </c>
      <c r="J3920" s="386"/>
      <c r="K3920" s="289">
        <v>23.14</v>
      </c>
      <c r="O3920" s="46"/>
      <c r="P3920" s="46"/>
      <c r="Q3920" s="46"/>
      <c r="R3920" s="46"/>
      <c r="S3920" s="46"/>
      <c r="T3920" s="46"/>
      <c r="U3920" s="46"/>
      <c r="V3920" s="46"/>
      <c r="W3920" s="46"/>
      <c r="X3920" s="46"/>
      <c r="Y3920" s="46"/>
    </row>
    <row r="3921" spans="1:25" ht="15" customHeight="1" x14ac:dyDescent="0.2">
      <c r="A3921" s="46"/>
      <c r="B3921" s="401" t="s">
        <v>2776</v>
      </c>
      <c r="C3921" s="401"/>
      <c r="D3921" s="401"/>
      <c r="E3921" s="401"/>
      <c r="F3921" s="401"/>
      <c r="G3921" s="401"/>
      <c r="H3921" s="401"/>
      <c r="I3921" s="401"/>
      <c r="J3921" s="401"/>
      <c r="K3921" s="401"/>
      <c r="O3921" s="46"/>
      <c r="P3921" s="46"/>
      <c r="Q3921" s="46"/>
      <c r="R3921" s="46"/>
      <c r="S3921" s="46"/>
      <c r="T3921" s="46"/>
      <c r="U3921" s="46"/>
      <c r="V3921" s="46"/>
      <c r="W3921" s="46"/>
      <c r="X3921" s="46"/>
      <c r="Y3921" s="46"/>
    </row>
    <row r="3922" spans="1:25" ht="15" customHeight="1" thickBot="1" x14ac:dyDescent="0.25">
      <c r="A3922" s="46"/>
      <c r="B3922" s="425" t="s">
        <v>3835</v>
      </c>
      <c r="C3922" s="425"/>
      <c r="D3922" s="425"/>
      <c r="E3922" s="425"/>
      <c r="F3922" s="425"/>
      <c r="G3922" s="425"/>
      <c r="H3922" s="425"/>
      <c r="I3922" s="425"/>
      <c r="J3922" s="425"/>
      <c r="K3922" s="425"/>
      <c r="O3922" s="46"/>
      <c r="P3922" s="46"/>
      <c r="Q3922" s="46"/>
      <c r="R3922" s="46"/>
      <c r="S3922" s="46"/>
      <c r="T3922" s="46"/>
      <c r="U3922" s="46"/>
      <c r="V3922" s="46"/>
      <c r="W3922" s="46"/>
      <c r="X3922" s="46"/>
      <c r="Y3922" s="46"/>
    </row>
    <row r="3923" spans="1:25" ht="15" customHeight="1" thickTop="1" x14ac:dyDescent="0.2">
      <c r="A3923" s="46"/>
      <c r="B3923" s="278"/>
      <c r="C3923" s="278"/>
      <c r="D3923" s="278"/>
      <c r="E3923" s="278"/>
      <c r="F3923" s="278"/>
      <c r="G3923" s="278"/>
      <c r="H3923" s="278"/>
      <c r="I3923" s="278"/>
      <c r="J3923" s="278"/>
      <c r="K3923" s="278"/>
      <c r="O3923" s="46"/>
      <c r="P3923" s="46"/>
      <c r="Q3923" s="46"/>
      <c r="R3923" s="46"/>
      <c r="S3923" s="46"/>
      <c r="T3923" s="46"/>
      <c r="U3923" s="46"/>
      <c r="V3923" s="46"/>
      <c r="W3923" s="46"/>
      <c r="X3923" s="46"/>
      <c r="Y3923" s="46"/>
    </row>
    <row r="3924" spans="1:25" ht="15" customHeight="1" x14ac:dyDescent="0.2">
      <c r="A3924" s="46"/>
      <c r="B3924" s="259" t="s">
        <v>3257</v>
      </c>
      <c r="C3924" s="267" t="s">
        <v>24</v>
      </c>
      <c r="D3924" s="259" t="s">
        <v>25</v>
      </c>
      <c r="E3924" s="259" t="s">
        <v>26</v>
      </c>
      <c r="F3924" s="387" t="s">
        <v>917</v>
      </c>
      <c r="G3924" s="387"/>
      <c r="H3924" s="271" t="s">
        <v>27</v>
      </c>
      <c r="I3924" s="267" t="s">
        <v>28</v>
      </c>
      <c r="J3924" s="267" t="s">
        <v>29</v>
      </c>
      <c r="K3924" s="267" t="s">
        <v>30</v>
      </c>
      <c r="O3924" s="46"/>
      <c r="P3924" s="46"/>
      <c r="Q3924" s="46"/>
      <c r="R3924" s="46"/>
      <c r="S3924" s="46"/>
      <c r="T3924" s="46"/>
      <c r="U3924" s="46"/>
      <c r="V3924" s="46"/>
      <c r="W3924" s="46"/>
      <c r="X3924" s="46"/>
      <c r="Y3924" s="46"/>
    </row>
    <row r="3925" spans="1:25" ht="15" customHeight="1" x14ac:dyDescent="0.2">
      <c r="A3925" s="46"/>
      <c r="B3925" s="260" t="s">
        <v>918</v>
      </c>
      <c r="C3925" s="275" t="s">
        <v>3525</v>
      </c>
      <c r="D3925" s="260" t="s">
        <v>73</v>
      </c>
      <c r="E3925" s="260" t="s">
        <v>3526</v>
      </c>
      <c r="F3925" s="388" t="s">
        <v>978</v>
      </c>
      <c r="G3925" s="388"/>
      <c r="H3925" s="274" t="s">
        <v>49</v>
      </c>
      <c r="I3925" s="277">
        <v>1</v>
      </c>
      <c r="J3925" s="276">
        <v>31.51</v>
      </c>
      <c r="K3925" s="276">
        <v>31.51</v>
      </c>
      <c r="O3925" s="46"/>
      <c r="P3925" s="46"/>
      <c r="Q3925" s="46"/>
      <c r="R3925" s="46"/>
      <c r="S3925" s="46"/>
      <c r="T3925" s="46"/>
      <c r="U3925" s="46"/>
      <c r="V3925" s="46"/>
      <c r="W3925" s="46"/>
      <c r="X3925" s="46"/>
      <c r="Y3925" s="46"/>
    </row>
    <row r="3926" spans="1:25" ht="15" customHeight="1" x14ac:dyDescent="0.2">
      <c r="A3926" s="46"/>
      <c r="B3926" s="261" t="s">
        <v>953</v>
      </c>
      <c r="C3926" s="280" t="s">
        <v>991</v>
      </c>
      <c r="D3926" s="261" t="s">
        <v>47</v>
      </c>
      <c r="E3926" s="261" t="s">
        <v>992</v>
      </c>
      <c r="F3926" s="385" t="s">
        <v>3970</v>
      </c>
      <c r="G3926" s="385"/>
      <c r="H3926" s="279" t="s">
        <v>950</v>
      </c>
      <c r="I3926" s="282">
        <v>0.2</v>
      </c>
      <c r="J3926" s="281">
        <v>43.64</v>
      </c>
      <c r="K3926" s="281">
        <v>8.7200000000000006</v>
      </c>
      <c r="O3926" s="46"/>
      <c r="P3926" s="46"/>
      <c r="Q3926" s="46"/>
      <c r="R3926" s="46"/>
      <c r="S3926" s="46"/>
      <c r="T3926" s="46"/>
      <c r="U3926" s="46"/>
      <c r="V3926" s="46"/>
      <c r="W3926" s="46"/>
      <c r="X3926" s="46"/>
      <c r="Y3926" s="46"/>
    </row>
    <row r="3927" spans="1:25" ht="15" customHeight="1" x14ac:dyDescent="0.2">
      <c r="A3927" s="46"/>
      <c r="B3927" s="261" t="s">
        <v>953</v>
      </c>
      <c r="C3927" s="280" t="s">
        <v>1019</v>
      </c>
      <c r="D3927" s="261" t="s">
        <v>47</v>
      </c>
      <c r="E3927" s="261" t="s">
        <v>1020</v>
      </c>
      <c r="F3927" s="385" t="s">
        <v>3970</v>
      </c>
      <c r="G3927" s="385"/>
      <c r="H3927" s="279" t="s">
        <v>950</v>
      </c>
      <c r="I3927" s="282">
        <v>0.2</v>
      </c>
      <c r="J3927" s="281">
        <v>24.73</v>
      </c>
      <c r="K3927" s="281">
        <v>4.9400000000000004</v>
      </c>
      <c r="O3927" s="46"/>
      <c r="P3927" s="46"/>
      <c r="Q3927" s="46"/>
      <c r="R3927" s="46"/>
      <c r="S3927" s="46"/>
      <c r="T3927" s="46"/>
      <c r="U3927" s="46"/>
      <c r="V3927" s="46"/>
      <c r="W3927" s="46"/>
      <c r="X3927" s="46"/>
      <c r="Y3927" s="46"/>
    </row>
    <row r="3928" spans="1:25" ht="15" customHeight="1" x14ac:dyDescent="0.2">
      <c r="A3928" s="46"/>
      <c r="B3928" s="262" t="s">
        <v>919</v>
      </c>
      <c r="C3928" s="284" t="s">
        <v>3789</v>
      </c>
      <c r="D3928" s="262" t="s">
        <v>39</v>
      </c>
      <c r="E3928" s="262" t="s">
        <v>3790</v>
      </c>
      <c r="F3928" s="389" t="s">
        <v>923</v>
      </c>
      <c r="G3928" s="389"/>
      <c r="H3928" s="283" t="s">
        <v>304</v>
      </c>
      <c r="I3928" s="286">
        <v>1</v>
      </c>
      <c r="J3928" s="285">
        <v>17.850000000000001</v>
      </c>
      <c r="K3928" s="285">
        <v>17.850000000000001</v>
      </c>
      <c r="O3928" s="46"/>
      <c r="P3928" s="46"/>
      <c r="Q3928" s="46"/>
      <c r="R3928" s="46"/>
      <c r="S3928" s="46"/>
      <c r="T3928" s="46"/>
      <c r="U3928" s="46"/>
      <c r="V3928" s="46"/>
      <c r="W3928" s="46"/>
      <c r="X3928" s="46"/>
      <c r="Y3928" s="46"/>
    </row>
    <row r="3929" spans="1:25" ht="15" customHeight="1" x14ac:dyDescent="0.2">
      <c r="A3929" s="46"/>
      <c r="B3929" s="263"/>
      <c r="C3929" s="263"/>
      <c r="D3929" s="263"/>
      <c r="E3929" s="263"/>
      <c r="F3929" s="263" t="s">
        <v>924</v>
      </c>
      <c r="G3929" s="289">
        <v>11.99</v>
      </c>
      <c r="H3929" s="263" t="s">
        <v>925</v>
      </c>
      <c r="I3929" s="289">
        <v>0</v>
      </c>
      <c r="J3929" s="263" t="s">
        <v>926</v>
      </c>
      <c r="K3929" s="289">
        <v>11.99</v>
      </c>
      <c r="O3929" s="46"/>
      <c r="P3929" s="46"/>
      <c r="Q3929" s="46"/>
      <c r="R3929" s="46"/>
      <c r="S3929" s="46"/>
      <c r="T3929" s="46"/>
      <c r="U3929" s="46"/>
      <c r="V3929" s="46"/>
      <c r="W3929" s="46"/>
      <c r="X3929" s="46"/>
      <c r="Y3929" s="46"/>
    </row>
    <row r="3930" spans="1:25" ht="15" customHeight="1" x14ac:dyDescent="0.2">
      <c r="A3930" s="46"/>
      <c r="B3930" s="263"/>
      <c r="C3930" s="263"/>
      <c r="D3930" s="263"/>
      <c r="E3930" s="263"/>
      <c r="F3930" s="263" t="s">
        <v>927</v>
      </c>
      <c r="G3930" s="289">
        <v>6.55</v>
      </c>
      <c r="H3930" s="263"/>
      <c r="I3930" s="386" t="s">
        <v>928</v>
      </c>
      <c r="J3930" s="386"/>
      <c r="K3930" s="289">
        <v>38.06</v>
      </c>
      <c r="O3930" s="46"/>
      <c r="P3930" s="46"/>
      <c r="Q3930" s="46"/>
      <c r="R3930" s="46"/>
      <c r="S3930" s="46"/>
      <c r="T3930" s="46"/>
      <c r="U3930" s="46"/>
      <c r="V3930" s="46"/>
      <c r="W3930" s="46"/>
      <c r="X3930" s="46"/>
      <c r="Y3930" s="46"/>
    </row>
    <row r="3931" spans="1:25" ht="15" customHeight="1" x14ac:dyDescent="0.2">
      <c r="A3931" s="46"/>
      <c r="B3931" s="401" t="s">
        <v>2776</v>
      </c>
      <c r="C3931" s="401"/>
      <c r="D3931" s="401"/>
      <c r="E3931" s="401"/>
      <c r="F3931" s="401"/>
      <c r="G3931" s="401"/>
      <c r="H3931" s="401"/>
      <c r="I3931" s="401"/>
      <c r="J3931" s="401"/>
      <c r="K3931" s="401"/>
      <c r="O3931" s="46"/>
      <c r="P3931" s="46"/>
      <c r="Q3931" s="46"/>
      <c r="R3931" s="46"/>
      <c r="S3931" s="46"/>
      <c r="T3931" s="46"/>
      <c r="U3931" s="46"/>
      <c r="V3931" s="46"/>
      <c r="W3931" s="46"/>
      <c r="X3931" s="46"/>
      <c r="Y3931" s="46"/>
    </row>
    <row r="3932" spans="1:25" ht="15" customHeight="1" thickBot="1" x14ac:dyDescent="0.25">
      <c r="A3932" s="46"/>
      <c r="B3932" s="425" t="s">
        <v>3836</v>
      </c>
      <c r="C3932" s="425"/>
      <c r="D3932" s="425"/>
      <c r="E3932" s="425"/>
      <c r="F3932" s="425"/>
      <c r="G3932" s="425"/>
      <c r="H3932" s="425"/>
      <c r="I3932" s="425"/>
      <c r="J3932" s="425"/>
      <c r="K3932" s="425"/>
      <c r="O3932" s="46"/>
      <c r="P3932" s="46"/>
      <c r="Q3932" s="46"/>
      <c r="R3932" s="46"/>
      <c r="S3932" s="46"/>
      <c r="T3932" s="46"/>
      <c r="U3932" s="46"/>
      <c r="V3932" s="46"/>
      <c r="W3932" s="46"/>
      <c r="X3932" s="46"/>
      <c r="Y3932" s="46"/>
    </row>
    <row r="3933" spans="1:25" ht="15" customHeight="1" thickTop="1" x14ac:dyDescent="0.2">
      <c r="A3933" s="46"/>
      <c r="B3933" s="278"/>
      <c r="C3933" s="278"/>
      <c r="D3933" s="278"/>
      <c r="E3933" s="278"/>
      <c r="F3933" s="278"/>
      <c r="G3933" s="278"/>
      <c r="H3933" s="278"/>
      <c r="I3933" s="278"/>
      <c r="J3933" s="278"/>
      <c r="K3933" s="278"/>
      <c r="O3933" s="46"/>
      <c r="P3933" s="46"/>
      <c r="Q3933" s="46"/>
      <c r="R3933" s="46"/>
      <c r="S3933" s="46"/>
      <c r="T3933" s="46"/>
      <c r="U3933" s="46"/>
      <c r="V3933" s="46"/>
      <c r="W3933" s="46"/>
      <c r="X3933" s="46"/>
      <c r="Y3933" s="46"/>
    </row>
    <row r="3934" spans="1:25" ht="15" customHeight="1" x14ac:dyDescent="0.2">
      <c r="A3934" s="46"/>
      <c r="B3934" s="259" t="s">
        <v>3258</v>
      </c>
      <c r="C3934" s="267" t="s">
        <v>24</v>
      </c>
      <c r="D3934" s="259" t="s">
        <v>25</v>
      </c>
      <c r="E3934" s="259" t="s">
        <v>26</v>
      </c>
      <c r="F3934" s="387" t="s">
        <v>917</v>
      </c>
      <c r="G3934" s="387"/>
      <c r="H3934" s="271" t="s">
        <v>27</v>
      </c>
      <c r="I3934" s="267" t="s">
        <v>28</v>
      </c>
      <c r="J3934" s="267" t="s">
        <v>29</v>
      </c>
      <c r="K3934" s="267" t="s">
        <v>30</v>
      </c>
      <c r="O3934" s="46"/>
      <c r="P3934" s="46"/>
      <c r="Q3934" s="46"/>
      <c r="R3934" s="46"/>
      <c r="S3934" s="46"/>
      <c r="T3934" s="46"/>
      <c r="U3934" s="46"/>
      <c r="V3934" s="46"/>
      <c r="W3934" s="46"/>
      <c r="X3934" s="46"/>
      <c r="Y3934" s="46"/>
    </row>
    <row r="3935" spans="1:25" ht="15" customHeight="1" x14ac:dyDescent="0.2">
      <c r="A3935" s="46"/>
      <c r="B3935" s="260" t="s">
        <v>918</v>
      </c>
      <c r="C3935" s="275" t="s">
        <v>3259</v>
      </c>
      <c r="D3935" s="260" t="s">
        <v>73</v>
      </c>
      <c r="E3935" s="260" t="s">
        <v>3260</v>
      </c>
      <c r="F3935" s="388" t="s">
        <v>978</v>
      </c>
      <c r="G3935" s="388"/>
      <c r="H3935" s="274" t="s">
        <v>49</v>
      </c>
      <c r="I3935" s="277">
        <v>1</v>
      </c>
      <c r="J3935" s="276">
        <v>13.39</v>
      </c>
      <c r="K3935" s="276">
        <v>13.39</v>
      </c>
      <c r="O3935" s="46"/>
      <c r="P3935" s="46"/>
      <c r="Q3935" s="46"/>
      <c r="R3935" s="46"/>
      <c r="S3935" s="46"/>
      <c r="T3935" s="46"/>
      <c r="U3935" s="46"/>
      <c r="V3935" s="46"/>
      <c r="W3935" s="46"/>
      <c r="X3935" s="46"/>
      <c r="Y3935" s="46"/>
    </row>
    <row r="3936" spans="1:25" ht="15" customHeight="1" x14ac:dyDescent="0.2">
      <c r="A3936" s="46"/>
      <c r="B3936" s="261" t="s">
        <v>953</v>
      </c>
      <c r="C3936" s="280" t="s">
        <v>991</v>
      </c>
      <c r="D3936" s="261" t="s">
        <v>47</v>
      </c>
      <c r="E3936" s="261" t="s">
        <v>992</v>
      </c>
      <c r="F3936" s="385" t="s">
        <v>3970</v>
      </c>
      <c r="G3936" s="385"/>
      <c r="H3936" s="279" t="s">
        <v>950</v>
      </c>
      <c r="I3936" s="282">
        <v>0.14399999999999999</v>
      </c>
      <c r="J3936" s="281">
        <v>43.64</v>
      </c>
      <c r="K3936" s="281">
        <v>6.28</v>
      </c>
      <c r="O3936" s="46"/>
      <c r="P3936" s="46"/>
      <c r="Q3936" s="46"/>
      <c r="R3936" s="46"/>
      <c r="S3936" s="46"/>
      <c r="T3936" s="46"/>
      <c r="U3936" s="46"/>
      <c r="V3936" s="46"/>
      <c r="W3936" s="46"/>
      <c r="X3936" s="46"/>
      <c r="Y3936" s="46"/>
    </row>
    <row r="3937" spans="1:25" ht="15" customHeight="1" x14ac:dyDescent="0.2">
      <c r="A3937" s="46"/>
      <c r="B3937" s="261" t="s">
        <v>953</v>
      </c>
      <c r="C3937" s="280" t="s">
        <v>988</v>
      </c>
      <c r="D3937" s="261" t="s">
        <v>47</v>
      </c>
      <c r="E3937" s="261" t="s">
        <v>989</v>
      </c>
      <c r="F3937" s="385" t="s">
        <v>3970</v>
      </c>
      <c r="G3937" s="385"/>
      <c r="H3937" s="279" t="s">
        <v>950</v>
      </c>
      <c r="I3937" s="282">
        <v>0.14399999999999999</v>
      </c>
      <c r="J3937" s="281">
        <v>27.19</v>
      </c>
      <c r="K3937" s="281">
        <v>3.91</v>
      </c>
      <c r="O3937" s="46"/>
      <c r="P3937" s="46"/>
      <c r="Q3937" s="46"/>
      <c r="R3937" s="46"/>
      <c r="S3937" s="46"/>
      <c r="T3937" s="46"/>
      <c r="U3937" s="46"/>
      <c r="V3937" s="46"/>
      <c r="W3937" s="46"/>
      <c r="X3937" s="46"/>
      <c r="Y3937" s="46"/>
    </row>
    <row r="3938" spans="1:25" ht="15" customHeight="1" x14ac:dyDescent="0.2">
      <c r="A3938" s="46"/>
      <c r="B3938" s="262" t="s">
        <v>919</v>
      </c>
      <c r="C3938" s="284" t="s">
        <v>3356</v>
      </c>
      <c r="D3938" s="262" t="s">
        <v>43</v>
      </c>
      <c r="E3938" s="262" t="s">
        <v>3357</v>
      </c>
      <c r="F3938" s="389" t="s">
        <v>923</v>
      </c>
      <c r="G3938" s="389"/>
      <c r="H3938" s="283" t="s">
        <v>49</v>
      </c>
      <c r="I3938" s="286">
        <v>1</v>
      </c>
      <c r="J3938" s="285">
        <v>3.2</v>
      </c>
      <c r="K3938" s="285">
        <v>3.2</v>
      </c>
      <c r="O3938" s="46"/>
      <c r="P3938" s="46"/>
      <c r="Q3938" s="46"/>
      <c r="R3938" s="46"/>
      <c r="S3938" s="46"/>
      <c r="T3938" s="46"/>
      <c r="U3938" s="46"/>
      <c r="V3938" s="46"/>
      <c r="W3938" s="46"/>
      <c r="X3938" s="46"/>
      <c r="Y3938" s="46"/>
    </row>
    <row r="3939" spans="1:25" ht="15" customHeight="1" x14ac:dyDescent="0.2">
      <c r="A3939" s="46"/>
      <c r="B3939" s="263"/>
      <c r="C3939" s="263"/>
      <c r="D3939" s="263"/>
      <c r="E3939" s="263"/>
      <c r="F3939" s="263" t="s">
        <v>924</v>
      </c>
      <c r="G3939" s="289">
        <v>8.9700000000000006</v>
      </c>
      <c r="H3939" s="263" t="s">
        <v>925</v>
      </c>
      <c r="I3939" s="289">
        <v>0</v>
      </c>
      <c r="J3939" s="263" t="s">
        <v>926</v>
      </c>
      <c r="K3939" s="289">
        <v>8.9700000000000006</v>
      </c>
      <c r="O3939" s="46"/>
      <c r="P3939" s="46"/>
      <c r="Q3939" s="46"/>
      <c r="R3939" s="46"/>
      <c r="S3939" s="46"/>
      <c r="T3939" s="46"/>
      <c r="U3939" s="46"/>
      <c r="V3939" s="46"/>
      <c r="W3939" s="46"/>
      <c r="X3939" s="46"/>
      <c r="Y3939" s="46"/>
    </row>
    <row r="3940" spans="1:25" ht="15" customHeight="1" x14ac:dyDescent="0.2">
      <c r="A3940" s="46"/>
      <c r="B3940" s="263"/>
      <c r="C3940" s="263"/>
      <c r="D3940" s="263"/>
      <c r="E3940" s="263"/>
      <c r="F3940" s="263" t="s">
        <v>927</v>
      </c>
      <c r="G3940" s="289">
        <v>2.78</v>
      </c>
      <c r="H3940" s="263"/>
      <c r="I3940" s="386" t="s">
        <v>928</v>
      </c>
      <c r="J3940" s="386"/>
      <c r="K3940" s="289">
        <v>16.170000000000002</v>
      </c>
      <c r="O3940" s="46"/>
      <c r="P3940" s="46"/>
      <c r="Q3940" s="46"/>
      <c r="R3940" s="46"/>
      <c r="S3940" s="46"/>
      <c r="T3940" s="46"/>
      <c r="U3940" s="46"/>
      <c r="V3940" s="46"/>
      <c r="W3940" s="46"/>
      <c r="X3940" s="46"/>
      <c r="Y3940" s="46"/>
    </row>
    <row r="3941" spans="1:25" ht="15" customHeight="1" x14ac:dyDescent="0.2">
      <c r="A3941" s="46"/>
      <c r="B3941" s="401" t="s">
        <v>2776</v>
      </c>
      <c r="C3941" s="401"/>
      <c r="D3941" s="401"/>
      <c r="E3941" s="401"/>
      <c r="F3941" s="401"/>
      <c r="G3941" s="401"/>
      <c r="H3941" s="401"/>
      <c r="I3941" s="401"/>
      <c r="J3941" s="401"/>
      <c r="K3941" s="401"/>
      <c r="O3941" s="46"/>
      <c r="P3941" s="46"/>
      <c r="Q3941" s="46"/>
      <c r="R3941" s="46"/>
      <c r="S3941" s="46"/>
      <c r="T3941" s="46"/>
      <c r="U3941" s="46"/>
      <c r="V3941" s="46"/>
      <c r="W3941" s="46"/>
      <c r="X3941" s="46"/>
      <c r="Y3941" s="46"/>
    </row>
    <row r="3942" spans="1:25" ht="15" customHeight="1" thickBot="1" x14ac:dyDescent="0.25">
      <c r="A3942" s="46"/>
      <c r="B3942" s="425" t="s">
        <v>3373</v>
      </c>
      <c r="C3942" s="425"/>
      <c r="D3942" s="425"/>
      <c r="E3942" s="425"/>
      <c r="F3942" s="425"/>
      <c r="G3942" s="425"/>
      <c r="H3942" s="425"/>
      <c r="I3942" s="425"/>
      <c r="J3942" s="425"/>
      <c r="K3942" s="425"/>
      <c r="O3942" s="46"/>
      <c r="P3942" s="46"/>
      <c r="Q3942" s="46"/>
      <c r="R3942" s="46"/>
      <c r="S3942" s="46"/>
      <c r="T3942" s="46"/>
      <c r="U3942" s="46"/>
      <c r="V3942" s="46"/>
      <c r="W3942" s="46"/>
      <c r="X3942" s="46"/>
      <c r="Y3942" s="46"/>
    </row>
    <row r="3943" spans="1:25" ht="15" customHeight="1" thickTop="1" x14ac:dyDescent="0.2">
      <c r="A3943" s="46"/>
      <c r="B3943" s="278"/>
      <c r="C3943" s="278"/>
      <c r="D3943" s="278"/>
      <c r="E3943" s="278"/>
      <c r="F3943" s="278"/>
      <c r="G3943" s="278"/>
      <c r="H3943" s="278"/>
      <c r="I3943" s="278"/>
      <c r="J3943" s="278"/>
      <c r="K3943" s="278"/>
      <c r="O3943" s="46"/>
      <c r="P3943" s="46"/>
      <c r="Q3943" s="46"/>
      <c r="R3943" s="46"/>
      <c r="S3943" s="46"/>
      <c r="T3943" s="46"/>
      <c r="U3943" s="46"/>
      <c r="V3943" s="46"/>
      <c r="W3943" s="46"/>
      <c r="X3943" s="46"/>
      <c r="Y3943" s="46"/>
    </row>
    <row r="3944" spans="1:25" ht="15" customHeight="1" x14ac:dyDescent="0.2">
      <c r="A3944" s="46"/>
      <c r="B3944" s="259" t="s">
        <v>3261</v>
      </c>
      <c r="C3944" s="267" t="s">
        <v>24</v>
      </c>
      <c r="D3944" s="259" t="s">
        <v>25</v>
      </c>
      <c r="E3944" s="259" t="s">
        <v>26</v>
      </c>
      <c r="F3944" s="387" t="s">
        <v>917</v>
      </c>
      <c r="G3944" s="387"/>
      <c r="H3944" s="271" t="s">
        <v>27</v>
      </c>
      <c r="I3944" s="267" t="s">
        <v>28</v>
      </c>
      <c r="J3944" s="267" t="s">
        <v>29</v>
      </c>
      <c r="K3944" s="267" t="s">
        <v>30</v>
      </c>
      <c r="O3944" s="46"/>
      <c r="P3944" s="46"/>
      <c r="Q3944" s="46"/>
      <c r="R3944" s="46"/>
      <c r="S3944" s="46"/>
      <c r="T3944" s="46"/>
      <c r="U3944" s="46"/>
      <c r="V3944" s="46"/>
      <c r="W3944" s="46"/>
      <c r="X3944" s="46"/>
      <c r="Y3944" s="46"/>
    </row>
    <row r="3945" spans="1:25" ht="15" customHeight="1" x14ac:dyDescent="0.2">
      <c r="A3945" s="46"/>
      <c r="B3945" s="260" t="s">
        <v>918</v>
      </c>
      <c r="C3945" s="275" t="s">
        <v>3527</v>
      </c>
      <c r="D3945" s="260" t="s">
        <v>73</v>
      </c>
      <c r="E3945" s="260" t="s">
        <v>3528</v>
      </c>
      <c r="F3945" s="388" t="s">
        <v>978</v>
      </c>
      <c r="G3945" s="388"/>
      <c r="H3945" s="274" t="s">
        <v>49</v>
      </c>
      <c r="I3945" s="277">
        <v>1</v>
      </c>
      <c r="J3945" s="276">
        <v>26.22</v>
      </c>
      <c r="K3945" s="276">
        <v>26.22</v>
      </c>
      <c r="O3945" s="46"/>
      <c r="P3945" s="46"/>
      <c r="Q3945" s="46"/>
      <c r="R3945" s="46"/>
      <c r="S3945" s="46"/>
      <c r="T3945" s="46"/>
      <c r="U3945" s="46"/>
      <c r="V3945" s="46"/>
      <c r="W3945" s="46"/>
      <c r="X3945" s="46"/>
      <c r="Y3945" s="46"/>
    </row>
    <row r="3946" spans="1:25" ht="15" customHeight="1" x14ac:dyDescent="0.2">
      <c r="A3946" s="46"/>
      <c r="B3946" s="261" t="s">
        <v>953</v>
      </c>
      <c r="C3946" s="280" t="s">
        <v>991</v>
      </c>
      <c r="D3946" s="261" t="s">
        <v>47</v>
      </c>
      <c r="E3946" s="261" t="s">
        <v>992</v>
      </c>
      <c r="F3946" s="385" t="s">
        <v>3970</v>
      </c>
      <c r="G3946" s="385"/>
      <c r="H3946" s="279" t="s">
        <v>950</v>
      </c>
      <c r="I3946" s="282">
        <v>0.35</v>
      </c>
      <c r="J3946" s="281">
        <v>43.64</v>
      </c>
      <c r="K3946" s="281">
        <v>15.27</v>
      </c>
      <c r="O3946" s="46"/>
      <c r="P3946" s="46"/>
      <c r="Q3946" s="46"/>
      <c r="R3946" s="46"/>
      <c r="S3946" s="46"/>
      <c r="T3946" s="46"/>
      <c r="U3946" s="46"/>
      <c r="V3946" s="46"/>
      <c r="W3946" s="46"/>
      <c r="X3946" s="46"/>
      <c r="Y3946" s="46"/>
    </row>
    <row r="3947" spans="1:25" ht="15" customHeight="1" x14ac:dyDescent="0.2">
      <c r="A3947" s="46"/>
      <c r="B3947" s="261" t="s">
        <v>953</v>
      </c>
      <c r="C3947" s="280" t="s">
        <v>1019</v>
      </c>
      <c r="D3947" s="261" t="s">
        <v>47</v>
      </c>
      <c r="E3947" s="261" t="s">
        <v>1020</v>
      </c>
      <c r="F3947" s="385" t="s">
        <v>3970</v>
      </c>
      <c r="G3947" s="385"/>
      <c r="H3947" s="279" t="s">
        <v>950</v>
      </c>
      <c r="I3947" s="282">
        <v>0.35</v>
      </c>
      <c r="J3947" s="281">
        <v>24.73</v>
      </c>
      <c r="K3947" s="281">
        <v>8.65</v>
      </c>
      <c r="O3947" s="46"/>
      <c r="P3947" s="46"/>
      <c r="Q3947" s="46"/>
      <c r="R3947" s="46"/>
      <c r="S3947" s="46"/>
      <c r="T3947" s="46"/>
      <c r="U3947" s="46"/>
      <c r="V3947" s="46"/>
      <c r="W3947" s="46"/>
      <c r="X3947" s="46"/>
      <c r="Y3947" s="46"/>
    </row>
    <row r="3948" spans="1:25" ht="15" customHeight="1" x14ac:dyDescent="0.2">
      <c r="A3948" s="46"/>
      <c r="B3948" s="262" t="s">
        <v>919</v>
      </c>
      <c r="C3948" s="284" t="s">
        <v>3792</v>
      </c>
      <c r="D3948" s="262" t="s">
        <v>39</v>
      </c>
      <c r="E3948" s="262" t="s">
        <v>3793</v>
      </c>
      <c r="F3948" s="389" t="s">
        <v>923</v>
      </c>
      <c r="G3948" s="389"/>
      <c r="H3948" s="283" t="s">
        <v>304</v>
      </c>
      <c r="I3948" s="286">
        <v>1</v>
      </c>
      <c r="J3948" s="285">
        <v>2.2999999999999998</v>
      </c>
      <c r="K3948" s="285">
        <v>2.2999999999999998</v>
      </c>
      <c r="O3948" s="46"/>
      <c r="P3948" s="46"/>
      <c r="Q3948" s="46"/>
      <c r="R3948" s="46"/>
      <c r="S3948" s="46"/>
      <c r="T3948" s="46"/>
      <c r="U3948" s="46"/>
      <c r="V3948" s="46"/>
      <c r="W3948" s="46"/>
      <c r="X3948" s="46"/>
      <c r="Y3948" s="46"/>
    </row>
    <row r="3949" spans="1:25" ht="15" customHeight="1" x14ac:dyDescent="0.2">
      <c r="A3949" s="46"/>
      <c r="B3949" s="263"/>
      <c r="C3949" s="263"/>
      <c r="D3949" s="263"/>
      <c r="E3949" s="263"/>
      <c r="F3949" s="263" t="s">
        <v>924</v>
      </c>
      <c r="G3949" s="289">
        <v>20.99</v>
      </c>
      <c r="H3949" s="263" t="s">
        <v>925</v>
      </c>
      <c r="I3949" s="289">
        <v>0</v>
      </c>
      <c r="J3949" s="263" t="s">
        <v>926</v>
      </c>
      <c r="K3949" s="289">
        <v>20.99</v>
      </c>
      <c r="O3949" s="46"/>
      <c r="P3949" s="46"/>
      <c r="Q3949" s="46"/>
      <c r="R3949" s="46"/>
      <c r="S3949" s="46"/>
      <c r="T3949" s="46"/>
      <c r="U3949" s="46"/>
      <c r="V3949" s="46"/>
      <c r="W3949" s="46"/>
      <c r="X3949" s="46"/>
      <c r="Y3949" s="46"/>
    </row>
    <row r="3950" spans="1:25" ht="15" customHeight="1" x14ac:dyDescent="0.2">
      <c r="A3950" s="46"/>
      <c r="B3950" s="263"/>
      <c r="C3950" s="263"/>
      <c r="D3950" s="263"/>
      <c r="E3950" s="263"/>
      <c r="F3950" s="263" t="s">
        <v>927</v>
      </c>
      <c r="G3950" s="289">
        <v>5.45</v>
      </c>
      <c r="H3950" s="263"/>
      <c r="I3950" s="386" t="s">
        <v>928</v>
      </c>
      <c r="J3950" s="386"/>
      <c r="K3950" s="289">
        <v>31.67</v>
      </c>
      <c r="O3950" s="46"/>
      <c r="P3950" s="46"/>
      <c r="Q3950" s="46"/>
      <c r="R3950" s="46"/>
      <c r="S3950" s="46"/>
      <c r="T3950" s="46"/>
      <c r="U3950" s="46"/>
      <c r="V3950" s="46"/>
      <c r="W3950" s="46"/>
      <c r="X3950" s="46"/>
      <c r="Y3950" s="46"/>
    </row>
    <row r="3951" spans="1:25" ht="15" customHeight="1" x14ac:dyDescent="0.2">
      <c r="A3951" s="46"/>
      <c r="B3951" s="401" t="s">
        <v>2776</v>
      </c>
      <c r="C3951" s="401"/>
      <c r="D3951" s="401"/>
      <c r="E3951" s="401"/>
      <c r="F3951" s="401"/>
      <c r="G3951" s="401"/>
      <c r="H3951" s="401"/>
      <c r="I3951" s="401"/>
      <c r="J3951" s="401"/>
      <c r="K3951" s="401"/>
      <c r="O3951" s="46"/>
      <c r="P3951" s="46"/>
      <c r="Q3951" s="46"/>
      <c r="R3951" s="46"/>
      <c r="S3951" s="46"/>
      <c r="T3951" s="46"/>
      <c r="U3951" s="46"/>
      <c r="V3951" s="46"/>
      <c r="W3951" s="46"/>
      <c r="X3951" s="46"/>
      <c r="Y3951" s="46"/>
    </row>
    <row r="3952" spans="1:25" ht="15" customHeight="1" thickBot="1" x14ac:dyDescent="0.25">
      <c r="A3952" s="46"/>
      <c r="B3952" s="425" t="s">
        <v>3837</v>
      </c>
      <c r="C3952" s="425"/>
      <c r="D3952" s="425"/>
      <c r="E3952" s="425"/>
      <c r="F3952" s="425"/>
      <c r="G3952" s="425"/>
      <c r="H3952" s="425"/>
      <c r="I3952" s="425"/>
      <c r="J3952" s="425"/>
      <c r="K3952" s="425"/>
      <c r="O3952" s="46"/>
      <c r="P3952" s="46"/>
      <c r="Q3952" s="46"/>
      <c r="R3952" s="46"/>
      <c r="S3952" s="46"/>
      <c r="T3952" s="46"/>
      <c r="U3952" s="46"/>
      <c r="V3952" s="46"/>
      <c r="W3952" s="46"/>
      <c r="X3952" s="46"/>
      <c r="Y3952" s="46"/>
    </row>
    <row r="3953" spans="1:25" ht="15" customHeight="1" thickTop="1" x14ac:dyDescent="0.2">
      <c r="A3953" s="46"/>
      <c r="B3953" s="278"/>
      <c r="C3953" s="278"/>
      <c r="D3953" s="278"/>
      <c r="E3953" s="278"/>
      <c r="F3953" s="278"/>
      <c r="G3953" s="278"/>
      <c r="H3953" s="278"/>
      <c r="I3953" s="278"/>
      <c r="J3953" s="278"/>
      <c r="K3953" s="278"/>
      <c r="O3953" s="46"/>
      <c r="P3953" s="46"/>
      <c r="Q3953" s="46"/>
      <c r="R3953" s="46"/>
      <c r="S3953" s="46"/>
      <c r="T3953" s="46"/>
      <c r="U3953" s="46"/>
      <c r="V3953" s="46"/>
      <c r="W3953" s="46"/>
      <c r="X3953" s="46"/>
      <c r="Y3953" s="46"/>
    </row>
    <row r="3954" spans="1:25" ht="15" customHeight="1" x14ac:dyDescent="0.2">
      <c r="A3954" s="46"/>
      <c r="B3954" s="259" t="s">
        <v>3265</v>
      </c>
      <c r="C3954" s="267" t="s">
        <v>24</v>
      </c>
      <c r="D3954" s="259" t="s">
        <v>25</v>
      </c>
      <c r="E3954" s="259" t="s">
        <v>26</v>
      </c>
      <c r="F3954" s="387" t="s">
        <v>917</v>
      </c>
      <c r="G3954" s="387"/>
      <c r="H3954" s="271" t="s">
        <v>27</v>
      </c>
      <c r="I3954" s="267" t="s">
        <v>28</v>
      </c>
      <c r="J3954" s="267" t="s">
        <v>29</v>
      </c>
      <c r="K3954" s="267" t="s">
        <v>30</v>
      </c>
      <c r="O3954" s="46"/>
      <c r="P3954" s="46"/>
      <c r="Q3954" s="46"/>
      <c r="R3954" s="46"/>
      <c r="S3954" s="46"/>
      <c r="T3954" s="46"/>
      <c r="U3954" s="46"/>
      <c r="V3954" s="46"/>
      <c r="W3954" s="46"/>
      <c r="X3954" s="46"/>
      <c r="Y3954" s="46"/>
    </row>
    <row r="3955" spans="1:25" ht="15" customHeight="1" x14ac:dyDescent="0.2">
      <c r="A3955" s="46"/>
      <c r="B3955" s="260" t="s">
        <v>918</v>
      </c>
      <c r="C3955" s="275" t="s">
        <v>2525</v>
      </c>
      <c r="D3955" s="260" t="s">
        <v>73</v>
      </c>
      <c r="E3955" s="260" t="s">
        <v>874</v>
      </c>
      <c r="F3955" s="388" t="s">
        <v>978</v>
      </c>
      <c r="G3955" s="388"/>
      <c r="H3955" s="274" t="s">
        <v>49</v>
      </c>
      <c r="I3955" s="277">
        <v>1</v>
      </c>
      <c r="J3955" s="276">
        <v>26.87</v>
      </c>
      <c r="K3955" s="276">
        <v>26.87</v>
      </c>
      <c r="O3955" s="46"/>
      <c r="P3955" s="46"/>
      <c r="Q3955" s="46"/>
      <c r="R3955" s="46"/>
      <c r="S3955" s="46"/>
      <c r="T3955" s="46"/>
      <c r="U3955" s="46"/>
      <c r="V3955" s="46"/>
      <c r="W3955" s="46"/>
      <c r="X3955" s="46"/>
      <c r="Y3955" s="46"/>
    </row>
    <row r="3956" spans="1:25" ht="15" customHeight="1" x14ac:dyDescent="0.2">
      <c r="A3956" s="46"/>
      <c r="B3956" s="261" t="s">
        <v>953</v>
      </c>
      <c r="C3956" s="280" t="s">
        <v>988</v>
      </c>
      <c r="D3956" s="261" t="s">
        <v>47</v>
      </c>
      <c r="E3956" s="261" t="s">
        <v>989</v>
      </c>
      <c r="F3956" s="385" t="s">
        <v>3970</v>
      </c>
      <c r="G3956" s="385"/>
      <c r="H3956" s="279" t="s">
        <v>950</v>
      </c>
      <c r="I3956" s="282">
        <v>0.2</v>
      </c>
      <c r="J3956" s="281">
        <v>27.19</v>
      </c>
      <c r="K3956" s="281">
        <v>5.43</v>
      </c>
      <c r="O3956" s="46"/>
      <c r="P3956" s="46"/>
      <c r="Q3956" s="46"/>
      <c r="R3956" s="46"/>
      <c r="S3956" s="46"/>
      <c r="T3956" s="46"/>
      <c r="U3956" s="46"/>
      <c r="V3956" s="46"/>
      <c r="W3956" s="46"/>
      <c r="X3956" s="46"/>
      <c r="Y3956" s="46"/>
    </row>
    <row r="3957" spans="1:25" ht="15" customHeight="1" x14ac:dyDescent="0.2">
      <c r="A3957" s="46"/>
      <c r="B3957" s="261" t="s">
        <v>953</v>
      </c>
      <c r="C3957" s="280" t="s">
        <v>991</v>
      </c>
      <c r="D3957" s="261" t="s">
        <v>47</v>
      </c>
      <c r="E3957" s="261" t="s">
        <v>992</v>
      </c>
      <c r="F3957" s="385" t="s">
        <v>3970</v>
      </c>
      <c r="G3957" s="385"/>
      <c r="H3957" s="279" t="s">
        <v>950</v>
      </c>
      <c r="I3957" s="282">
        <v>0.2</v>
      </c>
      <c r="J3957" s="281">
        <v>43.64</v>
      </c>
      <c r="K3957" s="281">
        <v>8.7200000000000006</v>
      </c>
      <c r="O3957" s="46"/>
      <c r="P3957" s="46"/>
      <c r="Q3957" s="46"/>
      <c r="R3957" s="46"/>
      <c r="S3957" s="46"/>
      <c r="T3957" s="46"/>
      <c r="U3957" s="46"/>
      <c r="V3957" s="46"/>
      <c r="W3957" s="46"/>
      <c r="X3957" s="46"/>
      <c r="Y3957" s="46"/>
    </row>
    <row r="3958" spans="1:25" ht="15" customHeight="1" x14ac:dyDescent="0.2">
      <c r="A3958" s="46"/>
      <c r="B3958" s="262" t="s">
        <v>919</v>
      </c>
      <c r="C3958" s="284" t="s">
        <v>1816</v>
      </c>
      <c r="D3958" s="262" t="s">
        <v>36</v>
      </c>
      <c r="E3958" s="262" t="s">
        <v>1817</v>
      </c>
      <c r="F3958" s="389" t="s">
        <v>923</v>
      </c>
      <c r="G3958" s="389"/>
      <c r="H3958" s="283" t="s">
        <v>304</v>
      </c>
      <c r="I3958" s="286">
        <v>1</v>
      </c>
      <c r="J3958" s="285">
        <v>12.72</v>
      </c>
      <c r="K3958" s="285">
        <v>12.72</v>
      </c>
      <c r="O3958" s="46"/>
      <c r="P3958" s="46"/>
      <c r="Q3958" s="46"/>
      <c r="R3958" s="46"/>
      <c r="S3958" s="46"/>
      <c r="T3958" s="46"/>
      <c r="U3958" s="46"/>
      <c r="V3958" s="46"/>
      <c r="W3958" s="46"/>
      <c r="X3958" s="46"/>
      <c r="Y3958" s="46"/>
    </row>
    <row r="3959" spans="1:25" ht="15" customHeight="1" x14ac:dyDescent="0.2">
      <c r="A3959" s="46"/>
      <c r="B3959" s="263"/>
      <c r="C3959" s="263"/>
      <c r="D3959" s="263"/>
      <c r="E3959" s="263"/>
      <c r="F3959" s="263" t="s">
        <v>924</v>
      </c>
      <c r="G3959" s="289">
        <v>12.45</v>
      </c>
      <c r="H3959" s="263" t="s">
        <v>925</v>
      </c>
      <c r="I3959" s="289">
        <v>0</v>
      </c>
      <c r="J3959" s="263" t="s">
        <v>926</v>
      </c>
      <c r="K3959" s="289">
        <v>12.45</v>
      </c>
      <c r="O3959" s="46"/>
      <c r="P3959" s="46"/>
      <c r="Q3959" s="46"/>
      <c r="R3959" s="46"/>
      <c r="S3959" s="46"/>
      <c r="T3959" s="46"/>
      <c r="U3959" s="46"/>
      <c r="V3959" s="46"/>
      <c r="W3959" s="46"/>
      <c r="X3959" s="46"/>
      <c r="Y3959" s="46"/>
    </row>
    <row r="3960" spans="1:25" ht="15" customHeight="1" x14ac:dyDescent="0.2">
      <c r="A3960" s="46"/>
      <c r="B3960" s="263"/>
      <c r="C3960" s="263"/>
      <c r="D3960" s="263"/>
      <c r="E3960" s="263"/>
      <c r="F3960" s="263" t="s">
        <v>927</v>
      </c>
      <c r="G3960" s="289">
        <v>5.59</v>
      </c>
      <c r="H3960" s="263"/>
      <c r="I3960" s="386" t="s">
        <v>928</v>
      </c>
      <c r="J3960" s="386"/>
      <c r="K3960" s="289">
        <v>32.46</v>
      </c>
      <c r="O3960" s="46"/>
      <c r="P3960" s="46"/>
      <c r="Q3960" s="46"/>
      <c r="R3960" s="46"/>
      <c r="S3960" s="46"/>
      <c r="T3960" s="46"/>
      <c r="U3960" s="46"/>
      <c r="V3960" s="46"/>
      <c r="W3960" s="46"/>
      <c r="X3960" s="46"/>
      <c r="Y3960" s="46"/>
    </row>
    <row r="3961" spans="1:25" ht="15" customHeight="1" x14ac:dyDescent="0.2">
      <c r="A3961" s="46"/>
      <c r="B3961" s="401" t="s">
        <v>2776</v>
      </c>
      <c r="C3961" s="401"/>
      <c r="D3961" s="401"/>
      <c r="E3961" s="401"/>
      <c r="F3961" s="401"/>
      <c r="G3961" s="401"/>
      <c r="H3961" s="401"/>
      <c r="I3961" s="401"/>
      <c r="J3961" s="401"/>
      <c r="K3961" s="401"/>
      <c r="O3961" s="46"/>
      <c r="P3961" s="46"/>
      <c r="Q3961" s="46"/>
      <c r="R3961" s="46"/>
      <c r="S3961" s="46"/>
      <c r="T3961" s="46"/>
      <c r="U3961" s="46"/>
      <c r="V3961" s="46"/>
      <c r="W3961" s="46"/>
      <c r="X3961" s="46"/>
      <c r="Y3961" s="46"/>
    </row>
    <row r="3962" spans="1:25" ht="15" customHeight="1" thickBot="1" x14ac:dyDescent="0.25">
      <c r="A3962" s="46"/>
      <c r="B3962" s="425" t="s">
        <v>2865</v>
      </c>
      <c r="C3962" s="425"/>
      <c r="D3962" s="425"/>
      <c r="E3962" s="425"/>
      <c r="F3962" s="425"/>
      <c r="G3962" s="425"/>
      <c r="H3962" s="425"/>
      <c r="I3962" s="425"/>
      <c r="J3962" s="425"/>
      <c r="K3962" s="425"/>
      <c r="O3962" s="46"/>
      <c r="P3962" s="46"/>
      <c r="Q3962" s="46"/>
      <c r="R3962" s="46"/>
      <c r="S3962" s="46"/>
      <c r="T3962" s="46"/>
      <c r="U3962" s="46"/>
      <c r="V3962" s="46"/>
      <c r="W3962" s="46"/>
      <c r="X3962" s="46"/>
      <c r="Y3962" s="46"/>
    </row>
    <row r="3963" spans="1:25" ht="15" customHeight="1" thickTop="1" x14ac:dyDescent="0.2">
      <c r="A3963" s="46"/>
      <c r="B3963" s="278"/>
      <c r="C3963" s="278"/>
      <c r="D3963" s="278"/>
      <c r="E3963" s="278"/>
      <c r="F3963" s="278"/>
      <c r="G3963" s="278"/>
      <c r="H3963" s="278"/>
      <c r="I3963" s="278"/>
      <c r="J3963" s="278"/>
      <c r="K3963" s="278"/>
      <c r="O3963" s="46"/>
      <c r="P3963" s="46"/>
      <c r="Q3963" s="46"/>
      <c r="R3963" s="46"/>
      <c r="S3963" s="46"/>
      <c r="T3963" s="46"/>
      <c r="U3963" s="46"/>
      <c r="V3963" s="46"/>
      <c r="W3963" s="46"/>
      <c r="X3963" s="46"/>
      <c r="Y3963" s="46"/>
    </row>
    <row r="3964" spans="1:25" ht="15" customHeight="1" x14ac:dyDescent="0.2">
      <c r="A3964" s="46"/>
      <c r="B3964" s="259" t="s">
        <v>876</v>
      </c>
      <c r="C3964" s="267" t="s">
        <v>24</v>
      </c>
      <c r="D3964" s="259" t="s">
        <v>25</v>
      </c>
      <c r="E3964" s="259" t="s">
        <v>26</v>
      </c>
      <c r="F3964" s="387" t="s">
        <v>917</v>
      </c>
      <c r="G3964" s="387"/>
      <c r="H3964" s="271" t="s">
        <v>27</v>
      </c>
      <c r="I3964" s="267" t="s">
        <v>28</v>
      </c>
      <c r="J3964" s="267" t="s">
        <v>29</v>
      </c>
      <c r="K3964" s="267" t="s">
        <v>30</v>
      </c>
      <c r="O3964" s="46"/>
      <c r="P3964" s="46"/>
      <c r="Q3964" s="46"/>
      <c r="R3964" s="46"/>
      <c r="S3964" s="46"/>
      <c r="T3964" s="46"/>
      <c r="U3964" s="46"/>
      <c r="V3964" s="46"/>
      <c r="W3964" s="46"/>
      <c r="X3964" s="46"/>
      <c r="Y3964" s="46"/>
    </row>
    <row r="3965" spans="1:25" ht="15" customHeight="1" x14ac:dyDescent="0.2">
      <c r="A3965" s="46"/>
      <c r="B3965" s="260" t="s">
        <v>918</v>
      </c>
      <c r="C3965" s="275" t="s">
        <v>877</v>
      </c>
      <c r="D3965" s="260" t="s">
        <v>47</v>
      </c>
      <c r="E3965" s="260" t="s">
        <v>878</v>
      </c>
      <c r="F3965" s="388" t="s">
        <v>4037</v>
      </c>
      <c r="G3965" s="388"/>
      <c r="H3965" s="274" t="s">
        <v>83</v>
      </c>
      <c r="I3965" s="277">
        <v>1</v>
      </c>
      <c r="J3965" s="276">
        <v>69.260000000000005</v>
      </c>
      <c r="K3965" s="276">
        <v>69.260000000000005</v>
      </c>
      <c r="O3965" s="46"/>
      <c r="P3965" s="46"/>
      <c r="Q3965" s="46"/>
      <c r="R3965" s="46"/>
      <c r="S3965" s="46"/>
      <c r="T3965" s="46"/>
      <c r="U3965" s="46"/>
      <c r="V3965" s="46"/>
      <c r="W3965" s="46"/>
      <c r="X3965" s="46"/>
      <c r="Y3965" s="46"/>
    </row>
    <row r="3966" spans="1:25" ht="15" customHeight="1" x14ac:dyDescent="0.2">
      <c r="A3966" s="46"/>
      <c r="B3966" s="261" t="s">
        <v>953</v>
      </c>
      <c r="C3966" s="280" t="s">
        <v>954</v>
      </c>
      <c r="D3966" s="261" t="s">
        <v>47</v>
      </c>
      <c r="E3966" s="261" t="s">
        <v>955</v>
      </c>
      <c r="F3966" s="385" t="s">
        <v>3970</v>
      </c>
      <c r="G3966" s="385"/>
      <c r="H3966" s="279" t="s">
        <v>950</v>
      </c>
      <c r="I3966" s="282">
        <v>0.29089999999999999</v>
      </c>
      <c r="J3966" s="281">
        <v>34.46</v>
      </c>
      <c r="K3966" s="281">
        <v>10.02</v>
      </c>
      <c r="O3966" s="46"/>
      <c r="P3966" s="46"/>
      <c r="Q3966" s="46"/>
      <c r="R3966" s="46"/>
      <c r="S3966" s="46"/>
      <c r="T3966" s="46"/>
      <c r="U3966" s="46"/>
      <c r="V3966" s="46"/>
      <c r="W3966" s="46"/>
      <c r="X3966" s="46"/>
      <c r="Y3966" s="46"/>
    </row>
    <row r="3967" spans="1:25" ht="15" customHeight="1" x14ac:dyDescent="0.2">
      <c r="A3967" s="46"/>
      <c r="B3967" s="261" t="s">
        <v>953</v>
      </c>
      <c r="C3967" s="280" t="s">
        <v>957</v>
      </c>
      <c r="D3967" s="261" t="s">
        <v>47</v>
      </c>
      <c r="E3967" s="261" t="s">
        <v>958</v>
      </c>
      <c r="F3967" s="385" t="s">
        <v>3970</v>
      </c>
      <c r="G3967" s="385"/>
      <c r="H3967" s="279" t="s">
        <v>950</v>
      </c>
      <c r="I3967" s="282">
        <v>0.29089999999999999</v>
      </c>
      <c r="J3967" s="281">
        <v>26.08</v>
      </c>
      <c r="K3967" s="281">
        <v>7.58</v>
      </c>
      <c r="O3967" s="46"/>
      <c r="P3967" s="46"/>
      <c r="Q3967" s="46"/>
      <c r="R3967" s="46"/>
      <c r="S3967" s="46"/>
      <c r="T3967" s="46"/>
      <c r="U3967" s="46"/>
      <c r="V3967" s="46"/>
      <c r="W3967" s="46"/>
      <c r="X3967" s="46"/>
      <c r="Y3967" s="46"/>
    </row>
    <row r="3968" spans="1:25" ht="15" customHeight="1" x14ac:dyDescent="0.2">
      <c r="A3968" s="46"/>
      <c r="B3968" s="262" t="s">
        <v>919</v>
      </c>
      <c r="C3968" s="284" t="s">
        <v>1819</v>
      </c>
      <c r="D3968" s="262" t="s">
        <v>47</v>
      </c>
      <c r="E3968" s="262" t="s">
        <v>2767</v>
      </c>
      <c r="F3968" s="389" t="s">
        <v>923</v>
      </c>
      <c r="G3968" s="389"/>
      <c r="H3968" s="283" t="s">
        <v>83</v>
      </c>
      <c r="I3968" s="286">
        <v>1.0225</v>
      </c>
      <c r="J3968" s="285">
        <v>50.53</v>
      </c>
      <c r="K3968" s="285">
        <v>51.66</v>
      </c>
      <c r="O3968" s="46"/>
      <c r="P3968" s="46"/>
      <c r="Q3968" s="46"/>
      <c r="R3968" s="46"/>
      <c r="S3968" s="46"/>
      <c r="T3968" s="46"/>
      <c r="U3968" s="46"/>
      <c r="V3968" s="46"/>
      <c r="W3968" s="46"/>
      <c r="X3968" s="46"/>
      <c r="Y3968" s="46"/>
    </row>
    <row r="3969" spans="1:25" ht="15" customHeight="1" x14ac:dyDescent="0.2">
      <c r="A3969" s="46"/>
      <c r="B3969" s="263"/>
      <c r="C3969" s="263"/>
      <c r="D3969" s="263"/>
      <c r="E3969" s="263"/>
      <c r="F3969" s="263" t="s">
        <v>924</v>
      </c>
      <c r="G3969" s="289">
        <v>15.52</v>
      </c>
      <c r="H3969" s="263" t="s">
        <v>925</v>
      </c>
      <c r="I3969" s="289">
        <v>0</v>
      </c>
      <c r="J3969" s="263" t="s">
        <v>926</v>
      </c>
      <c r="K3969" s="289">
        <v>15.52</v>
      </c>
      <c r="O3969" s="46"/>
      <c r="P3969" s="46"/>
      <c r="Q3969" s="46"/>
      <c r="R3969" s="46"/>
      <c r="S3969" s="46"/>
      <c r="T3969" s="46"/>
      <c r="U3969" s="46"/>
      <c r="V3969" s="46"/>
      <c r="W3969" s="46"/>
      <c r="X3969" s="46"/>
      <c r="Y3969" s="46"/>
    </row>
    <row r="3970" spans="1:25" ht="15" customHeight="1" thickBot="1" x14ac:dyDescent="0.25">
      <c r="A3970" s="46"/>
      <c r="B3970" s="263"/>
      <c r="C3970" s="263"/>
      <c r="D3970" s="263"/>
      <c r="E3970" s="263"/>
      <c r="F3970" s="263" t="s">
        <v>927</v>
      </c>
      <c r="G3970" s="289">
        <v>14.41</v>
      </c>
      <c r="H3970" s="263"/>
      <c r="I3970" s="386" t="s">
        <v>928</v>
      </c>
      <c r="J3970" s="386"/>
      <c r="K3970" s="289">
        <v>83.67</v>
      </c>
      <c r="O3970" s="46"/>
      <c r="P3970" s="46"/>
      <c r="Q3970" s="46"/>
      <c r="R3970" s="46"/>
      <c r="S3970" s="46"/>
      <c r="T3970" s="46"/>
      <c r="U3970" s="46"/>
      <c r="V3970" s="46"/>
      <c r="W3970" s="46"/>
      <c r="X3970" s="46"/>
      <c r="Y3970" s="46"/>
    </row>
    <row r="3971" spans="1:25" ht="15" customHeight="1" thickTop="1" x14ac:dyDescent="0.2">
      <c r="A3971" s="46"/>
      <c r="B3971" s="278"/>
      <c r="C3971" s="278"/>
      <c r="D3971" s="278"/>
      <c r="E3971" s="278"/>
      <c r="F3971" s="278"/>
      <c r="G3971" s="278"/>
      <c r="H3971" s="278"/>
      <c r="I3971" s="278"/>
      <c r="J3971" s="278"/>
      <c r="K3971" s="278"/>
      <c r="O3971" s="46"/>
      <c r="P3971" s="46"/>
      <c r="Q3971" s="46"/>
      <c r="R3971" s="46"/>
      <c r="S3971" s="46"/>
      <c r="T3971" s="46"/>
      <c r="U3971" s="46"/>
      <c r="V3971" s="46"/>
      <c r="W3971" s="46"/>
      <c r="X3971" s="46"/>
      <c r="Y3971" s="46"/>
    </row>
    <row r="3972" spans="1:25" ht="15" customHeight="1" x14ac:dyDescent="0.2">
      <c r="A3972" s="46"/>
      <c r="B3972" s="259" t="s">
        <v>879</v>
      </c>
      <c r="C3972" s="267" t="s">
        <v>24</v>
      </c>
      <c r="D3972" s="259" t="s">
        <v>25</v>
      </c>
      <c r="E3972" s="259" t="s">
        <v>26</v>
      </c>
      <c r="F3972" s="387" t="s">
        <v>917</v>
      </c>
      <c r="G3972" s="387"/>
      <c r="H3972" s="271" t="s">
        <v>27</v>
      </c>
      <c r="I3972" s="267" t="s">
        <v>28</v>
      </c>
      <c r="J3972" s="267" t="s">
        <v>29</v>
      </c>
      <c r="K3972" s="267" t="s">
        <v>30</v>
      </c>
      <c r="O3972" s="46"/>
      <c r="P3972" s="46"/>
      <c r="Q3972" s="46"/>
      <c r="R3972" s="46"/>
      <c r="S3972" s="46"/>
      <c r="T3972" s="46"/>
      <c r="U3972" s="46"/>
      <c r="V3972" s="46"/>
      <c r="W3972" s="46"/>
      <c r="X3972" s="46"/>
      <c r="Y3972" s="46"/>
    </row>
    <row r="3973" spans="1:25" ht="15" customHeight="1" x14ac:dyDescent="0.2">
      <c r="A3973" s="46"/>
      <c r="B3973" s="260" t="s">
        <v>918</v>
      </c>
      <c r="C3973" s="275" t="s">
        <v>880</v>
      </c>
      <c r="D3973" s="260" t="s">
        <v>47</v>
      </c>
      <c r="E3973" s="260" t="s">
        <v>881</v>
      </c>
      <c r="F3973" s="388" t="s">
        <v>4037</v>
      </c>
      <c r="G3973" s="388"/>
      <c r="H3973" s="274" t="s">
        <v>49</v>
      </c>
      <c r="I3973" s="277">
        <v>1</v>
      </c>
      <c r="J3973" s="276">
        <v>27.46</v>
      </c>
      <c r="K3973" s="276">
        <v>27.46</v>
      </c>
      <c r="O3973" s="46"/>
      <c r="P3973" s="46"/>
      <c r="Q3973" s="46"/>
      <c r="R3973" s="46"/>
      <c r="S3973" s="46"/>
      <c r="T3973" s="46"/>
      <c r="U3973" s="46"/>
      <c r="V3973" s="46"/>
      <c r="W3973" s="46"/>
      <c r="X3973" s="46"/>
      <c r="Y3973" s="46"/>
    </row>
    <row r="3974" spans="1:25" ht="15" customHeight="1" x14ac:dyDescent="0.2">
      <c r="A3974" s="46"/>
      <c r="B3974" s="261" t="s">
        <v>953</v>
      </c>
      <c r="C3974" s="280" t="s">
        <v>954</v>
      </c>
      <c r="D3974" s="261" t="s">
        <v>47</v>
      </c>
      <c r="E3974" s="261" t="s">
        <v>955</v>
      </c>
      <c r="F3974" s="385" t="s">
        <v>3970</v>
      </c>
      <c r="G3974" s="385"/>
      <c r="H3974" s="279" t="s">
        <v>950</v>
      </c>
      <c r="I3974" s="282">
        <v>0.30470000000000003</v>
      </c>
      <c r="J3974" s="281">
        <v>34.46</v>
      </c>
      <c r="K3974" s="281">
        <v>10.49</v>
      </c>
      <c r="O3974" s="46"/>
      <c r="P3974" s="46"/>
      <c r="Q3974" s="46"/>
      <c r="R3974" s="46"/>
      <c r="S3974" s="46"/>
      <c r="T3974" s="46"/>
      <c r="U3974" s="46"/>
      <c r="V3974" s="46"/>
      <c r="W3974" s="46"/>
      <c r="X3974" s="46"/>
      <c r="Y3974" s="46"/>
    </row>
    <row r="3975" spans="1:25" ht="15" customHeight="1" x14ac:dyDescent="0.2">
      <c r="A3975" s="46"/>
      <c r="B3975" s="261" t="s">
        <v>953</v>
      </c>
      <c r="C3975" s="280" t="s">
        <v>957</v>
      </c>
      <c r="D3975" s="261" t="s">
        <v>47</v>
      </c>
      <c r="E3975" s="261" t="s">
        <v>958</v>
      </c>
      <c r="F3975" s="385" t="s">
        <v>3970</v>
      </c>
      <c r="G3975" s="385"/>
      <c r="H3975" s="279" t="s">
        <v>950</v>
      </c>
      <c r="I3975" s="282">
        <v>0.30470000000000003</v>
      </c>
      <c r="J3975" s="281">
        <v>26.08</v>
      </c>
      <c r="K3975" s="281">
        <v>7.94</v>
      </c>
      <c r="O3975" s="46"/>
      <c r="P3975" s="46"/>
      <c r="Q3975" s="46"/>
      <c r="R3975" s="46"/>
      <c r="S3975" s="46"/>
      <c r="T3975" s="46"/>
      <c r="U3975" s="46"/>
      <c r="V3975" s="46"/>
      <c r="W3975" s="46"/>
      <c r="X3975" s="46"/>
      <c r="Y3975" s="46"/>
    </row>
    <row r="3976" spans="1:25" ht="15" customHeight="1" x14ac:dyDescent="0.2">
      <c r="A3976" s="46"/>
      <c r="B3976" s="262" t="s">
        <v>919</v>
      </c>
      <c r="C3976" s="284" t="s">
        <v>1822</v>
      </c>
      <c r="D3976" s="262" t="s">
        <v>47</v>
      </c>
      <c r="E3976" s="262" t="s">
        <v>1823</v>
      </c>
      <c r="F3976" s="389" t="s">
        <v>923</v>
      </c>
      <c r="G3976" s="389"/>
      <c r="H3976" s="283" t="s">
        <v>49</v>
      </c>
      <c r="I3976" s="286">
        <v>4.1999999999999997E-3</v>
      </c>
      <c r="J3976" s="285">
        <v>308.60000000000002</v>
      </c>
      <c r="K3976" s="285">
        <v>1.29</v>
      </c>
      <c r="O3976" s="46"/>
      <c r="P3976" s="46"/>
      <c r="Q3976" s="46"/>
      <c r="R3976" s="46"/>
      <c r="S3976" s="46"/>
      <c r="T3976" s="46"/>
      <c r="U3976" s="46"/>
      <c r="V3976" s="46"/>
      <c r="W3976" s="46"/>
      <c r="X3976" s="46"/>
      <c r="Y3976" s="46"/>
    </row>
    <row r="3977" spans="1:25" ht="15" customHeight="1" x14ac:dyDescent="0.2">
      <c r="A3977" s="46"/>
      <c r="B3977" s="262" t="s">
        <v>919</v>
      </c>
      <c r="C3977" s="284" t="s">
        <v>1824</v>
      </c>
      <c r="D3977" s="262" t="s">
        <v>47</v>
      </c>
      <c r="E3977" s="262" t="s">
        <v>2768</v>
      </c>
      <c r="F3977" s="389" t="s">
        <v>923</v>
      </c>
      <c r="G3977" s="389"/>
      <c r="H3977" s="283" t="s">
        <v>49</v>
      </c>
      <c r="I3977" s="286">
        <v>1</v>
      </c>
      <c r="J3977" s="285">
        <v>7.45</v>
      </c>
      <c r="K3977" s="285">
        <v>7.45</v>
      </c>
      <c r="O3977" s="46"/>
      <c r="P3977" s="46"/>
      <c r="Q3977" s="46"/>
      <c r="R3977" s="46"/>
      <c r="S3977" s="46"/>
      <c r="T3977" s="46"/>
      <c r="U3977" s="46"/>
      <c r="V3977" s="46"/>
      <c r="W3977" s="46"/>
      <c r="X3977" s="46"/>
      <c r="Y3977" s="46"/>
    </row>
    <row r="3978" spans="1:25" ht="15" customHeight="1" x14ac:dyDescent="0.2">
      <c r="A3978" s="46"/>
      <c r="B3978" s="262" t="s">
        <v>919</v>
      </c>
      <c r="C3978" s="284" t="s">
        <v>1820</v>
      </c>
      <c r="D3978" s="262" t="s">
        <v>47</v>
      </c>
      <c r="E3978" s="262" t="s">
        <v>1821</v>
      </c>
      <c r="F3978" s="389" t="s">
        <v>923</v>
      </c>
      <c r="G3978" s="389"/>
      <c r="H3978" s="283" t="s">
        <v>49</v>
      </c>
      <c r="I3978" s="286">
        <v>1.1000000000000001E-3</v>
      </c>
      <c r="J3978" s="285">
        <v>56.57</v>
      </c>
      <c r="K3978" s="285">
        <v>0.06</v>
      </c>
      <c r="O3978" s="46"/>
      <c r="P3978" s="46"/>
      <c r="Q3978" s="46"/>
      <c r="R3978" s="46"/>
      <c r="S3978" s="46"/>
      <c r="T3978" s="46"/>
      <c r="U3978" s="46"/>
      <c r="V3978" s="46"/>
      <c r="W3978" s="46"/>
      <c r="X3978" s="46"/>
      <c r="Y3978" s="46"/>
    </row>
    <row r="3979" spans="1:25" ht="15" customHeight="1" x14ac:dyDescent="0.2">
      <c r="A3979" s="46"/>
      <c r="B3979" s="262" t="s">
        <v>919</v>
      </c>
      <c r="C3979" s="284" t="s">
        <v>1489</v>
      </c>
      <c r="D3979" s="262" t="s">
        <v>47</v>
      </c>
      <c r="E3979" s="262" t="s">
        <v>2706</v>
      </c>
      <c r="F3979" s="389" t="s">
        <v>923</v>
      </c>
      <c r="G3979" s="389"/>
      <c r="H3979" s="283" t="s">
        <v>49</v>
      </c>
      <c r="I3979" s="286">
        <v>0.1143</v>
      </c>
      <c r="J3979" s="285">
        <v>2.08</v>
      </c>
      <c r="K3979" s="285">
        <v>0.23</v>
      </c>
      <c r="O3979" s="46"/>
      <c r="P3979" s="46"/>
      <c r="Q3979" s="46"/>
      <c r="R3979" s="46"/>
      <c r="S3979" s="46"/>
      <c r="T3979" s="46"/>
      <c r="U3979" s="46"/>
      <c r="V3979" s="46"/>
      <c r="W3979" s="46"/>
      <c r="X3979" s="46"/>
      <c r="Y3979" s="46"/>
    </row>
    <row r="3980" spans="1:25" ht="15" customHeight="1" x14ac:dyDescent="0.2">
      <c r="A3980" s="46"/>
      <c r="B3980" s="263"/>
      <c r="C3980" s="263"/>
      <c r="D3980" s="263"/>
      <c r="E3980" s="263"/>
      <c r="F3980" s="263" t="s">
        <v>924</v>
      </c>
      <c r="G3980" s="289">
        <v>16.260000000000002</v>
      </c>
      <c r="H3980" s="263" t="s">
        <v>925</v>
      </c>
      <c r="I3980" s="289">
        <v>0</v>
      </c>
      <c r="J3980" s="263" t="s">
        <v>926</v>
      </c>
      <c r="K3980" s="289">
        <v>16.260000000000002</v>
      </c>
      <c r="O3980" s="46"/>
      <c r="P3980" s="46"/>
      <c r="Q3980" s="46"/>
      <c r="R3980" s="46"/>
      <c r="S3980" s="46"/>
      <c r="T3980" s="46"/>
      <c r="U3980" s="46"/>
      <c r="V3980" s="46"/>
      <c r="W3980" s="46"/>
      <c r="X3980" s="46"/>
      <c r="Y3980" s="46"/>
    </row>
    <row r="3981" spans="1:25" ht="15" customHeight="1" thickBot="1" x14ac:dyDescent="0.25">
      <c r="A3981" s="46"/>
      <c r="B3981" s="263"/>
      <c r="C3981" s="263"/>
      <c r="D3981" s="263"/>
      <c r="E3981" s="263"/>
      <c r="F3981" s="263" t="s">
        <v>927</v>
      </c>
      <c r="G3981" s="289">
        <v>5.71</v>
      </c>
      <c r="H3981" s="263"/>
      <c r="I3981" s="386" t="s">
        <v>928</v>
      </c>
      <c r="J3981" s="386"/>
      <c r="K3981" s="289">
        <v>33.17</v>
      </c>
      <c r="O3981" s="46"/>
      <c r="P3981" s="46"/>
      <c r="Q3981" s="46"/>
      <c r="R3981" s="46"/>
      <c r="S3981" s="46"/>
      <c r="T3981" s="46"/>
      <c r="U3981" s="46"/>
      <c r="V3981" s="46"/>
      <c r="W3981" s="46"/>
      <c r="X3981" s="46"/>
      <c r="Y3981" s="46"/>
    </row>
    <row r="3982" spans="1:25" ht="15" customHeight="1" thickTop="1" x14ac:dyDescent="0.2">
      <c r="A3982" s="46"/>
      <c r="B3982" s="278"/>
      <c r="C3982" s="278"/>
      <c r="D3982" s="278"/>
      <c r="E3982" s="278"/>
      <c r="F3982" s="278"/>
      <c r="G3982" s="278"/>
      <c r="H3982" s="278"/>
      <c r="I3982" s="278"/>
      <c r="J3982" s="278"/>
      <c r="K3982" s="278"/>
      <c r="O3982" s="46"/>
      <c r="P3982" s="46"/>
      <c r="Q3982" s="46"/>
      <c r="R3982" s="46"/>
      <c r="S3982" s="46"/>
      <c r="T3982" s="46"/>
      <c r="U3982" s="46"/>
      <c r="V3982" s="46"/>
      <c r="W3982" s="46"/>
      <c r="X3982" s="46"/>
      <c r="Y3982" s="46"/>
    </row>
    <row r="3983" spans="1:25" ht="15" customHeight="1" x14ac:dyDescent="0.2">
      <c r="A3983" s="46"/>
      <c r="B3983" s="259" t="s">
        <v>882</v>
      </c>
      <c r="C3983" s="267" t="s">
        <v>24</v>
      </c>
      <c r="D3983" s="259" t="s">
        <v>25</v>
      </c>
      <c r="E3983" s="259" t="s">
        <v>26</v>
      </c>
      <c r="F3983" s="387" t="s">
        <v>917</v>
      </c>
      <c r="G3983" s="387"/>
      <c r="H3983" s="271" t="s">
        <v>27</v>
      </c>
      <c r="I3983" s="267" t="s">
        <v>28</v>
      </c>
      <c r="J3983" s="267" t="s">
        <v>29</v>
      </c>
      <c r="K3983" s="267" t="s">
        <v>30</v>
      </c>
      <c r="O3983" s="46"/>
      <c r="P3983" s="46"/>
      <c r="Q3983" s="46"/>
      <c r="R3983" s="46"/>
      <c r="S3983" s="46"/>
      <c r="T3983" s="46"/>
      <c r="U3983" s="46"/>
      <c r="V3983" s="46"/>
      <c r="W3983" s="46"/>
      <c r="X3983" s="46"/>
      <c r="Y3983" s="46"/>
    </row>
    <row r="3984" spans="1:25" ht="15" customHeight="1" x14ac:dyDescent="0.2">
      <c r="A3984" s="46"/>
      <c r="B3984" s="260" t="s">
        <v>918</v>
      </c>
      <c r="C3984" s="275" t="s">
        <v>883</v>
      </c>
      <c r="D3984" s="260" t="s">
        <v>47</v>
      </c>
      <c r="E3984" s="260" t="s">
        <v>884</v>
      </c>
      <c r="F3984" s="388" t="s">
        <v>4037</v>
      </c>
      <c r="G3984" s="388"/>
      <c r="H3984" s="274" t="s">
        <v>49</v>
      </c>
      <c r="I3984" s="277">
        <v>1</v>
      </c>
      <c r="J3984" s="276">
        <v>20.350000000000001</v>
      </c>
      <c r="K3984" s="276">
        <v>20.350000000000001</v>
      </c>
      <c r="O3984" s="46"/>
      <c r="P3984" s="46"/>
      <c r="Q3984" s="46"/>
      <c r="R3984" s="46"/>
      <c r="S3984" s="46"/>
      <c r="T3984" s="46"/>
      <c r="U3984" s="46"/>
      <c r="V3984" s="46"/>
      <c r="W3984" s="46"/>
      <c r="X3984" s="46"/>
      <c r="Y3984" s="46"/>
    </row>
    <row r="3985" spans="1:25" ht="15" customHeight="1" x14ac:dyDescent="0.2">
      <c r="A3985" s="46"/>
      <c r="B3985" s="261" t="s">
        <v>953</v>
      </c>
      <c r="C3985" s="280" t="s">
        <v>954</v>
      </c>
      <c r="D3985" s="261" t="s">
        <v>47</v>
      </c>
      <c r="E3985" s="261" t="s">
        <v>955</v>
      </c>
      <c r="F3985" s="385" t="s">
        <v>3970</v>
      </c>
      <c r="G3985" s="385"/>
      <c r="H3985" s="279" t="s">
        <v>950</v>
      </c>
      <c r="I3985" s="282">
        <v>0.2286</v>
      </c>
      <c r="J3985" s="281">
        <v>34.46</v>
      </c>
      <c r="K3985" s="281">
        <v>7.87</v>
      </c>
      <c r="O3985" s="46"/>
      <c r="P3985" s="46"/>
      <c r="Q3985" s="46"/>
      <c r="R3985" s="46"/>
      <c r="S3985" s="46"/>
      <c r="T3985" s="46"/>
      <c r="U3985" s="46"/>
      <c r="V3985" s="46"/>
      <c r="W3985" s="46"/>
      <c r="X3985" s="46"/>
      <c r="Y3985" s="46"/>
    </row>
    <row r="3986" spans="1:25" ht="15" customHeight="1" x14ac:dyDescent="0.2">
      <c r="A3986" s="46"/>
      <c r="B3986" s="261" t="s">
        <v>953</v>
      </c>
      <c r="C3986" s="280" t="s">
        <v>957</v>
      </c>
      <c r="D3986" s="261" t="s">
        <v>47</v>
      </c>
      <c r="E3986" s="261" t="s">
        <v>958</v>
      </c>
      <c r="F3986" s="385" t="s">
        <v>3970</v>
      </c>
      <c r="G3986" s="385"/>
      <c r="H3986" s="279" t="s">
        <v>950</v>
      </c>
      <c r="I3986" s="282">
        <v>0.2286</v>
      </c>
      <c r="J3986" s="281">
        <v>26.08</v>
      </c>
      <c r="K3986" s="281">
        <v>5.96</v>
      </c>
      <c r="O3986" s="46"/>
      <c r="P3986" s="46"/>
      <c r="Q3986" s="46"/>
      <c r="R3986" s="46"/>
      <c r="S3986" s="46"/>
      <c r="T3986" s="46"/>
      <c r="U3986" s="46"/>
      <c r="V3986" s="46"/>
      <c r="W3986" s="46"/>
      <c r="X3986" s="46"/>
      <c r="Y3986" s="46"/>
    </row>
    <row r="3987" spans="1:25" ht="15" customHeight="1" x14ac:dyDescent="0.2">
      <c r="A3987" s="46"/>
      <c r="B3987" s="262" t="s">
        <v>919</v>
      </c>
      <c r="C3987" s="284" t="s">
        <v>1825</v>
      </c>
      <c r="D3987" s="262" t="s">
        <v>47</v>
      </c>
      <c r="E3987" s="262" t="s">
        <v>2769</v>
      </c>
      <c r="F3987" s="389" t="s">
        <v>923</v>
      </c>
      <c r="G3987" s="389"/>
      <c r="H3987" s="283" t="s">
        <v>49</v>
      </c>
      <c r="I3987" s="286">
        <v>1</v>
      </c>
      <c r="J3987" s="285">
        <v>5.48</v>
      </c>
      <c r="K3987" s="285">
        <v>5.48</v>
      </c>
      <c r="O3987" s="46"/>
      <c r="P3987" s="46"/>
      <c r="Q3987" s="46"/>
      <c r="R3987" s="46"/>
      <c r="S3987" s="46"/>
      <c r="T3987" s="46"/>
      <c r="U3987" s="46"/>
      <c r="V3987" s="46"/>
      <c r="W3987" s="46"/>
      <c r="X3987" s="46"/>
      <c r="Y3987" s="46"/>
    </row>
    <row r="3988" spans="1:25" ht="15" customHeight="1" x14ac:dyDescent="0.2">
      <c r="A3988" s="46"/>
      <c r="B3988" s="262" t="s">
        <v>919</v>
      </c>
      <c r="C3988" s="284" t="s">
        <v>1489</v>
      </c>
      <c r="D3988" s="262" t="s">
        <v>47</v>
      </c>
      <c r="E3988" s="262" t="s">
        <v>2706</v>
      </c>
      <c r="F3988" s="389" t="s">
        <v>923</v>
      </c>
      <c r="G3988" s="389"/>
      <c r="H3988" s="283" t="s">
        <v>49</v>
      </c>
      <c r="I3988" s="286">
        <v>7.6200000000000004E-2</v>
      </c>
      <c r="J3988" s="285">
        <v>2.08</v>
      </c>
      <c r="K3988" s="285">
        <v>0.15</v>
      </c>
      <c r="O3988" s="46"/>
      <c r="P3988" s="46"/>
      <c r="Q3988" s="46"/>
      <c r="R3988" s="46"/>
      <c r="S3988" s="46"/>
      <c r="T3988" s="46"/>
      <c r="U3988" s="46"/>
      <c r="V3988" s="46"/>
      <c r="W3988" s="46"/>
      <c r="X3988" s="46"/>
      <c r="Y3988" s="46"/>
    </row>
    <row r="3989" spans="1:25" ht="15" customHeight="1" x14ac:dyDescent="0.2">
      <c r="A3989" s="46"/>
      <c r="B3989" s="262" t="s">
        <v>919</v>
      </c>
      <c r="C3989" s="284" t="s">
        <v>1822</v>
      </c>
      <c r="D3989" s="262" t="s">
        <v>47</v>
      </c>
      <c r="E3989" s="262" t="s">
        <v>1823</v>
      </c>
      <c r="F3989" s="389" t="s">
        <v>923</v>
      </c>
      <c r="G3989" s="389"/>
      <c r="H3989" s="283" t="s">
        <v>49</v>
      </c>
      <c r="I3989" s="286">
        <v>2.8E-3</v>
      </c>
      <c r="J3989" s="285">
        <v>308.60000000000002</v>
      </c>
      <c r="K3989" s="285">
        <v>0.86</v>
      </c>
      <c r="O3989" s="46"/>
      <c r="P3989" s="46"/>
      <c r="Q3989" s="46"/>
      <c r="R3989" s="46"/>
      <c r="S3989" s="46"/>
      <c r="T3989" s="46"/>
      <c r="U3989" s="46"/>
      <c r="V3989" s="46"/>
      <c r="W3989" s="46"/>
      <c r="X3989" s="46"/>
      <c r="Y3989" s="46"/>
    </row>
    <row r="3990" spans="1:25" ht="15" customHeight="1" x14ac:dyDescent="0.2">
      <c r="A3990" s="46"/>
      <c r="B3990" s="262" t="s">
        <v>919</v>
      </c>
      <c r="C3990" s="284" t="s">
        <v>1820</v>
      </c>
      <c r="D3990" s="262" t="s">
        <v>47</v>
      </c>
      <c r="E3990" s="262" t="s">
        <v>1821</v>
      </c>
      <c r="F3990" s="389" t="s">
        <v>923</v>
      </c>
      <c r="G3990" s="389"/>
      <c r="H3990" s="283" t="s">
        <v>49</v>
      </c>
      <c r="I3990" s="286">
        <v>6.9999999999999999E-4</v>
      </c>
      <c r="J3990" s="285">
        <v>56.57</v>
      </c>
      <c r="K3990" s="285">
        <v>0.03</v>
      </c>
      <c r="O3990" s="46"/>
      <c r="P3990" s="46"/>
      <c r="Q3990" s="46"/>
      <c r="R3990" s="46"/>
      <c r="S3990" s="46"/>
      <c r="T3990" s="46"/>
      <c r="U3990" s="46"/>
      <c r="V3990" s="46"/>
      <c r="W3990" s="46"/>
      <c r="X3990" s="46"/>
      <c r="Y3990" s="46"/>
    </row>
    <row r="3991" spans="1:25" ht="15" customHeight="1" x14ac:dyDescent="0.2">
      <c r="A3991" s="46"/>
      <c r="B3991" s="263"/>
      <c r="C3991" s="263"/>
      <c r="D3991" s="263"/>
      <c r="E3991" s="263"/>
      <c r="F3991" s="263" t="s">
        <v>924</v>
      </c>
      <c r="G3991" s="289">
        <v>12.2</v>
      </c>
      <c r="H3991" s="263" t="s">
        <v>925</v>
      </c>
      <c r="I3991" s="289">
        <v>0</v>
      </c>
      <c r="J3991" s="263" t="s">
        <v>926</v>
      </c>
      <c r="K3991" s="289">
        <v>12.2</v>
      </c>
      <c r="O3991" s="46"/>
      <c r="P3991" s="46"/>
      <c r="Q3991" s="46"/>
      <c r="R3991" s="46"/>
      <c r="S3991" s="46"/>
      <c r="T3991" s="46"/>
      <c r="U3991" s="46"/>
      <c r="V3991" s="46"/>
      <c r="W3991" s="46"/>
      <c r="X3991" s="46"/>
      <c r="Y3991" s="46"/>
    </row>
    <row r="3992" spans="1:25" ht="15" customHeight="1" thickBot="1" x14ac:dyDescent="0.25">
      <c r="A3992" s="46"/>
      <c r="B3992" s="263"/>
      <c r="C3992" s="263"/>
      <c r="D3992" s="263"/>
      <c r="E3992" s="263"/>
      <c r="F3992" s="263" t="s">
        <v>927</v>
      </c>
      <c r="G3992" s="289">
        <v>4.2300000000000004</v>
      </c>
      <c r="H3992" s="263"/>
      <c r="I3992" s="386" t="s">
        <v>928</v>
      </c>
      <c r="J3992" s="386"/>
      <c r="K3992" s="289">
        <v>24.58</v>
      </c>
      <c r="O3992" s="46"/>
      <c r="P3992" s="46"/>
      <c r="Q3992" s="46"/>
      <c r="R3992" s="46"/>
      <c r="S3992" s="46"/>
      <c r="T3992" s="46"/>
      <c r="U3992" s="46"/>
      <c r="V3992" s="46"/>
      <c r="W3992" s="46"/>
      <c r="X3992" s="46"/>
      <c r="Y3992" s="46"/>
    </row>
    <row r="3993" spans="1:25" ht="15" customHeight="1" thickTop="1" x14ac:dyDescent="0.2">
      <c r="A3993" s="46"/>
      <c r="B3993" s="278"/>
      <c r="C3993" s="278"/>
      <c r="D3993" s="278"/>
      <c r="E3993" s="278"/>
      <c r="F3993" s="278"/>
      <c r="G3993" s="278"/>
      <c r="H3993" s="278"/>
      <c r="I3993" s="278"/>
      <c r="J3993" s="278"/>
      <c r="K3993" s="278"/>
      <c r="O3993" s="46"/>
      <c r="P3993" s="46"/>
      <c r="Q3993" s="46"/>
      <c r="R3993" s="46"/>
      <c r="S3993" s="46"/>
      <c r="T3993" s="46"/>
      <c r="U3993" s="46"/>
      <c r="V3993" s="46"/>
      <c r="W3993" s="46"/>
      <c r="X3993" s="46"/>
      <c r="Y3993" s="46"/>
    </row>
    <row r="3994" spans="1:25" ht="15" customHeight="1" x14ac:dyDescent="0.2">
      <c r="A3994" s="46"/>
      <c r="B3994" s="259" t="s">
        <v>885</v>
      </c>
      <c r="C3994" s="267" t="s">
        <v>24</v>
      </c>
      <c r="D3994" s="259" t="s">
        <v>25</v>
      </c>
      <c r="E3994" s="259" t="s">
        <v>26</v>
      </c>
      <c r="F3994" s="387" t="s">
        <v>917</v>
      </c>
      <c r="G3994" s="387"/>
      <c r="H3994" s="271" t="s">
        <v>27</v>
      </c>
      <c r="I3994" s="267" t="s">
        <v>28</v>
      </c>
      <c r="J3994" s="267" t="s">
        <v>29</v>
      </c>
      <c r="K3994" s="267" t="s">
        <v>30</v>
      </c>
      <c r="O3994" s="46"/>
      <c r="P3994" s="46"/>
      <c r="Q3994" s="46"/>
      <c r="R3994" s="46"/>
      <c r="S3994" s="46"/>
      <c r="T3994" s="46"/>
      <c r="U3994" s="46"/>
      <c r="V3994" s="46"/>
      <c r="W3994" s="46"/>
      <c r="X3994" s="46"/>
      <c r="Y3994" s="46"/>
    </row>
    <row r="3995" spans="1:25" ht="15" customHeight="1" x14ac:dyDescent="0.2">
      <c r="A3995" s="46"/>
      <c r="B3995" s="260" t="s">
        <v>918</v>
      </c>
      <c r="C3995" s="275" t="s">
        <v>886</v>
      </c>
      <c r="D3995" s="260" t="s">
        <v>47</v>
      </c>
      <c r="E3995" s="260" t="s">
        <v>887</v>
      </c>
      <c r="F3995" s="388" t="s">
        <v>4037</v>
      </c>
      <c r="G3995" s="388"/>
      <c r="H3995" s="274" t="s">
        <v>49</v>
      </c>
      <c r="I3995" s="277">
        <v>1</v>
      </c>
      <c r="J3995" s="276">
        <v>13.31</v>
      </c>
      <c r="K3995" s="276">
        <v>13.31</v>
      </c>
      <c r="O3995" s="46"/>
      <c r="P3995" s="46"/>
      <c r="Q3995" s="46"/>
      <c r="R3995" s="46"/>
      <c r="S3995" s="46"/>
      <c r="T3995" s="46"/>
      <c r="U3995" s="46"/>
      <c r="V3995" s="46"/>
      <c r="W3995" s="46"/>
      <c r="X3995" s="46"/>
      <c r="Y3995" s="46"/>
    </row>
    <row r="3996" spans="1:25" ht="15" customHeight="1" x14ac:dyDescent="0.2">
      <c r="A3996" s="46"/>
      <c r="B3996" s="261" t="s">
        <v>953</v>
      </c>
      <c r="C3996" s="280" t="s">
        <v>954</v>
      </c>
      <c r="D3996" s="261" t="s">
        <v>47</v>
      </c>
      <c r="E3996" s="261" t="s">
        <v>955</v>
      </c>
      <c r="F3996" s="385" t="s">
        <v>3970</v>
      </c>
      <c r="G3996" s="385"/>
      <c r="H3996" s="279" t="s">
        <v>950</v>
      </c>
      <c r="I3996" s="282">
        <v>0.15240000000000001</v>
      </c>
      <c r="J3996" s="281">
        <v>34.46</v>
      </c>
      <c r="K3996" s="281">
        <v>5.25</v>
      </c>
      <c r="O3996" s="46"/>
      <c r="P3996" s="46"/>
      <c r="Q3996" s="46"/>
      <c r="R3996" s="46"/>
      <c r="S3996" s="46"/>
      <c r="T3996" s="46"/>
      <c r="U3996" s="46"/>
      <c r="V3996" s="46"/>
      <c r="W3996" s="46"/>
      <c r="X3996" s="46"/>
      <c r="Y3996" s="46"/>
    </row>
    <row r="3997" spans="1:25" ht="15" customHeight="1" x14ac:dyDescent="0.2">
      <c r="A3997" s="46"/>
      <c r="B3997" s="261" t="s">
        <v>953</v>
      </c>
      <c r="C3997" s="280" t="s">
        <v>957</v>
      </c>
      <c r="D3997" s="261" t="s">
        <v>47</v>
      </c>
      <c r="E3997" s="261" t="s">
        <v>958</v>
      </c>
      <c r="F3997" s="385" t="s">
        <v>3970</v>
      </c>
      <c r="G3997" s="385"/>
      <c r="H3997" s="279" t="s">
        <v>950</v>
      </c>
      <c r="I3997" s="282">
        <v>0.15240000000000001</v>
      </c>
      <c r="J3997" s="281">
        <v>26.08</v>
      </c>
      <c r="K3997" s="281">
        <v>3.97</v>
      </c>
      <c r="O3997" s="46"/>
      <c r="P3997" s="46"/>
      <c r="Q3997" s="46"/>
      <c r="R3997" s="46"/>
      <c r="S3997" s="46"/>
      <c r="T3997" s="46"/>
      <c r="U3997" s="46"/>
      <c r="V3997" s="46"/>
      <c r="W3997" s="46"/>
      <c r="X3997" s="46"/>
      <c r="Y3997" s="46"/>
    </row>
    <row r="3998" spans="1:25" ht="15" customHeight="1" x14ac:dyDescent="0.2">
      <c r="A3998" s="46"/>
      <c r="B3998" s="262" t="s">
        <v>919</v>
      </c>
      <c r="C3998" s="284" t="s">
        <v>1826</v>
      </c>
      <c r="D3998" s="262" t="s">
        <v>47</v>
      </c>
      <c r="E3998" s="262" t="s">
        <v>2770</v>
      </c>
      <c r="F3998" s="389" t="s">
        <v>923</v>
      </c>
      <c r="G3998" s="389"/>
      <c r="H3998" s="283" t="s">
        <v>49</v>
      </c>
      <c r="I3998" s="286">
        <v>1</v>
      </c>
      <c r="J3998" s="285">
        <v>3.05</v>
      </c>
      <c r="K3998" s="285">
        <v>3.05</v>
      </c>
      <c r="O3998" s="46"/>
      <c r="P3998" s="46"/>
      <c r="Q3998" s="46"/>
      <c r="R3998" s="46"/>
      <c r="S3998" s="46"/>
      <c r="T3998" s="46"/>
      <c r="U3998" s="46"/>
      <c r="V3998" s="46"/>
      <c r="W3998" s="46"/>
      <c r="X3998" s="46"/>
      <c r="Y3998" s="46"/>
    </row>
    <row r="3999" spans="1:25" ht="15" customHeight="1" x14ac:dyDescent="0.2">
      <c r="A3999" s="46"/>
      <c r="B3999" s="262" t="s">
        <v>919</v>
      </c>
      <c r="C3999" s="284" t="s">
        <v>1489</v>
      </c>
      <c r="D3999" s="262" t="s">
        <v>47</v>
      </c>
      <c r="E3999" s="262" t="s">
        <v>2706</v>
      </c>
      <c r="F3999" s="389" t="s">
        <v>923</v>
      </c>
      <c r="G3999" s="389"/>
      <c r="H3999" s="283" t="s">
        <v>49</v>
      </c>
      <c r="I3999" s="286">
        <v>7.6200000000000004E-2</v>
      </c>
      <c r="J3999" s="285">
        <v>2.08</v>
      </c>
      <c r="K3999" s="285">
        <v>0.15</v>
      </c>
      <c r="O3999" s="46"/>
      <c r="P3999" s="46"/>
      <c r="Q3999" s="46"/>
      <c r="R3999" s="46"/>
      <c r="S3999" s="46"/>
      <c r="T3999" s="46"/>
      <c r="U3999" s="46"/>
      <c r="V3999" s="46"/>
      <c r="W3999" s="46"/>
      <c r="X3999" s="46"/>
      <c r="Y3999" s="46"/>
    </row>
    <row r="4000" spans="1:25" ht="15" customHeight="1" x14ac:dyDescent="0.2">
      <c r="A4000" s="46"/>
      <c r="B4000" s="262" t="s">
        <v>919</v>
      </c>
      <c r="C4000" s="284" t="s">
        <v>1822</v>
      </c>
      <c r="D4000" s="262" t="s">
        <v>47</v>
      </c>
      <c r="E4000" s="262" t="s">
        <v>1823</v>
      </c>
      <c r="F4000" s="389" t="s">
        <v>923</v>
      </c>
      <c r="G4000" s="389"/>
      <c r="H4000" s="283" t="s">
        <v>49</v>
      </c>
      <c r="I4000" s="286">
        <v>2.8E-3</v>
      </c>
      <c r="J4000" s="285">
        <v>308.60000000000002</v>
      </c>
      <c r="K4000" s="285">
        <v>0.86</v>
      </c>
      <c r="O4000" s="46"/>
      <c r="P4000" s="46"/>
      <c r="Q4000" s="46"/>
      <c r="R4000" s="46"/>
      <c r="S4000" s="46"/>
      <c r="T4000" s="46"/>
      <c r="U4000" s="46"/>
      <c r="V4000" s="46"/>
      <c r="W4000" s="46"/>
      <c r="X4000" s="46"/>
      <c r="Y4000" s="46"/>
    </row>
    <row r="4001" spans="1:25" ht="15" customHeight="1" x14ac:dyDescent="0.2">
      <c r="A4001" s="46"/>
      <c r="B4001" s="262" t="s">
        <v>919</v>
      </c>
      <c r="C4001" s="284" t="s">
        <v>1820</v>
      </c>
      <c r="D4001" s="262" t="s">
        <v>47</v>
      </c>
      <c r="E4001" s="262" t="s">
        <v>1821</v>
      </c>
      <c r="F4001" s="389" t="s">
        <v>923</v>
      </c>
      <c r="G4001" s="389"/>
      <c r="H4001" s="283" t="s">
        <v>49</v>
      </c>
      <c r="I4001" s="286">
        <v>6.9999999999999999E-4</v>
      </c>
      <c r="J4001" s="285">
        <v>56.57</v>
      </c>
      <c r="K4001" s="285">
        <v>0.03</v>
      </c>
      <c r="O4001" s="46"/>
      <c r="P4001" s="46"/>
      <c r="Q4001" s="46"/>
      <c r="R4001" s="46"/>
      <c r="S4001" s="46"/>
      <c r="T4001" s="46"/>
      <c r="U4001" s="46"/>
      <c r="V4001" s="46"/>
      <c r="W4001" s="46"/>
      <c r="X4001" s="46"/>
      <c r="Y4001" s="46"/>
    </row>
    <row r="4002" spans="1:25" ht="15" customHeight="1" x14ac:dyDescent="0.2">
      <c r="A4002" s="46"/>
      <c r="B4002" s="263"/>
      <c r="C4002" s="263"/>
      <c r="D4002" s="263"/>
      <c r="E4002" s="263"/>
      <c r="F4002" s="263" t="s">
        <v>924</v>
      </c>
      <c r="G4002" s="289">
        <v>8.1300000000000008</v>
      </c>
      <c r="H4002" s="263" t="s">
        <v>925</v>
      </c>
      <c r="I4002" s="289">
        <v>0</v>
      </c>
      <c r="J4002" s="263" t="s">
        <v>926</v>
      </c>
      <c r="K4002" s="289">
        <v>8.1300000000000008</v>
      </c>
      <c r="O4002" s="46"/>
      <c r="P4002" s="46"/>
      <c r="Q4002" s="46"/>
      <c r="R4002" s="46"/>
      <c r="S4002" s="46"/>
      <c r="T4002" s="46"/>
      <c r="U4002" s="46"/>
      <c r="V4002" s="46"/>
      <c r="W4002" s="46"/>
      <c r="X4002" s="46"/>
      <c r="Y4002" s="46"/>
    </row>
    <row r="4003" spans="1:25" ht="15" customHeight="1" thickBot="1" x14ac:dyDescent="0.25">
      <c r="A4003" s="46"/>
      <c r="B4003" s="263"/>
      <c r="C4003" s="263"/>
      <c r="D4003" s="263"/>
      <c r="E4003" s="263"/>
      <c r="F4003" s="263" t="s">
        <v>927</v>
      </c>
      <c r="G4003" s="289">
        <v>2.76</v>
      </c>
      <c r="H4003" s="263"/>
      <c r="I4003" s="386" t="s">
        <v>928</v>
      </c>
      <c r="J4003" s="386"/>
      <c r="K4003" s="289">
        <v>16.07</v>
      </c>
      <c r="O4003" s="46"/>
      <c r="P4003" s="46"/>
      <c r="Q4003" s="46"/>
      <c r="R4003" s="46"/>
      <c r="S4003" s="46"/>
      <c r="T4003" s="46"/>
      <c r="U4003" s="46"/>
      <c r="V4003" s="46"/>
      <c r="W4003" s="46"/>
      <c r="X4003" s="46"/>
      <c r="Y4003" s="46"/>
    </row>
    <row r="4004" spans="1:25" ht="15" customHeight="1" thickTop="1" x14ac:dyDescent="0.2">
      <c r="A4004" s="46"/>
      <c r="B4004" s="278"/>
      <c r="C4004" s="278"/>
      <c r="D4004" s="278"/>
      <c r="E4004" s="278"/>
      <c r="F4004" s="278"/>
      <c r="G4004" s="278"/>
      <c r="H4004" s="278"/>
      <c r="I4004" s="278"/>
      <c r="J4004" s="278"/>
      <c r="K4004" s="278"/>
      <c r="O4004" s="46"/>
      <c r="P4004" s="46"/>
      <c r="Q4004" s="46"/>
      <c r="R4004" s="46"/>
      <c r="S4004" s="46"/>
      <c r="T4004" s="46"/>
      <c r="U4004" s="46"/>
      <c r="V4004" s="46"/>
      <c r="W4004" s="46"/>
      <c r="X4004" s="46"/>
      <c r="Y4004" s="46"/>
    </row>
    <row r="4005" spans="1:25" ht="15" customHeight="1" x14ac:dyDescent="0.2">
      <c r="A4005" s="46"/>
      <c r="B4005" s="259" t="s">
        <v>888</v>
      </c>
      <c r="C4005" s="267" t="s">
        <v>24</v>
      </c>
      <c r="D4005" s="259" t="s">
        <v>25</v>
      </c>
      <c r="E4005" s="259" t="s">
        <v>26</v>
      </c>
      <c r="F4005" s="387" t="s">
        <v>917</v>
      </c>
      <c r="G4005" s="387"/>
      <c r="H4005" s="271" t="s">
        <v>27</v>
      </c>
      <c r="I4005" s="267" t="s">
        <v>28</v>
      </c>
      <c r="J4005" s="267" t="s">
        <v>29</v>
      </c>
      <c r="K4005" s="267" t="s">
        <v>30</v>
      </c>
      <c r="O4005" s="46"/>
      <c r="P4005" s="46"/>
      <c r="Q4005" s="46"/>
      <c r="R4005" s="46"/>
      <c r="S4005" s="46"/>
      <c r="T4005" s="46"/>
      <c r="U4005" s="46"/>
      <c r="V4005" s="46"/>
      <c r="W4005" s="46"/>
      <c r="X4005" s="46"/>
      <c r="Y4005" s="46"/>
    </row>
    <row r="4006" spans="1:25" ht="15" customHeight="1" x14ac:dyDescent="0.2">
      <c r="A4006" s="46"/>
      <c r="B4006" s="260" t="s">
        <v>918</v>
      </c>
      <c r="C4006" s="275" t="s">
        <v>3266</v>
      </c>
      <c r="D4006" s="260" t="s">
        <v>73</v>
      </c>
      <c r="E4006" s="260" t="s">
        <v>3267</v>
      </c>
      <c r="F4006" s="388" t="s">
        <v>1646</v>
      </c>
      <c r="G4006" s="388"/>
      <c r="H4006" s="274" t="s">
        <v>49</v>
      </c>
      <c r="I4006" s="277">
        <v>1</v>
      </c>
      <c r="J4006" s="276">
        <v>596.70000000000005</v>
      </c>
      <c r="K4006" s="276">
        <v>596.70000000000005</v>
      </c>
      <c r="O4006" s="46"/>
      <c r="P4006" s="46"/>
      <c r="Q4006" s="46"/>
      <c r="R4006" s="46"/>
      <c r="S4006" s="46"/>
      <c r="T4006" s="46"/>
      <c r="U4006" s="46"/>
      <c r="V4006" s="46"/>
      <c r="W4006" s="46"/>
      <c r="X4006" s="46"/>
      <c r="Y4006" s="46"/>
    </row>
    <row r="4007" spans="1:25" ht="15" customHeight="1" x14ac:dyDescent="0.2">
      <c r="A4007" s="46"/>
      <c r="B4007" s="261" t="s">
        <v>953</v>
      </c>
      <c r="C4007" s="280" t="s">
        <v>954</v>
      </c>
      <c r="D4007" s="261" t="s">
        <v>47</v>
      </c>
      <c r="E4007" s="261" t="s">
        <v>955</v>
      </c>
      <c r="F4007" s="385" t="s">
        <v>3970</v>
      </c>
      <c r="G4007" s="385"/>
      <c r="H4007" s="279" t="s">
        <v>950</v>
      </c>
      <c r="I4007" s="282">
        <v>0.25</v>
      </c>
      <c r="J4007" s="281">
        <v>34.46</v>
      </c>
      <c r="K4007" s="281">
        <v>8.61</v>
      </c>
      <c r="O4007" s="46"/>
      <c r="P4007" s="46"/>
      <c r="Q4007" s="46"/>
      <c r="R4007" s="46"/>
      <c r="S4007" s="46"/>
      <c r="T4007" s="46"/>
      <c r="U4007" s="46"/>
      <c r="V4007" s="46"/>
      <c r="W4007" s="46"/>
      <c r="X4007" s="46"/>
      <c r="Y4007" s="46"/>
    </row>
    <row r="4008" spans="1:25" ht="15" customHeight="1" x14ac:dyDescent="0.2">
      <c r="A4008" s="46"/>
      <c r="B4008" s="261" t="s">
        <v>953</v>
      </c>
      <c r="C4008" s="280" t="s">
        <v>1019</v>
      </c>
      <c r="D4008" s="261" t="s">
        <v>47</v>
      </c>
      <c r="E4008" s="261" t="s">
        <v>1020</v>
      </c>
      <c r="F4008" s="385" t="s">
        <v>3970</v>
      </c>
      <c r="G4008" s="385"/>
      <c r="H4008" s="279" t="s">
        <v>950</v>
      </c>
      <c r="I4008" s="282">
        <v>0.25</v>
      </c>
      <c r="J4008" s="281">
        <v>24.73</v>
      </c>
      <c r="K4008" s="281">
        <v>6.18</v>
      </c>
      <c r="O4008" s="46"/>
      <c r="P4008" s="46"/>
      <c r="Q4008" s="46"/>
      <c r="R4008" s="46"/>
      <c r="S4008" s="46"/>
      <c r="T4008" s="46"/>
      <c r="U4008" s="46"/>
      <c r="V4008" s="46"/>
      <c r="W4008" s="46"/>
      <c r="X4008" s="46"/>
      <c r="Y4008" s="46"/>
    </row>
    <row r="4009" spans="1:25" ht="15" customHeight="1" x14ac:dyDescent="0.2">
      <c r="A4009" s="46"/>
      <c r="B4009" s="262" t="s">
        <v>919</v>
      </c>
      <c r="C4009" s="284" t="s">
        <v>3358</v>
      </c>
      <c r="D4009" s="262" t="s">
        <v>284</v>
      </c>
      <c r="E4009" s="262" t="s">
        <v>3359</v>
      </c>
      <c r="F4009" s="389" t="s">
        <v>923</v>
      </c>
      <c r="G4009" s="389"/>
      <c r="H4009" s="283" t="s">
        <v>49</v>
      </c>
      <c r="I4009" s="286">
        <v>1</v>
      </c>
      <c r="J4009" s="285">
        <v>581.91</v>
      </c>
      <c r="K4009" s="285">
        <v>581.91</v>
      </c>
      <c r="O4009" s="46"/>
      <c r="P4009" s="46"/>
      <c r="Q4009" s="46"/>
      <c r="R4009" s="46"/>
      <c r="S4009" s="46"/>
      <c r="T4009" s="46"/>
      <c r="U4009" s="46"/>
      <c r="V4009" s="46"/>
      <c r="W4009" s="46"/>
      <c r="X4009" s="46"/>
      <c r="Y4009" s="46"/>
    </row>
    <row r="4010" spans="1:25" ht="15" customHeight="1" x14ac:dyDescent="0.2">
      <c r="A4010" s="46"/>
      <c r="B4010" s="263"/>
      <c r="C4010" s="263"/>
      <c r="D4010" s="263"/>
      <c r="E4010" s="263"/>
      <c r="F4010" s="263" t="s">
        <v>924</v>
      </c>
      <c r="G4010" s="289">
        <v>12.87</v>
      </c>
      <c r="H4010" s="263" t="s">
        <v>925</v>
      </c>
      <c r="I4010" s="289">
        <v>0</v>
      </c>
      <c r="J4010" s="263" t="s">
        <v>926</v>
      </c>
      <c r="K4010" s="289">
        <v>12.87</v>
      </c>
      <c r="O4010" s="46"/>
      <c r="P4010" s="46"/>
      <c r="Q4010" s="46"/>
      <c r="R4010" s="46"/>
      <c r="S4010" s="46"/>
      <c r="T4010" s="46"/>
      <c r="U4010" s="46"/>
      <c r="V4010" s="46"/>
      <c r="W4010" s="46"/>
      <c r="X4010" s="46"/>
      <c r="Y4010" s="46"/>
    </row>
    <row r="4011" spans="1:25" ht="15" customHeight="1" x14ac:dyDescent="0.2">
      <c r="A4011" s="46"/>
      <c r="B4011" s="263"/>
      <c r="C4011" s="263"/>
      <c r="D4011" s="263"/>
      <c r="E4011" s="263"/>
      <c r="F4011" s="263" t="s">
        <v>927</v>
      </c>
      <c r="G4011" s="289">
        <v>80.61</v>
      </c>
      <c r="H4011" s="263"/>
      <c r="I4011" s="386" t="s">
        <v>928</v>
      </c>
      <c r="J4011" s="386"/>
      <c r="K4011" s="289">
        <v>677.31</v>
      </c>
      <c r="O4011" s="46"/>
      <c r="P4011" s="46"/>
      <c r="Q4011" s="46"/>
      <c r="R4011" s="46"/>
      <c r="S4011" s="46"/>
      <c r="T4011" s="46"/>
      <c r="U4011" s="46"/>
      <c r="V4011" s="46"/>
      <c r="W4011" s="46"/>
      <c r="X4011" s="46"/>
      <c r="Y4011" s="46"/>
    </row>
    <row r="4012" spans="1:25" ht="15" customHeight="1" x14ac:dyDescent="0.2">
      <c r="A4012" s="46"/>
      <c r="B4012" s="401" t="s">
        <v>2776</v>
      </c>
      <c r="C4012" s="401"/>
      <c r="D4012" s="401"/>
      <c r="E4012" s="401"/>
      <c r="F4012" s="401"/>
      <c r="G4012" s="401"/>
      <c r="H4012" s="401"/>
      <c r="I4012" s="401"/>
      <c r="J4012" s="401"/>
      <c r="K4012" s="401"/>
      <c r="O4012" s="46"/>
      <c r="P4012" s="46"/>
      <c r="Q4012" s="46"/>
      <c r="R4012" s="46"/>
      <c r="S4012" s="46"/>
      <c r="T4012" s="46"/>
      <c r="U4012" s="46"/>
      <c r="V4012" s="46"/>
      <c r="W4012" s="46"/>
      <c r="X4012" s="46"/>
      <c r="Y4012" s="46"/>
    </row>
    <row r="4013" spans="1:25" ht="15" customHeight="1" thickBot="1" x14ac:dyDescent="0.25">
      <c r="A4013" s="46"/>
      <c r="B4013" s="425" t="s">
        <v>3374</v>
      </c>
      <c r="C4013" s="425"/>
      <c r="D4013" s="425"/>
      <c r="E4013" s="425"/>
      <c r="F4013" s="425"/>
      <c r="G4013" s="425"/>
      <c r="H4013" s="425"/>
      <c r="I4013" s="425"/>
      <c r="J4013" s="425"/>
      <c r="K4013" s="425"/>
      <c r="O4013" s="46"/>
      <c r="P4013" s="46"/>
      <c r="Q4013" s="46"/>
      <c r="R4013" s="46"/>
      <c r="S4013" s="46"/>
      <c r="T4013" s="46"/>
      <c r="U4013" s="46"/>
      <c r="V4013" s="46"/>
      <c r="W4013" s="46"/>
      <c r="X4013" s="46"/>
      <c r="Y4013" s="46"/>
    </row>
    <row r="4014" spans="1:25" ht="15" customHeight="1" thickTop="1" x14ac:dyDescent="0.2">
      <c r="A4014" s="46"/>
      <c r="B4014" s="278"/>
      <c r="C4014" s="278"/>
      <c r="D4014" s="278"/>
      <c r="E4014" s="278"/>
      <c r="F4014" s="278"/>
      <c r="G4014" s="278"/>
      <c r="H4014" s="278"/>
      <c r="I4014" s="278"/>
      <c r="J4014" s="278"/>
      <c r="K4014" s="278"/>
      <c r="O4014" s="46"/>
      <c r="P4014" s="46"/>
      <c r="Q4014" s="46"/>
      <c r="R4014" s="46"/>
      <c r="S4014" s="46"/>
      <c r="T4014" s="46"/>
      <c r="U4014" s="46"/>
      <c r="V4014" s="46"/>
      <c r="W4014" s="46"/>
      <c r="X4014" s="46"/>
      <c r="Y4014" s="46"/>
    </row>
    <row r="4015" spans="1:25" ht="15" customHeight="1" x14ac:dyDescent="0.2">
      <c r="A4015" s="46"/>
      <c r="B4015" s="259" t="s">
        <v>891</v>
      </c>
      <c r="C4015" s="267" t="s">
        <v>24</v>
      </c>
      <c r="D4015" s="259" t="s">
        <v>25</v>
      </c>
      <c r="E4015" s="259" t="s">
        <v>26</v>
      </c>
      <c r="F4015" s="387" t="s">
        <v>917</v>
      </c>
      <c r="G4015" s="387"/>
      <c r="H4015" s="271" t="s">
        <v>27</v>
      </c>
      <c r="I4015" s="267" t="s">
        <v>28</v>
      </c>
      <c r="J4015" s="267" t="s">
        <v>29</v>
      </c>
      <c r="K4015" s="267" t="s">
        <v>30</v>
      </c>
      <c r="O4015" s="46"/>
      <c r="P4015" s="46"/>
      <c r="Q4015" s="46"/>
      <c r="R4015" s="46"/>
      <c r="S4015" s="46"/>
      <c r="T4015" s="46"/>
      <c r="U4015" s="46"/>
      <c r="V4015" s="46"/>
      <c r="W4015" s="46"/>
      <c r="X4015" s="46"/>
      <c r="Y4015" s="46"/>
    </row>
    <row r="4016" spans="1:25" ht="15" customHeight="1" x14ac:dyDescent="0.2">
      <c r="A4016" s="46"/>
      <c r="B4016" s="260" t="s">
        <v>918</v>
      </c>
      <c r="C4016" s="275" t="s">
        <v>3268</v>
      </c>
      <c r="D4016" s="260" t="s">
        <v>73</v>
      </c>
      <c r="E4016" s="260" t="s">
        <v>3269</v>
      </c>
      <c r="F4016" s="388" t="s">
        <v>1646</v>
      </c>
      <c r="G4016" s="388"/>
      <c r="H4016" s="274" t="s">
        <v>49</v>
      </c>
      <c r="I4016" s="277">
        <v>1</v>
      </c>
      <c r="J4016" s="276">
        <v>1177.4100000000001</v>
      </c>
      <c r="K4016" s="276">
        <v>1177.4100000000001</v>
      </c>
      <c r="O4016" s="46"/>
      <c r="P4016" s="46"/>
      <c r="Q4016" s="46"/>
      <c r="R4016" s="46"/>
      <c r="S4016" s="46"/>
      <c r="T4016" s="46"/>
      <c r="U4016" s="46"/>
      <c r="V4016" s="46"/>
      <c r="W4016" s="46"/>
      <c r="X4016" s="46"/>
      <c r="Y4016" s="46"/>
    </row>
    <row r="4017" spans="1:25" ht="15" customHeight="1" x14ac:dyDescent="0.2">
      <c r="A4017" s="46"/>
      <c r="B4017" s="261" t="s">
        <v>953</v>
      </c>
      <c r="C4017" s="280" t="s">
        <v>991</v>
      </c>
      <c r="D4017" s="261" t="s">
        <v>47</v>
      </c>
      <c r="E4017" s="261" t="s">
        <v>992</v>
      </c>
      <c r="F4017" s="385" t="s">
        <v>3970</v>
      </c>
      <c r="G4017" s="385"/>
      <c r="H4017" s="279" t="s">
        <v>950</v>
      </c>
      <c r="I4017" s="282">
        <v>1.5</v>
      </c>
      <c r="J4017" s="281">
        <v>43.64</v>
      </c>
      <c r="K4017" s="281">
        <v>65.459999999999994</v>
      </c>
      <c r="O4017" s="46"/>
      <c r="P4017" s="46"/>
      <c r="Q4017" s="46"/>
      <c r="R4017" s="46"/>
      <c r="S4017" s="46"/>
      <c r="T4017" s="46"/>
      <c r="U4017" s="46"/>
      <c r="V4017" s="46"/>
      <c r="W4017" s="46"/>
      <c r="X4017" s="46"/>
      <c r="Y4017" s="46"/>
    </row>
    <row r="4018" spans="1:25" ht="15" customHeight="1" x14ac:dyDescent="0.2">
      <c r="A4018" s="46"/>
      <c r="B4018" s="261" t="s">
        <v>953</v>
      </c>
      <c r="C4018" s="280" t="s">
        <v>1019</v>
      </c>
      <c r="D4018" s="261" t="s">
        <v>47</v>
      </c>
      <c r="E4018" s="261" t="s">
        <v>1020</v>
      </c>
      <c r="F4018" s="385" t="s">
        <v>3970</v>
      </c>
      <c r="G4018" s="385"/>
      <c r="H4018" s="279" t="s">
        <v>950</v>
      </c>
      <c r="I4018" s="282">
        <v>1.5</v>
      </c>
      <c r="J4018" s="281">
        <v>24.73</v>
      </c>
      <c r="K4018" s="281">
        <v>37.090000000000003</v>
      </c>
      <c r="O4018" s="46"/>
      <c r="P4018" s="46"/>
      <c r="Q4018" s="46"/>
      <c r="R4018" s="46"/>
      <c r="S4018" s="46"/>
      <c r="T4018" s="46"/>
      <c r="U4018" s="46"/>
      <c r="V4018" s="46"/>
      <c r="W4018" s="46"/>
      <c r="X4018" s="46"/>
      <c r="Y4018" s="46"/>
    </row>
    <row r="4019" spans="1:25" ht="15" customHeight="1" x14ac:dyDescent="0.2">
      <c r="A4019" s="46"/>
      <c r="B4019" s="262" t="s">
        <v>919</v>
      </c>
      <c r="C4019" s="284" t="s">
        <v>3360</v>
      </c>
      <c r="D4019" s="262" t="s">
        <v>39</v>
      </c>
      <c r="E4019" s="262" t="s">
        <v>3361</v>
      </c>
      <c r="F4019" s="389" t="s">
        <v>923</v>
      </c>
      <c r="G4019" s="389"/>
      <c r="H4019" s="283" t="s">
        <v>304</v>
      </c>
      <c r="I4019" s="286">
        <v>1</v>
      </c>
      <c r="J4019" s="285">
        <v>1074.8599999999999</v>
      </c>
      <c r="K4019" s="285">
        <v>1074.8599999999999</v>
      </c>
      <c r="O4019" s="46"/>
      <c r="P4019" s="46"/>
      <c r="Q4019" s="46"/>
      <c r="R4019" s="46"/>
      <c r="S4019" s="46"/>
      <c r="T4019" s="46"/>
      <c r="U4019" s="46"/>
      <c r="V4019" s="46"/>
      <c r="W4019" s="46"/>
      <c r="X4019" s="46"/>
      <c r="Y4019" s="46"/>
    </row>
    <row r="4020" spans="1:25" ht="15" customHeight="1" x14ac:dyDescent="0.2">
      <c r="A4020" s="46"/>
      <c r="B4020" s="263"/>
      <c r="C4020" s="263"/>
      <c r="D4020" s="263"/>
      <c r="E4020" s="263"/>
      <c r="F4020" s="263" t="s">
        <v>924</v>
      </c>
      <c r="G4020" s="289">
        <v>89.98</v>
      </c>
      <c r="H4020" s="263" t="s">
        <v>925</v>
      </c>
      <c r="I4020" s="289">
        <v>0</v>
      </c>
      <c r="J4020" s="263" t="s">
        <v>926</v>
      </c>
      <c r="K4020" s="289">
        <v>89.98</v>
      </c>
      <c r="O4020" s="46"/>
      <c r="P4020" s="46"/>
      <c r="Q4020" s="46"/>
      <c r="R4020" s="46"/>
      <c r="S4020" s="46"/>
      <c r="T4020" s="46"/>
      <c r="U4020" s="46"/>
      <c r="V4020" s="46"/>
      <c r="W4020" s="46"/>
      <c r="X4020" s="46"/>
      <c r="Y4020" s="46"/>
    </row>
    <row r="4021" spans="1:25" ht="15" customHeight="1" x14ac:dyDescent="0.2">
      <c r="A4021" s="46"/>
      <c r="B4021" s="263"/>
      <c r="C4021" s="263"/>
      <c r="D4021" s="263"/>
      <c r="E4021" s="263"/>
      <c r="F4021" s="263" t="s">
        <v>927</v>
      </c>
      <c r="G4021" s="289">
        <v>159.06</v>
      </c>
      <c r="H4021" s="263"/>
      <c r="I4021" s="386" t="s">
        <v>928</v>
      </c>
      <c r="J4021" s="386"/>
      <c r="K4021" s="289">
        <v>1336.47</v>
      </c>
      <c r="O4021" s="46"/>
      <c r="P4021" s="46"/>
      <c r="Q4021" s="46"/>
      <c r="R4021" s="46"/>
      <c r="S4021" s="46"/>
      <c r="T4021" s="46"/>
      <c r="U4021" s="46"/>
      <c r="V4021" s="46"/>
      <c r="W4021" s="46"/>
      <c r="X4021" s="46"/>
      <c r="Y4021" s="46"/>
    </row>
    <row r="4022" spans="1:25" ht="15" customHeight="1" x14ac:dyDescent="0.2">
      <c r="A4022" s="46"/>
      <c r="B4022" s="401" t="s">
        <v>2776</v>
      </c>
      <c r="C4022" s="401"/>
      <c r="D4022" s="401"/>
      <c r="E4022" s="401"/>
      <c r="F4022" s="401"/>
      <c r="G4022" s="401"/>
      <c r="H4022" s="401"/>
      <c r="I4022" s="401"/>
      <c r="J4022" s="401"/>
      <c r="K4022" s="401"/>
      <c r="O4022" s="46"/>
      <c r="P4022" s="46"/>
      <c r="Q4022" s="46"/>
      <c r="R4022" s="46"/>
      <c r="S4022" s="46"/>
      <c r="T4022" s="46"/>
      <c r="U4022" s="46"/>
      <c r="V4022" s="46"/>
      <c r="W4022" s="46"/>
      <c r="X4022" s="46"/>
      <c r="Y4022" s="46"/>
    </row>
    <row r="4023" spans="1:25" ht="15" customHeight="1" thickBot="1" x14ac:dyDescent="0.25">
      <c r="A4023" s="46"/>
      <c r="B4023" s="425" t="s">
        <v>3375</v>
      </c>
      <c r="C4023" s="425"/>
      <c r="D4023" s="425"/>
      <c r="E4023" s="425"/>
      <c r="F4023" s="425"/>
      <c r="G4023" s="425"/>
      <c r="H4023" s="425"/>
      <c r="I4023" s="425"/>
      <c r="J4023" s="425"/>
      <c r="K4023" s="425"/>
      <c r="O4023" s="46"/>
      <c r="P4023" s="46"/>
      <c r="Q4023" s="46"/>
      <c r="R4023" s="46"/>
      <c r="S4023" s="46"/>
      <c r="T4023" s="46"/>
      <c r="U4023" s="46"/>
      <c r="V4023" s="46"/>
      <c r="W4023" s="46"/>
      <c r="X4023" s="46"/>
      <c r="Y4023" s="46"/>
    </row>
    <row r="4024" spans="1:25" ht="15" customHeight="1" thickTop="1" x14ac:dyDescent="0.2">
      <c r="A4024" s="46"/>
      <c r="B4024" s="278"/>
      <c r="C4024" s="278"/>
      <c r="D4024" s="278"/>
      <c r="E4024" s="278"/>
      <c r="F4024" s="278"/>
      <c r="G4024" s="278"/>
      <c r="H4024" s="278"/>
      <c r="I4024" s="278"/>
      <c r="J4024" s="278"/>
      <c r="K4024" s="278"/>
      <c r="O4024" s="46"/>
      <c r="P4024" s="46"/>
      <c r="Q4024" s="46"/>
      <c r="R4024" s="46"/>
      <c r="S4024" s="46"/>
      <c r="T4024" s="46"/>
      <c r="U4024" s="46"/>
      <c r="V4024" s="46"/>
      <c r="W4024" s="46"/>
      <c r="X4024" s="46"/>
      <c r="Y4024" s="46"/>
    </row>
    <row r="4025" spans="1:25" ht="15" customHeight="1" x14ac:dyDescent="0.2">
      <c r="A4025" s="46"/>
      <c r="B4025" s="259" t="s">
        <v>893</v>
      </c>
      <c r="C4025" s="267" t="s">
        <v>24</v>
      </c>
      <c r="D4025" s="259" t="s">
        <v>25</v>
      </c>
      <c r="E4025" s="259" t="s">
        <v>26</v>
      </c>
      <c r="F4025" s="387" t="s">
        <v>917</v>
      </c>
      <c r="G4025" s="387"/>
      <c r="H4025" s="271" t="s">
        <v>27</v>
      </c>
      <c r="I4025" s="267" t="s">
        <v>28</v>
      </c>
      <c r="J4025" s="267" t="s">
        <v>29</v>
      </c>
      <c r="K4025" s="267" t="s">
        <v>30</v>
      </c>
      <c r="O4025" s="46"/>
      <c r="P4025" s="46"/>
      <c r="Q4025" s="46"/>
      <c r="R4025" s="46"/>
      <c r="S4025" s="46"/>
      <c r="T4025" s="46"/>
      <c r="U4025" s="46"/>
      <c r="V4025" s="46"/>
      <c r="W4025" s="46"/>
      <c r="X4025" s="46"/>
      <c r="Y4025" s="46"/>
    </row>
    <row r="4026" spans="1:25" ht="15" customHeight="1" x14ac:dyDescent="0.2">
      <c r="A4026" s="46"/>
      <c r="B4026" s="260" t="s">
        <v>918</v>
      </c>
      <c r="C4026" s="275" t="s">
        <v>889</v>
      </c>
      <c r="D4026" s="260" t="s">
        <v>73</v>
      </c>
      <c r="E4026" s="260" t="s">
        <v>890</v>
      </c>
      <c r="F4026" s="388" t="s">
        <v>1827</v>
      </c>
      <c r="G4026" s="388"/>
      <c r="H4026" s="274" t="s">
        <v>49</v>
      </c>
      <c r="I4026" s="277">
        <v>1</v>
      </c>
      <c r="J4026" s="276">
        <v>202.61</v>
      </c>
      <c r="K4026" s="276">
        <v>202.61</v>
      </c>
      <c r="O4026" s="46"/>
      <c r="P4026" s="46"/>
      <c r="Q4026" s="46"/>
      <c r="R4026" s="46"/>
      <c r="S4026" s="46"/>
      <c r="T4026" s="46"/>
      <c r="U4026" s="46"/>
      <c r="V4026" s="46"/>
      <c r="W4026" s="46"/>
      <c r="X4026" s="46"/>
      <c r="Y4026" s="46"/>
    </row>
    <row r="4027" spans="1:25" ht="15" customHeight="1" x14ac:dyDescent="0.2">
      <c r="A4027" s="46"/>
      <c r="B4027" s="261" t="s">
        <v>953</v>
      </c>
      <c r="C4027" s="280" t="s">
        <v>991</v>
      </c>
      <c r="D4027" s="261" t="s">
        <v>47</v>
      </c>
      <c r="E4027" s="261" t="s">
        <v>992</v>
      </c>
      <c r="F4027" s="385" t="s">
        <v>3970</v>
      </c>
      <c r="G4027" s="385"/>
      <c r="H4027" s="279" t="s">
        <v>950</v>
      </c>
      <c r="I4027" s="282">
        <v>0.25</v>
      </c>
      <c r="J4027" s="281">
        <v>43.64</v>
      </c>
      <c r="K4027" s="281">
        <v>10.91</v>
      </c>
      <c r="O4027" s="46"/>
      <c r="P4027" s="46"/>
      <c r="Q4027" s="46"/>
      <c r="R4027" s="46"/>
      <c r="S4027" s="46"/>
      <c r="T4027" s="46"/>
      <c r="U4027" s="46"/>
      <c r="V4027" s="46"/>
      <c r="W4027" s="46"/>
      <c r="X4027" s="46"/>
      <c r="Y4027" s="46"/>
    </row>
    <row r="4028" spans="1:25" ht="15" customHeight="1" x14ac:dyDescent="0.2">
      <c r="A4028" s="46"/>
      <c r="B4028" s="262" t="s">
        <v>919</v>
      </c>
      <c r="C4028" s="284" t="s">
        <v>1829</v>
      </c>
      <c r="D4028" s="262" t="s">
        <v>1830</v>
      </c>
      <c r="E4028" s="262" t="s">
        <v>1831</v>
      </c>
      <c r="F4028" s="389" t="s">
        <v>923</v>
      </c>
      <c r="G4028" s="389"/>
      <c r="H4028" s="283" t="s">
        <v>528</v>
      </c>
      <c r="I4028" s="286">
        <v>1</v>
      </c>
      <c r="J4028" s="285">
        <v>87.7</v>
      </c>
      <c r="K4028" s="285">
        <v>87.7</v>
      </c>
      <c r="O4028" s="46"/>
      <c r="P4028" s="46"/>
      <c r="Q4028" s="46"/>
      <c r="R4028" s="46"/>
      <c r="S4028" s="46"/>
      <c r="T4028" s="46"/>
      <c r="U4028" s="46"/>
      <c r="V4028" s="46"/>
      <c r="W4028" s="46"/>
      <c r="X4028" s="46"/>
      <c r="Y4028" s="46"/>
    </row>
    <row r="4029" spans="1:25" ht="15" customHeight="1" x14ac:dyDescent="0.2">
      <c r="A4029" s="46"/>
      <c r="B4029" s="262" t="s">
        <v>919</v>
      </c>
      <c r="C4029" s="284" t="s">
        <v>1828</v>
      </c>
      <c r="D4029" s="262" t="s">
        <v>43</v>
      </c>
      <c r="E4029" s="262" t="s">
        <v>2771</v>
      </c>
      <c r="F4029" s="389" t="s">
        <v>923</v>
      </c>
      <c r="G4029" s="389"/>
      <c r="H4029" s="283" t="s">
        <v>49</v>
      </c>
      <c r="I4029" s="286">
        <v>1</v>
      </c>
      <c r="J4029" s="285">
        <v>104</v>
      </c>
      <c r="K4029" s="285">
        <v>104</v>
      </c>
      <c r="O4029" s="46"/>
      <c r="P4029" s="46"/>
      <c r="Q4029" s="46"/>
      <c r="R4029" s="46"/>
      <c r="S4029" s="46"/>
      <c r="T4029" s="46"/>
      <c r="U4029" s="46"/>
      <c r="V4029" s="46"/>
      <c r="W4029" s="46"/>
      <c r="X4029" s="46"/>
      <c r="Y4029" s="46"/>
    </row>
    <row r="4030" spans="1:25" ht="15" customHeight="1" x14ac:dyDescent="0.2">
      <c r="A4030" s="46"/>
      <c r="B4030" s="263"/>
      <c r="C4030" s="263"/>
      <c r="D4030" s="263"/>
      <c r="E4030" s="263"/>
      <c r="F4030" s="263" t="s">
        <v>924</v>
      </c>
      <c r="G4030" s="289">
        <v>9.84</v>
      </c>
      <c r="H4030" s="263" t="s">
        <v>925</v>
      </c>
      <c r="I4030" s="289">
        <v>0</v>
      </c>
      <c r="J4030" s="263" t="s">
        <v>926</v>
      </c>
      <c r="K4030" s="289">
        <v>9.84</v>
      </c>
      <c r="O4030" s="46"/>
      <c r="P4030" s="46"/>
      <c r="Q4030" s="46"/>
      <c r="R4030" s="46"/>
      <c r="S4030" s="46"/>
      <c r="T4030" s="46"/>
      <c r="U4030" s="46"/>
      <c r="V4030" s="46"/>
      <c r="W4030" s="46"/>
      <c r="X4030" s="46"/>
      <c r="Y4030" s="46"/>
    </row>
    <row r="4031" spans="1:25" ht="15" customHeight="1" x14ac:dyDescent="0.2">
      <c r="A4031" s="46"/>
      <c r="B4031" s="263"/>
      <c r="C4031" s="263"/>
      <c r="D4031" s="263"/>
      <c r="E4031" s="263"/>
      <c r="F4031" s="263" t="s">
        <v>927</v>
      </c>
      <c r="G4031" s="289">
        <v>42.16</v>
      </c>
      <c r="H4031" s="263"/>
      <c r="I4031" s="386" t="s">
        <v>928</v>
      </c>
      <c r="J4031" s="386"/>
      <c r="K4031" s="289">
        <v>244.77</v>
      </c>
      <c r="O4031" s="46"/>
      <c r="P4031" s="46"/>
      <c r="Q4031" s="46"/>
      <c r="R4031" s="46"/>
      <c r="S4031" s="46"/>
      <c r="T4031" s="46"/>
      <c r="U4031" s="46"/>
      <c r="V4031" s="46"/>
      <c r="W4031" s="46"/>
      <c r="X4031" s="46"/>
      <c r="Y4031" s="46"/>
    </row>
    <row r="4032" spans="1:25" ht="15" customHeight="1" x14ac:dyDescent="0.2">
      <c r="A4032" s="46"/>
      <c r="B4032" s="401" t="s">
        <v>2776</v>
      </c>
      <c r="C4032" s="401"/>
      <c r="D4032" s="401"/>
      <c r="E4032" s="401"/>
      <c r="F4032" s="401"/>
      <c r="G4032" s="401"/>
      <c r="H4032" s="401"/>
      <c r="I4032" s="401"/>
      <c r="J4032" s="401"/>
      <c r="K4032" s="401"/>
      <c r="O4032" s="46"/>
      <c r="P4032" s="46"/>
      <c r="Q4032" s="46"/>
      <c r="R4032" s="46"/>
      <c r="S4032" s="46"/>
      <c r="T4032" s="46"/>
      <c r="U4032" s="46"/>
      <c r="V4032" s="46"/>
      <c r="W4032" s="46"/>
      <c r="X4032" s="46"/>
      <c r="Y4032" s="46"/>
    </row>
    <row r="4033" spans="1:25" ht="15" customHeight="1" thickBot="1" x14ac:dyDescent="0.25">
      <c r="A4033" s="46"/>
      <c r="B4033" s="425" t="s">
        <v>2866</v>
      </c>
      <c r="C4033" s="425"/>
      <c r="D4033" s="425"/>
      <c r="E4033" s="425"/>
      <c r="F4033" s="425"/>
      <c r="G4033" s="425"/>
      <c r="H4033" s="425"/>
      <c r="I4033" s="425"/>
      <c r="J4033" s="425"/>
      <c r="K4033" s="425"/>
      <c r="O4033" s="46"/>
      <c r="P4033" s="46"/>
      <c r="Q4033" s="46"/>
      <c r="R4033" s="46"/>
      <c r="S4033" s="46"/>
      <c r="T4033" s="46"/>
      <c r="U4033" s="46"/>
      <c r="V4033" s="46"/>
      <c r="W4033" s="46"/>
      <c r="X4033" s="46"/>
      <c r="Y4033" s="46"/>
    </row>
    <row r="4034" spans="1:25" ht="15" customHeight="1" thickTop="1" x14ac:dyDescent="0.2">
      <c r="A4034" s="46"/>
      <c r="B4034" s="278"/>
      <c r="C4034" s="278"/>
      <c r="D4034" s="278"/>
      <c r="E4034" s="278"/>
      <c r="F4034" s="278"/>
      <c r="G4034" s="278"/>
      <c r="H4034" s="278"/>
      <c r="I4034" s="278"/>
      <c r="J4034" s="278"/>
      <c r="K4034" s="278"/>
      <c r="O4034" s="46"/>
      <c r="P4034" s="46"/>
      <c r="Q4034" s="46"/>
      <c r="R4034" s="46"/>
      <c r="S4034" s="46"/>
      <c r="T4034" s="46"/>
      <c r="U4034" s="46"/>
      <c r="V4034" s="46"/>
      <c r="W4034" s="46"/>
      <c r="X4034" s="46"/>
      <c r="Y4034" s="46"/>
    </row>
    <row r="4035" spans="1:25" ht="15" customHeight="1" x14ac:dyDescent="0.2">
      <c r="A4035" s="46"/>
      <c r="B4035" s="259" t="s">
        <v>894</v>
      </c>
      <c r="C4035" s="267" t="s">
        <v>24</v>
      </c>
      <c r="D4035" s="259" t="s">
        <v>25</v>
      </c>
      <c r="E4035" s="259" t="s">
        <v>26</v>
      </c>
      <c r="F4035" s="387" t="s">
        <v>917</v>
      </c>
      <c r="G4035" s="387"/>
      <c r="H4035" s="271" t="s">
        <v>27</v>
      </c>
      <c r="I4035" s="267" t="s">
        <v>28</v>
      </c>
      <c r="J4035" s="267" t="s">
        <v>29</v>
      </c>
      <c r="K4035" s="267" t="s">
        <v>30</v>
      </c>
      <c r="O4035" s="46"/>
      <c r="P4035" s="46"/>
      <c r="Q4035" s="46"/>
      <c r="R4035" s="46"/>
      <c r="S4035" s="46"/>
      <c r="T4035" s="46"/>
      <c r="U4035" s="46"/>
      <c r="V4035" s="46"/>
      <c r="W4035" s="46"/>
      <c r="X4035" s="46"/>
      <c r="Y4035" s="46"/>
    </row>
    <row r="4036" spans="1:25" ht="15" customHeight="1" x14ac:dyDescent="0.2">
      <c r="A4036" s="46"/>
      <c r="B4036" s="260" t="s">
        <v>918</v>
      </c>
      <c r="C4036" s="275" t="s">
        <v>2611</v>
      </c>
      <c r="D4036" s="260" t="s">
        <v>73</v>
      </c>
      <c r="E4036" s="260" t="s">
        <v>2612</v>
      </c>
      <c r="F4036" s="388" t="s">
        <v>1646</v>
      </c>
      <c r="G4036" s="388"/>
      <c r="H4036" s="274" t="s">
        <v>49</v>
      </c>
      <c r="I4036" s="277">
        <v>1</v>
      </c>
      <c r="J4036" s="276">
        <v>1317.11</v>
      </c>
      <c r="K4036" s="276">
        <v>1317.11</v>
      </c>
      <c r="O4036" s="46"/>
      <c r="P4036" s="46"/>
      <c r="Q4036" s="46"/>
      <c r="R4036" s="46"/>
      <c r="S4036" s="46"/>
      <c r="T4036" s="46"/>
      <c r="U4036" s="46"/>
      <c r="V4036" s="46"/>
      <c r="W4036" s="46"/>
      <c r="X4036" s="46"/>
      <c r="Y4036" s="46"/>
    </row>
    <row r="4037" spans="1:25" ht="15" customHeight="1" x14ac:dyDescent="0.2">
      <c r="A4037" s="46"/>
      <c r="B4037" s="261" t="s">
        <v>953</v>
      </c>
      <c r="C4037" s="280" t="s">
        <v>954</v>
      </c>
      <c r="D4037" s="261" t="s">
        <v>47</v>
      </c>
      <c r="E4037" s="261" t="s">
        <v>955</v>
      </c>
      <c r="F4037" s="385" t="s">
        <v>3970</v>
      </c>
      <c r="G4037" s="385"/>
      <c r="H4037" s="279" t="s">
        <v>950</v>
      </c>
      <c r="I4037" s="282">
        <v>0.4</v>
      </c>
      <c r="J4037" s="281">
        <v>34.46</v>
      </c>
      <c r="K4037" s="281">
        <v>13.78</v>
      </c>
      <c r="O4037" s="46"/>
      <c r="P4037" s="46"/>
      <c r="Q4037" s="46"/>
      <c r="R4037" s="46"/>
      <c r="S4037" s="46"/>
      <c r="T4037" s="46"/>
      <c r="U4037" s="46"/>
      <c r="V4037" s="46"/>
      <c r="W4037" s="46"/>
      <c r="X4037" s="46"/>
      <c r="Y4037" s="46"/>
    </row>
    <row r="4038" spans="1:25" ht="15" customHeight="1" x14ac:dyDescent="0.2">
      <c r="A4038" s="46"/>
      <c r="B4038" s="261" t="s">
        <v>953</v>
      </c>
      <c r="C4038" s="280" t="s">
        <v>1019</v>
      </c>
      <c r="D4038" s="261" t="s">
        <v>47</v>
      </c>
      <c r="E4038" s="261" t="s">
        <v>1020</v>
      </c>
      <c r="F4038" s="385" t="s">
        <v>3970</v>
      </c>
      <c r="G4038" s="385"/>
      <c r="H4038" s="279" t="s">
        <v>950</v>
      </c>
      <c r="I4038" s="282">
        <v>0.4</v>
      </c>
      <c r="J4038" s="281">
        <v>24.73</v>
      </c>
      <c r="K4038" s="281">
        <v>9.89</v>
      </c>
      <c r="O4038" s="46"/>
      <c r="P4038" s="46"/>
      <c r="Q4038" s="46"/>
      <c r="R4038" s="46"/>
      <c r="S4038" s="46"/>
      <c r="T4038" s="46"/>
      <c r="U4038" s="46"/>
      <c r="V4038" s="46"/>
      <c r="W4038" s="46"/>
      <c r="X4038" s="46"/>
      <c r="Y4038" s="46"/>
    </row>
    <row r="4039" spans="1:25" ht="15" customHeight="1" x14ac:dyDescent="0.2">
      <c r="A4039" s="46"/>
      <c r="B4039" s="262" t="s">
        <v>919</v>
      </c>
      <c r="C4039" s="284" t="s">
        <v>2772</v>
      </c>
      <c r="D4039" s="262" t="s">
        <v>39</v>
      </c>
      <c r="E4039" s="262" t="s">
        <v>892</v>
      </c>
      <c r="F4039" s="389" t="s">
        <v>923</v>
      </c>
      <c r="G4039" s="389"/>
      <c r="H4039" s="283" t="s">
        <v>304</v>
      </c>
      <c r="I4039" s="286">
        <v>1</v>
      </c>
      <c r="J4039" s="285">
        <v>1293.44</v>
      </c>
      <c r="K4039" s="285">
        <v>1293.44</v>
      </c>
      <c r="O4039" s="46"/>
      <c r="P4039" s="46"/>
      <c r="Q4039" s="46"/>
      <c r="R4039" s="46"/>
      <c r="S4039" s="46"/>
      <c r="T4039" s="46"/>
      <c r="U4039" s="46"/>
      <c r="V4039" s="46"/>
      <c r="W4039" s="46"/>
      <c r="X4039" s="46"/>
      <c r="Y4039" s="46"/>
    </row>
    <row r="4040" spans="1:25" ht="15" customHeight="1" x14ac:dyDescent="0.2">
      <c r="A4040" s="46"/>
      <c r="B4040" s="263"/>
      <c r="C4040" s="263"/>
      <c r="D4040" s="263"/>
      <c r="E4040" s="263"/>
      <c r="F4040" s="263" t="s">
        <v>924</v>
      </c>
      <c r="G4040" s="289">
        <v>20.59</v>
      </c>
      <c r="H4040" s="263" t="s">
        <v>925</v>
      </c>
      <c r="I4040" s="289">
        <v>0</v>
      </c>
      <c r="J4040" s="263" t="s">
        <v>926</v>
      </c>
      <c r="K4040" s="289">
        <v>20.59</v>
      </c>
      <c r="O4040" s="46"/>
      <c r="P4040" s="46"/>
      <c r="Q4040" s="46"/>
      <c r="R4040" s="46"/>
      <c r="S4040" s="46"/>
      <c r="T4040" s="46"/>
      <c r="U4040" s="46"/>
      <c r="V4040" s="46"/>
      <c r="W4040" s="46"/>
      <c r="X4040" s="46"/>
      <c r="Y4040" s="46"/>
    </row>
    <row r="4041" spans="1:25" ht="15" customHeight="1" x14ac:dyDescent="0.2">
      <c r="A4041" s="46"/>
      <c r="B4041" s="263"/>
      <c r="C4041" s="263"/>
      <c r="D4041" s="263"/>
      <c r="E4041" s="263"/>
      <c r="F4041" s="263" t="s">
        <v>927</v>
      </c>
      <c r="G4041" s="289">
        <v>177.94</v>
      </c>
      <c r="H4041" s="263"/>
      <c r="I4041" s="386" t="s">
        <v>928</v>
      </c>
      <c r="J4041" s="386"/>
      <c r="K4041" s="289">
        <v>1495.05</v>
      </c>
      <c r="O4041" s="46"/>
      <c r="P4041" s="46"/>
      <c r="Q4041" s="46"/>
      <c r="R4041" s="46"/>
      <c r="S4041" s="46"/>
      <c r="T4041" s="46"/>
      <c r="U4041" s="46"/>
      <c r="V4041" s="46"/>
      <c r="W4041" s="46"/>
      <c r="X4041" s="46"/>
      <c r="Y4041" s="46"/>
    </row>
    <row r="4042" spans="1:25" ht="15" customHeight="1" x14ac:dyDescent="0.2">
      <c r="A4042" s="46"/>
      <c r="B4042" s="401" t="s">
        <v>2776</v>
      </c>
      <c r="C4042" s="401"/>
      <c r="D4042" s="401"/>
      <c r="E4042" s="401"/>
      <c r="F4042" s="401"/>
      <c r="G4042" s="401"/>
      <c r="H4042" s="401"/>
      <c r="I4042" s="401"/>
      <c r="J4042" s="401"/>
      <c r="K4042" s="401"/>
      <c r="O4042" s="46"/>
      <c r="P4042" s="46"/>
      <c r="Q4042" s="46"/>
      <c r="R4042" s="46"/>
      <c r="S4042" s="46"/>
      <c r="T4042" s="46"/>
      <c r="U4042" s="46"/>
      <c r="V4042" s="46"/>
      <c r="W4042" s="46"/>
      <c r="X4042" s="46"/>
      <c r="Y4042" s="46"/>
    </row>
    <row r="4043" spans="1:25" ht="15" customHeight="1" thickBot="1" x14ac:dyDescent="0.25">
      <c r="A4043" s="46"/>
      <c r="B4043" s="425" t="s">
        <v>2867</v>
      </c>
      <c r="C4043" s="425"/>
      <c r="D4043" s="425"/>
      <c r="E4043" s="425"/>
      <c r="F4043" s="425"/>
      <c r="G4043" s="425"/>
      <c r="H4043" s="425"/>
      <c r="I4043" s="425"/>
      <c r="J4043" s="425"/>
      <c r="K4043" s="425"/>
      <c r="O4043" s="46"/>
      <c r="P4043" s="46"/>
      <c r="Q4043" s="46"/>
      <c r="R4043" s="46"/>
      <c r="S4043" s="46"/>
      <c r="T4043" s="46"/>
      <c r="U4043" s="46"/>
      <c r="V4043" s="46"/>
      <c r="W4043" s="46"/>
      <c r="X4043" s="46"/>
      <c r="Y4043" s="46"/>
    </row>
    <row r="4044" spans="1:25" ht="15" customHeight="1" thickTop="1" x14ac:dyDescent="0.2">
      <c r="A4044" s="46"/>
      <c r="B4044" s="278"/>
      <c r="C4044" s="278"/>
      <c r="D4044" s="278"/>
      <c r="E4044" s="278"/>
      <c r="F4044" s="278"/>
      <c r="G4044" s="278"/>
      <c r="H4044" s="278"/>
      <c r="I4044" s="278"/>
      <c r="J4044" s="278"/>
      <c r="K4044" s="278"/>
      <c r="O4044" s="46"/>
      <c r="P4044" s="46"/>
      <c r="Q4044" s="46"/>
      <c r="R4044" s="46"/>
      <c r="S4044" s="46"/>
      <c r="T4044" s="46"/>
      <c r="U4044" s="46"/>
      <c r="V4044" s="46"/>
      <c r="W4044" s="46"/>
      <c r="X4044" s="46"/>
      <c r="Y4044" s="46"/>
    </row>
    <row r="4045" spans="1:25" ht="15" customHeight="1" x14ac:dyDescent="0.2">
      <c r="A4045" s="46"/>
      <c r="B4045" s="259" t="s">
        <v>3270</v>
      </c>
      <c r="C4045" s="267" t="s">
        <v>24</v>
      </c>
      <c r="D4045" s="259" t="s">
        <v>25</v>
      </c>
      <c r="E4045" s="259" t="s">
        <v>26</v>
      </c>
      <c r="F4045" s="387" t="s">
        <v>917</v>
      </c>
      <c r="G4045" s="387"/>
      <c r="H4045" s="271" t="s">
        <v>27</v>
      </c>
      <c r="I4045" s="267" t="s">
        <v>28</v>
      </c>
      <c r="J4045" s="267" t="s">
        <v>29</v>
      </c>
      <c r="K4045" s="267" t="s">
        <v>30</v>
      </c>
      <c r="O4045" s="46"/>
      <c r="P4045" s="46"/>
      <c r="Q4045" s="46"/>
      <c r="R4045" s="46"/>
      <c r="S4045" s="46"/>
      <c r="T4045" s="46"/>
      <c r="U4045" s="46"/>
      <c r="V4045" s="46"/>
      <c r="W4045" s="46"/>
      <c r="X4045" s="46"/>
      <c r="Y4045" s="46"/>
    </row>
    <row r="4046" spans="1:25" ht="15" customHeight="1" x14ac:dyDescent="0.2">
      <c r="A4046" s="46"/>
      <c r="B4046" s="260" t="s">
        <v>918</v>
      </c>
      <c r="C4046" s="275" t="s">
        <v>895</v>
      </c>
      <c r="D4046" s="260" t="s">
        <v>47</v>
      </c>
      <c r="E4046" s="260" t="s">
        <v>2613</v>
      </c>
      <c r="F4046" s="388" t="s">
        <v>4032</v>
      </c>
      <c r="G4046" s="388"/>
      <c r="H4046" s="274" t="s">
        <v>83</v>
      </c>
      <c r="I4046" s="277">
        <v>1</v>
      </c>
      <c r="J4046" s="276">
        <v>16.420000000000002</v>
      </c>
      <c r="K4046" s="276">
        <v>16.420000000000002</v>
      </c>
      <c r="O4046" s="46"/>
      <c r="P4046" s="46"/>
      <c r="Q4046" s="46"/>
      <c r="R4046" s="46"/>
      <c r="S4046" s="46"/>
      <c r="T4046" s="46"/>
      <c r="U4046" s="46"/>
      <c r="V4046" s="46"/>
      <c r="W4046" s="46"/>
      <c r="X4046" s="46"/>
      <c r="Y4046" s="46"/>
    </row>
    <row r="4047" spans="1:25" ht="15" customHeight="1" x14ac:dyDescent="0.2">
      <c r="A4047" s="46"/>
      <c r="B4047" s="261" t="s">
        <v>953</v>
      </c>
      <c r="C4047" s="280" t="s">
        <v>954</v>
      </c>
      <c r="D4047" s="261" t="s">
        <v>47</v>
      </c>
      <c r="E4047" s="261" t="s">
        <v>955</v>
      </c>
      <c r="F4047" s="385" t="s">
        <v>3970</v>
      </c>
      <c r="G4047" s="385"/>
      <c r="H4047" s="279" t="s">
        <v>950</v>
      </c>
      <c r="I4047" s="282">
        <v>0.27800000000000002</v>
      </c>
      <c r="J4047" s="281">
        <v>34.46</v>
      </c>
      <c r="K4047" s="281">
        <v>9.57</v>
      </c>
      <c r="O4047" s="46"/>
      <c r="P4047" s="46"/>
      <c r="Q4047" s="46"/>
      <c r="R4047" s="46"/>
      <c r="S4047" s="46"/>
      <c r="T4047" s="46"/>
      <c r="U4047" s="46"/>
      <c r="V4047" s="46"/>
      <c r="W4047" s="46"/>
      <c r="X4047" s="46"/>
      <c r="Y4047" s="46"/>
    </row>
    <row r="4048" spans="1:25" ht="15" customHeight="1" x14ac:dyDescent="0.2">
      <c r="A4048" s="46"/>
      <c r="B4048" s="261" t="s">
        <v>953</v>
      </c>
      <c r="C4048" s="280" t="s">
        <v>957</v>
      </c>
      <c r="D4048" s="261" t="s">
        <v>47</v>
      </c>
      <c r="E4048" s="261" t="s">
        <v>958</v>
      </c>
      <c r="F4048" s="385" t="s">
        <v>3970</v>
      </c>
      <c r="G4048" s="385"/>
      <c r="H4048" s="279" t="s">
        <v>950</v>
      </c>
      <c r="I4048" s="282">
        <v>6.3200000000000006E-2</v>
      </c>
      <c r="J4048" s="281">
        <v>26.08</v>
      </c>
      <c r="K4048" s="281">
        <v>1.64</v>
      </c>
      <c r="O4048" s="46"/>
      <c r="P4048" s="46"/>
      <c r="Q4048" s="46"/>
      <c r="R4048" s="46"/>
      <c r="S4048" s="46"/>
      <c r="T4048" s="46"/>
      <c r="U4048" s="46"/>
      <c r="V4048" s="46"/>
      <c r="W4048" s="46"/>
      <c r="X4048" s="46"/>
      <c r="Y4048" s="46"/>
    </row>
    <row r="4049" spans="1:25" ht="15" customHeight="1" x14ac:dyDescent="0.2">
      <c r="A4049" s="46"/>
      <c r="B4049" s="262" t="s">
        <v>919</v>
      </c>
      <c r="C4049" s="284" t="s">
        <v>1832</v>
      </c>
      <c r="D4049" s="262" t="s">
        <v>47</v>
      </c>
      <c r="E4049" s="262" t="s">
        <v>1833</v>
      </c>
      <c r="F4049" s="389" t="s">
        <v>923</v>
      </c>
      <c r="G4049" s="389"/>
      <c r="H4049" s="283" t="s">
        <v>49</v>
      </c>
      <c r="I4049" s="286">
        <v>1.7857000000000001</v>
      </c>
      <c r="J4049" s="285">
        <v>2.09</v>
      </c>
      <c r="K4049" s="285">
        <v>3.73</v>
      </c>
      <c r="O4049" s="46"/>
      <c r="P4049" s="46"/>
      <c r="Q4049" s="46"/>
      <c r="R4049" s="46"/>
      <c r="S4049" s="46"/>
      <c r="T4049" s="46"/>
      <c r="U4049" s="46"/>
      <c r="V4049" s="46"/>
      <c r="W4049" s="46"/>
      <c r="X4049" s="46"/>
      <c r="Y4049" s="46"/>
    </row>
    <row r="4050" spans="1:25" ht="15" customHeight="1" x14ac:dyDescent="0.2">
      <c r="A4050" s="46"/>
      <c r="B4050" s="262" t="s">
        <v>919</v>
      </c>
      <c r="C4050" s="284" t="s">
        <v>1647</v>
      </c>
      <c r="D4050" s="262" t="s">
        <v>47</v>
      </c>
      <c r="E4050" s="262" t="s">
        <v>1648</v>
      </c>
      <c r="F4050" s="389" t="s">
        <v>923</v>
      </c>
      <c r="G4050" s="389"/>
      <c r="H4050" s="283" t="s">
        <v>49</v>
      </c>
      <c r="I4050" s="286">
        <v>1.875</v>
      </c>
      <c r="J4050" s="285">
        <v>0.79</v>
      </c>
      <c r="K4050" s="285">
        <v>1.48</v>
      </c>
      <c r="O4050" s="46"/>
      <c r="P4050" s="46"/>
      <c r="Q4050" s="46"/>
      <c r="R4050" s="46"/>
      <c r="S4050" s="46"/>
      <c r="T4050" s="46"/>
      <c r="U4050" s="46"/>
      <c r="V4050" s="46"/>
      <c r="W4050" s="46"/>
      <c r="X4050" s="46"/>
      <c r="Y4050" s="46"/>
    </row>
    <row r="4051" spans="1:25" ht="15" customHeight="1" x14ac:dyDescent="0.2">
      <c r="A4051" s="46"/>
      <c r="B4051" s="263"/>
      <c r="C4051" s="263"/>
      <c r="D4051" s="263"/>
      <c r="E4051" s="263"/>
      <c r="F4051" s="263" t="s">
        <v>924</v>
      </c>
      <c r="G4051" s="289">
        <v>10</v>
      </c>
      <c r="H4051" s="263" t="s">
        <v>925</v>
      </c>
      <c r="I4051" s="289">
        <v>0</v>
      </c>
      <c r="J4051" s="263" t="s">
        <v>926</v>
      </c>
      <c r="K4051" s="289">
        <v>10</v>
      </c>
      <c r="O4051" s="46"/>
      <c r="P4051" s="46"/>
      <c r="Q4051" s="46"/>
      <c r="R4051" s="46"/>
      <c r="S4051" s="46"/>
      <c r="T4051" s="46"/>
      <c r="U4051" s="46"/>
      <c r="V4051" s="46"/>
      <c r="W4051" s="46"/>
      <c r="X4051" s="46"/>
      <c r="Y4051" s="46"/>
    </row>
    <row r="4052" spans="1:25" ht="15" customHeight="1" thickBot="1" x14ac:dyDescent="0.25">
      <c r="A4052" s="46"/>
      <c r="B4052" s="263"/>
      <c r="C4052" s="263"/>
      <c r="D4052" s="263"/>
      <c r="E4052" s="263"/>
      <c r="F4052" s="263" t="s">
        <v>927</v>
      </c>
      <c r="G4052" s="289">
        <v>3.41</v>
      </c>
      <c r="H4052" s="263"/>
      <c r="I4052" s="386" t="s">
        <v>928</v>
      </c>
      <c r="J4052" s="386"/>
      <c r="K4052" s="289">
        <v>19.829999999999998</v>
      </c>
      <c r="O4052" s="46"/>
      <c r="P4052" s="46"/>
      <c r="Q4052" s="46"/>
      <c r="R4052" s="46"/>
      <c r="S4052" s="46"/>
      <c r="T4052" s="46"/>
      <c r="U4052" s="46"/>
      <c r="V4052" s="46"/>
      <c r="W4052" s="46"/>
      <c r="X4052" s="46"/>
      <c r="Y4052" s="46"/>
    </row>
    <row r="4053" spans="1:25" ht="15" customHeight="1" thickTop="1" x14ac:dyDescent="0.2">
      <c r="A4053" s="46"/>
      <c r="B4053" s="278"/>
      <c r="C4053" s="278"/>
      <c r="D4053" s="278"/>
      <c r="E4053" s="278"/>
      <c r="F4053" s="278"/>
      <c r="G4053" s="278"/>
      <c r="H4053" s="278"/>
      <c r="I4053" s="278"/>
      <c r="J4053" s="278"/>
      <c r="K4053" s="278"/>
      <c r="O4053" s="46"/>
      <c r="P4053" s="46"/>
      <c r="Q4053" s="46"/>
      <c r="R4053" s="46"/>
      <c r="S4053" s="46"/>
      <c r="T4053" s="46"/>
      <c r="U4053" s="46"/>
      <c r="V4053" s="46"/>
      <c r="W4053" s="46"/>
      <c r="X4053" s="46"/>
      <c r="Y4053" s="46"/>
    </row>
    <row r="4054" spans="1:25" ht="15" customHeight="1" x14ac:dyDescent="0.2">
      <c r="A4054" s="46"/>
      <c r="B4054" s="259" t="s">
        <v>899</v>
      </c>
      <c r="C4054" s="267" t="s">
        <v>24</v>
      </c>
      <c r="D4054" s="259" t="s">
        <v>25</v>
      </c>
      <c r="E4054" s="259" t="s">
        <v>26</v>
      </c>
      <c r="F4054" s="387" t="s">
        <v>917</v>
      </c>
      <c r="G4054" s="387"/>
      <c r="H4054" s="271" t="s">
        <v>27</v>
      </c>
      <c r="I4054" s="267" t="s">
        <v>28</v>
      </c>
      <c r="J4054" s="267" t="s">
        <v>29</v>
      </c>
      <c r="K4054" s="267" t="s">
        <v>30</v>
      </c>
      <c r="O4054" s="46"/>
      <c r="P4054" s="46"/>
      <c r="Q4054" s="46"/>
      <c r="R4054" s="46"/>
      <c r="S4054" s="46"/>
      <c r="T4054" s="46"/>
      <c r="U4054" s="46"/>
      <c r="V4054" s="46"/>
      <c r="W4054" s="46"/>
      <c r="X4054" s="46"/>
      <c r="Y4054" s="46"/>
    </row>
    <row r="4055" spans="1:25" ht="15" customHeight="1" x14ac:dyDescent="0.2">
      <c r="A4055" s="46"/>
      <c r="B4055" s="260" t="s">
        <v>918</v>
      </c>
      <c r="C4055" s="275" t="s">
        <v>900</v>
      </c>
      <c r="D4055" s="260" t="s">
        <v>47</v>
      </c>
      <c r="E4055" s="260" t="s">
        <v>901</v>
      </c>
      <c r="F4055" s="388" t="s">
        <v>4038</v>
      </c>
      <c r="G4055" s="388"/>
      <c r="H4055" s="274" t="s">
        <v>40</v>
      </c>
      <c r="I4055" s="277">
        <v>1</v>
      </c>
      <c r="J4055" s="276">
        <v>147.58000000000001</v>
      </c>
      <c r="K4055" s="276">
        <v>147.58000000000001</v>
      </c>
      <c r="O4055" s="46"/>
      <c r="P4055" s="46"/>
      <c r="Q4055" s="46"/>
      <c r="R4055" s="46"/>
      <c r="S4055" s="46"/>
      <c r="T4055" s="46"/>
      <c r="U4055" s="46"/>
      <c r="V4055" s="46"/>
      <c r="W4055" s="46"/>
      <c r="X4055" s="46"/>
      <c r="Y4055" s="46"/>
    </row>
    <row r="4056" spans="1:25" ht="15" customHeight="1" x14ac:dyDescent="0.2">
      <c r="A4056" s="46"/>
      <c r="B4056" s="261" t="s">
        <v>953</v>
      </c>
      <c r="C4056" s="280" t="s">
        <v>1086</v>
      </c>
      <c r="D4056" s="261" t="s">
        <v>47</v>
      </c>
      <c r="E4056" s="261" t="s">
        <v>1087</v>
      </c>
      <c r="F4056" s="385" t="s">
        <v>3970</v>
      </c>
      <c r="G4056" s="385"/>
      <c r="H4056" s="279" t="s">
        <v>950</v>
      </c>
      <c r="I4056" s="282">
        <v>0.63900000000000001</v>
      </c>
      <c r="J4056" s="281">
        <v>35.590000000000003</v>
      </c>
      <c r="K4056" s="281">
        <v>22.74</v>
      </c>
      <c r="O4056" s="46"/>
      <c r="P4056" s="46"/>
      <c r="Q4056" s="46"/>
      <c r="R4056" s="46"/>
      <c r="S4056" s="46"/>
      <c r="T4056" s="46"/>
      <c r="U4056" s="46"/>
      <c r="V4056" s="46"/>
      <c r="W4056" s="46"/>
      <c r="X4056" s="46"/>
      <c r="Y4056" s="46"/>
    </row>
    <row r="4057" spans="1:25" ht="15" customHeight="1" x14ac:dyDescent="0.2">
      <c r="A4057" s="46"/>
      <c r="B4057" s="261" t="s">
        <v>953</v>
      </c>
      <c r="C4057" s="280" t="s">
        <v>1019</v>
      </c>
      <c r="D4057" s="261" t="s">
        <v>47</v>
      </c>
      <c r="E4057" s="261" t="s">
        <v>1020</v>
      </c>
      <c r="F4057" s="385" t="s">
        <v>3970</v>
      </c>
      <c r="G4057" s="385"/>
      <c r="H4057" s="279" t="s">
        <v>950</v>
      </c>
      <c r="I4057" s="282">
        <v>1.2789999999999999</v>
      </c>
      <c r="J4057" s="281">
        <v>24.73</v>
      </c>
      <c r="K4057" s="281">
        <v>31.62</v>
      </c>
      <c r="O4057" s="46"/>
      <c r="P4057" s="46"/>
      <c r="Q4057" s="46"/>
      <c r="R4057" s="46"/>
      <c r="S4057" s="46"/>
      <c r="T4057" s="46"/>
      <c r="U4057" s="46"/>
      <c r="V4057" s="46"/>
      <c r="W4057" s="46"/>
      <c r="X4057" s="46"/>
      <c r="Y4057" s="46"/>
    </row>
    <row r="4058" spans="1:25" ht="15" customHeight="1" x14ac:dyDescent="0.2">
      <c r="A4058" s="46"/>
      <c r="B4058" s="262" t="s">
        <v>919</v>
      </c>
      <c r="C4058" s="284" t="s">
        <v>1837</v>
      </c>
      <c r="D4058" s="262" t="s">
        <v>47</v>
      </c>
      <c r="E4058" s="262" t="s">
        <v>1838</v>
      </c>
      <c r="F4058" s="389" t="s">
        <v>923</v>
      </c>
      <c r="G4058" s="389"/>
      <c r="H4058" s="283" t="s">
        <v>49</v>
      </c>
      <c r="I4058" s="286">
        <v>6.4375</v>
      </c>
      <c r="J4058" s="285">
        <v>12.59</v>
      </c>
      <c r="K4058" s="285">
        <v>81.040000000000006</v>
      </c>
      <c r="O4058" s="46"/>
      <c r="P4058" s="46"/>
      <c r="Q4058" s="46"/>
      <c r="R4058" s="46"/>
      <c r="S4058" s="46"/>
      <c r="T4058" s="46"/>
      <c r="U4058" s="46"/>
      <c r="V4058" s="46"/>
      <c r="W4058" s="46"/>
      <c r="X4058" s="46"/>
      <c r="Y4058" s="46"/>
    </row>
    <row r="4059" spans="1:25" ht="15" customHeight="1" x14ac:dyDescent="0.2">
      <c r="A4059" s="46"/>
      <c r="B4059" s="262" t="s">
        <v>919</v>
      </c>
      <c r="C4059" s="284" t="s">
        <v>1835</v>
      </c>
      <c r="D4059" s="262" t="s">
        <v>47</v>
      </c>
      <c r="E4059" s="262" t="s">
        <v>1836</v>
      </c>
      <c r="F4059" s="389" t="s">
        <v>923</v>
      </c>
      <c r="G4059" s="389"/>
      <c r="H4059" s="283" t="s">
        <v>97</v>
      </c>
      <c r="I4059" s="286">
        <v>8.6199999999999992</v>
      </c>
      <c r="J4059" s="285">
        <v>1.3</v>
      </c>
      <c r="K4059" s="285">
        <v>11.2</v>
      </c>
      <c r="O4059" s="46"/>
      <c r="P4059" s="46"/>
      <c r="Q4059" s="46"/>
      <c r="R4059" s="46"/>
      <c r="S4059" s="46"/>
      <c r="T4059" s="46"/>
      <c r="U4059" s="46"/>
      <c r="V4059" s="46"/>
      <c r="W4059" s="46"/>
      <c r="X4059" s="46"/>
      <c r="Y4059" s="46"/>
    </row>
    <row r="4060" spans="1:25" ht="15" customHeight="1" x14ac:dyDescent="0.2">
      <c r="A4060" s="46"/>
      <c r="B4060" s="262" t="s">
        <v>919</v>
      </c>
      <c r="C4060" s="284" t="s">
        <v>1370</v>
      </c>
      <c r="D4060" s="262" t="s">
        <v>47</v>
      </c>
      <c r="E4060" s="262" t="s">
        <v>1371</v>
      </c>
      <c r="F4060" s="389" t="s">
        <v>923</v>
      </c>
      <c r="G4060" s="389"/>
      <c r="H4060" s="283" t="s">
        <v>97</v>
      </c>
      <c r="I4060" s="286">
        <v>0.24</v>
      </c>
      <c r="J4060" s="285">
        <v>4.1100000000000003</v>
      </c>
      <c r="K4060" s="285">
        <v>0.98</v>
      </c>
      <c r="O4060" s="46"/>
      <c r="P4060" s="46"/>
      <c r="Q4060" s="46"/>
      <c r="R4060" s="46"/>
      <c r="S4060" s="46"/>
      <c r="T4060" s="46"/>
      <c r="U4060" s="46"/>
      <c r="V4060" s="46"/>
      <c r="W4060" s="46"/>
      <c r="X4060" s="46"/>
      <c r="Y4060" s="46"/>
    </row>
    <row r="4061" spans="1:25" ht="15" customHeight="1" x14ac:dyDescent="0.2">
      <c r="A4061" s="46"/>
      <c r="B4061" s="263"/>
      <c r="C4061" s="263"/>
      <c r="D4061" s="263"/>
      <c r="E4061" s="263"/>
      <c r="F4061" s="263" t="s">
        <v>924</v>
      </c>
      <c r="G4061" s="289">
        <v>46.38</v>
      </c>
      <c r="H4061" s="263" t="s">
        <v>925</v>
      </c>
      <c r="I4061" s="289">
        <v>0</v>
      </c>
      <c r="J4061" s="263" t="s">
        <v>926</v>
      </c>
      <c r="K4061" s="289">
        <v>46.38</v>
      </c>
      <c r="O4061" s="46"/>
      <c r="P4061" s="46"/>
      <c r="Q4061" s="46"/>
      <c r="R4061" s="46"/>
      <c r="S4061" s="46"/>
      <c r="T4061" s="46"/>
      <c r="U4061" s="46"/>
      <c r="V4061" s="46"/>
      <c r="W4061" s="46"/>
      <c r="X4061" s="46"/>
      <c r="Y4061" s="46"/>
    </row>
    <row r="4062" spans="1:25" ht="15" customHeight="1" thickBot="1" x14ac:dyDescent="0.25">
      <c r="A4062" s="46"/>
      <c r="B4062" s="263"/>
      <c r="C4062" s="263"/>
      <c r="D4062" s="263"/>
      <c r="E4062" s="263"/>
      <c r="F4062" s="263" t="s">
        <v>927</v>
      </c>
      <c r="G4062" s="289">
        <v>30.71</v>
      </c>
      <c r="H4062" s="263"/>
      <c r="I4062" s="386" t="s">
        <v>928</v>
      </c>
      <c r="J4062" s="386"/>
      <c r="K4062" s="289">
        <v>178.29</v>
      </c>
      <c r="O4062" s="46"/>
      <c r="P4062" s="46"/>
      <c r="Q4062" s="46"/>
      <c r="R4062" s="46"/>
      <c r="S4062" s="46"/>
      <c r="T4062" s="46"/>
      <c r="U4062" s="46"/>
      <c r="V4062" s="46"/>
      <c r="W4062" s="46"/>
      <c r="X4062" s="46"/>
      <c r="Y4062" s="46"/>
    </row>
    <row r="4063" spans="1:25" ht="15" customHeight="1" thickTop="1" x14ac:dyDescent="0.2">
      <c r="A4063" s="46"/>
      <c r="B4063" s="278"/>
      <c r="C4063" s="278"/>
      <c r="D4063" s="278"/>
      <c r="E4063" s="278"/>
      <c r="F4063" s="278"/>
      <c r="G4063" s="278"/>
      <c r="H4063" s="278"/>
      <c r="I4063" s="278"/>
      <c r="J4063" s="278"/>
      <c r="K4063" s="278"/>
      <c r="O4063" s="46"/>
      <c r="P4063" s="46"/>
      <c r="Q4063" s="46"/>
      <c r="R4063" s="46"/>
      <c r="S4063" s="46"/>
      <c r="T4063" s="46"/>
      <c r="U4063" s="46"/>
      <c r="V4063" s="46"/>
      <c r="W4063" s="46"/>
      <c r="X4063" s="46"/>
      <c r="Y4063" s="46"/>
    </row>
    <row r="4064" spans="1:25" ht="15" customHeight="1" x14ac:dyDescent="0.2">
      <c r="A4064" s="46"/>
      <c r="B4064" s="259" t="s">
        <v>3059</v>
      </c>
      <c r="C4064" s="267" t="s">
        <v>24</v>
      </c>
      <c r="D4064" s="259" t="s">
        <v>25</v>
      </c>
      <c r="E4064" s="259" t="s">
        <v>26</v>
      </c>
      <c r="F4064" s="387" t="s">
        <v>917</v>
      </c>
      <c r="G4064" s="387"/>
      <c r="H4064" s="271" t="s">
        <v>27</v>
      </c>
      <c r="I4064" s="267" t="s">
        <v>28</v>
      </c>
      <c r="J4064" s="267" t="s">
        <v>29</v>
      </c>
      <c r="K4064" s="267" t="s">
        <v>30</v>
      </c>
      <c r="O4064" s="46"/>
      <c r="P4064" s="46"/>
      <c r="Q4064" s="46"/>
      <c r="R4064" s="46"/>
      <c r="S4064" s="46"/>
      <c r="T4064" s="46"/>
      <c r="U4064" s="46"/>
      <c r="V4064" s="46"/>
      <c r="W4064" s="46"/>
      <c r="X4064" s="46"/>
      <c r="Y4064" s="46"/>
    </row>
    <row r="4065" spans="1:25" ht="15" customHeight="1" x14ac:dyDescent="0.2">
      <c r="A4065" s="46"/>
      <c r="B4065" s="260" t="s">
        <v>918</v>
      </c>
      <c r="C4065" s="275" t="s">
        <v>3060</v>
      </c>
      <c r="D4065" s="260" t="s">
        <v>47</v>
      </c>
      <c r="E4065" s="260" t="s">
        <v>3061</v>
      </c>
      <c r="F4065" s="388" t="s">
        <v>4039</v>
      </c>
      <c r="G4065" s="388"/>
      <c r="H4065" s="274" t="s">
        <v>83</v>
      </c>
      <c r="I4065" s="277">
        <v>1</v>
      </c>
      <c r="J4065" s="276">
        <v>47.01</v>
      </c>
      <c r="K4065" s="276">
        <v>47.01</v>
      </c>
      <c r="O4065" s="46"/>
      <c r="P4065" s="46"/>
      <c r="Q4065" s="46"/>
      <c r="R4065" s="46"/>
      <c r="S4065" s="46"/>
      <c r="T4065" s="46"/>
      <c r="U4065" s="46"/>
      <c r="V4065" s="46"/>
      <c r="W4065" s="46"/>
      <c r="X4065" s="46"/>
      <c r="Y4065" s="46"/>
    </row>
    <row r="4066" spans="1:25" ht="15" customHeight="1" x14ac:dyDescent="0.2">
      <c r="A4066" s="46"/>
      <c r="B4066" s="261" t="s">
        <v>953</v>
      </c>
      <c r="C4066" s="280" t="s">
        <v>1019</v>
      </c>
      <c r="D4066" s="261" t="s">
        <v>47</v>
      </c>
      <c r="E4066" s="261" t="s">
        <v>1020</v>
      </c>
      <c r="F4066" s="385" t="s">
        <v>3970</v>
      </c>
      <c r="G4066" s="385"/>
      <c r="H4066" s="279" t="s">
        <v>950</v>
      </c>
      <c r="I4066" s="282">
        <v>0.27150000000000002</v>
      </c>
      <c r="J4066" s="281">
        <v>24.73</v>
      </c>
      <c r="K4066" s="281">
        <v>6.71</v>
      </c>
      <c r="O4066" s="46"/>
      <c r="P4066" s="46"/>
      <c r="Q4066" s="46"/>
      <c r="R4066" s="46"/>
      <c r="S4066" s="46"/>
      <c r="T4066" s="46"/>
      <c r="U4066" s="46"/>
      <c r="V4066" s="46"/>
      <c r="W4066" s="46"/>
      <c r="X4066" s="46"/>
      <c r="Y4066" s="46"/>
    </row>
    <row r="4067" spans="1:25" ht="15" customHeight="1" x14ac:dyDescent="0.2">
      <c r="A4067" s="46"/>
      <c r="B4067" s="261" t="s">
        <v>953</v>
      </c>
      <c r="C4067" s="280" t="s">
        <v>1668</v>
      </c>
      <c r="D4067" s="261" t="s">
        <v>47</v>
      </c>
      <c r="E4067" s="261" t="s">
        <v>1669</v>
      </c>
      <c r="F4067" s="385" t="s">
        <v>3981</v>
      </c>
      <c r="G4067" s="385"/>
      <c r="H4067" s="279" t="s">
        <v>60</v>
      </c>
      <c r="I4067" s="282">
        <v>1.1999999999999999E-3</v>
      </c>
      <c r="J4067" s="281">
        <v>774.32</v>
      </c>
      <c r="K4067" s="281">
        <v>0.92</v>
      </c>
      <c r="O4067" s="46"/>
      <c r="P4067" s="46"/>
      <c r="Q4067" s="46"/>
      <c r="R4067" s="46"/>
      <c r="S4067" s="46"/>
      <c r="T4067" s="46"/>
      <c r="U4067" s="46"/>
      <c r="V4067" s="46"/>
      <c r="W4067" s="46"/>
      <c r="X4067" s="46"/>
      <c r="Y4067" s="46"/>
    </row>
    <row r="4068" spans="1:25" ht="15" customHeight="1" x14ac:dyDescent="0.2">
      <c r="A4068" s="46"/>
      <c r="B4068" s="261" t="s">
        <v>953</v>
      </c>
      <c r="C4068" s="280" t="s">
        <v>1086</v>
      </c>
      <c r="D4068" s="261" t="s">
        <v>47</v>
      </c>
      <c r="E4068" s="261" t="s">
        <v>1087</v>
      </c>
      <c r="F4068" s="385" t="s">
        <v>3970</v>
      </c>
      <c r="G4068" s="385"/>
      <c r="H4068" s="279" t="s">
        <v>950</v>
      </c>
      <c r="I4068" s="282">
        <v>0.27150000000000002</v>
      </c>
      <c r="J4068" s="281">
        <v>35.590000000000003</v>
      </c>
      <c r="K4068" s="281">
        <v>9.66</v>
      </c>
      <c r="O4068" s="46"/>
      <c r="P4068" s="46"/>
      <c r="Q4068" s="46"/>
      <c r="R4068" s="46"/>
      <c r="S4068" s="46"/>
      <c r="T4068" s="46"/>
      <c r="U4068" s="46"/>
      <c r="V4068" s="46"/>
      <c r="W4068" s="46"/>
      <c r="X4068" s="46"/>
      <c r="Y4068" s="46"/>
    </row>
    <row r="4069" spans="1:25" ht="15" customHeight="1" x14ac:dyDescent="0.2">
      <c r="A4069" s="46"/>
      <c r="B4069" s="262" t="s">
        <v>919</v>
      </c>
      <c r="C4069" s="284" t="s">
        <v>1633</v>
      </c>
      <c r="D4069" s="262" t="s">
        <v>47</v>
      </c>
      <c r="E4069" s="262" t="s">
        <v>1634</v>
      </c>
      <c r="F4069" s="389" t="s">
        <v>923</v>
      </c>
      <c r="G4069" s="389"/>
      <c r="H4069" s="283" t="s">
        <v>60</v>
      </c>
      <c r="I4069" s="286">
        <v>6.6E-3</v>
      </c>
      <c r="J4069" s="285">
        <v>160</v>
      </c>
      <c r="K4069" s="285">
        <v>1.05</v>
      </c>
      <c r="O4069" s="46"/>
      <c r="P4069" s="46"/>
      <c r="Q4069" s="46"/>
      <c r="R4069" s="46"/>
      <c r="S4069" s="46"/>
      <c r="T4069" s="46"/>
      <c r="U4069" s="46"/>
      <c r="V4069" s="46"/>
      <c r="W4069" s="46"/>
      <c r="X4069" s="46"/>
      <c r="Y4069" s="46"/>
    </row>
    <row r="4070" spans="1:25" ht="15" customHeight="1" x14ac:dyDescent="0.2">
      <c r="A4070" s="46"/>
      <c r="B4070" s="262" t="s">
        <v>919</v>
      </c>
      <c r="C4070" s="284" t="s">
        <v>3143</v>
      </c>
      <c r="D4070" s="262" t="s">
        <v>47</v>
      </c>
      <c r="E4070" s="262" t="s">
        <v>3144</v>
      </c>
      <c r="F4070" s="389" t="s">
        <v>923</v>
      </c>
      <c r="G4070" s="389"/>
      <c r="H4070" s="283" t="s">
        <v>49</v>
      </c>
      <c r="I4070" s="286">
        <v>1.0049999999999999</v>
      </c>
      <c r="J4070" s="285">
        <v>28.53</v>
      </c>
      <c r="K4070" s="285">
        <v>28.67</v>
      </c>
      <c r="O4070" s="46"/>
      <c r="P4070" s="46"/>
      <c r="Q4070" s="46"/>
      <c r="R4070" s="46"/>
      <c r="S4070" s="46"/>
      <c r="T4070" s="46"/>
      <c r="U4070" s="46"/>
      <c r="V4070" s="46"/>
      <c r="W4070" s="46"/>
      <c r="X4070" s="46"/>
      <c r="Y4070" s="46"/>
    </row>
    <row r="4071" spans="1:25" ht="15" customHeight="1" x14ac:dyDescent="0.2">
      <c r="A4071" s="46"/>
      <c r="B4071" s="263"/>
      <c r="C4071" s="263"/>
      <c r="D4071" s="263"/>
      <c r="E4071" s="263"/>
      <c r="F4071" s="263" t="s">
        <v>924</v>
      </c>
      <c r="G4071" s="289">
        <v>14.31</v>
      </c>
      <c r="H4071" s="263" t="s">
        <v>925</v>
      </c>
      <c r="I4071" s="289">
        <v>0</v>
      </c>
      <c r="J4071" s="263" t="s">
        <v>926</v>
      </c>
      <c r="K4071" s="289">
        <v>14.31</v>
      </c>
      <c r="O4071" s="46"/>
      <c r="P4071" s="46"/>
      <c r="Q4071" s="46"/>
      <c r="R4071" s="46"/>
      <c r="S4071" s="46"/>
      <c r="T4071" s="46"/>
      <c r="U4071" s="46"/>
      <c r="V4071" s="46"/>
      <c r="W4071" s="46"/>
      <c r="X4071" s="46"/>
      <c r="Y4071" s="46"/>
    </row>
    <row r="4072" spans="1:25" ht="15" customHeight="1" thickBot="1" x14ac:dyDescent="0.25">
      <c r="A4072" s="46"/>
      <c r="B4072" s="263"/>
      <c r="C4072" s="263"/>
      <c r="D4072" s="263"/>
      <c r="E4072" s="263"/>
      <c r="F4072" s="263" t="s">
        <v>927</v>
      </c>
      <c r="G4072" s="289">
        <v>9.7799999999999994</v>
      </c>
      <c r="H4072" s="263"/>
      <c r="I4072" s="386" t="s">
        <v>928</v>
      </c>
      <c r="J4072" s="386"/>
      <c r="K4072" s="289">
        <v>56.79</v>
      </c>
      <c r="O4072" s="46"/>
      <c r="P4072" s="46"/>
      <c r="Q4072" s="46"/>
      <c r="R4072" s="46"/>
      <c r="S4072" s="46"/>
      <c r="T4072" s="46"/>
      <c r="U4072" s="46"/>
      <c r="V4072" s="46"/>
      <c r="W4072" s="46"/>
      <c r="X4072" s="46"/>
      <c r="Y4072" s="46"/>
    </row>
    <row r="4073" spans="1:25" ht="15" customHeight="1" thickTop="1" x14ac:dyDescent="0.2">
      <c r="A4073" s="46"/>
      <c r="B4073" s="278"/>
      <c r="C4073" s="278"/>
      <c r="D4073" s="278"/>
      <c r="E4073" s="278"/>
      <c r="F4073" s="278"/>
      <c r="G4073" s="278"/>
      <c r="H4073" s="278"/>
      <c r="I4073" s="278"/>
      <c r="J4073" s="278"/>
      <c r="K4073" s="278"/>
      <c r="O4073" s="46"/>
      <c r="P4073" s="46"/>
      <c r="Q4073" s="46"/>
      <c r="R4073" s="46"/>
      <c r="S4073" s="46"/>
      <c r="T4073" s="46"/>
      <c r="U4073" s="46"/>
      <c r="V4073" s="46"/>
      <c r="W4073" s="46"/>
      <c r="X4073" s="46"/>
      <c r="Y4073" s="46"/>
    </row>
    <row r="4074" spans="1:25" ht="15" customHeight="1" x14ac:dyDescent="0.2">
      <c r="A4074" s="46"/>
      <c r="B4074" s="259" t="s">
        <v>904</v>
      </c>
      <c r="C4074" s="267" t="s">
        <v>24</v>
      </c>
      <c r="D4074" s="259" t="s">
        <v>25</v>
      </c>
      <c r="E4074" s="259" t="s">
        <v>26</v>
      </c>
      <c r="F4074" s="387" t="s">
        <v>917</v>
      </c>
      <c r="G4074" s="387"/>
      <c r="H4074" s="271" t="s">
        <v>27</v>
      </c>
      <c r="I4074" s="267" t="s">
        <v>28</v>
      </c>
      <c r="J4074" s="267" t="s">
        <v>29</v>
      </c>
      <c r="K4074" s="267" t="s">
        <v>30</v>
      </c>
      <c r="O4074" s="46"/>
      <c r="P4074" s="46"/>
      <c r="Q4074" s="46"/>
      <c r="R4074" s="46"/>
      <c r="S4074" s="46"/>
      <c r="T4074" s="46"/>
      <c r="U4074" s="46"/>
      <c r="V4074" s="46"/>
      <c r="W4074" s="46"/>
      <c r="X4074" s="46"/>
      <c r="Y4074" s="46"/>
    </row>
    <row r="4075" spans="1:25" ht="15" customHeight="1" x14ac:dyDescent="0.2">
      <c r="A4075" s="46"/>
      <c r="B4075" s="260" t="s">
        <v>918</v>
      </c>
      <c r="C4075" s="275" t="s">
        <v>905</v>
      </c>
      <c r="D4075" s="260" t="s">
        <v>47</v>
      </c>
      <c r="E4075" s="260" t="s">
        <v>2450</v>
      </c>
      <c r="F4075" s="388" t="s">
        <v>4040</v>
      </c>
      <c r="G4075" s="388"/>
      <c r="H4075" s="274" t="s">
        <v>40</v>
      </c>
      <c r="I4075" s="277">
        <v>1</v>
      </c>
      <c r="J4075" s="276">
        <v>16.13</v>
      </c>
      <c r="K4075" s="276">
        <v>16.13</v>
      </c>
      <c r="O4075" s="46"/>
      <c r="P4075" s="46"/>
      <c r="Q4075" s="46"/>
      <c r="R4075" s="46"/>
      <c r="S4075" s="46"/>
      <c r="T4075" s="46"/>
      <c r="U4075" s="46"/>
      <c r="V4075" s="46"/>
      <c r="W4075" s="46"/>
      <c r="X4075" s="46"/>
      <c r="Y4075" s="46"/>
    </row>
    <row r="4076" spans="1:25" ht="15" customHeight="1" x14ac:dyDescent="0.2">
      <c r="A4076" s="46"/>
      <c r="B4076" s="261" t="s">
        <v>953</v>
      </c>
      <c r="C4076" s="280" t="s">
        <v>1839</v>
      </c>
      <c r="D4076" s="261" t="s">
        <v>47</v>
      </c>
      <c r="E4076" s="261" t="s">
        <v>1840</v>
      </c>
      <c r="F4076" s="385" t="s">
        <v>3970</v>
      </c>
      <c r="G4076" s="385"/>
      <c r="H4076" s="279" t="s">
        <v>950</v>
      </c>
      <c r="I4076" s="282">
        <v>2.7699999999999999E-2</v>
      </c>
      <c r="J4076" s="281">
        <v>25.95</v>
      </c>
      <c r="K4076" s="281">
        <v>0.71</v>
      </c>
      <c r="O4076" s="46"/>
      <c r="P4076" s="46"/>
      <c r="Q4076" s="46"/>
      <c r="R4076" s="46"/>
      <c r="S4076" s="46"/>
      <c r="T4076" s="46"/>
      <c r="U4076" s="46"/>
      <c r="V4076" s="46"/>
      <c r="W4076" s="46"/>
      <c r="X4076" s="46"/>
      <c r="Y4076" s="46"/>
    </row>
    <row r="4077" spans="1:25" ht="15" customHeight="1" x14ac:dyDescent="0.2">
      <c r="A4077" s="46"/>
      <c r="B4077" s="261" t="s">
        <v>953</v>
      </c>
      <c r="C4077" s="280" t="s">
        <v>1019</v>
      </c>
      <c r="D4077" s="261" t="s">
        <v>47</v>
      </c>
      <c r="E4077" s="261" t="s">
        <v>1020</v>
      </c>
      <c r="F4077" s="385" t="s">
        <v>3970</v>
      </c>
      <c r="G4077" s="385"/>
      <c r="H4077" s="279" t="s">
        <v>950</v>
      </c>
      <c r="I4077" s="282">
        <v>0.1386</v>
      </c>
      <c r="J4077" s="281">
        <v>24.73</v>
      </c>
      <c r="K4077" s="281">
        <v>3.42</v>
      </c>
      <c r="O4077" s="46"/>
      <c r="P4077" s="46"/>
      <c r="Q4077" s="46"/>
      <c r="R4077" s="46"/>
      <c r="S4077" s="46"/>
      <c r="T4077" s="46"/>
      <c r="U4077" s="46"/>
      <c r="V4077" s="46"/>
      <c r="W4077" s="46"/>
      <c r="X4077" s="46"/>
      <c r="Y4077" s="46"/>
    </row>
    <row r="4078" spans="1:25" ht="15" customHeight="1" x14ac:dyDescent="0.2">
      <c r="A4078" s="46"/>
      <c r="B4078" s="262" t="s">
        <v>919</v>
      </c>
      <c r="C4078" s="284" t="s">
        <v>1841</v>
      </c>
      <c r="D4078" s="262" t="s">
        <v>47</v>
      </c>
      <c r="E4078" s="262" t="s">
        <v>1842</v>
      </c>
      <c r="F4078" s="389" t="s">
        <v>923</v>
      </c>
      <c r="G4078" s="389"/>
      <c r="H4078" s="283" t="s">
        <v>40</v>
      </c>
      <c r="I4078" s="286">
        <v>1</v>
      </c>
      <c r="J4078" s="285">
        <v>12</v>
      </c>
      <c r="K4078" s="285">
        <v>12</v>
      </c>
      <c r="O4078" s="46"/>
      <c r="P4078" s="46"/>
      <c r="Q4078" s="46"/>
      <c r="R4078" s="46"/>
      <c r="S4078" s="46"/>
      <c r="T4078" s="46"/>
      <c r="U4078" s="46"/>
      <c r="V4078" s="46"/>
      <c r="W4078" s="46"/>
      <c r="X4078" s="46"/>
      <c r="Y4078" s="46"/>
    </row>
    <row r="4079" spans="1:25" ht="15" customHeight="1" x14ac:dyDescent="0.2">
      <c r="A4079" s="46"/>
      <c r="B4079" s="263"/>
      <c r="C4079" s="263"/>
      <c r="D4079" s="263"/>
      <c r="E4079" s="263"/>
      <c r="F4079" s="263" t="s">
        <v>924</v>
      </c>
      <c r="G4079" s="289">
        <v>3.45</v>
      </c>
      <c r="H4079" s="263" t="s">
        <v>925</v>
      </c>
      <c r="I4079" s="289">
        <v>0</v>
      </c>
      <c r="J4079" s="263" t="s">
        <v>926</v>
      </c>
      <c r="K4079" s="289">
        <v>3.45</v>
      </c>
      <c r="O4079" s="46"/>
      <c r="P4079" s="46"/>
      <c r="Q4079" s="46"/>
      <c r="R4079" s="46"/>
      <c r="S4079" s="46"/>
      <c r="T4079" s="46"/>
      <c r="U4079" s="46"/>
      <c r="V4079" s="46"/>
      <c r="W4079" s="46"/>
      <c r="X4079" s="46"/>
      <c r="Y4079" s="46"/>
    </row>
    <row r="4080" spans="1:25" ht="15" customHeight="1" thickBot="1" x14ac:dyDescent="0.25">
      <c r="A4080" s="46"/>
      <c r="B4080" s="263"/>
      <c r="C4080" s="263"/>
      <c r="D4080" s="263"/>
      <c r="E4080" s="263"/>
      <c r="F4080" s="263" t="s">
        <v>927</v>
      </c>
      <c r="G4080" s="289">
        <v>3.35</v>
      </c>
      <c r="H4080" s="263"/>
      <c r="I4080" s="386" t="s">
        <v>928</v>
      </c>
      <c r="J4080" s="386"/>
      <c r="K4080" s="289">
        <v>19.48</v>
      </c>
      <c r="O4080" s="46"/>
      <c r="P4080" s="46"/>
      <c r="Q4080" s="46"/>
      <c r="R4080" s="46"/>
      <c r="S4080" s="46"/>
      <c r="T4080" s="46"/>
      <c r="U4080" s="46"/>
      <c r="V4080" s="46"/>
      <c r="W4080" s="46"/>
      <c r="X4080" s="46"/>
      <c r="Y4080" s="46"/>
    </row>
    <row r="4081" spans="1:25" ht="15" customHeight="1" thickTop="1" x14ac:dyDescent="0.2">
      <c r="A4081" s="46"/>
      <c r="B4081" s="278"/>
      <c r="C4081" s="278"/>
      <c r="D4081" s="278"/>
      <c r="E4081" s="278"/>
      <c r="F4081" s="278"/>
      <c r="G4081" s="278"/>
      <c r="H4081" s="278"/>
      <c r="I4081" s="278"/>
      <c r="J4081" s="278"/>
      <c r="K4081" s="278"/>
      <c r="O4081" s="46"/>
      <c r="P4081" s="46"/>
      <c r="Q4081" s="46"/>
      <c r="R4081" s="46"/>
      <c r="S4081" s="46"/>
      <c r="T4081" s="46"/>
      <c r="U4081" s="46"/>
      <c r="V4081" s="46"/>
      <c r="W4081" s="46"/>
      <c r="X4081" s="46"/>
      <c r="Y4081" s="46"/>
    </row>
    <row r="4082" spans="1:25" ht="15" customHeight="1" x14ac:dyDescent="0.2">
      <c r="A4082" s="46"/>
      <c r="B4082" s="259" t="s">
        <v>908</v>
      </c>
      <c r="C4082" s="267" t="s">
        <v>24</v>
      </c>
      <c r="D4082" s="259" t="s">
        <v>25</v>
      </c>
      <c r="E4082" s="259" t="s">
        <v>26</v>
      </c>
      <c r="F4082" s="387" t="s">
        <v>917</v>
      </c>
      <c r="G4082" s="387"/>
      <c r="H4082" s="271" t="s">
        <v>27</v>
      </c>
      <c r="I4082" s="267" t="s">
        <v>28</v>
      </c>
      <c r="J4082" s="267" t="s">
        <v>29</v>
      </c>
      <c r="K4082" s="267" t="s">
        <v>30</v>
      </c>
      <c r="O4082" s="46"/>
      <c r="P4082" s="46"/>
      <c r="Q4082" s="46"/>
      <c r="R4082" s="46"/>
      <c r="S4082" s="46"/>
      <c r="T4082" s="46"/>
      <c r="U4082" s="46"/>
      <c r="V4082" s="46"/>
      <c r="W4082" s="46"/>
      <c r="X4082" s="46"/>
      <c r="Y4082" s="46"/>
    </row>
    <row r="4083" spans="1:25" ht="15" customHeight="1" x14ac:dyDescent="0.2">
      <c r="A4083" s="46"/>
      <c r="B4083" s="260" t="s">
        <v>918</v>
      </c>
      <c r="C4083" s="275" t="s">
        <v>2614</v>
      </c>
      <c r="D4083" s="260" t="s">
        <v>73</v>
      </c>
      <c r="E4083" s="260" t="s">
        <v>2615</v>
      </c>
      <c r="F4083" s="388" t="s">
        <v>956</v>
      </c>
      <c r="G4083" s="388"/>
      <c r="H4083" s="274" t="s">
        <v>49</v>
      </c>
      <c r="I4083" s="277">
        <v>1</v>
      </c>
      <c r="J4083" s="276">
        <v>102.53</v>
      </c>
      <c r="K4083" s="276">
        <v>102.53</v>
      </c>
      <c r="O4083" s="46"/>
      <c r="P4083" s="46"/>
      <c r="Q4083" s="46"/>
      <c r="R4083" s="46"/>
      <c r="S4083" s="46"/>
      <c r="T4083" s="46"/>
      <c r="U4083" s="46"/>
      <c r="V4083" s="46"/>
      <c r="W4083" s="46"/>
      <c r="X4083" s="46"/>
      <c r="Y4083" s="46"/>
    </row>
    <row r="4084" spans="1:25" ht="15" customHeight="1" x14ac:dyDescent="0.2">
      <c r="A4084" s="46"/>
      <c r="B4084" s="261" t="s">
        <v>953</v>
      </c>
      <c r="C4084" s="280" t="s">
        <v>1086</v>
      </c>
      <c r="D4084" s="261" t="s">
        <v>47</v>
      </c>
      <c r="E4084" s="261" t="s">
        <v>1087</v>
      </c>
      <c r="F4084" s="385" t="s">
        <v>3970</v>
      </c>
      <c r="G4084" s="385"/>
      <c r="H4084" s="279" t="s">
        <v>950</v>
      </c>
      <c r="I4084" s="282">
        <v>0.25</v>
      </c>
      <c r="J4084" s="281">
        <v>35.590000000000003</v>
      </c>
      <c r="K4084" s="281">
        <v>8.89</v>
      </c>
      <c r="O4084" s="46"/>
      <c r="P4084" s="46"/>
      <c r="Q4084" s="46"/>
      <c r="R4084" s="46"/>
      <c r="S4084" s="46"/>
      <c r="T4084" s="46"/>
      <c r="U4084" s="46"/>
      <c r="V4084" s="46"/>
      <c r="W4084" s="46"/>
      <c r="X4084" s="46"/>
      <c r="Y4084" s="46"/>
    </row>
    <row r="4085" spans="1:25" ht="15" customHeight="1" x14ac:dyDescent="0.2">
      <c r="A4085" s="46"/>
      <c r="B4085" s="262" t="s">
        <v>919</v>
      </c>
      <c r="C4085" s="284" t="s">
        <v>2773</v>
      </c>
      <c r="D4085" s="262" t="s">
        <v>39</v>
      </c>
      <c r="E4085" s="262" t="s">
        <v>1843</v>
      </c>
      <c r="F4085" s="389" t="s">
        <v>923</v>
      </c>
      <c r="G4085" s="389"/>
      <c r="H4085" s="283" t="s">
        <v>304</v>
      </c>
      <c r="I4085" s="286">
        <v>1</v>
      </c>
      <c r="J4085" s="285">
        <v>93.64</v>
      </c>
      <c r="K4085" s="285">
        <v>93.64</v>
      </c>
      <c r="O4085" s="46"/>
      <c r="P4085" s="46"/>
      <c r="Q4085" s="46"/>
      <c r="R4085" s="46"/>
      <c r="S4085" s="46"/>
      <c r="T4085" s="46"/>
      <c r="U4085" s="46"/>
      <c r="V4085" s="46"/>
      <c r="W4085" s="46"/>
      <c r="X4085" s="46"/>
      <c r="Y4085" s="46"/>
    </row>
    <row r="4086" spans="1:25" ht="15" customHeight="1" x14ac:dyDescent="0.2">
      <c r="A4086" s="46"/>
      <c r="B4086" s="263"/>
      <c r="C4086" s="263"/>
      <c r="D4086" s="263"/>
      <c r="E4086" s="263"/>
      <c r="F4086" s="263" t="s">
        <v>924</v>
      </c>
      <c r="G4086" s="289">
        <v>7.84</v>
      </c>
      <c r="H4086" s="263" t="s">
        <v>925</v>
      </c>
      <c r="I4086" s="289">
        <v>0</v>
      </c>
      <c r="J4086" s="263" t="s">
        <v>926</v>
      </c>
      <c r="K4086" s="289">
        <v>7.84</v>
      </c>
      <c r="O4086" s="46"/>
      <c r="P4086" s="46"/>
      <c r="Q4086" s="46"/>
      <c r="R4086" s="46"/>
      <c r="S4086" s="46"/>
      <c r="T4086" s="46"/>
      <c r="U4086" s="46"/>
      <c r="V4086" s="46"/>
      <c r="W4086" s="46"/>
      <c r="X4086" s="46"/>
      <c r="Y4086" s="46"/>
    </row>
    <row r="4087" spans="1:25" ht="15" customHeight="1" x14ac:dyDescent="0.2">
      <c r="A4087" s="46"/>
      <c r="B4087" s="263"/>
      <c r="C4087" s="263"/>
      <c r="D4087" s="263"/>
      <c r="E4087" s="263"/>
      <c r="F4087" s="263" t="s">
        <v>927</v>
      </c>
      <c r="G4087" s="289">
        <v>21.33</v>
      </c>
      <c r="H4087" s="263"/>
      <c r="I4087" s="386" t="s">
        <v>928</v>
      </c>
      <c r="J4087" s="386"/>
      <c r="K4087" s="289">
        <v>123.86</v>
      </c>
      <c r="O4087" s="46"/>
      <c r="P4087" s="46"/>
      <c r="Q4087" s="46"/>
      <c r="R4087" s="46"/>
      <c r="S4087" s="46"/>
      <c r="T4087" s="46"/>
      <c r="U4087" s="46"/>
      <c r="V4087" s="46"/>
      <c r="W4087" s="46"/>
      <c r="X4087" s="46"/>
      <c r="Y4087" s="46"/>
    </row>
    <row r="4088" spans="1:25" ht="15" customHeight="1" x14ac:dyDescent="0.2">
      <c r="A4088" s="46"/>
      <c r="B4088" s="401" t="s">
        <v>2776</v>
      </c>
      <c r="C4088" s="401"/>
      <c r="D4088" s="401"/>
      <c r="E4088" s="401"/>
      <c r="F4088" s="401"/>
      <c r="G4088" s="401"/>
      <c r="H4088" s="401"/>
      <c r="I4088" s="401"/>
      <c r="J4088" s="401"/>
      <c r="K4088" s="401"/>
      <c r="O4088" s="46"/>
      <c r="P4088" s="46"/>
      <c r="Q4088" s="46"/>
      <c r="R4088" s="46"/>
      <c r="S4088" s="46"/>
      <c r="T4088" s="46"/>
      <c r="U4088" s="46"/>
      <c r="V4088" s="46"/>
      <c r="W4088" s="46"/>
      <c r="X4088" s="46"/>
      <c r="Y4088" s="46"/>
    </row>
    <row r="4089" spans="1:25" ht="15" customHeight="1" thickBot="1" x14ac:dyDescent="0.25">
      <c r="A4089" s="46"/>
      <c r="B4089" s="425" t="s">
        <v>2868</v>
      </c>
      <c r="C4089" s="425"/>
      <c r="D4089" s="425"/>
      <c r="E4089" s="425"/>
      <c r="F4089" s="425"/>
      <c r="G4089" s="425"/>
      <c r="H4089" s="425"/>
      <c r="I4089" s="425"/>
      <c r="J4089" s="425"/>
      <c r="K4089" s="425"/>
      <c r="O4089" s="46"/>
      <c r="P4089" s="46"/>
      <c r="Q4089" s="46"/>
      <c r="R4089" s="46"/>
      <c r="S4089" s="46"/>
      <c r="T4089" s="46"/>
      <c r="U4089" s="46"/>
      <c r="V4089" s="46"/>
      <c r="W4089" s="46"/>
      <c r="X4089" s="46"/>
      <c r="Y4089" s="46"/>
    </row>
    <row r="4090" spans="1:25" ht="15" customHeight="1" thickTop="1" x14ac:dyDescent="0.2">
      <c r="A4090" s="46"/>
      <c r="B4090" s="278"/>
      <c r="C4090" s="278"/>
      <c r="D4090" s="278"/>
      <c r="E4090" s="278"/>
      <c r="F4090" s="278"/>
      <c r="G4090" s="278"/>
      <c r="H4090" s="278"/>
      <c r="I4090" s="278"/>
      <c r="J4090" s="278"/>
      <c r="K4090" s="278"/>
      <c r="O4090" s="46"/>
      <c r="P4090" s="46"/>
      <c r="Q4090" s="46"/>
      <c r="R4090" s="46"/>
      <c r="S4090" s="46"/>
      <c r="T4090" s="46"/>
      <c r="U4090" s="46"/>
      <c r="V4090" s="46"/>
      <c r="W4090" s="46"/>
      <c r="X4090" s="46"/>
      <c r="Y4090" s="46"/>
    </row>
    <row r="4091" spans="1:25" ht="15" customHeight="1" x14ac:dyDescent="0.2">
      <c r="A4091" s="46"/>
      <c r="B4091" s="259" t="s">
        <v>910</v>
      </c>
      <c r="C4091" s="267" t="s">
        <v>24</v>
      </c>
      <c r="D4091" s="259" t="s">
        <v>25</v>
      </c>
      <c r="E4091" s="259" t="s">
        <v>26</v>
      </c>
      <c r="F4091" s="387" t="s">
        <v>917</v>
      </c>
      <c r="G4091" s="387"/>
      <c r="H4091" s="271" t="s">
        <v>27</v>
      </c>
      <c r="I4091" s="267" t="s">
        <v>28</v>
      </c>
      <c r="J4091" s="267" t="s">
        <v>29</v>
      </c>
      <c r="K4091" s="267" t="s">
        <v>30</v>
      </c>
      <c r="O4091" s="46"/>
      <c r="P4091" s="46"/>
      <c r="Q4091" s="46"/>
      <c r="R4091" s="46"/>
      <c r="S4091" s="46"/>
      <c r="T4091" s="46"/>
      <c r="U4091" s="46"/>
      <c r="V4091" s="46"/>
      <c r="W4091" s="46"/>
      <c r="X4091" s="46"/>
      <c r="Y4091" s="46"/>
    </row>
    <row r="4092" spans="1:25" ht="15" customHeight="1" x14ac:dyDescent="0.2">
      <c r="A4092" s="46"/>
      <c r="B4092" s="260" t="s">
        <v>918</v>
      </c>
      <c r="C4092" s="275" t="s">
        <v>2420</v>
      </c>
      <c r="D4092" s="260" t="s">
        <v>73</v>
      </c>
      <c r="E4092" s="260" t="s">
        <v>2421</v>
      </c>
      <c r="F4092" s="388" t="s">
        <v>956</v>
      </c>
      <c r="G4092" s="388"/>
      <c r="H4092" s="274" t="s">
        <v>40</v>
      </c>
      <c r="I4092" s="277">
        <v>1</v>
      </c>
      <c r="J4092" s="276">
        <v>13.86</v>
      </c>
      <c r="K4092" s="276">
        <v>13.86</v>
      </c>
      <c r="O4092" s="46"/>
      <c r="P4092" s="46"/>
      <c r="Q4092" s="46"/>
      <c r="R4092" s="46"/>
      <c r="S4092" s="46"/>
      <c r="T4092" s="46"/>
      <c r="U4092" s="46"/>
      <c r="V4092" s="46"/>
      <c r="W4092" s="46"/>
      <c r="X4092" s="46"/>
      <c r="Y4092" s="46"/>
    </row>
    <row r="4093" spans="1:25" ht="15" customHeight="1" x14ac:dyDescent="0.2">
      <c r="A4093" s="46"/>
      <c r="B4093" s="261" t="s">
        <v>953</v>
      </c>
      <c r="C4093" s="280" t="s">
        <v>1019</v>
      </c>
      <c r="D4093" s="261" t="s">
        <v>47</v>
      </c>
      <c r="E4093" s="261" t="s">
        <v>1020</v>
      </c>
      <c r="F4093" s="385" t="s">
        <v>3970</v>
      </c>
      <c r="G4093" s="385"/>
      <c r="H4093" s="279" t="s">
        <v>950</v>
      </c>
      <c r="I4093" s="282">
        <v>0.4</v>
      </c>
      <c r="J4093" s="281">
        <v>24.73</v>
      </c>
      <c r="K4093" s="281">
        <v>9.89</v>
      </c>
      <c r="O4093" s="46"/>
      <c r="P4093" s="46"/>
      <c r="Q4093" s="46"/>
      <c r="R4093" s="46"/>
      <c r="S4093" s="46"/>
      <c r="T4093" s="46"/>
      <c r="U4093" s="46"/>
      <c r="V4093" s="46"/>
      <c r="W4093" s="46"/>
      <c r="X4093" s="46"/>
      <c r="Y4093" s="46"/>
    </row>
    <row r="4094" spans="1:25" ht="15" customHeight="1" x14ac:dyDescent="0.2">
      <c r="A4094" s="46"/>
      <c r="B4094" s="262" t="s">
        <v>919</v>
      </c>
      <c r="C4094" s="284" t="s">
        <v>1403</v>
      </c>
      <c r="D4094" s="262" t="s">
        <v>47</v>
      </c>
      <c r="E4094" s="262" t="s">
        <v>1404</v>
      </c>
      <c r="F4094" s="389" t="s">
        <v>923</v>
      </c>
      <c r="G4094" s="389"/>
      <c r="H4094" s="283" t="s">
        <v>1075</v>
      </c>
      <c r="I4094" s="286">
        <v>0.14000000000000001</v>
      </c>
      <c r="J4094" s="285">
        <v>22</v>
      </c>
      <c r="K4094" s="285">
        <v>3.08</v>
      </c>
      <c r="O4094" s="46"/>
      <c r="P4094" s="46"/>
      <c r="Q4094" s="46"/>
      <c r="R4094" s="46"/>
      <c r="S4094" s="46"/>
      <c r="T4094" s="46"/>
      <c r="U4094" s="46"/>
      <c r="V4094" s="46"/>
      <c r="W4094" s="46"/>
      <c r="X4094" s="46"/>
      <c r="Y4094" s="46"/>
    </row>
    <row r="4095" spans="1:25" ht="15" customHeight="1" x14ac:dyDescent="0.2">
      <c r="A4095" s="46"/>
      <c r="B4095" s="262" t="s">
        <v>919</v>
      </c>
      <c r="C4095" s="284" t="s">
        <v>2774</v>
      </c>
      <c r="D4095" s="262" t="s">
        <v>47</v>
      </c>
      <c r="E4095" s="262" t="s">
        <v>2775</v>
      </c>
      <c r="F4095" s="389" t="s">
        <v>923</v>
      </c>
      <c r="G4095" s="389"/>
      <c r="H4095" s="283" t="s">
        <v>97</v>
      </c>
      <c r="I4095" s="286">
        <v>0.05</v>
      </c>
      <c r="J4095" s="285">
        <v>17.829999999999998</v>
      </c>
      <c r="K4095" s="285">
        <v>0.89</v>
      </c>
      <c r="O4095" s="46"/>
      <c r="P4095" s="46"/>
      <c r="Q4095" s="46"/>
      <c r="R4095" s="46"/>
      <c r="S4095" s="46"/>
      <c r="T4095" s="46"/>
      <c r="U4095" s="46"/>
      <c r="V4095" s="46"/>
      <c r="W4095" s="46"/>
      <c r="X4095" s="46"/>
      <c r="Y4095" s="46"/>
    </row>
    <row r="4096" spans="1:25" ht="15" customHeight="1" x14ac:dyDescent="0.2">
      <c r="A4096" s="46"/>
      <c r="B4096" s="263"/>
      <c r="C4096" s="263"/>
      <c r="D4096" s="263"/>
      <c r="E4096" s="263"/>
      <c r="F4096" s="263" t="s">
        <v>924</v>
      </c>
      <c r="G4096" s="289">
        <v>8.24</v>
      </c>
      <c r="H4096" s="263" t="s">
        <v>925</v>
      </c>
      <c r="I4096" s="289">
        <v>0</v>
      </c>
      <c r="J4096" s="263" t="s">
        <v>926</v>
      </c>
      <c r="K4096" s="289">
        <v>8.24</v>
      </c>
      <c r="O4096" s="46"/>
      <c r="P4096" s="46"/>
      <c r="Q4096" s="46"/>
      <c r="R4096" s="46"/>
      <c r="S4096" s="46"/>
      <c r="T4096" s="46"/>
      <c r="U4096" s="46"/>
      <c r="V4096" s="46"/>
      <c r="W4096" s="46"/>
      <c r="X4096" s="46"/>
      <c r="Y4096" s="46"/>
    </row>
    <row r="4097" spans="1:25" ht="15" customHeight="1" x14ac:dyDescent="0.2">
      <c r="A4097" s="46"/>
      <c r="B4097" s="263"/>
      <c r="C4097" s="263"/>
      <c r="D4097" s="263"/>
      <c r="E4097" s="263"/>
      <c r="F4097" s="263" t="s">
        <v>927</v>
      </c>
      <c r="G4097" s="289">
        <v>2.88</v>
      </c>
      <c r="H4097" s="263"/>
      <c r="I4097" s="386" t="s">
        <v>928</v>
      </c>
      <c r="J4097" s="386"/>
      <c r="K4097" s="289">
        <v>16.739999999999998</v>
      </c>
      <c r="O4097" s="46"/>
      <c r="P4097" s="46"/>
      <c r="Q4097" s="46"/>
      <c r="R4097" s="46"/>
      <c r="S4097" s="46"/>
      <c r="T4097" s="46"/>
      <c r="U4097" s="46"/>
      <c r="V4097" s="46"/>
      <c r="W4097" s="46"/>
      <c r="X4097" s="46"/>
      <c r="Y4097" s="46"/>
    </row>
    <row r="4098" spans="1:25" ht="15" customHeight="1" x14ac:dyDescent="0.2">
      <c r="A4098" s="46"/>
      <c r="B4098" s="401" t="s">
        <v>2776</v>
      </c>
      <c r="C4098" s="401"/>
      <c r="D4098" s="401"/>
      <c r="E4098" s="401"/>
      <c r="F4098" s="401"/>
      <c r="G4098" s="401"/>
      <c r="H4098" s="401"/>
      <c r="I4098" s="401"/>
      <c r="J4098" s="401"/>
      <c r="K4098" s="401"/>
      <c r="O4098" s="46"/>
      <c r="P4098" s="46"/>
      <c r="Q4098" s="46"/>
      <c r="R4098" s="46"/>
      <c r="S4098" s="46"/>
      <c r="T4098" s="46"/>
      <c r="U4098" s="46"/>
      <c r="V4098" s="46"/>
      <c r="W4098" s="46"/>
      <c r="X4098" s="46"/>
      <c r="Y4098" s="46"/>
    </row>
    <row r="4099" spans="1:25" ht="15" customHeight="1" thickBot="1" x14ac:dyDescent="0.25">
      <c r="A4099" s="46"/>
      <c r="B4099" s="425" t="s">
        <v>2869</v>
      </c>
      <c r="C4099" s="425"/>
      <c r="D4099" s="425"/>
      <c r="E4099" s="425"/>
      <c r="F4099" s="425"/>
      <c r="G4099" s="425"/>
      <c r="H4099" s="425"/>
      <c r="I4099" s="425"/>
      <c r="J4099" s="425"/>
      <c r="K4099" s="425"/>
      <c r="O4099" s="46"/>
      <c r="P4099" s="46"/>
      <c r="Q4099" s="46"/>
      <c r="R4099" s="46"/>
      <c r="S4099" s="46"/>
      <c r="T4099" s="46"/>
      <c r="U4099" s="46"/>
      <c r="V4099" s="46"/>
      <c r="W4099" s="46"/>
      <c r="X4099" s="46"/>
      <c r="Y4099" s="46"/>
    </row>
    <row r="4100" spans="1:25" ht="15" customHeight="1" thickTop="1" x14ac:dyDescent="0.2">
      <c r="A4100" s="46"/>
      <c r="B4100" s="278"/>
      <c r="C4100" s="278"/>
      <c r="D4100" s="278"/>
      <c r="E4100" s="278"/>
      <c r="F4100" s="278"/>
      <c r="G4100" s="278"/>
      <c r="H4100" s="278"/>
      <c r="I4100" s="278"/>
      <c r="J4100" s="278"/>
      <c r="K4100" s="278"/>
      <c r="O4100" s="46"/>
      <c r="P4100" s="46"/>
      <c r="Q4100" s="46"/>
      <c r="R4100" s="46"/>
      <c r="S4100" s="46"/>
      <c r="T4100" s="46"/>
      <c r="U4100" s="46"/>
      <c r="V4100" s="46"/>
      <c r="W4100" s="46"/>
      <c r="X4100" s="46"/>
      <c r="Y4100" s="46"/>
    </row>
    <row r="4101" spans="1:25" ht="15" customHeight="1" x14ac:dyDescent="0.2">
      <c r="A4101" s="46"/>
      <c r="B4101" s="259" t="s">
        <v>3062</v>
      </c>
      <c r="C4101" s="267" t="s">
        <v>24</v>
      </c>
      <c r="D4101" s="259" t="s">
        <v>25</v>
      </c>
      <c r="E4101" s="259" t="s">
        <v>26</v>
      </c>
      <c r="F4101" s="387" t="s">
        <v>917</v>
      </c>
      <c r="G4101" s="387"/>
      <c r="H4101" s="271" t="s">
        <v>27</v>
      </c>
      <c r="I4101" s="267" t="s">
        <v>28</v>
      </c>
      <c r="J4101" s="267" t="s">
        <v>29</v>
      </c>
      <c r="K4101" s="267" t="s">
        <v>30</v>
      </c>
      <c r="O4101" s="46"/>
      <c r="P4101" s="46"/>
      <c r="Q4101" s="46"/>
      <c r="R4101" s="46"/>
      <c r="S4101" s="46"/>
      <c r="T4101" s="46"/>
      <c r="U4101" s="46"/>
      <c r="V4101" s="46"/>
      <c r="W4101" s="46"/>
      <c r="X4101" s="46"/>
      <c r="Y4101" s="46"/>
    </row>
    <row r="4102" spans="1:25" ht="15" customHeight="1" x14ac:dyDescent="0.2">
      <c r="A4102" s="46"/>
      <c r="B4102" s="260" t="s">
        <v>918</v>
      </c>
      <c r="C4102" s="275" t="s">
        <v>3063</v>
      </c>
      <c r="D4102" s="260" t="s">
        <v>73</v>
      </c>
      <c r="E4102" s="260" t="s">
        <v>3064</v>
      </c>
      <c r="F4102" s="388" t="s">
        <v>956</v>
      </c>
      <c r="G4102" s="388"/>
      <c r="H4102" s="274" t="s">
        <v>40</v>
      </c>
      <c r="I4102" s="277">
        <v>1</v>
      </c>
      <c r="J4102" s="276">
        <v>4.62</v>
      </c>
      <c r="K4102" s="276">
        <v>4.62</v>
      </c>
      <c r="O4102" s="46"/>
      <c r="P4102" s="46"/>
      <c r="Q4102" s="46"/>
      <c r="R4102" s="46"/>
      <c r="S4102" s="46"/>
      <c r="T4102" s="46"/>
      <c r="U4102" s="46"/>
      <c r="V4102" s="46"/>
      <c r="W4102" s="46"/>
      <c r="X4102" s="46"/>
      <c r="Y4102" s="46"/>
    </row>
    <row r="4103" spans="1:25" ht="15" customHeight="1" x14ac:dyDescent="0.2">
      <c r="A4103" s="46"/>
      <c r="B4103" s="261" t="s">
        <v>953</v>
      </c>
      <c r="C4103" s="280" t="s">
        <v>1019</v>
      </c>
      <c r="D4103" s="261" t="s">
        <v>47</v>
      </c>
      <c r="E4103" s="261" t="s">
        <v>1020</v>
      </c>
      <c r="F4103" s="385" t="s">
        <v>3970</v>
      </c>
      <c r="G4103" s="385"/>
      <c r="H4103" s="279" t="s">
        <v>950</v>
      </c>
      <c r="I4103" s="282">
        <v>0.1</v>
      </c>
      <c r="J4103" s="281">
        <v>24.73</v>
      </c>
      <c r="K4103" s="281">
        <v>2.4700000000000002</v>
      </c>
      <c r="O4103" s="46"/>
      <c r="P4103" s="46"/>
      <c r="Q4103" s="46"/>
      <c r="R4103" s="46"/>
      <c r="S4103" s="46"/>
      <c r="T4103" s="46"/>
      <c r="U4103" s="46"/>
      <c r="V4103" s="46"/>
      <c r="W4103" s="46"/>
      <c r="X4103" s="46"/>
      <c r="Y4103" s="46"/>
    </row>
    <row r="4104" spans="1:25" ht="15" customHeight="1" x14ac:dyDescent="0.2">
      <c r="A4104" s="46"/>
      <c r="B4104" s="262" t="s">
        <v>919</v>
      </c>
      <c r="C4104" s="284" t="s">
        <v>3147</v>
      </c>
      <c r="D4104" s="262" t="s">
        <v>47</v>
      </c>
      <c r="E4104" s="262" t="s">
        <v>3148</v>
      </c>
      <c r="F4104" s="389" t="s">
        <v>923</v>
      </c>
      <c r="G4104" s="389"/>
      <c r="H4104" s="283" t="s">
        <v>49</v>
      </c>
      <c r="I4104" s="286">
        <v>0.05</v>
      </c>
      <c r="J4104" s="285">
        <v>42.19</v>
      </c>
      <c r="K4104" s="285">
        <v>2.1</v>
      </c>
      <c r="O4104" s="46"/>
      <c r="P4104" s="46"/>
      <c r="Q4104" s="46"/>
      <c r="R4104" s="46"/>
      <c r="S4104" s="46"/>
      <c r="T4104" s="46"/>
      <c r="U4104" s="46"/>
      <c r="V4104" s="46"/>
      <c r="W4104" s="46"/>
      <c r="X4104" s="46"/>
      <c r="Y4104" s="46"/>
    </row>
    <row r="4105" spans="1:25" ht="15" customHeight="1" x14ac:dyDescent="0.2">
      <c r="A4105" s="46"/>
      <c r="B4105" s="262" t="s">
        <v>919</v>
      </c>
      <c r="C4105" s="284" t="s">
        <v>3145</v>
      </c>
      <c r="D4105" s="262" t="s">
        <v>39</v>
      </c>
      <c r="E4105" s="262" t="s">
        <v>3146</v>
      </c>
      <c r="F4105" s="389" t="s">
        <v>923</v>
      </c>
      <c r="G4105" s="389"/>
      <c r="H4105" s="283" t="s">
        <v>1195</v>
      </c>
      <c r="I4105" s="286">
        <v>5.0000000000000001E-3</v>
      </c>
      <c r="J4105" s="285">
        <v>10.77</v>
      </c>
      <c r="K4105" s="285">
        <v>0.05</v>
      </c>
      <c r="O4105" s="46"/>
      <c r="P4105" s="46"/>
      <c r="Q4105" s="46"/>
      <c r="R4105" s="46"/>
      <c r="S4105" s="46"/>
      <c r="T4105" s="46"/>
      <c r="U4105" s="46"/>
      <c r="V4105" s="46"/>
      <c r="W4105" s="46"/>
      <c r="X4105" s="46"/>
      <c r="Y4105" s="46"/>
    </row>
    <row r="4106" spans="1:25" ht="15" customHeight="1" x14ac:dyDescent="0.2">
      <c r="A4106" s="46"/>
      <c r="B4106" s="263"/>
      <c r="C4106" s="263"/>
      <c r="D4106" s="263"/>
      <c r="E4106" s="263"/>
      <c r="F4106" s="263" t="s">
        <v>924</v>
      </c>
      <c r="G4106" s="289">
        <v>2.06</v>
      </c>
      <c r="H4106" s="263" t="s">
        <v>925</v>
      </c>
      <c r="I4106" s="289">
        <v>0</v>
      </c>
      <c r="J4106" s="263" t="s">
        <v>926</v>
      </c>
      <c r="K4106" s="289">
        <v>2.06</v>
      </c>
      <c r="O4106" s="46"/>
      <c r="P4106" s="46"/>
      <c r="Q4106" s="46"/>
      <c r="R4106" s="46"/>
      <c r="S4106" s="46"/>
      <c r="T4106" s="46"/>
      <c r="U4106" s="46"/>
      <c r="V4106" s="46"/>
      <c r="W4106" s="46"/>
      <c r="X4106" s="46"/>
      <c r="Y4106" s="46"/>
    </row>
    <row r="4107" spans="1:25" ht="15" customHeight="1" x14ac:dyDescent="0.2">
      <c r="A4107" s="46"/>
      <c r="B4107" s="263"/>
      <c r="C4107" s="263"/>
      <c r="D4107" s="263"/>
      <c r="E4107" s="263"/>
      <c r="F4107" s="263" t="s">
        <v>927</v>
      </c>
      <c r="G4107" s="289">
        <v>0.96</v>
      </c>
      <c r="H4107" s="263"/>
      <c r="I4107" s="386" t="s">
        <v>928</v>
      </c>
      <c r="J4107" s="386"/>
      <c r="K4107" s="289">
        <v>5.58</v>
      </c>
      <c r="O4107" s="46"/>
      <c r="P4107" s="46"/>
      <c r="Q4107" s="46"/>
      <c r="R4107" s="46"/>
      <c r="S4107" s="46"/>
      <c r="T4107" s="46"/>
      <c r="U4107" s="46"/>
      <c r="V4107" s="46"/>
      <c r="W4107" s="46"/>
      <c r="X4107" s="46"/>
      <c r="Y4107" s="46"/>
    </row>
    <row r="4108" spans="1:25" ht="15" customHeight="1" x14ac:dyDescent="0.2">
      <c r="A4108" s="46"/>
      <c r="B4108" s="401" t="s">
        <v>2776</v>
      </c>
      <c r="C4108" s="401"/>
      <c r="D4108" s="401"/>
      <c r="E4108" s="401"/>
      <c r="F4108" s="401"/>
      <c r="G4108" s="401"/>
      <c r="H4108" s="401"/>
      <c r="I4108" s="401"/>
      <c r="J4108" s="401"/>
      <c r="K4108" s="401"/>
      <c r="O4108" s="46"/>
      <c r="P4108" s="46"/>
      <c r="Q4108" s="46"/>
      <c r="R4108" s="46"/>
      <c r="S4108" s="46"/>
      <c r="T4108" s="46"/>
      <c r="U4108" s="46"/>
      <c r="V4108" s="46"/>
      <c r="W4108" s="46"/>
      <c r="X4108" s="46"/>
      <c r="Y4108" s="46"/>
    </row>
    <row r="4109" spans="1:25" ht="15" customHeight="1" thickBot="1" x14ac:dyDescent="0.25">
      <c r="A4109" s="46"/>
      <c r="B4109" s="425" t="s">
        <v>2869</v>
      </c>
      <c r="C4109" s="425"/>
      <c r="D4109" s="425"/>
      <c r="E4109" s="425"/>
      <c r="F4109" s="425"/>
      <c r="G4109" s="425"/>
      <c r="H4109" s="425"/>
      <c r="I4109" s="425"/>
      <c r="J4109" s="425"/>
      <c r="K4109" s="425"/>
      <c r="O4109" s="46"/>
      <c r="P4109" s="46"/>
      <c r="Q4109" s="46"/>
      <c r="R4109" s="46"/>
      <c r="S4109" s="46"/>
      <c r="T4109" s="46"/>
      <c r="U4109" s="46"/>
      <c r="V4109" s="46"/>
      <c r="W4109" s="46"/>
      <c r="X4109" s="46"/>
      <c r="Y4109" s="46"/>
    </row>
    <row r="4110" spans="1:25" ht="15" customHeight="1" thickTop="1" x14ac:dyDescent="0.2">
      <c r="A4110" s="46"/>
      <c r="B4110" s="278"/>
      <c r="C4110" s="278"/>
      <c r="D4110" s="278"/>
      <c r="E4110" s="278"/>
      <c r="F4110" s="278"/>
      <c r="G4110" s="278"/>
      <c r="H4110" s="278"/>
      <c r="I4110" s="278"/>
      <c r="J4110" s="278"/>
      <c r="K4110" s="278"/>
      <c r="O4110" s="46"/>
      <c r="P4110" s="46"/>
      <c r="Q4110" s="46"/>
      <c r="R4110" s="46"/>
      <c r="S4110" s="46"/>
      <c r="T4110" s="46"/>
      <c r="U4110" s="46"/>
      <c r="V4110" s="46"/>
      <c r="W4110" s="46"/>
      <c r="X4110" s="46"/>
      <c r="Y4110" s="46"/>
    </row>
    <row r="4111" spans="1:25" ht="15" customHeight="1" x14ac:dyDescent="0.2">
      <c r="A4111" s="46"/>
      <c r="B4111" s="259" t="s">
        <v>5168</v>
      </c>
      <c r="C4111" s="267" t="s">
        <v>24</v>
      </c>
      <c r="D4111" s="259" t="s">
        <v>25</v>
      </c>
      <c r="E4111" s="259" t="s">
        <v>26</v>
      </c>
      <c r="F4111" s="387" t="s">
        <v>917</v>
      </c>
      <c r="G4111" s="387"/>
      <c r="H4111" s="271" t="s">
        <v>27</v>
      </c>
      <c r="I4111" s="267" t="s">
        <v>28</v>
      </c>
      <c r="J4111" s="267" t="s">
        <v>29</v>
      </c>
      <c r="K4111" s="267" t="s">
        <v>30</v>
      </c>
      <c r="O4111" s="46"/>
      <c r="P4111" s="46"/>
      <c r="Q4111" s="46"/>
      <c r="R4111" s="46"/>
      <c r="S4111" s="46"/>
      <c r="T4111" s="46"/>
      <c r="U4111" s="46"/>
      <c r="V4111" s="46"/>
      <c r="W4111" s="46"/>
      <c r="X4111" s="46"/>
      <c r="Y4111" s="46"/>
    </row>
    <row r="4112" spans="1:25" ht="15" customHeight="1" x14ac:dyDescent="0.2">
      <c r="A4112" s="46"/>
      <c r="B4112" s="260" t="s">
        <v>918</v>
      </c>
      <c r="C4112" s="275" t="s">
        <v>5167</v>
      </c>
      <c r="D4112" s="260" t="s">
        <v>73</v>
      </c>
      <c r="E4112" s="260" t="s">
        <v>5166</v>
      </c>
      <c r="F4112" s="388"/>
      <c r="G4112" s="388"/>
      <c r="H4112" s="274" t="s">
        <v>950</v>
      </c>
      <c r="I4112" s="277">
        <v>41</v>
      </c>
      <c r="J4112" s="276">
        <f>J4113+J4114+J4115</f>
        <v>189.67000000000002</v>
      </c>
      <c r="K4112" s="276">
        <f>I4112+J4112</f>
        <v>230.67000000000002</v>
      </c>
      <c r="O4112" s="46"/>
      <c r="P4112" s="46"/>
      <c r="Q4112" s="46"/>
      <c r="R4112" s="46"/>
      <c r="S4112" s="46"/>
      <c r="T4112" s="46"/>
      <c r="U4112" s="46"/>
      <c r="V4112" s="46"/>
      <c r="W4112" s="46"/>
      <c r="X4112" s="46"/>
      <c r="Y4112" s="46"/>
    </row>
    <row r="4113" spans="1:25" ht="15" customHeight="1" x14ac:dyDescent="0.2">
      <c r="A4113" s="46"/>
      <c r="B4113" s="261" t="s">
        <v>953</v>
      </c>
      <c r="C4113" s="280">
        <v>90777</v>
      </c>
      <c r="D4113" s="261" t="s">
        <v>47</v>
      </c>
      <c r="E4113" s="261" t="s">
        <v>68</v>
      </c>
      <c r="F4113" s="385" t="s">
        <v>3970</v>
      </c>
      <c r="G4113" s="385"/>
      <c r="H4113" s="279" t="s">
        <v>950</v>
      </c>
      <c r="I4113" s="282">
        <v>0.1</v>
      </c>
      <c r="J4113" s="281">
        <v>139.59</v>
      </c>
      <c r="K4113" s="281">
        <f>J4113</f>
        <v>139.59</v>
      </c>
      <c r="O4113" s="46"/>
      <c r="P4113" s="46"/>
      <c r="Q4113" s="46"/>
      <c r="R4113" s="46"/>
      <c r="S4113" s="46"/>
      <c r="T4113" s="46"/>
      <c r="U4113" s="46"/>
      <c r="V4113" s="46"/>
      <c r="W4113" s="46"/>
      <c r="X4113" s="46"/>
      <c r="Y4113" s="46"/>
    </row>
    <row r="4114" spans="1:25" ht="15" customHeight="1" x14ac:dyDescent="0.2">
      <c r="A4114" s="46"/>
      <c r="B4114" s="261" t="s">
        <v>953</v>
      </c>
      <c r="C4114" s="280">
        <v>100533</v>
      </c>
      <c r="D4114" s="261" t="s">
        <v>47</v>
      </c>
      <c r="E4114" s="261" t="s">
        <v>5163</v>
      </c>
      <c r="F4114" s="385" t="s">
        <v>3970</v>
      </c>
      <c r="G4114" s="385"/>
      <c r="H4114" s="279" t="s">
        <v>950</v>
      </c>
      <c r="I4114" s="282">
        <v>0.1</v>
      </c>
      <c r="J4114" s="281">
        <v>25.12</v>
      </c>
      <c r="K4114" s="281">
        <f t="shared" ref="K4114:K4115" si="0">J4114</f>
        <v>25.12</v>
      </c>
      <c r="O4114" s="46"/>
      <c r="P4114" s="46"/>
      <c r="Q4114" s="46"/>
      <c r="R4114" s="46"/>
      <c r="S4114" s="46"/>
      <c r="T4114" s="46"/>
      <c r="U4114" s="46"/>
      <c r="V4114" s="46"/>
      <c r="W4114" s="46"/>
      <c r="X4114" s="46"/>
      <c r="Y4114" s="46"/>
    </row>
    <row r="4115" spans="1:25" ht="15" customHeight="1" x14ac:dyDescent="0.2">
      <c r="A4115" s="46"/>
      <c r="B4115" s="261" t="s">
        <v>953</v>
      </c>
      <c r="C4115" s="280">
        <v>90775</v>
      </c>
      <c r="D4115" s="261" t="s">
        <v>47</v>
      </c>
      <c r="E4115" s="261" t="s">
        <v>5164</v>
      </c>
      <c r="F4115" s="385" t="s">
        <v>3970</v>
      </c>
      <c r="G4115" s="385"/>
      <c r="H4115" s="279" t="s">
        <v>950</v>
      </c>
      <c r="I4115" s="282">
        <v>0.1</v>
      </c>
      <c r="J4115" s="281">
        <v>24.96</v>
      </c>
      <c r="K4115" s="281">
        <f t="shared" si="0"/>
        <v>24.96</v>
      </c>
      <c r="O4115" s="46"/>
      <c r="P4115" s="46"/>
      <c r="Q4115" s="46"/>
      <c r="R4115" s="46"/>
      <c r="S4115" s="46"/>
      <c r="T4115" s="46"/>
      <c r="U4115" s="46"/>
      <c r="V4115" s="46"/>
      <c r="W4115" s="46"/>
      <c r="X4115" s="46"/>
      <c r="Y4115" s="46"/>
    </row>
    <row r="4116" spans="1:25" ht="15" customHeight="1" x14ac:dyDescent="0.2">
      <c r="A4116" s="46"/>
      <c r="B4116" s="263"/>
      <c r="C4116" s="263"/>
      <c r="D4116" s="263"/>
      <c r="E4116" s="263"/>
      <c r="F4116" s="263"/>
      <c r="G4116" s="289"/>
      <c r="H4116" s="263" t="s">
        <v>925</v>
      </c>
      <c r="I4116" s="289">
        <v>0</v>
      </c>
      <c r="J4116" s="263"/>
      <c r="K4116" s="289"/>
      <c r="O4116" s="46"/>
      <c r="P4116" s="46"/>
      <c r="Q4116" s="46"/>
      <c r="R4116" s="46"/>
      <c r="S4116" s="46"/>
      <c r="T4116" s="46"/>
      <c r="U4116" s="46"/>
      <c r="V4116" s="46"/>
      <c r="W4116" s="46"/>
      <c r="X4116" s="46"/>
      <c r="Y4116" s="46"/>
    </row>
    <row r="4117" spans="1:25" ht="15" customHeight="1" x14ac:dyDescent="0.2">
      <c r="A4117" s="46"/>
      <c r="B4117" s="263"/>
      <c r="C4117" s="263"/>
      <c r="D4117" s="263"/>
      <c r="E4117" s="263"/>
      <c r="F4117" s="263"/>
      <c r="G4117" s="289"/>
      <c r="H4117" s="263"/>
      <c r="I4117" s="263"/>
      <c r="J4117" s="263"/>
      <c r="K4117" s="289"/>
      <c r="O4117" s="46"/>
      <c r="P4117" s="46"/>
      <c r="Q4117" s="46"/>
      <c r="R4117" s="46"/>
      <c r="S4117" s="46"/>
      <c r="T4117" s="46"/>
      <c r="U4117" s="46"/>
      <c r="V4117" s="46"/>
      <c r="W4117" s="46"/>
      <c r="X4117" s="46"/>
      <c r="Y4117" s="46"/>
    </row>
    <row r="4118" spans="1:25" ht="15" customHeight="1" x14ac:dyDescent="0.2">
      <c r="A4118" s="46"/>
      <c r="B4118" s="401" t="s">
        <v>2776</v>
      </c>
      <c r="C4118" s="401"/>
      <c r="D4118" s="401"/>
      <c r="E4118" s="401"/>
      <c r="F4118" s="401"/>
      <c r="G4118" s="401"/>
      <c r="H4118" s="401"/>
      <c r="I4118" s="401"/>
      <c r="J4118" s="401"/>
      <c r="K4118" s="401"/>
      <c r="O4118" s="46"/>
      <c r="P4118" s="46"/>
      <c r="Q4118" s="46"/>
      <c r="R4118" s="46"/>
      <c r="S4118" s="46"/>
      <c r="T4118" s="46"/>
      <c r="U4118" s="46"/>
      <c r="V4118" s="46"/>
      <c r="W4118" s="46"/>
      <c r="X4118" s="46"/>
      <c r="Y4118" s="46"/>
    </row>
    <row r="4119" spans="1:25" ht="15" customHeight="1" thickBot="1" x14ac:dyDescent="0.25">
      <c r="A4119" s="46"/>
      <c r="B4119" s="425" t="s">
        <v>3162</v>
      </c>
      <c r="C4119" s="425"/>
      <c r="D4119" s="425"/>
      <c r="E4119" s="425"/>
      <c r="F4119" s="425"/>
      <c r="G4119" s="425"/>
      <c r="H4119" s="425"/>
      <c r="I4119" s="425"/>
      <c r="J4119" s="425"/>
      <c r="K4119" s="425"/>
      <c r="O4119" s="46"/>
      <c r="P4119" s="46"/>
      <c r="Q4119" s="46"/>
      <c r="R4119" s="46"/>
      <c r="S4119" s="46"/>
      <c r="T4119" s="46"/>
      <c r="U4119" s="46"/>
      <c r="V4119" s="46"/>
      <c r="W4119" s="46"/>
      <c r="X4119" s="46"/>
      <c r="Y4119" s="46"/>
    </row>
    <row r="4120" spans="1:25" ht="15" customHeight="1" thickTop="1" x14ac:dyDescent="0.2">
      <c r="A4120" s="46"/>
      <c r="B4120" s="278"/>
      <c r="C4120" s="278"/>
      <c r="D4120" s="278"/>
      <c r="E4120" s="278"/>
      <c r="F4120" s="278"/>
      <c r="G4120" s="278"/>
      <c r="H4120" s="278"/>
      <c r="I4120" s="278"/>
      <c r="J4120" s="278"/>
      <c r="K4120" s="278"/>
      <c r="O4120" s="46"/>
      <c r="P4120" s="46"/>
      <c r="Q4120" s="46"/>
      <c r="R4120" s="46"/>
      <c r="S4120" s="46"/>
      <c r="T4120" s="46"/>
      <c r="U4120" s="46"/>
      <c r="V4120" s="46"/>
      <c r="W4120" s="46"/>
      <c r="X4120" s="46"/>
      <c r="Y4120" s="46"/>
    </row>
    <row r="4121" spans="1:25" ht="15" customHeight="1" x14ac:dyDescent="0.25">
      <c r="A4121" s="46"/>
      <c r="B4121" s="432" t="s">
        <v>1851</v>
      </c>
      <c r="C4121" s="433"/>
      <c r="D4121" s="433"/>
      <c r="E4121" s="433"/>
      <c r="F4121" s="433"/>
      <c r="G4121" s="433"/>
      <c r="H4121" s="433"/>
      <c r="I4121" s="433"/>
      <c r="J4121" s="433"/>
      <c r="K4121" s="433"/>
      <c r="O4121" s="46"/>
      <c r="P4121" s="46"/>
      <c r="Q4121" s="46"/>
      <c r="R4121" s="46"/>
      <c r="S4121" s="46"/>
      <c r="T4121" s="46"/>
      <c r="U4121" s="46"/>
      <c r="V4121" s="46"/>
      <c r="W4121" s="46"/>
      <c r="X4121" s="46"/>
      <c r="Y4121" s="46"/>
    </row>
    <row r="4122" spans="1:25" ht="15" customHeight="1" x14ac:dyDescent="0.2">
      <c r="A4122" s="46"/>
      <c r="B4122" s="259"/>
      <c r="C4122" s="267" t="s">
        <v>24</v>
      </c>
      <c r="D4122" s="259" t="s">
        <v>25</v>
      </c>
      <c r="E4122" s="259" t="s">
        <v>26</v>
      </c>
      <c r="F4122" s="387" t="s">
        <v>917</v>
      </c>
      <c r="G4122" s="387"/>
      <c r="H4122" s="271" t="s">
        <v>27</v>
      </c>
      <c r="I4122" s="267" t="s">
        <v>28</v>
      </c>
      <c r="J4122" s="267" t="s">
        <v>29</v>
      </c>
      <c r="K4122" s="267" t="s">
        <v>30</v>
      </c>
      <c r="O4122" s="46"/>
      <c r="P4122" s="46"/>
      <c r="Q4122" s="46"/>
      <c r="R4122" s="46"/>
      <c r="S4122" s="46"/>
      <c r="T4122" s="46"/>
      <c r="U4122" s="46"/>
      <c r="V4122" s="46"/>
      <c r="W4122" s="46"/>
      <c r="X4122" s="46"/>
      <c r="Y4122" s="46"/>
    </row>
    <row r="4123" spans="1:25" ht="15" customHeight="1" x14ac:dyDescent="0.2">
      <c r="A4123" s="46"/>
      <c r="B4123" s="260" t="s">
        <v>918</v>
      </c>
      <c r="C4123" s="275" t="s">
        <v>1108</v>
      </c>
      <c r="D4123" s="260" t="s">
        <v>47</v>
      </c>
      <c r="E4123" s="260" t="s">
        <v>1109</v>
      </c>
      <c r="F4123" s="388" t="s">
        <v>3970</v>
      </c>
      <c r="G4123" s="388"/>
      <c r="H4123" s="274" t="s">
        <v>950</v>
      </c>
      <c r="I4123" s="277">
        <v>1</v>
      </c>
      <c r="J4123" s="276">
        <v>26.59</v>
      </c>
      <c r="K4123" s="276">
        <v>26.59</v>
      </c>
      <c r="O4123" s="46"/>
      <c r="P4123" s="46"/>
      <c r="Q4123" s="46"/>
      <c r="R4123" s="46"/>
      <c r="S4123" s="46"/>
      <c r="T4123" s="46"/>
      <c r="U4123" s="46"/>
      <c r="V4123" s="46"/>
      <c r="W4123" s="46"/>
      <c r="X4123" s="46"/>
      <c r="Y4123" s="46"/>
    </row>
    <row r="4124" spans="1:25" ht="15" customHeight="1" x14ac:dyDescent="0.2">
      <c r="A4124" s="46"/>
      <c r="B4124" s="261" t="s">
        <v>953</v>
      </c>
      <c r="C4124" s="280" t="s">
        <v>1852</v>
      </c>
      <c r="D4124" s="261" t="s">
        <v>47</v>
      </c>
      <c r="E4124" s="261" t="s">
        <v>1853</v>
      </c>
      <c r="F4124" s="385" t="s">
        <v>3970</v>
      </c>
      <c r="G4124" s="385"/>
      <c r="H4124" s="279" t="s">
        <v>950</v>
      </c>
      <c r="I4124" s="282">
        <v>1</v>
      </c>
      <c r="J4124" s="281">
        <v>0.25</v>
      </c>
      <c r="K4124" s="281">
        <v>0.25</v>
      </c>
      <c r="O4124" s="46"/>
      <c r="P4124" s="46"/>
      <c r="Q4124" s="46"/>
      <c r="R4124" s="46"/>
      <c r="S4124" s="46"/>
      <c r="T4124" s="46"/>
      <c r="U4124" s="46"/>
      <c r="V4124" s="46"/>
      <c r="W4124" s="46"/>
      <c r="X4124" s="46"/>
      <c r="Y4124" s="46"/>
    </row>
    <row r="4125" spans="1:25" ht="15" customHeight="1" x14ac:dyDescent="0.2">
      <c r="A4125" s="46"/>
      <c r="B4125" s="262" t="s">
        <v>919</v>
      </c>
      <c r="C4125" s="284" t="s">
        <v>1866</v>
      </c>
      <c r="D4125" s="262" t="s">
        <v>47</v>
      </c>
      <c r="E4125" s="262" t="s">
        <v>1867</v>
      </c>
      <c r="F4125" s="389" t="s">
        <v>923</v>
      </c>
      <c r="G4125" s="389"/>
      <c r="H4125" s="283" t="s">
        <v>950</v>
      </c>
      <c r="I4125" s="286">
        <v>1</v>
      </c>
      <c r="J4125" s="285">
        <v>0.01</v>
      </c>
      <c r="K4125" s="285">
        <v>0.01</v>
      </c>
      <c r="O4125" s="46"/>
      <c r="P4125" s="46"/>
      <c r="Q4125" s="46"/>
      <c r="R4125" s="46"/>
      <c r="S4125" s="46"/>
      <c r="T4125" s="46"/>
      <c r="U4125" s="46"/>
      <c r="V4125" s="46"/>
      <c r="W4125" s="46"/>
      <c r="X4125" s="46"/>
      <c r="Y4125" s="46"/>
    </row>
    <row r="4126" spans="1:25" ht="15" customHeight="1" x14ac:dyDescent="0.2">
      <c r="A4126" s="46"/>
      <c r="B4126" s="262" t="s">
        <v>919</v>
      </c>
      <c r="C4126" s="284" t="s">
        <v>1856</v>
      </c>
      <c r="D4126" s="262" t="s">
        <v>47</v>
      </c>
      <c r="E4126" s="262" t="s">
        <v>1857</v>
      </c>
      <c r="F4126" s="389" t="s">
        <v>923</v>
      </c>
      <c r="G4126" s="389"/>
      <c r="H4126" s="283" t="s">
        <v>950</v>
      </c>
      <c r="I4126" s="286">
        <v>1</v>
      </c>
      <c r="J4126" s="285">
        <v>0.08</v>
      </c>
      <c r="K4126" s="285">
        <v>0.08</v>
      </c>
      <c r="O4126" s="46"/>
      <c r="P4126" s="46"/>
      <c r="Q4126" s="46"/>
      <c r="R4126" s="46"/>
      <c r="S4126" s="46"/>
      <c r="T4126" s="46"/>
      <c r="U4126" s="46"/>
      <c r="V4126" s="46"/>
      <c r="W4126" s="46"/>
      <c r="X4126" s="46"/>
      <c r="Y4126" s="46"/>
    </row>
    <row r="4127" spans="1:25" ht="15" customHeight="1" x14ac:dyDescent="0.2">
      <c r="A4127" s="46"/>
      <c r="B4127" s="262" t="s">
        <v>919</v>
      </c>
      <c r="C4127" s="284" t="s">
        <v>1854</v>
      </c>
      <c r="D4127" s="262" t="s">
        <v>47</v>
      </c>
      <c r="E4127" s="262" t="s">
        <v>1855</v>
      </c>
      <c r="F4127" s="389" t="s">
        <v>923</v>
      </c>
      <c r="G4127" s="389"/>
      <c r="H4127" s="283" t="s">
        <v>950</v>
      </c>
      <c r="I4127" s="286">
        <v>1</v>
      </c>
      <c r="J4127" s="285">
        <v>1.31</v>
      </c>
      <c r="K4127" s="285">
        <v>1.31</v>
      </c>
      <c r="O4127" s="46"/>
      <c r="P4127" s="46"/>
      <c r="Q4127" s="46"/>
      <c r="R4127" s="46"/>
      <c r="S4127" s="46"/>
      <c r="T4127" s="46"/>
      <c r="U4127" s="46"/>
      <c r="V4127" s="46"/>
      <c r="W4127" s="46"/>
      <c r="X4127" s="46"/>
      <c r="Y4127" s="46"/>
    </row>
    <row r="4128" spans="1:25" ht="15" customHeight="1" x14ac:dyDescent="0.2">
      <c r="A4128" s="46"/>
      <c r="B4128" s="262" t="s">
        <v>919</v>
      </c>
      <c r="C4128" s="284" t="s">
        <v>1864</v>
      </c>
      <c r="D4128" s="262" t="s">
        <v>47</v>
      </c>
      <c r="E4128" s="262" t="s">
        <v>1865</v>
      </c>
      <c r="F4128" s="389" t="s">
        <v>923</v>
      </c>
      <c r="G4128" s="389"/>
      <c r="H4128" s="283" t="s">
        <v>950</v>
      </c>
      <c r="I4128" s="286">
        <v>1</v>
      </c>
      <c r="J4128" s="285">
        <v>0.61</v>
      </c>
      <c r="K4128" s="285">
        <v>0.61</v>
      </c>
      <c r="O4128" s="46"/>
      <c r="P4128" s="46"/>
      <c r="Q4128" s="46"/>
      <c r="R4128" s="46"/>
      <c r="S4128" s="46"/>
      <c r="T4128" s="46"/>
      <c r="U4128" s="46"/>
      <c r="V4128" s="46"/>
      <c r="W4128" s="46"/>
      <c r="X4128" s="46"/>
      <c r="Y4128" s="46"/>
    </row>
    <row r="4129" spans="1:25" ht="15" customHeight="1" x14ac:dyDescent="0.2">
      <c r="A4129" s="46"/>
      <c r="B4129" s="262" t="s">
        <v>919</v>
      </c>
      <c r="C4129" s="284" t="s">
        <v>1860</v>
      </c>
      <c r="D4129" s="262" t="s">
        <v>47</v>
      </c>
      <c r="E4129" s="262" t="s">
        <v>1861</v>
      </c>
      <c r="F4129" s="389" t="s">
        <v>920</v>
      </c>
      <c r="G4129" s="389"/>
      <c r="H4129" s="283" t="s">
        <v>950</v>
      </c>
      <c r="I4129" s="286">
        <v>1</v>
      </c>
      <c r="J4129" s="285">
        <v>22.12</v>
      </c>
      <c r="K4129" s="285">
        <v>22.12</v>
      </c>
      <c r="O4129" s="46"/>
      <c r="P4129" s="46"/>
      <c r="Q4129" s="46"/>
      <c r="R4129" s="46"/>
      <c r="S4129" s="46"/>
      <c r="T4129" s="46"/>
      <c r="U4129" s="46"/>
      <c r="V4129" s="46"/>
      <c r="W4129" s="46"/>
      <c r="X4129" s="46"/>
      <c r="Y4129" s="46"/>
    </row>
    <row r="4130" spans="1:25" ht="15" customHeight="1" x14ac:dyDescent="0.2">
      <c r="A4130" s="46"/>
      <c r="B4130" s="262" t="s">
        <v>919</v>
      </c>
      <c r="C4130" s="284" t="s">
        <v>1858</v>
      </c>
      <c r="D4130" s="262" t="s">
        <v>47</v>
      </c>
      <c r="E4130" s="262" t="s">
        <v>1859</v>
      </c>
      <c r="F4130" s="389" t="s">
        <v>923</v>
      </c>
      <c r="G4130" s="389"/>
      <c r="H4130" s="283" t="s">
        <v>950</v>
      </c>
      <c r="I4130" s="286">
        <v>1</v>
      </c>
      <c r="J4130" s="285">
        <v>1.43</v>
      </c>
      <c r="K4130" s="285">
        <v>1.43</v>
      </c>
      <c r="O4130" s="46"/>
      <c r="P4130" s="46"/>
      <c r="Q4130" s="46"/>
      <c r="R4130" s="46"/>
      <c r="S4130" s="46"/>
      <c r="T4130" s="46"/>
      <c r="U4130" s="46"/>
      <c r="V4130" s="46"/>
      <c r="W4130" s="46"/>
      <c r="X4130" s="46"/>
      <c r="Y4130" s="46"/>
    </row>
    <row r="4131" spans="1:25" ht="15" customHeight="1" x14ac:dyDescent="0.2">
      <c r="A4131" s="46"/>
      <c r="B4131" s="262" t="s">
        <v>919</v>
      </c>
      <c r="C4131" s="284" t="s">
        <v>1862</v>
      </c>
      <c r="D4131" s="262" t="s">
        <v>47</v>
      </c>
      <c r="E4131" s="262" t="s">
        <v>1863</v>
      </c>
      <c r="F4131" s="389" t="s">
        <v>923</v>
      </c>
      <c r="G4131" s="389"/>
      <c r="H4131" s="283" t="s">
        <v>950</v>
      </c>
      <c r="I4131" s="286">
        <v>1</v>
      </c>
      <c r="J4131" s="285">
        <v>0.78</v>
      </c>
      <c r="K4131" s="285">
        <v>0.78</v>
      </c>
      <c r="O4131" s="46"/>
      <c r="P4131" s="46"/>
      <c r="Q4131" s="46"/>
      <c r="R4131" s="46"/>
      <c r="S4131" s="46"/>
      <c r="T4131" s="46"/>
      <c r="U4131" s="46"/>
      <c r="V4131" s="46"/>
      <c r="W4131" s="46"/>
      <c r="X4131" s="46"/>
      <c r="Y4131" s="46"/>
    </row>
    <row r="4132" spans="1:25" ht="15" customHeight="1" x14ac:dyDescent="0.2">
      <c r="A4132" s="46"/>
      <c r="B4132" s="263"/>
      <c r="C4132" s="263"/>
      <c r="D4132" s="263"/>
      <c r="E4132" s="263"/>
      <c r="F4132" s="263" t="s">
        <v>924</v>
      </c>
      <c r="G4132" s="289">
        <v>22.37</v>
      </c>
      <c r="H4132" s="263" t="s">
        <v>925</v>
      </c>
      <c r="I4132" s="289">
        <v>0</v>
      </c>
      <c r="J4132" s="263" t="s">
        <v>926</v>
      </c>
      <c r="K4132" s="289">
        <v>22.37</v>
      </c>
      <c r="O4132" s="46"/>
      <c r="P4132" s="46"/>
      <c r="Q4132" s="46"/>
      <c r="R4132" s="46"/>
      <c r="S4132" s="46"/>
      <c r="T4132" s="46"/>
      <c r="U4132" s="46"/>
      <c r="V4132" s="46"/>
      <c r="W4132" s="46"/>
      <c r="X4132" s="46"/>
      <c r="Y4132" s="46"/>
    </row>
    <row r="4133" spans="1:25" ht="15" customHeight="1" thickBot="1" x14ac:dyDescent="0.25">
      <c r="A4133" s="46"/>
      <c r="B4133" s="263"/>
      <c r="C4133" s="263"/>
      <c r="D4133" s="263"/>
      <c r="E4133" s="263"/>
      <c r="F4133" s="263" t="s">
        <v>927</v>
      </c>
      <c r="G4133" s="289">
        <v>5.53</v>
      </c>
      <c r="H4133" s="263"/>
      <c r="I4133" s="386" t="s">
        <v>928</v>
      </c>
      <c r="J4133" s="386"/>
      <c r="K4133" s="289">
        <v>32.119999999999997</v>
      </c>
      <c r="O4133" s="46"/>
      <c r="P4133" s="46"/>
      <c r="Q4133" s="46"/>
      <c r="R4133" s="46"/>
      <c r="S4133" s="46"/>
      <c r="T4133" s="46"/>
      <c r="U4133" s="46"/>
      <c r="V4133" s="46"/>
      <c r="W4133" s="46"/>
      <c r="X4133" s="46"/>
      <c r="Y4133" s="46"/>
    </row>
    <row r="4134" spans="1:25" ht="15" customHeight="1" thickTop="1" x14ac:dyDescent="0.2">
      <c r="A4134" s="46"/>
      <c r="B4134" s="278"/>
      <c r="C4134" s="278"/>
      <c r="D4134" s="278"/>
      <c r="E4134" s="278"/>
      <c r="F4134" s="278"/>
      <c r="G4134" s="278"/>
      <c r="H4134" s="278"/>
      <c r="I4134" s="278"/>
      <c r="J4134" s="278"/>
      <c r="K4134" s="278"/>
      <c r="O4134" s="46"/>
      <c r="P4134" s="46"/>
      <c r="Q4134" s="46"/>
      <c r="R4134" s="46"/>
      <c r="S4134" s="46"/>
      <c r="T4134" s="46"/>
      <c r="U4134" s="46"/>
      <c r="V4134" s="46"/>
      <c r="W4134" s="46"/>
      <c r="X4134" s="46"/>
      <c r="Y4134" s="46"/>
    </row>
    <row r="4135" spans="1:25" ht="15" customHeight="1" x14ac:dyDescent="0.2">
      <c r="A4135" s="46"/>
      <c r="B4135" s="259"/>
      <c r="C4135" s="267" t="s">
        <v>24</v>
      </c>
      <c r="D4135" s="259" t="s">
        <v>25</v>
      </c>
      <c r="E4135" s="259" t="s">
        <v>26</v>
      </c>
      <c r="F4135" s="387" t="s">
        <v>917</v>
      </c>
      <c r="G4135" s="387"/>
      <c r="H4135" s="271" t="s">
        <v>27</v>
      </c>
      <c r="I4135" s="267" t="s">
        <v>28</v>
      </c>
      <c r="J4135" s="267" t="s">
        <v>29</v>
      </c>
      <c r="K4135" s="267" t="s">
        <v>30</v>
      </c>
      <c r="O4135" s="46"/>
      <c r="P4135" s="46"/>
      <c r="Q4135" s="46"/>
      <c r="R4135" s="46"/>
      <c r="S4135" s="46"/>
      <c r="T4135" s="46"/>
      <c r="U4135" s="46"/>
      <c r="V4135" s="46"/>
      <c r="W4135" s="46"/>
      <c r="X4135" s="46"/>
      <c r="Y4135" s="46"/>
    </row>
    <row r="4136" spans="1:25" ht="15" customHeight="1" x14ac:dyDescent="0.2">
      <c r="A4136" s="46"/>
      <c r="B4136" s="260" t="s">
        <v>918</v>
      </c>
      <c r="C4136" s="275" t="s">
        <v>1042</v>
      </c>
      <c r="D4136" s="260" t="s">
        <v>47</v>
      </c>
      <c r="E4136" s="260" t="s">
        <v>1043</v>
      </c>
      <c r="F4136" s="388" t="s">
        <v>3970</v>
      </c>
      <c r="G4136" s="388"/>
      <c r="H4136" s="274" t="s">
        <v>950</v>
      </c>
      <c r="I4136" s="277">
        <v>1</v>
      </c>
      <c r="J4136" s="276">
        <v>26.44</v>
      </c>
      <c r="K4136" s="276">
        <v>26.44</v>
      </c>
      <c r="O4136" s="46"/>
      <c r="P4136" s="46"/>
      <c r="Q4136" s="46"/>
      <c r="R4136" s="46"/>
      <c r="S4136" s="46"/>
      <c r="T4136" s="46"/>
      <c r="U4136" s="46"/>
      <c r="V4136" s="46"/>
      <c r="W4136" s="46"/>
      <c r="X4136" s="46"/>
      <c r="Y4136" s="46"/>
    </row>
    <row r="4137" spans="1:25" ht="15" customHeight="1" x14ac:dyDescent="0.2">
      <c r="A4137" s="46"/>
      <c r="B4137" s="261" t="s">
        <v>953</v>
      </c>
      <c r="C4137" s="280" t="s">
        <v>1868</v>
      </c>
      <c r="D4137" s="261" t="s">
        <v>47</v>
      </c>
      <c r="E4137" s="261" t="s">
        <v>1869</v>
      </c>
      <c r="F4137" s="385" t="s">
        <v>3970</v>
      </c>
      <c r="G4137" s="385"/>
      <c r="H4137" s="279" t="s">
        <v>950</v>
      </c>
      <c r="I4137" s="282">
        <v>1</v>
      </c>
      <c r="J4137" s="281">
        <v>0.32</v>
      </c>
      <c r="K4137" s="281">
        <v>0.32</v>
      </c>
      <c r="O4137" s="46"/>
      <c r="P4137" s="46"/>
      <c r="Q4137" s="46"/>
      <c r="R4137" s="46"/>
      <c r="S4137" s="46"/>
      <c r="T4137" s="46"/>
      <c r="U4137" s="46"/>
      <c r="V4137" s="46"/>
      <c r="W4137" s="46"/>
      <c r="X4137" s="46"/>
      <c r="Y4137" s="46"/>
    </row>
    <row r="4138" spans="1:25" ht="15" customHeight="1" x14ac:dyDescent="0.2">
      <c r="A4138" s="46"/>
      <c r="B4138" s="262" t="s">
        <v>919</v>
      </c>
      <c r="C4138" s="284" t="s">
        <v>1856</v>
      </c>
      <c r="D4138" s="262" t="s">
        <v>47</v>
      </c>
      <c r="E4138" s="262" t="s">
        <v>1857</v>
      </c>
      <c r="F4138" s="389" t="s">
        <v>923</v>
      </c>
      <c r="G4138" s="389"/>
      <c r="H4138" s="283" t="s">
        <v>950</v>
      </c>
      <c r="I4138" s="286">
        <v>1</v>
      </c>
      <c r="J4138" s="285">
        <v>0.08</v>
      </c>
      <c r="K4138" s="285">
        <v>0.08</v>
      </c>
      <c r="O4138" s="46"/>
      <c r="P4138" s="46"/>
      <c r="Q4138" s="46"/>
      <c r="R4138" s="46"/>
      <c r="S4138" s="46"/>
      <c r="T4138" s="46"/>
      <c r="U4138" s="46"/>
      <c r="V4138" s="46"/>
      <c r="W4138" s="46"/>
      <c r="X4138" s="46"/>
      <c r="Y4138" s="46"/>
    </row>
    <row r="4139" spans="1:25" ht="15" customHeight="1" x14ac:dyDescent="0.2">
      <c r="A4139" s="46"/>
      <c r="B4139" s="262" t="s">
        <v>919</v>
      </c>
      <c r="C4139" s="284" t="s">
        <v>1872</v>
      </c>
      <c r="D4139" s="262" t="s">
        <v>47</v>
      </c>
      <c r="E4139" s="262" t="s">
        <v>1873</v>
      </c>
      <c r="F4139" s="389" t="s">
        <v>920</v>
      </c>
      <c r="G4139" s="389"/>
      <c r="H4139" s="283" t="s">
        <v>950</v>
      </c>
      <c r="I4139" s="286">
        <v>1</v>
      </c>
      <c r="J4139" s="285">
        <v>22.12</v>
      </c>
      <c r="K4139" s="285">
        <v>22.12</v>
      </c>
      <c r="O4139" s="46"/>
      <c r="P4139" s="46"/>
      <c r="Q4139" s="46"/>
      <c r="R4139" s="46"/>
      <c r="S4139" s="46"/>
      <c r="T4139" s="46"/>
      <c r="U4139" s="46"/>
      <c r="V4139" s="46"/>
      <c r="W4139" s="46"/>
      <c r="X4139" s="46"/>
      <c r="Y4139" s="46"/>
    </row>
    <row r="4140" spans="1:25" ht="15" customHeight="1" x14ac:dyDescent="0.2">
      <c r="A4140" s="46"/>
      <c r="B4140" s="262" t="s">
        <v>919</v>
      </c>
      <c r="C4140" s="284" t="s">
        <v>1866</v>
      </c>
      <c r="D4140" s="262" t="s">
        <v>47</v>
      </c>
      <c r="E4140" s="262" t="s">
        <v>1867</v>
      </c>
      <c r="F4140" s="389" t="s">
        <v>923</v>
      </c>
      <c r="G4140" s="389"/>
      <c r="H4140" s="283" t="s">
        <v>950</v>
      </c>
      <c r="I4140" s="286">
        <v>1</v>
      </c>
      <c r="J4140" s="285">
        <v>0.01</v>
      </c>
      <c r="K4140" s="285">
        <v>0.01</v>
      </c>
      <c r="O4140" s="46"/>
      <c r="P4140" s="46"/>
      <c r="Q4140" s="46"/>
      <c r="R4140" s="46"/>
      <c r="S4140" s="46"/>
      <c r="T4140" s="46"/>
      <c r="U4140" s="46"/>
      <c r="V4140" s="46"/>
      <c r="W4140" s="46"/>
      <c r="X4140" s="46"/>
      <c r="Y4140" s="46"/>
    </row>
    <row r="4141" spans="1:25" ht="15" customHeight="1" x14ac:dyDescent="0.2">
      <c r="A4141" s="46"/>
      <c r="B4141" s="262" t="s">
        <v>919</v>
      </c>
      <c r="C4141" s="284" t="s">
        <v>1858</v>
      </c>
      <c r="D4141" s="262" t="s">
        <v>47</v>
      </c>
      <c r="E4141" s="262" t="s">
        <v>1859</v>
      </c>
      <c r="F4141" s="389" t="s">
        <v>923</v>
      </c>
      <c r="G4141" s="389"/>
      <c r="H4141" s="283" t="s">
        <v>950</v>
      </c>
      <c r="I4141" s="286">
        <v>1</v>
      </c>
      <c r="J4141" s="285">
        <v>1.43</v>
      </c>
      <c r="K4141" s="285">
        <v>1.43</v>
      </c>
      <c r="O4141" s="46"/>
      <c r="P4141" s="46"/>
      <c r="Q4141" s="46"/>
      <c r="R4141" s="46"/>
      <c r="S4141" s="46"/>
      <c r="T4141" s="46"/>
      <c r="U4141" s="46"/>
      <c r="V4141" s="46"/>
      <c r="W4141" s="46"/>
      <c r="X4141" s="46"/>
      <c r="Y4141" s="46"/>
    </row>
    <row r="4142" spans="1:25" ht="15" customHeight="1" x14ac:dyDescent="0.2">
      <c r="A4142" s="46"/>
      <c r="B4142" s="262" t="s">
        <v>919</v>
      </c>
      <c r="C4142" s="284" t="s">
        <v>1864</v>
      </c>
      <c r="D4142" s="262" t="s">
        <v>47</v>
      </c>
      <c r="E4142" s="262" t="s">
        <v>1865</v>
      </c>
      <c r="F4142" s="389" t="s">
        <v>923</v>
      </c>
      <c r="G4142" s="389"/>
      <c r="H4142" s="283" t="s">
        <v>950</v>
      </c>
      <c r="I4142" s="286">
        <v>1</v>
      </c>
      <c r="J4142" s="285">
        <v>0.61</v>
      </c>
      <c r="K4142" s="285">
        <v>0.61</v>
      </c>
      <c r="O4142" s="46"/>
      <c r="P4142" s="46"/>
      <c r="Q4142" s="46"/>
      <c r="R4142" s="46"/>
      <c r="S4142" s="46"/>
      <c r="T4142" s="46"/>
      <c r="U4142" s="46"/>
      <c r="V4142" s="46"/>
      <c r="W4142" s="46"/>
      <c r="X4142" s="46"/>
      <c r="Y4142" s="46"/>
    </row>
    <row r="4143" spans="1:25" ht="15" customHeight="1" x14ac:dyDescent="0.2">
      <c r="A4143" s="46"/>
      <c r="B4143" s="262" t="s">
        <v>919</v>
      </c>
      <c r="C4143" s="284" t="s">
        <v>1874</v>
      </c>
      <c r="D4143" s="262" t="s">
        <v>47</v>
      </c>
      <c r="E4143" s="262" t="s">
        <v>1875</v>
      </c>
      <c r="F4143" s="389" t="s">
        <v>923</v>
      </c>
      <c r="G4143" s="389"/>
      <c r="H4143" s="283" t="s">
        <v>950</v>
      </c>
      <c r="I4143" s="286">
        <v>1</v>
      </c>
      <c r="J4143" s="285">
        <v>0.44</v>
      </c>
      <c r="K4143" s="285">
        <v>0.44</v>
      </c>
      <c r="O4143" s="46"/>
      <c r="P4143" s="46"/>
      <c r="Q4143" s="46"/>
      <c r="R4143" s="46"/>
      <c r="S4143" s="46"/>
      <c r="T4143" s="46"/>
      <c r="U4143" s="46"/>
      <c r="V4143" s="46"/>
      <c r="W4143" s="46"/>
      <c r="X4143" s="46"/>
      <c r="Y4143" s="46"/>
    </row>
    <row r="4144" spans="1:25" ht="15" customHeight="1" x14ac:dyDescent="0.2">
      <c r="A4144" s="46"/>
      <c r="B4144" s="262" t="s">
        <v>919</v>
      </c>
      <c r="C4144" s="284" t="s">
        <v>1870</v>
      </c>
      <c r="D4144" s="262" t="s">
        <v>47</v>
      </c>
      <c r="E4144" s="262" t="s">
        <v>1871</v>
      </c>
      <c r="F4144" s="389" t="s">
        <v>923</v>
      </c>
      <c r="G4144" s="389"/>
      <c r="H4144" s="283" t="s">
        <v>950</v>
      </c>
      <c r="I4144" s="286">
        <v>1</v>
      </c>
      <c r="J4144" s="285">
        <v>1.43</v>
      </c>
      <c r="K4144" s="285">
        <v>1.43</v>
      </c>
      <c r="O4144" s="46"/>
      <c r="P4144" s="46"/>
      <c r="Q4144" s="46"/>
      <c r="R4144" s="46"/>
      <c r="S4144" s="46"/>
      <c r="T4144" s="46"/>
      <c r="U4144" s="46"/>
      <c r="V4144" s="46"/>
      <c r="W4144" s="46"/>
      <c r="X4144" s="46"/>
      <c r="Y4144" s="46"/>
    </row>
    <row r="4145" spans="1:25" ht="15" customHeight="1" x14ac:dyDescent="0.2">
      <c r="A4145" s="46"/>
      <c r="B4145" s="263"/>
      <c r="C4145" s="263"/>
      <c r="D4145" s="263"/>
      <c r="E4145" s="263"/>
      <c r="F4145" s="263" t="s">
        <v>924</v>
      </c>
      <c r="G4145" s="289">
        <v>22.44</v>
      </c>
      <c r="H4145" s="263" t="s">
        <v>925</v>
      </c>
      <c r="I4145" s="289">
        <v>0</v>
      </c>
      <c r="J4145" s="263" t="s">
        <v>926</v>
      </c>
      <c r="K4145" s="289">
        <v>22.44</v>
      </c>
      <c r="O4145" s="46"/>
      <c r="P4145" s="46"/>
      <c r="Q4145" s="46"/>
      <c r="R4145" s="46"/>
      <c r="S4145" s="46"/>
      <c r="T4145" s="46"/>
      <c r="U4145" s="46"/>
      <c r="V4145" s="46"/>
      <c r="W4145" s="46"/>
      <c r="X4145" s="46"/>
      <c r="Y4145" s="46"/>
    </row>
    <row r="4146" spans="1:25" ht="15" customHeight="1" thickBot="1" x14ac:dyDescent="0.25">
      <c r="A4146" s="46"/>
      <c r="B4146" s="263"/>
      <c r="C4146" s="263"/>
      <c r="D4146" s="263"/>
      <c r="E4146" s="263"/>
      <c r="F4146" s="263" t="s">
        <v>927</v>
      </c>
      <c r="G4146" s="289">
        <v>5.5</v>
      </c>
      <c r="H4146" s="263"/>
      <c r="I4146" s="386" t="s">
        <v>928</v>
      </c>
      <c r="J4146" s="386"/>
      <c r="K4146" s="289">
        <v>31.94</v>
      </c>
      <c r="O4146" s="46"/>
      <c r="P4146" s="46"/>
      <c r="Q4146" s="46"/>
      <c r="R4146" s="46"/>
      <c r="S4146" s="46"/>
      <c r="T4146" s="46"/>
      <c r="U4146" s="46"/>
      <c r="V4146" s="46"/>
      <c r="W4146" s="46"/>
      <c r="X4146" s="46"/>
      <c r="Y4146" s="46"/>
    </row>
    <row r="4147" spans="1:25" ht="15" customHeight="1" thickTop="1" x14ac:dyDescent="0.2">
      <c r="A4147" s="46"/>
      <c r="B4147" s="278"/>
      <c r="C4147" s="278"/>
      <c r="D4147" s="278"/>
      <c r="E4147" s="278"/>
      <c r="F4147" s="278"/>
      <c r="G4147" s="278"/>
      <c r="H4147" s="278"/>
      <c r="I4147" s="278"/>
      <c r="J4147" s="278"/>
      <c r="K4147" s="278"/>
      <c r="O4147" s="46"/>
      <c r="P4147" s="46"/>
      <c r="Q4147" s="46"/>
      <c r="R4147" s="46"/>
      <c r="S4147" s="46"/>
      <c r="T4147" s="46"/>
      <c r="U4147" s="46"/>
      <c r="V4147" s="46"/>
      <c r="W4147" s="46"/>
      <c r="X4147" s="46"/>
      <c r="Y4147" s="46"/>
    </row>
    <row r="4148" spans="1:25" ht="15" customHeight="1" x14ac:dyDescent="0.2">
      <c r="A4148" s="46"/>
      <c r="B4148" s="259"/>
      <c r="C4148" s="267" t="s">
        <v>24</v>
      </c>
      <c r="D4148" s="259" t="s">
        <v>25</v>
      </c>
      <c r="E4148" s="259" t="s">
        <v>26</v>
      </c>
      <c r="F4148" s="387" t="s">
        <v>917</v>
      </c>
      <c r="G4148" s="387"/>
      <c r="H4148" s="271" t="s">
        <v>27</v>
      </c>
      <c r="I4148" s="267" t="s">
        <v>28</v>
      </c>
      <c r="J4148" s="267" t="s">
        <v>29</v>
      </c>
      <c r="K4148" s="267" t="s">
        <v>30</v>
      </c>
      <c r="O4148" s="46"/>
      <c r="P4148" s="46"/>
      <c r="Q4148" s="46"/>
      <c r="R4148" s="46"/>
      <c r="S4148" s="46"/>
      <c r="T4148" s="46"/>
      <c r="U4148" s="46"/>
      <c r="V4148" s="46"/>
      <c r="W4148" s="46"/>
      <c r="X4148" s="46"/>
      <c r="Y4148" s="46"/>
    </row>
    <row r="4149" spans="1:25" ht="15" customHeight="1" x14ac:dyDescent="0.2">
      <c r="A4149" s="46"/>
      <c r="B4149" s="260" t="s">
        <v>918</v>
      </c>
      <c r="C4149" s="275" t="s">
        <v>1249</v>
      </c>
      <c r="D4149" s="260" t="s">
        <v>47</v>
      </c>
      <c r="E4149" s="260" t="s">
        <v>1250</v>
      </c>
      <c r="F4149" s="388" t="s">
        <v>3970</v>
      </c>
      <c r="G4149" s="388"/>
      <c r="H4149" s="274" t="s">
        <v>950</v>
      </c>
      <c r="I4149" s="277">
        <v>1</v>
      </c>
      <c r="J4149" s="276">
        <v>25.4</v>
      </c>
      <c r="K4149" s="276">
        <v>25.4</v>
      </c>
      <c r="O4149" s="46"/>
      <c r="P4149" s="46"/>
      <c r="Q4149" s="46"/>
      <c r="R4149" s="46"/>
      <c r="S4149" s="46"/>
      <c r="T4149" s="46"/>
      <c r="U4149" s="46"/>
      <c r="V4149" s="46"/>
      <c r="W4149" s="46"/>
      <c r="X4149" s="46"/>
      <c r="Y4149" s="46"/>
    </row>
    <row r="4150" spans="1:25" ht="15" customHeight="1" x14ac:dyDescent="0.2">
      <c r="A4150" s="46"/>
      <c r="B4150" s="261" t="s">
        <v>953</v>
      </c>
      <c r="C4150" s="280" t="s">
        <v>1876</v>
      </c>
      <c r="D4150" s="261" t="s">
        <v>47</v>
      </c>
      <c r="E4150" s="261" t="s">
        <v>1877</v>
      </c>
      <c r="F4150" s="385" t="s">
        <v>3970</v>
      </c>
      <c r="G4150" s="385"/>
      <c r="H4150" s="279" t="s">
        <v>950</v>
      </c>
      <c r="I4150" s="282">
        <v>1</v>
      </c>
      <c r="J4150" s="281">
        <v>0.25</v>
      </c>
      <c r="K4150" s="281">
        <v>0.25</v>
      </c>
      <c r="O4150" s="46"/>
      <c r="P4150" s="46"/>
      <c r="Q4150" s="46"/>
      <c r="R4150" s="46"/>
      <c r="S4150" s="46"/>
      <c r="T4150" s="46"/>
      <c r="U4150" s="46"/>
      <c r="V4150" s="46"/>
      <c r="W4150" s="46"/>
      <c r="X4150" s="46"/>
      <c r="Y4150" s="46"/>
    </row>
    <row r="4151" spans="1:25" ht="15" customHeight="1" x14ac:dyDescent="0.2">
      <c r="A4151" s="46"/>
      <c r="B4151" s="262" t="s">
        <v>919</v>
      </c>
      <c r="C4151" s="284" t="s">
        <v>1878</v>
      </c>
      <c r="D4151" s="262" t="s">
        <v>47</v>
      </c>
      <c r="E4151" s="262" t="s">
        <v>1879</v>
      </c>
      <c r="F4151" s="389" t="s">
        <v>923</v>
      </c>
      <c r="G4151" s="389"/>
      <c r="H4151" s="283" t="s">
        <v>950</v>
      </c>
      <c r="I4151" s="286">
        <v>1</v>
      </c>
      <c r="J4151" s="285">
        <v>0.01</v>
      </c>
      <c r="K4151" s="285">
        <v>0.01</v>
      </c>
      <c r="O4151" s="46"/>
      <c r="P4151" s="46"/>
      <c r="Q4151" s="46"/>
      <c r="R4151" s="46"/>
      <c r="S4151" s="46"/>
      <c r="T4151" s="46"/>
      <c r="U4151" s="46"/>
      <c r="V4151" s="46"/>
      <c r="W4151" s="46"/>
      <c r="X4151" s="46"/>
      <c r="Y4151" s="46"/>
    </row>
    <row r="4152" spans="1:25" ht="15" customHeight="1" x14ac:dyDescent="0.2">
      <c r="A4152" s="46"/>
      <c r="B4152" s="262" t="s">
        <v>919</v>
      </c>
      <c r="C4152" s="284" t="s">
        <v>1866</v>
      </c>
      <c r="D4152" s="262" t="s">
        <v>47</v>
      </c>
      <c r="E4152" s="262" t="s">
        <v>1867</v>
      </c>
      <c r="F4152" s="389" t="s">
        <v>923</v>
      </c>
      <c r="G4152" s="389"/>
      <c r="H4152" s="283" t="s">
        <v>950</v>
      </c>
      <c r="I4152" s="286">
        <v>1</v>
      </c>
      <c r="J4152" s="285">
        <v>0.01</v>
      </c>
      <c r="K4152" s="285">
        <v>0.01</v>
      </c>
      <c r="O4152" s="46"/>
      <c r="P4152" s="46"/>
      <c r="Q4152" s="46"/>
      <c r="R4152" s="46"/>
      <c r="S4152" s="46"/>
      <c r="T4152" s="46"/>
      <c r="U4152" s="46"/>
      <c r="V4152" s="46"/>
      <c r="W4152" s="46"/>
      <c r="X4152" s="46"/>
      <c r="Y4152" s="46"/>
    </row>
    <row r="4153" spans="1:25" ht="15" customHeight="1" x14ac:dyDescent="0.2">
      <c r="A4153" s="46"/>
      <c r="B4153" s="262" t="s">
        <v>919</v>
      </c>
      <c r="C4153" s="284" t="s">
        <v>1858</v>
      </c>
      <c r="D4153" s="262" t="s">
        <v>47</v>
      </c>
      <c r="E4153" s="262" t="s">
        <v>1859</v>
      </c>
      <c r="F4153" s="389" t="s">
        <v>923</v>
      </c>
      <c r="G4153" s="389"/>
      <c r="H4153" s="283" t="s">
        <v>950</v>
      </c>
      <c r="I4153" s="286">
        <v>1</v>
      </c>
      <c r="J4153" s="285">
        <v>1.43</v>
      </c>
      <c r="K4153" s="285">
        <v>1.43</v>
      </c>
      <c r="O4153" s="46"/>
      <c r="P4153" s="46"/>
      <c r="Q4153" s="46"/>
      <c r="R4153" s="46"/>
      <c r="S4153" s="46"/>
      <c r="T4153" s="46"/>
      <c r="U4153" s="46"/>
      <c r="V4153" s="46"/>
      <c r="W4153" s="46"/>
      <c r="X4153" s="46"/>
      <c r="Y4153" s="46"/>
    </row>
    <row r="4154" spans="1:25" ht="15" customHeight="1" x14ac:dyDescent="0.2">
      <c r="A4154" s="46"/>
      <c r="B4154" s="262" t="s">
        <v>919</v>
      </c>
      <c r="C4154" s="284" t="s">
        <v>1880</v>
      </c>
      <c r="D4154" s="262" t="s">
        <v>47</v>
      </c>
      <c r="E4154" s="262" t="s">
        <v>1881</v>
      </c>
      <c r="F4154" s="389" t="s">
        <v>923</v>
      </c>
      <c r="G4154" s="389"/>
      <c r="H4154" s="283" t="s">
        <v>950</v>
      </c>
      <c r="I4154" s="286">
        <v>1</v>
      </c>
      <c r="J4154" s="285">
        <v>0.89</v>
      </c>
      <c r="K4154" s="285">
        <v>0.89</v>
      </c>
      <c r="O4154" s="46"/>
      <c r="P4154" s="46"/>
      <c r="Q4154" s="46"/>
      <c r="R4154" s="46"/>
      <c r="S4154" s="46"/>
      <c r="T4154" s="46"/>
      <c r="U4154" s="46"/>
      <c r="V4154" s="46"/>
      <c r="W4154" s="46"/>
      <c r="X4154" s="46"/>
      <c r="Y4154" s="46"/>
    </row>
    <row r="4155" spans="1:25" ht="15" customHeight="1" x14ac:dyDescent="0.2">
      <c r="A4155" s="46"/>
      <c r="B4155" s="262" t="s">
        <v>919</v>
      </c>
      <c r="C4155" s="284" t="s">
        <v>1856</v>
      </c>
      <c r="D4155" s="262" t="s">
        <v>47</v>
      </c>
      <c r="E4155" s="262" t="s">
        <v>1857</v>
      </c>
      <c r="F4155" s="389" t="s">
        <v>923</v>
      </c>
      <c r="G4155" s="389"/>
      <c r="H4155" s="283" t="s">
        <v>950</v>
      </c>
      <c r="I4155" s="286">
        <v>1</v>
      </c>
      <c r="J4155" s="285">
        <v>0.08</v>
      </c>
      <c r="K4155" s="285">
        <v>0.08</v>
      </c>
      <c r="O4155" s="46"/>
      <c r="P4155" s="46"/>
      <c r="Q4155" s="46"/>
      <c r="R4155" s="46"/>
      <c r="S4155" s="46"/>
      <c r="T4155" s="46"/>
      <c r="U4155" s="46"/>
      <c r="V4155" s="46"/>
      <c r="W4155" s="46"/>
      <c r="X4155" s="46"/>
      <c r="Y4155" s="46"/>
    </row>
    <row r="4156" spans="1:25" ht="15" customHeight="1" x14ac:dyDescent="0.2">
      <c r="A4156" s="46"/>
      <c r="B4156" s="262" t="s">
        <v>919</v>
      </c>
      <c r="C4156" s="284" t="s">
        <v>1882</v>
      </c>
      <c r="D4156" s="262" t="s">
        <v>47</v>
      </c>
      <c r="E4156" s="262" t="s">
        <v>1883</v>
      </c>
      <c r="F4156" s="389" t="s">
        <v>920</v>
      </c>
      <c r="G4156" s="389"/>
      <c r="H4156" s="283" t="s">
        <v>950</v>
      </c>
      <c r="I4156" s="286">
        <v>1</v>
      </c>
      <c r="J4156" s="285">
        <v>22.12</v>
      </c>
      <c r="K4156" s="285">
        <v>22.12</v>
      </c>
      <c r="O4156" s="46"/>
      <c r="P4156" s="46"/>
      <c r="Q4156" s="46"/>
      <c r="R4156" s="46"/>
      <c r="S4156" s="46"/>
      <c r="T4156" s="46"/>
      <c r="U4156" s="46"/>
      <c r="V4156" s="46"/>
      <c r="W4156" s="46"/>
      <c r="X4156" s="46"/>
      <c r="Y4156" s="46"/>
    </row>
    <row r="4157" spans="1:25" ht="15" customHeight="1" x14ac:dyDescent="0.2">
      <c r="A4157" s="46"/>
      <c r="B4157" s="262" t="s">
        <v>919</v>
      </c>
      <c r="C4157" s="284" t="s">
        <v>1864</v>
      </c>
      <c r="D4157" s="262" t="s">
        <v>47</v>
      </c>
      <c r="E4157" s="262" t="s">
        <v>1865</v>
      </c>
      <c r="F4157" s="389" t="s">
        <v>923</v>
      </c>
      <c r="G4157" s="389"/>
      <c r="H4157" s="283" t="s">
        <v>950</v>
      </c>
      <c r="I4157" s="286">
        <v>1</v>
      </c>
      <c r="J4157" s="285">
        <v>0.61</v>
      </c>
      <c r="K4157" s="285">
        <v>0.61</v>
      </c>
      <c r="O4157" s="46"/>
      <c r="P4157" s="46"/>
      <c r="Q4157" s="46"/>
      <c r="R4157" s="46"/>
      <c r="S4157" s="46"/>
      <c r="T4157" s="46"/>
      <c r="U4157" s="46"/>
      <c r="V4157" s="46"/>
      <c r="W4157" s="46"/>
      <c r="X4157" s="46"/>
      <c r="Y4157" s="46"/>
    </row>
    <row r="4158" spans="1:25" ht="15" customHeight="1" x14ac:dyDescent="0.2">
      <c r="A4158" s="46"/>
      <c r="B4158" s="263"/>
      <c r="C4158" s="263"/>
      <c r="D4158" s="263"/>
      <c r="E4158" s="263"/>
      <c r="F4158" s="263" t="s">
        <v>924</v>
      </c>
      <c r="G4158" s="289">
        <v>22.37</v>
      </c>
      <c r="H4158" s="263" t="s">
        <v>925</v>
      </c>
      <c r="I4158" s="289">
        <v>0</v>
      </c>
      <c r="J4158" s="263" t="s">
        <v>926</v>
      </c>
      <c r="K4158" s="289">
        <v>22.37</v>
      </c>
      <c r="O4158" s="46"/>
      <c r="P4158" s="46"/>
      <c r="Q4158" s="46"/>
      <c r="R4158" s="46"/>
      <c r="S4158" s="46"/>
      <c r="T4158" s="46"/>
      <c r="U4158" s="46"/>
      <c r="V4158" s="46"/>
      <c r="W4158" s="46"/>
      <c r="X4158" s="46"/>
      <c r="Y4158" s="46"/>
    </row>
    <row r="4159" spans="1:25" ht="15" customHeight="1" thickBot="1" x14ac:dyDescent="0.25">
      <c r="A4159" s="46"/>
      <c r="B4159" s="263"/>
      <c r="C4159" s="263"/>
      <c r="D4159" s="263"/>
      <c r="E4159" s="263"/>
      <c r="F4159" s="263" t="s">
        <v>927</v>
      </c>
      <c r="G4159" s="289">
        <v>5.28</v>
      </c>
      <c r="H4159" s="263"/>
      <c r="I4159" s="386" t="s">
        <v>928</v>
      </c>
      <c r="J4159" s="386"/>
      <c r="K4159" s="289">
        <v>30.68</v>
      </c>
      <c r="O4159" s="46"/>
      <c r="P4159" s="46"/>
      <c r="Q4159" s="46"/>
      <c r="R4159" s="46"/>
      <c r="S4159" s="46"/>
      <c r="T4159" s="46"/>
      <c r="U4159" s="46"/>
      <c r="V4159" s="46"/>
      <c r="W4159" s="46"/>
      <c r="X4159" s="46"/>
      <c r="Y4159" s="46"/>
    </row>
    <row r="4160" spans="1:25" ht="15" customHeight="1" thickTop="1" x14ac:dyDescent="0.2">
      <c r="A4160" s="46"/>
      <c r="B4160" s="278"/>
      <c r="C4160" s="278"/>
      <c r="D4160" s="278"/>
      <c r="E4160" s="278"/>
      <c r="F4160" s="278"/>
      <c r="G4160" s="278"/>
      <c r="H4160" s="278"/>
      <c r="I4160" s="278"/>
      <c r="J4160" s="278"/>
      <c r="K4160" s="278"/>
      <c r="O4160" s="46"/>
      <c r="P4160" s="46"/>
      <c r="Q4160" s="46"/>
      <c r="R4160" s="46"/>
      <c r="S4160" s="46"/>
      <c r="T4160" s="46"/>
      <c r="U4160" s="46"/>
      <c r="V4160" s="46"/>
      <c r="W4160" s="46"/>
      <c r="X4160" s="46"/>
      <c r="Y4160" s="46"/>
    </row>
    <row r="4161" spans="1:25" ht="15" customHeight="1" x14ac:dyDescent="0.2">
      <c r="A4161" s="46"/>
      <c r="B4161" s="259"/>
      <c r="C4161" s="267" t="s">
        <v>24</v>
      </c>
      <c r="D4161" s="259" t="s">
        <v>25</v>
      </c>
      <c r="E4161" s="259" t="s">
        <v>26</v>
      </c>
      <c r="F4161" s="387" t="s">
        <v>917</v>
      </c>
      <c r="G4161" s="387"/>
      <c r="H4161" s="271" t="s">
        <v>27</v>
      </c>
      <c r="I4161" s="267" t="s">
        <v>28</v>
      </c>
      <c r="J4161" s="267" t="s">
        <v>29</v>
      </c>
      <c r="K4161" s="267" t="s">
        <v>30</v>
      </c>
      <c r="O4161" s="46"/>
      <c r="P4161" s="46"/>
      <c r="Q4161" s="46"/>
      <c r="R4161" s="46"/>
      <c r="S4161" s="46"/>
      <c r="T4161" s="46"/>
      <c r="U4161" s="46"/>
      <c r="V4161" s="46"/>
      <c r="W4161" s="46"/>
      <c r="X4161" s="46"/>
      <c r="Y4161" s="46"/>
    </row>
    <row r="4162" spans="1:25" ht="15" customHeight="1" x14ac:dyDescent="0.2">
      <c r="A4162" s="46"/>
      <c r="B4162" s="260" t="s">
        <v>918</v>
      </c>
      <c r="C4162" s="275" t="s">
        <v>1144</v>
      </c>
      <c r="D4162" s="260" t="s">
        <v>47</v>
      </c>
      <c r="E4162" s="260" t="s">
        <v>1145</v>
      </c>
      <c r="F4162" s="388" t="s">
        <v>3970</v>
      </c>
      <c r="G4162" s="388"/>
      <c r="H4162" s="274" t="s">
        <v>950</v>
      </c>
      <c r="I4162" s="277">
        <v>1</v>
      </c>
      <c r="J4162" s="276">
        <v>25.97</v>
      </c>
      <c r="K4162" s="276">
        <v>25.97</v>
      </c>
      <c r="O4162" s="46"/>
      <c r="P4162" s="46"/>
      <c r="Q4162" s="46"/>
      <c r="R4162" s="46"/>
      <c r="S4162" s="46"/>
      <c r="T4162" s="46"/>
      <c r="U4162" s="46"/>
      <c r="V4162" s="46"/>
      <c r="W4162" s="46"/>
      <c r="X4162" s="46"/>
      <c r="Y4162" s="46"/>
    </row>
    <row r="4163" spans="1:25" ht="15" customHeight="1" x14ac:dyDescent="0.2">
      <c r="A4163" s="46"/>
      <c r="B4163" s="261" t="s">
        <v>953</v>
      </c>
      <c r="C4163" s="280" t="s">
        <v>1884</v>
      </c>
      <c r="D4163" s="261" t="s">
        <v>47</v>
      </c>
      <c r="E4163" s="261" t="s">
        <v>1885</v>
      </c>
      <c r="F4163" s="385" t="s">
        <v>3970</v>
      </c>
      <c r="G4163" s="385"/>
      <c r="H4163" s="279" t="s">
        <v>950</v>
      </c>
      <c r="I4163" s="282">
        <v>1</v>
      </c>
      <c r="J4163" s="281">
        <v>0.24</v>
      </c>
      <c r="K4163" s="281">
        <v>0.24</v>
      </c>
      <c r="O4163" s="46"/>
      <c r="P4163" s="46"/>
      <c r="Q4163" s="46"/>
      <c r="R4163" s="46"/>
      <c r="S4163" s="46"/>
      <c r="T4163" s="46"/>
      <c r="U4163" s="46"/>
      <c r="V4163" s="46"/>
      <c r="W4163" s="46"/>
      <c r="X4163" s="46"/>
      <c r="Y4163" s="46"/>
    </row>
    <row r="4164" spans="1:25" ht="15" customHeight="1" x14ac:dyDescent="0.2">
      <c r="A4164" s="46"/>
      <c r="B4164" s="262" t="s">
        <v>919</v>
      </c>
      <c r="C4164" s="284" t="s">
        <v>1888</v>
      </c>
      <c r="D4164" s="262" t="s">
        <v>47</v>
      </c>
      <c r="E4164" s="262" t="s">
        <v>1889</v>
      </c>
      <c r="F4164" s="389" t="s">
        <v>923</v>
      </c>
      <c r="G4164" s="389"/>
      <c r="H4164" s="283" t="s">
        <v>950</v>
      </c>
      <c r="I4164" s="286">
        <v>1</v>
      </c>
      <c r="J4164" s="285">
        <v>0.61</v>
      </c>
      <c r="K4164" s="285">
        <v>0.61</v>
      </c>
      <c r="O4164" s="46"/>
      <c r="P4164" s="46"/>
      <c r="Q4164" s="46"/>
      <c r="R4164" s="46"/>
      <c r="S4164" s="46"/>
      <c r="T4164" s="46"/>
      <c r="U4164" s="46"/>
      <c r="V4164" s="46"/>
      <c r="W4164" s="46"/>
      <c r="X4164" s="46"/>
      <c r="Y4164" s="46"/>
    </row>
    <row r="4165" spans="1:25" ht="15" customHeight="1" x14ac:dyDescent="0.2">
      <c r="A4165" s="46"/>
      <c r="B4165" s="262" t="s">
        <v>919</v>
      </c>
      <c r="C4165" s="284" t="s">
        <v>1858</v>
      </c>
      <c r="D4165" s="262" t="s">
        <v>47</v>
      </c>
      <c r="E4165" s="262" t="s">
        <v>1859</v>
      </c>
      <c r="F4165" s="389" t="s">
        <v>923</v>
      </c>
      <c r="G4165" s="389"/>
      <c r="H4165" s="283" t="s">
        <v>950</v>
      </c>
      <c r="I4165" s="286">
        <v>1</v>
      </c>
      <c r="J4165" s="285">
        <v>1.43</v>
      </c>
      <c r="K4165" s="285">
        <v>1.43</v>
      </c>
      <c r="O4165" s="46"/>
      <c r="P4165" s="46"/>
      <c r="Q4165" s="46"/>
      <c r="R4165" s="46"/>
      <c r="S4165" s="46"/>
      <c r="T4165" s="46"/>
      <c r="U4165" s="46"/>
      <c r="V4165" s="46"/>
      <c r="W4165" s="46"/>
      <c r="X4165" s="46"/>
      <c r="Y4165" s="46"/>
    </row>
    <row r="4166" spans="1:25" ht="15" customHeight="1" x14ac:dyDescent="0.2">
      <c r="A4166" s="46"/>
      <c r="B4166" s="262" t="s">
        <v>919</v>
      </c>
      <c r="C4166" s="284" t="s">
        <v>1864</v>
      </c>
      <c r="D4166" s="262" t="s">
        <v>47</v>
      </c>
      <c r="E4166" s="262" t="s">
        <v>1865</v>
      </c>
      <c r="F4166" s="389" t="s">
        <v>923</v>
      </c>
      <c r="G4166" s="389"/>
      <c r="H4166" s="283" t="s">
        <v>950</v>
      </c>
      <c r="I4166" s="286">
        <v>1</v>
      </c>
      <c r="J4166" s="285">
        <v>0.61</v>
      </c>
      <c r="K4166" s="285">
        <v>0.61</v>
      </c>
      <c r="O4166" s="46"/>
      <c r="P4166" s="46"/>
      <c r="Q4166" s="46"/>
      <c r="R4166" s="46"/>
      <c r="S4166" s="46"/>
      <c r="T4166" s="46"/>
      <c r="U4166" s="46"/>
      <c r="V4166" s="46"/>
      <c r="W4166" s="46"/>
      <c r="X4166" s="46"/>
      <c r="Y4166" s="46"/>
    </row>
    <row r="4167" spans="1:25" ht="15" customHeight="1" x14ac:dyDescent="0.2">
      <c r="A4167" s="46"/>
      <c r="B4167" s="262" t="s">
        <v>919</v>
      </c>
      <c r="C4167" s="284" t="s">
        <v>1856</v>
      </c>
      <c r="D4167" s="262" t="s">
        <v>47</v>
      </c>
      <c r="E4167" s="262" t="s">
        <v>1857</v>
      </c>
      <c r="F4167" s="389" t="s">
        <v>923</v>
      </c>
      <c r="G4167" s="389"/>
      <c r="H4167" s="283" t="s">
        <v>950</v>
      </c>
      <c r="I4167" s="286">
        <v>1</v>
      </c>
      <c r="J4167" s="285">
        <v>0.08</v>
      </c>
      <c r="K4167" s="285">
        <v>0.08</v>
      </c>
      <c r="O4167" s="46"/>
      <c r="P4167" s="46"/>
      <c r="Q4167" s="46"/>
      <c r="R4167" s="46"/>
      <c r="S4167" s="46"/>
      <c r="T4167" s="46"/>
      <c r="U4167" s="46"/>
      <c r="V4167" s="46"/>
      <c r="W4167" s="46"/>
      <c r="X4167" s="46"/>
      <c r="Y4167" s="46"/>
    </row>
    <row r="4168" spans="1:25" ht="15" customHeight="1" x14ac:dyDescent="0.2">
      <c r="A4168" s="46"/>
      <c r="B4168" s="262" t="s">
        <v>919</v>
      </c>
      <c r="C4168" s="284" t="s">
        <v>1866</v>
      </c>
      <c r="D4168" s="262" t="s">
        <v>47</v>
      </c>
      <c r="E4168" s="262" t="s">
        <v>1867</v>
      </c>
      <c r="F4168" s="389" t="s">
        <v>923</v>
      </c>
      <c r="G4168" s="389"/>
      <c r="H4168" s="283" t="s">
        <v>950</v>
      </c>
      <c r="I4168" s="286">
        <v>1</v>
      </c>
      <c r="J4168" s="285">
        <v>0.01</v>
      </c>
      <c r="K4168" s="285">
        <v>0.01</v>
      </c>
      <c r="O4168" s="46"/>
      <c r="P4168" s="46"/>
      <c r="Q4168" s="46"/>
      <c r="R4168" s="46"/>
      <c r="S4168" s="46"/>
      <c r="T4168" s="46"/>
      <c r="U4168" s="46"/>
      <c r="V4168" s="46"/>
      <c r="W4168" s="46"/>
      <c r="X4168" s="46"/>
      <c r="Y4168" s="46"/>
    </row>
    <row r="4169" spans="1:25" ht="15" customHeight="1" x14ac:dyDescent="0.2">
      <c r="A4169" s="46"/>
      <c r="B4169" s="262" t="s">
        <v>919</v>
      </c>
      <c r="C4169" s="284" t="s">
        <v>1886</v>
      </c>
      <c r="D4169" s="262" t="s">
        <v>47</v>
      </c>
      <c r="E4169" s="262" t="s">
        <v>1887</v>
      </c>
      <c r="F4169" s="389" t="s">
        <v>920</v>
      </c>
      <c r="G4169" s="389"/>
      <c r="H4169" s="283" t="s">
        <v>950</v>
      </c>
      <c r="I4169" s="286">
        <v>1</v>
      </c>
      <c r="J4169" s="285">
        <v>21.6</v>
      </c>
      <c r="K4169" s="285">
        <v>21.6</v>
      </c>
      <c r="O4169" s="46"/>
      <c r="P4169" s="46"/>
      <c r="Q4169" s="46"/>
      <c r="R4169" s="46"/>
      <c r="S4169" s="46"/>
      <c r="T4169" s="46"/>
      <c r="U4169" s="46"/>
      <c r="V4169" s="46"/>
      <c r="W4169" s="46"/>
      <c r="X4169" s="46"/>
      <c r="Y4169" s="46"/>
    </row>
    <row r="4170" spans="1:25" ht="15" customHeight="1" x14ac:dyDescent="0.2">
      <c r="A4170" s="46"/>
      <c r="B4170" s="262" t="s">
        <v>919</v>
      </c>
      <c r="C4170" s="284" t="s">
        <v>1890</v>
      </c>
      <c r="D4170" s="262" t="s">
        <v>47</v>
      </c>
      <c r="E4170" s="262" t="s">
        <v>1891</v>
      </c>
      <c r="F4170" s="389" t="s">
        <v>923</v>
      </c>
      <c r="G4170" s="389"/>
      <c r="H4170" s="283" t="s">
        <v>950</v>
      </c>
      <c r="I4170" s="286">
        <v>1</v>
      </c>
      <c r="J4170" s="285">
        <v>1.39</v>
      </c>
      <c r="K4170" s="285">
        <v>1.39</v>
      </c>
      <c r="O4170" s="46"/>
      <c r="P4170" s="46"/>
      <c r="Q4170" s="46"/>
      <c r="R4170" s="46"/>
      <c r="S4170" s="46"/>
      <c r="T4170" s="46"/>
      <c r="U4170" s="46"/>
      <c r="V4170" s="46"/>
      <c r="W4170" s="46"/>
      <c r="X4170" s="46"/>
      <c r="Y4170" s="46"/>
    </row>
    <row r="4171" spans="1:25" ht="15" customHeight="1" x14ac:dyDescent="0.2">
      <c r="A4171" s="46"/>
      <c r="B4171" s="263"/>
      <c r="C4171" s="263"/>
      <c r="D4171" s="263"/>
      <c r="E4171" s="263"/>
      <c r="F4171" s="263" t="s">
        <v>924</v>
      </c>
      <c r="G4171" s="289">
        <v>21.84</v>
      </c>
      <c r="H4171" s="263" t="s">
        <v>925</v>
      </c>
      <c r="I4171" s="289">
        <v>0</v>
      </c>
      <c r="J4171" s="263" t="s">
        <v>926</v>
      </c>
      <c r="K4171" s="289">
        <v>21.84</v>
      </c>
      <c r="O4171" s="46"/>
      <c r="P4171" s="46"/>
      <c r="Q4171" s="46"/>
      <c r="R4171" s="46"/>
      <c r="S4171" s="46"/>
      <c r="T4171" s="46"/>
      <c r="U4171" s="46"/>
      <c r="V4171" s="46"/>
      <c r="W4171" s="46"/>
      <c r="X4171" s="46"/>
      <c r="Y4171" s="46"/>
    </row>
    <row r="4172" spans="1:25" ht="15" customHeight="1" thickBot="1" x14ac:dyDescent="0.25">
      <c r="A4172" s="46"/>
      <c r="B4172" s="263"/>
      <c r="C4172" s="263"/>
      <c r="D4172" s="263"/>
      <c r="E4172" s="263"/>
      <c r="F4172" s="263" t="s">
        <v>927</v>
      </c>
      <c r="G4172" s="289">
        <v>5.4</v>
      </c>
      <c r="H4172" s="263"/>
      <c r="I4172" s="386" t="s">
        <v>928</v>
      </c>
      <c r="J4172" s="386"/>
      <c r="K4172" s="289">
        <v>31.37</v>
      </c>
      <c r="O4172" s="46"/>
      <c r="P4172" s="46"/>
      <c r="Q4172" s="46"/>
      <c r="R4172" s="46"/>
      <c r="S4172" s="46"/>
      <c r="T4172" s="46"/>
      <c r="U4172" s="46"/>
      <c r="V4172" s="46"/>
      <c r="W4172" s="46"/>
      <c r="X4172" s="46"/>
      <c r="Y4172" s="46"/>
    </row>
    <row r="4173" spans="1:25" ht="15" customHeight="1" thickTop="1" x14ac:dyDescent="0.2">
      <c r="A4173" s="46"/>
      <c r="B4173" s="278"/>
      <c r="C4173" s="278"/>
      <c r="D4173" s="278"/>
      <c r="E4173" s="278"/>
      <c r="F4173" s="278"/>
      <c r="G4173" s="278"/>
      <c r="H4173" s="278"/>
      <c r="I4173" s="278"/>
      <c r="J4173" s="278"/>
      <c r="K4173" s="278"/>
      <c r="O4173" s="46"/>
      <c r="P4173" s="46"/>
      <c r="Q4173" s="46"/>
      <c r="R4173" s="46"/>
      <c r="S4173" s="46"/>
      <c r="T4173" s="46"/>
      <c r="U4173" s="46"/>
      <c r="V4173" s="46"/>
      <c r="W4173" s="46"/>
      <c r="X4173" s="46"/>
      <c r="Y4173" s="46"/>
    </row>
    <row r="4174" spans="1:25" ht="15" customHeight="1" x14ac:dyDescent="0.2">
      <c r="A4174" s="46"/>
      <c r="B4174" s="259"/>
      <c r="C4174" s="267" t="s">
        <v>24</v>
      </c>
      <c r="D4174" s="259" t="s">
        <v>25</v>
      </c>
      <c r="E4174" s="259" t="s">
        <v>26</v>
      </c>
      <c r="F4174" s="387" t="s">
        <v>917</v>
      </c>
      <c r="G4174" s="387"/>
      <c r="H4174" s="271" t="s">
        <v>27</v>
      </c>
      <c r="I4174" s="267" t="s">
        <v>28</v>
      </c>
      <c r="J4174" s="267" t="s">
        <v>29</v>
      </c>
      <c r="K4174" s="267" t="s">
        <v>30</v>
      </c>
      <c r="O4174" s="46"/>
      <c r="P4174" s="46"/>
      <c r="Q4174" s="46"/>
      <c r="R4174" s="46"/>
      <c r="S4174" s="46"/>
      <c r="T4174" s="46"/>
      <c r="U4174" s="46"/>
      <c r="V4174" s="46"/>
      <c r="W4174" s="46"/>
      <c r="X4174" s="46"/>
      <c r="Y4174" s="46"/>
    </row>
    <row r="4175" spans="1:25" ht="15" customHeight="1" x14ac:dyDescent="0.2">
      <c r="A4175" s="46"/>
      <c r="B4175" s="260" t="s">
        <v>918</v>
      </c>
      <c r="C4175" s="275" t="s">
        <v>1309</v>
      </c>
      <c r="D4175" s="260" t="s">
        <v>47</v>
      </c>
      <c r="E4175" s="260" t="s">
        <v>1310</v>
      </c>
      <c r="F4175" s="388" t="s">
        <v>4005</v>
      </c>
      <c r="G4175" s="388"/>
      <c r="H4175" s="274" t="s">
        <v>83</v>
      </c>
      <c r="I4175" s="277">
        <v>1</v>
      </c>
      <c r="J4175" s="276">
        <v>12.98</v>
      </c>
      <c r="K4175" s="276">
        <v>12.98</v>
      </c>
      <c r="O4175" s="46"/>
      <c r="P4175" s="46"/>
      <c r="Q4175" s="46"/>
      <c r="R4175" s="46"/>
      <c r="S4175" s="46"/>
      <c r="T4175" s="46"/>
      <c r="U4175" s="46"/>
      <c r="V4175" s="46"/>
      <c r="W4175" s="46"/>
      <c r="X4175" s="46"/>
      <c r="Y4175" s="46"/>
    </row>
    <row r="4176" spans="1:25" ht="15" customHeight="1" x14ac:dyDescent="0.2">
      <c r="A4176" s="46"/>
      <c r="B4176" s="261" t="s">
        <v>953</v>
      </c>
      <c r="C4176" s="280" t="s">
        <v>1359</v>
      </c>
      <c r="D4176" s="261" t="s">
        <v>47</v>
      </c>
      <c r="E4176" s="261" t="s">
        <v>2642</v>
      </c>
      <c r="F4176" s="385" t="s">
        <v>3970</v>
      </c>
      <c r="G4176" s="385"/>
      <c r="H4176" s="279" t="s">
        <v>950</v>
      </c>
      <c r="I4176" s="282">
        <v>6.8000000000000005E-2</v>
      </c>
      <c r="J4176" s="281">
        <v>34.549999999999997</v>
      </c>
      <c r="K4176" s="281">
        <v>2.34</v>
      </c>
      <c r="O4176" s="46"/>
      <c r="P4176" s="46"/>
      <c r="Q4176" s="46"/>
      <c r="R4176" s="46"/>
      <c r="S4176" s="46"/>
      <c r="T4176" s="46"/>
      <c r="U4176" s="46"/>
      <c r="V4176" s="46"/>
      <c r="W4176" s="46"/>
      <c r="X4176" s="46"/>
      <c r="Y4176" s="46"/>
    </row>
    <row r="4177" spans="1:25" ht="15" customHeight="1" x14ac:dyDescent="0.2">
      <c r="A4177" s="46"/>
      <c r="B4177" s="261" t="s">
        <v>953</v>
      </c>
      <c r="C4177" s="280" t="s">
        <v>1019</v>
      </c>
      <c r="D4177" s="261" t="s">
        <v>47</v>
      </c>
      <c r="E4177" s="261" t="s">
        <v>1020</v>
      </c>
      <c r="F4177" s="385" t="s">
        <v>3970</v>
      </c>
      <c r="G4177" s="385"/>
      <c r="H4177" s="279" t="s">
        <v>950</v>
      </c>
      <c r="I4177" s="282">
        <v>3.4000000000000002E-2</v>
      </c>
      <c r="J4177" s="281">
        <v>24.73</v>
      </c>
      <c r="K4177" s="281">
        <v>0.84</v>
      </c>
      <c r="O4177" s="46"/>
      <c r="P4177" s="46"/>
      <c r="Q4177" s="46"/>
      <c r="R4177" s="46"/>
      <c r="S4177" s="46"/>
      <c r="T4177" s="46"/>
      <c r="U4177" s="46"/>
      <c r="V4177" s="46"/>
      <c r="W4177" s="46"/>
      <c r="X4177" s="46"/>
      <c r="Y4177" s="46"/>
    </row>
    <row r="4178" spans="1:25" ht="15" customHeight="1" x14ac:dyDescent="0.2">
      <c r="A4178" s="46"/>
      <c r="B4178" s="262" t="s">
        <v>919</v>
      </c>
      <c r="C4178" s="284" t="s">
        <v>1892</v>
      </c>
      <c r="D4178" s="262" t="s">
        <v>47</v>
      </c>
      <c r="E4178" s="262" t="s">
        <v>2870</v>
      </c>
      <c r="F4178" s="389" t="s">
        <v>923</v>
      </c>
      <c r="G4178" s="389"/>
      <c r="H4178" s="283" t="s">
        <v>83</v>
      </c>
      <c r="I4178" s="286">
        <v>1.163</v>
      </c>
      <c r="J4178" s="285">
        <v>8.34</v>
      </c>
      <c r="K4178" s="285">
        <v>9.69</v>
      </c>
      <c r="O4178" s="46"/>
      <c r="P4178" s="46"/>
      <c r="Q4178" s="46"/>
      <c r="R4178" s="46"/>
      <c r="S4178" s="46"/>
      <c r="T4178" s="46"/>
      <c r="U4178" s="46"/>
      <c r="V4178" s="46"/>
      <c r="W4178" s="46"/>
      <c r="X4178" s="46"/>
      <c r="Y4178" s="46"/>
    </row>
    <row r="4179" spans="1:25" ht="15" customHeight="1" x14ac:dyDescent="0.2">
      <c r="A4179" s="46"/>
      <c r="B4179" s="262" t="s">
        <v>919</v>
      </c>
      <c r="C4179" s="284" t="s">
        <v>1893</v>
      </c>
      <c r="D4179" s="262" t="s">
        <v>47</v>
      </c>
      <c r="E4179" s="262" t="s">
        <v>1894</v>
      </c>
      <c r="F4179" s="389" t="s">
        <v>923</v>
      </c>
      <c r="G4179" s="389"/>
      <c r="H4179" s="283" t="s">
        <v>97</v>
      </c>
      <c r="I4179" s="286">
        <v>6.0000000000000001E-3</v>
      </c>
      <c r="J4179" s="285">
        <v>19.670000000000002</v>
      </c>
      <c r="K4179" s="285">
        <v>0.11</v>
      </c>
      <c r="O4179" s="46"/>
      <c r="P4179" s="46"/>
      <c r="Q4179" s="46"/>
      <c r="R4179" s="46"/>
      <c r="S4179" s="46"/>
      <c r="T4179" s="46"/>
      <c r="U4179" s="46"/>
      <c r="V4179" s="46"/>
      <c r="W4179" s="46"/>
      <c r="X4179" s="46"/>
      <c r="Y4179" s="46"/>
    </row>
    <row r="4180" spans="1:25" ht="15" customHeight="1" x14ac:dyDescent="0.2">
      <c r="A4180" s="46"/>
      <c r="B4180" s="263"/>
      <c r="C4180" s="263"/>
      <c r="D4180" s="263"/>
      <c r="E4180" s="263"/>
      <c r="F4180" s="263" t="s">
        <v>924</v>
      </c>
      <c r="G4180" s="289">
        <v>2.77</v>
      </c>
      <c r="H4180" s="263" t="s">
        <v>925</v>
      </c>
      <c r="I4180" s="289">
        <v>0</v>
      </c>
      <c r="J4180" s="263" t="s">
        <v>926</v>
      </c>
      <c r="K4180" s="289">
        <v>2.77</v>
      </c>
      <c r="O4180" s="46"/>
      <c r="P4180" s="46"/>
      <c r="Q4180" s="46"/>
      <c r="R4180" s="46"/>
      <c r="S4180" s="46"/>
      <c r="T4180" s="46"/>
      <c r="U4180" s="46"/>
      <c r="V4180" s="46"/>
      <c r="W4180" s="46"/>
      <c r="X4180" s="46"/>
      <c r="Y4180" s="46"/>
    </row>
    <row r="4181" spans="1:25" ht="15" customHeight="1" thickBot="1" x14ac:dyDescent="0.25">
      <c r="A4181" s="46"/>
      <c r="B4181" s="263"/>
      <c r="C4181" s="263"/>
      <c r="D4181" s="263"/>
      <c r="E4181" s="263"/>
      <c r="F4181" s="263" t="s">
        <v>927</v>
      </c>
      <c r="G4181" s="289">
        <v>2.7</v>
      </c>
      <c r="H4181" s="263"/>
      <c r="I4181" s="386" t="s">
        <v>928</v>
      </c>
      <c r="J4181" s="386"/>
      <c r="K4181" s="289">
        <v>15.68</v>
      </c>
      <c r="O4181" s="46"/>
      <c r="P4181" s="46"/>
      <c r="Q4181" s="46"/>
      <c r="R4181" s="46"/>
      <c r="S4181" s="46"/>
      <c r="T4181" s="46"/>
      <c r="U4181" s="46"/>
      <c r="V4181" s="46"/>
      <c r="W4181" s="46"/>
      <c r="X4181" s="46"/>
      <c r="Y4181" s="46"/>
    </row>
    <row r="4182" spans="1:25" ht="15" customHeight="1" thickTop="1" x14ac:dyDescent="0.2">
      <c r="A4182" s="46"/>
      <c r="B4182" s="278"/>
      <c r="C4182" s="278"/>
      <c r="D4182" s="278"/>
      <c r="E4182" s="278"/>
      <c r="F4182" s="278"/>
      <c r="G4182" s="278"/>
      <c r="H4182" s="278"/>
      <c r="I4182" s="278"/>
      <c r="J4182" s="278"/>
      <c r="K4182" s="278"/>
      <c r="O4182" s="46"/>
      <c r="P4182" s="46"/>
      <c r="Q4182" s="46"/>
      <c r="R4182" s="46"/>
      <c r="S4182" s="46"/>
      <c r="T4182" s="46"/>
      <c r="U4182" s="46"/>
      <c r="V4182" s="46"/>
      <c r="W4182" s="46"/>
      <c r="X4182" s="46"/>
      <c r="Y4182" s="46"/>
    </row>
    <row r="4183" spans="1:25" ht="15" customHeight="1" x14ac:dyDescent="0.2">
      <c r="A4183" s="46"/>
      <c r="B4183" s="259"/>
      <c r="C4183" s="267" t="s">
        <v>24</v>
      </c>
      <c r="D4183" s="259" t="s">
        <v>25</v>
      </c>
      <c r="E4183" s="259" t="s">
        <v>26</v>
      </c>
      <c r="F4183" s="387" t="s">
        <v>917</v>
      </c>
      <c r="G4183" s="387"/>
      <c r="H4183" s="271" t="s">
        <v>27</v>
      </c>
      <c r="I4183" s="267" t="s">
        <v>28</v>
      </c>
      <c r="J4183" s="267" t="s">
        <v>29</v>
      </c>
      <c r="K4183" s="267" t="s">
        <v>30</v>
      </c>
      <c r="O4183" s="46"/>
      <c r="P4183" s="46"/>
      <c r="Q4183" s="46"/>
      <c r="R4183" s="46"/>
      <c r="S4183" s="46"/>
      <c r="T4183" s="46"/>
      <c r="U4183" s="46"/>
      <c r="V4183" s="46"/>
      <c r="W4183" s="46"/>
      <c r="X4183" s="46"/>
      <c r="Y4183" s="46"/>
    </row>
    <row r="4184" spans="1:25" ht="15" customHeight="1" x14ac:dyDescent="0.2">
      <c r="A4184" s="46"/>
      <c r="B4184" s="260" t="s">
        <v>918</v>
      </c>
      <c r="C4184" s="275" t="s">
        <v>3712</v>
      </c>
      <c r="D4184" s="260" t="s">
        <v>73</v>
      </c>
      <c r="E4184" s="260" t="s">
        <v>3713</v>
      </c>
      <c r="F4184" s="388" t="s">
        <v>952</v>
      </c>
      <c r="G4184" s="388"/>
      <c r="H4184" s="274" t="s">
        <v>60</v>
      </c>
      <c r="I4184" s="277">
        <v>1</v>
      </c>
      <c r="J4184" s="276">
        <v>677.96</v>
      </c>
      <c r="K4184" s="276">
        <v>677.96</v>
      </c>
      <c r="O4184" s="46"/>
      <c r="P4184" s="46"/>
      <c r="Q4184" s="46"/>
      <c r="R4184" s="46"/>
      <c r="S4184" s="46"/>
      <c r="T4184" s="46"/>
      <c r="U4184" s="46"/>
      <c r="V4184" s="46"/>
      <c r="W4184" s="46"/>
      <c r="X4184" s="46"/>
      <c r="Y4184" s="46"/>
    </row>
    <row r="4185" spans="1:25" ht="15" customHeight="1" x14ac:dyDescent="0.2">
      <c r="A4185" s="46"/>
      <c r="B4185" s="261" t="s">
        <v>953</v>
      </c>
      <c r="C4185" s="280" t="s">
        <v>1019</v>
      </c>
      <c r="D4185" s="261" t="s">
        <v>47</v>
      </c>
      <c r="E4185" s="261" t="s">
        <v>1020</v>
      </c>
      <c r="F4185" s="385" t="s">
        <v>3970</v>
      </c>
      <c r="G4185" s="385"/>
      <c r="H4185" s="279" t="s">
        <v>950</v>
      </c>
      <c r="I4185" s="282">
        <v>11</v>
      </c>
      <c r="J4185" s="281">
        <v>24.73</v>
      </c>
      <c r="K4185" s="281">
        <v>272.02999999999997</v>
      </c>
      <c r="O4185" s="46"/>
      <c r="P4185" s="46"/>
      <c r="Q4185" s="46"/>
      <c r="R4185" s="46"/>
      <c r="S4185" s="46"/>
      <c r="T4185" s="46"/>
      <c r="U4185" s="46"/>
      <c r="V4185" s="46"/>
      <c r="W4185" s="46"/>
      <c r="X4185" s="46"/>
      <c r="Y4185" s="46"/>
    </row>
    <row r="4186" spans="1:25" ht="15" customHeight="1" x14ac:dyDescent="0.2">
      <c r="A4186" s="46"/>
      <c r="B4186" s="262" t="s">
        <v>919</v>
      </c>
      <c r="C4186" s="284" t="s">
        <v>1901</v>
      </c>
      <c r="D4186" s="262" t="s">
        <v>47</v>
      </c>
      <c r="E4186" s="262" t="s">
        <v>1902</v>
      </c>
      <c r="F4186" s="389" t="s">
        <v>923</v>
      </c>
      <c r="G4186" s="389"/>
      <c r="H4186" s="283" t="s">
        <v>60</v>
      </c>
      <c r="I4186" s="286">
        <v>1.4</v>
      </c>
      <c r="J4186" s="285">
        <v>162.09</v>
      </c>
      <c r="K4186" s="285">
        <v>226.92</v>
      </c>
      <c r="O4186" s="46"/>
      <c r="P4186" s="46"/>
      <c r="Q4186" s="46"/>
      <c r="R4186" s="46"/>
      <c r="S4186" s="46"/>
      <c r="T4186" s="46"/>
      <c r="U4186" s="46"/>
      <c r="V4186" s="46"/>
      <c r="W4186" s="46"/>
      <c r="X4186" s="46"/>
      <c r="Y4186" s="46"/>
    </row>
    <row r="4187" spans="1:25" ht="15" customHeight="1" x14ac:dyDescent="0.2">
      <c r="A4187" s="46"/>
      <c r="B4187" s="262" t="s">
        <v>919</v>
      </c>
      <c r="C4187" s="284" t="s">
        <v>1631</v>
      </c>
      <c r="D4187" s="262" t="s">
        <v>47</v>
      </c>
      <c r="E4187" s="262" t="s">
        <v>1632</v>
      </c>
      <c r="F4187" s="389" t="s">
        <v>923</v>
      </c>
      <c r="G4187" s="389"/>
      <c r="H4187" s="283" t="s">
        <v>97</v>
      </c>
      <c r="I4187" s="286">
        <v>221</v>
      </c>
      <c r="J4187" s="285">
        <v>0.81</v>
      </c>
      <c r="K4187" s="285">
        <v>179.01</v>
      </c>
      <c r="O4187" s="46"/>
      <c r="P4187" s="46"/>
      <c r="Q4187" s="46"/>
      <c r="R4187" s="46"/>
      <c r="S4187" s="46"/>
      <c r="T4187" s="46"/>
      <c r="U4187" s="46"/>
      <c r="V4187" s="46"/>
      <c r="W4187" s="46"/>
      <c r="X4187" s="46"/>
      <c r="Y4187" s="46"/>
    </row>
    <row r="4188" spans="1:25" ht="15" customHeight="1" x14ac:dyDescent="0.2">
      <c r="A4188" s="46"/>
      <c r="B4188" s="263"/>
      <c r="C4188" s="263"/>
      <c r="D4188" s="263"/>
      <c r="E4188" s="263"/>
      <c r="F4188" s="263" t="s">
        <v>924</v>
      </c>
      <c r="G4188" s="289">
        <v>226.6</v>
      </c>
      <c r="H4188" s="263" t="s">
        <v>925</v>
      </c>
      <c r="I4188" s="289">
        <v>0</v>
      </c>
      <c r="J4188" s="263" t="s">
        <v>926</v>
      </c>
      <c r="K4188" s="289">
        <v>226.6</v>
      </c>
      <c r="O4188" s="46"/>
      <c r="P4188" s="46"/>
      <c r="Q4188" s="46"/>
      <c r="R4188" s="46"/>
      <c r="S4188" s="46"/>
      <c r="T4188" s="46"/>
      <c r="U4188" s="46"/>
      <c r="V4188" s="46"/>
      <c r="W4188" s="46"/>
      <c r="X4188" s="46"/>
      <c r="Y4188" s="46"/>
    </row>
    <row r="4189" spans="1:25" ht="15" customHeight="1" x14ac:dyDescent="0.2">
      <c r="A4189" s="46"/>
      <c r="B4189" s="263"/>
      <c r="C4189" s="263"/>
      <c r="D4189" s="263"/>
      <c r="E4189" s="263"/>
      <c r="F4189" s="263" t="s">
        <v>927</v>
      </c>
      <c r="G4189" s="289">
        <v>141.08000000000001</v>
      </c>
      <c r="H4189" s="263"/>
      <c r="I4189" s="386" t="s">
        <v>928</v>
      </c>
      <c r="J4189" s="386"/>
      <c r="K4189" s="289">
        <v>819.04</v>
      </c>
      <c r="O4189" s="46"/>
      <c r="P4189" s="46"/>
      <c r="Q4189" s="46"/>
      <c r="R4189" s="46"/>
      <c r="S4189" s="46"/>
      <c r="T4189" s="46"/>
      <c r="U4189" s="46"/>
      <c r="V4189" s="46"/>
      <c r="W4189" s="46"/>
      <c r="X4189" s="46"/>
      <c r="Y4189" s="46"/>
    </row>
    <row r="4190" spans="1:25" ht="15" customHeight="1" x14ac:dyDescent="0.2">
      <c r="A4190" s="46"/>
      <c r="B4190" s="401" t="s">
        <v>2776</v>
      </c>
      <c r="C4190" s="401"/>
      <c r="D4190" s="401"/>
      <c r="E4190" s="401"/>
      <c r="F4190" s="401"/>
      <c r="G4190" s="401"/>
      <c r="H4190" s="401"/>
      <c r="I4190" s="401"/>
      <c r="J4190" s="401"/>
      <c r="K4190" s="401"/>
      <c r="O4190" s="46"/>
      <c r="P4190" s="46"/>
      <c r="Q4190" s="46"/>
      <c r="R4190" s="46"/>
      <c r="S4190" s="46"/>
      <c r="T4190" s="46"/>
      <c r="U4190" s="46"/>
      <c r="V4190" s="46"/>
      <c r="W4190" s="46"/>
      <c r="X4190" s="46"/>
      <c r="Y4190" s="46"/>
    </row>
    <row r="4191" spans="1:25" ht="15" customHeight="1" thickBot="1" x14ac:dyDescent="0.25">
      <c r="A4191" s="46"/>
      <c r="B4191" s="425" t="s">
        <v>3838</v>
      </c>
      <c r="C4191" s="425"/>
      <c r="D4191" s="425"/>
      <c r="E4191" s="425"/>
      <c r="F4191" s="425"/>
      <c r="G4191" s="425"/>
      <c r="H4191" s="425"/>
      <c r="I4191" s="425"/>
      <c r="J4191" s="425"/>
      <c r="K4191" s="425"/>
      <c r="O4191" s="46"/>
      <c r="P4191" s="46"/>
      <c r="Q4191" s="46"/>
      <c r="R4191" s="46"/>
      <c r="S4191" s="46"/>
      <c r="T4191" s="46"/>
      <c r="U4191" s="46"/>
      <c r="V4191" s="46"/>
      <c r="W4191" s="46"/>
      <c r="X4191" s="46"/>
      <c r="Y4191" s="46"/>
    </row>
    <row r="4192" spans="1:25" ht="15" customHeight="1" thickTop="1" x14ac:dyDescent="0.2">
      <c r="A4192" s="46"/>
      <c r="B4192" s="278"/>
      <c r="C4192" s="278"/>
      <c r="D4192" s="278"/>
      <c r="E4192" s="278"/>
      <c r="F4192" s="278"/>
      <c r="G4192" s="278"/>
      <c r="H4192" s="278"/>
      <c r="I4192" s="278"/>
      <c r="J4192" s="278"/>
      <c r="K4192" s="278"/>
      <c r="O4192" s="46"/>
      <c r="P4192" s="46"/>
      <c r="Q4192" s="46"/>
      <c r="R4192" s="46"/>
      <c r="S4192" s="46"/>
      <c r="T4192" s="46"/>
      <c r="U4192" s="46"/>
      <c r="V4192" s="46"/>
      <c r="W4192" s="46"/>
      <c r="X4192" s="46"/>
      <c r="Y4192" s="46"/>
    </row>
    <row r="4193" spans="1:25" ht="15" customHeight="1" x14ac:dyDescent="0.2">
      <c r="A4193" s="46"/>
      <c r="B4193" s="259"/>
      <c r="C4193" s="267" t="s">
        <v>24</v>
      </c>
      <c r="D4193" s="259" t="s">
        <v>25</v>
      </c>
      <c r="E4193" s="259" t="s">
        <v>26</v>
      </c>
      <c r="F4193" s="387" t="s">
        <v>917</v>
      </c>
      <c r="G4193" s="387"/>
      <c r="H4193" s="271" t="s">
        <v>27</v>
      </c>
      <c r="I4193" s="267" t="s">
        <v>28</v>
      </c>
      <c r="J4193" s="267" t="s">
        <v>29</v>
      </c>
      <c r="K4193" s="267" t="s">
        <v>30</v>
      </c>
      <c r="O4193" s="46"/>
      <c r="P4193" s="46"/>
      <c r="Q4193" s="46"/>
      <c r="R4193" s="46"/>
      <c r="S4193" s="46"/>
      <c r="T4193" s="46"/>
      <c r="U4193" s="46"/>
      <c r="V4193" s="46"/>
      <c r="W4193" s="46"/>
      <c r="X4193" s="46"/>
      <c r="Y4193" s="46"/>
    </row>
    <row r="4194" spans="1:25" ht="15" customHeight="1" x14ac:dyDescent="0.2">
      <c r="A4194" s="46"/>
      <c r="B4194" s="260" t="s">
        <v>918</v>
      </c>
      <c r="C4194" s="275" t="s">
        <v>982</v>
      </c>
      <c r="D4194" s="260" t="s">
        <v>47</v>
      </c>
      <c r="E4194" s="260" t="s">
        <v>983</v>
      </c>
      <c r="F4194" s="388" t="s">
        <v>3981</v>
      </c>
      <c r="G4194" s="388"/>
      <c r="H4194" s="274" t="s">
        <v>60</v>
      </c>
      <c r="I4194" s="277">
        <v>1</v>
      </c>
      <c r="J4194" s="276">
        <v>787.18</v>
      </c>
      <c r="K4194" s="276">
        <v>787.18</v>
      </c>
      <c r="O4194" s="46"/>
      <c r="P4194" s="46"/>
      <c r="Q4194" s="46"/>
      <c r="R4194" s="46"/>
      <c r="S4194" s="46"/>
      <c r="T4194" s="46"/>
      <c r="U4194" s="46"/>
      <c r="V4194" s="46"/>
      <c r="W4194" s="46"/>
      <c r="X4194" s="46"/>
      <c r="Y4194" s="46"/>
    </row>
    <row r="4195" spans="1:25" ht="15" customHeight="1" x14ac:dyDescent="0.2">
      <c r="A4195" s="46"/>
      <c r="B4195" s="261" t="s">
        <v>953</v>
      </c>
      <c r="C4195" s="280" t="s">
        <v>1019</v>
      </c>
      <c r="D4195" s="261" t="s">
        <v>47</v>
      </c>
      <c r="E4195" s="261" t="s">
        <v>1020</v>
      </c>
      <c r="F4195" s="385" t="s">
        <v>3970</v>
      </c>
      <c r="G4195" s="385"/>
      <c r="H4195" s="279" t="s">
        <v>950</v>
      </c>
      <c r="I4195" s="282">
        <v>11.23</v>
      </c>
      <c r="J4195" s="281">
        <v>24.73</v>
      </c>
      <c r="K4195" s="281">
        <v>277.70999999999998</v>
      </c>
      <c r="O4195" s="46"/>
      <c r="P4195" s="46"/>
      <c r="Q4195" s="46"/>
      <c r="R4195" s="46"/>
      <c r="S4195" s="46"/>
      <c r="T4195" s="46"/>
      <c r="U4195" s="46"/>
      <c r="V4195" s="46"/>
      <c r="W4195" s="46"/>
      <c r="X4195" s="46"/>
      <c r="Y4195" s="46"/>
    </row>
    <row r="4196" spans="1:25" ht="15" customHeight="1" x14ac:dyDescent="0.2">
      <c r="A4196" s="46"/>
      <c r="B4196" s="262" t="s">
        <v>919</v>
      </c>
      <c r="C4196" s="284" t="s">
        <v>1633</v>
      </c>
      <c r="D4196" s="262" t="s">
        <v>47</v>
      </c>
      <c r="E4196" s="262" t="s">
        <v>1634</v>
      </c>
      <c r="F4196" s="389" t="s">
        <v>923</v>
      </c>
      <c r="G4196" s="389"/>
      <c r="H4196" s="283" t="s">
        <v>60</v>
      </c>
      <c r="I4196" s="286">
        <v>1.1599999999999999</v>
      </c>
      <c r="J4196" s="285">
        <v>160</v>
      </c>
      <c r="K4196" s="285">
        <v>185.6</v>
      </c>
      <c r="O4196" s="46"/>
      <c r="P4196" s="46"/>
      <c r="Q4196" s="46"/>
      <c r="R4196" s="46"/>
      <c r="S4196" s="46"/>
      <c r="T4196" s="46"/>
      <c r="U4196" s="46"/>
      <c r="V4196" s="46"/>
      <c r="W4196" s="46"/>
      <c r="X4196" s="46"/>
      <c r="Y4196" s="46"/>
    </row>
    <row r="4197" spans="1:25" ht="15" customHeight="1" x14ac:dyDescent="0.2">
      <c r="A4197" s="46"/>
      <c r="B4197" s="262" t="s">
        <v>919</v>
      </c>
      <c r="C4197" s="284" t="s">
        <v>1895</v>
      </c>
      <c r="D4197" s="262" t="s">
        <v>47</v>
      </c>
      <c r="E4197" s="262" t="s">
        <v>1896</v>
      </c>
      <c r="F4197" s="389" t="s">
        <v>923</v>
      </c>
      <c r="G4197" s="389"/>
      <c r="H4197" s="283" t="s">
        <v>97</v>
      </c>
      <c r="I4197" s="286">
        <v>116.4</v>
      </c>
      <c r="J4197" s="285">
        <v>0.96</v>
      </c>
      <c r="K4197" s="285">
        <v>111.74</v>
      </c>
      <c r="O4197" s="46"/>
      <c r="P4197" s="46"/>
      <c r="Q4197" s="46"/>
      <c r="R4197" s="46"/>
      <c r="S4197" s="46"/>
      <c r="T4197" s="46"/>
      <c r="U4197" s="46"/>
      <c r="V4197" s="46"/>
      <c r="W4197" s="46"/>
      <c r="X4197" s="46"/>
      <c r="Y4197" s="46"/>
    </row>
    <row r="4198" spans="1:25" ht="15" customHeight="1" x14ac:dyDescent="0.2">
      <c r="A4198" s="46"/>
      <c r="B4198" s="262" t="s">
        <v>919</v>
      </c>
      <c r="C4198" s="284" t="s">
        <v>1631</v>
      </c>
      <c r="D4198" s="262" t="s">
        <v>47</v>
      </c>
      <c r="E4198" s="262" t="s">
        <v>1632</v>
      </c>
      <c r="F4198" s="389" t="s">
        <v>923</v>
      </c>
      <c r="G4198" s="389"/>
      <c r="H4198" s="283" t="s">
        <v>97</v>
      </c>
      <c r="I4198" s="286">
        <v>261.89</v>
      </c>
      <c r="J4198" s="285">
        <v>0.81</v>
      </c>
      <c r="K4198" s="285">
        <v>212.13</v>
      </c>
      <c r="O4198" s="46"/>
      <c r="P4198" s="46"/>
      <c r="Q4198" s="46"/>
      <c r="R4198" s="46"/>
      <c r="S4198" s="46"/>
      <c r="T4198" s="46"/>
      <c r="U4198" s="46"/>
      <c r="V4198" s="46"/>
      <c r="W4198" s="46"/>
      <c r="X4198" s="46"/>
      <c r="Y4198" s="46"/>
    </row>
    <row r="4199" spans="1:25" ht="15" customHeight="1" x14ac:dyDescent="0.2">
      <c r="A4199" s="46"/>
      <c r="B4199" s="263"/>
      <c r="C4199" s="263"/>
      <c r="D4199" s="263"/>
      <c r="E4199" s="263"/>
      <c r="F4199" s="263" t="s">
        <v>924</v>
      </c>
      <c r="G4199" s="289">
        <v>231.33</v>
      </c>
      <c r="H4199" s="263" t="s">
        <v>925</v>
      </c>
      <c r="I4199" s="289">
        <v>0</v>
      </c>
      <c r="J4199" s="263" t="s">
        <v>926</v>
      </c>
      <c r="K4199" s="289">
        <v>231.33</v>
      </c>
      <c r="O4199" s="46"/>
      <c r="P4199" s="46"/>
      <c r="Q4199" s="46"/>
      <c r="R4199" s="46"/>
      <c r="S4199" s="46"/>
      <c r="T4199" s="46"/>
      <c r="U4199" s="46"/>
      <c r="V4199" s="46"/>
      <c r="W4199" s="46"/>
      <c r="X4199" s="46"/>
      <c r="Y4199" s="46"/>
    </row>
    <row r="4200" spans="1:25" ht="15" customHeight="1" thickBot="1" x14ac:dyDescent="0.25">
      <c r="A4200" s="46"/>
      <c r="B4200" s="263"/>
      <c r="C4200" s="263"/>
      <c r="D4200" s="263"/>
      <c r="E4200" s="263"/>
      <c r="F4200" s="263" t="s">
        <v>927</v>
      </c>
      <c r="G4200" s="289">
        <v>163.81</v>
      </c>
      <c r="H4200" s="263"/>
      <c r="I4200" s="386" t="s">
        <v>928</v>
      </c>
      <c r="J4200" s="386"/>
      <c r="K4200" s="289">
        <v>950.99</v>
      </c>
      <c r="O4200" s="46"/>
      <c r="P4200" s="46"/>
      <c r="Q4200" s="46"/>
      <c r="R4200" s="46"/>
      <c r="S4200" s="46"/>
      <c r="T4200" s="46"/>
      <c r="U4200" s="46"/>
      <c r="V4200" s="46"/>
      <c r="W4200" s="46"/>
      <c r="X4200" s="46"/>
      <c r="Y4200" s="46"/>
    </row>
    <row r="4201" spans="1:25" ht="15" customHeight="1" thickTop="1" x14ac:dyDescent="0.2">
      <c r="A4201" s="46"/>
      <c r="B4201" s="278"/>
      <c r="C4201" s="278"/>
      <c r="D4201" s="278"/>
      <c r="E4201" s="278"/>
      <c r="F4201" s="278"/>
      <c r="G4201" s="278"/>
      <c r="H4201" s="278"/>
      <c r="I4201" s="278"/>
      <c r="J4201" s="278"/>
      <c r="K4201" s="278"/>
      <c r="O4201" s="46"/>
      <c r="P4201" s="46"/>
      <c r="Q4201" s="46"/>
      <c r="R4201" s="46"/>
      <c r="S4201" s="46"/>
      <c r="T4201" s="46"/>
      <c r="U4201" s="46"/>
      <c r="V4201" s="46"/>
      <c r="W4201" s="46"/>
      <c r="X4201" s="46"/>
      <c r="Y4201" s="46"/>
    </row>
    <row r="4202" spans="1:25" ht="15" customHeight="1" x14ac:dyDescent="0.2">
      <c r="A4202" s="46"/>
      <c r="B4202" s="259"/>
      <c r="C4202" s="267" t="s">
        <v>24</v>
      </c>
      <c r="D4202" s="259" t="s">
        <v>25</v>
      </c>
      <c r="E4202" s="259" t="s">
        <v>26</v>
      </c>
      <c r="F4202" s="387" t="s">
        <v>917</v>
      </c>
      <c r="G4202" s="387"/>
      <c r="H4202" s="271" t="s">
        <v>27</v>
      </c>
      <c r="I4202" s="267" t="s">
        <v>28</v>
      </c>
      <c r="J4202" s="267" t="s">
        <v>29</v>
      </c>
      <c r="K4202" s="267" t="s">
        <v>30</v>
      </c>
      <c r="O4202" s="46"/>
      <c r="P4202" s="46"/>
      <c r="Q4202" s="46"/>
      <c r="R4202" s="46"/>
      <c r="S4202" s="46"/>
      <c r="T4202" s="46"/>
      <c r="U4202" s="46"/>
      <c r="V4202" s="46"/>
      <c r="W4202" s="46"/>
      <c r="X4202" s="46"/>
      <c r="Y4202" s="46"/>
    </row>
    <row r="4203" spans="1:25" ht="15" customHeight="1" x14ac:dyDescent="0.2">
      <c r="A4203" s="46"/>
      <c r="B4203" s="260" t="s">
        <v>918</v>
      </c>
      <c r="C4203" s="275" t="s">
        <v>1183</v>
      </c>
      <c r="D4203" s="260" t="s">
        <v>47</v>
      </c>
      <c r="E4203" s="260" t="s">
        <v>1184</v>
      </c>
      <c r="F4203" s="388" t="s">
        <v>3981</v>
      </c>
      <c r="G4203" s="388"/>
      <c r="H4203" s="274" t="s">
        <v>60</v>
      </c>
      <c r="I4203" s="277">
        <v>1</v>
      </c>
      <c r="J4203" s="276">
        <v>646.28</v>
      </c>
      <c r="K4203" s="276">
        <v>646.28</v>
      </c>
      <c r="O4203" s="46"/>
      <c r="P4203" s="46"/>
      <c r="Q4203" s="46"/>
      <c r="R4203" s="46"/>
      <c r="S4203" s="46"/>
      <c r="T4203" s="46"/>
      <c r="U4203" s="46"/>
      <c r="V4203" s="46"/>
      <c r="W4203" s="46"/>
      <c r="X4203" s="46"/>
      <c r="Y4203" s="46"/>
    </row>
    <row r="4204" spans="1:25" ht="15" customHeight="1" x14ac:dyDescent="0.2">
      <c r="A4204" s="46"/>
      <c r="B4204" s="261" t="s">
        <v>953</v>
      </c>
      <c r="C4204" s="280" t="s">
        <v>1629</v>
      </c>
      <c r="D4204" s="261" t="s">
        <v>47</v>
      </c>
      <c r="E4204" s="261" t="s">
        <v>1630</v>
      </c>
      <c r="F4204" s="385" t="s">
        <v>3985</v>
      </c>
      <c r="G4204" s="385"/>
      <c r="H4204" s="279" t="s">
        <v>1041</v>
      </c>
      <c r="I4204" s="282">
        <v>3.45</v>
      </c>
      <c r="J4204" s="281">
        <v>0.37</v>
      </c>
      <c r="K4204" s="281">
        <v>1.27</v>
      </c>
      <c r="O4204" s="46"/>
      <c r="P4204" s="46"/>
      <c r="Q4204" s="46"/>
      <c r="R4204" s="46"/>
      <c r="S4204" s="46"/>
      <c r="T4204" s="46"/>
      <c r="U4204" s="46"/>
      <c r="V4204" s="46"/>
      <c r="W4204" s="46"/>
      <c r="X4204" s="46"/>
      <c r="Y4204" s="46"/>
    </row>
    <row r="4205" spans="1:25" ht="15" customHeight="1" x14ac:dyDescent="0.2">
      <c r="A4205" s="46"/>
      <c r="B4205" s="261" t="s">
        <v>953</v>
      </c>
      <c r="C4205" s="280" t="s">
        <v>1627</v>
      </c>
      <c r="D4205" s="261" t="s">
        <v>47</v>
      </c>
      <c r="E4205" s="261" t="s">
        <v>1628</v>
      </c>
      <c r="F4205" s="385" t="s">
        <v>3970</v>
      </c>
      <c r="G4205" s="385"/>
      <c r="H4205" s="279" t="s">
        <v>950</v>
      </c>
      <c r="I4205" s="282">
        <v>4.5</v>
      </c>
      <c r="J4205" s="281">
        <v>29.32</v>
      </c>
      <c r="K4205" s="281">
        <v>131.94</v>
      </c>
      <c r="O4205" s="46"/>
      <c r="P4205" s="46"/>
      <c r="Q4205" s="46"/>
      <c r="R4205" s="46"/>
      <c r="S4205" s="46"/>
      <c r="T4205" s="46"/>
      <c r="U4205" s="46"/>
      <c r="V4205" s="46"/>
      <c r="W4205" s="46"/>
      <c r="X4205" s="46"/>
      <c r="Y4205" s="46"/>
    </row>
    <row r="4206" spans="1:25" ht="15" customHeight="1" x14ac:dyDescent="0.2">
      <c r="A4206" s="46"/>
      <c r="B4206" s="261" t="s">
        <v>953</v>
      </c>
      <c r="C4206" s="280" t="s">
        <v>1625</v>
      </c>
      <c r="D4206" s="261" t="s">
        <v>47</v>
      </c>
      <c r="E4206" s="261" t="s">
        <v>1626</v>
      </c>
      <c r="F4206" s="385" t="s">
        <v>3985</v>
      </c>
      <c r="G4206" s="385"/>
      <c r="H4206" s="279" t="s">
        <v>1035</v>
      </c>
      <c r="I4206" s="282">
        <v>1.05</v>
      </c>
      <c r="J4206" s="281">
        <v>1.62</v>
      </c>
      <c r="K4206" s="281">
        <v>1.7</v>
      </c>
      <c r="O4206" s="46"/>
      <c r="P4206" s="46"/>
      <c r="Q4206" s="46"/>
      <c r="R4206" s="46"/>
      <c r="S4206" s="46"/>
      <c r="T4206" s="46"/>
      <c r="U4206" s="46"/>
      <c r="V4206" s="46"/>
      <c r="W4206" s="46"/>
      <c r="X4206" s="46"/>
      <c r="Y4206" s="46"/>
    </row>
    <row r="4207" spans="1:25" ht="15" customHeight="1" x14ac:dyDescent="0.2">
      <c r="A4207" s="46"/>
      <c r="B4207" s="262" t="s">
        <v>919</v>
      </c>
      <c r="C4207" s="284" t="s">
        <v>1631</v>
      </c>
      <c r="D4207" s="262" t="s">
        <v>47</v>
      </c>
      <c r="E4207" s="262" t="s">
        <v>1632</v>
      </c>
      <c r="F4207" s="389" t="s">
        <v>923</v>
      </c>
      <c r="G4207" s="389"/>
      <c r="H4207" s="283" t="s">
        <v>97</v>
      </c>
      <c r="I4207" s="286">
        <v>195.86</v>
      </c>
      <c r="J4207" s="285">
        <v>0.81</v>
      </c>
      <c r="K4207" s="285">
        <v>158.63999999999999</v>
      </c>
      <c r="O4207" s="46"/>
      <c r="P4207" s="46"/>
      <c r="Q4207" s="46"/>
      <c r="R4207" s="46"/>
      <c r="S4207" s="46"/>
      <c r="T4207" s="46"/>
      <c r="U4207" s="46"/>
      <c r="V4207" s="46"/>
      <c r="W4207" s="46"/>
      <c r="X4207" s="46"/>
      <c r="Y4207" s="46"/>
    </row>
    <row r="4208" spans="1:25" ht="15" customHeight="1" x14ac:dyDescent="0.2">
      <c r="A4208" s="46"/>
      <c r="B4208" s="262" t="s">
        <v>919</v>
      </c>
      <c r="C4208" s="284" t="s">
        <v>1895</v>
      </c>
      <c r="D4208" s="262" t="s">
        <v>47</v>
      </c>
      <c r="E4208" s="262" t="s">
        <v>1896</v>
      </c>
      <c r="F4208" s="389" t="s">
        <v>923</v>
      </c>
      <c r="G4208" s="389"/>
      <c r="H4208" s="283" t="s">
        <v>97</v>
      </c>
      <c r="I4208" s="286">
        <v>174.1</v>
      </c>
      <c r="J4208" s="285">
        <v>0.96</v>
      </c>
      <c r="K4208" s="285">
        <v>167.13</v>
      </c>
      <c r="O4208" s="46"/>
      <c r="P4208" s="46"/>
      <c r="Q4208" s="46"/>
      <c r="R4208" s="46"/>
      <c r="S4208" s="46"/>
      <c r="T4208" s="46"/>
      <c r="U4208" s="46"/>
      <c r="V4208" s="46"/>
      <c r="W4208" s="46"/>
      <c r="X4208" s="46"/>
      <c r="Y4208" s="46"/>
    </row>
    <row r="4209" spans="1:25" ht="15" customHeight="1" x14ac:dyDescent="0.2">
      <c r="A4209" s="46"/>
      <c r="B4209" s="262" t="s">
        <v>919</v>
      </c>
      <c r="C4209" s="284" t="s">
        <v>1633</v>
      </c>
      <c r="D4209" s="262" t="s">
        <v>47</v>
      </c>
      <c r="E4209" s="262" t="s">
        <v>1634</v>
      </c>
      <c r="F4209" s="389" t="s">
        <v>923</v>
      </c>
      <c r="G4209" s="389"/>
      <c r="H4209" s="283" t="s">
        <v>60</v>
      </c>
      <c r="I4209" s="286">
        <v>1.1599999999999999</v>
      </c>
      <c r="J4209" s="285">
        <v>160</v>
      </c>
      <c r="K4209" s="285">
        <v>185.6</v>
      </c>
      <c r="O4209" s="46"/>
      <c r="P4209" s="46"/>
      <c r="Q4209" s="46"/>
      <c r="R4209" s="46"/>
      <c r="S4209" s="46"/>
      <c r="T4209" s="46"/>
      <c r="U4209" s="46"/>
      <c r="V4209" s="46"/>
      <c r="W4209" s="46"/>
      <c r="X4209" s="46"/>
      <c r="Y4209" s="46"/>
    </row>
    <row r="4210" spans="1:25" ht="15" customHeight="1" x14ac:dyDescent="0.2">
      <c r="A4210" s="46"/>
      <c r="B4210" s="263"/>
      <c r="C4210" s="263"/>
      <c r="D4210" s="263"/>
      <c r="E4210" s="263"/>
      <c r="F4210" s="263" t="s">
        <v>924</v>
      </c>
      <c r="G4210" s="289">
        <v>118.3</v>
      </c>
      <c r="H4210" s="263" t="s">
        <v>925</v>
      </c>
      <c r="I4210" s="289">
        <v>0</v>
      </c>
      <c r="J4210" s="263" t="s">
        <v>926</v>
      </c>
      <c r="K4210" s="289">
        <v>118.3</v>
      </c>
      <c r="O4210" s="46"/>
      <c r="P4210" s="46"/>
      <c r="Q4210" s="46"/>
      <c r="R4210" s="46"/>
      <c r="S4210" s="46"/>
      <c r="T4210" s="46"/>
      <c r="U4210" s="46"/>
      <c r="V4210" s="46"/>
      <c r="W4210" s="46"/>
      <c r="X4210" s="46"/>
      <c r="Y4210" s="46"/>
    </row>
    <row r="4211" spans="1:25" ht="15" customHeight="1" thickBot="1" x14ac:dyDescent="0.25">
      <c r="A4211" s="46"/>
      <c r="B4211" s="263"/>
      <c r="C4211" s="263"/>
      <c r="D4211" s="263"/>
      <c r="E4211" s="263"/>
      <c r="F4211" s="263" t="s">
        <v>927</v>
      </c>
      <c r="G4211" s="289">
        <v>134.49</v>
      </c>
      <c r="H4211" s="263"/>
      <c r="I4211" s="386" t="s">
        <v>928</v>
      </c>
      <c r="J4211" s="386"/>
      <c r="K4211" s="289">
        <v>780.77</v>
      </c>
      <c r="O4211" s="46"/>
      <c r="P4211" s="46"/>
      <c r="Q4211" s="46"/>
      <c r="R4211" s="46"/>
      <c r="S4211" s="46"/>
      <c r="T4211" s="46"/>
      <c r="U4211" s="46"/>
      <c r="V4211" s="46"/>
      <c r="W4211" s="46"/>
      <c r="X4211" s="46"/>
      <c r="Y4211" s="46"/>
    </row>
    <row r="4212" spans="1:25" ht="15" customHeight="1" thickTop="1" x14ac:dyDescent="0.2">
      <c r="A4212" s="46"/>
      <c r="B4212" s="278"/>
      <c r="C4212" s="278"/>
      <c r="D4212" s="278"/>
      <c r="E4212" s="278"/>
      <c r="F4212" s="278"/>
      <c r="G4212" s="278"/>
      <c r="H4212" s="278"/>
      <c r="I4212" s="278"/>
      <c r="J4212" s="278"/>
      <c r="K4212" s="278"/>
      <c r="O4212" s="46"/>
      <c r="P4212" s="46"/>
      <c r="Q4212" s="46"/>
      <c r="R4212" s="46"/>
      <c r="S4212" s="46"/>
      <c r="T4212" s="46"/>
      <c r="U4212" s="46"/>
      <c r="V4212" s="46"/>
      <c r="W4212" s="46"/>
      <c r="X4212" s="46"/>
      <c r="Y4212" s="46"/>
    </row>
    <row r="4213" spans="1:25" ht="15" customHeight="1" x14ac:dyDescent="0.2">
      <c r="A4213" s="46"/>
      <c r="B4213" s="259"/>
      <c r="C4213" s="267" t="s">
        <v>24</v>
      </c>
      <c r="D4213" s="259" t="s">
        <v>25</v>
      </c>
      <c r="E4213" s="259" t="s">
        <v>26</v>
      </c>
      <c r="F4213" s="387" t="s">
        <v>917</v>
      </c>
      <c r="G4213" s="387"/>
      <c r="H4213" s="271" t="s">
        <v>27</v>
      </c>
      <c r="I4213" s="267" t="s">
        <v>28</v>
      </c>
      <c r="J4213" s="267" t="s">
        <v>29</v>
      </c>
      <c r="K4213" s="267" t="s">
        <v>30</v>
      </c>
      <c r="O4213" s="46"/>
      <c r="P4213" s="46"/>
      <c r="Q4213" s="46"/>
      <c r="R4213" s="46"/>
      <c r="S4213" s="46"/>
      <c r="T4213" s="46"/>
      <c r="U4213" s="46"/>
      <c r="V4213" s="46"/>
      <c r="W4213" s="46"/>
      <c r="X4213" s="46"/>
      <c r="Y4213" s="46"/>
    </row>
    <row r="4214" spans="1:25" ht="15" customHeight="1" x14ac:dyDescent="0.2">
      <c r="A4214" s="46"/>
      <c r="B4214" s="260" t="s">
        <v>918</v>
      </c>
      <c r="C4214" s="275" t="s">
        <v>1202</v>
      </c>
      <c r="D4214" s="260" t="s">
        <v>47</v>
      </c>
      <c r="E4214" s="260" t="s">
        <v>1203</v>
      </c>
      <c r="F4214" s="388" t="s">
        <v>3981</v>
      </c>
      <c r="G4214" s="388"/>
      <c r="H4214" s="274" t="s">
        <v>60</v>
      </c>
      <c r="I4214" s="277">
        <v>1</v>
      </c>
      <c r="J4214" s="276">
        <v>618.21</v>
      </c>
      <c r="K4214" s="276">
        <v>618.21</v>
      </c>
      <c r="O4214" s="46"/>
      <c r="P4214" s="46"/>
      <c r="Q4214" s="46"/>
      <c r="R4214" s="46"/>
      <c r="S4214" s="46"/>
      <c r="T4214" s="46"/>
      <c r="U4214" s="46"/>
      <c r="V4214" s="46"/>
      <c r="W4214" s="46"/>
      <c r="X4214" s="46"/>
      <c r="Y4214" s="46"/>
    </row>
    <row r="4215" spans="1:25" ht="15" customHeight="1" x14ac:dyDescent="0.2">
      <c r="A4215" s="46"/>
      <c r="B4215" s="261" t="s">
        <v>953</v>
      </c>
      <c r="C4215" s="280" t="s">
        <v>1899</v>
      </c>
      <c r="D4215" s="261" t="s">
        <v>47</v>
      </c>
      <c r="E4215" s="261" t="s">
        <v>1900</v>
      </c>
      <c r="F4215" s="385" t="s">
        <v>3985</v>
      </c>
      <c r="G4215" s="385"/>
      <c r="H4215" s="279" t="s">
        <v>1035</v>
      </c>
      <c r="I4215" s="282">
        <v>0.85</v>
      </c>
      <c r="J4215" s="281">
        <v>4.7300000000000004</v>
      </c>
      <c r="K4215" s="281">
        <v>4.0199999999999996</v>
      </c>
      <c r="O4215" s="46"/>
      <c r="P4215" s="46"/>
      <c r="Q4215" s="46"/>
      <c r="R4215" s="46"/>
      <c r="S4215" s="46"/>
      <c r="T4215" s="46"/>
      <c r="U4215" s="46"/>
      <c r="V4215" s="46"/>
      <c r="W4215" s="46"/>
      <c r="X4215" s="46"/>
      <c r="Y4215" s="46"/>
    </row>
    <row r="4216" spans="1:25" ht="15" customHeight="1" x14ac:dyDescent="0.2">
      <c r="A4216" s="46"/>
      <c r="B4216" s="261" t="s">
        <v>953</v>
      </c>
      <c r="C4216" s="280" t="s">
        <v>1897</v>
      </c>
      <c r="D4216" s="261" t="s">
        <v>47</v>
      </c>
      <c r="E4216" s="261" t="s">
        <v>1898</v>
      </c>
      <c r="F4216" s="385" t="s">
        <v>3985</v>
      </c>
      <c r="G4216" s="385"/>
      <c r="H4216" s="279" t="s">
        <v>1041</v>
      </c>
      <c r="I4216" s="282">
        <v>2.8</v>
      </c>
      <c r="J4216" s="281">
        <v>1.52</v>
      </c>
      <c r="K4216" s="281">
        <v>4.25</v>
      </c>
      <c r="O4216" s="46"/>
      <c r="P4216" s="46"/>
      <c r="Q4216" s="46"/>
      <c r="R4216" s="46"/>
      <c r="S4216" s="46"/>
      <c r="T4216" s="46"/>
      <c r="U4216" s="46"/>
      <c r="V4216" s="46"/>
      <c r="W4216" s="46"/>
      <c r="X4216" s="46"/>
      <c r="Y4216" s="46"/>
    </row>
    <row r="4217" spans="1:25" ht="15" customHeight="1" x14ac:dyDescent="0.2">
      <c r="A4217" s="46"/>
      <c r="B4217" s="261" t="s">
        <v>953</v>
      </c>
      <c r="C4217" s="280" t="s">
        <v>1019</v>
      </c>
      <c r="D4217" s="261" t="s">
        <v>47</v>
      </c>
      <c r="E4217" s="261" t="s">
        <v>1020</v>
      </c>
      <c r="F4217" s="385" t="s">
        <v>3970</v>
      </c>
      <c r="G4217" s="385"/>
      <c r="H4217" s="279" t="s">
        <v>950</v>
      </c>
      <c r="I4217" s="282">
        <v>0.79</v>
      </c>
      <c r="J4217" s="281">
        <v>24.73</v>
      </c>
      <c r="K4217" s="281">
        <v>19.53</v>
      </c>
      <c r="O4217" s="46"/>
      <c r="P4217" s="46"/>
      <c r="Q4217" s="46"/>
      <c r="R4217" s="46"/>
      <c r="S4217" s="46"/>
      <c r="T4217" s="46"/>
      <c r="U4217" s="46"/>
      <c r="V4217" s="46"/>
      <c r="W4217" s="46"/>
      <c r="X4217" s="46"/>
      <c r="Y4217" s="46"/>
    </row>
    <row r="4218" spans="1:25" ht="15" customHeight="1" x14ac:dyDescent="0.2">
      <c r="A4218" s="46"/>
      <c r="B4218" s="261" t="s">
        <v>953</v>
      </c>
      <c r="C4218" s="280" t="s">
        <v>1627</v>
      </c>
      <c r="D4218" s="261" t="s">
        <v>47</v>
      </c>
      <c r="E4218" s="261" t="s">
        <v>1628</v>
      </c>
      <c r="F4218" s="385" t="s">
        <v>3970</v>
      </c>
      <c r="G4218" s="385"/>
      <c r="H4218" s="279" t="s">
        <v>950</v>
      </c>
      <c r="I4218" s="282">
        <v>3.65</v>
      </c>
      <c r="J4218" s="281">
        <v>29.32</v>
      </c>
      <c r="K4218" s="281">
        <v>107.01</v>
      </c>
      <c r="O4218" s="46"/>
      <c r="P4218" s="46"/>
      <c r="Q4218" s="46"/>
      <c r="R4218" s="46"/>
      <c r="S4218" s="46"/>
      <c r="T4218" s="46"/>
      <c r="U4218" s="46"/>
      <c r="V4218" s="46"/>
      <c r="W4218" s="46"/>
      <c r="X4218" s="46"/>
      <c r="Y4218" s="46"/>
    </row>
    <row r="4219" spans="1:25" ht="15" customHeight="1" x14ac:dyDescent="0.2">
      <c r="A4219" s="46"/>
      <c r="B4219" s="262" t="s">
        <v>919</v>
      </c>
      <c r="C4219" s="284" t="s">
        <v>1895</v>
      </c>
      <c r="D4219" s="262" t="s">
        <v>47</v>
      </c>
      <c r="E4219" s="262" t="s">
        <v>1896</v>
      </c>
      <c r="F4219" s="389" t="s">
        <v>923</v>
      </c>
      <c r="G4219" s="389"/>
      <c r="H4219" s="283" t="s">
        <v>97</v>
      </c>
      <c r="I4219" s="286">
        <v>157.44</v>
      </c>
      <c r="J4219" s="285">
        <v>0.96</v>
      </c>
      <c r="K4219" s="285">
        <v>151.13999999999999</v>
      </c>
      <c r="O4219" s="46"/>
      <c r="P4219" s="46"/>
      <c r="Q4219" s="46"/>
      <c r="R4219" s="46"/>
      <c r="S4219" s="46"/>
      <c r="T4219" s="46"/>
      <c r="U4219" s="46"/>
      <c r="V4219" s="46"/>
      <c r="W4219" s="46"/>
      <c r="X4219" s="46"/>
      <c r="Y4219" s="46"/>
    </row>
    <row r="4220" spans="1:25" ht="15" customHeight="1" x14ac:dyDescent="0.2">
      <c r="A4220" s="46"/>
      <c r="B4220" s="262" t="s">
        <v>919</v>
      </c>
      <c r="C4220" s="284" t="s">
        <v>1633</v>
      </c>
      <c r="D4220" s="262" t="s">
        <v>47</v>
      </c>
      <c r="E4220" s="262" t="s">
        <v>1634</v>
      </c>
      <c r="F4220" s="389" t="s">
        <v>923</v>
      </c>
      <c r="G4220" s="389"/>
      <c r="H4220" s="283" t="s">
        <v>60</v>
      </c>
      <c r="I4220" s="286">
        <v>1.18</v>
      </c>
      <c r="J4220" s="285">
        <v>160</v>
      </c>
      <c r="K4220" s="285">
        <v>188.8</v>
      </c>
      <c r="O4220" s="46"/>
      <c r="P4220" s="46"/>
      <c r="Q4220" s="46"/>
      <c r="R4220" s="46"/>
      <c r="S4220" s="46"/>
      <c r="T4220" s="46"/>
      <c r="U4220" s="46"/>
      <c r="V4220" s="46"/>
      <c r="W4220" s="46"/>
      <c r="X4220" s="46"/>
      <c r="Y4220" s="46"/>
    </row>
    <row r="4221" spans="1:25" ht="15" customHeight="1" x14ac:dyDescent="0.2">
      <c r="A4221" s="46"/>
      <c r="B4221" s="262" t="s">
        <v>919</v>
      </c>
      <c r="C4221" s="284" t="s">
        <v>1631</v>
      </c>
      <c r="D4221" s="262" t="s">
        <v>47</v>
      </c>
      <c r="E4221" s="262" t="s">
        <v>1632</v>
      </c>
      <c r="F4221" s="389" t="s">
        <v>923</v>
      </c>
      <c r="G4221" s="389"/>
      <c r="H4221" s="283" t="s">
        <v>97</v>
      </c>
      <c r="I4221" s="286">
        <v>177.12</v>
      </c>
      <c r="J4221" s="285">
        <v>0.81</v>
      </c>
      <c r="K4221" s="285">
        <v>143.46</v>
      </c>
      <c r="O4221" s="46"/>
      <c r="P4221" s="46"/>
      <c r="Q4221" s="46"/>
      <c r="R4221" s="46"/>
      <c r="S4221" s="46"/>
      <c r="T4221" s="46"/>
      <c r="U4221" s="46"/>
      <c r="V4221" s="46"/>
      <c r="W4221" s="46"/>
      <c r="X4221" s="46"/>
      <c r="Y4221" s="46"/>
    </row>
    <row r="4222" spans="1:25" ht="15" customHeight="1" x14ac:dyDescent="0.2">
      <c r="A4222" s="46"/>
      <c r="B4222" s="263"/>
      <c r="C4222" s="263"/>
      <c r="D4222" s="263"/>
      <c r="E4222" s="263"/>
      <c r="F4222" s="263" t="s">
        <v>924</v>
      </c>
      <c r="G4222" s="289">
        <v>112.22</v>
      </c>
      <c r="H4222" s="263" t="s">
        <v>925</v>
      </c>
      <c r="I4222" s="289">
        <v>0</v>
      </c>
      <c r="J4222" s="263" t="s">
        <v>926</v>
      </c>
      <c r="K4222" s="289">
        <v>112.22</v>
      </c>
      <c r="O4222" s="46"/>
      <c r="P4222" s="46"/>
      <c r="Q4222" s="46"/>
      <c r="R4222" s="46"/>
      <c r="S4222" s="46"/>
      <c r="T4222" s="46"/>
      <c r="U4222" s="46"/>
      <c r="V4222" s="46"/>
      <c r="W4222" s="46"/>
      <c r="X4222" s="46"/>
      <c r="Y4222" s="46"/>
    </row>
    <row r="4223" spans="1:25" ht="15" customHeight="1" thickBot="1" x14ac:dyDescent="0.25">
      <c r="A4223" s="46"/>
      <c r="B4223" s="263"/>
      <c r="C4223" s="263"/>
      <c r="D4223" s="263"/>
      <c r="E4223" s="263"/>
      <c r="F4223" s="263" t="s">
        <v>927</v>
      </c>
      <c r="G4223" s="289">
        <v>128.63999999999999</v>
      </c>
      <c r="H4223" s="263"/>
      <c r="I4223" s="386" t="s">
        <v>928</v>
      </c>
      <c r="J4223" s="386"/>
      <c r="K4223" s="289">
        <v>746.85</v>
      </c>
      <c r="O4223" s="46"/>
      <c r="P4223" s="46"/>
      <c r="Q4223" s="46"/>
      <c r="R4223" s="46"/>
      <c r="S4223" s="46"/>
      <c r="T4223" s="46"/>
      <c r="U4223" s="46"/>
      <c r="V4223" s="46"/>
      <c r="W4223" s="46"/>
      <c r="X4223" s="46"/>
      <c r="Y4223" s="46"/>
    </row>
    <row r="4224" spans="1:25" ht="15" customHeight="1" thickTop="1" x14ac:dyDescent="0.2">
      <c r="A4224" s="46"/>
      <c r="B4224" s="278"/>
      <c r="C4224" s="278"/>
      <c r="D4224" s="278"/>
      <c r="E4224" s="278"/>
      <c r="F4224" s="278"/>
      <c r="G4224" s="278"/>
      <c r="H4224" s="278"/>
      <c r="I4224" s="278"/>
      <c r="J4224" s="278"/>
      <c r="K4224" s="278"/>
      <c r="O4224" s="46"/>
      <c r="P4224" s="46"/>
      <c r="Q4224" s="46"/>
      <c r="R4224" s="46"/>
      <c r="S4224" s="46"/>
      <c r="T4224" s="46"/>
      <c r="U4224" s="46"/>
      <c r="V4224" s="46"/>
      <c r="W4224" s="46"/>
      <c r="X4224" s="46"/>
      <c r="Y4224" s="46"/>
    </row>
    <row r="4225" spans="1:25" ht="15" customHeight="1" x14ac:dyDescent="0.2">
      <c r="A4225" s="46"/>
      <c r="B4225" s="259"/>
      <c r="C4225" s="267" t="s">
        <v>24</v>
      </c>
      <c r="D4225" s="259" t="s">
        <v>25</v>
      </c>
      <c r="E4225" s="259" t="s">
        <v>26</v>
      </c>
      <c r="F4225" s="387" t="s">
        <v>917</v>
      </c>
      <c r="G4225" s="387"/>
      <c r="H4225" s="271" t="s">
        <v>27</v>
      </c>
      <c r="I4225" s="267" t="s">
        <v>28</v>
      </c>
      <c r="J4225" s="267" t="s">
        <v>29</v>
      </c>
      <c r="K4225" s="267" t="s">
        <v>30</v>
      </c>
      <c r="O4225" s="46"/>
      <c r="P4225" s="46"/>
      <c r="Q4225" s="46"/>
      <c r="R4225" s="46"/>
      <c r="S4225" s="46"/>
      <c r="T4225" s="46"/>
      <c r="U4225" s="46"/>
      <c r="V4225" s="46"/>
      <c r="W4225" s="46"/>
      <c r="X4225" s="46"/>
      <c r="Y4225" s="46"/>
    </row>
    <row r="4226" spans="1:25" ht="15" customHeight="1" x14ac:dyDescent="0.2">
      <c r="A4226" s="46"/>
      <c r="B4226" s="260" t="s">
        <v>918</v>
      </c>
      <c r="C4226" s="275" t="s">
        <v>1365</v>
      </c>
      <c r="D4226" s="260" t="s">
        <v>47</v>
      </c>
      <c r="E4226" s="260" t="s">
        <v>1366</v>
      </c>
      <c r="F4226" s="388" t="s">
        <v>3981</v>
      </c>
      <c r="G4226" s="388"/>
      <c r="H4226" s="274" t="s">
        <v>60</v>
      </c>
      <c r="I4226" s="277">
        <v>1</v>
      </c>
      <c r="J4226" s="276">
        <v>628.94000000000005</v>
      </c>
      <c r="K4226" s="276">
        <v>628.94000000000005</v>
      </c>
      <c r="O4226" s="46"/>
      <c r="P4226" s="46"/>
      <c r="Q4226" s="46"/>
      <c r="R4226" s="46"/>
      <c r="S4226" s="46"/>
      <c r="T4226" s="46"/>
      <c r="U4226" s="46"/>
      <c r="V4226" s="46"/>
      <c r="W4226" s="46"/>
      <c r="X4226" s="46"/>
      <c r="Y4226" s="46"/>
    </row>
    <row r="4227" spans="1:25" ht="15" customHeight="1" x14ac:dyDescent="0.2">
      <c r="A4227" s="46"/>
      <c r="B4227" s="261" t="s">
        <v>953</v>
      </c>
      <c r="C4227" s="280" t="s">
        <v>1625</v>
      </c>
      <c r="D4227" s="261" t="s">
        <v>47</v>
      </c>
      <c r="E4227" s="261" t="s">
        <v>1626</v>
      </c>
      <c r="F4227" s="385" t="s">
        <v>3985</v>
      </c>
      <c r="G4227" s="385"/>
      <c r="H4227" s="279" t="s">
        <v>1035</v>
      </c>
      <c r="I4227" s="282">
        <v>1.01</v>
      </c>
      <c r="J4227" s="281">
        <v>1.62</v>
      </c>
      <c r="K4227" s="281">
        <v>1.63</v>
      </c>
      <c r="O4227" s="46"/>
      <c r="P4227" s="46"/>
      <c r="Q4227" s="46"/>
      <c r="R4227" s="46"/>
      <c r="S4227" s="46"/>
      <c r="T4227" s="46"/>
      <c r="U4227" s="46"/>
      <c r="V4227" s="46"/>
      <c r="W4227" s="46"/>
      <c r="X4227" s="46"/>
      <c r="Y4227" s="46"/>
    </row>
    <row r="4228" spans="1:25" ht="15" customHeight="1" x14ac:dyDescent="0.2">
      <c r="A4228" s="46"/>
      <c r="B4228" s="261" t="s">
        <v>953</v>
      </c>
      <c r="C4228" s="280" t="s">
        <v>1629</v>
      </c>
      <c r="D4228" s="261" t="s">
        <v>47</v>
      </c>
      <c r="E4228" s="261" t="s">
        <v>1630</v>
      </c>
      <c r="F4228" s="385" t="s">
        <v>3985</v>
      </c>
      <c r="G4228" s="385"/>
      <c r="H4228" s="279" t="s">
        <v>1041</v>
      </c>
      <c r="I4228" s="282">
        <v>3.31</v>
      </c>
      <c r="J4228" s="281">
        <v>0.37</v>
      </c>
      <c r="K4228" s="281">
        <v>1.22</v>
      </c>
      <c r="O4228" s="46"/>
      <c r="P4228" s="46"/>
      <c r="Q4228" s="46"/>
      <c r="R4228" s="46"/>
      <c r="S4228" s="46"/>
      <c r="T4228" s="46"/>
      <c r="U4228" s="46"/>
      <c r="V4228" s="46"/>
      <c r="W4228" s="46"/>
      <c r="X4228" s="46"/>
      <c r="Y4228" s="46"/>
    </row>
    <row r="4229" spans="1:25" ht="15" customHeight="1" x14ac:dyDescent="0.2">
      <c r="A4229" s="46"/>
      <c r="B4229" s="261" t="s">
        <v>953</v>
      </c>
      <c r="C4229" s="280" t="s">
        <v>1627</v>
      </c>
      <c r="D4229" s="261" t="s">
        <v>47</v>
      </c>
      <c r="E4229" s="261" t="s">
        <v>1628</v>
      </c>
      <c r="F4229" s="385" t="s">
        <v>3970</v>
      </c>
      <c r="G4229" s="385"/>
      <c r="H4229" s="279" t="s">
        <v>950</v>
      </c>
      <c r="I4229" s="282">
        <v>4.32</v>
      </c>
      <c r="J4229" s="281">
        <v>29.32</v>
      </c>
      <c r="K4229" s="281">
        <v>126.66</v>
      </c>
      <c r="O4229" s="46"/>
      <c r="P4229" s="46"/>
      <c r="Q4229" s="46"/>
      <c r="R4229" s="46"/>
      <c r="S4229" s="46"/>
      <c r="T4229" s="46"/>
      <c r="U4229" s="46"/>
      <c r="V4229" s="46"/>
      <c r="W4229" s="46"/>
      <c r="X4229" s="46"/>
      <c r="Y4229" s="46"/>
    </row>
    <row r="4230" spans="1:25" ht="15" customHeight="1" x14ac:dyDescent="0.2">
      <c r="A4230" s="46"/>
      <c r="B4230" s="262" t="s">
        <v>919</v>
      </c>
      <c r="C4230" s="284" t="s">
        <v>1901</v>
      </c>
      <c r="D4230" s="262" t="s">
        <v>47</v>
      </c>
      <c r="E4230" s="262" t="s">
        <v>1902</v>
      </c>
      <c r="F4230" s="389" t="s">
        <v>923</v>
      </c>
      <c r="G4230" s="389"/>
      <c r="H4230" s="283" t="s">
        <v>60</v>
      </c>
      <c r="I4230" s="286">
        <v>0.95</v>
      </c>
      <c r="J4230" s="285">
        <v>162.09</v>
      </c>
      <c r="K4230" s="285">
        <v>153.97999999999999</v>
      </c>
      <c r="O4230" s="46"/>
      <c r="P4230" s="46"/>
      <c r="Q4230" s="46"/>
      <c r="R4230" s="46"/>
      <c r="S4230" s="46"/>
      <c r="T4230" s="46"/>
      <c r="U4230" s="46"/>
      <c r="V4230" s="46"/>
      <c r="W4230" s="46"/>
      <c r="X4230" s="46"/>
      <c r="Y4230" s="46"/>
    </row>
    <row r="4231" spans="1:25" ht="15" customHeight="1" x14ac:dyDescent="0.2">
      <c r="A4231" s="46"/>
      <c r="B4231" s="262" t="s">
        <v>919</v>
      </c>
      <c r="C4231" s="284" t="s">
        <v>1631</v>
      </c>
      <c r="D4231" s="262" t="s">
        <v>47</v>
      </c>
      <c r="E4231" s="262" t="s">
        <v>1632</v>
      </c>
      <c r="F4231" s="389" t="s">
        <v>923</v>
      </c>
      <c r="G4231" s="389"/>
      <c r="H4231" s="283" t="s">
        <v>97</v>
      </c>
      <c r="I4231" s="286">
        <v>426.49</v>
      </c>
      <c r="J4231" s="285">
        <v>0.81</v>
      </c>
      <c r="K4231" s="285">
        <v>345.45</v>
      </c>
      <c r="O4231" s="46"/>
      <c r="P4231" s="46"/>
      <c r="Q4231" s="46"/>
      <c r="R4231" s="46"/>
      <c r="S4231" s="46"/>
      <c r="T4231" s="46"/>
      <c r="U4231" s="46"/>
      <c r="V4231" s="46"/>
      <c r="W4231" s="46"/>
      <c r="X4231" s="46"/>
      <c r="Y4231" s="46"/>
    </row>
    <row r="4232" spans="1:25" ht="15" customHeight="1" x14ac:dyDescent="0.2">
      <c r="A4232" s="46"/>
      <c r="B4232" s="263"/>
      <c r="C4232" s="263"/>
      <c r="D4232" s="263"/>
      <c r="E4232" s="263"/>
      <c r="F4232" s="263" t="s">
        <v>924</v>
      </c>
      <c r="G4232" s="289">
        <v>113.57</v>
      </c>
      <c r="H4232" s="263" t="s">
        <v>925</v>
      </c>
      <c r="I4232" s="289">
        <v>0</v>
      </c>
      <c r="J4232" s="263" t="s">
        <v>926</v>
      </c>
      <c r="K4232" s="289">
        <v>113.57</v>
      </c>
      <c r="O4232" s="46"/>
      <c r="P4232" s="46"/>
      <c r="Q4232" s="46"/>
      <c r="R4232" s="46"/>
      <c r="S4232" s="46"/>
      <c r="T4232" s="46"/>
      <c r="U4232" s="46"/>
      <c r="V4232" s="46"/>
      <c r="W4232" s="46"/>
      <c r="X4232" s="46"/>
      <c r="Y4232" s="46"/>
    </row>
    <row r="4233" spans="1:25" ht="15" customHeight="1" thickBot="1" x14ac:dyDescent="0.25">
      <c r="A4233" s="46"/>
      <c r="B4233" s="263"/>
      <c r="C4233" s="263"/>
      <c r="D4233" s="263"/>
      <c r="E4233" s="263"/>
      <c r="F4233" s="263" t="s">
        <v>927</v>
      </c>
      <c r="G4233" s="289">
        <v>130.88</v>
      </c>
      <c r="H4233" s="263"/>
      <c r="I4233" s="386" t="s">
        <v>928</v>
      </c>
      <c r="J4233" s="386"/>
      <c r="K4233" s="289">
        <v>759.82</v>
      </c>
      <c r="O4233" s="46"/>
      <c r="P4233" s="46"/>
      <c r="Q4233" s="46"/>
      <c r="R4233" s="46"/>
      <c r="S4233" s="46"/>
      <c r="T4233" s="46"/>
      <c r="U4233" s="46"/>
      <c r="V4233" s="46"/>
      <c r="W4233" s="46"/>
      <c r="X4233" s="46"/>
      <c r="Y4233" s="46"/>
    </row>
    <row r="4234" spans="1:25" ht="15" customHeight="1" thickTop="1" x14ac:dyDescent="0.2">
      <c r="A4234" s="46"/>
      <c r="B4234" s="278"/>
      <c r="C4234" s="278"/>
      <c r="D4234" s="278"/>
      <c r="E4234" s="278"/>
      <c r="F4234" s="278"/>
      <c r="G4234" s="278"/>
      <c r="H4234" s="278"/>
      <c r="I4234" s="278"/>
      <c r="J4234" s="278"/>
      <c r="K4234" s="278"/>
      <c r="O4234" s="46"/>
      <c r="P4234" s="46"/>
      <c r="Q4234" s="46"/>
      <c r="R4234" s="46"/>
      <c r="S4234" s="46"/>
      <c r="T4234" s="46"/>
      <c r="U4234" s="46"/>
      <c r="V4234" s="46"/>
      <c r="W4234" s="46"/>
      <c r="X4234" s="46"/>
      <c r="Y4234" s="46"/>
    </row>
    <row r="4235" spans="1:25" ht="15" customHeight="1" x14ac:dyDescent="0.2">
      <c r="A4235" s="46"/>
      <c r="B4235" s="259"/>
      <c r="C4235" s="267" t="s">
        <v>24</v>
      </c>
      <c r="D4235" s="259" t="s">
        <v>25</v>
      </c>
      <c r="E4235" s="259" t="s">
        <v>26</v>
      </c>
      <c r="F4235" s="387" t="s">
        <v>917</v>
      </c>
      <c r="G4235" s="387"/>
      <c r="H4235" s="271" t="s">
        <v>27</v>
      </c>
      <c r="I4235" s="267" t="s">
        <v>28</v>
      </c>
      <c r="J4235" s="267" t="s">
        <v>29</v>
      </c>
      <c r="K4235" s="267" t="s">
        <v>30</v>
      </c>
      <c r="O4235" s="46"/>
      <c r="P4235" s="46"/>
      <c r="Q4235" s="46"/>
      <c r="R4235" s="46"/>
      <c r="S4235" s="46"/>
      <c r="T4235" s="46"/>
      <c r="U4235" s="46"/>
      <c r="V4235" s="46"/>
      <c r="W4235" s="46"/>
      <c r="X4235" s="46"/>
      <c r="Y4235" s="46"/>
    </row>
    <row r="4236" spans="1:25" ht="15" customHeight="1" x14ac:dyDescent="0.2">
      <c r="A4236" s="46"/>
      <c r="B4236" s="260" t="s">
        <v>918</v>
      </c>
      <c r="C4236" s="275" t="s">
        <v>1698</v>
      </c>
      <c r="D4236" s="260" t="s">
        <v>47</v>
      </c>
      <c r="E4236" s="260" t="s">
        <v>1699</v>
      </c>
      <c r="F4236" s="388" t="s">
        <v>3981</v>
      </c>
      <c r="G4236" s="388"/>
      <c r="H4236" s="274" t="s">
        <v>60</v>
      </c>
      <c r="I4236" s="277">
        <v>1</v>
      </c>
      <c r="J4236" s="276">
        <v>809.5</v>
      </c>
      <c r="K4236" s="276">
        <v>809.5</v>
      </c>
      <c r="O4236" s="46"/>
      <c r="P4236" s="46"/>
      <c r="Q4236" s="46"/>
      <c r="R4236" s="46"/>
      <c r="S4236" s="46"/>
      <c r="T4236" s="46"/>
      <c r="U4236" s="46"/>
      <c r="V4236" s="46"/>
      <c r="W4236" s="46"/>
      <c r="X4236" s="46"/>
      <c r="Y4236" s="46"/>
    </row>
    <row r="4237" spans="1:25" ht="15" customHeight="1" x14ac:dyDescent="0.2">
      <c r="A4237" s="46"/>
      <c r="B4237" s="261" t="s">
        <v>953</v>
      </c>
      <c r="C4237" s="280" t="s">
        <v>1625</v>
      </c>
      <c r="D4237" s="261" t="s">
        <v>47</v>
      </c>
      <c r="E4237" s="261" t="s">
        <v>1626</v>
      </c>
      <c r="F4237" s="385" t="s">
        <v>3985</v>
      </c>
      <c r="G4237" s="385"/>
      <c r="H4237" s="279" t="s">
        <v>1035</v>
      </c>
      <c r="I4237" s="282">
        <v>0.87</v>
      </c>
      <c r="J4237" s="281">
        <v>1.62</v>
      </c>
      <c r="K4237" s="281">
        <v>1.4</v>
      </c>
      <c r="O4237" s="46"/>
      <c r="P4237" s="46"/>
      <c r="Q4237" s="46"/>
      <c r="R4237" s="46"/>
      <c r="S4237" s="46"/>
      <c r="T4237" s="46"/>
      <c r="U4237" s="46"/>
      <c r="V4237" s="46"/>
      <c r="W4237" s="46"/>
      <c r="X4237" s="46"/>
      <c r="Y4237" s="46"/>
    </row>
    <row r="4238" spans="1:25" ht="15" customHeight="1" x14ac:dyDescent="0.2">
      <c r="A4238" s="46"/>
      <c r="B4238" s="261" t="s">
        <v>953</v>
      </c>
      <c r="C4238" s="280" t="s">
        <v>1627</v>
      </c>
      <c r="D4238" s="261" t="s">
        <v>47</v>
      </c>
      <c r="E4238" s="261" t="s">
        <v>1628</v>
      </c>
      <c r="F4238" s="385" t="s">
        <v>3970</v>
      </c>
      <c r="G4238" s="385"/>
      <c r="H4238" s="279" t="s">
        <v>950</v>
      </c>
      <c r="I4238" s="282">
        <v>3.75</v>
      </c>
      <c r="J4238" s="281">
        <v>29.32</v>
      </c>
      <c r="K4238" s="281">
        <v>109.95</v>
      </c>
      <c r="O4238" s="46"/>
      <c r="P4238" s="46"/>
      <c r="Q4238" s="46"/>
      <c r="R4238" s="46"/>
      <c r="S4238" s="46"/>
      <c r="T4238" s="46"/>
      <c r="U4238" s="46"/>
      <c r="V4238" s="46"/>
      <c r="W4238" s="46"/>
      <c r="X4238" s="46"/>
      <c r="Y4238" s="46"/>
    </row>
    <row r="4239" spans="1:25" ht="15" customHeight="1" x14ac:dyDescent="0.2">
      <c r="A4239" s="46"/>
      <c r="B4239" s="261" t="s">
        <v>953</v>
      </c>
      <c r="C4239" s="280" t="s">
        <v>1629</v>
      </c>
      <c r="D4239" s="261" t="s">
        <v>47</v>
      </c>
      <c r="E4239" s="261" t="s">
        <v>1630</v>
      </c>
      <c r="F4239" s="385" t="s">
        <v>3985</v>
      </c>
      <c r="G4239" s="385"/>
      <c r="H4239" s="279" t="s">
        <v>1041</v>
      </c>
      <c r="I4239" s="282">
        <v>2.88</v>
      </c>
      <c r="J4239" s="281">
        <v>0.37</v>
      </c>
      <c r="K4239" s="281">
        <v>1.06</v>
      </c>
      <c r="O4239" s="46"/>
      <c r="P4239" s="46"/>
      <c r="Q4239" s="46"/>
      <c r="R4239" s="46"/>
      <c r="S4239" s="46"/>
      <c r="T4239" s="46"/>
      <c r="U4239" s="46"/>
      <c r="V4239" s="46"/>
      <c r="W4239" s="46"/>
      <c r="X4239" s="46"/>
      <c r="Y4239" s="46"/>
    </row>
    <row r="4240" spans="1:25" ht="15" customHeight="1" x14ac:dyDescent="0.2">
      <c r="A4240" s="46"/>
      <c r="B4240" s="262" t="s">
        <v>919</v>
      </c>
      <c r="C4240" s="284" t="s">
        <v>1631</v>
      </c>
      <c r="D4240" s="262" t="s">
        <v>47</v>
      </c>
      <c r="E4240" s="262" t="s">
        <v>1632</v>
      </c>
      <c r="F4240" s="389" t="s">
        <v>923</v>
      </c>
      <c r="G4240" s="389"/>
      <c r="H4240" s="283" t="s">
        <v>97</v>
      </c>
      <c r="I4240" s="286">
        <v>486</v>
      </c>
      <c r="J4240" s="285">
        <v>0.81</v>
      </c>
      <c r="K4240" s="285">
        <v>393.66</v>
      </c>
      <c r="O4240" s="46"/>
      <c r="P4240" s="46"/>
      <c r="Q4240" s="46"/>
      <c r="R4240" s="46"/>
      <c r="S4240" s="46"/>
      <c r="T4240" s="46"/>
      <c r="U4240" s="46"/>
      <c r="V4240" s="46"/>
      <c r="W4240" s="46"/>
      <c r="X4240" s="46"/>
      <c r="Y4240" s="46"/>
    </row>
    <row r="4241" spans="1:25" ht="15" customHeight="1" x14ac:dyDescent="0.2">
      <c r="A4241" s="46"/>
      <c r="B4241" s="262" t="s">
        <v>919</v>
      </c>
      <c r="C4241" s="284" t="s">
        <v>1633</v>
      </c>
      <c r="D4241" s="262" t="s">
        <v>47</v>
      </c>
      <c r="E4241" s="262" t="s">
        <v>1634</v>
      </c>
      <c r="F4241" s="389" t="s">
        <v>923</v>
      </c>
      <c r="G4241" s="389"/>
      <c r="H4241" s="283" t="s">
        <v>60</v>
      </c>
      <c r="I4241" s="286">
        <v>1.08</v>
      </c>
      <c r="J4241" s="285">
        <v>160</v>
      </c>
      <c r="K4241" s="285">
        <v>172.8</v>
      </c>
      <c r="O4241" s="46"/>
      <c r="P4241" s="46"/>
      <c r="Q4241" s="46"/>
      <c r="R4241" s="46"/>
      <c r="S4241" s="46"/>
      <c r="T4241" s="46"/>
      <c r="U4241" s="46"/>
      <c r="V4241" s="46"/>
      <c r="W4241" s="46"/>
      <c r="X4241" s="46"/>
      <c r="Y4241" s="46"/>
    </row>
    <row r="4242" spans="1:25" ht="15" customHeight="1" x14ac:dyDescent="0.2">
      <c r="A4242" s="46"/>
      <c r="B4242" s="262" t="s">
        <v>919</v>
      </c>
      <c r="C4242" s="284" t="s">
        <v>1903</v>
      </c>
      <c r="D4242" s="262" t="s">
        <v>47</v>
      </c>
      <c r="E4242" s="262" t="s">
        <v>1904</v>
      </c>
      <c r="F4242" s="389" t="s">
        <v>923</v>
      </c>
      <c r="G4242" s="389"/>
      <c r="H4242" s="283" t="s">
        <v>1075</v>
      </c>
      <c r="I4242" s="286">
        <v>19.440000000000001</v>
      </c>
      <c r="J4242" s="285">
        <v>6.72</v>
      </c>
      <c r="K4242" s="285">
        <v>130.63</v>
      </c>
      <c r="O4242" s="46"/>
      <c r="P4242" s="46"/>
      <c r="Q4242" s="46"/>
      <c r="R4242" s="46"/>
      <c r="S4242" s="46"/>
      <c r="T4242" s="46"/>
      <c r="U4242" s="46"/>
      <c r="V4242" s="46"/>
      <c r="W4242" s="46"/>
      <c r="X4242" s="46"/>
      <c r="Y4242" s="46"/>
    </row>
    <row r="4243" spans="1:25" ht="15" customHeight="1" x14ac:dyDescent="0.2">
      <c r="A4243" s="46"/>
      <c r="B4243" s="263"/>
      <c r="C4243" s="263"/>
      <c r="D4243" s="263"/>
      <c r="E4243" s="263"/>
      <c r="F4243" s="263" t="s">
        <v>924</v>
      </c>
      <c r="G4243" s="289">
        <v>98.58</v>
      </c>
      <c r="H4243" s="263" t="s">
        <v>925</v>
      </c>
      <c r="I4243" s="289">
        <v>0</v>
      </c>
      <c r="J4243" s="263" t="s">
        <v>926</v>
      </c>
      <c r="K4243" s="289">
        <v>98.58</v>
      </c>
      <c r="O4243" s="46"/>
      <c r="P4243" s="46"/>
      <c r="Q4243" s="46"/>
      <c r="R4243" s="46"/>
      <c r="S4243" s="46"/>
      <c r="T4243" s="46"/>
      <c r="U4243" s="46"/>
      <c r="V4243" s="46"/>
      <c r="W4243" s="46"/>
      <c r="X4243" s="46"/>
      <c r="Y4243" s="46"/>
    </row>
    <row r="4244" spans="1:25" ht="15" customHeight="1" thickBot="1" x14ac:dyDescent="0.25">
      <c r="A4244" s="46"/>
      <c r="B4244" s="263"/>
      <c r="C4244" s="263"/>
      <c r="D4244" s="263"/>
      <c r="E4244" s="263"/>
      <c r="F4244" s="263" t="s">
        <v>927</v>
      </c>
      <c r="G4244" s="289">
        <v>168.45</v>
      </c>
      <c r="H4244" s="263"/>
      <c r="I4244" s="386" t="s">
        <v>928</v>
      </c>
      <c r="J4244" s="386"/>
      <c r="K4244" s="289">
        <v>977.95</v>
      </c>
      <c r="O4244" s="46"/>
      <c r="P4244" s="46"/>
      <c r="Q4244" s="46"/>
      <c r="R4244" s="46"/>
      <c r="S4244" s="46"/>
      <c r="T4244" s="46"/>
      <c r="U4244" s="46"/>
      <c r="V4244" s="46"/>
      <c r="W4244" s="46"/>
      <c r="X4244" s="46"/>
      <c r="Y4244" s="46"/>
    </row>
    <row r="4245" spans="1:25" ht="15" customHeight="1" thickTop="1" x14ac:dyDescent="0.2">
      <c r="A4245" s="46"/>
      <c r="B4245" s="278"/>
      <c r="C4245" s="278"/>
      <c r="D4245" s="278"/>
      <c r="E4245" s="278"/>
      <c r="F4245" s="278"/>
      <c r="G4245" s="278"/>
      <c r="H4245" s="278"/>
      <c r="I4245" s="278"/>
      <c r="J4245" s="278"/>
      <c r="K4245" s="278"/>
      <c r="O4245" s="46"/>
      <c r="P4245" s="46"/>
      <c r="Q4245" s="46"/>
      <c r="R4245" s="46"/>
      <c r="S4245" s="46"/>
      <c r="T4245" s="46"/>
      <c r="U4245" s="46"/>
      <c r="V4245" s="46"/>
      <c r="W4245" s="46"/>
      <c r="X4245" s="46"/>
      <c r="Y4245" s="46"/>
    </row>
    <row r="4246" spans="1:25" ht="15" customHeight="1" x14ac:dyDescent="0.2">
      <c r="A4246" s="46"/>
      <c r="B4246" s="259"/>
      <c r="C4246" s="267" t="s">
        <v>24</v>
      </c>
      <c r="D4246" s="259" t="s">
        <v>25</v>
      </c>
      <c r="E4246" s="259" t="s">
        <v>26</v>
      </c>
      <c r="F4246" s="387" t="s">
        <v>917</v>
      </c>
      <c r="G4246" s="387"/>
      <c r="H4246" s="271" t="s">
        <v>27</v>
      </c>
      <c r="I4246" s="267" t="s">
        <v>28</v>
      </c>
      <c r="J4246" s="267" t="s">
        <v>29</v>
      </c>
      <c r="K4246" s="267" t="s">
        <v>30</v>
      </c>
      <c r="O4246" s="46"/>
      <c r="P4246" s="46"/>
      <c r="Q4246" s="46"/>
      <c r="R4246" s="46"/>
      <c r="S4246" s="46"/>
      <c r="T4246" s="46"/>
      <c r="U4246" s="46"/>
      <c r="V4246" s="46"/>
      <c r="W4246" s="46"/>
      <c r="X4246" s="46"/>
      <c r="Y4246" s="46"/>
    </row>
    <row r="4247" spans="1:25" ht="15" customHeight="1" x14ac:dyDescent="0.2">
      <c r="A4247" s="46"/>
      <c r="B4247" s="260" t="s">
        <v>918</v>
      </c>
      <c r="C4247" s="275" t="s">
        <v>3276</v>
      </c>
      <c r="D4247" s="260" t="s">
        <v>47</v>
      </c>
      <c r="E4247" s="260" t="s">
        <v>3277</v>
      </c>
      <c r="F4247" s="388" t="s">
        <v>3981</v>
      </c>
      <c r="G4247" s="388"/>
      <c r="H4247" s="274" t="s">
        <v>60</v>
      </c>
      <c r="I4247" s="277">
        <v>1</v>
      </c>
      <c r="J4247" s="276">
        <v>944.6</v>
      </c>
      <c r="K4247" s="276">
        <v>944.6</v>
      </c>
      <c r="O4247" s="46"/>
      <c r="P4247" s="46"/>
      <c r="Q4247" s="46"/>
      <c r="R4247" s="46"/>
      <c r="S4247" s="46"/>
      <c r="T4247" s="46"/>
      <c r="U4247" s="46"/>
      <c r="V4247" s="46"/>
      <c r="W4247" s="46"/>
      <c r="X4247" s="46"/>
      <c r="Y4247" s="46"/>
    </row>
    <row r="4248" spans="1:25" ht="15" customHeight="1" x14ac:dyDescent="0.2">
      <c r="A4248" s="46"/>
      <c r="B4248" s="261" t="s">
        <v>953</v>
      </c>
      <c r="C4248" s="280" t="s">
        <v>1019</v>
      </c>
      <c r="D4248" s="261" t="s">
        <v>47</v>
      </c>
      <c r="E4248" s="261" t="s">
        <v>1020</v>
      </c>
      <c r="F4248" s="385" t="s">
        <v>3970</v>
      </c>
      <c r="G4248" s="385"/>
      <c r="H4248" s="279" t="s">
        <v>950</v>
      </c>
      <c r="I4248" s="282">
        <v>11.65</v>
      </c>
      <c r="J4248" s="281">
        <v>24.73</v>
      </c>
      <c r="K4248" s="281">
        <v>288.10000000000002</v>
      </c>
      <c r="O4248" s="46"/>
      <c r="P4248" s="46"/>
      <c r="Q4248" s="46"/>
      <c r="R4248" s="46"/>
      <c r="S4248" s="46"/>
      <c r="T4248" s="46"/>
      <c r="U4248" s="46"/>
      <c r="V4248" s="46"/>
      <c r="W4248" s="46"/>
      <c r="X4248" s="46"/>
      <c r="Y4248" s="46"/>
    </row>
    <row r="4249" spans="1:25" ht="15" customHeight="1" x14ac:dyDescent="0.2">
      <c r="A4249" s="46"/>
      <c r="B4249" s="262" t="s">
        <v>919</v>
      </c>
      <c r="C4249" s="284" t="s">
        <v>1633</v>
      </c>
      <c r="D4249" s="262" t="s">
        <v>47</v>
      </c>
      <c r="E4249" s="262" t="s">
        <v>1634</v>
      </c>
      <c r="F4249" s="389" t="s">
        <v>923</v>
      </c>
      <c r="G4249" s="389"/>
      <c r="H4249" s="283" t="s">
        <v>60</v>
      </c>
      <c r="I4249" s="286">
        <v>1.25</v>
      </c>
      <c r="J4249" s="285">
        <v>160</v>
      </c>
      <c r="K4249" s="285">
        <v>200</v>
      </c>
      <c r="O4249" s="46"/>
      <c r="P4249" s="46"/>
      <c r="Q4249" s="46"/>
      <c r="R4249" s="46"/>
      <c r="S4249" s="46"/>
      <c r="T4249" s="46"/>
      <c r="U4249" s="46"/>
      <c r="V4249" s="46"/>
      <c r="W4249" s="46"/>
      <c r="X4249" s="46"/>
      <c r="Y4249" s="46"/>
    </row>
    <row r="4250" spans="1:25" ht="15" customHeight="1" x14ac:dyDescent="0.2">
      <c r="A4250" s="46"/>
      <c r="B4250" s="262" t="s">
        <v>919</v>
      </c>
      <c r="C4250" s="284" t="s">
        <v>1631</v>
      </c>
      <c r="D4250" s="262" t="s">
        <v>47</v>
      </c>
      <c r="E4250" s="262" t="s">
        <v>1632</v>
      </c>
      <c r="F4250" s="389" t="s">
        <v>923</v>
      </c>
      <c r="G4250" s="389"/>
      <c r="H4250" s="283" t="s">
        <v>97</v>
      </c>
      <c r="I4250" s="286">
        <v>563.59</v>
      </c>
      <c r="J4250" s="285">
        <v>0.81</v>
      </c>
      <c r="K4250" s="285">
        <v>456.5</v>
      </c>
      <c r="O4250" s="46"/>
      <c r="P4250" s="46"/>
      <c r="Q4250" s="46"/>
      <c r="R4250" s="46"/>
      <c r="S4250" s="46"/>
      <c r="T4250" s="46"/>
      <c r="U4250" s="46"/>
      <c r="V4250" s="46"/>
      <c r="W4250" s="46"/>
      <c r="X4250" s="46"/>
      <c r="Y4250" s="46"/>
    </row>
    <row r="4251" spans="1:25" ht="15" customHeight="1" x14ac:dyDescent="0.2">
      <c r="A4251" s="46"/>
      <c r="B4251" s="263"/>
      <c r="C4251" s="263"/>
      <c r="D4251" s="263"/>
      <c r="E4251" s="263"/>
      <c r="F4251" s="263" t="s">
        <v>924</v>
      </c>
      <c r="G4251" s="289">
        <v>239.99</v>
      </c>
      <c r="H4251" s="263" t="s">
        <v>925</v>
      </c>
      <c r="I4251" s="289">
        <v>0</v>
      </c>
      <c r="J4251" s="263" t="s">
        <v>926</v>
      </c>
      <c r="K4251" s="289">
        <v>239.99</v>
      </c>
      <c r="O4251" s="46"/>
      <c r="P4251" s="46"/>
      <c r="Q4251" s="46"/>
      <c r="R4251" s="46"/>
      <c r="S4251" s="46"/>
      <c r="T4251" s="46"/>
      <c r="U4251" s="46"/>
      <c r="V4251" s="46"/>
      <c r="W4251" s="46"/>
      <c r="X4251" s="46"/>
      <c r="Y4251" s="46"/>
    </row>
    <row r="4252" spans="1:25" ht="15" customHeight="1" thickBot="1" x14ac:dyDescent="0.25">
      <c r="A4252" s="46"/>
      <c r="B4252" s="263"/>
      <c r="C4252" s="263"/>
      <c r="D4252" s="263"/>
      <c r="E4252" s="263"/>
      <c r="F4252" s="263" t="s">
        <v>927</v>
      </c>
      <c r="G4252" s="289">
        <v>196.57</v>
      </c>
      <c r="H4252" s="263"/>
      <c r="I4252" s="386" t="s">
        <v>928</v>
      </c>
      <c r="J4252" s="386"/>
      <c r="K4252" s="289">
        <v>1141.17</v>
      </c>
      <c r="O4252" s="46"/>
      <c r="P4252" s="46"/>
      <c r="Q4252" s="46"/>
      <c r="R4252" s="46"/>
      <c r="S4252" s="46"/>
      <c r="T4252" s="46"/>
      <c r="U4252" s="46"/>
      <c r="V4252" s="46"/>
      <c r="W4252" s="46"/>
      <c r="X4252" s="46"/>
      <c r="Y4252" s="46"/>
    </row>
    <row r="4253" spans="1:25" ht="15" customHeight="1" thickTop="1" x14ac:dyDescent="0.2">
      <c r="A4253" s="46"/>
      <c r="B4253" s="278"/>
      <c r="C4253" s="278"/>
      <c r="D4253" s="278"/>
      <c r="E4253" s="278"/>
      <c r="F4253" s="278"/>
      <c r="G4253" s="278"/>
      <c r="H4253" s="278"/>
      <c r="I4253" s="278"/>
      <c r="J4253" s="278"/>
      <c r="K4253" s="278"/>
      <c r="O4253" s="46"/>
      <c r="P4253" s="46"/>
      <c r="Q4253" s="46"/>
      <c r="R4253" s="46"/>
      <c r="S4253" s="46"/>
      <c r="T4253" s="46"/>
      <c r="U4253" s="46"/>
      <c r="V4253" s="46"/>
      <c r="W4253" s="46"/>
      <c r="X4253" s="46"/>
      <c r="Y4253" s="46"/>
    </row>
    <row r="4254" spans="1:25" ht="15" customHeight="1" x14ac:dyDescent="0.2">
      <c r="A4254" s="46"/>
      <c r="B4254" s="259"/>
      <c r="C4254" s="267" t="s">
        <v>24</v>
      </c>
      <c r="D4254" s="259" t="s">
        <v>25</v>
      </c>
      <c r="E4254" s="259" t="s">
        <v>26</v>
      </c>
      <c r="F4254" s="387" t="s">
        <v>917</v>
      </c>
      <c r="G4254" s="387"/>
      <c r="H4254" s="271" t="s">
        <v>27</v>
      </c>
      <c r="I4254" s="267" t="s">
        <v>28</v>
      </c>
      <c r="J4254" s="267" t="s">
        <v>29</v>
      </c>
      <c r="K4254" s="267" t="s">
        <v>30</v>
      </c>
      <c r="O4254" s="46"/>
      <c r="P4254" s="46"/>
      <c r="Q4254" s="46"/>
      <c r="R4254" s="46"/>
      <c r="S4254" s="46"/>
      <c r="T4254" s="46"/>
      <c r="U4254" s="46"/>
      <c r="V4254" s="46"/>
      <c r="W4254" s="46"/>
      <c r="X4254" s="46"/>
      <c r="Y4254" s="46"/>
    </row>
    <row r="4255" spans="1:25" ht="15" customHeight="1" x14ac:dyDescent="0.2">
      <c r="A4255" s="46"/>
      <c r="B4255" s="260" t="s">
        <v>918</v>
      </c>
      <c r="C4255" s="275" t="s">
        <v>1668</v>
      </c>
      <c r="D4255" s="260" t="s">
        <v>47</v>
      </c>
      <c r="E4255" s="260" t="s">
        <v>1669</v>
      </c>
      <c r="F4255" s="388" t="s">
        <v>3981</v>
      </c>
      <c r="G4255" s="388"/>
      <c r="H4255" s="274" t="s">
        <v>60</v>
      </c>
      <c r="I4255" s="277">
        <v>1</v>
      </c>
      <c r="J4255" s="276">
        <v>774.32</v>
      </c>
      <c r="K4255" s="276">
        <v>774.32</v>
      </c>
      <c r="O4255" s="46"/>
      <c r="P4255" s="46"/>
      <c r="Q4255" s="46"/>
      <c r="R4255" s="46"/>
      <c r="S4255" s="46"/>
      <c r="T4255" s="46"/>
      <c r="U4255" s="46"/>
      <c r="V4255" s="46"/>
      <c r="W4255" s="46"/>
      <c r="X4255" s="46"/>
      <c r="Y4255" s="46"/>
    </row>
    <row r="4256" spans="1:25" ht="15" customHeight="1" x14ac:dyDescent="0.2">
      <c r="A4256" s="46"/>
      <c r="B4256" s="261" t="s">
        <v>953</v>
      </c>
      <c r="C4256" s="280" t="s">
        <v>1019</v>
      </c>
      <c r="D4256" s="261" t="s">
        <v>47</v>
      </c>
      <c r="E4256" s="261" t="s">
        <v>1020</v>
      </c>
      <c r="F4256" s="385" t="s">
        <v>3970</v>
      </c>
      <c r="G4256" s="385"/>
      <c r="H4256" s="279" t="s">
        <v>950</v>
      </c>
      <c r="I4256" s="282">
        <v>8.57</v>
      </c>
      <c r="J4256" s="281">
        <v>24.73</v>
      </c>
      <c r="K4256" s="281">
        <v>211.93</v>
      </c>
      <c r="O4256" s="46"/>
      <c r="P4256" s="46"/>
      <c r="Q4256" s="46"/>
      <c r="R4256" s="46"/>
      <c r="S4256" s="46"/>
      <c r="T4256" s="46"/>
      <c r="U4256" s="46"/>
      <c r="V4256" s="46"/>
      <c r="W4256" s="46"/>
      <c r="X4256" s="46"/>
      <c r="Y4256" s="46"/>
    </row>
    <row r="4257" spans="1:25" ht="15" customHeight="1" x14ac:dyDescent="0.2">
      <c r="A4257" s="46"/>
      <c r="B4257" s="262" t="s">
        <v>919</v>
      </c>
      <c r="C4257" s="284" t="s">
        <v>1631</v>
      </c>
      <c r="D4257" s="262" t="s">
        <v>47</v>
      </c>
      <c r="E4257" s="262" t="s">
        <v>1632</v>
      </c>
      <c r="F4257" s="389" t="s">
        <v>923</v>
      </c>
      <c r="G4257" s="389"/>
      <c r="H4257" s="283" t="s">
        <v>97</v>
      </c>
      <c r="I4257" s="286">
        <v>482.96</v>
      </c>
      <c r="J4257" s="285">
        <v>0.81</v>
      </c>
      <c r="K4257" s="285">
        <v>391.19</v>
      </c>
      <c r="O4257" s="46"/>
      <c r="P4257" s="46"/>
      <c r="Q4257" s="46"/>
      <c r="R4257" s="46"/>
      <c r="S4257" s="46"/>
      <c r="T4257" s="46"/>
      <c r="U4257" s="46"/>
      <c r="V4257" s="46"/>
      <c r="W4257" s="46"/>
      <c r="X4257" s="46"/>
      <c r="Y4257" s="46"/>
    </row>
    <row r="4258" spans="1:25" ht="15" customHeight="1" x14ac:dyDescent="0.2">
      <c r="A4258" s="46"/>
      <c r="B4258" s="262" t="s">
        <v>919</v>
      </c>
      <c r="C4258" s="284" t="s">
        <v>1633</v>
      </c>
      <c r="D4258" s="262" t="s">
        <v>47</v>
      </c>
      <c r="E4258" s="262" t="s">
        <v>1634</v>
      </c>
      <c r="F4258" s="389" t="s">
        <v>923</v>
      </c>
      <c r="G4258" s="389"/>
      <c r="H4258" s="283" t="s">
        <v>60</v>
      </c>
      <c r="I4258" s="286">
        <v>1.07</v>
      </c>
      <c r="J4258" s="285">
        <v>160</v>
      </c>
      <c r="K4258" s="285">
        <v>171.2</v>
      </c>
      <c r="O4258" s="46"/>
      <c r="P4258" s="46"/>
      <c r="Q4258" s="46"/>
      <c r="R4258" s="46"/>
      <c r="S4258" s="46"/>
      <c r="T4258" s="46"/>
      <c r="U4258" s="46"/>
      <c r="V4258" s="46"/>
      <c r="W4258" s="46"/>
      <c r="X4258" s="46"/>
      <c r="Y4258" s="46"/>
    </row>
    <row r="4259" spans="1:25" ht="15" customHeight="1" x14ac:dyDescent="0.2">
      <c r="A4259" s="46"/>
      <c r="B4259" s="263"/>
      <c r="C4259" s="263"/>
      <c r="D4259" s="263"/>
      <c r="E4259" s="263"/>
      <c r="F4259" s="263" t="s">
        <v>924</v>
      </c>
      <c r="G4259" s="289">
        <v>176.54</v>
      </c>
      <c r="H4259" s="263" t="s">
        <v>925</v>
      </c>
      <c r="I4259" s="289">
        <v>0</v>
      </c>
      <c r="J4259" s="263" t="s">
        <v>926</v>
      </c>
      <c r="K4259" s="289">
        <v>176.54</v>
      </c>
      <c r="O4259" s="46"/>
      <c r="P4259" s="46"/>
      <c r="Q4259" s="46"/>
      <c r="R4259" s="46"/>
      <c r="S4259" s="46"/>
      <c r="T4259" s="46"/>
      <c r="U4259" s="46"/>
      <c r="V4259" s="46"/>
      <c r="W4259" s="46"/>
      <c r="X4259" s="46"/>
      <c r="Y4259" s="46"/>
    </row>
    <row r="4260" spans="1:25" ht="15" customHeight="1" thickBot="1" x14ac:dyDescent="0.25">
      <c r="A4260" s="46"/>
      <c r="B4260" s="263"/>
      <c r="C4260" s="263"/>
      <c r="D4260" s="263"/>
      <c r="E4260" s="263"/>
      <c r="F4260" s="263" t="s">
        <v>927</v>
      </c>
      <c r="G4260" s="289">
        <v>161.13</v>
      </c>
      <c r="H4260" s="263"/>
      <c r="I4260" s="386" t="s">
        <v>928</v>
      </c>
      <c r="J4260" s="386"/>
      <c r="K4260" s="289">
        <v>935.45</v>
      </c>
      <c r="O4260" s="46"/>
      <c r="P4260" s="46"/>
      <c r="Q4260" s="46"/>
      <c r="R4260" s="46"/>
      <c r="S4260" s="46"/>
      <c r="T4260" s="46"/>
      <c r="U4260" s="46"/>
      <c r="V4260" s="46"/>
      <c r="W4260" s="46"/>
      <c r="X4260" s="46"/>
      <c r="Y4260" s="46"/>
    </row>
    <row r="4261" spans="1:25" ht="15" customHeight="1" thickTop="1" x14ac:dyDescent="0.2">
      <c r="A4261" s="46"/>
      <c r="B4261" s="278"/>
      <c r="C4261" s="278"/>
      <c r="D4261" s="278"/>
      <c r="E4261" s="278"/>
      <c r="F4261" s="278"/>
      <c r="G4261" s="278"/>
      <c r="H4261" s="278"/>
      <c r="I4261" s="278"/>
      <c r="J4261" s="278"/>
      <c r="K4261" s="278"/>
      <c r="O4261" s="46"/>
      <c r="P4261" s="46"/>
      <c r="Q4261" s="46"/>
      <c r="R4261" s="46"/>
      <c r="S4261" s="46"/>
      <c r="T4261" s="46"/>
      <c r="U4261" s="46"/>
      <c r="V4261" s="46"/>
      <c r="W4261" s="46"/>
      <c r="X4261" s="46"/>
      <c r="Y4261" s="46"/>
    </row>
    <row r="4262" spans="1:25" ht="15" customHeight="1" x14ac:dyDescent="0.2">
      <c r="A4262" s="46"/>
      <c r="B4262" s="259"/>
      <c r="C4262" s="267" t="s">
        <v>24</v>
      </c>
      <c r="D4262" s="259" t="s">
        <v>25</v>
      </c>
      <c r="E4262" s="259" t="s">
        <v>26</v>
      </c>
      <c r="F4262" s="387" t="s">
        <v>917</v>
      </c>
      <c r="G4262" s="387"/>
      <c r="H4262" s="271" t="s">
        <v>27</v>
      </c>
      <c r="I4262" s="267" t="s">
        <v>28</v>
      </c>
      <c r="J4262" s="267" t="s">
        <v>29</v>
      </c>
      <c r="K4262" s="267" t="s">
        <v>30</v>
      </c>
      <c r="O4262" s="46"/>
      <c r="P4262" s="46"/>
      <c r="Q4262" s="46"/>
      <c r="R4262" s="46"/>
      <c r="S4262" s="46"/>
      <c r="T4262" s="46"/>
      <c r="U4262" s="46"/>
      <c r="V4262" s="46"/>
      <c r="W4262" s="46"/>
      <c r="X4262" s="46"/>
      <c r="Y4262" s="46"/>
    </row>
    <row r="4263" spans="1:25" ht="15" customHeight="1" x14ac:dyDescent="0.2">
      <c r="A4263" s="46"/>
      <c r="B4263" s="260" t="s">
        <v>918</v>
      </c>
      <c r="C4263" s="275" t="s">
        <v>1759</v>
      </c>
      <c r="D4263" s="260" t="s">
        <v>47</v>
      </c>
      <c r="E4263" s="260" t="s">
        <v>1760</v>
      </c>
      <c r="F4263" s="388" t="s">
        <v>3981</v>
      </c>
      <c r="G4263" s="388"/>
      <c r="H4263" s="274" t="s">
        <v>60</v>
      </c>
      <c r="I4263" s="277">
        <v>1</v>
      </c>
      <c r="J4263" s="276">
        <v>665.51</v>
      </c>
      <c r="K4263" s="276">
        <v>665.51</v>
      </c>
      <c r="O4263" s="46"/>
      <c r="P4263" s="46"/>
      <c r="Q4263" s="46"/>
      <c r="R4263" s="46"/>
      <c r="S4263" s="46"/>
      <c r="T4263" s="46"/>
      <c r="U4263" s="46"/>
      <c r="V4263" s="46"/>
      <c r="W4263" s="46"/>
      <c r="X4263" s="46"/>
      <c r="Y4263" s="46"/>
    </row>
    <row r="4264" spans="1:25" ht="15" customHeight="1" x14ac:dyDescent="0.2">
      <c r="A4264" s="46"/>
      <c r="B4264" s="261" t="s">
        <v>953</v>
      </c>
      <c r="C4264" s="280" t="s">
        <v>1629</v>
      </c>
      <c r="D4264" s="261" t="s">
        <v>47</v>
      </c>
      <c r="E4264" s="261" t="s">
        <v>1630</v>
      </c>
      <c r="F4264" s="385" t="s">
        <v>3985</v>
      </c>
      <c r="G4264" s="385"/>
      <c r="H4264" s="279" t="s">
        <v>1041</v>
      </c>
      <c r="I4264" s="282">
        <v>2.62</v>
      </c>
      <c r="J4264" s="281">
        <v>0.37</v>
      </c>
      <c r="K4264" s="281">
        <v>0.96</v>
      </c>
      <c r="O4264" s="46"/>
      <c r="P4264" s="46"/>
      <c r="Q4264" s="46"/>
      <c r="R4264" s="46"/>
      <c r="S4264" s="46"/>
      <c r="T4264" s="46"/>
      <c r="U4264" s="46"/>
      <c r="V4264" s="46"/>
      <c r="W4264" s="46"/>
      <c r="X4264" s="46"/>
      <c r="Y4264" s="46"/>
    </row>
    <row r="4265" spans="1:25" ht="15" customHeight="1" x14ac:dyDescent="0.2">
      <c r="A4265" s="46"/>
      <c r="B4265" s="261" t="s">
        <v>953</v>
      </c>
      <c r="C4265" s="280" t="s">
        <v>1625</v>
      </c>
      <c r="D4265" s="261" t="s">
        <v>47</v>
      </c>
      <c r="E4265" s="261" t="s">
        <v>1626</v>
      </c>
      <c r="F4265" s="385" t="s">
        <v>3985</v>
      </c>
      <c r="G4265" s="385"/>
      <c r="H4265" s="279" t="s">
        <v>1035</v>
      </c>
      <c r="I4265" s="282">
        <v>0.8</v>
      </c>
      <c r="J4265" s="281">
        <v>1.62</v>
      </c>
      <c r="K4265" s="281">
        <v>1.29</v>
      </c>
      <c r="O4265" s="46"/>
      <c r="P4265" s="46"/>
      <c r="Q4265" s="46"/>
      <c r="R4265" s="46"/>
      <c r="S4265" s="46"/>
      <c r="T4265" s="46"/>
      <c r="U4265" s="46"/>
      <c r="V4265" s="46"/>
      <c r="W4265" s="46"/>
      <c r="X4265" s="46"/>
      <c r="Y4265" s="46"/>
    </row>
    <row r="4266" spans="1:25" ht="15" customHeight="1" x14ac:dyDescent="0.2">
      <c r="A4266" s="46"/>
      <c r="B4266" s="261" t="s">
        <v>953</v>
      </c>
      <c r="C4266" s="280" t="s">
        <v>1627</v>
      </c>
      <c r="D4266" s="261" t="s">
        <v>47</v>
      </c>
      <c r="E4266" s="261" t="s">
        <v>1628</v>
      </c>
      <c r="F4266" s="385" t="s">
        <v>3970</v>
      </c>
      <c r="G4266" s="385"/>
      <c r="H4266" s="279" t="s">
        <v>950</v>
      </c>
      <c r="I4266" s="282">
        <v>3.42</v>
      </c>
      <c r="J4266" s="281">
        <v>29.32</v>
      </c>
      <c r="K4266" s="281">
        <v>100.27</v>
      </c>
      <c r="O4266" s="46"/>
      <c r="P4266" s="46"/>
      <c r="Q4266" s="46"/>
      <c r="R4266" s="46"/>
      <c r="S4266" s="46"/>
      <c r="T4266" s="46"/>
      <c r="U4266" s="46"/>
      <c r="V4266" s="46"/>
      <c r="W4266" s="46"/>
      <c r="X4266" s="46"/>
      <c r="Y4266" s="46"/>
    </row>
    <row r="4267" spans="1:25" ht="15" customHeight="1" x14ac:dyDescent="0.2">
      <c r="A4267" s="46"/>
      <c r="B4267" s="262" t="s">
        <v>919</v>
      </c>
      <c r="C4267" s="284" t="s">
        <v>1633</v>
      </c>
      <c r="D4267" s="262" t="s">
        <v>47</v>
      </c>
      <c r="E4267" s="262" t="s">
        <v>1634</v>
      </c>
      <c r="F4267" s="389" t="s">
        <v>923</v>
      </c>
      <c r="G4267" s="389"/>
      <c r="H4267" s="283" t="s">
        <v>60</v>
      </c>
      <c r="I4267" s="286">
        <v>1.07</v>
      </c>
      <c r="J4267" s="285">
        <v>160</v>
      </c>
      <c r="K4267" s="285">
        <v>171.2</v>
      </c>
      <c r="O4267" s="46"/>
      <c r="P4267" s="46"/>
      <c r="Q4267" s="46"/>
      <c r="R4267" s="46"/>
      <c r="S4267" s="46"/>
      <c r="T4267" s="46"/>
      <c r="U4267" s="46"/>
      <c r="V4267" s="46"/>
      <c r="W4267" s="46"/>
      <c r="X4267" s="46"/>
      <c r="Y4267" s="46"/>
    </row>
    <row r="4268" spans="1:25" ht="15" customHeight="1" x14ac:dyDescent="0.2">
      <c r="A4268" s="46"/>
      <c r="B4268" s="262" t="s">
        <v>919</v>
      </c>
      <c r="C4268" s="284" t="s">
        <v>1631</v>
      </c>
      <c r="D4268" s="262" t="s">
        <v>47</v>
      </c>
      <c r="E4268" s="262" t="s">
        <v>1632</v>
      </c>
      <c r="F4268" s="389" t="s">
        <v>923</v>
      </c>
      <c r="G4268" s="389"/>
      <c r="H4268" s="283" t="s">
        <v>97</v>
      </c>
      <c r="I4268" s="286">
        <v>483.7</v>
      </c>
      <c r="J4268" s="285">
        <v>0.81</v>
      </c>
      <c r="K4268" s="285">
        <v>391.79</v>
      </c>
      <c r="O4268" s="46"/>
      <c r="P4268" s="46"/>
      <c r="Q4268" s="46"/>
      <c r="R4268" s="46"/>
      <c r="S4268" s="46"/>
      <c r="T4268" s="46"/>
      <c r="U4268" s="46"/>
      <c r="V4268" s="46"/>
      <c r="W4268" s="46"/>
      <c r="X4268" s="46"/>
      <c r="Y4268" s="46"/>
    </row>
    <row r="4269" spans="1:25" ht="15" customHeight="1" x14ac:dyDescent="0.2">
      <c r="A4269" s="46"/>
      <c r="B4269" s="263"/>
      <c r="C4269" s="263"/>
      <c r="D4269" s="263"/>
      <c r="E4269" s="263"/>
      <c r="F4269" s="263" t="s">
        <v>924</v>
      </c>
      <c r="G4269" s="289">
        <v>89.91</v>
      </c>
      <c r="H4269" s="263" t="s">
        <v>925</v>
      </c>
      <c r="I4269" s="289">
        <v>0</v>
      </c>
      <c r="J4269" s="263" t="s">
        <v>926</v>
      </c>
      <c r="K4269" s="289">
        <v>89.91</v>
      </c>
      <c r="O4269" s="46"/>
      <c r="P4269" s="46"/>
      <c r="Q4269" s="46"/>
      <c r="R4269" s="46"/>
      <c r="S4269" s="46"/>
      <c r="T4269" s="46"/>
      <c r="U4269" s="46"/>
      <c r="V4269" s="46"/>
      <c r="W4269" s="46"/>
      <c r="X4269" s="46"/>
      <c r="Y4269" s="46"/>
    </row>
    <row r="4270" spans="1:25" ht="15" customHeight="1" thickBot="1" x14ac:dyDescent="0.25">
      <c r="A4270" s="46"/>
      <c r="B4270" s="263"/>
      <c r="C4270" s="263"/>
      <c r="D4270" s="263"/>
      <c r="E4270" s="263"/>
      <c r="F4270" s="263" t="s">
        <v>927</v>
      </c>
      <c r="G4270" s="289">
        <v>138.49</v>
      </c>
      <c r="H4270" s="263"/>
      <c r="I4270" s="386" t="s">
        <v>928</v>
      </c>
      <c r="J4270" s="386"/>
      <c r="K4270" s="289">
        <v>804</v>
      </c>
      <c r="O4270" s="46"/>
      <c r="P4270" s="46"/>
      <c r="Q4270" s="46"/>
      <c r="R4270" s="46"/>
      <c r="S4270" s="46"/>
      <c r="T4270" s="46"/>
      <c r="U4270" s="46"/>
      <c r="V4270" s="46"/>
      <c r="W4270" s="46"/>
      <c r="X4270" s="46"/>
      <c r="Y4270" s="46"/>
    </row>
    <row r="4271" spans="1:25" ht="15" customHeight="1" thickTop="1" x14ac:dyDescent="0.2">
      <c r="A4271" s="46"/>
      <c r="B4271" s="278"/>
      <c r="C4271" s="278"/>
      <c r="D4271" s="278"/>
      <c r="E4271" s="278"/>
      <c r="F4271" s="278"/>
      <c r="G4271" s="278"/>
      <c r="H4271" s="278"/>
      <c r="I4271" s="278"/>
      <c r="J4271" s="278"/>
      <c r="K4271" s="278"/>
      <c r="O4271" s="46"/>
      <c r="P4271" s="46"/>
      <c r="Q4271" s="46"/>
      <c r="R4271" s="46"/>
      <c r="S4271" s="46"/>
      <c r="T4271" s="46"/>
      <c r="U4271" s="46"/>
      <c r="V4271" s="46"/>
      <c r="W4271" s="46"/>
      <c r="X4271" s="46"/>
      <c r="Y4271" s="46"/>
    </row>
    <row r="4272" spans="1:25" ht="15" customHeight="1" x14ac:dyDescent="0.2">
      <c r="A4272" s="46"/>
      <c r="B4272" s="259"/>
      <c r="C4272" s="267" t="s">
        <v>24</v>
      </c>
      <c r="D4272" s="259" t="s">
        <v>25</v>
      </c>
      <c r="E4272" s="259" t="s">
        <v>26</v>
      </c>
      <c r="F4272" s="387" t="s">
        <v>917</v>
      </c>
      <c r="G4272" s="387"/>
      <c r="H4272" s="271" t="s">
        <v>27</v>
      </c>
      <c r="I4272" s="267" t="s">
        <v>28</v>
      </c>
      <c r="J4272" s="267" t="s">
        <v>29</v>
      </c>
      <c r="K4272" s="267" t="s">
        <v>30</v>
      </c>
      <c r="O4272" s="46"/>
      <c r="P4272" s="46"/>
      <c r="Q4272" s="46"/>
      <c r="R4272" s="46"/>
      <c r="S4272" s="46"/>
      <c r="T4272" s="46"/>
      <c r="U4272" s="46"/>
      <c r="V4272" s="46"/>
      <c r="W4272" s="46"/>
      <c r="X4272" s="46"/>
      <c r="Y4272" s="46"/>
    </row>
    <row r="4273" spans="1:25" ht="15" customHeight="1" x14ac:dyDescent="0.2">
      <c r="A4273" s="46"/>
      <c r="B4273" s="260" t="s">
        <v>918</v>
      </c>
      <c r="C4273" s="275" t="s">
        <v>3136</v>
      </c>
      <c r="D4273" s="260" t="s">
        <v>47</v>
      </c>
      <c r="E4273" s="260" t="s">
        <v>3137</v>
      </c>
      <c r="F4273" s="388" t="s">
        <v>3981</v>
      </c>
      <c r="G4273" s="388"/>
      <c r="H4273" s="274" t="s">
        <v>60</v>
      </c>
      <c r="I4273" s="277">
        <v>1</v>
      </c>
      <c r="J4273" s="276">
        <v>596.53</v>
      </c>
      <c r="K4273" s="276">
        <v>596.53</v>
      </c>
      <c r="O4273" s="46"/>
      <c r="P4273" s="46"/>
      <c r="Q4273" s="46"/>
      <c r="R4273" s="46"/>
      <c r="S4273" s="46"/>
      <c r="T4273" s="46"/>
      <c r="U4273" s="46"/>
      <c r="V4273" s="46"/>
      <c r="W4273" s="46"/>
      <c r="X4273" s="46"/>
      <c r="Y4273" s="46"/>
    </row>
    <row r="4274" spans="1:25" ht="15" customHeight="1" x14ac:dyDescent="0.2">
      <c r="A4274" s="46"/>
      <c r="B4274" s="261" t="s">
        <v>953</v>
      </c>
      <c r="C4274" s="280" t="s">
        <v>1627</v>
      </c>
      <c r="D4274" s="261" t="s">
        <v>47</v>
      </c>
      <c r="E4274" s="261" t="s">
        <v>1628</v>
      </c>
      <c r="F4274" s="385" t="s">
        <v>3970</v>
      </c>
      <c r="G4274" s="385"/>
      <c r="H4274" s="279" t="s">
        <v>950</v>
      </c>
      <c r="I4274" s="282">
        <v>3.17</v>
      </c>
      <c r="J4274" s="281">
        <v>29.32</v>
      </c>
      <c r="K4274" s="281">
        <v>92.94</v>
      </c>
      <c r="O4274" s="46"/>
      <c r="P4274" s="46"/>
      <c r="Q4274" s="46"/>
      <c r="R4274" s="46"/>
      <c r="S4274" s="46"/>
      <c r="T4274" s="46"/>
      <c r="U4274" s="46"/>
      <c r="V4274" s="46"/>
      <c r="W4274" s="46"/>
      <c r="X4274" s="46"/>
      <c r="Y4274" s="46"/>
    </row>
    <row r="4275" spans="1:25" ht="15" customHeight="1" x14ac:dyDescent="0.2">
      <c r="A4275" s="46"/>
      <c r="B4275" s="261" t="s">
        <v>953</v>
      </c>
      <c r="C4275" s="280" t="s">
        <v>1899</v>
      </c>
      <c r="D4275" s="261" t="s">
        <v>47</v>
      </c>
      <c r="E4275" s="261" t="s">
        <v>1900</v>
      </c>
      <c r="F4275" s="385" t="s">
        <v>3985</v>
      </c>
      <c r="G4275" s="385"/>
      <c r="H4275" s="279" t="s">
        <v>1035</v>
      </c>
      <c r="I4275" s="282">
        <v>0.74</v>
      </c>
      <c r="J4275" s="281">
        <v>4.7300000000000004</v>
      </c>
      <c r="K4275" s="281">
        <v>3.5</v>
      </c>
      <c r="O4275" s="46"/>
      <c r="P4275" s="46"/>
      <c r="Q4275" s="46"/>
      <c r="R4275" s="46"/>
      <c r="S4275" s="46"/>
      <c r="T4275" s="46"/>
      <c r="U4275" s="46"/>
      <c r="V4275" s="46"/>
      <c r="W4275" s="46"/>
      <c r="X4275" s="46"/>
      <c r="Y4275" s="46"/>
    </row>
    <row r="4276" spans="1:25" ht="15" customHeight="1" x14ac:dyDescent="0.2">
      <c r="A4276" s="46"/>
      <c r="B4276" s="261" t="s">
        <v>953</v>
      </c>
      <c r="C4276" s="280" t="s">
        <v>1897</v>
      </c>
      <c r="D4276" s="261" t="s">
        <v>47</v>
      </c>
      <c r="E4276" s="261" t="s">
        <v>1898</v>
      </c>
      <c r="F4276" s="385" t="s">
        <v>3985</v>
      </c>
      <c r="G4276" s="385"/>
      <c r="H4276" s="279" t="s">
        <v>1041</v>
      </c>
      <c r="I4276" s="282">
        <v>2.4300000000000002</v>
      </c>
      <c r="J4276" s="281">
        <v>1.52</v>
      </c>
      <c r="K4276" s="281">
        <v>3.69</v>
      </c>
      <c r="O4276" s="46"/>
      <c r="P4276" s="46"/>
      <c r="Q4276" s="46"/>
      <c r="R4276" s="46"/>
      <c r="S4276" s="46"/>
      <c r="T4276" s="46"/>
      <c r="U4276" s="46"/>
      <c r="V4276" s="46"/>
      <c r="W4276" s="46"/>
      <c r="X4276" s="46"/>
      <c r="Y4276" s="46"/>
    </row>
    <row r="4277" spans="1:25" ht="15" customHeight="1" x14ac:dyDescent="0.2">
      <c r="A4277" s="46"/>
      <c r="B4277" s="261" t="s">
        <v>953</v>
      </c>
      <c r="C4277" s="280" t="s">
        <v>1019</v>
      </c>
      <c r="D4277" s="261" t="s">
        <v>47</v>
      </c>
      <c r="E4277" s="261" t="s">
        <v>1020</v>
      </c>
      <c r="F4277" s="385" t="s">
        <v>3970</v>
      </c>
      <c r="G4277" s="385"/>
      <c r="H4277" s="279" t="s">
        <v>950</v>
      </c>
      <c r="I4277" s="282">
        <v>0.76</v>
      </c>
      <c r="J4277" s="281">
        <v>24.73</v>
      </c>
      <c r="K4277" s="281">
        <v>18.79</v>
      </c>
      <c r="O4277" s="46"/>
      <c r="P4277" s="46"/>
      <c r="Q4277" s="46"/>
      <c r="R4277" s="46"/>
      <c r="S4277" s="46"/>
      <c r="T4277" s="46"/>
      <c r="U4277" s="46"/>
      <c r="V4277" s="46"/>
      <c r="W4277" s="46"/>
      <c r="X4277" s="46"/>
      <c r="Y4277" s="46"/>
    </row>
    <row r="4278" spans="1:25" ht="15" customHeight="1" x14ac:dyDescent="0.2">
      <c r="A4278" s="46"/>
      <c r="B4278" s="262" t="s">
        <v>919</v>
      </c>
      <c r="C4278" s="284" t="s">
        <v>1631</v>
      </c>
      <c r="D4278" s="262" t="s">
        <v>47</v>
      </c>
      <c r="E4278" s="262" t="s">
        <v>1632</v>
      </c>
      <c r="F4278" s="389" t="s">
        <v>923</v>
      </c>
      <c r="G4278" s="389"/>
      <c r="H4278" s="283" t="s">
        <v>97</v>
      </c>
      <c r="I4278" s="286">
        <v>135.88999999999999</v>
      </c>
      <c r="J4278" s="285">
        <v>0.81</v>
      </c>
      <c r="K4278" s="285">
        <v>110.07</v>
      </c>
      <c r="O4278" s="46"/>
      <c r="P4278" s="46"/>
      <c r="Q4278" s="46"/>
      <c r="R4278" s="46"/>
      <c r="S4278" s="46"/>
      <c r="T4278" s="46"/>
      <c r="U4278" s="46"/>
      <c r="V4278" s="46"/>
      <c r="W4278" s="46"/>
      <c r="X4278" s="46"/>
      <c r="Y4278" s="46"/>
    </row>
    <row r="4279" spans="1:25" ht="15" customHeight="1" x14ac:dyDescent="0.2">
      <c r="A4279" s="46"/>
      <c r="B4279" s="262" t="s">
        <v>919</v>
      </c>
      <c r="C4279" s="284" t="s">
        <v>1895</v>
      </c>
      <c r="D4279" s="262" t="s">
        <v>47</v>
      </c>
      <c r="E4279" s="262" t="s">
        <v>1896</v>
      </c>
      <c r="F4279" s="389" t="s">
        <v>923</v>
      </c>
      <c r="G4279" s="389"/>
      <c r="H4279" s="283" t="s">
        <v>97</v>
      </c>
      <c r="I4279" s="286">
        <v>181.19</v>
      </c>
      <c r="J4279" s="285">
        <v>0.96</v>
      </c>
      <c r="K4279" s="285">
        <v>173.94</v>
      </c>
      <c r="O4279" s="46"/>
      <c r="P4279" s="46"/>
      <c r="Q4279" s="46"/>
      <c r="R4279" s="46"/>
      <c r="S4279" s="46"/>
      <c r="T4279" s="46"/>
      <c r="U4279" s="46"/>
      <c r="V4279" s="46"/>
      <c r="W4279" s="46"/>
      <c r="X4279" s="46"/>
      <c r="Y4279" s="46"/>
    </row>
    <row r="4280" spans="1:25" ht="15" customHeight="1" x14ac:dyDescent="0.2">
      <c r="A4280" s="46"/>
      <c r="B4280" s="262" t="s">
        <v>919</v>
      </c>
      <c r="C4280" s="284" t="s">
        <v>1633</v>
      </c>
      <c r="D4280" s="262" t="s">
        <v>47</v>
      </c>
      <c r="E4280" s="262" t="s">
        <v>1634</v>
      </c>
      <c r="F4280" s="389" t="s">
        <v>923</v>
      </c>
      <c r="G4280" s="389"/>
      <c r="H4280" s="283" t="s">
        <v>60</v>
      </c>
      <c r="I4280" s="286">
        <v>1.21</v>
      </c>
      <c r="J4280" s="285">
        <v>160</v>
      </c>
      <c r="K4280" s="285">
        <v>193.6</v>
      </c>
      <c r="O4280" s="46"/>
      <c r="P4280" s="46"/>
      <c r="Q4280" s="46"/>
      <c r="R4280" s="46"/>
      <c r="S4280" s="46"/>
      <c r="T4280" s="46"/>
      <c r="U4280" s="46"/>
      <c r="V4280" s="46"/>
      <c r="W4280" s="46"/>
      <c r="X4280" s="46"/>
      <c r="Y4280" s="46"/>
    </row>
    <row r="4281" spans="1:25" ht="15" customHeight="1" x14ac:dyDescent="0.2">
      <c r="A4281" s="46"/>
      <c r="B4281" s="263"/>
      <c r="C4281" s="263"/>
      <c r="D4281" s="263"/>
      <c r="E4281" s="263"/>
      <c r="F4281" s="263" t="s">
        <v>924</v>
      </c>
      <c r="G4281" s="289">
        <v>98.98</v>
      </c>
      <c r="H4281" s="263" t="s">
        <v>925</v>
      </c>
      <c r="I4281" s="289">
        <v>0</v>
      </c>
      <c r="J4281" s="263" t="s">
        <v>926</v>
      </c>
      <c r="K4281" s="289">
        <v>98.98</v>
      </c>
      <c r="O4281" s="46"/>
      <c r="P4281" s="46"/>
      <c r="Q4281" s="46"/>
      <c r="R4281" s="46"/>
      <c r="S4281" s="46"/>
      <c r="T4281" s="46"/>
      <c r="U4281" s="46"/>
      <c r="V4281" s="46"/>
      <c r="W4281" s="46"/>
      <c r="X4281" s="46"/>
      <c r="Y4281" s="46"/>
    </row>
    <row r="4282" spans="1:25" ht="15" customHeight="1" thickBot="1" x14ac:dyDescent="0.25">
      <c r="A4282" s="46"/>
      <c r="B4282" s="263"/>
      <c r="C4282" s="263"/>
      <c r="D4282" s="263"/>
      <c r="E4282" s="263"/>
      <c r="F4282" s="263" t="s">
        <v>927</v>
      </c>
      <c r="G4282" s="289">
        <v>124.13</v>
      </c>
      <c r="H4282" s="263"/>
      <c r="I4282" s="386" t="s">
        <v>928</v>
      </c>
      <c r="J4282" s="386"/>
      <c r="K4282" s="289">
        <v>720.66</v>
      </c>
      <c r="O4282" s="46"/>
      <c r="P4282" s="46"/>
      <c r="Q4282" s="46"/>
      <c r="R4282" s="46"/>
      <c r="S4282" s="46"/>
      <c r="T4282" s="46"/>
      <c r="U4282" s="46"/>
      <c r="V4282" s="46"/>
      <c r="W4282" s="46"/>
      <c r="X4282" s="46"/>
      <c r="Y4282" s="46"/>
    </row>
    <row r="4283" spans="1:25" ht="15" customHeight="1" thickTop="1" x14ac:dyDescent="0.2">
      <c r="A4283" s="46"/>
      <c r="B4283" s="278"/>
      <c r="C4283" s="278"/>
      <c r="D4283" s="278"/>
      <c r="E4283" s="278"/>
      <c r="F4283" s="278"/>
      <c r="G4283" s="278"/>
      <c r="H4283" s="278"/>
      <c r="I4283" s="278"/>
      <c r="J4283" s="278"/>
      <c r="K4283" s="278"/>
      <c r="O4283" s="46"/>
      <c r="P4283" s="46"/>
      <c r="Q4283" s="46"/>
      <c r="R4283" s="46"/>
      <c r="S4283" s="46"/>
      <c r="T4283" s="46"/>
      <c r="U4283" s="46"/>
      <c r="V4283" s="46"/>
      <c r="W4283" s="46"/>
      <c r="X4283" s="46"/>
      <c r="Y4283" s="46"/>
    </row>
    <row r="4284" spans="1:25" ht="15" customHeight="1" x14ac:dyDescent="0.2">
      <c r="A4284" s="46"/>
      <c r="B4284" s="259"/>
      <c r="C4284" s="267" t="s">
        <v>24</v>
      </c>
      <c r="D4284" s="259" t="s">
        <v>25</v>
      </c>
      <c r="E4284" s="259" t="s">
        <v>26</v>
      </c>
      <c r="F4284" s="387" t="s">
        <v>917</v>
      </c>
      <c r="G4284" s="387"/>
      <c r="H4284" s="271" t="s">
        <v>27</v>
      </c>
      <c r="I4284" s="267" t="s">
        <v>28</v>
      </c>
      <c r="J4284" s="267" t="s">
        <v>29</v>
      </c>
      <c r="K4284" s="267" t="s">
        <v>30</v>
      </c>
      <c r="O4284" s="46"/>
      <c r="P4284" s="46"/>
      <c r="Q4284" s="46"/>
      <c r="R4284" s="46"/>
      <c r="S4284" s="46"/>
      <c r="T4284" s="46"/>
      <c r="U4284" s="46"/>
      <c r="V4284" s="46"/>
      <c r="W4284" s="46"/>
      <c r="X4284" s="46"/>
      <c r="Y4284" s="46"/>
    </row>
    <row r="4285" spans="1:25" ht="15" customHeight="1" x14ac:dyDescent="0.2">
      <c r="A4285" s="46"/>
      <c r="B4285" s="260" t="s">
        <v>918</v>
      </c>
      <c r="C4285" s="275" t="s">
        <v>1700</v>
      </c>
      <c r="D4285" s="260" t="s">
        <v>47</v>
      </c>
      <c r="E4285" s="260" t="s">
        <v>1701</v>
      </c>
      <c r="F4285" s="388" t="s">
        <v>3981</v>
      </c>
      <c r="G4285" s="388"/>
      <c r="H4285" s="274" t="s">
        <v>60</v>
      </c>
      <c r="I4285" s="277">
        <v>1</v>
      </c>
      <c r="J4285" s="276">
        <v>582.66999999999996</v>
      </c>
      <c r="K4285" s="276">
        <v>582.66999999999996</v>
      </c>
      <c r="O4285" s="46"/>
      <c r="P4285" s="46"/>
      <c r="Q4285" s="46"/>
      <c r="R4285" s="46"/>
      <c r="S4285" s="46"/>
      <c r="T4285" s="46"/>
      <c r="U4285" s="46"/>
      <c r="V4285" s="46"/>
      <c r="W4285" s="46"/>
      <c r="X4285" s="46"/>
      <c r="Y4285" s="46"/>
    </row>
    <row r="4286" spans="1:25" ht="15" customHeight="1" x14ac:dyDescent="0.2">
      <c r="A4286" s="46"/>
      <c r="B4286" s="261" t="s">
        <v>953</v>
      </c>
      <c r="C4286" s="280" t="s">
        <v>1627</v>
      </c>
      <c r="D4286" s="261" t="s">
        <v>47</v>
      </c>
      <c r="E4286" s="261" t="s">
        <v>1628</v>
      </c>
      <c r="F4286" s="385" t="s">
        <v>3970</v>
      </c>
      <c r="G4286" s="385"/>
      <c r="H4286" s="279" t="s">
        <v>950</v>
      </c>
      <c r="I4286" s="282">
        <v>4.6399999999999997</v>
      </c>
      <c r="J4286" s="281">
        <v>29.32</v>
      </c>
      <c r="K4286" s="281">
        <v>136.04</v>
      </c>
      <c r="O4286" s="46"/>
      <c r="P4286" s="46"/>
      <c r="Q4286" s="46"/>
      <c r="R4286" s="46"/>
      <c r="S4286" s="46"/>
      <c r="T4286" s="46"/>
      <c r="U4286" s="46"/>
      <c r="V4286" s="46"/>
      <c r="W4286" s="46"/>
      <c r="X4286" s="46"/>
      <c r="Y4286" s="46"/>
    </row>
    <row r="4287" spans="1:25" ht="15" customHeight="1" x14ac:dyDescent="0.2">
      <c r="A4287" s="46"/>
      <c r="B4287" s="261" t="s">
        <v>953</v>
      </c>
      <c r="C4287" s="280" t="s">
        <v>1625</v>
      </c>
      <c r="D4287" s="261" t="s">
        <v>47</v>
      </c>
      <c r="E4287" s="261" t="s">
        <v>1626</v>
      </c>
      <c r="F4287" s="385" t="s">
        <v>3985</v>
      </c>
      <c r="G4287" s="385"/>
      <c r="H4287" s="279" t="s">
        <v>1035</v>
      </c>
      <c r="I4287" s="282">
        <v>1.08</v>
      </c>
      <c r="J4287" s="281">
        <v>1.62</v>
      </c>
      <c r="K4287" s="281">
        <v>1.74</v>
      </c>
      <c r="O4287" s="46"/>
      <c r="P4287" s="46"/>
      <c r="Q4287" s="46"/>
      <c r="R4287" s="46"/>
      <c r="S4287" s="46"/>
      <c r="T4287" s="46"/>
      <c r="U4287" s="46"/>
      <c r="V4287" s="46"/>
      <c r="W4287" s="46"/>
      <c r="X4287" s="46"/>
      <c r="Y4287" s="46"/>
    </row>
    <row r="4288" spans="1:25" ht="15" customHeight="1" x14ac:dyDescent="0.2">
      <c r="A4288" s="46"/>
      <c r="B4288" s="261" t="s">
        <v>953</v>
      </c>
      <c r="C4288" s="280" t="s">
        <v>1629</v>
      </c>
      <c r="D4288" s="261" t="s">
        <v>47</v>
      </c>
      <c r="E4288" s="261" t="s">
        <v>1630</v>
      </c>
      <c r="F4288" s="385" t="s">
        <v>3985</v>
      </c>
      <c r="G4288" s="385"/>
      <c r="H4288" s="279" t="s">
        <v>1041</v>
      </c>
      <c r="I4288" s="282">
        <v>3.56</v>
      </c>
      <c r="J4288" s="281">
        <v>0.37</v>
      </c>
      <c r="K4288" s="281">
        <v>1.31</v>
      </c>
      <c r="O4288" s="46"/>
      <c r="P4288" s="46"/>
      <c r="Q4288" s="46"/>
      <c r="R4288" s="46"/>
      <c r="S4288" s="46"/>
      <c r="T4288" s="46"/>
      <c r="U4288" s="46"/>
      <c r="V4288" s="46"/>
      <c r="W4288" s="46"/>
      <c r="X4288" s="46"/>
      <c r="Y4288" s="46"/>
    </row>
    <row r="4289" spans="1:25" ht="15" customHeight="1" x14ac:dyDescent="0.2">
      <c r="A4289" s="46"/>
      <c r="B4289" s="262" t="s">
        <v>919</v>
      </c>
      <c r="C4289" s="284" t="s">
        <v>1631</v>
      </c>
      <c r="D4289" s="262" t="s">
        <v>47</v>
      </c>
      <c r="E4289" s="262" t="s">
        <v>1632</v>
      </c>
      <c r="F4289" s="389" t="s">
        <v>923</v>
      </c>
      <c r="G4289" s="389"/>
      <c r="H4289" s="283" t="s">
        <v>97</v>
      </c>
      <c r="I4289" s="286">
        <v>343.52</v>
      </c>
      <c r="J4289" s="285">
        <v>0.81</v>
      </c>
      <c r="K4289" s="285">
        <v>278.25</v>
      </c>
      <c r="O4289" s="46"/>
      <c r="P4289" s="46"/>
      <c r="Q4289" s="46"/>
      <c r="R4289" s="46"/>
      <c r="S4289" s="46"/>
      <c r="T4289" s="46"/>
      <c r="U4289" s="46"/>
      <c r="V4289" s="46"/>
      <c r="W4289" s="46"/>
      <c r="X4289" s="46"/>
      <c r="Y4289" s="46"/>
    </row>
    <row r="4290" spans="1:25" ht="15" customHeight="1" x14ac:dyDescent="0.2">
      <c r="A4290" s="46"/>
      <c r="B4290" s="262" t="s">
        <v>919</v>
      </c>
      <c r="C4290" s="284" t="s">
        <v>1901</v>
      </c>
      <c r="D4290" s="262" t="s">
        <v>47</v>
      </c>
      <c r="E4290" s="262" t="s">
        <v>1902</v>
      </c>
      <c r="F4290" s="389" t="s">
        <v>923</v>
      </c>
      <c r="G4290" s="389"/>
      <c r="H4290" s="283" t="s">
        <v>60</v>
      </c>
      <c r="I4290" s="286">
        <v>1.02</v>
      </c>
      <c r="J4290" s="285">
        <v>162.09</v>
      </c>
      <c r="K4290" s="285">
        <v>165.33</v>
      </c>
      <c r="O4290" s="46"/>
      <c r="P4290" s="46"/>
      <c r="Q4290" s="46"/>
      <c r="R4290" s="46"/>
      <c r="S4290" s="46"/>
      <c r="T4290" s="46"/>
      <c r="U4290" s="46"/>
      <c r="V4290" s="46"/>
      <c r="W4290" s="46"/>
      <c r="X4290" s="46"/>
      <c r="Y4290" s="46"/>
    </row>
    <row r="4291" spans="1:25" ht="15" customHeight="1" x14ac:dyDescent="0.2">
      <c r="A4291" s="46"/>
      <c r="B4291" s="263"/>
      <c r="C4291" s="263"/>
      <c r="D4291" s="263"/>
      <c r="E4291" s="263"/>
      <c r="F4291" s="263" t="s">
        <v>924</v>
      </c>
      <c r="G4291" s="289">
        <v>121.98</v>
      </c>
      <c r="H4291" s="263" t="s">
        <v>925</v>
      </c>
      <c r="I4291" s="289">
        <v>0</v>
      </c>
      <c r="J4291" s="263" t="s">
        <v>926</v>
      </c>
      <c r="K4291" s="289">
        <v>121.98</v>
      </c>
      <c r="O4291" s="46"/>
      <c r="P4291" s="46"/>
      <c r="Q4291" s="46"/>
      <c r="R4291" s="46"/>
      <c r="S4291" s="46"/>
      <c r="T4291" s="46"/>
      <c r="U4291" s="46"/>
      <c r="V4291" s="46"/>
      <c r="W4291" s="46"/>
      <c r="X4291" s="46"/>
      <c r="Y4291" s="46"/>
    </row>
    <row r="4292" spans="1:25" ht="15" customHeight="1" thickBot="1" x14ac:dyDescent="0.25">
      <c r="A4292" s="46"/>
      <c r="B4292" s="263"/>
      <c r="C4292" s="263"/>
      <c r="D4292" s="263"/>
      <c r="E4292" s="263"/>
      <c r="F4292" s="263" t="s">
        <v>927</v>
      </c>
      <c r="G4292" s="289">
        <v>121.25</v>
      </c>
      <c r="H4292" s="263"/>
      <c r="I4292" s="386" t="s">
        <v>928</v>
      </c>
      <c r="J4292" s="386"/>
      <c r="K4292" s="289">
        <v>703.92</v>
      </c>
      <c r="O4292" s="46"/>
      <c r="P4292" s="46"/>
      <c r="Q4292" s="46"/>
      <c r="R4292" s="46"/>
      <c r="S4292" s="46"/>
      <c r="T4292" s="46"/>
      <c r="U4292" s="46"/>
      <c r="V4292" s="46"/>
      <c r="W4292" s="46"/>
      <c r="X4292" s="46"/>
      <c r="Y4292" s="46"/>
    </row>
    <row r="4293" spans="1:25" ht="15" customHeight="1" thickTop="1" x14ac:dyDescent="0.2">
      <c r="A4293" s="46"/>
      <c r="B4293" s="278"/>
      <c r="C4293" s="278"/>
      <c r="D4293" s="278"/>
      <c r="E4293" s="278"/>
      <c r="F4293" s="278"/>
      <c r="G4293" s="278"/>
      <c r="H4293" s="278"/>
      <c r="I4293" s="278"/>
      <c r="J4293" s="278"/>
      <c r="K4293" s="278"/>
      <c r="O4293" s="46"/>
      <c r="P4293" s="46"/>
      <c r="Q4293" s="46"/>
      <c r="R4293" s="46"/>
      <c r="S4293" s="46"/>
      <c r="T4293" s="46"/>
      <c r="U4293" s="46"/>
      <c r="V4293" s="46"/>
      <c r="W4293" s="46"/>
      <c r="X4293" s="46"/>
      <c r="Y4293" s="46"/>
    </row>
    <row r="4294" spans="1:25" ht="15" customHeight="1" x14ac:dyDescent="0.2">
      <c r="A4294" s="46"/>
      <c r="B4294" s="259"/>
      <c r="C4294" s="267" t="s">
        <v>24</v>
      </c>
      <c r="D4294" s="259" t="s">
        <v>25</v>
      </c>
      <c r="E4294" s="259" t="s">
        <v>26</v>
      </c>
      <c r="F4294" s="387" t="s">
        <v>917</v>
      </c>
      <c r="G4294" s="387"/>
      <c r="H4294" s="271" t="s">
        <v>27</v>
      </c>
      <c r="I4294" s="267" t="s">
        <v>28</v>
      </c>
      <c r="J4294" s="267" t="s">
        <v>29</v>
      </c>
      <c r="K4294" s="267" t="s">
        <v>30</v>
      </c>
      <c r="O4294" s="46"/>
      <c r="P4294" s="46"/>
      <c r="Q4294" s="46"/>
      <c r="R4294" s="46"/>
      <c r="S4294" s="46"/>
      <c r="T4294" s="46"/>
      <c r="U4294" s="46"/>
      <c r="V4294" s="46"/>
      <c r="W4294" s="46"/>
      <c r="X4294" s="46"/>
      <c r="Y4294" s="46"/>
    </row>
    <row r="4295" spans="1:25" ht="15" customHeight="1" x14ac:dyDescent="0.2">
      <c r="A4295" s="46"/>
      <c r="B4295" s="260" t="s">
        <v>918</v>
      </c>
      <c r="C4295" s="275" t="s">
        <v>2669</v>
      </c>
      <c r="D4295" s="260" t="s">
        <v>47</v>
      </c>
      <c r="E4295" s="260" t="s">
        <v>2670</v>
      </c>
      <c r="F4295" s="388" t="s">
        <v>3981</v>
      </c>
      <c r="G4295" s="388"/>
      <c r="H4295" s="274" t="s">
        <v>60</v>
      </c>
      <c r="I4295" s="277">
        <v>1</v>
      </c>
      <c r="J4295" s="276">
        <v>591.82000000000005</v>
      </c>
      <c r="K4295" s="276">
        <v>591.82000000000005</v>
      </c>
      <c r="O4295" s="46"/>
      <c r="P4295" s="46"/>
      <c r="Q4295" s="46"/>
      <c r="R4295" s="46"/>
      <c r="S4295" s="46"/>
      <c r="T4295" s="46"/>
      <c r="U4295" s="46"/>
      <c r="V4295" s="46"/>
      <c r="W4295" s="46"/>
      <c r="X4295" s="46"/>
      <c r="Y4295" s="46"/>
    </row>
    <row r="4296" spans="1:25" ht="15" customHeight="1" x14ac:dyDescent="0.2">
      <c r="A4296" s="46"/>
      <c r="B4296" s="261" t="s">
        <v>953</v>
      </c>
      <c r="C4296" s="280" t="s">
        <v>1019</v>
      </c>
      <c r="D4296" s="261" t="s">
        <v>47</v>
      </c>
      <c r="E4296" s="261" t="s">
        <v>1020</v>
      </c>
      <c r="F4296" s="385" t="s">
        <v>3970</v>
      </c>
      <c r="G4296" s="385"/>
      <c r="H4296" s="279" t="s">
        <v>950</v>
      </c>
      <c r="I4296" s="282">
        <v>0.71</v>
      </c>
      <c r="J4296" s="281">
        <v>24.73</v>
      </c>
      <c r="K4296" s="281">
        <v>17.55</v>
      </c>
      <c r="O4296" s="46"/>
      <c r="P4296" s="46"/>
      <c r="Q4296" s="46"/>
      <c r="R4296" s="46"/>
      <c r="S4296" s="46"/>
      <c r="T4296" s="46"/>
      <c r="U4296" s="46"/>
      <c r="V4296" s="46"/>
      <c r="W4296" s="46"/>
      <c r="X4296" s="46"/>
      <c r="Y4296" s="46"/>
    </row>
    <row r="4297" spans="1:25" ht="15" customHeight="1" x14ac:dyDescent="0.2">
      <c r="A4297" s="46"/>
      <c r="B4297" s="261" t="s">
        <v>953</v>
      </c>
      <c r="C4297" s="280" t="s">
        <v>1627</v>
      </c>
      <c r="D4297" s="261" t="s">
        <v>47</v>
      </c>
      <c r="E4297" s="261" t="s">
        <v>1628</v>
      </c>
      <c r="F4297" s="385" t="s">
        <v>3970</v>
      </c>
      <c r="G4297" s="385"/>
      <c r="H4297" s="279" t="s">
        <v>950</v>
      </c>
      <c r="I4297" s="282">
        <v>2.2999999999999998</v>
      </c>
      <c r="J4297" s="281">
        <v>29.32</v>
      </c>
      <c r="K4297" s="281">
        <v>67.430000000000007</v>
      </c>
      <c r="O4297" s="46"/>
      <c r="P4297" s="46"/>
      <c r="Q4297" s="46"/>
      <c r="R4297" s="46"/>
      <c r="S4297" s="46"/>
      <c r="T4297" s="46"/>
      <c r="U4297" s="46"/>
      <c r="V4297" s="46"/>
      <c r="W4297" s="46"/>
      <c r="X4297" s="46"/>
      <c r="Y4297" s="46"/>
    </row>
    <row r="4298" spans="1:25" ht="15" customHeight="1" x14ac:dyDescent="0.2">
      <c r="A4298" s="46"/>
      <c r="B4298" s="261" t="s">
        <v>953</v>
      </c>
      <c r="C4298" s="280" t="s">
        <v>1899</v>
      </c>
      <c r="D4298" s="261" t="s">
        <v>47</v>
      </c>
      <c r="E4298" s="261" t="s">
        <v>1900</v>
      </c>
      <c r="F4298" s="385" t="s">
        <v>3985</v>
      </c>
      <c r="G4298" s="385"/>
      <c r="H4298" s="279" t="s">
        <v>1035</v>
      </c>
      <c r="I4298" s="282">
        <v>0.54</v>
      </c>
      <c r="J4298" s="281">
        <v>4.7300000000000004</v>
      </c>
      <c r="K4298" s="281">
        <v>2.5499999999999998</v>
      </c>
      <c r="O4298" s="46"/>
      <c r="P4298" s="46"/>
      <c r="Q4298" s="46"/>
      <c r="R4298" s="46"/>
      <c r="S4298" s="46"/>
      <c r="T4298" s="46"/>
      <c r="U4298" s="46"/>
      <c r="V4298" s="46"/>
      <c r="W4298" s="46"/>
      <c r="X4298" s="46"/>
      <c r="Y4298" s="46"/>
    </row>
    <row r="4299" spans="1:25" ht="15" customHeight="1" x14ac:dyDescent="0.2">
      <c r="A4299" s="46"/>
      <c r="B4299" s="261" t="s">
        <v>953</v>
      </c>
      <c r="C4299" s="280" t="s">
        <v>1897</v>
      </c>
      <c r="D4299" s="261" t="s">
        <v>47</v>
      </c>
      <c r="E4299" s="261" t="s">
        <v>1898</v>
      </c>
      <c r="F4299" s="385" t="s">
        <v>3985</v>
      </c>
      <c r="G4299" s="385"/>
      <c r="H4299" s="279" t="s">
        <v>1041</v>
      </c>
      <c r="I4299" s="282">
        <v>1.76</v>
      </c>
      <c r="J4299" s="281">
        <v>1.52</v>
      </c>
      <c r="K4299" s="281">
        <v>2.67</v>
      </c>
      <c r="O4299" s="46"/>
      <c r="P4299" s="46"/>
      <c r="Q4299" s="46"/>
      <c r="R4299" s="46"/>
      <c r="S4299" s="46"/>
      <c r="T4299" s="46"/>
      <c r="U4299" s="46"/>
      <c r="V4299" s="46"/>
      <c r="W4299" s="46"/>
      <c r="X4299" s="46"/>
      <c r="Y4299" s="46"/>
    </row>
    <row r="4300" spans="1:25" ht="15" customHeight="1" x14ac:dyDescent="0.2">
      <c r="A4300" s="46"/>
      <c r="B4300" s="262" t="s">
        <v>919</v>
      </c>
      <c r="C4300" s="284" t="s">
        <v>1633</v>
      </c>
      <c r="D4300" s="262" t="s">
        <v>47</v>
      </c>
      <c r="E4300" s="262" t="s">
        <v>1634</v>
      </c>
      <c r="F4300" s="389" t="s">
        <v>923</v>
      </c>
      <c r="G4300" s="389"/>
      <c r="H4300" s="283" t="s">
        <v>60</v>
      </c>
      <c r="I4300" s="286">
        <v>1.1599999999999999</v>
      </c>
      <c r="J4300" s="285">
        <v>160</v>
      </c>
      <c r="K4300" s="285">
        <v>185.6</v>
      </c>
      <c r="O4300" s="46"/>
      <c r="P4300" s="46"/>
      <c r="Q4300" s="46"/>
      <c r="R4300" s="46"/>
      <c r="S4300" s="46"/>
      <c r="T4300" s="46"/>
      <c r="U4300" s="46"/>
      <c r="V4300" s="46"/>
      <c r="W4300" s="46"/>
      <c r="X4300" s="46"/>
      <c r="Y4300" s="46"/>
    </row>
    <row r="4301" spans="1:25" ht="15" customHeight="1" x14ac:dyDescent="0.2">
      <c r="A4301" s="46"/>
      <c r="B4301" s="262" t="s">
        <v>919</v>
      </c>
      <c r="C4301" s="284" t="s">
        <v>1631</v>
      </c>
      <c r="D4301" s="262" t="s">
        <v>47</v>
      </c>
      <c r="E4301" s="262" t="s">
        <v>1632</v>
      </c>
      <c r="F4301" s="389" t="s">
        <v>923</v>
      </c>
      <c r="G4301" s="389"/>
      <c r="H4301" s="283" t="s">
        <v>97</v>
      </c>
      <c r="I4301" s="286">
        <v>390.16</v>
      </c>
      <c r="J4301" s="285">
        <v>0.81</v>
      </c>
      <c r="K4301" s="285">
        <v>316.02</v>
      </c>
      <c r="O4301" s="46"/>
      <c r="P4301" s="46"/>
      <c r="Q4301" s="46"/>
      <c r="R4301" s="46"/>
      <c r="S4301" s="46"/>
      <c r="T4301" s="46"/>
      <c r="U4301" s="46"/>
      <c r="V4301" s="46"/>
      <c r="W4301" s="46"/>
      <c r="X4301" s="46"/>
      <c r="Y4301" s="46"/>
    </row>
    <row r="4302" spans="1:25" ht="15" customHeight="1" x14ac:dyDescent="0.2">
      <c r="A4302" s="46"/>
      <c r="B4302" s="263"/>
      <c r="C4302" s="263"/>
      <c r="D4302" s="263"/>
      <c r="E4302" s="263"/>
      <c r="F4302" s="263" t="s">
        <v>924</v>
      </c>
      <c r="G4302" s="289">
        <v>75.08</v>
      </c>
      <c r="H4302" s="263" t="s">
        <v>925</v>
      </c>
      <c r="I4302" s="289">
        <v>0</v>
      </c>
      <c r="J4302" s="263" t="s">
        <v>926</v>
      </c>
      <c r="K4302" s="289">
        <v>75.08</v>
      </c>
      <c r="O4302" s="46"/>
      <c r="P4302" s="46"/>
      <c r="Q4302" s="46"/>
      <c r="R4302" s="46"/>
      <c r="S4302" s="46"/>
      <c r="T4302" s="46"/>
      <c r="U4302" s="46"/>
      <c r="V4302" s="46"/>
      <c r="W4302" s="46"/>
      <c r="X4302" s="46"/>
      <c r="Y4302" s="46"/>
    </row>
    <row r="4303" spans="1:25" ht="15" customHeight="1" thickBot="1" x14ac:dyDescent="0.25">
      <c r="A4303" s="46"/>
      <c r="B4303" s="263"/>
      <c r="C4303" s="263"/>
      <c r="D4303" s="263"/>
      <c r="E4303" s="263"/>
      <c r="F4303" s="263" t="s">
        <v>927</v>
      </c>
      <c r="G4303" s="289">
        <v>123.15</v>
      </c>
      <c r="H4303" s="263"/>
      <c r="I4303" s="386" t="s">
        <v>928</v>
      </c>
      <c r="J4303" s="386"/>
      <c r="K4303" s="289">
        <v>714.97</v>
      </c>
      <c r="O4303" s="46"/>
      <c r="P4303" s="46"/>
      <c r="Q4303" s="46"/>
      <c r="R4303" s="46"/>
      <c r="S4303" s="46"/>
      <c r="T4303" s="46"/>
      <c r="U4303" s="46"/>
      <c r="V4303" s="46"/>
      <c r="W4303" s="46"/>
      <c r="X4303" s="46"/>
      <c r="Y4303" s="46"/>
    </row>
    <row r="4304" spans="1:25" ht="15" customHeight="1" thickTop="1" x14ac:dyDescent="0.2">
      <c r="A4304" s="46"/>
      <c r="B4304" s="278"/>
      <c r="C4304" s="278"/>
      <c r="D4304" s="278"/>
      <c r="E4304" s="278"/>
      <c r="F4304" s="278"/>
      <c r="G4304" s="278"/>
      <c r="H4304" s="278"/>
      <c r="I4304" s="278"/>
      <c r="J4304" s="278"/>
      <c r="K4304" s="278"/>
      <c r="O4304" s="46"/>
      <c r="P4304" s="46"/>
      <c r="Q4304" s="46"/>
      <c r="R4304" s="46"/>
      <c r="S4304" s="46"/>
      <c r="T4304" s="46"/>
      <c r="U4304" s="46"/>
      <c r="V4304" s="46"/>
      <c r="W4304" s="46"/>
      <c r="X4304" s="46"/>
      <c r="Y4304" s="46"/>
    </row>
    <row r="4305" spans="1:25" ht="15" customHeight="1" x14ac:dyDescent="0.2">
      <c r="A4305" s="46"/>
      <c r="B4305" s="259"/>
      <c r="C4305" s="267" t="s">
        <v>24</v>
      </c>
      <c r="D4305" s="259" t="s">
        <v>25</v>
      </c>
      <c r="E4305" s="259" t="s">
        <v>26</v>
      </c>
      <c r="F4305" s="387" t="s">
        <v>917</v>
      </c>
      <c r="G4305" s="387"/>
      <c r="H4305" s="271" t="s">
        <v>27</v>
      </c>
      <c r="I4305" s="267" t="s">
        <v>28</v>
      </c>
      <c r="J4305" s="267" t="s">
        <v>29</v>
      </c>
      <c r="K4305" s="267" t="s">
        <v>30</v>
      </c>
      <c r="O4305" s="46"/>
      <c r="P4305" s="46"/>
      <c r="Q4305" s="46"/>
      <c r="R4305" s="46"/>
      <c r="S4305" s="46"/>
      <c r="T4305" s="46"/>
      <c r="U4305" s="46"/>
      <c r="V4305" s="46"/>
      <c r="W4305" s="46"/>
      <c r="X4305" s="46"/>
      <c r="Y4305" s="46"/>
    </row>
    <row r="4306" spans="1:25" ht="15" customHeight="1" x14ac:dyDescent="0.2">
      <c r="A4306" s="46"/>
      <c r="B4306" s="260" t="s">
        <v>918</v>
      </c>
      <c r="C4306" s="275" t="s">
        <v>3284</v>
      </c>
      <c r="D4306" s="260" t="s">
        <v>47</v>
      </c>
      <c r="E4306" s="260" t="s">
        <v>3285</v>
      </c>
      <c r="F4306" s="388" t="s">
        <v>3981</v>
      </c>
      <c r="G4306" s="388"/>
      <c r="H4306" s="274" t="s">
        <v>60</v>
      </c>
      <c r="I4306" s="277">
        <v>1</v>
      </c>
      <c r="J4306" s="276">
        <v>564.4</v>
      </c>
      <c r="K4306" s="276">
        <v>564.4</v>
      </c>
      <c r="O4306" s="46"/>
      <c r="P4306" s="46"/>
      <c r="Q4306" s="46"/>
      <c r="R4306" s="46"/>
      <c r="S4306" s="46"/>
      <c r="T4306" s="46"/>
      <c r="U4306" s="46"/>
      <c r="V4306" s="46"/>
      <c r="W4306" s="46"/>
      <c r="X4306" s="46"/>
      <c r="Y4306" s="46"/>
    </row>
    <row r="4307" spans="1:25" ht="15" customHeight="1" x14ac:dyDescent="0.2">
      <c r="A4307" s="46"/>
      <c r="B4307" s="261" t="s">
        <v>953</v>
      </c>
      <c r="C4307" s="280" t="s">
        <v>1627</v>
      </c>
      <c r="D4307" s="261" t="s">
        <v>47</v>
      </c>
      <c r="E4307" s="261" t="s">
        <v>1628</v>
      </c>
      <c r="F4307" s="385" t="s">
        <v>3970</v>
      </c>
      <c r="G4307" s="385"/>
      <c r="H4307" s="279" t="s">
        <v>950</v>
      </c>
      <c r="I4307" s="282">
        <v>4.33</v>
      </c>
      <c r="J4307" s="281">
        <v>29.32</v>
      </c>
      <c r="K4307" s="281">
        <v>126.95</v>
      </c>
      <c r="O4307" s="46"/>
      <c r="P4307" s="46"/>
      <c r="Q4307" s="46"/>
      <c r="R4307" s="46"/>
      <c r="S4307" s="46"/>
      <c r="T4307" s="46"/>
      <c r="U4307" s="46"/>
      <c r="V4307" s="46"/>
      <c r="W4307" s="46"/>
      <c r="X4307" s="46"/>
      <c r="Y4307" s="46"/>
    </row>
    <row r="4308" spans="1:25" ht="15" customHeight="1" x14ac:dyDescent="0.2">
      <c r="A4308" s="46"/>
      <c r="B4308" s="261" t="s">
        <v>953</v>
      </c>
      <c r="C4308" s="280" t="s">
        <v>1625</v>
      </c>
      <c r="D4308" s="261" t="s">
        <v>47</v>
      </c>
      <c r="E4308" s="261" t="s">
        <v>1626</v>
      </c>
      <c r="F4308" s="385" t="s">
        <v>3985</v>
      </c>
      <c r="G4308" s="385"/>
      <c r="H4308" s="279" t="s">
        <v>1035</v>
      </c>
      <c r="I4308" s="282">
        <v>3.3319999999999999</v>
      </c>
      <c r="J4308" s="281">
        <v>1.62</v>
      </c>
      <c r="K4308" s="281">
        <v>5.39</v>
      </c>
      <c r="O4308" s="46"/>
      <c r="P4308" s="46"/>
      <c r="Q4308" s="46"/>
      <c r="R4308" s="46"/>
      <c r="S4308" s="46"/>
      <c r="T4308" s="46"/>
      <c r="U4308" s="46"/>
      <c r="V4308" s="46"/>
      <c r="W4308" s="46"/>
      <c r="X4308" s="46"/>
      <c r="Y4308" s="46"/>
    </row>
    <row r="4309" spans="1:25" ht="15" customHeight="1" x14ac:dyDescent="0.2">
      <c r="A4309" s="46"/>
      <c r="B4309" s="261" t="s">
        <v>953</v>
      </c>
      <c r="C4309" s="280" t="s">
        <v>1629</v>
      </c>
      <c r="D4309" s="261" t="s">
        <v>47</v>
      </c>
      <c r="E4309" s="261" t="s">
        <v>1630</v>
      </c>
      <c r="F4309" s="385" t="s">
        <v>3985</v>
      </c>
      <c r="G4309" s="385"/>
      <c r="H4309" s="279" t="s">
        <v>1041</v>
      </c>
      <c r="I4309" s="282">
        <v>1.01</v>
      </c>
      <c r="J4309" s="281">
        <v>0.37</v>
      </c>
      <c r="K4309" s="281">
        <v>0.37</v>
      </c>
      <c r="O4309" s="46"/>
      <c r="P4309" s="46"/>
      <c r="Q4309" s="46"/>
      <c r="R4309" s="46"/>
      <c r="S4309" s="46"/>
      <c r="T4309" s="46"/>
      <c r="U4309" s="46"/>
      <c r="V4309" s="46"/>
      <c r="W4309" s="46"/>
      <c r="X4309" s="46"/>
      <c r="Y4309" s="46"/>
    </row>
    <row r="4310" spans="1:25" ht="15" customHeight="1" x14ac:dyDescent="0.2">
      <c r="A4310" s="46"/>
      <c r="B4310" s="262" t="s">
        <v>919</v>
      </c>
      <c r="C4310" s="284" t="s">
        <v>1633</v>
      </c>
      <c r="D4310" s="262" t="s">
        <v>47</v>
      </c>
      <c r="E4310" s="262" t="s">
        <v>1634</v>
      </c>
      <c r="F4310" s="389" t="s">
        <v>923</v>
      </c>
      <c r="G4310" s="389"/>
      <c r="H4310" s="283" t="s">
        <v>60</v>
      </c>
      <c r="I4310" s="286">
        <v>1.27</v>
      </c>
      <c r="J4310" s="285">
        <v>160</v>
      </c>
      <c r="K4310" s="285">
        <v>203.2</v>
      </c>
      <c r="O4310" s="46"/>
      <c r="P4310" s="46"/>
      <c r="Q4310" s="46"/>
      <c r="R4310" s="46"/>
      <c r="S4310" s="46"/>
      <c r="T4310" s="46"/>
      <c r="U4310" s="46"/>
      <c r="V4310" s="46"/>
      <c r="W4310" s="46"/>
      <c r="X4310" s="46"/>
      <c r="Y4310" s="46"/>
    </row>
    <row r="4311" spans="1:25" ht="15" customHeight="1" x14ac:dyDescent="0.2">
      <c r="A4311" s="46"/>
      <c r="B4311" s="262" t="s">
        <v>919</v>
      </c>
      <c r="C4311" s="284" t="s">
        <v>3376</v>
      </c>
      <c r="D4311" s="262" t="s">
        <v>47</v>
      </c>
      <c r="E4311" s="262" t="s">
        <v>3377</v>
      </c>
      <c r="F4311" s="389" t="s">
        <v>923</v>
      </c>
      <c r="G4311" s="389"/>
      <c r="H4311" s="283" t="s">
        <v>1075</v>
      </c>
      <c r="I4311" s="286">
        <v>6.3E-2</v>
      </c>
      <c r="J4311" s="285">
        <v>7.44</v>
      </c>
      <c r="K4311" s="285">
        <v>0.46</v>
      </c>
      <c r="O4311" s="46"/>
      <c r="P4311" s="46"/>
      <c r="Q4311" s="46"/>
      <c r="R4311" s="46"/>
      <c r="S4311" s="46"/>
      <c r="T4311" s="46"/>
      <c r="U4311" s="46"/>
      <c r="V4311" s="46"/>
      <c r="W4311" s="46"/>
      <c r="X4311" s="46"/>
      <c r="Y4311" s="46"/>
    </row>
    <row r="4312" spans="1:25" ht="15" customHeight="1" x14ac:dyDescent="0.2">
      <c r="A4312" s="46"/>
      <c r="B4312" s="262" t="s">
        <v>919</v>
      </c>
      <c r="C4312" s="284" t="s">
        <v>1631</v>
      </c>
      <c r="D4312" s="262" t="s">
        <v>47</v>
      </c>
      <c r="E4312" s="262" t="s">
        <v>1632</v>
      </c>
      <c r="F4312" s="389" t="s">
        <v>923</v>
      </c>
      <c r="G4312" s="389"/>
      <c r="H4312" s="283" t="s">
        <v>97</v>
      </c>
      <c r="I4312" s="286">
        <v>281.52999999999997</v>
      </c>
      <c r="J4312" s="285">
        <v>0.81</v>
      </c>
      <c r="K4312" s="285">
        <v>228.03</v>
      </c>
      <c r="O4312" s="46"/>
      <c r="P4312" s="46"/>
      <c r="Q4312" s="46"/>
      <c r="R4312" s="46"/>
      <c r="S4312" s="46"/>
      <c r="T4312" s="46"/>
      <c r="U4312" s="46"/>
      <c r="V4312" s="46"/>
      <c r="W4312" s="46"/>
      <c r="X4312" s="46"/>
      <c r="Y4312" s="46"/>
    </row>
    <row r="4313" spans="1:25" ht="15" customHeight="1" x14ac:dyDescent="0.2">
      <c r="A4313" s="46"/>
      <c r="B4313" s="263"/>
      <c r="C4313" s="263"/>
      <c r="D4313" s="263"/>
      <c r="E4313" s="263"/>
      <c r="F4313" s="263" t="s">
        <v>924</v>
      </c>
      <c r="G4313" s="289">
        <v>113.83</v>
      </c>
      <c r="H4313" s="263" t="s">
        <v>925</v>
      </c>
      <c r="I4313" s="289">
        <v>0</v>
      </c>
      <c r="J4313" s="263" t="s">
        <v>926</v>
      </c>
      <c r="K4313" s="289">
        <v>113.83</v>
      </c>
      <c r="O4313" s="46"/>
      <c r="P4313" s="46"/>
      <c r="Q4313" s="46"/>
      <c r="R4313" s="46"/>
      <c r="S4313" s="46"/>
      <c r="T4313" s="46"/>
      <c r="U4313" s="46"/>
      <c r="V4313" s="46"/>
      <c r="W4313" s="46"/>
      <c r="X4313" s="46"/>
      <c r="Y4313" s="46"/>
    </row>
    <row r="4314" spans="1:25" ht="15" customHeight="1" thickBot="1" x14ac:dyDescent="0.25">
      <c r="A4314" s="46"/>
      <c r="B4314" s="263"/>
      <c r="C4314" s="263"/>
      <c r="D4314" s="263"/>
      <c r="E4314" s="263"/>
      <c r="F4314" s="263" t="s">
        <v>927</v>
      </c>
      <c r="G4314" s="289">
        <v>117.45</v>
      </c>
      <c r="H4314" s="263"/>
      <c r="I4314" s="386" t="s">
        <v>928</v>
      </c>
      <c r="J4314" s="386"/>
      <c r="K4314" s="289">
        <v>681.85</v>
      </c>
      <c r="O4314" s="46"/>
      <c r="P4314" s="46"/>
      <c r="Q4314" s="46"/>
      <c r="R4314" s="46"/>
      <c r="S4314" s="46"/>
      <c r="T4314" s="46"/>
      <c r="U4314" s="46"/>
      <c r="V4314" s="46"/>
      <c r="W4314" s="46"/>
      <c r="X4314" s="46"/>
      <c r="Y4314" s="46"/>
    </row>
    <row r="4315" spans="1:25" ht="15" customHeight="1" thickTop="1" x14ac:dyDescent="0.2">
      <c r="A4315" s="46"/>
      <c r="B4315" s="278"/>
      <c r="C4315" s="278"/>
      <c r="D4315" s="278"/>
      <c r="E4315" s="278"/>
      <c r="F4315" s="278"/>
      <c r="G4315" s="278"/>
      <c r="H4315" s="278"/>
      <c r="I4315" s="278"/>
      <c r="J4315" s="278"/>
      <c r="K4315" s="278"/>
      <c r="O4315" s="46"/>
      <c r="P4315" s="46"/>
      <c r="Q4315" s="46"/>
      <c r="R4315" s="46"/>
      <c r="S4315" s="46"/>
      <c r="T4315" s="46"/>
      <c r="U4315" s="46"/>
      <c r="V4315" s="46"/>
      <c r="W4315" s="46"/>
      <c r="X4315" s="46"/>
      <c r="Y4315" s="46"/>
    </row>
    <row r="4316" spans="1:25" ht="15" customHeight="1" x14ac:dyDescent="0.2">
      <c r="A4316" s="46"/>
      <c r="B4316" s="259"/>
      <c r="C4316" s="267" t="s">
        <v>24</v>
      </c>
      <c r="D4316" s="259" t="s">
        <v>25</v>
      </c>
      <c r="E4316" s="259" t="s">
        <v>26</v>
      </c>
      <c r="F4316" s="387" t="s">
        <v>917</v>
      </c>
      <c r="G4316" s="387"/>
      <c r="H4316" s="271" t="s">
        <v>27</v>
      </c>
      <c r="I4316" s="267" t="s">
        <v>28</v>
      </c>
      <c r="J4316" s="267" t="s">
        <v>29</v>
      </c>
      <c r="K4316" s="267" t="s">
        <v>30</v>
      </c>
      <c r="O4316" s="46"/>
      <c r="P4316" s="46"/>
      <c r="Q4316" s="46"/>
      <c r="R4316" s="46"/>
      <c r="S4316" s="46"/>
      <c r="T4316" s="46"/>
      <c r="U4316" s="46"/>
      <c r="V4316" s="46"/>
      <c r="W4316" s="46"/>
      <c r="X4316" s="46"/>
      <c r="Y4316" s="46"/>
    </row>
    <row r="4317" spans="1:25" ht="15" customHeight="1" x14ac:dyDescent="0.2">
      <c r="A4317" s="46"/>
      <c r="B4317" s="260" t="s">
        <v>918</v>
      </c>
      <c r="C4317" s="275" t="s">
        <v>1106</v>
      </c>
      <c r="D4317" s="260" t="s">
        <v>47</v>
      </c>
      <c r="E4317" s="260" t="s">
        <v>1107</v>
      </c>
      <c r="F4317" s="388" t="s">
        <v>3970</v>
      </c>
      <c r="G4317" s="388"/>
      <c r="H4317" s="274" t="s">
        <v>950</v>
      </c>
      <c r="I4317" s="277">
        <v>1</v>
      </c>
      <c r="J4317" s="276">
        <v>35.29</v>
      </c>
      <c r="K4317" s="276">
        <v>35.29</v>
      </c>
      <c r="O4317" s="46"/>
      <c r="P4317" s="46"/>
      <c r="Q4317" s="46"/>
      <c r="R4317" s="46"/>
      <c r="S4317" s="46"/>
      <c r="T4317" s="46"/>
      <c r="U4317" s="46"/>
      <c r="V4317" s="46"/>
      <c r="W4317" s="46"/>
      <c r="X4317" s="46"/>
      <c r="Y4317" s="46"/>
    </row>
    <row r="4318" spans="1:25" ht="15" customHeight="1" x14ac:dyDescent="0.2">
      <c r="A4318" s="46"/>
      <c r="B4318" s="261" t="s">
        <v>953</v>
      </c>
      <c r="C4318" s="280" t="s">
        <v>1905</v>
      </c>
      <c r="D4318" s="261" t="s">
        <v>47</v>
      </c>
      <c r="E4318" s="261" t="s">
        <v>1906</v>
      </c>
      <c r="F4318" s="385" t="s">
        <v>3970</v>
      </c>
      <c r="G4318" s="385"/>
      <c r="H4318" s="279" t="s">
        <v>950</v>
      </c>
      <c r="I4318" s="282">
        <v>1</v>
      </c>
      <c r="J4318" s="281">
        <v>0.35</v>
      </c>
      <c r="K4318" s="281">
        <v>0.35</v>
      </c>
      <c r="O4318" s="46"/>
      <c r="P4318" s="46"/>
      <c r="Q4318" s="46"/>
      <c r="R4318" s="46"/>
      <c r="S4318" s="46"/>
      <c r="T4318" s="46"/>
      <c r="U4318" s="46"/>
      <c r="V4318" s="46"/>
      <c r="W4318" s="46"/>
      <c r="X4318" s="46"/>
      <c r="Y4318" s="46"/>
    </row>
    <row r="4319" spans="1:25" ht="15" customHeight="1" x14ac:dyDescent="0.2">
      <c r="A4319" s="46"/>
      <c r="B4319" s="262" t="s">
        <v>919</v>
      </c>
      <c r="C4319" s="284" t="s">
        <v>1864</v>
      </c>
      <c r="D4319" s="262" t="s">
        <v>47</v>
      </c>
      <c r="E4319" s="262" t="s">
        <v>1865</v>
      </c>
      <c r="F4319" s="389" t="s">
        <v>923</v>
      </c>
      <c r="G4319" s="389"/>
      <c r="H4319" s="283" t="s">
        <v>950</v>
      </c>
      <c r="I4319" s="286">
        <v>1</v>
      </c>
      <c r="J4319" s="285">
        <v>0.61</v>
      </c>
      <c r="K4319" s="285">
        <v>0.61</v>
      </c>
      <c r="O4319" s="46"/>
      <c r="P4319" s="46"/>
      <c r="Q4319" s="46"/>
      <c r="R4319" s="46"/>
      <c r="S4319" s="46"/>
      <c r="T4319" s="46"/>
      <c r="U4319" s="46"/>
      <c r="V4319" s="46"/>
      <c r="W4319" s="46"/>
      <c r="X4319" s="46"/>
      <c r="Y4319" s="46"/>
    </row>
    <row r="4320" spans="1:25" ht="15" customHeight="1" x14ac:dyDescent="0.2">
      <c r="A4320" s="46"/>
      <c r="B4320" s="262" t="s">
        <v>919</v>
      </c>
      <c r="C4320" s="284" t="s">
        <v>1858</v>
      </c>
      <c r="D4320" s="262" t="s">
        <v>47</v>
      </c>
      <c r="E4320" s="262" t="s">
        <v>1859</v>
      </c>
      <c r="F4320" s="389" t="s">
        <v>923</v>
      </c>
      <c r="G4320" s="389"/>
      <c r="H4320" s="283" t="s">
        <v>950</v>
      </c>
      <c r="I4320" s="286">
        <v>1</v>
      </c>
      <c r="J4320" s="285">
        <v>1.43</v>
      </c>
      <c r="K4320" s="285">
        <v>1.43</v>
      </c>
      <c r="O4320" s="46"/>
      <c r="P4320" s="46"/>
      <c r="Q4320" s="46"/>
      <c r="R4320" s="46"/>
      <c r="S4320" s="46"/>
      <c r="T4320" s="46"/>
      <c r="U4320" s="46"/>
      <c r="V4320" s="46"/>
      <c r="W4320" s="46"/>
      <c r="X4320" s="46"/>
      <c r="Y4320" s="46"/>
    </row>
    <row r="4321" spans="1:25" ht="15" customHeight="1" x14ac:dyDescent="0.2">
      <c r="A4321" s="46"/>
      <c r="B4321" s="262" t="s">
        <v>919</v>
      </c>
      <c r="C4321" s="284" t="s">
        <v>1907</v>
      </c>
      <c r="D4321" s="262" t="s">
        <v>47</v>
      </c>
      <c r="E4321" s="262" t="s">
        <v>1908</v>
      </c>
      <c r="F4321" s="389" t="s">
        <v>920</v>
      </c>
      <c r="G4321" s="389"/>
      <c r="H4321" s="283" t="s">
        <v>950</v>
      </c>
      <c r="I4321" s="286">
        <v>1</v>
      </c>
      <c r="J4321" s="285">
        <v>30.72</v>
      </c>
      <c r="K4321" s="285">
        <v>30.72</v>
      </c>
      <c r="O4321" s="46"/>
      <c r="P4321" s="46"/>
      <c r="Q4321" s="46"/>
      <c r="R4321" s="46"/>
      <c r="S4321" s="46"/>
      <c r="T4321" s="46"/>
      <c r="U4321" s="46"/>
      <c r="V4321" s="46"/>
      <c r="W4321" s="46"/>
      <c r="X4321" s="46"/>
      <c r="Y4321" s="46"/>
    </row>
    <row r="4322" spans="1:25" ht="15" customHeight="1" x14ac:dyDescent="0.2">
      <c r="A4322" s="46"/>
      <c r="B4322" s="262" t="s">
        <v>919</v>
      </c>
      <c r="C4322" s="284" t="s">
        <v>1856</v>
      </c>
      <c r="D4322" s="262" t="s">
        <v>47</v>
      </c>
      <c r="E4322" s="262" t="s">
        <v>1857</v>
      </c>
      <c r="F4322" s="389" t="s">
        <v>923</v>
      </c>
      <c r="G4322" s="389"/>
      <c r="H4322" s="283" t="s">
        <v>950</v>
      </c>
      <c r="I4322" s="286">
        <v>1</v>
      </c>
      <c r="J4322" s="285">
        <v>0.08</v>
      </c>
      <c r="K4322" s="285">
        <v>0.08</v>
      </c>
      <c r="O4322" s="46"/>
      <c r="P4322" s="46"/>
      <c r="Q4322" s="46"/>
      <c r="R4322" s="46"/>
      <c r="S4322" s="46"/>
      <c r="T4322" s="46"/>
      <c r="U4322" s="46"/>
      <c r="V4322" s="46"/>
      <c r="W4322" s="46"/>
      <c r="X4322" s="46"/>
      <c r="Y4322" s="46"/>
    </row>
    <row r="4323" spans="1:25" ht="15" customHeight="1" x14ac:dyDescent="0.2">
      <c r="A4323" s="46"/>
      <c r="B4323" s="262" t="s">
        <v>919</v>
      </c>
      <c r="C4323" s="284" t="s">
        <v>1854</v>
      </c>
      <c r="D4323" s="262" t="s">
        <v>47</v>
      </c>
      <c r="E4323" s="262" t="s">
        <v>1855</v>
      </c>
      <c r="F4323" s="389" t="s">
        <v>923</v>
      </c>
      <c r="G4323" s="389"/>
      <c r="H4323" s="283" t="s">
        <v>950</v>
      </c>
      <c r="I4323" s="286">
        <v>1</v>
      </c>
      <c r="J4323" s="285">
        <v>1.31</v>
      </c>
      <c r="K4323" s="285">
        <v>1.31</v>
      </c>
      <c r="O4323" s="46"/>
      <c r="P4323" s="46"/>
      <c r="Q4323" s="46"/>
      <c r="R4323" s="46"/>
      <c r="S4323" s="46"/>
      <c r="T4323" s="46"/>
      <c r="U4323" s="46"/>
      <c r="V4323" s="46"/>
      <c r="W4323" s="46"/>
      <c r="X4323" s="46"/>
      <c r="Y4323" s="46"/>
    </row>
    <row r="4324" spans="1:25" ht="15" customHeight="1" x14ac:dyDescent="0.2">
      <c r="A4324" s="46"/>
      <c r="B4324" s="262" t="s">
        <v>919</v>
      </c>
      <c r="C4324" s="284" t="s">
        <v>1866</v>
      </c>
      <c r="D4324" s="262" t="s">
        <v>47</v>
      </c>
      <c r="E4324" s="262" t="s">
        <v>1867</v>
      </c>
      <c r="F4324" s="389" t="s">
        <v>923</v>
      </c>
      <c r="G4324" s="389"/>
      <c r="H4324" s="283" t="s">
        <v>950</v>
      </c>
      <c r="I4324" s="286">
        <v>1</v>
      </c>
      <c r="J4324" s="285">
        <v>0.01</v>
      </c>
      <c r="K4324" s="285">
        <v>0.01</v>
      </c>
      <c r="O4324" s="46"/>
      <c r="P4324" s="46"/>
      <c r="Q4324" s="46"/>
      <c r="R4324" s="46"/>
      <c r="S4324" s="46"/>
      <c r="T4324" s="46"/>
      <c r="U4324" s="46"/>
      <c r="V4324" s="46"/>
      <c r="W4324" s="46"/>
      <c r="X4324" s="46"/>
      <c r="Y4324" s="46"/>
    </row>
    <row r="4325" spans="1:25" ht="15" customHeight="1" x14ac:dyDescent="0.2">
      <c r="A4325" s="46"/>
      <c r="B4325" s="262" t="s">
        <v>919</v>
      </c>
      <c r="C4325" s="284" t="s">
        <v>1862</v>
      </c>
      <c r="D4325" s="262" t="s">
        <v>47</v>
      </c>
      <c r="E4325" s="262" t="s">
        <v>1863</v>
      </c>
      <c r="F4325" s="389" t="s">
        <v>923</v>
      </c>
      <c r="G4325" s="389"/>
      <c r="H4325" s="283" t="s">
        <v>950</v>
      </c>
      <c r="I4325" s="286">
        <v>1</v>
      </c>
      <c r="J4325" s="285">
        <v>0.78</v>
      </c>
      <c r="K4325" s="285">
        <v>0.78</v>
      </c>
      <c r="O4325" s="46"/>
      <c r="P4325" s="46"/>
      <c r="Q4325" s="46"/>
      <c r="R4325" s="46"/>
      <c r="S4325" s="46"/>
      <c r="T4325" s="46"/>
      <c r="U4325" s="46"/>
      <c r="V4325" s="46"/>
      <c r="W4325" s="46"/>
      <c r="X4325" s="46"/>
      <c r="Y4325" s="46"/>
    </row>
    <row r="4326" spans="1:25" ht="15" customHeight="1" x14ac:dyDescent="0.2">
      <c r="A4326" s="46"/>
      <c r="B4326" s="263"/>
      <c r="C4326" s="263"/>
      <c r="D4326" s="263"/>
      <c r="E4326" s="263"/>
      <c r="F4326" s="263" t="s">
        <v>924</v>
      </c>
      <c r="G4326" s="289">
        <v>31.07</v>
      </c>
      <c r="H4326" s="263" t="s">
        <v>925</v>
      </c>
      <c r="I4326" s="289">
        <v>0</v>
      </c>
      <c r="J4326" s="263" t="s">
        <v>926</v>
      </c>
      <c r="K4326" s="289">
        <v>31.07</v>
      </c>
      <c r="O4326" s="46"/>
      <c r="P4326" s="46"/>
      <c r="Q4326" s="46"/>
      <c r="R4326" s="46"/>
      <c r="S4326" s="46"/>
      <c r="T4326" s="46"/>
      <c r="U4326" s="46"/>
      <c r="V4326" s="46"/>
      <c r="W4326" s="46"/>
      <c r="X4326" s="46"/>
      <c r="Y4326" s="46"/>
    </row>
    <row r="4327" spans="1:25" ht="15" customHeight="1" thickBot="1" x14ac:dyDescent="0.25">
      <c r="A4327" s="46"/>
      <c r="B4327" s="263"/>
      <c r="C4327" s="263"/>
      <c r="D4327" s="263"/>
      <c r="E4327" s="263"/>
      <c r="F4327" s="263" t="s">
        <v>927</v>
      </c>
      <c r="G4327" s="289">
        <v>7.34</v>
      </c>
      <c r="H4327" s="263"/>
      <c r="I4327" s="386" t="s">
        <v>928</v>
      </c>
      <c r="J4327" s="386"/>
      <c r="K4327" s="289">
        <v>42.63</v>
      </c>
      <c r="O4327" s="46"/>
      <c r="P4327" s="46"/>
      <c r="Q4327" s="46"/>
      <c r="R4327" s="46"/>
      <c r="S4327" s="46"/>
      <c r="T4327" s="46"/>
      <c r="U4327" s="46"/>
      <c r="V4327" s="46"/>
      <c r="W4327" s="46"/>
      <c r="X4327" s="46"/>
      <c r="Y4327" s="46"/>
    </row>
    <row r="4328" spans="1:25" ht="15" customHeight="1" thickTop="1" x14ac:dyDescent="0.2">
      <c r="A4328" s="46"/>
      <c r="B4328" s="278"/>
      <c r="C4328" s="278"/>
      <c r="D4328" s="278"/>
      <c r="E4328" s="278"/>
      <c r="F4328" s="278"/>
      <c r="G4328" s="278"/>
      <c r="H4328" s="278"/>
      <c r="I4328" s="278"/>
      <c r="J4328" s="278"/>
      <c r="K4328" s="278"/>
      <c r="O4328" s="46"/>
      <c r="P4328" s="46"/>
      <c r="Q4328" s="46"/>
      <c r="R4328" s="46"/>
      <c r="S4328" s="46"/>
      <c r="T4328" s="46"/>
      <c r="U4328" s="46"/>
      <c r="V4328" s="46"/>
      <c r="W4328" s="46"/>
      <c r="X4328" s="46"/>
      <c r="Y4328" s="46"/>
    </row>
    <row r="4329" spans="1:25" ht="15" customHeight="1" x14ac:dyDescent="0.2">
      <c r="A4329" s="46"/>
      <c r="B4329" s="259"/>
      <c r="C4329" s="267" t="s">
        <v>24</v>
      </c>
      <c r="D4329" s="259" t="s">
        <v>25</v>
      </c>
      <c r="E4329" s="259" t="s">
        <v>26</v>
      </c>
      <c r="F4329" s="387" t="s">
        <v>917</v>
      </c>
      <c r="G4329" s="387"/>
      <c r="H4329" s="271" t="s">
        <v>27</v>
      </c>
      <c r="I4329" s="267" t="s">
        <v>28</v>
      </c>
      <c r="J4329" s="267" t="s">
        <v>29</v>
      </c>
      <c r="K4329" s="267" t="s">
        <v>30</v>
      </c>
      <c r="O4329" s="46"/>
      <c r="P4329" s="46"/>
      <c r="Q4329" s="46"/>
      <c r="R4329" s="46"/>
      <c r="S4329" s="46"/>
      <c r="T4329" s="46"/>
      <c r="U4329" s="46"/>
      <c r="V4329" s="46"/>
      <c r="W4329" s="46"/>
      <c r="X4329" s="46"/>
      <c r="Y4329" s="46"/>
    </row>
    <row r="4330" spans="1:25" ht="15" customHeight="1" x14ac:dyDescent="0.2">
      <c r="A4330" s="46"/>
      <c r="B4330" s="260" t="s">
        <v>918</v>
      </c>
      <c r="C4330" s="275" t="s">
        <v>1765</v>
      </c>
      <c r="D4330" s="260" t="s">
        <v>47</v>
      </c>
      <c r="E4330" s="260" t="s">
        <v>1766</v>
      </c>
      <c r="F4330" s="388" t="s">
        <v>4001</v>
      </c>
      <c r="G4330" s="388"/>
      <c r="H4330" s="274" t="s">
        <v>97</v>
      </c>
      <c r="I4330" s="277">
        <v>1</v>
      </c>
      <c r="J4330" s="276">
        <v>10.15</v>
      </c>
      <c r="K4330" s="276">
        <v>10.15</v>
      </c>
      <c r="O4330" s="46"/>
      <c r="P4330" s="46"/>
      <c r="Q4330" s="46"/>
      <c r="R4330" s="46"/>
      <c r="S4330" s="46"/>
      <c r="T4330" s="46"/>
      <c r="U4330" s="46"/>
      <c r="V4330" s="46"/>
      <c r="W4330" s="46"/>
      <c r="X4330" s="46"/>
      <c r="Y4330" s="46"/>
    </row>
    <row r="4331" spans="1:25" ht="15" customHeight="1" x14ac:dyDescent="0.2">
      <c r="A4331" s="46"/>
      <c r="B4331" s="261" t="s">
        <v>953</v>
      </c>
      <c r="C4331" s="280" t="s">
        <v>1106</v>
      </c>
      <c r="D4331" s="261" t="s">
        <v>47</v>
      </c>
      <c r="E4331" s="261" t="s">
        <v>1107</v>
      </c>
      <c r="F4331" s="385" t="s">
        <v>3970</v>
      </c>
      <c r="G4331" s="385"/>
      <c r="H4331" s="279" t="s">
        <v>950</v>
      </c>
      <c r="I4331" s="282">
        <v>4.8800000000000003E-2</v>
      </c>
      <c r="J4331" s="281">
        <v>35.29</v>
      </c>
      <c r="K4331" s="281">
        <v>1.72</v>
      </c>
      <c r="O4331" s="46"/>
      <c r="P4331" s="46"/>
      <c r="Q4331" s="46"/>
      <c r="R4331" s="46"/>
      <c r="S4331" s="46"/>
      <c r="T4331" s="46"/>
      <c r="U4331" s="46"/>
      <c r="V4331" s="46"/>
      <c r="W4331" s="46"/>
      <c r="X4331" s="46"/>
      <c r="Y4331" s="46"/>
    </row>
    <row r="4332" spans="1:25" ht="15" customHeight="1" x14ac:dyDescent="0.2">
      <c r="A4332" s="46"/>
      <c r="B4332" s="261" t="s">
        <v>953</v>
      </c>
      <c r="C4332" s="280" t="s">
        <v>1108</v>
      </c>
      <c r="D4332" s="261" t="s">
        <v>47</v>
      </c>
      <c r="E4332" s="261" t="s">
        <v>1109</v>
      </c>
      <c r="F4332" s="385" t="s">
        <v>3970</v>
      </c>
      <c r="G4332" s="385"/>
      <c r="H4332" s="279" t="s">
        <v>950</v>
      </c>
      <c r="I4332" s="282">
        <v>3.2500000000000001E-2</v>
      </c>
      <c r="J4332" s="281">
        <v>26.59</v>
      </c>
      <c r="K4332" s="281">
        <v>0.86</v>
      </c>
      <c r="O4332" s="46"/>
      <c r="P4332" s="46"/>
      <c r="Q4332" s="46"/>
      <c r="R4332" s="46"/>
      <c r="S4332" s="46"/>
      <c r="T4332" s="46"/>
      <c r="U4332" s="46"/>
      <c r="V4332" s="46"/>
      <c r="W4332" s="46"/>
      <c r="X4332" s="46"/>
      <c r="Y4332" s="46"/>
    </row>
    <row r="4333" spans="1:25" ht="15" customHeight="1" x14ac:dyDescent="0.2">
      <c r="A4333" s="46"/>
      <c r="B4333" s="262" t="s">
        <v>919</v>
      </c>
      <c r="C4333" s="284" t="s">
        <v>1909</v>
      </c>
      <c r="D4333" s="262" t="s">
        <v>47</v>
      </c>
      <c r="E4333" s="262" t="s">
        <v>1910</v>
      </c>
      <c r="F4333" s="389" t="s">
        <v>923</v>
      </c>
      <c r="G4333" s="389"/>
      <c r="H4333" s="283" t="s">
        <v>97</v>
      </c>
      <c r="I4333" s="286">
        <v>1</v>
      </c>
      <c r="J4333" s="285">
        <v>7.57</v>
      </c>
      <c r="K4333" s="285">
        <v>7.57</v>
      </c>
      <c r="O4333" s="46"/>
      <c r="P4333" s="46"/>
      <c r="Q4333" s="46"/>
      <c r="R4333" s="46"/>
      <c r="S4333" s="46"/>
      <c r="T4333" s="46"/>
      <c r="U4333" s="46"/>
      <c r="V4333" s="46"/>
      <c r="W4333" s="46"/>
      <c r="X4333" s="46"/>
      <c r="Y4333" s="46"/>
    </row>
    <row r="4334" spans="1:25" ht="15" customHeight="1" x14ac:dyDescent="0.2">
      <c r="A4334" s="46"/>
      <c r="B4334" s="263"/>
      <c r="C4334" s="263"/>
      <c r="D4334" s="263"/>
      <c r="E4334" s="263"/>
      <c r="F4334" s="263" t="s">
        <v>924</v>
      </c>
      <c r="G4334" s="289">
        <v>2.23</v>
      </c>
      <c r="H4334" s="263" t="s">
        <v>925</v>
      </c>
      <c r="I4334" s="289">
        <v>0</v>
      </c>
      <c r="J4334" s="263" t="s">
        <v>926</v>
      </c>
      <c r="K4334" s="289">
        <v>2.23</v>
      </c>
      <c r="O4334" s="46"/>
      <c r="P4334" s="46"/>
      <c r="Q4334" s="46"/>
      <c r="R4334" s="46"/>
      <c r="S4334" s="46"/>
      <c r="T4334" s="46"/>
      <c r="U4334" s="46"/>
      <c r="V4334" s="46"/>
      <c r="W4334" s="46"/>
      <c r="X4334" s="46"/>
      <c r="Y4334" s="46"/>
    </row>
    <row r="4335" spans="1:25" ht="15" customHeight="1" thickBot="1" x14ac:dyDescent="0.25">
      <c r="A4335" s="46"/>
      <c r="B4335" s="263"/>
      <c r="C4335" s="263"/>
      <c r="D4335" s="263"/>
      <c r="E4335" s="263"/>
      <c r="F4335" s="263" t="s">
        <v>927</v>
      </c>
      <c r="G4335" s="289">
        <v>2.11</v>
      </c>
      <c r="H4335" s="263"/>
      <c r="I4335" s="386" t="s">
        <v>928</v>
      </c>
      <c r="J4335" s="386"/>
      <c r="K4335" s="289">
        <v>12.26</v>
      </c>
      <c r="O4335" s="46"/>
      <c r="P4335" s="46"/>
      <c r="Q4335" s="46"/>
      <c r="R4335" s="46"/>
      <c r="S4335" s="46"/>
      <c r="T4335" s="46"/>
      <c r="U4335" s="46"/>
      <c r="V4335" s="46"/>
      <c r="W4335" s="46"/>
      <c r="X4335" s="46"/>
      <c r="Y4335" s="46"/>
    </row>
    <row r="4336" spans="1:25" ht="15" customHeight="1" thickTop="1" x14ac:dyDescent="0.2">
      <c r="A4336" s="46"/>
      <c r="B4336" s="278"/>
      <c r="C4336" s="278"/>
      <c r="D4336" s="278"/>
      <c r="E4336" s="278"/>
      <c r="F4336" s="278"/>
      <c r="G4336" s="278"/>
      <c r="H4336" s="278"/>
      <c r="I4336" s="278"/>
      <c r="J4336" s="278"/>
      <c r="K4336" s="278"/>
      <c r="O4336" s="46"/>
      <c r="P4336" s="46"/>
      <c r="Q4336" s="46"/>
      <c r="R4336" s="46"/>
      <c r="S4336" s="46"/>
      <c r="T4336" s="46"/>
      <c r="U4336" s="46"/>
      <c r="V4336" s="46"/>
      <c r="W4336" s="46"/>
      <c r="X4336" s="46"/>
      <c r="Y4336" s="46"/>
    </row>
    <row r="4337" spans="1:25" ht="15" customHeight="1" x14ac:dyDescent="0.2">
      <c r="A4337" s="46"/>
      <c r="B4337" s="259"/>
      <c r="C4337" s="267" t="s">
        <v>24</v>
      </c>
      <c r="D4337" s="259" t="s">
        <v>25</v>
      </c>
      <c r="E4337" s="259" t="s">
        <v>26</v>
      </c>
      <c r="F4337" s="387" t="s">
        <v>917</v>
      </c>
      <c r="G4337" s="387"/>
      <c r="H4337" s="271" t="s">
        <v>27</v>
      </c>
      <c r="I4337" s="267" t="s">
        <v>28</v>
      </c>
      <c r="J4337" s="267" t="s">
        <v>29</v>
      </c>
      <c r="K4337" s="267" t="s">
        <v>30</v>
      </c>
      <c r="O4337" s="46"/>
      <c r="P4337" s="46"/>
      <c r="Q4337" s="46"/>
      <c r="R4337" s="46"/>
      <c r="S4337" s="46"/>
      <c r="T4337" s="46"/>
      <c r="U4337" s="46"/>
      <c r="V4337" s="46"/>
      <c r="W4337" s="46"/>
      <c r="X4337" s="46"/>
      <c r="Y4337" s="46"/>
    </row>
    <row r="4338" spans="1:25" ht="15" customHeight="1" x14ac:dyDescent="0.2">
      <c r="A4338" s="46"/>
      <c r="B4338" s="260" t="s">
        <v>918</v>
      </c>
      <c r="C4338" s="275" t="s">
        <v>1911</v>
      </c>
      <c r="D4338" s="260" t="s">
        <v>47</v>
      </c>
      <c r="E4338" s="260" t="s">
        <v>1912</v>
      </c>
      <c r="F4338" s="388" t="s">
        <v>3993</v>
      </c>
      <c r="G4338" s="388"/>
      <c r="H4338" s="274" t="s">
        <v>97</v>
      </c>
      <c r="I4338" s="277">
        <v>1</v>
      </c>
      <c r="J4338" s="276">
        <v>16.75</v>
      </c>
      <c r="K4338" s="276">
        <v>16.75</v>
      </c>
      <c r="O4338" s="46"/>
      <c r="P4338" s="46"/>
      <c r="Q4338" s="46"/>
      <c r="R4338" s="46"/>
      <c r="S4338" s="46"/>
      <c r="T4338" s="46"/>
      <c r="U4338" s="46"/>
      <c r="V4338" s="46"/>
      <c r="W4338" s="46"/>
      <c r="X4338" s="46"/>
      <c r="Y4338" s="46"/>
    </row>
    <row r="4339" spans="1:25" ht="15" customHeight="1" x14ac:dyDescent="0.2">
      <c r="A4339" s="46"/>
      <c r="B4339" s="261" t="s">
        <v>953</v>
      </c>
      <c r="C4339" s="280" t="s">
        <v>1913</v>
      </c>
      <c r="D4339" s="261" t="s">
        <v>47</v>
      </c>
      <c r="E4339" s="261" t="s">
        <v>1914</v>
      </c>
      <c r="F4339" s="385" t="s">
        <v>3993</v>
      </c>
      <c r="G4339" s="385"/>
      <c r="H4339" s="279" t="s">
        <v>97</v>
      </c>
      <c r="I4339" s="282">
        <v>1</v>
      </c>
      <c r="J4339" s="281">
        <v>11.35</v>
      </c>
      <c r="K4339" s="281">
        <v>11.35</v>
      </c>
      <c r="O4339" s="46"/>
      <c r="P4339" s="46"/>
      <c r="Q4339" s="46"/>
      <c r="R4339" s="46"/>
      <c r="S4339" s="46"/>
      <c r="T4339" s="46"/>
      <c r="U4339" s="46"/>
      <c r="V4339" s="46"/>
      <c r="W4339" s="46"/>
      <c r="X4339" s="46"/>
      <c r="Y4339" s="46"/>
    </row>
    <row r="4340" spans="1:25" ht="15" customHeight="1" x14ac:dyDescent="0.2">
      <c r="A4340" s="46"/>
      <c r="B4340" s="261" t="s">
        <v>953</v>
      </c>
      <c r="C4340" s="280" t="s">
        <v>1106</v>
      </c>
      <c r="D4340" s="261" t="s">
        <v>47</v>
      </c>
      <c r="E4340" s="261" t="s">
        <v>1107</v>
      </c>
      <c r="F4340" s="385" t="s">
        <v>3970</v>
      </c>
      <c r="G4340" s="385"/>
      <c r="H4340" s="279" t="s">
        <v>950</v>
      </c>
      <c r="I4340" s="282">
        <v>0.1055</v>
      </c>
      <c r="J4340" s="281">
        <v>35.29</v>
      </c>
      <c r="K4340" s="281">
        <v>3.72</v>
      </c>
      <c r="O4340" s="46"/>
      <c r="P4340" s="46"/>
      <c r="Q4340" s="46"/>
      <c r="R4340" s="46"/>
      <c r="S4340" s="46"/>
      <c r="T4340" s="46"/>
      <c r="U4340" s="46"/>
      <c r="V4340" s="46"/>
      <c r="W4340" s="46"/>
      <c r="X4340" s="46"/>
      <c r="Y4340" s="46"/>
    </row>
    <row r="4341" spans="1:25" ht="15" customHeight="1" x14ac:dyDescent="0.2">
      <c r="A4341" s="46"/>
      <c r="B4341" s="261" t="s">
        <v>953</v>
      </c>
      <c r="C4341" s="280" t="s">
        <v>1108</v>
      </c>
      <c r="D4341" s="261" t="s">
        <v>47</v>
      </c>
      <c r="E4341" s="261" t="s">
        <v>1109</v>
      </c>
      <c r="F4341" s="385" t="s">
        <v>3970</v>
      </c>
      <c r="G4341" s="385"/>
      <c r="H4341" s="279" t="s">
        <v>950</v>
      </c>
      <c r="I4341" s="282">
        <v>1.72E-2</v>
      </c>
      <c r="J4341" s="281">
        <v>26.59</v>
      </c>
      <c r="K4341" s="281">
        <v>0.45</v>
      </c>
      <c r="O4341" s="46"/>
      <c r="P4341" s="46"/>
      <c r="Q4341" s="46"/>
      <c r="R4341" s="46"/>
      <c r="S4341" s="46"/>
      <c r="T4341" s="46"/>
      <c r="U4341" s="46"/>
      <c r="V4341" s="46"/>
      <c r="W4341" s="46"/>
      <c r="X4341" s="46"/>
      <c r="Y4341" s="46"/>
    </row>
    <row r="4342" spans="1:25" ht="15" customHeight="1" x14ac:dyDescent="0.2">
      <c r="A4342" s="46"/>
      <c r="B4342" s="262" t="s">
        <v>919</v>
      </c>
      <c r="C4342" s="284" t="s">
        <v>1112</v>
      </c>
      <c r="D4342" s="262" t="s">
        <v>47</v>
      </c>
      <c r="E4342" s="262" t="s">
        <v>1113</v>
      </c>
      <c r="F4342" s="389" t="s">
        <v>923</v>
      </c>
      <c r="G4342" s="389"/>
      <c r="H4342" s="283" t="s">
        <v>49</v>
      </c>
      <c r="I4342" s="286">
        <v>2.8159999999999998</v>
      </c>
      <c r="J4342" s="285">
        <v>0.24</v>
      </c>
      <c r="K4342" s="285">
        <v>0.67</v>
      </c>
      <c r="O4342" s="46"/>
      <c r="P4342" s="46"/>
      <c r="Q4342" s="46"/>
      <c r="R4342" s="46"/>
      <c r="S4342" s="46"/>
      <c r="T4342" s="46"/>
      <c r="U4342" s="46"/>
      <c r="V4342" s="46"/>
      <c r="W4342" s="46"/>
      <c r="X4342" s="46"/>
      <c r="Y4342" s="46"/>
    </row>
    <row r="4343" spans="1:25" ht="15" customHeight="1" x14ac:dyDescent="0.2">
      <c r="A4343" s="46"/>
      <c r="B4343" s="262" t="s">
        <v>919</v>
      </c>
      <c r="C4343" s="284" t="s">
        <v>1114</v>
      </c>
      <c r="D4343" s="262" t="s">
        <v>47</v>
      </c>
      <c r="E4343" s="262" t="s">
        <v>1115</v>
      </c>
      <c r="F4343" s="389" t="s">
        <v>923</v>
      </c>
      <c r="G4343" s="389"/>
      <c r="H4343" s="283" t="s">
        <v>97</v>
      </c>
      <c r="I4343" s="286">
        <v>2.5000000000000001E-2</v>
      </c>
      <c r="J4343" s="285">
        <v>22.6</v>
      </c>
      <c r="K4343" s="285">
        <v>0.56000000000000005</v>
      </c>
      <c r="O4343" s="46"/>
      <c r="P4343" s="46"/>
      <c r="Q4343" s="46"/>
      <c r="R4343" s="46"/>
      <c r="S4343" s="46"/>
      <c r="T4343" s="46"/>
      <c r="U4343" s="46"/>
      <c r="V4343" s="46"/>
      <c r="W4343" s="46"/>
      <c r="X4343" s="46"/>
      <c r="Y4343" s="46"/>
    </row>
    <row r="4344" spans="1:25" ht="15" customHeight="1" x14ac:dyDescent="0.2">
      <c r="A4344" s="46"/>
      <c r="B4344" s="263"/>
      <c r="C4344" s="263"/>
      <c r="D4344" s="263"/>
      <c r="E4344" s="263"/>
      <c r="F4344" s="263" t="s">
        <v>924</v>
      </c>
      <c r="G4344" s="289">
        <v>6.88</v>
      </c>
      <c r="H4344" s="263" t="s">
        <v>925</v>
      </c>
      <c r="I4344" s="289">
        <v>0</v>
      </c>
      <c r="J4344" s="263" t="s">
        <v>926</v>
      </c>
      <c r="K4344" s="289">
        <v>6.88</v>
      </c>
      <c r="O4344" s="46"/>
      <c r="P4344" s="46"/>
      <c r="Q4344" s="46"/>
      <c r="R4344" s="46"/>
      <c r="S4344" s="46"/>
      <c r="T4344" s="46"/>
      <c r="U4344" s="46"/>
      <c r="V4344" s="46"/>
      <c r="W4344" s="46"/>
      <c r="X4344" s="46"/>
      <c r="Y4344" s="46"/>
    </row>
    <row r="4345" spans="1:25" ht="15" customHeight="1" thickBot="1" x14ac:dyDescent="0.25">
      <c r="A4345" s="46"/>
      <c r="B4345" s="263"/>
      <c r="C4345" s="263"/>
      <c r="D4345" s="263"/>
      <c r="E4345" s="263"/>
      <c r="F4345" s="263" t="s">
        <v>927</v>
      </c>
      <c r="G4345" s="289">
        <v>3.48</v>
      </c>
      <c r="H4345" s="263"/>
      <c r="I4345" s="386" t="s">
        <v>928</v>
      </c>
      <c r="J4345" s="386"/>
      <c r="K4345" s="289">
        <v>20.23</v>
      </c>
      <c r="O4345" s="46"/>
      <c r="P4345" s="46"/>
      <c r="Q4345" s="46"/>
      <c r="R4345" s="46"/>
      <c r="S4345" s="46"/>
      <c r="T4345" s="46"/>
      <c r="U4345" s="46"/>
      <c r="V4345" s="46"/>
      <c r="W4345" s="46"/>
      <c r="X4345" s="46"/>
      <c r="Y4345" s="46"/>
    </row>
    <row r="4346" spans="1:25" ht="15" customHeight="1" thickTop="1" x14ac:dyDescent="0.2">
      <c r="A4346" s="46"/>
      <c r="B4346" s="278"/>
      <c r="C4346" s="278"/>
      <c r="D4346" s="278"/>
      <c r="E4346" s="278"/>
      <c r="F4346" s="278"/>
      <c r="G4346" s="278"/>
      <c r="H4346" s="278"/>
      <c r="I4346" s="278"/>
      <c r="J4346" s="278"/>
      <c r="K4346" s="278"/>
      <c r="O4346" s="46"/>
      <c r="P4346" s="46"/>
      <c r="Q4346" s="46"/>
      <c r="R4346" s="46"/>
      <c r="S4346" s="46"/>
      <c r="T4346" s="46"/>
      <c r="U4346" s="46"/>
      <c r="V4346" s="46"/>
      <c r="W4346" s="46"/>
      <c r="X4346" s="46"/>
      <c r="Y4346" s="46"/>
    </row>
    <row r="4347" spans="1:25" ht="15" customHeight="1" x14ac:dyDescent="0.2">
      <c r="A4347" s="46"/>
      <c r="B4347" s="259"/>
      <c r="C4347" s="267" t="s">
        <v>24</v>
      </c>
      <c r="D4347" s="259" t="s">
        <v>25</v>
      </c>
      <c r="E4347" s="259" t="s">
        <v>26</v>
      </c>
      <c r="F4347" s="387" t="s">
        <v>917</v>
      </c>
      <c r="G4347" s="387"/>
      <c r="H4347" s="271" t="s">
        <v>27</v>
      </c>
      <c r="I4347" s="267" t="s">
        <v>28</v>
      </c>
      <c r="J4347" s="267" t="s">
        <v>29</v>
      </c>
      <c r="K4347" s="267" t="s">
        <v>30</v>
      </c>
      <c r="O4347" s="46"/>
      <c r="P4347" s="46"/>
      <c r="Q4347" s="46"/>
      <c r="R4347" s="46"/>
      <c r="S4347" s="46"/>
      <c r="T4347" s="46"/>
      <c r="U4347" s="46"/>
      <c r="V4347" s="46"/>
      <c r="W4347" s="46"/>
      <c r="X4347" s="46"/>
      <c r="Y4347" s="46"/>
    </row>
    <row r="4348" spans="1:25" ht="15" customHeight="1" x14ac:dyDescent="0.2">
      <c r="A4348" s="46"/>
      <c r="B4348" s="260" t="s">
        <v>918</v>
      </c>
      <c r="C4348" s="275" t="s">
        <v>1174</v>
      </c>
      <c r="D4348" s="260" t="s">
        <v>47</v>
      </c>
      <c r="E4348" s="260" t="s">
        <v>1175</v>
      </c>
      <c r="F4348" s="388" t="s">
        <v>3974</v>
      </c>
      <c r="G4348" s="388"/>
      <c r="H4348" s="274" t="s">
        <v>97</v>
      </c>
      <c r="I4348" s="277">
        <v>1</v>
      </c>
      <c r="J4348" s="276">
        <v>13.69</v>
      </c>
      <c r="K4348" s="276">
        <v>13.69</v>
      </c>
      <c r="O4348" s="46"/>
      <c r="P4348" s="46"/>
      <c r="Q4348" s="46"/>
      <c r="R4348" s="46"/>
      <c r="S4348" s="46"/>
      <c r="T4348" s="46"/>
      <c r="U4348" s="46"/>
      <c r="V4348" s="46"/>
      <c r="W4348" s="46"/>
      <c r="X4348" s="46"/>
      <c r="Y4348" s="46"/>
    </row>
    <row r="4349" spans="1:25" ht="15" customHeight="1" x14ac:dyDescent="0.2">
      <c r="A4349" s="46"/>
      <c r="B4349" s="261" t="s">
        <v>953</v>
      </c>
      <c r="C4349" s="280" t="s">
        <v>1106</v>
      </c>
      <c r="D4349" s="261" t="s">
        <v>47</v>
      </c>
      <c r="E4349" s="261" t="s">
        <v>1107</v>
      </c>
      <c r="F4349" s="385" t="s">
        <v>3970</v>
      </c>
      <c r="G4349" s="385"/>
      <c r="H4349" s="279" t="s">
        <v>950</v>
      </c>
      <c r="I4349" s="282">
        <v>2.8000000000000001E-2</v>
      </c>
      <c r="J4349" s="281">
        <v>35.29</v>
      </c>
      <c r="K4349" s="281">
        <v>0.98</v>
      </c>
      <c r="O4349" s="46"/>
      <c r="P4349" s="46"/>
      <c r="Q4349" s="46"/>
      <c r="R4349" s="46"/>
      <c r="S4349" s="46"/>
      <c r="T4349" s="46"/>
      <c r="U4349" s="46"/>
      <c r="V4349" s="46"/>
      <c r="W4349" s="46"/>
      <c r="X4349" s="46"/>
      <c r="Y4349" s="46"/>
    </row>
    <row r="4350" spans="1:25" ht="15" customHeight="1" x14ac:dyDescent="0.2">
      <c r="A4350" s="46"/>
      <c r="B4350" s="261" t="s">
        <v>953</v>
      </c>
      <c r="C4350" s="280" t="s">
        <v>1108</v>
      </c>
      <c r="D4350" s="261" t="s">
        <v>47</v>
      </c>
      <c r="E4350" s="261" t="s">
        <v>1109</v>
      </c>
      <c r="F4350" s="385" t="s">
        <v>3970</v>
      </c>
      <c r="G4350" s="385"/>
      <c r="H4350" s="279" t="s">
        <v>950</v>
      </c>
      <c r="I4350" s="282">
        <v>0.01</v>
      </c>
      <c r="J4350" s="281">
        <v>26.59</v>
      </c>
      <c r="K4350" s="281">
        <v>0.26</v>
      </c>
      <c r="O4350" s="46"/>
      <c r="P4350" s="46"/>
      <c r="Q4350" s="46"/>
      <c r="R4350" s="46"/>
      <c r="S4350" s="46"/>
      <c r="T4350" s="46"/>
      <c r="U4350" s="46"/>
      <c r="V4350" s="46"/>
      <c r="W4350" s="46"/>
      <c r="X4350" s="46"/>
      <c r="Y4350" s="46"/>
    </row>
    <row r="4351" spans="1:25" ht="15" customHeight="1" x14ac:dyDescent="0.2">
      <c r="A4351" s="46"/>
      <c r="B4351" s="262" t="s">
        <v>919</v>
      </c>
      <c r="C4351" s="284" t="s">
        <v>1114</v>
      </c>
      <c r="D4351" s="262" t="s">
        <v>47</v>
      </c>
      <c r="E4351" s="262" t="s">
        <v>1115</v>
      </c>
      <c r="F4351" s="389" t="s">
        <v>923</v>
      </c>
      <c r="G4351" s="389"/>
      <c r="H4351" s="283" t="s">
        <v>97</v>
      </c>
      <c r="I4351" s="286">
        <v>1.0999999999999999E-2</v>
      </c>
      <c r="J4351" s="285">
        <v>22.6</v>
      </c>
      <c r="K4351" s="285">
        <v>0.24</v>
      </c>
      <c r="O4351" s="46"/>
      <c r="P4351" s="46"/>
      <c r="Q4351" s="46"/>
      <c r="R4351" s="46"/>
      <c r="S4351" s="46"/>
      <c r="T4351" s="46"/>
      <c r="U4351" s="46"/>
      <c r="V4351" s="46"/>
      <c r="W4351" s="46"/>
      <c r="X4351" s="46"/>
      <c r="Y4351" s="46"/>
    </row>
    <row r="4352" spans="1:25" ht="15" customHeight="1" x14ac:dyDescent="0.2">
      <c r="A4352" s="46"/>
      <c r="B4352" s="262" t="s">
        <v>919</v>
      </c>
      <c r="C4352" s="284" t="s">
        <v>1917</v>
      </c>
      <c r="D4352" s="262" t="s">
        <v>47</v>
      </c>
      <c r="E4352" s="262" t="s">
        <v>2871</v>
      </c>
      <c r="F4352" s="389" t="s">
        <v>923</v>
      </c>
      <c r="G4352" s="389"/>
      <c r="H4352" s="283" t="s">
        <v>40</v>
      </c>
      <c r="I4352" s="286">
        <v>0.48399999999999999</v>
      </c>
      <c r="J4352" s="285">
        <v>20.46</v>
      </c>
      <c r="K4352" s="285">
        <v>9.9</v>
      </c>
      <c r="O4352" s="46"/>
      <c r="P4352" s="46"/>
      <c r="Q4352" s="46"/>
      <c r="R4352" s="46"/>
      <c r="S4352" s="46"/>
      <c r="T4352" s="46"/>
      <c r="U4352" s="46"/>
      <c r="V4352" s="46"/>
      <c r="W4352" s="46"/>
      <c r="X4352" s="46"/>
      <c r="Y4352" s="46"/>
    </row>
    <row r="4353" spans="1:25" ht="15" customHeight="1" x14ac:dyDescent="0.2">
      <c r="A4353" s="46"/>
      <c r="B4353" s="262" t="s">
        <v>919</v>
      </c>
      <c r="C4353" s="284" t="s">
        <v>1915</v>
      </c>
      <c r="D4353" s="262" t="s">
        <v>47</v>
      </c>
      <c r="E4353" s="262" t="s">
        <v>1916</v>
      </c>
      <c r="F4353" s="389" t="s">
        <v>923</v>
      </c>
      <c r="G4353" s="389"/>
      <c r="H4353" s="283" t="s">
        <v>83</v>
      </c>
      <c r="I4353" s="286">
        <v>0.39700000000000002</v>
      </c>
      <c r="J4353" s="285">
        <v>5.84</v>
      </c>
      <c r="K4353" s="285">
        <v>2.31</v>
      </c>
      <c r="O4353" s="46"/>
      <c r="P4353" s="46"/>
      <c r="Q4353" s="46"/>
      <c r="R4353" s="46"/>
      <c r="S4353" s="46"/>
      <c r="T4353" s="46"/>
      <c r="U4353" s="46"/>
      <c r="V4353" s="46"/>
      <c r="W4353" s="46"/>
      <c r="X4353" s="46"/>
      <c r="Y4353" s="46"/>
    </row>
    <row r="4354" spans="1:25" ht="15" customHeight="1" x14ac:dyDescent="0.2">
      <c r="A4354" s="46"/>
      <c r="B4354" s="263"/>
      <c r="C4354" s="263"/>
      <c r="D4354" s="263"/>
      <c r="E4354" s="263"/>
      <c r="F4354" s="263" t="s">
        <v>924</v>
      </c>
      <c r="G4354" s="289">
        <v>1.08</v>
      </c>
      <c r="H4354" s="263" t="s">
        <v>925</v>
      </c>
      <c r="I4354" s="289">
        <v>0</v>
      </c>
      <c r="J4354" s="263" t="s">
        <v>926</v>
      </c>
      <c r="K4354" s="289">
        <v>1.08</v>
      </c>
      <c r="O4354" s="46"/>
      <c r="P4354" s="46"/>
      <c r="Q4354" s="46"/>
      <c r="R4354" s="46"/>
      <c r="S4354" s="46"/>
      <c r="T4354" s="46"/>
      <c r="U4354" s="46"/>
      <c r="V4354" s="46"/>
      <c r="W4354" s="46"/>
      <c r="X4354" s="46"/>
      <c r="Y4354" s="46"/>
    </row>
    <row r="4355" spans="1:25" ht="15" customHeight="1" thickBot="1" x14ac:dyDescent="0.25">
      <c r="A4355" s="46"/>
      <c r="B4355" s="263"/>
      <c r="C4355" s="263"/>
      <c r="D4355" s="263"/>
      <c r="E4355" s="263"/>
      <c r="F4355" s="263" t="s">
        <v>927</v>
      </c>
      <c r="G4355" s="289">
        <v>2.84</v>
      </c>
      <c r="H4355" s="263"/>
      <c r="I4355" s="386" t="s">
        <v>928</v>
      </c>
      <c r="J4355" s="386"/>
      <c r="K4355" s="289">
        <v>16.53</v>
      </c>
      <c r="O4355" s="46"/>
      <c r="P4355" s="46"/>
      <c r="Q4355" s="46"/>
      <c r="R4355" s="46"/>
      <c r="S4355" s="46"/>
      <c r="T4355" s="46"/>
      <c r="U4355" s="46"/>
      <c r="V4355" s="46"/>
      <c r="W4355" s="46"/>
      <c r="X4355" s="46"/>
      <c r="Y4355" s="46"/>
    </row>
    <row r="4356" spans="1:25" ht="15" customHeight="1" thickTop="1" x14ac:dyDescent="0.2">
      <c r="A4356" s="46"/>
      <c r="B4356" s="278"/>
      <c r="C4356" s="278"/>
      <c r="D4356" s="278"/>
      <c r="E4356" s="278"/>
      <c r="F4356" s="278"/>
      <c r="G4356" s="278"/>
      <c r="H4356" s="278"/>
      <c r="I4356" s="278"/>
      <c r="J4356" s="278"/>
      <c r="K4356" s="278"/>
      <c r="O4356" s="46"/>
      <c r="P4356" s="46"/>
      <c r="Q4356" s="46"/>
      <c r="R4356" s="46"/>
      <c r="S4356" s="46"/>
      <c r="T4356" s="46"/>
      <c r="U4356" s="46"/>
      <c r="V4356" s="46"/>
      <c r="W4356" s="46"/>
      <c r="X4356" s="46"/>
      <c r="Y4356" s="46"/>
    </row>
    <row r="4357" spans="1:25" ht="15" customHeight="1" x14ac:dyDescent="0.2">
      <c r="A4357" s="46"/>
      <c r="B4357" s="259"/>
      <c r="C4357" s="267" t="s">
        <v>24</v>
      </c>
      <c r="D4357" s="259" t="s">
        <v>25</v>
      </c>
      <c r="E4357" s="259" t="s">
        <v>26</v>
      </c>
      <c r="F4357" s="387" t="s">
        <v>917</v>
      </c>
      <c r="G4357" s="387"/>
      <c r="H4357" s="271" t="s">
        <v>27</v>
      </c>
      <c r="I4357" s="267" t="s">
        <v>28</v>
      </c>
      <c r="J4357" s="267" t="s">
        <v>29</v>
      </c>
      <c r="K4357" s="267" t="s">
        <v>30</v>
      </c>
      <c r="O4357" s="46"/>
      <c r="P4357" s="46"/>
      <c r="Q4357" s="46"/>
      <c r="R4357" s="46"/>
      <c r="S4357" s="46"/>
      <c r="T4357" s="46"/>
      <c r="U4357" s="46"/>
      <c r="V4357" s="46"/>
      <c r="W4357" s="46"/>
      <c r="X4357" s="46"/>
      <c r="Y4357" s="46"/>
    </row>
    <row r="4358" spans="1:25" ht="15" customHeight="1" x14ac:dyDescent="0.2">
      <c r="A4358" s="46"/>
      <c r="B4358" s="260" t="s">
        <v>918</v>
      </c>
      <c r="C4358" s="275" t="s">
        <v>3090</v>
      </c>
      <c r="D4358" s="260" t="s">
        <v>47</v>
      </c>
      <c r="E4358" s="260" t="s">
        <v>3091</v>
      </c>
      <c r="F4358" s="388" t="s">
        <v>4001</v>
      </c>
      <c r="G4358" s="388"/>
      <c r="H4358" s="274" t="s">
        <v>97</v>
      </c>
      <c r="I4358" s="277">
        <v>1</v>
      </c>
      <c r="J4358" s="276">
        <v>10.83</v>
      </c>
      <c r="K4358" s="276">
        <v>10.83</v>
      </c>
      <c r="O4358" s="46"/>
      <c r="P4358" s="46"/>
      <c r="Q4358" s="46"/>
      <c r="R4358" s="46"/>
      <c r="S4358" s="46"/>
      <c r="T4358" s="46"/>
      <c r="U4358" s="46"/>
      <c r="V4358" s="46"/>
      <c r="W4358" s="46"/>
      <c r="X4358" s="46"/>
      <c r="Y4358" s="46"/>
    </row>
    <row r="4359" spans="1:25" ht="15" customHeight="1" x14ac:dyDescent="0.2">
      <c r="A4359" s="46"/>
      <c r="B4359" s="261" t="s">
        <v>953</v>
      </c>
      <c r="C4359" s="280" t="s">
        <v>1108</v>
      </c>
      <c r="D4359" s="261" t="s">
        <v>47</v>
      </c>
      <c r="E4359" s="261" t="s">
        <v>1109</v>
      </c>
      <c r="F4359" s="385" t="s">
        <v>3970</v>
      </c>
      <c r="G4359" s="385"/>
      <c r="H4359" s="279" t="s">
        <v>950</v>
      </c>
      <c r="I4359" s="282">
        <v>4.1000000000000002E-2</v>
      </c>
      <c r="J4359" s="281">
        <v>26.59</v>
      </c>
      <c r="K4359" s="281">
        <v>1.0900000000000001</v>
      </c>
      <c r="O4359" s="46"/>
      <c r="P4359" s="46"/>
      <c r="Q4359" s="46"/>
      <c r="R4359" s="46"/>
      <c r="S4359" s="46"/>
      <c r="T4359" s="46"/>
      <c r="U4359" s="46"/>
      <c r="V4359" s="46"/>
      <c r="W4359" s="46"/>
      <c r="X4359" s="46"/>
      <c r="Y4359" s="46"/>
    </row>
    <row r="4360" spans="1:25" ht="15" customHeight="1" x14ac:dyDescent="0.2">
      <c r="A4360" s="46"/>
      <c r="B4360" s="261" t="s">
        <v>953</v>
      </c>
      <c r="C4360" s="280" t="s">
        <v>1106</v>
      </c>
      <c r="D4360" s="261" t="s">
        <v>47</v>
      </c>
      <c r="E4360" s="261" t="s">
        <v>1107</v>
      </c>
      <c r="F4360" s="385" t="s">
        <v>3970</v>
      </c>
      <c r="G4360" s="385"/>
      <c r="H4360" s="279" t="s">
        <v>950</v>
      </c>
      <c r="I4360" s="282">
        <v>6.1499999999999999E-2</v>
      </c>
      <c r="J4360" s="281">
        <v>35.29</v>
      </c>
      <c r="K4360" s="281">
        <v>2.17</v>
      </c>
      <c r="O4360" s="46"/>
      <c r="P4360" s="46"/>
      <c r="Q4360" s="46"/>
      <c r="R4360" s="46"/>
      <c r="S4360" s="46"/>
      <c r="T4360" s="46"/>
      <c r="U4360" s="46"/>
      <c r="V4360" s="46"/>
      <c r="W4360" s="46"/>
      <c r="X4360" s="46"/>
      <c r="Y4360" s="46"/>
    </row>
    <row r="4361" spans="1:25" ht="15" customHeight="1" x14ac:dyDescent="0.2">
      <c r="A4361" s="46"/>
      <c r="B4361" s="262" t="s">
        <v>919</v>
      </c>
      <c r="C4361" s="284" t="s">
        <v>1909</v>
      </c>
      <c r="D4361" s="262" t="s">
        <v>47</v>
      </c>
      <c r="E4361" s="262" t="s">
        <v>1910</v>
      </c>
      <c r="F4361" s="389" t="s">
        <v>923</v>
      </c>
      <c r="G4361" s="389"/>
      <c r="H4361" s="283" t="s">
        <v>97</v>
      </c>
      <c r="I4361" s="286">
        <v>1</v>
      </c>
      <c r="J4361" s="285">
        <v>7.57</v>
      </c>
      <c r="K4361" s="285">
        <v>7.57</v>
      </c>
      <c r="O4361" s="46"/>
      <c r="P4361" s="46"/>
      <c r="Q4361" s="46"/>
      <c r="R4361" s="46"/>
      <c r="S4361" s="46"/>
      <c r="T4361" s="46"/>
      <c r="U4361" s="46"/>
      <c r="V4361" s="46"/>
      <c r="W4361" s="46"/>
      <c r="X4361" s="46"/>
      <c r="Y4361" s="46"/>
    </row>
    <row r="4362" spans="1:25" ht="15" customHeight="1" x14ac:dyDescent="0.2">
      <c r="A4362" s="46"/>
      <c r="B4362" s="263"/>
      <c r="C4362" s="263"/>
      <c r="D4362" s="263"/>
      <c r="E4362" s="263"/>
      <c r="F4362" s="263" t="s">
        <v>924</v>
      </c>
      <c r="G4362" s="289">
        <v>2.82</v>
      </c>
      <c r="H4362" s="263" t="s">
        <v>925</v>
      </c>
      <c r="I4362" s="289">
        <v>0</v>
      </c>
      <c r="J4362" s="263" t="s">
        <v>926</v>
      </c>
      <c r="K4362" s="289">
        <v>2.82</v>
      </c>
      <c r="O4362" s="46"/>
      <c r="P4362" s="46"/>
      <c r="Q4362" s="46"/>
      <c r="R4362" s="46"/>
      <c r="S4362" s="46"/>
      <c r="T4362" s="46"/>
      <c r="U4362" s="46"/>
      <c r="V4362" s="46"/>
      <c r="W4362" s="46"/>
      <c r="X4362" s="46"/>
      <c r="Y4362" s="46"/>
    </row>
    <row r="4363" spans="1:25" ht="15" customHeight="1" thickBot="1" x14ac:dyDescent="0.25">
      <c r="A4363" s="46"/>
      <c r="B4363" s="263"/>
      <c r="C4363" s="263"/>
      <c r="D4363" s="263"/>
      <c r="E4363" s="263"/>
      <c r="F4363" s="263" t="s">
        <v>927</v>
      </c>
      <c r="G4363" s="289">
        <v>2.25</v>
      </c>
      <c r="H4363" s="263"/>
      <c r="I4363" s="386" t="s">
        <v>928</v>
      </c>
      <c r="J4363" s="386"/>
      <c r="K4363" s="289">
        <v>13.08</v>
      </c>
      <c r="O4363" s="46"/>
      <c r="P4363" s="46"/>
      <c r="Q4363" s="46"/>
      <c r="R4363" s="46"/>
      <c r="S4363" s="46"/>
      <c r="T4363" s="46"/>
      <c r="U4363" s="46"/>
      <c r="V4363" s="46"/>
      <c r="W4363" s="46"/>
      <c r="X4363" s="46"/>
      <c r="Y4363" s="46"/>
    </row>
    <row r="4364" spans="1:25" ht="15" customHeight="1" thickTop="1" x14ac:dyDescent="0.2">
      <c r="A4364" s="46"/>
      <c r="B4364" s="278"/>
      <c r="C4364" s="278"/>
      <c r="D4364" s="278"/>
      <c r="E4364" s="278"/>
      <c r="F4364" s="278"/>
      <c r="G4364" s="278"/>
      <c r="H4364" s="278"/>
      <c r="I4364" s="278"/>
      <c r="J4364" s="278"/>
      <c r="K4364" s="278"/>
      <c r="O4364" s="46"/>
      <c r="P4364" s="46"/>
      <c r="Q4364" s="46"/>
      <c r="R4364" s="46"/>
      <c r="S4364" s="46"/>
      <c r="T4364" s="46"/>
      <c r="U4364" s="46"/>
      <c r="V4364" s="46"/>
      <c r="W4364" s="46"/>
      <c r="X4364" s="46"/>
      <c r="Y4364" s="46"/>
    </row>
    <row r="4365" spans="1:25" ht="15" customHeight="1" x14ac:dyDescent="0.2">
      <c r="A4365" s="46"/>
      <c r="B4365" s="259"/>
      <c r="C4365" s="267" t="s">
        <v>24</v>
      </c>
      <c r="D4365" s="259" t="s">
        <v>25</v>
      </c>
      <c r="E4365" s="259" t="s">
        <v>26</v>
      </c>
      <c r="F4365" s="387" t="s">
        <v>917</v>
      </c>
      <c r="G4365" s="387"/>
      <c r="H4365" s="271" t="s">
        <v>27</v>
      </c>
      <c r="I4365" s="267" t="s">
        <v>28</v>
      </c>
      <c r="J4365" s="267" t="s">
        <v>29</v>
      </c>
      <c r="K4365" s="267" t="s">
        <v>30</v>
      </c>
      <c r="O4365" s="46"/>
      <c r="P4365" s="46"/>
      <c r="Q4365" s="46"/>
      <c r="R4365" s="46"/>
      <c r="S4365" s="46"/>
      <c r="T4365" s="46"/>
      <c r="U4365" s="46"/>
      <c r="V4365" s="46"/>
      <c r="W4365" s="46"/>
      <c r="X4365" s="46"/>
      <c r="Y4365" s="46"/>
    </row>
    <row r="4366" spans="1:25" ht="15" customHeight="1" x14ac:dyDescent="0.2">
      <c r="A4366" s="46"/>
      <c r="B4366" s="260" t="s">
        <v>918</v>
      </c>
      <c r="C4366" s="275" t="s">
        <v>1559</v>
      </c>
      <c r="D4366" s="260" t="s">
        <v>47</v>
      </c>
      <c r="E4366" s="260" t="s">
        <v>1560</v>
      </c>
      <c r="F4366" s="388" t="s">
        <v>3970</v>
      </c>
      <c r="G4366" s="388"/>
      <c r="H4366" s="274" t="s">
        <v>950</v>
      </c>
      <c r="I4366" s="277">
        <v>1</v>
      </c>
      <c r="J4366" s="276">
        <v>17.57</v>
      </c>
      <c r="K4366" s="276">
        <v>17.57</v>
      </c>
      <c r="O4366" s="46"/>
      <c r="P4366" s="46"/>
      <c r="Q4366" s="46"/>
      <c r="R4366" s="46"/>
      <c r="S4366" s="46"/>
      <c r="T4366" s="46"/>
      <c r="U4366" s="46"/>
      <c r="V4366" s="46"/>
      <c r="W4366" s="46"/>
      <c r="X4366" s="46"/>
      <c r="Y4366" s="46"/>
    </row>
    <row r="4367" spans="1:25" ht="15" customHeight="1" x14ac:dyDescent="0.2">
      <c r="A4367" s="46"/>
      <c r="B4367" s="261" t="s">
        <v>953</v>
      </c>
      <c r="C4367" s="280" t="s">
        <v>1918</v>
      </c>
      <c r="D4367" s="261" t="s">
        <v>47</v>
      </c>
      <c r="E4367" s="261" t="s">
        <v>1919</v>
      </c>
      <c r="F4367" s="385" t="s">
        <v>3970</v>
      </c>
      <c r="G4367" s="385"/>
      <c r="H4367" s="279" t="s">
        <v>950</v>
      </c>
      <c r="I4367" s="282">
        <v>1</v>
      </c>
      <c r="J4367" s="281">
        <v>0.21</v>
      </c>
      <c r="K4367" s="281">
        <v>0.21</v>
      </c>
      <c r="O4367" s="46"/>
      <c r="P4367" s="46"/>
      <c r="Q4367" s="46"/>
      <c r="R4367" s="46"/>
      <c r="S4367" s="46"/>
      <c r="T4367" s="46"/>
      <c r="U4367" s="46"/>
      <c r="V4367" s="46"/>
      <c r="W4367" s="46"/>
      <c r="X4367" s="46"/>
      <c r="Y4367" s="46"/>
    </row>
    <row r="4368" spans="1:25" ht="15" customHeight="1" x14ac:dyDescent="0.2">
      <c r="A4368" s="46"/>
      <c r="B4368" s="262" t="s">
        <v>919</v>
      </c>
      <c r="C4368" s="284" t="s">
        <v>1856</v>
      </c>
      <c r="D4368" s="262" t="s">
        <v>47</v>
      </c>
      <c r="E4368" s="262" t="s">
        <v>1857</v>
      </c>
      <c r="F4368" s="389" t="s">
        <v>923</v>
      </c>
      <c r="G4368" s="389"/>
      <c r="H4368" s="283" t="s">
        <v>950</v>
      </c>
      <c r="I4368" s="286">
        <v>1</v>
      </c>
      <c r="J4368" s="285">
        <v>0.08</v>
      </c>
      <c r="K4368" s="285">
        <v>0.08</v>
      </c>
      <c r="O4368" s="46"/>
      <c r="P4368" s="46"/>
      <c r="Q4368" s="46"/>
      <c r="R4368" s="46"/>
      <c r="S4368" s="46"/>
      <c r="T4368" s="46"/>
      <c r="U4368" s="46"/>
      <c r="V4368" s="46"/>
      <c r="W4368" s="46"/>
      <c r="X4368" s="46"/>
      <c r="Y4368" s="46"/>
    </row>
    <row r="4369" spans="1:25" ht="15" customHeight="1" x14ac:dyDescent="0.2">
      <c r="A4369" s="46"/>
      <c r="B4369" s="262" t="s">
        <v>919</v>
      </c>
      <c r="C4369" s="284" t="s">
        <v>1880</v>
      </c>
      <c r="D4369" s="262" t="s">
        <v>47</v>
      </c>
      <c r="E4369" s="262" t="s">
        <v>1881</v>
      </c>
      <c r="F4369" s="389" t="s">
        <v>923</v>
      </c>
      <c r="G4369" s="389"/>
      <c r="H4369" s="283" t="s">
        <v>950</v>
      </c>
      <c r="I4369" s="286">
        <v>1</v>
      </c>
      <c r="J4369" s="285">
        <v>0.89</v>
      </c>
      <c r="K4369" s="285">
        <v>0.89</v>
      </c>
      <c r="O4369" s="46"/>
      <c r="P4369" s="46"/>
      <c r="Q4369" s="46"/>
      <c r="R4369" s="46"/>
      <c r="S4369" s="46"/>
      <c r="T4369" s="46"/>
      <c r="U4369" s="46"/>
      <c r="V4369" s="46"/>
      <c r="W4369" s="46"/>
      <c r="X4369" s="46"/>
      <c r="Y4369" s="46"/>
    </row>
    <row r="4370" spans="1:25" ht="15" customHeight="1" x14ac:dyDescent="0.2">
      <c r="A4370" s="46"/>
      <c r="B4370" s="262" t="s">
        <v>919</v>
      </c>
      <c r="C4370" s="284" t="s">
        <v>1858</v>
      </c>
      <c r="D4370" s="262" t="s">
        <v>47</v>
      </c>
      <c r="E4370" s="262" t="s">
        <v>1859</v>
      </c>
      <c r="F4370" s="389" t="s">
        <v>923</v>
      </c>
      <c r="G4370" s="389"/>
      <c r="H4370" s="283" t="s">
        <v>950</v>
      </c>
      <c r="I4370" s="286">
        <v>1</v>
      </c>
      <c r="J4370" s="285">
        <v>1.43</v>
      </c>
      <c r="K4370" s="285">
        <v>1.43</v>
      </c>
      <c r="O4370" s="46"/>
      <c r="P4370" s="46"/>
      <c r="Q4370" s="46"/>
      <c r="R4370" s="46"/>
      <c r="S4370" s="46"/>
      <c r="T4370" s="46"/>
      <c r="U4370" s="46"/>
      <c r="V4370" s="46"/>
      <c r="W4370" s="46"/>
      <c r="X4370" s="46"/>
      <c r="Y4370" s="46"/>
    </row>
    <row r="4371" spans="1:25" ht="15" customHeight="1" x14ac:dyDescent="0.2">
      <c r="A4371" s="46"/>
      <c r="B4371" s="262" t="s">
        <v>919</v>
      </c>
      <c r="C4371" s="284" t="s">
        <v>1864</v>
      </c>
      <c r="D4371" s="262" t="s">
        <v>47</v>
      </c>
      <c r="E4371" s="262" t="s">
        <v>1865</v>
      </c>
      <c r="F4371" s="389" t="s">
        <v>923</v>
      </c>
      <c r="G4371" s="389"/>
      <c r="H4371" s="283" t="s">
        <v>950</v>
      </c>
      <c r="I4371" s="286">
        <v>1</v>
      </c>
      <c r="J4371" s="285">
        <v>0.61</v>
      </c>
      <c r="K4371" s="285">
        <v>0.61</v>
      </c>
      <c r="O4371" s="46"/>
      <c r="P4371" s="46"/>
      <c r="Q4371" s="46"/>
      <c r="R4371" s="46"/>
      <c r="S4371" s="46"/>
      <c r="T4371" s="46"/>
      <c r="U4371" s="46"/>
      <c r="V4371" s="46"/>
      <c r="W4371" s="46"/>
      <c r="X4371" s="46"/>
      <c r="Y4371" s="46"/>
    </row>
    <row r="4372" spans="1:25" ht="15" customHeight="1" x14ac:dyDescent="0.2">
      <c r="A4372" s="46"/>
      <c r="B4372" s="262" t="s">
        <v>919</v>
      </c>
      <c r="C4372" s="284" t="s">
        <v>1866</v>
      </c>
      <c r="D4372" s="262" t="s">
        <v>47</v>
      </c>
      <c r="E4372" s="262" t="s">
        <v>1867</v>
      </c>
      <c r="F4372" s="389" t="s">
        <v>923</v>
      </c>
      <c r="G4372" s="389"/>
      <c r="H4372" s="283" t="s">
        <v>950</v>
      </c>
      <c r="I4372" s="286">
        <v>1</v>
      </c>
      <c r="J4372" s="285">
        <v>0.01</v>
      </c>
      <c r="K4372" s="285">
        <v>0.01</v>
      </c>
      <c r="O4372" s="46"/>
      <c r="P4372" s="46"/>
      <c r="Q4372" s="46"/>
      <c r="R4372" s="46"/>
      <c r="S4372" s="46"/>
      <c r="T4372" s="46"/>
      <c r="U4372" s="46"/>
      <c r="V4372" s="46"/>
      <c r="W4372" s="46"/>
      <c r="X4372" s="46"/>
      <c r="Y4372" s="46"/>
    </row>
    <row r="4373" spans="1:25" ht="15" customHeight="1" x14ac:dyDescent="0.2">
      <c r="A4373" s="46"/>
      <c r="B4373" s="262" t="s">
        <v>919</v>
      </c>
      <c r="C4373" s="284" t="s">
        <v>1920</v>
      </c>
      <c r="D4373" s="262" t="s">
        <v>47</v>
      </c>
      <c r="E4373" s="262" t="s">
        <v>1921</v>
      </c>
      <c r="F4373" s="389" t="s">
        <v>920</v>
      </c>
      <c r="G4373" s="389"/>
      <c r="H4373" s="283" t="s">
        <v>950</v>
      </c>
      <c r="I4373" s="286">
        <v>1</v>
      </c>
      <c r="J4373" s="285">
        <v>14.33</v>
      </c>
      <c r="K4373" s="285">
        <v>14.33</v>
      </c>
      <c r="O4373" s="46"/>
      <c r="P4373" s="46"/>
      <c r="Q4373" s="46"/>
      <c r="R4373" s="46"/>
      <c r="S4373" s="46"/>
      <c r="T4373" s="46"/>
      <c r="U4373" s="46"/>
      <c r="V4373" s="46"/>
      <c r="W4373" s="46"/>
      <c r="X4373" s="46"/>
      <c r="Y4373" s="46"/>
    </row>
    <row r="4374" spans="1:25" ht="15" customHeight="1" x14ac:dyDescent="0.2">
      <c r="A4374" s="46"/>
      <c r="B4374" s="262" t="s">
        <v>919</v>
      </c>
      <c r="C4374" s="284" t="s">
        <v>1878</v>
      </c>
      <c r="D4374" s="262" t="s">
        <v>47</v>
      </c>
      <c r="E4374" s="262" t="s">
        <v>1879</v>
      </c>
      <c r="F4374" s="389" t="s">
        <v>923</v>
      </c>
      <c r="G4374" s="389"/>
      <c r="H4374" s="283" t="s">
        <v>950</v>
      </c>
      <c r="I4374" s="286">
        <v>1</v>
      </c>
      <c r="J4374" s="285">
        <v>0.01</v>
      </c>
      <c r="K4374" s="285">
        <v>0.01</v>
      </c>
      <c r="O4374" s="46"/>
      <c r="P4374" s="46"/>
      <c r="Q4374" s="46"/>
      <c r="R4374" s="46"/>
      <c r="S4374" s="46"/>
      <c r="T4374" s="46"/>
      <c r="U4374" s="46"/>
      <c r="V4374" s="46"/>
      <c r="W4374" s="46"/>
      <c r="X4374" s="46"/>
      <c r="Y4374" s="46"/>
    </row>
    <row r="4375" spans="1:25" ht="15" customHeight="1" x14ac:dyDescent="0.2">
      <c r="A4375" s="46"/>
      <c r="B4375" s="263"/>
      <c r="C4375" s="263"/>
      <c r="D4375" s="263"/>
      <c r="E4375" s="263"/>
      <c r="F4375" s="263" t="s">
        <v>924</v>
      </c>
      <c r="G4375" s="289">
        <v>14.54</v>
      </c>
      <c r="H4375" s="263" t="s">
        <v>925</v>
      </c>
      <c r="I4375" s="289">
        <v>0</v>
      </c>
      <c r="J4375" s="263" t="s">
        <v>926</v>
      </c>
      <c r="K4375" s="289">
        <v>14.54</v>
      </c>
      <c r="O4375" s="46"/>
      <c r="P4375" s="46"/>
      <c r="Q4375" s="46"/>
      <c r="R4375" s="46"/>
      <c r="S4375" s="46"/>
      <c r="T4375" s="46"/>
      <c r="U4375" s="46"/>
      <c r="V4375" s="46"/>
      <c r="W4375" s="46"/>
      <c r="X4375" s="46"/>
      <c r="Y4375" s="46"/>
    </row>
    <row r="4376" spans="1:25" ht="15" customHeight="1" thickBot="1" x14ac:dyDescent="0.25">
      <c r="A4376" s="46"/>
      <c r="B4376" s="263"/>
      <c r="C4376" s="263"/>
      <c r="D4376" s="263"/>
      <c r="E4376" s="263"/>
      <c r="F4376" s="263" t="s">
        <v>927</v>
      </c>
      <c r="G4376" s="289">
        <v>3.65</v>
      </c>
      <c r="H4376" s="263"/>
      <c r="I4376" s="386" t="s">
        <v>928</v>
      </c>
      <c r="J4376" s="386"/>
      <c r="K4376" s="289">
        <v>21.22</v>
      </c>
      <c r="O4376" s="46"/>
      <c r="P4376" s="46"/>
      <c r="Q4376" s="46"/>
      <c r="R4376" s="46"/>
      <c r="S4376" s="46"/>
      <c r="T4376" s="46"/>
      <c r="U4376" s="46"/>
      <c r="V4376" s="46"/>
      <c r="W4376" s="46"/>
      <c r="X4376" s="46"/>
      <c r="Y4376" s="46"/>
    </row>
    <row r="4377" spans="1:25" ht="15" customHeight="1" thickTop="1" x14ac:dyDescent="0.2">
      <c r="A4377" s="46"/>
      <c r="B4377" s="278"/>
      <c r="C4377" s="278"/>
      <c r="D4377" s="278"/>
      <c r="E4377" s="278"/>
      <c r="F4377" s="278"/>
      <c r="G4377" s="278"/>
      <c r="H4377" s="278"/>
      <c r="I4377" s="278"/>
      <c r="J4377" s="278"/>
      <c r="K4377" s="278"/>
      <c r="O4377" s="46"/>
      <c r="P4377" s="46"/>
      <c r="Q4377" s="46"/>
      <c r="R4377" s="46"/>
      <c r="S4377" s="46"/>
      <c r="T4377" s="46"/>
      <c r="U4377" s="46"/>
      <c r="V4377" s="46"/>
      <c r="W4377" s="46"/>
      <c r="X4377" s="46"/>
      <c r="Y4377" s="46"/>
    </row>
    <row r="4378" spans="1:25" ht="15" customHeight="1" x14ac:dyDescent="0.2">
      <c r="A4378" s="46"/>
      <c r="B4378" s="259"/>
      <c r="C4378" s="267" t="s">
        <v>24</v>
      </c>
      <c r="D4378" s="259" t="s">
        <v>25</v>
      </c>
      <c r="E4378" s="259" t="s">
        <v>26</v>
      </c>
      <c r="F4378" s="387" t="s">
        <v>917</v>
      </c>
      <c r="G4378" s="387"/>
      <c r="H4378" s="271" t="s">
        <v>27</v>
      </c>
      <c r="I4378" s="267" t="s">
        <v>28</v>
      </c>
      <c r="J4378" s="267" t="s">
        <v>29</v>
      </c>
      <c r="K4378" s="267" t="s">
        <v>30</v>
      </c>
      <c r="O4378" s="46"/>
      <c r="P4378" s="46"/>
      <c r="Q4378" s="46"/>
      <c r="R4378" s="46"/>
      <c r="S4378" s="46"/>
      <c r="T4378" s="46"/>
      <c r="U4378" s="46"/>
      <c r="V4378" s="46"/>
      <c r="W4378" s="46"/>
      <c r="X4378" s="46"/>
      <c r="Y4378" s="46"/>
    </row>
    <row r="4379" spans="1:25" ht="15" customHeight="1" x14ac:dyDescent="0.2">
      <c r="A4379" s="46"/>
      <c r="B4379" s="260" t="s">
        <v>918</v>
      </c>
      <c r="C4379" s="275" t="s">
        <v>990</v>
      </c>
      <c r="D4379" s="260" t="s">
        <v>47</v>
      </c>
      <c r="E4379" s="260" t="s">
        <v>2634</v>
      </c>
      <c r="F4379" s="388" t="s">
        <v>3979</v>
      </c>
      <c r="G4379" s="388"/>
      <c r="H4379" s="274" t="s">
        <v>49</v>
      </c>
      <c r="I4379" s="277">
        <v>1</v>
      </c>
      <c r="J4379" s="276">
        <v>664.11</v>
      </c>
      <c r="K4379" s="276">
        <v>664.11</v>
      </c>
      <c r="O4379" s="46"/>
      <c r="P4379" s="46"/>
      <c r="Q4379" s="46"/>
      <c r="R4379" s="46"/>
      <c r="S4379" s="46"/>
      <c r="T4379" s="46"/>
      <c r="U4379" s="46"/>
      <c r="V4379" s="46"/>
      <c r="W4379" s="46"/>
      <c r="X4379" s="46"/>
      <c r="Y4379" s="46"/>
    </row>
    <row r="4380" spans="1:25" ht="15" customHeight="1" x14ac:dyDescent="0.2">
      <c r="A4380" s="46"/>
      <c r="B4380" s="261" t="s">
        <v>953</v>
      </c>
      <c r="C4380" s="280" t="s">
        <v>2872</v>
      </c>
      <c r="D4380" s="261" t="s">
        <v>47</v>
      </c>
      <c r="E4380" s="261" t="s">
        <v>2873</v>
      </c>
      <c r="F4380" s="385" t="s">
        <v>3985</v>
      </c>
      <c r="G4380" s="385"/>
      <c r="H4380" s="279" t="s">
        <v>1041</v>
      </c>
      <c r="I4380" s="282">
        <v>0.98652010000000001</v>
      </c>
      <c r="J4380" s="281">
        <v>84.92</v>
      </c>
      <c r="K4380" s="281">
        <v>83.77</v>
      </c>
      <c r="O4380" s="46"/>
      <c r="P4380" s="46"/>
      <c r="Q4380" s="46"/>
      <c r="R4380" s="46"/>
      <c r="S4380" s="46"/>
      <c r="T4380" s="46"/>
      <c r="U4380" s="46"/>
      <c r="V4380" s="46"/>
      <c r="W4380" s="46"/>
      <c r="X4380" s="46"/>
      <c r="Y4380" s="46"/>
    </row>
    <row r="4381" spans="1:25" ht="15" customHeight="1" x14ac:dyDescent="0.2">
      <c r="A4381" s="46"/>
      <c r="B4381" s="261" t="s">
        <v>953</v>
      </c>
      <c r="C4381" s="280" t="s">
        <v>1922</v>
      </c>
      <c r="D4381" s="261" t="s">
        <v>47</v>
      </c>
      <c r="E4381" s="261" t="s">
        <v>1923</v>
      </c>
      <c r="F4381" s="385" t="s">
        <v>3985</v>
      </c>
      <c r="G4381" s="385"/>
      <c r="H4381" s="279" t="s">
        <v>1035</v>
      </c>
      <c r="I4381" s="282">
        <v>7.3160000000000003E-2</v>
      </c>
      <c r="J4381" s="281">
        <v>289.97000000000003</v>
      </c>
      <c r="K4381" s="281">
        <v>21.21</v>
      </c>
      <c r="O4381" s="46"/>
      <c r="P4381" s="46"/>
      <c r="Q4381" s="46"/>
      <c r="R4381" s="46"/>
      <c r="S4381" s="46"/>
      <c r="T4381" s="46"/>
      <c r="U4381" s="46"/>
      <c r="V4381" s="46"/>
      <c r="W4381" s="46"/>
      <c r="X4381" s="46"/>
      <c r="Y4381" s="46"/>
    </row>
    <row r="4382" spans="1:25" ht="15" customHeight="1" x14ac:dyDescent="0.2">
      <c r="A4382" s="46"/>
      <c r="B4382" s="261" t="s">
        <v>953</v>
      </c>
      <c r="C4382" s="280" t="s">
        <v>988</v>
      </c>
      <c r="D4382" s="261" t="s">
        <v>47</v>
      </c>
      <c r="E4382" s="261" t="s">
        <v>989</v>
      </c>
      <c r="F4382" s="385" t="s">
        <v>3970</v>
      </c>
      <c r="G4382" s="385"/>
      <c r="H4382" s="279" t="s">
        <v>950</v>
      </c>
      <c r="I4382" s="282">
        <v>0.91490910000000003</v>
      </c>
      <c r="J4382" s="281">
        <v>27.19</v>
      </c>
      <c r="K4382" s="281">
        <v>24.87</v>
      </c>
      <c r="O4382" s="46"/>
      <c r="P4382" s="46"/>
      <c r="Q4382" s="46"/>
      <c r="R4382" s="46"/>
      <c r="S4382" s="46"/>
      <c r="T4382" s="46"/>
      <c r="U4382" s="46"/>
      <c r="V4382" s="46"/>
      <c r="W4382" s="46"/>
      <c r="X4382" s="46"/>
      <c r="Y4382" s="46"/>
    </row>
    <row r="4383" spans="1:25" ht="15" customHeight="1" x14ac:dyDescent="0.2">
      <c r="A4383" s="46"/>
      <c r="B4383" s="261" t="s">
        <v>953</v>
      </c>
      <c r="C4383" s="280" t="s">
        <v>991</v>
      </c>
      <c r="D4383" s="261" t="s">
        <v>47</v>
      </c>
      <c r="E4383" s="261" t="s">
        <v>992</v>
      </c>
      <c r="F4383" s="385" t="s">
        <v>3970</v>
      </c>
      <c r="G4383" s="385"/>
      <c r="H4383" s="279" t="s">
        <v>950</v>
      </c>
      <c r="I4383" s="282">
        <v>4.1170909</v>
      </c>
      <c r="J4383" s="281">
        <v>43.64</v>
      </c>
      <c r="K4383" s="281">
        <v>179.66</v>
      </c>
      <c r="O4383" s="46"/>
      <c r="P4383" s="46"/>
      <c r="Q4383" s="46"/>
      <c r="R4383" s="46"/>
      <c r="S4383" s="46"/>
      <c r="T4383" s="46"/>
      <c r="U4383" s="46"/>
      <c r="V4383" s="46"/>
      <c r="W4383" s="46"/>
      <c r="X4383" s="46"/>
      <c r="Y4383" s="46"/>
    </row>
    <row r="4384" spans="1:25" ht="15" customHeight="1" x14ac:dyDescent="0.2">
      <c r="A4384" s="46"/>
      <c r="B4384" s="262" t="s">
        <v>919</v>
      </c>
      <c r="C4384" s="284" t="s">
        <v>1924</v>
      </c>
      <c r="D4384" s="262" t="s">
        <v>47</v>
      </c>
      <c r="E4384" s="262" t="s">
        <v>1925</v>
      </c>
      <c r="F4384" s="389" t="s">
        <v>923</v>
      </c>
      <c r="G4384" s="389"/>
      <c r="H4384" s="283" t="s">
        <v>83</v>
      </c>
      <c r="I4384" s="286">
        <v>9</v>
      </c>
      <c r="J4384" s="285">
        <v>39.4</v>
      </c>
      <c r="K4384" s="285">
        <v>354.6</v>
      </c>
      <c r="O4384" s="46"/>
      <c r="P4384" s="46"/>
      <c r="Q4384" s="46"/>
      <c r="R4384" s="46"/>
      <c r="S4384" s="46"/>
      <c r="T4384" s="46"/>
      <c r="U4384" s="46"/>
      <c r="V4384" s="46"/>
      <c r="W4384" s="46"/>
      <c r="X4384" s="46"/>
      <c r="Y4384" s="46"/>
    </row>
    <row r="4385" spans="1:25" ht="15" customHeight="1" x14ac:dyDescent="0.2">
      <c r="A4385" s="46"/>
      <c r="B4385" s="263"/>
      <c r="C4385" s="263"/>
      <c r="D4385" s="263"/>
      <c r="E4385" s="263"/>
      <c r="F4385" s="263" t="s">
        <v>924</v>
      </c>
      <c r="G4385" s="289">
        <v>227.37</v>
      </c>
      <c r="H4385" s="263" t="s">
        <v>925</v>
      </c>
      <c r="I4385" s="289">
        <v>0</v>
      </c>
      <c r="J4385" s="263" t="s">
        <v>926</v>
      </c>
      <c r="K4385" s="289">
        <v>227.37</v>
      </c>
      <c r="O4385" s="46"/>
      <c r="P4385" s="46"/>
      <c r="Q4385" s="46"/>
      <c r="R4385" s="46"/>
      <c r="S4385" s="46"/>
      <c r="T4385" s="46"/>
      <c r="U4385" s="46"/>
      <c r="V4385" s="46"/>
      <c r="W4385" s="46"/>
      <c r="X4385" s="46"/>
      <c r="Y4385" s="46"/>
    </row>
    <row r="4386" spans="1:25" ht="15" customHeight="1" thickBot="1" x14ac:dyDescent="0.25">
      <c r="A4386" s="46"/>
      <c r="B4386" s="263"/>
      <c r="C4386" s="263"/>
      <c r="D4386" s="263"/>
      <c r="E4386" s="263"/>
      <c r="F4386" s="263" t="s">
        <v>927</v>
      </c>
      <c r="G4386" s="289">
        <v>138.19999999999999</v>
      </c>
      <c r="H4386" s="263"/>
      <c r="I4386" s="386" t="s">
        <v>928</v>
      </c>
      <c r="J4386" s="386"/>
      <c r="K4386" s="289">
        <v>802.31</v>
      </c>
      <c r="O4386" s="46"/>
      <c r="P4386" s="46"/>
      <c r="Q4386" s="46"/>
      <c r="R4386" s="46"/>
      <c r="S4386" s="46"/>
      <c r="T4386" s="46"/>
      <c r="U4386" s="46"/>
      <c r="V4386" s="46"/>
      <c r="W4386" s="46"/>
      <c r="X4386" s="46"/>
      <c r="Y4386" s="46"/>
    </row>
    <row r="4387" spans="1:25" ht="15" customHeight="1" thickTop="1" x14ac:dyDescent="0.2">
      <c r="A4387" s="46"/>
      <c r="B4387" s="278"/>
      <c r="C4387" s="278"/>
      <c r="D4387" s="278"/>
      <c r="E4387" s="278"/>
      <c r="F4387" s="278"/>
      <c r="G4387" s="278"/>
      <c r="H4387" s="278"/>
      <c r="I4387" s="278"/>
      <c r="J4387" s="278"/>
      <c r="K4387" s="278"/>
      <c r="O4387" s="46"/>
      <c r="P4387" s="46"/>
      <c r="Q4387" s="46"/>
      <c r="R4387" s="46"/>
      <c r="S4387" s="46"/>
      <c r="T4387" s="46"/>
      <c r="U4387" s="46"/>
      <c r="V4387" s="46"/>
      <c r="W4387" s="46"/>
      <c r="X4387" s="46"/>
      <c r="Y4387" s="46"/>
    </row>
    <row r="4388" spans="1:25" ht="15" customHeight="1" x14ac:dyDescent="0.2">
      <c r="A4388" s="46"/>
      <c r="B4388" s="259"/>
      <c r="C4388" s="267" t="s">
        <v>24</v>
      </c>
      <c r="D4388" s="259" t="s">
        <v>25</v>
      </c>
      <c r="E4388" s="259" t="s">
        <v>26</v>
      </c>
      <c r="F4388" s="387" t="s">
        <v>917</v>
      </c>
      <c r="G4388" s="387"/>
      <c r="H4388" s="271" t="s">
        <v>27</v>
      </c>
      <c r="I4388" s="267" t="s">
        <v>28</v>
      </c>
      <c r="J4388" s="267" t="s">
        <v>29</v>
      </c>
      <c r="K4388" s="267" t="s">
        <v>30</v>
      </c>
      <c r="O4388" s="46"/>
      <c r="P4388" s="46"/>
      <c r="Q4388" s="46"/>
      <c r="R4388" s="46"/>
      <c r="S4388" s="46"/>
      <c r="T4388" s="46"/>
      <c r="U4388" s="46"/>
      <c r="V4388" s="46"/>
      <c r="W4388" s="46"/>
      <c r="X4388" s="46"/>
      <c r="Y4388" s="46"/>
    </row>
    <row r="4389" spans="1:25" ht="15" customHeight="1" x14ac:dyDescent="0.2">
      <c r="A4389" s="46"/>
      <c r="B4389" s="260" t="s">
        <v>918</v>
      </c>
      <c r="C4389" s="275" t="s">
        <v>988</v>
      </c>
      <c r="D4389" s="260" t="s">
        <v>47</v>
      </c>
      <c r="E4389" s="260" t="s">
        <v>989</v>
      </c>
      <c r="F4389" s="388" t="s">
        <v>3970</v>
      </c>
      <c r="G4389" s="388"/>
      <c r="H4389" s="274" t="s">
        <v>950</v>
      </c>
      <c r="I4389" s="277">
        <v>1</v>
      </c>
      <c r="J4389" s="276">
        <v>27.19</v>
      </c>
      <c r="K4389" s="276">
        <v>27.19</v>
      </c>
      <c r="O4389" s="46"/>
      <c r="P4389" s="46"/>
      <c r="Q4389" s="46"/>
      <c r="R4389" s="46"/>
      <c r="S4389" s="46"/>
      <c r="T4389" s="46"/>
      <c r="U4389" s="46"/>
      <c r="V4389" s="46"/>
      <c r="W4389" s="46"/>
      <c r="X4389" s="46"/>
      <c r="Y4389" s="46"/>
    </row>
    <row r="4390" spans="1:25" ht="15" customHeight="1" x14ac:dyDescent="0.2">
      <c r="A4390" s="46"/>
      <c r="B4390" s="261" t="s">
        <v>953</v>
      </c>
      <c r="C4390" s="280" t="s">
        <v>1926</v>
      </c>
      <c r="D4390" s="261" t="s">
        <v>47</v>
      </c>
      <c r="E4390" s="261" t="s">
        <v>1927</v>
      </c>
      <c r="F4390" s="385" t="s">
        <v>3970</v>
      </c>
      <c r="G4390" s="385"/>
      <c r="H4390" s="279" t="s">
        <v>950</v>
      </c>
      <c r="I4390" s="282">
        <v>1</v>
      </c>
      <c r="J4390" s="281">
        <v>0.82</v>
      </c>
      <c r="K4390" s="281">
        <v>0.82</v>
      </c>
      <c r="O4390" s="46"/>
      <c r="P4390" s="46"/>
      <c r="Q4390" s="46"/>
      <c r="R4390" s="46"/>
      <c r="S4390" s="46"/>
      <c r="T4390" s="46"/>
      <c r="U4390" s="46"/>
      <c r="V4390" s="46"/>
      <c r="W4390" s="46"/>
      <c r="X4390" s="46"/>
      <c r="Y4390" s="46"/>
    </row>
    <row r="4391" spans="1:25" ht="15" customHeight="1" x14ac:dyDescent="0.2">
      <c r="A4391" s="46"/>
      <c r="B4391" s="262" t="s">
        <v>919</v>
      </c>
      <c r="C4391" s="284" t="s">
        <v>1864</v>
      </c>
      <c r="D4391" s="262" t="s">
        <v>47</v>
      </c>
      <c r="E4391" s="262" t="s">
        <v>1865</v>
      </c>
      <c r="F4391" s="389" t="s">
        <v>923</v>
      </c>
      <c r="G4391" s="389"/>
      <c r="H4391" s="283" t="s">
        <v>950</v>
      </c>
      <c r="I4391" s="286">
        <v>1</v>
      </c>
      <c r="J4391" s="285">
        <v>0.61</v>
      </c>
      <c r="K4391" s="285">
        <v>0.61</v>
      </c>
      <c r="O4391" s="46"/>
      <c r="P4391" s="46"/>
      <c r="Q4391" s="46"/>
      <c r="R4391" s="46"/>
      <c r="S4391" s="46"/>
      <c r="T4391" s="46"/>
      <c r="U4391" s="46"/>
      <c r="V4391" s="46"/>
      <c r="W4391" s="46"/>
      <c r="X4391" s="46"/>
      <c r="Y4391" s="46"/>
    </row>
    <row r="4392" spans="1:25" ht="15" customHeight="1" x14ac:dyDescent="0.2">
      <c r="A4392" s="46"/>
      <c r="B4392" s="262" t="s">
        <v>919</v>
      </c>
      <c r="C4392" s="284" t="s">
        <v>1856</v>
      </c>
      <c r="D4392" s="262" t="s">
        <v>47</v>
      </c>
      <c r="E4392" s="262" t="s">
        <v>1857</v>
      </c>
      <c r="F4392" s="389" t="s">
        <v>923</v>
      </c>
      <c r="G4392" s="389"/>
      <c r="H4392" s="283" t="s">
        <v>950</v>
      </c>
      <c r="I4392" s="286">
        <v>1</v>
      </c>
      <c r="J4392" s="285">
        <v>0.08</v>
      </c>
      <c r="K4392" s="285">
        <v>0.08</v>
      </c>
      <c r="O4392" s="46"/>
      <c r="P4392" s="46"/>
      <c r="Q4392" s="46"/>
      <c r="R4392" s="46"/>
      <c r="S4392" s="46"/>
      <c r="T4392" s="46"/>
      <c r="U4392" s="46"/>
      <c r="V4392" s="46"/>
      <c r="W4392" s="46"/>
      <c r="X4392" s="46"/>
      <c r="Y4392" s="46"/>
    </row>
    <row r="4393" spans="1:25" ht="15" customHeight="1" x14ac:dyDescent="0.2">
      <c r="A4393" s="46"/>
      <c r="B4393" s="262" t="s">
        <v>919</v>
      </c>
      <c r="C4393" s="284" t="s">
        <v>1932</v>
      </c>
      <c r="D4393" s="262" t="s">
        <v>47</v>
      </c>
      <c r="E4393" s="262" t="s">
        <v>1933</v>
      </c>
      <c r="F4393" s="389" t="s">
        <v>923</v>
      </c>
      <c r="G4393" s="389"/>
      <c r="H4393" s="283" t="s">
        <v>950</v>
      </c>
      <c r="I4393" s="286">
        <v>1</v>
      </c>
      <c r="J4393" s="285">
        <v>0.86</v>
      </c>
      <c r="K4393" s="285">
        <v>0.86</v>
      </c>
      <c r="O4393" s="46"/>
      <c r="P4393" s="46"/>
      <c r="Q4393" s="46"/>
      <c r="R4393" s="46"/>
      <c r="S4393" s="46"/>
      <c r="T4393" s="46"/>
      <c r="U4393" s="46"/>
      <c r="V4393" s="46"/>
      <c r="W4393" s="46"/>
      <c r="X4393" s="46"/>
      <c r="Y4393" s="46"/>
    </row>
    <row r="4394" spans="1:25" ht="15" customHeight="1" x14ac:dyDescent="0.2">
      <c r="A4394" s="46"/>
      <c r="B4394" s="262" t="s">
        <v>919</v>
      </c>
      <c r="C4394" s="284" t="s">
        <v>1928</v>
      </c>
      <c r="D4394" s="262" t="s">
        <v>47</v>
      </c>
      <c r="E4394" s="262" t="s">
        <v>1929</v>
      </c>
      <c r="F4394" s="389" t="s">
        <v>920</v>
      </c>
      <c r="G4394" s="389"/>
      <c r="H4394" s="283" t="s">
        <v>950</v>
      </c>
      <c r="I4394" s="286">
        <v>1</v>
      </c>
      <c r="J4394" s="285">
        <v>22.12</v>
      </c>
      <c r="K4394" s="285">
        <v>22.12</v>
      </c>
      <c r="O4394" s="46"/>
      <c r="P4394" s="46"/>
      <c r="Q4394" s="46"/>
      <c r="R4394" s="46"/>
      <c r="S4394" s="46"/>
      <c r="T4394" s="46"/>
      <c r="U4394" s="46"/>
      <c r="V4394" s="46"/>
      <c r="W4394" s="46"/>
      <c r="X4394" s="46"/>
      <c r="Y4394" s="46"/>
    </row>
    <row r="4395" spans="1:25" ht="15" customHeight="1" x14ac:dyDescent="0.2">
      <c r="A4395" s="46"/>
      <c r="B4395" s="262" t="s">
        <v>919</v>
      </c>
      <c r="C4395" s="284" t="s">
        <v>1858</v>
      </c>
      <c r="D4395" s="262" t="s">
        <v>47</v>
      </c>
      <c r="E4395" s="262" t="s">
        <v>1859</v>
      </c>
      <c r="F4395" s="389" t="s">
        <v>923</v>
      </c>
      <c r="G4395" s="389"/>
      <c r="H4395" s="283" t="s">
        <v>950</v>
      </c>
      <c r="I4395" s="286">
        <v>1</v>
      </c>
      <c r="J4395" s="285">
        <v>1.43</v>
      </c>
      <c r="K4395" s="285">
        <v>1.43</v>
      </c>
      <c r="O4395" s="46"/>
      <c r="P4395" s="46"/>
      <c r="Q4395" s="46"/>
      <c r="R4395" s="46"/>
      <c r="S4395" s="46"/>
      <c r="T4395" s="46"/>
      <c r="U4395" s="46"/>
      <c r="V4395" s="46"/>
      <c r="W4395" s="46"/>
      <c r="X4395" s="46"/>
      <c r="Y4395" s="46"/>
    </row>
    <row r="4396" spans="1:25" ht="15" customHeight="1" x14ac:dyDescent="0.2">
      <c r="A4396" s="46"/>
      <c r="B4396" s="262" t="s">
        <v>919</v>
      </c>
      <c r="C4396" s="284" t="s">
        <v>1866</v>
      </c>
      <c r="D4396" s="262" t="s">
        <v>47</v>
      </c>
      <c r="E4396" s="262" t="s">
        <v>1867</v>
      </c>
      <c r="F4396" s="389" t="s">
        <v>923</v>
      </c>
      <c r="G4396" s="389"/>
      <c r="H4396" s="283" t="s">
        <v>950</v>
      </c>
      <c r="I4396" s="286">
        <v>1</v>
      </c>
      <c r="J4396" s="285">
        <v>0.01</v>
      </c>
      <c r="K4396" s="285">
        <v>0.01</v>
      </c>
      <c r="O4396" s="46"/>
      <c r="P4396" s="46"/>
      <c r="Q4396" s="46"/>
      <c r="R4396" s="46"/>
      <c r="S4396" s="46"/>
      <c r="T4396" s="46"/>
      <c r="U4396" s="46"/>
      <c r="V4396" s="46"/>
      <c r="W4396" s="46"/>
      <c r="X4396" s="46"/>
      <c r="Y4396" s="46"/>
    </row>
    <row r="4397" spans="1:25" ht="15" customHeight="1" x14ac:dyDescent="0.2">
      <c r="A4397" s="46"/>
      <c r="B4397" s="262" t="s">
        <v>919</v>
      </c>
      <c r="C4397" s="284" t="s">
        <v>1930</v>
      </c>
      <c r="D4397" s="262" t="s">
        <v>47</v>
      </c>
      <c r="E4397" s="262" t="s">
        <v>1931</v>
      </c>
      <c r="F4397" s="389" t="s">
        <v>923</v>
      </c>
      <c r="G4397" s="389"/>
      <c r="H4397" s="283" t="s">
        <v>950</v>
      </c>
      <c r="I4397" s="286">
        <v>1</v>
      </c>
      <c r="J4397" s="285">
        <v>1.26</v>
      </c>
      <c r="K4397" s="285">
        <v>1.26</v>
      </c>
      <c r="O4397" s="46"/>
      <c r="P4397" s="46"/>
      <c r="Q4397" s="46"/>
      <c r="R4397" s="46"/>
      <c r="S4397" s="46"/>
      <c r="T4397" s="46"/>
      <c r="U4397" s="46"/>
      <c r="V4397" s="46"/>
      <c r="W4397" s="46"/>
      <c r="X4397" s="46"/>
      <c r="Y4397" s="46"/>
    </row>
    <row r="4398" spans="1:25" ht="15" customHeight="1" x14ac:dyDescent="0.2">
      <c r="A4398" s="46"/>
      <c r="B4398" s="263"/>
      <c r="C4398" s="263"/>
      <c r="D4398" s="263"/>
      <c r="E4398" s="263"/>
      <c r="F4398" s="263" t="s">
        <v>924</v>
      </c>
      <c r="G4398" s="289">
        <v>22.94</v>
      </c>
      <c r="H4398" s="263" t="s">
        <v>925</v>
      </c>
      <c r="I4398" s="289">
        <v>0</v>
      </c>
      <c r="J4398" s="263" t="s">
        <v>926</v>
      </c>
      <c r="K4398" s="289">
        <v>22.94</v>
      </c>
      <c r="O4398" s="46"/>
      <c r="P4398" s="46"/>
      <c r="Q4398" s="46"/>
      <c r="R4398" s="46"/>
      <c r="S4398" s="46"/>
      <c r="T4398" s="46"/>
      <c r="U4398" s="46"/>
      <c r="V4398" s="46"/>
      <c r="W4398" s="46"/>
      <c r="X4398" s="46"/>
      <c r="Y4398" s="46"/>
    </row>
    <row r="4399" spans="1:25" ht="15" customHeight="1" thickBot="1" x14ac:dyDescent="0.25">
      <c r="A4399" s="46"/>
      <c r="B4399" s="263"/>
      <c r="C4399" s="263"/>
      <c r="D4399" s="263"/>
      <c r="E4399" s="263"/>
      <c r="F4399" s="263" t="s">
        <v>927</v>
      </c>
      <c r="G4399" s="289">
        <v>5.65</v>
      </c>
      <c r="H4399" s="263"/>
      <c r="I4399" s="386" t="s">
        <v>928</v>
      </c>
      <c r="J4399" s="386"/>
      <c r="K4399" s="289">
        <v>32.840000000000003</v>
      </c>
      <c r="O4399" s="46"/>
      <c r="P4399" s="46"/>
      <c r="Q4399" s="46"/>
      <c r="R4399" s="46"/>
      <c r="S4399" s="46"/>
      <c r="T4399" s="46"/>
      <c r="U4399" s="46"/>
      <c r="V4399" s="46"/>
      <c r="W4399" s="46"/>
      <c r="X4399" s="46"/>
      <c r="Y4399" s="46"/>
    </row>
    <row r="4400" spans="1:25" ht="15" customHeight="1" thickTop="1" x14ac:dyDescent="0.2">
      <c r="A4400" s="46"/>
      <c r="B4400" s="278"/>
      <c r="C4400" s="278"/>
      <c r="D4400" s="278"/>
      <c r="E4400" s="278"/>
      <c r="F4400" s="278"/>
      <c r="G4400" s="278"/>
      <c r="H4400" s="278"/>
      <c r="I4400" s="278"/>
      <c r="J4400" s="278"/>
      <c r="K4400" s="278"/>
      <c r="O4400" s="46"/>
      <c r="P4400" s="46"/>
      <c r="Q4400" s="46"/>
      <c r="R4400" s="46"/>
      <c r="S4400" s="46"/>
      <c r="T4400" s="46"/>
      <c r="U4400" s="46"/>
      <c r="V4400" s="46"/>
      <c r="W4400" s="46"/>
      <c r="X4400" s="46"/>
      <c r="Y4400" s="46"/>
    </row>
    <row r="4401" spans="1:25" ht="15" customHeight="1" x14ac:dyDescent="0.2">
      <c r="A4401" s="46"/>
      <c r="B4401" s="259"/>
      <c r="C4401" s="267" t="s">
        <v>24</v>
      </c>
      <c r="D4401" s="259" t="s">
        <v>25</v>
      </c>
      <c r="E4401" s="259" t="s">
        <v>26</v>
      </c>
      <c r="F4401" s="387" t="s">
        <v>917</v>
      </c>
      <c r="G4401" s="387"/>
      <c r="H4401" s="271" t="s">
        <v>27</v>
      </c>
      <c r="I4401" s="267" t="s">
        <v>28</v>
      </c>
      <c r="J4401" s="267" t="s">
        <v>29</v>
      </c>
      <c r="K4401" s="267" t="s">
        <v>30</v>
      </c>
      <c r="O4401" s="46"/>
      <c r="P4401" s="46"/>
      <c r="Q4401" s="46"/>
      <c r="R4401" s="46"/>
      <c r="S4401" s="46"/>
      <c r="T4401" s="46"/>
      <c r="U4401" s="46"/>
      <c r="V4401" s="46"/>
      <c r="W4401" s="46"/>
      <c r="X4401" s="46"/>
      <c r="Y4401" s="46"/>
    </row>
    <row r="4402" spans="1:25" ht="15" customHeight="1" x14ac:dyDescent="0.2">
      <c r="A4402" s="46"/>
      <c r="B4402" s="260" t="s">
        <v>918</v>
      </c>
      <c r="C4402" s="275" t="s">
        <v>957</v>
      </c>
      <c r="D4402" s="260" t="s">
        <v>47</v>
      </c>
      <c r="E4402" s="260" t="s">
        <v>958</v>
      </c>
      <c r="F4402" s="388" t="s">
        <v>3970</v>
      </c>
      <c r="G4402" s="388"/>
      <c r="H4402" s="274" t="s">
        <v>950</v>
      </c>
      <c r="I4402" s="277">
        <v>1</v>
      </c>
      <c r="J4402" s="276">
        <v>26.08</v>
      </c>
      <c r="K4402" s="276">
        <v>26.08</v>
      </c>
      <c r="O4402" s="46"/>
      <c r="P4402" s="46"/>
      <c r="Q4402" s="46"/>
      <c r="R4402" s="46"/>
      <c r="S4402" s="46"/>
      <c r="T4402" s="46"/>
      <c r="U4402" s="46"/>
      <c r="V4402" s="46"/>
      <c r="W4402" s="46"/>
      <c r="X4402" s="46"/>
      <c r="Y4402" s="46"/>
    </row>
    <row r="4403" spans="1:25" ht="15" customHeight="1" x14ac:dyDescent="0.2">
      <c r="A4403" s="46"/>
      <c r="B4403" s="261" t="s">
        <v>953</v>
      </c>
      <c r="C4403" s="280" t="s">
        <v>1934</v>
      </c>
      <c r="D4403" s="261" t="s">
        <v>47</v>
      </c>
      <c r="E4403" s="261" t="s">
        <v>1935</v>
      </c>
      <c r="F4403" s="385" t="s">
        <v>3970</v>
      </c>
      <c r="G4403" s="385"/>
      <c r="H4403" s="279" t="s">
        <v>950</v>
      </c>
      <c r="I4403" s="282">
        <v>1</v>
      </c>
      <c r="J4403" s="281">
        <v>0.39</v>
      </c>
      <c r="K4403" s="281">
        <v>0.39</v>
      </c>
      <c r="O4403" s="46"/>
      <c r="P4403" s="46"/>
      <c r="Q4403" s="46"/>
      <c r="R4403" s="46"/>
      <c r="S4403" s="46"/>
      <c r="T4403" s="46"/>
      <c r="U4403" s="46"/>
      <c r="V4403" s="46"/>
      <c r="W4403" s="46"/>
      <c r="X4403" s="46"/>
      <c r="Y4403" s="46"/>
    </row>
    <row r="4404" spans="1:25" ht="15" customHeight="1" x14ac:dyDescent="0.2">
      <c r="A4404" s="46"/>
      <c r="B4404" s="262" t="s">
        <v>919</v>
      </c>
      <c r="C4404" s="284" t="s">
        <v>1864</v>
      </c>
      <c r="D4404" s="262" t="s">
        <v>47</v>
      </c>
      <c r="E4404" s="262" t="s">
        <v>1865</v>
      </c>
      <c r="F4404" s="389" t="s">
        <v>923</v>
      </c>
      <c r="G4404" s="389"/>
      <c r="H4404" s="283" t="s">
        <v>950</v>
      </c>
      <c r="I4404" s="286">
        <v>1</v>
      </c>
      <c r="J4404" s="285">
        <v>0.61</v>
      </c>
      <c r="K4404" s="285">
        <v>0.61</v>
      </c>
      <c r="O4404" s="46"/>
      <c r="P4404" s="46"/>
      <c r="Q4404" s="46"/>
      <c r="R4404" s="46"/>
      <c r="S4404" s="46"/>
      <c r="T4404" s="46"/>
      <c r="U4404" s="46"/>
      <c r="V4404" s="46"/>
      <c r="W4404" s="46"/>
      <c r="X4404" s="46"/>
      <c r="Y4404" s="46"/>
    </row>
    <row r="4405" spans="1:25" ht="15" customHeight="1" x14ac:dyDescent="0.2">
      <c r="A4405" s="46"/>
      <c r="B4405" s="262" t="s">
        <v>919</v>
      </c>
      <c r="C4405" s="284" t="s">
        <v>1856</v>
      </c>
      <c r="D4405" s="262" t="s">
        <v>47</v>
      </c>
      <c r="E4405" s="262" t="s">
        <v>1857</v>
      </c>
      <c r="F4405" s="389" t="s">
        <v>923</v>
      </c>
      <c r="G4405" s="389"/>
      <c r="H4405" s="283" t="s">
        <v>950</v>
      </c>
      <c r="I4405" s="286">
        <v>1</v>
      </c>
      <c r="J4405" s="285">
        <v>0.08</v>
      </c>
      <c r="K4405" s="285">
        <v>0.08</v>
      </c>
      <c r="O4405" s="46"/>
      <c r="P4405" s="46"/>
      <c r="Q4405" s="46"/>
      <c r="R4405" s="46"/>
      <c r="S4405" s="46"/>
      <c r="T4405" s="46"/>
      <c r="U4405" s="46"/>
      <c r="V4405" s="46"/>
      <c r="W4405" s="46"/>
      <c r="X4405" s="46"/>
      <c r="Y4405" s="46"/>
    </row>
    <row r="4406" spans="1:25" ht="15" customHeight="1" x14ac:dyDescent="0.2">
      <c r="A4406" s="46"/>
      <c r="B4406" s="262" t="s">
        <v>919</v>
      </c>
      <c r="C4406" s="284" t="s">
        <v>1938</v>
      </c>
      <c r="D4406" s="262" t="s">
        <v>47</v>
      </c>
      <c r="E4406" s="262" t="s">
        <v>1939</v>
      </c>
      <c r="F4406" s="389" t="s">
        <v>923</v>
      </c>
      <c r="G4406" s="389"/>
      <c r="H4406" s="283" t="s">
        <v>950</v>
      </c>
      <c r="I4406" s="286">
        <v>1</v>
      </c>
      <c r="J4406" s="285">
        <v>1.1299999999999999</v>
      </c>
      <c r="K4406" s="285">
        <v>1.1299999999999999</v>
      </c>
      <c r="O4406" s="46"/>
      <c r="P4406" s="46"/>
      <c r="Q4406" s="46"/>
      <c r="R4406" s="46"/>
      <c r="S4406" s="46"/>
      <c r="T4406" s="46"/>
      <c r="U4406" s="46"/>
      <c r="V4406" s="46"/>
      <c r="W4406" s="46"/>
      <c r="X4406" s="46"/>
      <c r="Y4406" s="46"/>
    </row>
    <row r="4407" spans="1:25" ht="15" customHeight="1" x14ac:dyDescent="0.2">
      <c r="A4407" s="46"/>
      <c r="B4407" s="262" t="s">
        <v>919</v>
      </c>
      <c r="C4407" s="284" t="s">
        <v>1936</v>
      </c>
      <c r="D4407" s="262" t="s">
        <v>47</v>
      </c>
      <c r="E4407" s="262" t="s">
        <v>1937</v>
      </c>
      <c r="F4407" s="389" t="s">
        <v>920</v>
      </c>
      <c r="G4407" s="389"/>
      <c r="H4407" s="283" t="s">
        <v>950</v>
      </c>
      <c r="I4407" s="286">
        <v>1</v>
      </c>
      <c r="J4407" s="285">
        <v>22.12</v>
      </c>
      <c r="K4407" s="285">
        <v>22.12</v>
      </c>
      <c r="O4407" s="46"/>
      <c r="P4407" s="46"/>
      <c r="Q4407" s="46"/>
      <c r="R4407" s="46"/>
      <c r="S4407" s="46"/>
      <c r="T4407" s="46"/>
      <c r="U4407" s="46"/>
      <c r="V4407" s="46"/>
      <c r="W4407" s="46"/>
      <c r="X4407" s="46"/>
      <c r="Y4407" s="46"/>
    </row>
    <row r="4408" spans="1:25" ht="15" customHeight="1" x14ac:dyDescent="0.2">
      <c r="A4408" s="46"/>
      <c r="B4408" s="262" t="s">
        <v>919</v>
      </c>
      <c r="C4408" s="284" t="s">
        <v>1858</v>
      </c>
      <c r="D4408" s="262" t="s">
        <v>47</v>
      </c>
      <c r="E4408" s="262" t="s">
        <v>1859</v>
      </c>
      <c r="F4408" s="389" t="s">
        <v>923</v>
      </c>
      <c r="G4408" s="389"/>
      <c r="H4408" s="283" t="s">
        <v>950</v>
      </c>
      <c r="I4408" s="286">
        <v>1</v>
      </c>
      <c r="J4408" s="285">
        <v>1.43</v>
      </c>
      <c r="K4408" s="285">
        <v>1.43</v>
      </c>
      <c r="O4408" s="46"/>
      <c r="P4408" s="46"/>
      <c r="Q4408" s="46"/>
      <c r="R4408" s="46"/>
      <c r="S4408" s="46"/>
      <c r="T4408" s="46"/>
      <c r="U4408" s="46"/>
      <c r="V4408" s="46"/>
      <c r="W4408" s="46"/>
      <c r="X4408" s="46"/>
      <c r="Y4408" s="46"/>
    </row>
    <row r="4409" spans="1:25" ht="15" customHeight="1" x14ac:dyDescent="0.2">
      <c r="A4409" s="46"/>
      <c r="B4409" s="262" t="s">
        <v>919</v>
      </c>
      <c r="C4409" s="284" t="s">
        <v>1940</v>
      </c>
      <c r="D4409" s="262" t="s">
        <v>47</v>
      </c>
      <c r="E4409" s="262" t="s">
        <v>1941</v>
      </c>
      <c r="F4409" s="389" t="s">
        <v>923</v>
      </c>
      <c r="G4409" s="389"/>
      <c r="H4409" s="283" t="s">
        <v>950</v>
      </c>
      <c r="I4409" s="286">
        <v>1</v>
      </c>
      <c r="J4409" s="285">
        <v>0.31</v>
      </c>
      <c r="K4409" s="285">
        <v>0.31</v>
      </c>
      <c r="O4409" s="46"/>
      <c r="P4409" s="46"/>
      <c r="Q4409" s="46"/>
      <c r="R4409" s="46"/>
      <c r="S4409" s="46"/>
      <c r="T4409" s="46"/>
      <c r="U4409" s="46"/>
      <c r="V4409" s="46"/>
      <c r="W4409" s="46"/>
      <c r="X4409" s="46"/>
      <c r="Y4409" s="46"/>
    </row>
    <row r="4410" spans="1:25" ht="15" customHeight="1" x14ac:dyDescent="0.2">
      <c r="A4410" s="46"/>
      <c r="B4410" s="262" t="s">
        <v>919</v>
      </c>
      <c r="C4410" s="284" t="s">
        <v>1866</v>
      </c>
      <c r="D4410" s="262" t="s">
        <v>47</v>
      </c>
      <c r="E4410" s="262" t="s">
        <v>1867</v>
      </c>
      <c r="F4410" s="389" t="s">
        <v>923</v>
      </c>
      <c r="G4410" s="389"/>
      <c r="H4410" s="283" t="s">
        <v>950</v>
      </c>
      <c r="I4410" s="286">
        <v>1</v>
      </c>
      <c r="J4410" s="285">
        <v>0.01</v>
      </c>
      <c r="K4410" s="285">
        <v>0.01</v>
      </c>
      <c r="O4410" s="46"/>
      <c r="P4410" s="46"/>
      <c r="Q4410" s="46"/>
      <c r="R4410" s="46"/>
      <c r="S4410" s="46"/>
      <c r="T4410" s="46"/>
      <c r="U4410" s="46"/>
      <c r="V4410" s="46"/>
      <c r="W4410" s="46"/>
      <c r="X4410" s="46"/>
      <c r="Y4410" s="46"/>
    </row>
    <row r="4411" spans="1:25" ht="15" customHeight="1" x14ac:dyDescent="0.2">
      <c r="A4411" s="46"/>
      <c r="B4411" s="263"/>
      <c r="C4411" s="263"/>
      <c r="D4411" s="263"/>
      <c r="E4411" s="263"/>
      <c r="F4411" s="263" t="s">
        <v>924</v>
      </c>
      <c r="G4411" s="289">
        <v>22.51</v>
      </c>
      <c r="H4411" s="263" t="s">
        <v>925</v>
      </c>
      <c r="I4411" s="289">
        <v>0</v>
      </c>
      <c r="J4411" s="263" t="s">
        <v>926</v>
      </c>
      <c r="K4411" s="289">
        <v>22.51</v>
      </c>
      <c r="O4411" s="46"/>
      <c r="P4411" s="46"/>
      <c r="Q4411" s="46"/>
      <c r="R4411" s="46"/>
      <c r="S4411" s="46"/>
      <c r="T4411" s="46"/>
      <c r="U4411" s="46"/>
      <c r="V4411" s="46"/>
      <c r="W4411" s="46"/>
      <c r="X4411" s="46"/>
      <c r="Y4411" s="46"/>
    </row>
    <row r="4412" spans="1:25" ht="15" customHeight="1" thickBot="1" x14ac:dyDescent="0.25">
      <c r="A4412" s="46"/>
      <c r="B4412" s="263"/>
      <c r="C4412" s="263"/>
      <c r="D4412" s="263"/>
      <c r="E4412" s="263"/>
      <c r="F4412" s="263" t="s">
        <v>927</v>
      </c>
      <c r="G4412" s="289">
        <v>5.42</v>
      </c>
      <c r="H4412" s="263"/>
      <c r="I4412" s="386" t="s">
        <v>928</v>
      </c>
      <c r="J4412" s="386"/>
      <c r="K4412" s="289">
        <v>31.5</v>
      </c>
      <c r="O4412" s="46"/>
      <c r="P4412" s="46"/>
      <c r="Q4412" s="46"/>
      <c r="R4412" s="46"/>
      <c r="S4412" s="46"/>
      <c r="T4412" s="46"/>
      <c r="U4412" s="46"/>
      <c r="V4412" s="46"/>
      <c r="W4412" s="46"/>
      <c r="X4412" s="46"/>
      <c r="Y4412" s="46"/>
    </row>
    <row r="4413" spans="1:25" ht="15" customHeight="1" thickTop="1" x14ac:dyDescent="0.2">
      <c r="A4413" s="46"/>
      <c r="B4413" s="278"/>
      <c r="C4413" s="278"/>
      <c r="D4413" s="278"/>
      <c r="E4413" s="278"/>
      <c r="F4413" s="278"/>
      <c r="G4413" s="278"/>
      <c r="H4413" s="278"/>
      <c r="I4413" s="278"/>
      <c r="J4413" s="278"/>
      <c r="K4413" s="278"/>
      <c r="O4413" s="46"/>
      <c r="P4413" s="46"/>
      <c r="Q4413" s="46"/>
      <c r="R4413" s="46"/>
      <c r="S4413" s="46"/>
      <c r="T4413" s="46"/>
      <c r="U4413" s="46"/>
      <c r="V4413" s="46"/>
      <c r="W4413" s="46"/>
      <c r="X4413" s="46"/>
      <c r="Y4413" s="46"/>
    </row>
    <row r="4414" spans="1:25" ht="15" customHeight="1" x14ac:dyDescent="0.2">
      <c r="A4414" s="46"/>
      <c r="B4414" s="259"/>
      <c r="C4414" s="267" t="s">
        <v>24</v>
      </c>
      <c r="D4414" s="259" t="s">
        <v>25</v>
      </c>
      <c r="E4414" s="259" t="s">
        <v>26</v>
      </c>
      <c r="F4414" s="387" t="s">
        <v>917</v>
      </c>
      <c r="G4414" s="387"/>
      <c r="H4414" s="271" t="s">
        <v>27</v>
      </c>
      <c r="I4414" s="267" t="s">
        <v>28</v>
      </c>
      <c r="J4414" s="267" t="s">
        <v>29</v>
      </c>
      <c r="K4414" s="267" t="s">
        <v>30</v>
      </c>
      <c r="O4414" s="46"/>
      <c r="P4414" s="46"/>
      <c r="Q4414" s="46"/>
      <c r="R4414" s="46"/>
      <c r="S4414" s="46"/>
      <c r="T4414" s="46"/>
      <c r="U4414" s="46"/>
      <c r="V4414" s="46"/>
      <c r="W4414" s="46"/>
      <c r="X4414" s="46"/>
      <c r="Y4414" s="46"/>
    </row>
    <row r="4415" spans="1:25" ht="15" customHeight="1" x14ac:dyDescent="0.2">
      <c r="A4415" s="46"/>
      <c r="B4415" s="260" t="s">
        <v>918</v>
      </c>
      <c r="C4415" s="275" t="s">
        <v>2661</v>
      </c>
      <c r="D4415" s="260" t="s">
        <v>47</v>
      </c>
      <c r="E4415" s="260" t="s">
        <v>2662</v>
      </c>
      <c r="F4415" s="388" t="s">
        <v>3970</v>
      </c>
      <c r="G4415" s="388"/>
      <c r="H4415" s="274" t="s">
        <v>950</v>
      </c>
      <c r="I4415" s="277">
        <v>1</v>
      </c>
      <c r="J4415" s="276">
        <v>26.59</v>
      </c>
      <c r="K4415" s="276">
        <v>26.59</v>
      </c>
      <c r="O4415" s="46"/>
      <c r="P4415" s="46"/>
      <c r="Q4415" s="46"/>
      <c r="R4415" s="46"/>
      <c r="S4415" s="46"/>
      <c r="T4415" s="46"/>
      <c r="U4415" s="46"/>
      <c r="V4415" s="46"/>
      <c r="W4415" s="46"/>
      <c r="X4415" s="46"/>
      <c r="Y4415" s="46"/>
    </row>
    <row r="4416" spans="1:25" ht="15" customHeight="1" x14ac:dyDescent="0.2">
      <c r="A4416" s="46"/>
      <c r="B4416" s="261" t="s">
        <v>953</v>
      </c>
      <c r="C4416" s="280" t="s">
        <v>2874</v>
      </c>
      <c r="D4416" s="261" t="s">
        <v>47</v>
      </c>
      <c r="E4416" s="261" t="s">
        <v>2875</v>
      </c>
      <c r="F4416" s="385" t="s">
        <v>3970</v>
      </c>
      <c r="G4416" s="385"/>
      <c r="H4416" s="279" t="s">
        <v>950</v>
      </c>
      <c r="I4416" s="282">
        <v>1</v>
      </c>
      <c r="J4416" s="281">
        <v>0.25</v>
      </c>
      <c r="K4416" s="281">
        <v>0.25</v>
      </c>
      <c r="O4416" s="46"/>
      <c r="P4416" s="46"/>
      <c r="Q4416" s="46"/>
      <c r="R4416" s="46"/>
      <c r="S4416" s="46"/>
      <c r="T4416" s="46"/>
      <c r="U4416" s="46"/>
      <c r="V4416" s="46"/>
      <c r="W4416" s="46"/>
      <c r="X4416" s="46"/>
      <c r="Y4416" s="46"/>
    </row>
    <row r="4417" spans="1:25" ht="15" customHeight="1" x14ac:dyDescent="0.2">
      <c r="A4417" s="46"/>
      <c r="B4417" s="262" t="s">
        <v>919</v>
      </c>
      <c r="C4417" s="284" t="s">
        <v>1866</v>
      </c>
      <c r="D4417" s="262" t="s">
        <v>47</v>
      </c>
      <c r="E4417" s="262" t="s">
        <v>1867</v>
      </c>
      <c r="F4417" s="389" t="s">
        <v>923</v>
      </c>
      <c r="G4417" s="389"/>
      <c r="H4417" s="283" t="s">
        <v>950</v>
      </c>
      <c r="I4417" s="286">
        <v>1</v>
      </c>
      <c r="J4417" s="285">
        <v>0.01</v>
      </c>
      <c r="K4417" s="285">
        <v>0.01</v>
      </c>
      <c r="O4417" s="46"/>
      <c r="P4417" s="46"/>
      <c r="Q4417" s="46"/>
      <c r="R4417" s="46"/>
      <c r="S4417" s="46"/>
      <c r="T4417" s="46"/>
      <c r="U4417" s="46"/>
      <c r="V4417" s="46"/>
      <c r="W4417" s="46"/>
      <c r="X4417" s="46"/>
      <c r="Y4417" s="46"/>
    </row>
    <row r="4418" spans="1:25" ht="15" customHeight="1" x14ac:dyDescent="0.2">
      <c r="A4418" s="46"/>
      <c r="B4418" s="262" t="s">
        <v>919</v>
      </c>
      <c r="C4418" s="284" t="s">
        <v>1862</v>
      </c>
      <c r="D4418" s="262" t="s">
        <v>47</v>
      </c>
      <c r="E4418" s="262" t="s">
        <v>1863</v>
      </c>
      <c r="F4418" s="389" t="s">
        <v>923</v>
      </c>
      <c r="G4418" s="389"/>
      <c r="H4418" s="283" t="s">
        <v>950</v>
      </c>
      <c r="I4418" s="286">
        <v>1</v>
      </c>
      <c r="J4418" s="285">
        <v>0.78</v>
      </c>
      <c r="K4418" s="285">
        <v>0.78</v>
      </c>
      <c r="O4418" s="46"/>
      <c r="P4418" s="46"/>
      <c r="Q4418" s="46"/>
      <c r="R4418" s="46"/>
      <c r="S4418" s="46"/>
      <c r="T4418" s="46"/>
      <c r="U4418" s="46"/>
      <c r="V4418" s="46"/>
      <c r="W4418" s="46"/>
      <c r="X4418" s="46"/>
      <c r="Y4418" s="46"/>
    </row>
    <row r="4419" spans="1:25" ht="15" customHeight="1" x14ac:dyDescent="0.2">
      <c r="A4419" s="46"/>
      <c r="B4419" s="262" t="s">
        <v>919</v>
      </c>
      <c r="C4419" s="284" t="s">
        <v>2876</v>
      </c>
      <c r="D4419" s="262" t="s">
        <v>47</v>
      </c>
      <c r="E4419" s="262" t="s">
        <v>2877</v>
      </c>
      <c r="F4419" s="389" t="s">
        <v>920</v>
      </c>
      <c r="G4419" s="389"/>
      <c r="H4419" s="283" t="s">
        <v>950</v>
      </c>
      <c r="I4419" s="286">
        <v>1</v>
      </c>
      <c r="J4419" s="285">
        <v>22.12</v>
      </c>
      <c r="K4419" s="285">
        <v>22.12</v>
      </c>
      <c r="O4419" s="46"/>
      <c r="P4419" s="46"/>
      <c r="Q4419" s="46"/>
      <c r="R4419" s="46"/>
      <c r="S4419" s="46"/>
      <c r="T4419" s="46"/>
      <c r="U4419" s="46"/>
      <c r="V4419" s="46"/>
      <c r="W4419" s="46"/>
      <c r="X4419" s="46"/>
      <c r="Y4419" s="46"/>
    </row>
    <row r="4420" spans="1:25" ht="15" customHeight="1" x14ac:dyDescent="0.2">
      <c r="A4420" s="46"/>
      <c r="B4420" s="262" t="s">
        <v>919</v>
      </c>
      <c r="C4420" s="284" t="s">
        <v>1858</v>
      </c>
      <c r="D4420" s="262" t="s">
        <v>47</v>
      </c>
      <c r="E4420" s="262" t="s">
        <v>1859</v>
      </c>
      <c r="F4420" s="389" t="s">
        <v>923</v>
      </c>
      <c r="G4420" s="389"/>
      <c r="H4420" s="283" t="s">
        <v>950</v>
      </c>
      <c r="I4420" s="286">
        <v>1</v>
      </c>
      <c r="J4420" s="285">
        <v>1.43</v>
      </c>
      <c r="K4420" s="285">
        <v>1.43</v>
      </c>
      <c r="O4420" s="46"/>
      <c r="P4420" s="46"/>
      <c r="Q4420" s="46"/>
      <c r="R4420" s="46"/>
      <c r="S4420" s="46"/>
      <c r="T4420" s="46"/>
      <c r="U4420" s="46"/>
      <c r="V4420" s="46"/>
      <c r="W4420" s="46"/>
      <c r="X4420" s="46"/>
      <c r="Y4420" s="46"/>
    </row>
    <row r="4421" spans="1:25" ht="15" customHeight="1" x14ac:dyDescent="0.2">
      <c r="A4421" s="46"/>
      <c r="B4421" s="262" t="s">
        <v>919</v>
      </c>
      <c r="C4421" s="284" t="s">
        <v>1856</v>
      </c>
      <c r="D4421" s="262" t="s">
        <v>47</v>
      </c>
      <c r="E4421" s="262" t="s">
        <v>1857</v>
      </c>
      <c r="F4421" s="389" t="s">
        <v>923</v>
      </c>
      <c r="G4421" s="389"/>
      <c r="H4421" s="283" t="s">
        <v>950</v>
      </c>
      <c r="I4421" s="286">
        <v>1</v>
      </c>
      <c r="J4421" s="285">
        <v>0.08</v>
      </c>
      <c r="K4421" s="285">
        <v>0.08</v>
      </c>
      <c r="O4421" s="46"/>
      <c r="P4421" s="46"/>
      <c r="Q4421" s="46"/>
      <c r="R4421" s="46"/>
      <c r="S4421" s="46"/>
      <c r="T4421" s="46"/>
      <c r="U4421" s="46"/>
      <c r="V4421" s="46"/>
      <c r="W4421" s="46"/>
      <c r="X4421" s="46"/>
      <c r="Y4421" s="46"/>
    </row>
    <row r="4422" spans="1:25" ht="15" customHeight="1" x14ac:dyDescent="0.2">
      <c r="A4422" s="46"/>
      <c r="B4422" s="262" t="s">
        <v>919</v>
      </c>
      <c r="C4422" s="284" t="s">
        <v>1854</v>
      </c>
      <c r="D4422" s="262" t="s">
        <v>47</v>
      </c>
      <c r="E4422" s="262" t="s">
        <v>1855</v>
      </c>
      <c r="F4422" s="389" t="s">
        <v>923</v>
      </c>
      <c r="G4422" s="389"/>
      <c r="H4422" s="283" t="s">
        <v>950</v>
      </c>
      <c r="I4422" s="286">
        <v>1</v>
      </c>
      <c r="J4422" s="285">
        <v>1.31</v>
      </c>
      <c r="K4422" s="285">
        <v>1.31</v>
      </c>
      <c r="O4422" s="46"/>
      <c r="P4422" s="46"/>
      <c r="Q4422" s="46"/>
      <c r="R4422" s="46"/>
      <c r="S4422" s="46"/>
      <c r="T4422" s="46"/>
      <c r="U4422" s="46"/>
      <c r="V4422" s="46"/>
      <c r="W4422" s="46"/>
      <c r="X4422" s="46"/>
      <c r="Y4422" s="46"/>
    </row>
    <row r="4423" spans="1:25" ht="15" customHeight="1" x14ac:dyDescent="0.2">
      <c r="A4423" s="46"/>
      <c r="B4423" s="262" t="s">
        <v>919</v>
      </c>
      <c r="C4423" s="284" t="s">
        <v>1864</v>
      </c>
      <c r="D4423" s="262" t="s">
        <v>47</v>
      </c>
      <c r="E4423" s="262" t="s">
        <v>1865</v>
      </c>
      <c r="F4423" s="389" t="s">
        <v>923</v>
      </c>
      <c r="G4423" s="389"/>
      <c r="H4423" s="283" t="s">
        <v>950</v>
      </c>
      <c r="I4423" s="286">
        <v>1</v>
      </c>
      <c r="J4423" s="285">
        <v>0.61</v>
      </c>
      <c r="K4423" s="285">
        <v>0.61</v>
      </c>
      <c r="O4423" s="46"/>
      <c r="P4423" s="46"/>
      <c r="Q4423" s="46"/>
      <c r="R4423" s="46"/>
      <c r="S4423" s="46"/>
      <c r="T4423" s="46"/>
      <c r="U4423" s="46"/>
      <c r="V4423" s="46"/>
      <c r="W4423" s="46"/>
      <c r="X4423" s="46"/>
      <c r="Y4423" s="46"/>
    </row>
    <row r="4424" spans="1:25" ht="15" customHeight="1" x14ac:dyDescent="0.2">
      <c r="A4424" s="46"/>
      <c r="B4424" s="263"/>
      <c r="C4424" s="263"/>
      <c r="D4424" s="263"/>
      <c r="E4424" s="263"/>
      <c r="F4424" s="263" t="s">
        <v>924</v>
      </c>
      <c r="G4424" s="289">
        <v>22.37</v>
      </c>
      <c r="H4424" s="263" t="s">
        <v>925</v>
      </c>
      <c r="I4424" s="289">
        <v>0</v>
      </c>
      <c r="J4424" s="263" t="s">
        <v>926</v>
      </c>
      <c r="K4424" s="289">
        <v>22.37</v>
      </c>
      <c r="O4424" s="46"/>
      <c r="P4424" s="46"/>
      <c r="Q4424" s="46"/>
      <c r="R4424" s="46"/>
      <c r="S4424" s="46"/>
      <c r="T4424" s="46"/>
      <c r="U4424" s="46"/>
      <c r="V4424" s="46"/>
      <c r="W4424" s="46"/>
      <c r="X4424" s="46"/>
      <c r="Y4424" s="46"/>
    </row>
    <row r="4425" spans="1:25" ht="15" customHeight="1" thickBot="1" x14ac:dyDescent="0.25">
      <c r="A4425" s="46"/>
      <c r="B4425" s="263"/>
      <c r="C4425" s="263"/>
      <c r="D4425" s="263"/>
      <c r="E4425" s="263"/>
      <c r="F4425" s="263" t="s">
        <v>927</v>
      </c>
      <c r="G4425" s="289">
        <v>5.53</v>
      </c>
      <c r="H4425" s="263"/>
      <c r="I4425" s="386" t="s">
        <v>928</v>
      </c>
      <c r="J4425" s="386"/>
      <c r="K4425" s="289">
        <v>32.119999999999997</v>
      </c>
      <c r="O4425" s="46"/>
      <c r="P4425" s="46"/>
      <c r="Q4425" s="46"/>
      <c r="R4425" s="46"/>
      <c r="S4425" s="46"/>
      <c r="T4425" s="46"/>
      <c r="U4425" s="46"/>
      <c r="V4425" s="46"/>
      <c r="W4425" s="46"/>
      <c r="X4425" s="46"/>
      <c r="Y4425" s="46"/>
    </row>
    <row r="4426" spans="1:25" ht="15" customHeight="1" thickTop="1" x14ac:dyDescent="0.2">
      <c r="A4426" s="46"/>
      <c r="B4426" s="278"/>
      <c r="C4426" s="278"/>
      <c r="D4426" s="278"/>
      <c r="E4426" s="278"/>
      <c r="F4426" s="278"/>
      <c r="G4426" s="278"/>
      <c r="H4426" s="278"/>
      <c r="I4426" s="278"/>
      <c r="J4426" s="278"/>
      <c r="K4426" s="278"/>
      <c r="O4426" s="46"/>
      <c r="P4426" s="46"/>
      <c r="Q4426" s="46"/>
      <c r="R4426" s="46"/>
      <c r="S4426" s="46"/>
      <c r="T4426" s="46"/>
      <c r="U4426" s="46"/>
      <c r="V4426" s="46"/>
      <c r="W4426" s="46"/>
      <c r="X4426" s="46"/>
      <c r="Y4426" s="46"/>
    </row>
    <row r="4427" spans="1:25" ht="15" customHeight="1" x14ac:dyDescent="0.2">
      <c r="A4427" s="46"/>
      <c r="B4427" s="259"/>
      <c r="C4427" s="267" t="s">
        <v>24</v>
      </c>
      <c r="D4427" s="259" t="s">
        <v>25</v>
      </c>
      <c r="E4427" s="259" t="s">
        <v>26</v>
      </c>
      <c r="F4427" s="387" t="s">
        <v>917</v>
      </c>
      <c r="G4427" s="387"/>
      <c r="H4427" s="271" t="s">
        <v>27</v>
      </c>
      <c r="I4427" s="267" t="s">
        <v>28</v>
      </c>
      <c r="J4427" s="267" t="s">
        <v>29</v>
      </c>
      <c r="K4427" s="267" t="s">
        <v>30</v>
      </c>
      <c r="O4427" s="46"/>
      <c r="P4427" s="46"/>
      <c r="Q4427" s="46"/>
      <c r="R4427" s="46"/>
      <c r="S4427" s="46"/>
      <c r="T4427" s="46"/>
      <c r="U4427" s="46"/>
      <c r="V4427" s="46"/>
      <c r="W4427" s="46"/>
      <c r="X4427" s="46"/>
      <c r="Y4427" s="46"/>
    </row>
    <row r="4428" spans="1:25" ht="15" customHeight="1" x14ac:dyDescent="0.2">
      <c r="A4428" s="46"/>
      <c r="B4428" s="260" t="s">
        <v>918</v>
      </c>
      <c r="C4428" s="275" t="s">
        <v>1367</v>
      </c>
      <c r="D4428" s="260" t="s">
        <v>47</v>
      </c>
      <c r="E4428" s="260" t="s">
        <v>2667</v>
      </c>
      <c r="F4428" s="388" t="s">
        <v>3970</v>
      </c>
      <c r="G4428" s="388"/>
      <c r="H4428" s="274" t="s">
        <v>950</v>
      </c>
      <c r="I4428" s="277">
        <v>1</v>
      </c>
      <c r="J4428" s="276">
        <v>35.39</v>
      </c>
      <c r="K4428" s="276">
        <v>35.39</v>
      </c>
      <c r="O4428" s="46"/>
      <c r="P4428" s="46"/>
      <c r="Q4428" s="46"/>
      <c r="R4428" s="46"/>
      <c r="S4428" s="46"/>
      <c r="T4428" s="46"/>
      <c r="U4428" s="46"/>
      <c r="V4428" s="46"/>
      <c r="W4428" s="46"/>
      <c r="X4428" s="46"/>
      <c r="Y4428" s="46"/>
    </row>
    <row r="4429" spans="1:25" ht="15" customHeight="1" x14ac:dyDescent="0.2">
      <c r="A4429" s="46"/>
      <c r="B4429" s="261" t="s">
        <v>953</v>
      </c>
      <c r="C4429" s="280" t="s">
        <v>1942</v>
      </c>
      <c r="D4429" s="261" t="s">
        <v>47</v>
      </c>
      <c r="E4429" s="261" t="s">
        <v>2878</v>
      </c>
      <c r="F4429" s="385" t="s">
        <v>3970</v>
      </c>
      <c r="G4429" s="385"/>
      <c r="H4429" s="279" t="s">
        <v>950</v>
      </c>
      <c r="I4429" s="282">
        <v>1</v>
      </c>
      <c r="J4429" s="281">
        <v>0.45</v>
      </c>
      <c r="K4429" s="281">
        <v>0.45</v>
      </c>
      <c r="O4429" s="46"/>
      <c r="P4429" s="46"/>
      <c r="Q4429" s="46"/>
      <c r="R4429" s="46"/>
      <c r="S4429" s="46"/>
      <c r="T4429" s="46"/>
      <c r="U4429" s="46"/>
      <c r="V4429" s="46"/>
      <c r="W4429" s="46"/>
      <c r="X4429" s="46"/>
      <c r="Y4429" s="46"/>
    </row>
    <row r="4430" spans="1:25" ht="15" customHeight="1" x14ac:dyDescent="0.2">
      <c r="A4430" s="46"/>
      <c r="B4430" s="262" t="s">
        <v>919</v>
      </c>
      <c r="C4430" s="284" t="s">
        <v>1943</v>
      </c>
      <c r="D4430" s="262" t="s">
        <v>47</v>
      </c>
      <c r="E4430" s="262" t="s">
        <v>1944</v>
      </c>
      <c r="F4430" s="389" t="s">
        <v>920</v>
      </c>
      <c r="G4430" s="389"/>
      <c r="H4430" s="283" t="s">
        <v>950</v>
      </c>
      <c r="I4430" s="286">
        <v>1</v>
      </c>
      <c r="J4430" s="285">
        <v>30.72</v>
      </c>
      <c r="K4430" s="285">
        <v>30.72</v>
      </c>
      <c r="O4430" s="46"/>
      <c r="P4430" s="46"/>
      <c r="Q4430" s="46"/>
      <c r="R4430" s="46"/>
      <c r="S4430" s="46"/>
      <c r="T4430" s="46"/>
      <c r="U4430" s="46"/>
      <c r="V4430" s="46"/>
      <c r="W4430" s="46"/>
      <c r="X4430" s="46"/>
      <c r="Y4430" s="46"/>
    </row>
    <row r="4431" spans="1:25" ht="15" customHeight="1" x14ac:dyDescent="0.2">
      <c r="A4431" s="46"/>
      <c r="B4431" s="262" t="s">
        <v>919</v>
      </c>
      <c r="C4431" s="284" t="s">
        <v>1854</v>
      </c>
      <c r="D4431" s="262" t="s">
        <v>47</v>
      </c>
      <c r="E4431" s="262" t="s">
        <v>1855</v>
      </c>
      <c r="F4431" s="389" t="s">
        <v>923</v>
      </c>
      <c r="G4431" s="389"/>
      <c r="H4431" s="283" t="s">
        <v>950</v>
      </c>
      <c r="I4431" s="286">
        <v>1</v>
      </c>
      <c r="J4431" s="285">
        <v>1.31</v>
      </c>
      <c r="K4431" s="285">
        <v>1.31</v>
      </c>
      <c r="O4431" s="46"/>
      <c r="P4431" s="46"/>
      <c r="Q4431" s="46"/>
      <c r="R4431" s="46"/>
      <c r="S4431" s="46"/>
      <c r="T4431" s="46"/>
      <c r="U4431" s="46"/>
      <c r="V4431" s="46"/>
      <c r="W4431" s="46"/>
      <c r="X4431" s="46"/>
      <c r="Y4431" s="46"/>
    </row>
    <row r="4432" spans="1:25" ht="15" customHeight="1" x14ac:dyDescent="0.2">
      <c r="A4432" s="46"/>
      <c r="B4432" s="262" t="s">
        <v>919</v>
      </c>
      <c r="C4432" s="284" t="s">
        <v>1864</v>
      </c>
      <c r="D4432" s="262" t="s">
        <v>47</v>
      </c>
      <c r="E4432" s="262" t="s">
        <v>1865</v>
      </c>
      <c r="F4432" s="389" t="s">
        <v>923</v>
      </c>
      <c r="G4432" s="389"/>
      <c r="H4432" s="283" t="s">
        <v>950</v>
      </c>
      <c r="I4432" s="286">
        <v>1</v>
      </c>
      <c r="J4432" s="285">
        <v>0.61</v>
      </c>
      <c r="K4432" s="285">
        <v>0.61</v>
      </c>
      <c r="O4432" s="46"/>
      <c r="P4432" s="46"/>
      <c r="Q4432" s="46"/>
      <c r="R4432" s="46"/>
      <c r="S4432" s="46"/>
      <c r="T4432" s="46"/>
      <c r="U4432" s="46"/>
      <c r="V4432" s="46"/>
      <c r="W4432" s="46"/>
      <c r="X4432" s="46"/>
      <c r="Y4432" s="46"/>
    </row>
    <row r="4433" spans="1:25" ht="15" customHeight="1" x14ac:dyDescent="0.2">
      <c r="A4433" s="46"/>
      <c r="B4433" s="262" t="s">
        <v>919</v>
      </c>
      <c r="C4433" s="284" t="s">
        <v>1856</v>
      </c>
      <c r="D4433" s="262" t="s">
        <v>47</v>
      </c>
      <c r="E4433" s="262" t="s">
        <v>1857</v>
      </c>
      <c r="F4433" s="389" t="s">
        <v>923</v>
      </c>
      <c r="G4433" s="389"/>
      <c r="H4433" s="283" t="s">
        <v>950</v>
      </c>
      <c r="I4433" s="286">
        <v>1</v>
      </c>
      <c r="J4433" s="285">
        <v>0.08</v>
      </c>
      <c r="K4433" s="285">
        <v>0.08</v>
      </c>
      <c r="O4433" s="46"/>
      <c r="P4433" s="46"/>
      <c r="Q4433" s="46"/>
      <c r="R4433" s="46"/>
      <c r="S4433" s="46"/>
      <c r="T4433" s="46"/>
      <c r="U4433" s="46"/>
      <c r="V4433" s="46"/>
      <c r="W4433" s="46"/>
      <c r="X4433" s="46"/>
      <c r="Y4433" s="46"/>
    </row>
    <row r="4434" spans="1:25" ht="15" customHeight="1" x14ac:dyDescent="0.2">
      <c r="A4434" s="46"/>
      <c r="B4434" s="262" t="s">
        <v>919</v>
      </c>
      <c r="C4434" s="284" t="s">
        <v>1862</v>
      </c>
      <c r="D4434" s="262" t="s">
        <v>47</v>
      </c>
      <c r="E4434" s="262" t="s">
        <v>1863</v>
      </c>
      <c r="F4434" s="389" t="s">
        <v>923</v>
      </c>
      <c r="G4434" s="389"/>
      <c r="H4434" s="283" t="s">
        <v>950</v>
      </c>
      <c r="I4434" s="286">
        <v>1</v>
      </c>
      <c r="J4434" s="285">
        <v>0.78</v>
      </c>
      <c r="K4434" s="285">
        <v>0.78</v>
      </c>
      <c r="O4434" s="46"/>
      <c r="P4434" s="46"/>
      <c r="Q4434" s="46"/>
      <c r="R4434" s="46"/>
      <c r="S4434" s="46"/>
      <c r="T4434" s="46"/>
      <c r="U4434" s="46"/>
      <c r="V4434" s="46"/>
      <c r="W4434" s="46"/>
      <c r="X4434" s="46"/>
      <c r="Y4434" s="46"/>
    </row>
    <row r="4435" spans="1:25" ht="15" customHeight="1" x14ac:dyDescent="0.2">
      <c r="A4435" s="46"/>
      <c r="B4435" s="262" t="s">
        <v>919</v>
      </c>
      <c r="C4435" s="284" t="s">
        <v>1866</v>
      </c>
      <c r="D4435" s="262" t="s">
        <v>47</v>
      </c>
      <c r="E4435" s="262" t="s">
        <v>1867</v>
      </c>
      <c r="F4435" s="389" t="s">
        <v>923</v>
      </c>
      <c r="G4435" s="389"/>
      <c r="H4435" s="283" t="s">
        <v>950</v>
      </c>
      <c r="I4435" s="286">
        <v>1</v>
      </c>
      <c r="J4435" s="285">
        <v>0.01</v>
      </c>
      <c r="K4435" s="285">
        <v>0.01</v>
      </c>
      <c r="O4435" s="46"/>
      <c r="P4435" s="46"/>
      <c r="Q4435" s="46"/>
      <c r="R4435" s="46"/>
      <c r="S4435" s="46"/>
      <c r="T4435" s="46"/>
      <c r="U4435" s="46"/>
      <c r="V4435" s="46"/>
      <c r="W4435" s="46"/>
      <c r="X4435" s="46"/>
      <c r="Y4435" s="46"/>
    </row>
    <row r="4436" spans="1:25" ht="15" customHeight="1" x14ac:dyDescent="0.2">
      <c r="A4436" s="46"/>
      <c r="B4436" s="262" t="s">
        <v>919</v>
      </c>
      <c r="C4436" s="284" t="s">
        <v>1858</v>
      </c>
      <c r="D4436" s="262" t="s">
        <v>47</v>
      </c>
      <c r="E4436" s="262" t="s">
        <v>1859</v>
      </c>
      <c r="F4436" s="389" t="s">
        <v>923</v>
      </c>
      <c r="G4436" s="389"/>
      <c r="H4436" s="283" t="s">
        <v>950</v>
      </c>
      <c r="I4436" s="286">
        <v>1</v>
      </c>
      <c r="J4436" s="285">
        <v>1.43</v>
      </c>
      <c r="K4436" s="285">
        <v>1.43</v>
      </c>
      <c r="O4436" s="46"/>
      <c r="P4436" s="46"/>
      <c r="Q4436" s="46"/>
      <c r="R4436" s="46"/>
      <c r="S4436" s="46"/>
      <c r="T4436" s="46"/>
      <c r="U4436" s="46"/>
      <c r="V4436" s="46"/>
      <c r="W4436" s="46"/>
      <c r="X4436" s="46"/>
      <c r="Y4436" s="46"/>
    </row>
    <row r="4437" spans="1:25" ht="15" customHeight="1" x14ac:dyDescent="0.2">
      <c r="A4437" s="46"/>
      <c r="B4437" s="263"/>
      <c r="C4437" s="263"/>
      <c r="D4437" s="263"/>
      <c r="E4437" s="263"/>
      <c r="F4437" s="263" t="s">
        <v>924</v>
      </c>
      <c r="G4437" s="289">
        <v>31.17</v>
      </c>
      <c r="H4437" s="263" t="s">
        <v>925</v>
      </c>
      <c r="I4437" s="289">
        <v>0</v>
      </c>
      <c r="J4437" s="263" t="s">
        <v>926</v>
      </c>
      <c r="K4437" s="289">
        <v>31.17</v>
      </c>
      <c r="O4437" s="46"/>
      <c r="P4437" s="46"/>
      <c r="Q4437" s="46"/>
      <c r="R4437" s="46"/>
      <c r="S4437" s="46"/>
      <c r="T4437" s="46"/>
      <c r="U4437" s="46"/>
      <c r="V4437" s="46"/>
      <c r="W4437" s="46"/>
      <c r="X4437" s="46"/>
      <c r="Y4437" s="46"/>
    </row>
    <row r="4438" spans="1:25" ht="15" customHeight="1" thickBot="1" x14ac:dyDescent="0.25">
      <c r="A4438" s="46"/>
      <c r="B4438" s="263"/>
      <c r="C4438" s="263"/>
      <c r="D4438" s="263"/>
      <c r="E4438" s="263"/>
      <c r="F4438" s="263" t="s">
        <v>927</v>
      </c>
      <c r="G4438" s="289">
        <v>7.36</v>
      </c>
      <c r="H4438" s="263"/>
      <c r="I4438" s="386" t="s">
        <v>928</v>
      </c>
      <c r="J4438" s="386"/>
      <c r="K4438" s="289">
        <v>42.75</v>
      </c>
      <c r="O4438" s="46"/>
      <c r="P4438" s="46"/>
      <c r="Q4438" s="46"/>
      <c r="R4438" s="46"/>
      <c r="S4438" s="46"/>
      <c r="T4438" s="46"/>
      <c r="U4438" s="46"/>
      <c r="V4438" s="46"/>
      <c r="W4438" s="46"/>
      <c r="X4438" s="46"/>
      <c r="Y4438" s="46"/>
    </row>
    <row r="4439" spans="1:25" ht="15" customHeight="1" thickTop="1" x14ac:dyDescent="0.2">
      <c r="A4439" s="46"/>
      <c r="B4439" s="278"/>
      <c r="C4439" s="278"/>
      <c r="D4439" s="278"/>
      <c r="E4439" s="278"/>
      <c r="F4439" s="278"/>
      <c r="G4439" s="278"/>
      <c r="H4439" s="278"/>
      <c r="I4439" s="278"/>
      <c r="J4439" s="278"/>
      <c r="K4439" s="278"/>
      <c r="O4439" s="46"/>
      <c r="P4439" s="46"/>
      <c r="Q4439" s="46"/>
      <c r="R4439" s="46"/>
      <c r="S4439" s="46"/>
      <c r="T4439" s="46"/>
      <c r="U4439" s="46"/>
      <c r="V4439" s="46"/>
      <c r="W4439" s="46"/>
      <c r="X4439" s="46"/>
      <c r="Y4439" s="46"/>
    </row>
    <row r="4440" spans="1:25" ht="15" customHeight="1" x14ac:dyDescent="0.2">
      <c r="A4440" s="46"/>
      <c r="B4440" s="259"/>
      <c r="C4440" s="267" t="s">
        <v>24</v>
      </c>
      <c r="D4440" s="259" t="s">
        <v>25</v>
      </c>
      <c r="E4440" s="259" t="s">
        <v>26</v>
      </c>
      <c r="F4440" s="387" t="s">
        <v>917</v>
      </c>
      <c r="G4440" s="387"/>
      <c r="H4440" s="271" t="s">
        <v>27</v>
      </c>
      <c r="I4440" s="267" t="s">
        <v>28</v>
      </c>
      <c r="J4440" s="267" t="s">
        <v>29</v>
      </c>
      <c r="K4440" s="267" t="s">
        <v>30</v>
      </c>
      <c r="O4440" s="46"/>
      <c r="P4440" s="46"/>
      <c r="Q4440" s="46"/>
      <c r="R4440" s="46"/>
      <c r="S4440" s="46"/>
      <c r="T4440" s="46"/>
      <c r="U4440" s="46"/>
      <c r="V4440" s="46"/>
      <c r="W4440" s="46"/>
      <c r="X4440" s="46"/>
      <c r="Y4440" s="46"/>
    </row>
    <row r="4441" spans="1:25" ht="15" customHeight="1" x14ac:dyDescent="0.2">
      <c r="A4441" s="46"/>
      <c r="B4441" s="260" t="s">
        <v>918</v>
      </c>
      <c r="C4441" s="275" t="s">
        <v>1311</v>
      </c>
      <c r="D4441" s="260" t="s">
        <v>47</v>
      </c>
      <c r="E4441" s="260" t="s">
        <v>1312</v>
      </c>
      <c r="F4441" s="388" t="s">
        <v>4005</v>
      </c>
      <c r="G4441" s="388"/>
      <c r="H4441" s="274" t="s">
        <v>49</v>
      </c>
      <c r="I4441" s="277">
        <v>1</v>
      </c>
      <c r="J4441" s="276">
        <v>472.96</v>
      </c>
      <c r="K4441" s="276">
        <v>472.96</v>
      </c>
      <c r="O4441" s="46"/>
      <c r="P4441" s="46"/>
      <c r="Q4441" s="46"/>
      <c r="R4441" s="46"/>
      <c r="S4441" s="46"/>
      <c r="T4441" s="46"/>
      <c r="U4441" s="46"/>
      <c r="V4441" s="46"/>
      <c r="W4441" s="46"/>
      <c r="X4441" s="46"/>
      <c r="Y4441" s="46"/>
    </row>
    <row r="4442" spans="1:25" ht="15" customHeight="1" x14ac:dyDescent="0.2">
      <c r="A4442" s="46"/>
      <c r="B4442" s="261" t="s">
        <v>953</v>
      </c>
      <c r="C4442" s="280" t="s">
        <v>1019</v>
      </c>
      <c r="D4442" s="261" t="s">
        <v>47</v>
      </c>
      <c r="E4442" s="261" t="s">
        <v>1020</v>
      </c>
      <c r="F4442" s="385" t="s">
        <v>3970</v>
      </c>
      <c r="G4442" s="385"/>
      <c r="H4442" s="279" t="s">
        <v>950</v>
      </c>
      <c r="I4442" s="282">
        <v>0.95699999999999996</v>
      </c>
      <c r="J4442" s="281">
        <v>24.73</v>
      </c>
      <c r="K4442" s="281">
        <v>23.66</v>
      </c>
      <c r="O4442" s="46"/>
      <c r="P4442" s="46"/>
      <c r="Q4442" s="46"/>
      <c r="R4442" s="46"/>
      <c r="S4442" s="46"/>
      <c r="T4442" s="46"/>
      <c r="U4442" s="46"/>
      <c r="V4442" s="46"/>
      <c r="W4442" s="46"/>
      <c r="X4442" s="46"/>
      <c r="Y4442" s="46"/>
    </row>
    <row r="4443" spans="1:25" ht="15" customHeight="1" x14ac:dyDescent="0.2">
      <c r="A4443" s="46"/>
      <c r="B4443" s="261" t="s">
        <v>953</v>
      </c>
      <c r="C4443" s="280" t="s">
        <v>1359</v>
      </c>
      <c r="D4443" s="261" t="s">
        <v>47</v>
      </c>
      <c r="E4443" s="261" t="s">
        <v>2642</v>
      </c>
      <c r="F4443" s="385" t="s">
        <v>3970</v>
      </c>
      <c r="G4443" s="385"/>
      <c r="H4443" s="279" t="s">
        <v>950</v>
      </c>
      <c r="I4443" s="282">
        <v>0.55200000000000005</v>
      </c>
      <c r="J4443" s="281">
        <v>34.549999999999997</v>
      </c>
      <c r="K4443" s="281">
        <v>19.07</v>
      </c>
      <c r="O4443" s="46"/>
      <c r="P4443" s="46"/>
      <c r="Q4443" s="46"/>
      <c r="R4443" s="46"/>
      <c r="S4443" s="46"/>
      <c r="T4443" s="46"/>
      <c r="U4443" s="46"/>
      <c r="V4443" s="46"/>
      <c r="W4443" s="46"/>
      <c r="X4443" s="46"/>
      <c r="Y4443" s="46"/>
    </row>
    <row r="4444" spans="1:25" ht="15" customHeight="1" x14ac:dyDescent="0.2">
      <c r="A4444" s="46"/>
      <c r="B4444" s="261" t="s">
        <v>953</v>
      </c>
      <c r="C4444" s="280" t="s">
        <v>1086</v>
      </c>
      <c r="D4444" s="261" t="s">
        <v>47</v>
      </c>
      <c r="E4444" s="261" t="s">
        <v>1087</v>
      </c>
      <c r="F4444" s="385" t="s">
        <v>3970</v>
      </c>
      <c r="G4444" s="385"/>
      <c r="H4444" s="279" t="s">
        <v>950</v>
      </c>
      <c r="I4444" s="282">
        <v>1.3620000000000001</v>
      </c>
      <c r="J4444" s="281">
        <v>35.590000000000003</v>
      </c>
      <c r="K4444" s="281">
        <v>48.47</v>
      </c>
      <c r="O4444" s="46"/>
      <c r="P4444" s="46"/>
      <c r="Q4444" s="46"/>
      <c r="R4444" s="46"/>
      <c r="S4444" s="46"/>
      <c r="T4444" s="46"/>
      <c r="U4444" s="46"/>
      <c r="V4444" s="46"/>
      <c r="W4444" s="46"/>
      <c r="X4444" s="46"/>
      <c r="Y4444" s="46"/>
    </row>
    <row r="4445" spans="1:25" ht="15" customHeight="1" x14ac:dyDescent="0.2">
      <c r="A4445" s="46"/>
      <c r="B4445" s="261" t="s">
        <v>953</v>
      </c>
      <c r="C4445" s="280" t="s">
        <v>1668</v>
      </c>
      <c r="D4445" s="261" t="s">
        <v>47</v>
      </c>
      <c r="E4445" s="261" t="s">
        <v>1669</v>
      </c>
      <c r="F4445" s="385" t="s">
        <v>3981</v>
      </c>
      <c r="G4445" s="385"/>
      <c r="H4445" s="279" t="s">
        <v>60</v>
      </c>
      <c r="I4445" s="282">
        <v>2.23E-2</v>
      </c>
      <c r="J4445" s="281">
        <v>774.32</v>
      </c>
      <c r="K4445" s="281">
        <v>17.260000000000002</v>
      </c>
      <c r="O4445" s="46"/>
      <c r="P4445" s="46"/>
      <c r="Q4445" s="46"/>
      <c r="R4445" s="46"/>
      <c r="S4445" s="46"/>
      <c r="T4445" s="46"/>
      <c r="U4445" s="46"/>
      <c r="V4445" s="46"/>
      <c r="W4445" s="46"/>
      <c r="X4445" s="46"/>
      <c r="Y4445" s="46"/>
    </row>
    <row r="4446" spans="1:25" ht="15" customHeight="1" x14ac:dyDescent="0.2">
      <c r="A4446" s="46"/>
      <c r="B4446" s="261" t="s">
        <v>953</v>
      </c>
      <c r="C4446" s="280" t="s">
        <v>1945</v>
      </c>
      <c r="D4446" s="261" t="s">
        <v>47</v>
      </c>
      <c r="E4446" s="261" t="s">
        <v>1946</v>
      </c>
      <c r="F4446" s="385" t="s">
        <v>4005</v>
      </c>
      <c r="G4446" s="385"/>
      <c r="H4446" s="279" t="s">
        <v>49</v>
      </c>
      <c r="I4446" s="282">
        <v>1</v>
      </c>
      <c r="J4446" s="281">
        <v>358.42</v>
      </c>
      <c r="K4446" s="281">
        <v>358.42</v>
      </c>
      <c r="O4446" s="46"/>
      <c r="P4446" s="46"/>
      <c r="Q4446" s="46"/>
      <c r="R4446" s="46"/>
      <c r="S4446" s="46"/>
      <c r="T4446" s="46"/>
      <c r="U4446" s="46"/>
      <c r="V4446" s="46"/>
      <c r="W4446" s="46"/>
      <c r="X4446" s="46"/>
      <c r="Y4446" s="46"/>
    </row>
    <row r="4447" spans="1:25" ht="15" customHeight="1" x14ac:dyDescent="0.2">
      <c r="A4447" s="46"/>
      <c r="B4447" s="262" t="s">
        <v>919</v>
      </c>
      <c r="C4447" s="284" t="s">
        <v>1947</v>
      </c>
      <c r="D4447" s="262" t="s">
        <v>47</v>
      </c>
      <c r="E4447" s="262" t="s">
        <v>2631</v>
      </c>
      <c r="F4447" s="389" t="s">
        <v>923</v>
      </c>
      <c r="G4447" s="389"/>
      <c r="H4447" s="283" t="s">
        <v>97</v>
      </c>
      <c r="I4447" s="286">
        <v>0.2</v>
      </c>
      <c r="J4447" s="285">
        <v>17.48</v>
      </c>
      <c r="K4447" s="285">
        <v>3.49</v>
      </c>
      <c r="O4447" s="46"/>
      <c r="P4447" s="46"/>
      <c r="Q4447" s="46"/>
      <c r="R4447" s="46"/>
      <c r="S4447" s="46"/>
      <c r="T4447" s="46"/>
      <c r="U4447" s="46"/>
      <c r="V4447" s="46"/>
      <c r="W4447" s="46"/>
      <c r="X4447" s="46"/>
      <c r="Y4447" s="46"/>
    </row>
    <row r="4448" spans="1:25" ht="15" customHeight="1" x14ac:dyDescent="0.2">
      <c r="A4448" s="46"/>
      <c r="B4448" s="262" t="s">
        <v>919</v>
      </c>
      <c r="C4448" s="284" t="s">
        <v>1948</v>
      </c>
      <c r="D4448" s="262" t="s">
        <v>47</v>
      </c>
      <c r="E4448" s="262" t="s">
        <v>1949</v>
      </c>
      <c r="F4448" s="389" t="s">
        <v>923</v>
      </c>
      <c r="G4448" s="389"/>
      <c r="H4448" s="283" t="s">
        <v>1075</v>
      </c>
      <c r="I4448" s="286">
        <v>0.1671</v>
      </c>
      <c r="J4448" s="285">
        <v>15.54</v>
      </c>
      <c r="K4448" s="285">
        <v>2.59</v>
      </c>
      <c r="O4448" s="46"/>
      <c r="P4448" s="46"/>
      <c r="Q4448" s="46"/>
      <c r="R4448" s="46"/>
      <c r="S4448" s="46"/>
      <c r="T4448" s="46"/>
      <c r="U4448" s="46"/>
      <c r="V4448" s="46"/>
      <c r="W4448" s="46"/>
      <c r="X4448" s="46"/>
      <c r="Y4448" s="46"/>
    </row>
    <row r="4449" spans="1:25" ht="15" customHeight="1" x14ac:dyDescent="0.2">
      <c r="A4449" s="46"/>
      <c r="B4449" s="263"/>
      <c r="C4449" s="263"/>
      <c r="D4449" s="263"/>
      <c r="E4449" s="263"/>
      <c r="F4449" s="263" t="s">
        <v>924</v>
      </c>
      <c r="G4449" s="289">
        <v>194.9</v>
      </c>
      <c r="H4449" s="263" t="s">
        <v>925</v>
      </c>
      <c r="I4449" s="289">
        <v>0</v>
      </c>
      <c r="J4449" s="263" t="s">
        <v>926</v>
      </c>
      <c r="K4449" s="289">
        <v>194.9</v>
      </c>
      <c r="O4449" s="46"/>
      <c r="P4449" s="46"/>
      <c r="Q4449" s="46"/>
      <c r="R4449" s="46"/>
      <c r="S4449" s="46"/>
      <c r="T4449" s="46"/>
      <c r="U4449" s="46"/>
      <c r="V4449" s="46"/>
      <c r="W4449" s="46"/>
      <c r="X4449" s="46"/>
      <c r="Y4449" s="46"/>
    </row>
    <row r="4450" spans="1:25" ht="15" customHeight="1" thickBot="1" x14ac:dyDescent="0.25">
      <c r="A4450" s="46"/>
      <c r="B4450" s="263"/>
      <c r="C4450" s="263"/>
      <c r="D4450" s="263"/>
      <c r="E4450" s="263"/>
      <c r="F4450" s="263" t="s">
        <v>927</v>
      </c>
      <c r="G4450" s="289">
        <v>98.42</v>
      </c>
      <c r="H4450" s="263"/>
      <c r="I4450" s="386" t="s">
        <v>928</v>
      </c>
      <c r="J4450" s="386"/>
      <c r="K4450" s="289">
        <v>571.38</v>
      </c>
      <c r="O4450" s="46"/>
      <c r="P4450" s="46"/>
      <c r="Q4450" s="46"/>
      <c r="R4450" s="46"/>
      <c r="S4450" s="46"/>
      <c r="T4450" s="46"/>
      <c r="U4450" s="46"/>
      <c r="V4450" s="46"/>
      <c r="W4450" s="46"/>
      <c r="X4450" s="46"/>
      <c r="Y4450" s="46"/>
    </row>
    <row r="4451" spans="1:25" ht="15" customHeight="1" thickTop="1" x14ac:dyDescent="0.2">
      <c r="A4451" s="46"/>
      <c r="B4451" s="278"/>
      <c r="C4451" s="278"/>
      <c r="D4451" s="278"/>
      <c r="E4451" s="278"/>
      <c r="F4451" s="278"/>
      <c r="G4451" s="278"/>
      <c r="H4451" s="278"/>
      <c r="I4451" s="278"/>
      <c r="J4451" s="278"/>
      <c r="K4451" s="278"/>
      <c r="O4451" s="46"/>
      <c r="P4451" s="46"/>
      <c r="Q4451" s="46"/>
      <c r="R4451" s="46"/>
      <c r="S4451" s="46"/>
      <c r="T4451" s="46"/>
      <c r="U4451" s="46"/>
      <c r="V4451" s="46"/>
      <c r="W4451" s="46"/>
      <c r="X4451" s="46"/>
      <c r="Y4451" s="46"/>
    </row>
    <row r="4452" spans="1:25" ht="15" customHeight="1" x14ac:dyDescent="0.2">
      <c r="A4452" s="46"/>
      <c r="B4452" s="259"/>
      <c r="C4452" s="267" t="s">
        <v>24</v>
      </c>
      <c r="D4452" s="259" t="s">
        <v>25</v>
      </c>
      <c r="E4452" s="259" t="s">
        <v>26</v>
      </c>
      <c r="F4452" s="387" t="s">
        <v>917</v>
      </c>
      <c r="G4452" s="387"/>
      <c r="H4452" s="271" t="s">
        <v>27</v>
      </c>
      <c r="I4452" s="267" t="s">
        <v>28</v>
      </c>
      <c r="J4452" s="267" t="s">
        <v>29</v>
      </c>
      <c r="K4452" s="267" t="s">
        <v>30</v>
      </c>
      <c r="O4452" s="46"/>
      <c r="P4452" s="46"/>
      <c r="Q4452" s="46"/>
      <c r="R4452" s="46"/>
      <c r="S4452" s="46"/>
      <c r="T4452" s="46"/>
      <c r="U4452" s="46"/>
      <c r="V4452" s="46"/>
      <c r="W4452" s="46"/>
      <c r="X4452" s="46"/>
      <c r="Y4452" s="46"/>
    </row>
    <row r="4453" spans="1:25" ht="15" customHeight="1" x14ac:dyDescent="0.2">
      <c r="A4453" s="46"/>
      <c r="B4453" s="260" t="s">
        <v>918</v>
      </c>
      <c r="C4453" s="275" t="s">
        <v>1945</v>
      </c>
      <c r="D4453" s="260" t="s">
        <v>47</v>
      </c>
      <c r="E4453" s="260" t="s">
        <v>1946</v>
      </c>
      <c r="F4453" s="388" t="s">
        <v>4005</v>
      </c>
      <c r="G4453" s="388"/>
      <c r="H4453" s="274" t="s">
        <v>49</v>
      </c>
      <c r="I4453" s="277">
        <v>1</v>
      </c>
      <c r="J4453" s="276">
        <v>358.42</v>
      </c>
      <c r="K4453" s="276">
        <v>358.42</v>
      </c>
      <c r="O4453" s="46"/>
      <c r="P4453" s="46"/>
      <c r="Q4453" s="46"/>
      <c r="R4453" s="46"/>
      <c r="S4453" s="46"/>
      <c r="T4453" s="46"/>
      <c r="U4453" s="46"/>
      <c r="V4453" s="46"/>
      <c r="W4453" s="46"/>
      <c r="X4453" s="46"/>
      <c r="Y4453" s="46"/>
    </row>
    <row r="4454" spans="1:25" ht="15" customHeight="1" x14ac:dyDescent="0.2">
      <c r="A4454" s="46"/>
      <c r="B4454" s="261" t="s">
        <v>953</v>
      </c>
      <c r="C4454" s="280" t="s">
        <v>1019</v>
      </c>
      <c r="D4454" s="261" t="s">
        <v>47</v>
      </c>
      <c r="E4454" s="261" t="s">
        <v>1020</v>
      </c>
      <c r="F4454" s="385" t="s">
        <v>3970</v>
      </c>
      <c r="G4454" s="385"/>
      <c r="H4454" s="279" t="s">
        <v>950</v>
      </c>
      <c r="I4454" s="282">
        <v>1.357</v>
      </c>
      <c r="J4454" s="281">
        <v>24.73</v>
      </c>
      <c r="K4454" s="281">
        <v>33.549999999999997</v>
      </c>
      <c r="O4454" s="46"/>
      <c r="P4454" s="46"/>
      <c r="Q4454" s="46"/>
      <c r="R4454" s="46"/>
      <c r="S4454" s="46"/>
      <c r="T4454" s="46"/>
      <c r="U4454" s="46"/>
      <c r="V4454" s="46"/>
      <c r="W4454" s="46"/>
      <c r="X4454" s="46"/>
      <c r="Y4454" s="46"/>
    </row>
    <row r="4455" spans="1:25" ht="15" customHeight="1" x14ac:dyDescent="0.2">
      <c r="A4455" s="46"/>
      <c r="B4455" s="261" t="s">
        <v>953</v>
      </c>
      <c r="C4455" s="280" t="s">
        <v>1359</v>
      </c>
      <c r="D4455" s="261" t="s">
        <v>47</v>
      </c>
      <c r="E4455" s="261" t="s">
        <v>2642</v>
      </c>
      <c r="F4455" s="385" t="s">
        <v>3970</v>
      </c>
      <c r="G4455" s="385"/>
      <c r="H4455" s="279" t="s">
        <v>950</v>
      </c>
      <c r="I4455" s="282">
        <v>2.7410000000000001</v>
      </c>
      <c r="J4455" s="281">
        <v>34.549999999999997</v>
      </c>
      <c r="K4455" s="281">
        <v>94.7</v>
      </c>
      <c r="O4455" s="46"/>
      <c r="P4455" s="46"/>
      <c r="Q4455" s="46"/>
      <c r="R4455" s="46"/>
      <c r="S4455" s="46"/>
      <c r="T4455" s="46"/>
      <c r="U4455" s="46"/>
      <c r="V4455" s="46"/>
      <c r="W4455" s="46"/>
      <c r="X4455" s="46"/>
      <c r="Y4455" s="46"/>
    </row>
    <row r="4456" spans="1:25" ht="15" customHeight="1" x14ac:dyDescent="0.2">
      <c r="A4456" s="46"/>
      <c r="B4456" s="262" t="s">
        <v>919</v>
      </c>
      <c r="C4456" s="284" t="s">
        <v>1950</v>
      </c>
      <c r="D4456" s="262" t="s">
        <v>47</v>
      </c>
      <c r="E4456" s="262" t="s">
        <v>2879</v>
      </c>
      <c r="F4456" s="389" t="s">
        <v>923</v>
      </c>
      <c r="G4456" s="389"/>
      <c r="H4456" s="283" t="s">
        <v>1951</v>
      </c>
      <c r="I4456" s="286">
        <v>1</v>
      </c>
      <c r="J4456" s="285">
        <v>229.5</v>
      </c>
      <c r="K4456" s="285">
        <v>229.5</v>
      </c>
      <c r="O4456" s="46"/>
      <c r="P4456" s="46"/>
      <c r="Q4456" s="46"/>
      <c r="R4456" s="46"/>
      <c r="S4456" s="46"/>
      <c r="T4456" s="46"/>
      <c r="U4456" s="46"/>
      <c r="V4456" s="46"/>
      <c r="W4456" s="46"/>
      <c r="X4456" s="46"/>
      <c r="Y4456" s="46"/>
    </row>
    <row r="4457" spans="1:25" ht="15" customHeight="1" x14ac:dyDescent="0.2">
      <c r="A4457" s="46"/>
      <c r="B4457" s="262" t="s">
        <v>919</v>
      </c>
      <c r="C4457" s="284" t="s">
        <v>1952</v>
      </c>
      <c r="D4457" s="262" t="s">
        <v>47</v>
      </c>
      <c r="E4457" s="262" t="s">
        <v>1953</v>
      </c>
      <c r="F4457" s="389" t="s">
        <v>923</v>
      </c>
      <c r="G4457" s="389"/>
      <c r="H4457" s="283" t="s">
        <v>97</v>
      </c>
      <c r="I4457" s="286">
        <v>1.0999999999999999E-2</v>
      </c>
      <c r="J4457" s="285">
        <v>23.05</v>
      </c>
      <c r="K4457" s="285">
        <v>0.25</v>
      </c>
      <c r="O4457" s="46"/>
      <c r="P4457" s="46"/>
      <c r="Q4457" s="46"/>
      <c r="R4457" s="46"/>
      <c r="S4457" s="46"/>
      <c r="T4457" s="46"/>
      <c r="U4457" s="46"/>
      <c r="V4457" s="46"/>
      <c r="W4457" s="46"/>
      <c r="X4457" s="46"/>
      <c r="Y4457" s="46"/>
    </row>
    <row r="4458" spans="1:25" ht="15" customHeight="1" x14ac:dyDescent="0.2">
      <c r="A4458" s="46"/>
      <c r="B4458" s="262" t="s">
        <v>919</v>
      </c>
      <c r="C4458" s="284" t="s">
        <v>1269</v>
      </c>
      <c r="D4458" s="262" t="s">
        <v>47</v>
      </c>
      <c r="E4458" s="262" t="s">
        <v>1270</v>
      </c>
      <c r="F4458" s="389" t="s">
        <v>923</v>
      </c>
      <c r="G4458" s="389"/>
      <c r="H4458" s="283" t="s">
        <v>97</v>
      </c>
      <c r="I4458" s="286">
        <v>2.4E-2</v>
      </c>
      <c r="J4458" s="285">
        <v>17.5</v>
      </c>
      <c r="K4458" s="285">
        <v>0.42</v>
      </c>
      <c r="O4458" s="46"/>
      <c r="P4458" s="46"/>
      <c r="Q4458" s="46"/>
      <c r="R4458" s="46"/>
      <c r="S4458" s="46"/>
      <c r="T4458" s="46"/>
      <c r="U4458" s="46"/>
      <c r="V4458" s="46"/>
      <c r="W4458" s="46"/>
      <c r="X4458" s="46"/>
      <c r="Y4458" s="46"/>
    </row>
    <row r="4459" spans="1:25" ht="15" customHeight="1" x14ac:dyDescent="0.2">
      <c r="A4459" s="46"/>
      <c r="B4459" s="263"/>
      <c r="C4459" s="263"/>
      <c r="D4459" s="263"/>
      <c r="E4459" s="263"/>
      <c r="F4459" s="263" t="s">
        <v>924</v>
      </c>
      <c r="G4459" s="289">
        <v>111.68</v>
      </c>
      <c r="H4459" s="263" t="s">
        <v>925</v>
      </c>
      <c r="I4459" s="289">
        <v>0</v>
      </c>
      <c r="J4459" s="263" t="s">
        <v>926</v>
      </c>
      <c r="K4459" s="289">
        <v>111.68</v>
      </c>
      <c r="O4459" s="46"/>
      <c r="P4459" s="46"/>
      <c r="Q4459" s="46"/>
      <c r="R4459" s="46"/>
      <c r="S4459" s="46"/>
      <c r="T4459" s="46"/>
      <c r="U4459" s="46"/>
      <c r="V4459" s="46"/>
      <c r="W4459" s="46"/>
      <c r="X4459" s="46"/>
      <c r="Y4459" s="46"/>
    </row>
    <row r="4460" spans="1:25" ht="15" customHeight="1" thickBot="1" x14ac:dyDescent="0.25">
      <c r="A4460" s="46"/>
      <c r="B4460" s="263"/>
      <c r="C4460" s="263"/>
      <c r="D4460" s="263"/>
      <c r="E4460" s="263"/>
      <c r="F4460" s="263" t="s">
        <v>927</v>
      </c>
      <c r="G4460" s="289">
        <v>74.58</v>
      </c>
      <c r="H4460" s="263"/>
      <c r="I4460" s="386" t="s">
        <v>928</v>
      </c>
      <c r="J4460" s="386"/>
      <c r="K4460" s="289">
        <v>433</v>
      </c>
      <c r="O4460" s="46"/>
      <c r="P4460" s="46"/>
      <c r="Q4460" s="46"/>
      <c r="R4460" s="46"/>
      <c r="S4460" s="46"/>
      <c r="T4460" s="46"/>
      <c r="U4460" s="46"/>
      <c r="V4460" s="46"/>
      <c r="W4460" s="46"/>
      <c r="X4460" s="46"/>
      <c r="Y4460" s="46"/>
    </row>
    <row r="4461" spans="1:25" ht="15" customHeight="1" thickTop="1" x14ac:dyDescent="0.2">
      <c r="A4461" s="46"/>
      <c r="B4461" s="278"/>
      <c r="C4461" s="278"/>
      <c r="D4461" s="278"/>
      <c r="E4461" s="278"/>
      <c r="F4461" s="278"/>
      <c r="G4461" s="278"/>
      <c r="H4461" s="278"/>
      <c r="I4461" s="278"/>
      <c r="J4461" s="278"/>
      <c r="K4461" s="278"/>
      <c r="O4461" s="46"/>
      <c r="P4461" s="46"/>
      <c r="Q4461" s="46"/>
      <c r="R4461" s="46"/>
      <c r="S4461" s="46"/>
      <c r="T4461" s="46"/>
      <c r="U4461" s="46"/>
      <c r="V4461" s="46"/>
      <c r="W4461" s="46"/>
      <c r="X4461" s="46"/>
      <c r="Y4461" s="46"/>
    </row>
    <row r="4462" spans="1:25" ht="15" customHeight="1" x14ac:dyDescent="0.2">
      <c r="A4462" s="46"/>
      <c r="B4462" s="259"/>
      <c r="C4462" s="267" t="s">
        <v>24</v>
      </c>
      <c r="D4462" s="259" t="s">
        <v>25</v>
      </c>
      <c r="E4462" s="259" t="s">
        <v>26</v>
      </c>
      <c r="F4462" s="387" t="s">
        <v>917</v>
      </c>
      <c r="G4462" s="387"/>
      <c r="H4462" s="271" t="s">
        <v>27</v>
      </c>
      <c r="I4462" s="267" t="s">
        <v>28</v>
      </c>
      <c r="J4462" s="267" t="s">
        <v>29</v>
      </c>
      <c r="K4462" s="267" t="s">
        <v>30</v>
      </c>
      <c r="O4462" s="46"/>
      <c r="P4462" s="46"/>
      <c r="Q4462" s="46"/>
      <c r="R4462" s="46"/>
      <c r="S4462" s="46"/>
      <c r="T4462" s="46"/>
      <c r="U4462" s="46"/>
      <c r="V4462" s="46"/>
      <c r="W4462" s="46"/>
      <c r="X4462" s="46"/>
      <c r="Y4462" s="46"/>
    </row>
    <row r="4463" spans="1:25" ht="15" customHeight="1" x14ac:dyDescent="0.2">
      <c r="A4463" s="46"/>
      <c r="B4463" s="260" t="s">
        <v>918</v>
      </c>
      <c r="C4463" s="275" t="s">
        <v>1629</v>
      </c>
      <c r="D4463" s="260" t="s">
        <v>47</v>
      </c>
      <c r="E4463" s="260" t="s">
        <v>1630</v>
      </c>
      <c r="F4463" s="388" t="s">
        <v>3985</v>
      </c>
      <c r="G4463" s="388"/>
      <c r="H4463" s="274" t="s">
        <v>1041</v>
      </c>
      <c r="I4463" s="277">
        <v>1</v>
      </c>
      <c r="J4463" s="276">
        <v>0.37</v>
      </c>
      <c r="K4463" s="276">
        <v>0.37</v>
      </c>
      <c r="O4463" s="46"/>
      <c r="P4463" s="46"/>
      <c r="Q4463" s="46"/>
      <c r="R4463" s="46"/>
      <c r="S4463" s="46"/>
      <c r="T4463" s="46"/>
      <c r="U4463" s="46"/>
      <c r="V4463" s="46"/>
      <c r="W4463" s="46"/>
      <c r="X4463" s="46"/>
      <c r="Y4463" s="46"/>
    </row>
    <row r="4464" spans="1:25" ht="15" customHeight="1" x14ac:dyDescent="0.2">
      <c r="A4464" s="46"/>
      <c r="B4464" s="261" t="s">
        <v>953</v>
      </c>
      <c r="C4464" s="280" t="s">
        <v>1954</v>
      </c>
      <c r="D4464" s="261" t="s">
        <v>47</v>
      </c>
      <c r="E4464" s="261" t="s">
        <v>1955</v>
      </c>
      <c r="F4464" s="385" t="s">
        <v>4041</v>
      </c>
      <c r="G4464" s="385"/>
      <c r="H4464" s="279" t="s">
        <v>950</v>
      </c>
      <c r="I4464" s="282">
        <v>1</v>
      </c>
      <c r="J4464" s="281">
        <v>7.0000000000000007E-2</v>
      </c>
      <c r="K4464" s="281">
        <v>7.0000000000000007E-2</v>
      </c>
      <c r="O4464" s="46"/>
      <c r="P4464" s="46"/>
      <c r="Q4464" s="46"/>
      <c r="R4464" s="46"/>
      <c r="S4464" s="46"/>
      <c r="T4464" s="46"/>
      <c r="U4464" s="46"/>
      <c r="V4464" s="46"/>
      <c r="W4464" s="46"/>
      <c r="X4464" s="46"/>
      <c r="Y4464" s="46"/>
    </row>
    <row r="4465" spans="1:25" ht="15" customHeight="1" x14ac:dyDescent="0.2">
      <c r="A4465" s="46"/>
      <c r="B4465" s="261" t="s">
        <v>953</v>
      </c>
      <c r="C4465" s="280" t="s">
        <v>1956</v>
      </c>
      <c r="D4465" s="261" t="s">
        <v>47</v>
      </c>
      <c r="E4465" s="261" t="s">
        <v>1957</v>
      </c>
      <c r="F4465" s="385" t="s">
        <v>4041</v>
      </c>
      <c r="G4465" s="385"/>
      <c r="H4465" s="279" t="s">
        <v>950</v>
      </c>
      <c r="I4465" s="282">
        <v>1</v>
      </c>
      <c r="J4465" s="281">
        <v>0.3</v>
      </c>
      <c r="K4465" s="281">
        <v>0.3</v>
      </c>
      <c r="O4465" s="46"/>
      <c r="P4465" s="46"/>
      <c r="Q4465" s="46"/>
      <c r="R4465" s="46"/>
      <c r="S4465" s="46"/>
      <c r="T4465" s="46"/>
      <c r="U4465" s="46"/>
      <c r="V4465" s="46"/>
      <c r="W4465" s="46"/>
      <c r="X4465" s="46"/>
      <c r="Y4465" s="46"/>
    </row>
    <row r="4466" spans="1:25" ht="15" customHeight="1" x14ac:dyDescent="0.2">
      <c r="A4466" s="46"/>
      <c r="B4466" s="263"/>
      <c r="C4466" s="263"/>
      <c r="D4466" s="263"/>
      <c r="E4466" s="263"/>
      <c r="F4466" s="263" t="s">
        <v>924</v>
      </c>
      <c r="G4466" s="289">
        <v>0</v>
      </c>
      <c r="H4466" s="263" t="s">
        <v>925</v>
      </c>
      <c r="I4466" s="289">
        <v>0</v>
      </c>
      <c r="J4466" s="263" t="s">
        <v>926</v>
      </c>
      <c r="K4466" s="289">
        <v>0</v>
      </c>
      <c r="O4466" s="46"/>
      <c r="P4466" s="46"/>
      <c r="Q4466" s="46"/>
      <c r="R4466" s="46"/>
      <c r="S4466" s="46"/>
      <c r="T4466" s="46"/>
      <c r="U4466" s="46"/>
      <c r="V4466" s="46"/>
      <c r="W4466" s="46"/>
      <c r="X4466" s="46"/>
      <c r="Y4466" s="46"/>
    </row>
    <row r="4467" spans="1:25" ht="15" customHeight="1" thickBot="1" x14ac:dyDescent="0.25">
      <c r="A4467" s="46"/>
      <c r="B4467" s="263"/>
      <c r="C4467" s="263"/>
      <c r="D4467" s="263"/>
      <c r="E4467" s="263"/>
      <c r="F4467" s="263" t="s">
        <v>927</v>
      </c>
      <c r="G4467" s="289">
        <v>7.0000000000000007E-2</v>
      </c>
      <c r="H4467" s="263"/>
      <c r="I4467" s="386" t="s">
        <v>928</v>
      </c>
      <c r="J4467" s="386"/>
      <c r="K4467" s="289">
        <v>0.44</v>
      </c>
      <c r="O4467" s="46"/>
      <c r="P4467" s="46"/>
      <c r="Q4467" s="46"/>
      <c r="R4467" s="46"/>
      <c r="S4467" s="46"/>
      <c r="T4467" s="46"/>
      <c r="U4467" s="46"/>
      <c r="V4467" s="46"/>
      <c r="W4467" s="46"/>
      <c r="X4467" s="46"/>
      <c r="Y4467" s="46"/>
    </row>
    <row r="4468" spans="1:25" ht="15" customHeight="1" thickTop="1" x14ac:dyDescent="0.2">
      <c r="A4468" s="46"/>
      <c r="B4468" s="278"/>
      <c r="C4468" s="278"/>
      <c r="D4468" s="278"/>
      <c r="E4468" s="278"/>
      <c r="F4468" s="278"/>
      <c r="G4468" s="278"/>
      <c r="H4468" s="278"/>
      <c r="I4468" s="278"/>
      <c r="J4468" s="278"/>
      <c r="K4468" s="278"/>
      <c r="O4468" s="46"/>
      <c r="P4468" s="46"/>
      <c r="Q4468" s="46"/>
      <c r="R4468" s="46"/>
      <c r="S4468" s="46"/>
      <c r="T4468" s="46"/>
      <c r="U4468" s="46"/>
      <c r="V4468" s="46"/>
      <c r="W4468" s="46"/>
      <c r="X4468" s="46"/>
      <c r="Y4468" s="46"/>
    </row>
    <row r="4469" spans="1:25" ht="15" customHeight="1" x14ac:dyDescent="0.2">
      <c r="A4469" s="46"/>
      <c r="B4469" s="259"/>
      <c r="C4469" s="267" t="s">
        <v>24</v>
      </c>
      <c r="D4469" s="259" t="s">
        <v>25</v>
      </c>
      <c r="E4469" s="259" t="s">
        <v>26</v>
      </c>
      <c r="F4469" s="387" t="s">
        <v>917</v>
      </c>
      <c r="G4469" s="387"/>
      <c r="H4469" s="271" t="s">
        <v>27</v>
      </c>
      <c r="I4469" s="267" t="s">
        <v>28</v>
      </c>
      <c r="J4469" s="267" t="s">
        <v>29</v>
      </c>
      <c r="K4469" s="267" t="s">
        <v>30</v>
      </c>
      <c r="O4469" s="46"/>
      <c r="P4469" s="46"/>
      <c r="Q4469" s="46"/>
      <c r="R4469" s="46"/>
      <c r="S4469" s="46"/>
      <c r="T4469" s="46"/>
      <c r="U4469" s="46"/>
      <c r="V4469" s="46"/>
      <c r="W4469" s="46"/>
      <c r="X4469" s="46"/>
      <c r="Y4469" s="46"/>
    </row>
    <row r="4470" spans="1:25" ht="15" customHeight="1" x14ac:dyDescent="0.2">
      <c r="A4470" s="46"/>
      <c r="B4470" s="260" t="s">
        <v>918</v>
      </c>
      <c r="C4470" s="275" t="s">
        <v>1625</v>
      </c>
      <c r="D4470" s="260" t="s">
        <v>47</v>
      </c>
      <c r="E4470" s="260" t="s">
        <v>1626</v>
      </c>
      <c r="F4470" s="388" t="s">
        <v>3985</v>
      </c>
      <c r="G4470" s="388"/>
      <c r="H4470" s="274" t="s">
        <v>1035</v>
      </c>
      <c r="I4470" s="277">
        <v>1</v>
      </c>
      <c r="J4470" s="276">
        <v>1.62</v>
      </c>
      <c r="K4470" s="276">
        <v>1.62</v>
      </c>
      <c r="O4470" s="46"/>
      <c r="P4470" s="46"/>
      <c r="Q4470" s="46"/>
      <c r="R4470" s="46"/>
      <c r="S4470" s="46"/>
      <c r="T4470" s="46"/>
      <c r="U4470" s="46"/>
      <c r="V4470" s="46"/>
      <c r="W4470" s="46"/>
      <c r="X4470" s="46"/>
      <c r="Y4470" s="46"/>
    </row>
    <row r="4471" spans="1:25" ht="15" customHeight="1" x14ac:dyDescent="0.2">
      <c r="A4471" s="46"/>
      <c r="B4471" s="261" t="s">
        <v>953</v>
      </c>
      <c r="C4471" s="280" t="s">
        <v>1960</v>
      </c>
      <c r="D4471" s="261" t="s">
        <v>47</v>
      </c>
      <c r="E4471" s="261" t="s">
        <v>1961</v>
      </c>
      <c r="F4471" s="385" t="s">
        <v>4041</v>
      </c>
      <c r="G4471" s="385"/>
      <c r="H4471" s="279" t="s">
        <v>950</v>
      </c>
      <c r="I4471" s="282">
        <v>1</v>
      </c>
      <c r="J4471" s="281">
        <v>0.33</v>
      </c>
      <c r="K4471" s="281">
        <v>0.33</v>
      </c>
      <c r="O4471" s="46"/>
      <c r="P4471" s="46"/>
      <c r="Q4471" s="46"/>
      <c r="R4471" s="46"/>
      <c r="S4471" s="46"/>
      <c r="T4471" s="46"/>
      <c r="U4471" s="46"/>
      <c r="V4471" s="46"/>
      <c r="W4471" s="46"/>
      <c r="X4471" s="46"/>
      <c r="Y4471" s="46"/>
    </row>
    <row r="4472" spans="1:25" ht="15" customHeight="1" x14ac:dyDescent="0.2">
      <c r="A4472" s="46"/>
      <c r="B4472" s="261" t="s">
        <v>953</v>
      </c>
      <c r="C4472" s="280" t="s">
        <v>1958</v>
      </c>
      <c r="D4472" s="261" t="s">
        <v>47</v>
      </c>
      <c r="E4472" s="261" t="s">
        <v>1959</v>
      </c>
      <c r="F4472" s="385" t="s">
        <v>4041</v>
      </c>
      <c r="G4472" s="385"/>
      <c r="H4472" s="279" t="s">
        <v>950</v>
      </c>
      <c r="I4472" s="282">
        <v>1</v>
      </c>
      <c r="J4472" s="281">
        <v>0.92</v>
      </c>
      <c r="K4472" s="281">
        <v>0.92</v>
      </c>
      <c r="O4472" s="46"/>
      <c r="P4472" s="46"/>
      <c r="Q4472" s="46"/>
      <c r="R4472" s="46"/>
      <c r="S4472" s="46"/>
      <c r="T4472" s="46"/>
      <c r="U4472" s="46"/>
      <c r="V4472" s="46"/>
      <c r="W4472" s="46"/>
      <c r="X4472" s="46"/>
      <c r="Y4472" s="46"/>
    </row>
    <row r="4473" spans="1:25" ht="15" customHeight="1" x14ac:dyDescent="0.2">
      <c r="A4473" s="46"/>
      <c r="B4473" s="261" t="s">
        <v>953</v>
      </c>
      <c r="C4473" s="280" t="s">
        <v>1956</v>
      </c>
      <c r="D4473" s="261" t="s">
        <v>47</v>
      </c>
      <c r="E4473" s="261" t="s">
        <v>1957</v>
      </c>
      <c r="F4473" s="385" t="s">
        <v>4041</v>
      </c>
      <c r="G4473" s="385"/>
      <c r="H4473" s="279" t="s">
        <v>950</v>
      </c>
      <c r="I4473" s="282">
        <v>1</v>
      </c>
      <c r="J4473" s="281">
        <v>0.3</v>
      </c>
      <c r="K4473" s="281">
        <v>0.3</v>
      </c>
      <c r="O4473" s="46"/>
      <c r="P4473" s="46"/>
      <c r="Q4473" s="46"/>
      <c r="R4473" s="46"/>
      <c r="S4473" s="46"/>
      <c r="T4473" s="46"/>
      <c r="U4473" s="46"/>
      <c r="V4473" s="46"/>
      <c r="W4473" s="46"/>
      <c r="X4473" s="46"/>
      <c r="Y4473" s="46"/>
    </row>
    <row r="4474" spans="1:25" ht="15" customHeight="1" x14ac:dyDescent="0.2">
      <c r="A4474" s="46"/>
      <c r="B4474" s="261" t="s">
        <v>953</v>
      </c>
      <c r="C4474" s="280" t="s">
        <v>1954</v>
      </c>
      <c r="D4474" s="261" t="s">
        <v>47</v>
      </c>
      <c r="E4474" s="261" t="s">
        <v>1955</v>
      </c>
      <c r="F4474" s="385" t="s">
        <v>4041</v>
      </c>
      <c r="G4474" s="385"/>
      <c r="H4474" s="279" t="s">
        <v>950</v>
      </c>
      <c r="I4474" s="282">
        <v>1</v>
      </c>
      <c r="J4474" s="281">
        <v>7.0000000000000007E-2</v>
      </c>
      <c r="K4474" s="281">
        <v>7.0000000000000007E-2</v>
      </c>
      <c r="O4474" s="46"/>
      <c r="P4474" s="46"/>
      <c r="Q4474" s="46"/>
      <c r="R4474" s="46"/>
      <c r="S4474" s="46"/>
      <c r="T4474" s="46"/>
      <c r="U4474" s="46"/>
      <c r="V4474" s="46"/>
      <c r="W4474" s="46"/>
      <c r="X4474" s="46"/>
      <c r="Y4474" s="46"/>
    </row>
    <row r="4475" spans="1:25" ht="15" customHeight="1" x14ac:dyDescent="0.2">
      <c r="A4475" s="46"/>
      <c r="B4475" s="263"/>
      <c r="C4475" s="263"/>
      <c r="D4475" s="263"/>
      <c r="E4475" s="263"/>
      <c r="F4475" s="263" t="s">
        <v>924</v>
      </c>
      <c r="G4475" s="289">
        <v>0</v>
      </c>
      <c r="H4475" s="263" t="s">
        <v>925</v>
      </c>
      <c r="I4475" s="289">
        <v>0</v>
      </c>
      <c r="J4475" s="263" t="s">
        <v>926</v>
      </c>
      <c r="K4475" s="289">
        <v>0</v>
      </c>
      <c r="O4475" s="46"/>
      <c r="P4475" s="46"/>
      <c r="Q4475" s="46"/>
      <c r="R4475" s="46"/>
      <c r="S4475" s="46"/>
      <c r="T4475" s="46"/>
      <c r="U4475" s="46"/>
      <c r="V4475" s="46"/>
      <c r="W4475" s="46"/>
      <c r="X4475" s="46"/>
      <c r="Y4475" s="46"/>
    </row>
    <row r="4476" spans="1:25" ht="15" customHeight="1" thickBot="1" x14ac:dyDescent="0.25">
      <c r="A4476" s="46"/>
      <c r="B4476" s="263"/>
      <c r="C4476" s="263"/>
      <c r="D4476" s="263"/>
      <c r="E4476" s="263"/>
      <c r="F4476" s="263" t="s">
        <v>927</v>
      </c>
      <c r="G4476" s="289">
        <v>0.33</v>
      </c>
      <c r="H4476" s="263"/>
      <c r="I4476" s="386" t="s">
        <v>928</v>
      </c>
      <c r="J4476" s="386"/>
      <c r="K4476" s="289">
        <v>1.95</v>
      </c>
      <c r="O4476" s="46"/>
      <c r="P4476" s="46"/>
      <c r="Q4476" s="46"/>
      <c r="R4476" s="46"/>
      <c r="S4476" s="46"/>
      <c r="T4476" s="46"/>
      <c r="U4476" s="46"/>
      <c r="V4476" s="46"/>
      <c r="W4476" s="46"/>
      <c r="X4476" s="46"/>
      <c r="Y4476" s="46"/>
    </row>
    <row r="4477" spans="1:25" ht="15" customHeight="1" thickTop="1" x14ac:dyDescent="0.2">
      <c r="A4477" s="46"/>
      <c r="B4477" s="278"/>
      <c r="C4477" s="278"/>
      <c r="D4477" s="278"/>
      <c r="E4477" s="278"/>
      <c r="F4477" s="278"/>
      <c r="G4477" s="278"/>
      <c r="H4477" s="278"/>
      <c r="I4477" s="278"/>
      <c r="J4477" s="278"/>
      <c r="K4477" s="278"/>
      <c r="O4477" s="46"/>
      <c r="P4477" s="46"/>
      <c r="Q4477" s="46"/>
      <c r="R4477" s="46"/>
      <c r="S4477" s="46"/>
      <c r="T4477" s="46"/>
      <c r="U4477" s="46"/>
      <c r="V4477" s="46"/>
      <c r="W4477" s="46"/>
      <c r="X4477" s="46"/>
      <c r="Y4477" s="46"/>
    </row>
    <row r="4478" spans="1:25" ht="15" customHeight="1" x14ac:dyDescent="0.2">
      <c r="A4478" s="46"/>
      <c r="B4478" s="259"/>
      <c r="C4478" s="267" t="s">
        <v>24</v>
      </c>
      <c r="D4478" s="259" t="s">
        <v>25</v>
      </c>
      <c r="E4478" s="259" t="s">
        <v>26</v>
      </c>
      <c r="F4478" s="387" t="s">
        <v>917</v>
      </c>
      <c r="G4478" s="387"/>
      <c r="H4478" s="271" t="s">
        <v>27</v>
      </c>
      <c r="I4478" s="267" t="s">
        <v>28</v>
      </c>
      <c r="J4478" s="267" t="s">
        <v>29</v>
      </c>
      <c r="K4478" s="267" t="s">
        <v>30</v>
      </c>
      <c r="O4478" s="46"/>
      <c r="P4478" s="46"/>
      <c r="Q4478" s="46"/>
      <c r="R4478" s="46"/>
      <c r="S4478" s="46"/>
      <c r="T4478" s="46"/>
      <c r="U4478" s="46"/>
      <c r="V4478" s="46"/>
      <c r="W4478" s="46"/>
      <c r="X4478" s="46"/>
      <c r="Y4478" s="46"/>
    </row>
    <row r="4479" spans="1:25" ht="15" customHeight="1" x14ac:dyDescent="0.2">
      <c r="A4479" s="46"/>
      <c r="B4479" s="260" t="s">
        <v>918</v>
      </c>
      <c r="C4479" s="275" t="s">
        <v>1956</v>
      </c>
      <c r="D4479" s="260" t="s">
        <v>47</v>
      </c>
      <c r="E4479" s="260" t="s">
        <v>1957</v>
      </c>
      <c r="F4479" s="388" t="s">
        <v>4041</v>
      </c>
      <c r="G4479" s="388"/>
      <c r="H4479" s="274" t="s">
        <v>950</v>
      </c>
      <c r="I4479" s="277">
        <v>1</v>
      </c>
      <c r="J4479" s="276">
        <v>0.3</v>
      </c>
      <c r="K4479" s="276">
        <v>0.3</v>
      </c>
      <c r="O4479" s="46"/>
      <c r="P4479" s="46"/>
      <c r="Q4479" s="46"/>
      <c r="R4479" s="46"/>
      <c r="S4479" s="46"/>
      <c r="T4479" s="46"/>
      <c r="U4479" s="46"/>
      <c r="V4479" s="46"/>
      <c r="W4479" s="46"/>
      <c r="X4479" s="46"/>
      <c r="Y4479" s="46"/>
    </row>
    <row r="4480" spans="1:25" ht="15" customHeight="1" x14ac:dyDescent="0.2">
      <c r="A4480" s="46"/>
      <c r="B4480" s="262" t="s">
        <v>919</v>
      </c>
      <c r="C4480" s="284" t="s">
        <v>1962</v>
      </c>
      <c r="D4480" s="262" t="s">
        <v>47</v>
      </c>
      <c r="E4480" s="262" t="s">
        <v>2880</v>
      </c>
      <c r="F4480" s="389" t="s">
        <v>4042</v>
      </c>
      <c r="G4480" s="389"/>
      <c r="H4480" s="283" t="s">
        <v>49</v>
      </c>
      <c r="I4480" s="286">
        <v>6.3999999999999997E-5</v>
      </c>
      <c r="J4480" s="285">
        <v>4790</v>
      </c>
      <c r="K4480" s="285">
        <v>0.3</v>
      </c>
      <c r="O4480" s="46"/>
      <c r="P4480" s="46"/>
      <c r="Q4480" s="46"/>
      <c r="R4480" s="46"/>
      <c r="S4480" s="46"/>
      <c r="T4480" s="46"/>
      <c r="U4480" s="46"/>
      <c r="V4480" s="46"/>
      <c r="W4480" s="46"/>
      <c r="X4480" s="46"/>
      <c r="Y4480" s="46"/>
    </row>
    <row r="4481" spans="1:25" ht="15" customHeight="1" x14ac:dyDescent="0.2">
      <c r="A4481" s="46"/>
      <c r="B4481" s="263"/>
      <c r="C4481" s="263"/>
      <c r="D4481" s="263"/>
      <c r="E4481" s="263"/>
      <c r="F4481" s="263" t="s">
        <v>924</v>
      </c>
      <c r="G4481" s="289">
        <v>0</v>
      </c>
      <c r="H4481" s="263" t="s">
        <v>925</v>
      </c>
      <c r="I4481" s="289">
        <v>0</v>
      </c>
      <c r="J4481" s="263" t="s">
        <v>926</v>
      </c>
      <c r="K4481" s="289">
        <v>0</v>
      </c>
      <c r="O4481" s="46"/>
      <c r="P4481" s="46"/>
      <c r="Q4481" s="46"/>
      <c r="R4481" s="46"/>
      <c r="S4481" s="46"/>
      <c r="T4481" s="46"/>
      <c r="U4481" s="46"/>
      <c r="V4481" s="46"/>
      <c r="W4481" s="46"/>
      <c r="X4481" s="46"/>
      <c r="Y4481" s="46"/>
    </row>
    <row r="4482" spans="1:25" ht="15" customHeight="1" thickBot="1" x14ac:dyDescent="0.25">
      <c r="A4482" s="46"/>
      <c r="B4482" s="263"/>
      <c r="C4482" s="263"/>
      <c r="D4482" s="263"/>
      <c r="E4482" s="263"/>
      <c r="F4482" s="263" t="s">
        <v>927</v>
      </c>
      <c r="G4482" s="289">
        <v>0.06</v>
      </c>
      <c r="H4482" s="263"/>
      <c r="I4482" s="386" t="s">
        <v>928</v>
      </c>
      <c r="J4482" s="386"/>
      <c r="K4482" s="289">
        <v>0.36</v>
      </c>
      <c r="O4482" s="46"/>
      <c r="P4482" s="46"/>
      <c r="Q4482" s="46"/>
      <c r="R4482" s="46"/>
      <c r="S4482" s="46"/>
      <c r="T4482" s="46"/>
      <c r="U4482" s="46"/>
      <c r="V4482" s="46"/>
      <c r="W4482" s="46"/>
      <c r="X4482" s="46"/>
      <c r="Y4482" s="46"/>
    </row>
    <row r="4483" spans="1:25" ht="15" customHeight="1" thickTop="1" x14ac:dyDescent="0.2">
      <c r="A4483" s="46"/>
      <c r="B4483" s="278"/>
      <c r="C4483" s="278"/>
      <c r="D4483" s="278"/>
      <c r="E4483" s="278"/>
      <c r="F4483" s="278"/>
      <c r="G4483" s="278"/>
      <c r="H4483" s="278"/>
      <c r="I4483" s="278"/>
      <c r="J4483" s="278"/>
      <c r="K4483" s="278"/>
      <c r="O4483" s="46"/>
      <c r="P4483" s="46"/>
      <c r="Q4483" s="46"/>
      <c r="R4483" s="46"/>
      <c r="S4483" s="46"/>
      <c r="T4483" s="46"/>
      <c r="U4483" s="46"/>
      <c r="V4483" s="46"/>
      <c r="W4483" s="46"/>
      <c r="X4483" s="46"/>
      <c r="Y4483" s="46"/>
    </row>
    <row r="4484" spans="1:25" ht="15" customHeight="1" x14ac:dyDescent="0.2">
      <c r="A4484" s="46"/>
      <c r="B4484" s="259"/>
      <c r="C4484" s="267" t="s">
        <v>24</v>
      </c>
      <c r="D4484" s="259" t="s">
        <v>25</v>
      </c>
      <c r="E4484" s="259" t="s">
        <v>26</v>
      </c>
      <c r="F4484" s="387" t="s">
        <v>917</v>
      </c>
      <c r="G4484" s="387"/>
      <c r="H4484" s="271" t="s">
        <v>27</v>
      </c>
      <c r="I4484" s="267" t="s">
        <v>28</v>
      </c>
      <c r="J4484" s="267" t="s">
        <v>29</v>
      </c>
      <c r="K4484" s="267" t="s">
        <v>30</v>
      </c>
      <c r="O4484" s="46"/>
      <c r="P4484" s="46"/>
      <c r="Q4484" s="46"/>
      <c r="R4484" s="46"/>
      <c r="S4484" s="46"/>
      <c r="T4484" s="46"/>
      <c r="U4484" s="46"/>
      <c r="V4484" s="46"/>
      <c r="W4484" s="46"/>
      <c r="X4484" s="46"/>
      <c r="Y4484" s="46"/>
    </row>
    <row r="4485" spans="1:25" ht="15" customHeight="1" x14ac:dyDescent="0.2">
      <c r="A4485" s="46"/>
      <c r="B4485" s="260" t="s">
        <v>918</v>
      </c>
      <c r="C4485" s="275" t="s">
        <v>1954</v>
      </c>
      <c r="D4485" s="260" t="s">
        <v>47</v>
      </c>
      <c r="E4485" s="260" t="s">
        <v>1955</v>
      </c>
      <c r="F4485" s="388" t="s">
        <v>4041</v>
      </c>
      <c r="G4485" s="388"/>
      <c r="H4485" s="274" t="s">
        <v>950</v>
      </c>
      <c r="I4485" s="277">
        <v>1</v>
      </c>
      <c r="J4485" s="276">
        <v>7.0000000000000007E-2</v>
      </c>
      <c r="K4485" s="276">
        <v>7.0000000000000007E-2</v>
      </c>
      <c r="O4485" s="46"/>
      <c r="P4485" s="46"/>
      <c r="Q4485" s="46"/>
      <c r="R4485" s="46"/>
      <c r="S4485" s="46"/>
      <c r="T4485" s="46"/>
      <c r="U4485" s="46"/>
      <c r="V4485" s="46"/>
      <c r="W4485" s="46"/>
      <c r="X4485" s="46"/>
      <c r="Y4485" s="46"/>
    </row>
    <row r="4486" spans="1:25" ht="15" customHeight="1" x14ac:dyDescent="0.2">
      <c r="A4486" s="46"/>
      <c r="B4486" s="262" t="s">
        <v>919</v>
      </c>
      <c r="C4486" s="284" t="s">
        <v>1962</v>
      </c>
      <c r="D4486" s="262" t="s">
        <v>47</v>
      </c>
      <c r="E4486" s="262" t="s">
        <v>2880</v>
      </c>
      <c r="F4486" s="389" t="s">
        <v>4042</v>
      </c>
      <c r="G4486" s="389"/>
      <c r="H4486" s="283" t="s">
        <v>49</v>
      </c>
      <c r="I4486" s="286">
        <v>1.4800000000000001E-5</v>
      </c>
      <c r="J4486" s="285">
        <v>4790</v>
      </c>
      <c r="K4486" s="285">
        <v>7.0000000000000007E-2</v>
      </c>
      <c r="O4486" s="46"/>
      <c r="P4486" s="46"/>
      <c r="Q4486" s="46"/>
      <c r="R4486" s="46"/>
      <c r="S4486" s="46"/>
      <c r="T4486" s="46"/>
      <c r="U4486" s="46"/>
      <c r="V4486" s="46"/>
      <c r="W4486" s="46"/>
      <c r="X4486" s="46"/>
      <c r="Y4486" s="46"/>
    </row>
    <row r="4487" spans="1:25" ht="15" customHeight="1" x14ac:dyDescent="0.2">
      <c r="A4487" s="46"/>
      <c r="B4487" s="263"/>
      <c r="C4487" s="263"/>
      <c r="D4487" s="263"/>
      <c r="E4487" s="263"/>
      <c r="F4487" s="263" t="s">
        <v>924</v>
      </c>
      <c r="G4487" s="289">
        <v>0</v>
      </c>
      <c r="H4487" s="263" t="s">
        <v>925</v>
      </c>
      <c r="I4487" s="289">
        <v>0</v>
      </c>
      <c r="J4487" s="263" t="s">
        <v>926</v>
      </c>
      <c r="K4487" s="289">
        <v>0</v>
      </c>
      <c r="O4487" s="46"/>
      <c r="P4487" s="46"/>
      <c r="Q4487" s="46"/>
      <c r="R4487" s="46"/>
      <c r="S4487" s="46"/>
      <c r="T4487" s="46"/>
      <c r="U4487" s="46"/>
      <c r="V4487" s="46"/>
      <c r="W4487" s="46"/>
      <c r="X4487" s="46"/>
      <c r="Y4487" s="46"/>
    </row>
    <row r="4488" spans="1:25" ht="15" customHeight="1" thickBot="1" x14ac:dyDescent="0.25">
      <c r="A4488" s="46"/>
      <c r="B4488" s="263"/>
      <c r="C4488" s="263"/>
      <c r="D4488" s="263"/>
      <c r="E4488" s="263"/>
      <c r="F4488" s="263" t="s">
        <v>927</v>
      </c>
      <c r="G4488" s="289">
        <v>0.01</v>
      </c>
      <c r="H4488" s="263"/>
      <c r="I4488" s="386" t="s">
        <v>928</v>
      </c>
      <c r="J4488" s="386"/>
      <c r="K4488" s="289">
        <v>0.08</v>
      </c>
      <c r="O4488" s="46"/>
      <c r="P4488" s="46"/>
      <c r="Q4488" s="46"/>
      <c r="R4488" s="46"/>
      <c r="S4488" s="46"/>
      <c r="T4488" s="46"/>
      <c r="U4488" s="46"/>
      <c r="V4488" s="46"/>
      <c r="W4488" s="46"/>
      <c r="X4488" s="46"/>
      <c r="Y4488" s="46"/>
    </row>
    <row r="4489" spans="1:25" ht="15" customHeight="1" thickTop="1" x14ac:dyDescent="0.2">
      <c r="A4489" s="46"/>
      <c r="B4489" s="278"/>
      <c r="C4489" s="278"/>
      <c r="D4489" s="278"/>
      <c r="E4489" s="278"/>
      <c r="F4489" s="278"/>
      <c r="G4489" s="278"/>
      <c r="H4489" s="278"/>
      <c r="I4489" s="278"/>
      <c r="J4489" s="278"/>
      <c r="K4489" s="278"/>
      <c r="O4489" s="46"/>
      <c r="P4489" s="46"/>
      <c r="Q4489" s="46"/>
      <c r="R4489" s="46"/>
      <c r="S4489" s="46"/>
      <c r="T4489" s="46"/>
      <c r="U4489" s="46"/>
      <c r="V4489" s="46"/>
      <c r="W4489" s="46"/>
      <c r="X4489" s="46"/>
      <c r="Y4489" s="46"/>
    </row>
    <row r="4490" spans="1:25" ht="15" customHeight="1" x14ac:dyDescent="0.2">
      <c r="A4490" s="46"/>
      <c r="B4490" s="259"/>
      <c r="C4490" s="267" t="s">
        <v>24</v>
      </c>
      <c r="D4490" s="259" t="s">
        <v>25</v>
      </c>
      <c r="E4490" s="259" t="s">
        <v>26</v>
      </c>
      <c r="F4490" s="387" t="s">
        <v>917</v>
      </c>
      <c r="G4490" s="387"/>
      <c r="H4490" s="271" t="s">
        <v>27</v>
      </c>
      <c r="I4490" s="267" t="s">
        <v>28</v>
      </c>
      <c r="J4490" s="267" t="s">
        <v>29</v>
      </c>
      <c r="K4490" s="267" t="s">
        <v>30</v>
      </c>
      <c r="O4490" s="46"/>
      <c r="P4490" s="46"/>
      <c r="Q4490" s="46"/>
      <c r="R4490" s="46"/>
      <c r="S4490" s="46"/>
      <c r="T4490" s="46"/>
      <c r="U4490" s="46"/>
      <c r="V4490" s="46"/>
      <c r="W4490" s="46"/>
      <c r="X4490" s="46"/>
      <c r="Y4490" s="46"/>
    </row>
    <row r="4491" spans="1:25" ht="15" customHeight="1" x14ac:dyDescent="0.2">
      <c r="A4491" s="46"/>
      <c r="B4491" s="260" t="s">
        <v>918</v>
      </c>
      <c r="C4491" s="275" t="s">
        <v>1960</v>
      </c>
      <c r="D4491" s="260" t="s">
        <v>47</v>
      </c>
      <c r="E4491" s="260" t="s">
        <v>1961</v>
      </c>
      <c r="F4491" s="388" t="s">
        <v>4041</v>
      </c>
      <c r="G4491" s="388"/>
      <c r="H4491" s="274" t="s">
        <v>950</v>
      </c>
      <c r="I4491" s="277">
        <v>1</v>
      </c>
      <c r="J4491" s="276">
        <v>0.33</v>
      </c>
      <c r="K4491" s="276">
        <v>0.33</v>
      </c>
      <c r="O4491" s="46"/>
      <c r="P4491" s="46"/>
      <c r="Q4491" s="46"/>
      <c r="R4491" s="46"/>
      <c r="S4491" s="46"/>
      <c r="T4491" s="46"/>
      <c r="U4491" s="46"/>
      <c r="V4491" s="46"/>
      <c r="W4491" s="46"/>
      <c r="X4491" s="46"/>
      <c r="Y4491" s="46"/>
    </row>
    <row r="4492" spans="1:25" ht="15" customHeight="1" x14ac:dyDescent="0.2">
      <c r="A4492" s="46"/>
      <c r="B4492" s="262" t="s">
        <v>919</v>
      </c>
      <c r="C4492" s="284" t="s">
        <v>1962</v>
      </c>
      <c r="D4492" s="262" t="s">
        <v>47</v>
      </c>
      <c r="E4492" s="262" t="s">
        <v>2880</v>
      </c>
      <c r="F4492" s="389" t="s">
        <v>4042</v>
      </c>
      <c r="G4492" s="389"/>
      <c r="H4492" s="283" t="s">
        <v>49</v>
      </c>
      <c r="I4492" s="286">
        <v>6.9999999999999994E-5</v>
      </c>
      <c r="J4492" s="285">
        <v>4790</v>
      </c>
      <c r="K4492" s="285">
        <v>0.33</v>
      </c>
      <c r="O4492" s="46"/>
      <c r="P4492" s="46"/>
      <c r="Q4492" s="46"/>
      <c r="R4492" s="46"/>
      <c r="S4492" s="46"/>
      <c r="T4492" s="46"/>
      <c r="U4492" s="46"/>
      <c r="V4492" s="46"/>
      <c r="W4492" s="46"/>
      <c r="X4492" s="46"/>
      <c r="Y4492" s="46"/>
    </row>
    <row r="4493" spans="1:25" ht="15" customHeight="1" x14ac:dyDescent="0.2">
      <c r="A4493" s="46"/>
      <c r="B4493" s="263"/>
      <c r="C4493" s="263"/>
      <c r="D4493" s="263"/>
      <c r="E4493" s="263"/>
      <c r="F4493" s="263" t="s">
        <v>924</v>
      </c>
      <c r="G4493" s="289">
        <v>0</v>
      </c>
      <c r="H4493" s="263" t="s">
        <v>925</v>
      </c>
      <c r="I4493" s="289">
        <v>0</v>
      </c>
      <c r="J4493" s="263" t="s">
        <v>926</v>
      </c>
      <c r="K4493" s="289">
        <v>0</v>
      </c>
      <c r="O4493" s="46"/>
      <c r="P4493" s="46"/>
      <c r="Q4493" s="46"/>
      <c r="R4493" s="46"/>
      <c r="S4493" s="46"/>
      <c r="T4493" s="46"/>
      <c r="U4493" s="46"/>
      <c r="V4493" s="46"/>
      <c r="W4493" s="46"/>
      <c r="X4493" s="46"/>
      <c r="Y4493" s="46"/>
    </row>
    <row r="4494" spans="1:25" ht="15" customHeight="1" thickBot="1" x14ac:dyDescent="0.25">
      <c r="A4494" s="46"/>
      <c r="B4494" s="263"/>
      <c r="C4494" s="263"/>
      <c r="D4494" s="263"/>
      <c r="E4494" s="263"/>
      <c r="F4494" s="263" t="s">
        <v>927</v>
      </c>
      <c r="G4494" s="289">
        <v>0.06</v>
      </c>
      <c r="H4494" s="263"/>
      <c r="I4494" s="386" t="s">
        <v>928</v>
      </c>
      <c r="J4494" s="386"/>
      <c r="K4494" s="289">
        <v>0.39</v>
      </c>
      <c r="O4494" s="46"/>
      <c r="P4494" s="46"/>
      <c r="Q4494" s="46"/>
      <c r="R4494" s="46"/>
      <c r="S4494" s="46"/>
      <c r="T4494" s="46"/>
      <c r="U4494" s="46"/>
      <c r="V4494" s="46"/>
      <c r="W4494" s="46"/>
      <c r="X4494" s="46"/>
      <c r="Y4494" s="46"/>
    </row>
    <row r="4495" spans="1:25" ht="15" customHeight="1" thickTop="1" x14ac:dyDescent="0.2">
      <c r="A4495" s="46"/>
      <c r="B4495" s="278"/>
      <c r="C4495" s="278"/>
      <c r="D4495" s="278"/>
      <c r="E4495" s="278"/>
      <c r="F4495" s="278"/>
      <c r="G4495" s="278"/>
      <c r="H4495" s="278"/>
      <c r="I4495" s="278"/>
      <c r="J4495" s="278"/>
      <c r="K4495" s="278"/>
      <c r="O4495" s="46"/>
      <c r="P4495" s="46"/>
      <c r="Q4495" s="46"/>
      <c r="R4495" s="46"/>
      <c r="S4495" s="46"/>
      <c r="T4495" s="46"/>
      <c r="U4495" s="46"/>
      <c r="V4495" s="46"/>
      <c r="W4495" s="46"/>
      <c r="X4495" s="46"/>
      <c r="Y4495" s="46"/>
    </row>
    <row r="4496" spans="1:25" ht="15" customHeight="1" x14ac:dyDescent="0.2">
      <c r="A4496" s="46"/>
      <c r="B4496" s="259"/>
      <c r="C4496" s="267" t="s">
        <v>24</v>
      </c>
      <c r="D4496" s="259" t="s">
        <v>25</v>
      </c>
      <c r="E4496" s="259" t="s">
        <v>26</v>
      </c>
      <c r="F4496" s="387" t="s">
        <v>917</v>
      </c>
      <c r="G4496" s="387"/>
      <c r="H4496" s="271" t="s">
        <v>27</v>
      </c>
      <c r="I4496" s="267" t="s">
        <v>28</v>
      </c>
      <c r="J4496" s="267" t="s">
        <v>29</v>
      </c>
      <c r="K4496" s="267" t="s">
        <v>30</v>
      </c>
      <c r="O4496" s="46"/>
      <c r="P4496" s="46"/>
      <c r="Q4496" s="46"/>
      <c r="R4496" s="46"/>
      <c r="S4496" s="46"/>
      <c r="T4496" s="46"/>
      <c r="U4496" s="46"/>
      <c r="V4496" s="46"/>
      <c r="W4496" s="46"/>
      <c r="X4496" s="46"/>
      <c r="Y4496" s="46"/>
    </row>
    <row r="4497" spans="1:25" ht="15" customHeight="1" x14ac:dyDescent="0.2">
      <c r="A4497" s="46"/>
      <c r="B4497" s="260" t="s">
        <v>918</v>
      </c>
      <c r="C4497" s="275" t="s">
        <v>1958</v>
      </c>
      <c r="D4497" s="260" t="s">
        <v>47</v>
      </c>
      <c r="E4497" s="260" t="s">
        <v>1959</v>
      </c>
      <c r="F4497" s="388" t="s">
        <v>4041</v>
      </c>
      <c r="G4497" s="388"/>
      <c r="H4497" s="274" t="s">
        <v>950</v>
      </c>
      <c r="I4497" s="277">
        <v>1</v>
      </c>
      <c r="J4497" s="276">
        <v>0.92</v>
      </c>
      <c r="K4497" s="276">
        <v>0.92</v>
      </c>
      <c r="O4497" s="46"/>
      <c r="P4497" s="46"/>
      <c r="Q4497" s="46"/>
      <c r="R4497" s="46"/>
      <c r="S4497" s="46"/>
      <c r="T4497" s="46"/>
      <c r="U4497" s="46"/>
      <c r="V4497" s="46"/>
      <c r="W4497" s="46"/>
      <c r="X4497" s="46"/>
      <c r="Y4497" s="46"/>
    </row>
    <row r="4498" spans="1:25" ht="15" customHeight="1" x14ac:dyDescent="0.2">
      <c r="A4498" s="46"/>
      <c r="B4498" s="262" t="s">
        <v>919</v>
      </c>
      <c r="C4498" s="284" t="s">
        <v>1963</v>
      </c>
      <c r="D4498" s="262" t="s">
        <v>47</v>
      </c>
      <c r="E4498" s="262" t="s">
        <v>1964</v>
      </c>
      <c r="F4498" s="389" t="s">
        <v>4043</v>
      </c>
      <c r="G4498" s="389"/>
      <c r="H4498" s="283" t="s">
        <v>4044</v>
      </c>
      <c r="I4498" s="286">
        <v>1.25</v>
      </c>
      <c r="J4498" s="285">
        <v>0.74</v>
      </c>
      <c r="K4498" s="285">
        <v>0.92</v>
      </c>
      <c r="O4498" s="46"/>
      <c r="P4498" s="46"/>
      <c r="Q4498" s="46"/>
      <c r="R4498" s="46"/>
      <c r="S4498" s="46"/>
      <c r="T4498" s="46"/>
      <c r="U4498" s="46"/>
      <c r="V4498" s="46"/>
      <c r="W4498" s="46"/>
      <c r="X4498" s="46"/>
      <c r="Y4498" s="46"/>
    </row>
    <row r="4499" spans="1:25" ht="15" customHeight="1" x14ac:dyDescent="0.2">
      <c r="A4499" s="46"/>
      <c r="B4499" s="263"/>
      <c r="C4499" s="263"/>
      <c r="D4499" s="263"/>
      <c r="E4499" s="263"/>
      <c r="F4499" s="263" t="s">
        <v>924</v>
      </c>
      <c r="G4499" s="289">
        <v>0</v>
      </c>
      <c r="H4499" s="263" t="s">
        <v>925</v>
      </c>
      <c r="I4499" s="289">
        <v>0</v>
      </c>
      <c r="J4499" s="263" t="s">
        <v>926</v>
      </c>
      <c r="K4499" s="289">
        <v>0</v>
      </c>
      <c r="O4499" s="46"/>
      <c r="P4499" s="46"/>
      <c r="Q4499" s="46"/>
      <c r="R4499" s="46"/>
      <c r="S4499" s="46"/>
      <c r="T4499" s="46"/>
      <c r="U4499" s="46"/>
      <c r="V4499" s="46"/>
      <c r="W4499" s="46"/>
      <c r="X4499" s="46"/>
      <c r="Y4499" s="46"/>
    </row>
    <row r="4500" spans="1:25" ht="15" customHeight="1" thickBot="1" x14ac:dyDescent="0.25">
      <c r="A4500" s="46"/>
      <c r="B4500" s="263"/>
      <c r="C4500" s="263"/>
      <c r="D4500" s="263"/>
      <c r="E4500" s="263"/>
      <c r="F4500" s="263" t="s">
        <v>927</v>
      </c>
      <c r="G4500" s="289">
        <v>0.19</v>
      </c>
      <c r="H4500" s="263"/>
      <c r="I4500" s="386" t="s">
        <v>928</v>
      </c>
      <c r="J4500" s="386"/>
      <c r="K4500" s="289">
        <v>1.1100000000000001</v>
      </c>
      <c r="O4500" s="46"/>
      <c r="P4500" s="46"/>
      <c r="Q4500" s="46"/>
      <c r="R4500" s="46"/>
      <c r="S4500" s="46"/>
      <c r="T4500" s="46"/>
      <c r="U4500" s="46"/>
      <c r="V4500" s="46"/>
      <c r="W4500" s="46"/>
      <c r="X4500" s="46"/>
      <c r="Y4500" s="46"/>
    </row>
    <row r="4501" spans="1:25" ht="15" customHeight="1" thickTop="1" x14ac:dyDescent="0.2">
      <c r="A4501" s="46"/>
      <c r="B4501" s="278"/>
      <c r="C4501" s="278"/>
      <c r="D4501" s="278"/>
      <c r="E4501" s="278"/>
      <c r="F4501" s="278"/>
      <c r="G4501" s="278"/>
      <c r="H4501" s="278"/>
      <c r="I4501" s="278"/>
      <c r="J4501" s="278"/>
      <c r="K4501" s="278"/>
      <c r="O4501" s="46"/>
      <c r="P4501" s="46"/>
      <c r="Q4501" s="46"/>
      <c r="R4501" s="46"/>
      <c r="S4501" s="46"/>
      <c r="T4501" s="46"/>
      <c r="U4501" s="46"/>
      <c r="V4501" s="46"/>
      <c r="W4501" s="46"/>
      <c r="X4501" s="46"/>
      <c r="Y4501" s="46"/>
    </row>
    <row r="4502" spans="1:25" ht="15" customHeight="1" x14ac:dyDescent="0.2">
      <c r="A4502" s="46"/>
      <c r="B4502" s="259"/>
      <c r="C4502" s="267" t="s">
        <v>24</v>
      </c>
      <c r="D4502" s="259" t="s">
        <v>25</v>
      </c>
      <c r="E4502" s="259" t="s">
        <v>26</v>
      </c>
      <c r="F4502" s="387" t="s">
        <v>917</v>
      </c>
      <c r="G4502" s="387"/>
      <c r="H4502" s="271" t="s">
        <v>27</v>
      </c>
      <c r="I4502" s="267" t="s">
        <v>28</v>
      </c>
      <c r="J4502" s="267" t="s">
        <v>29</v>
      </c>
      <c r="K4502" s="267" t="s">
        <v>30</v>
      </c>
      <c r="O4502" s="46"/>
      <c r="P4502" s="46"/>
      <c r="Q4502" s="46"/>
      <c r="R4502" s="46"/>
      <c r="S4502" s="46"/>
      <c r="T4502" s="46"/>
      <c r="U4502" s="46"/>
      <c r="V4502" s="46"/>
      <c r="W4502" s="46"/>
      <c r="X4502" s="46"/>
      <c r="Y4502" s="46"/>
    </row>
    <row r="4503" spans="1:25" ht="15" customHeight="1" x14ac:dyDescent="0.2">
      <c r="A4503" s="46"/>
      <c r="B4503" s="260" t="s">
        <v>918</v>
      </c>
      <c r="C4503" s="275" t="s">
        <v>1897</v>
      </c>
      <c r="D4503" s="260" t="s">
        <v>47</v>
      </c>
      <c r="E4503" s="260" t="s">
        <v>1898</v>
      </c>
      <c r="F4503" s="388" t="s">
        <v>3985</v>
      </c>
      <c r="G4503" s="388"/>
      <c r="H4503" s="274" t="s">
        <v>1041</v>
      </c>
      <c r="I4503" s="277">
        <v>1</v>
      </c>
      <c r="J4503" s="276">
        <v>1.52</v>
      </c>
      <c r="K4503" s="276">
        <v>1.52</v>
      </c>
      <c r="O4503" s="46"/>
      <c r="P4503" s="46"/>
      <c r="Q4503" s="46"/>
      <c r="R4503" s="46"/>
      <c r="S4503" s="46"/>
      <c r="T4503" s="46"/>
      <c r="U4503" s="46"/>
      <c r="V4503" s="46"/>
      <c r="W4503" s="46"/>
      <c r="X4503" s="46"/>
      <c r="Y4503" s="46"/>
    </row>
    <row r="4504" spans="1:25" ht="15" customHeight="1" x14ac:dyDescent="0.2">
      <c r="A4504" s="46"/>
      <c r="B4504" s="261" t="s">
        <v>953</v>
      </c>
      <c r="C4504" s="280" t="s">
        <v>1967</v>
      </c>
      <c r="D4504" s="261" t="s">
        <v>47</v>
      </c>
      <c r="E4504" s="261" t="s">
        <v>1968</v>
      </c>
      <c r="F4504" s="385" t="s">
        <v>4041</v>
      </c>
      <c r="G4504" s="385"/>
      <c r="H4504" s="279" t="s">
        <v>950</v>
      </c>
      <c r="I4504" s="282">
        <v>1</v>
      </c>
      <c r="J4504" s="281">
        <v>0.28000000000000003</v>
      </c>
      <c r="K4504" s="281">
        <v>0.28000000000000003</v>
      </c>
      <c r="O4504" s="46"/>
      <c r="P4504" s="46"/>
      <c r="Q4504" s="46"/>
      <c r="R4504" s="46"/>
      <c r="S4504" s="46"/>
      <c r="T4504" s="46"/>
      <c r="U4504" s="46"/>
      <c r="V4504" s="46"/>
      <c r="W4504" s="46"/>
      <c r="X4504" s="46"/>
      <c r="Y4504" s="46"/>
    </row>
    <row r="4505" spans="1:25" ht="15" customHeight="1" x14ac:dyDescent="0.2">
      <c r="A4505" s="46"/>
      <c r="B4505" s="261" t="s">
        <v>953</v>
      </c>
      <c r="C4505" s="280" t="s">
        <v>1965</v>
      </c>
      <c r="D4505" s="261" t="s">
        <v>47</v>
      </c>
      <c r="E4505" s="261" t="s">
        <v>1966</v>
      </c>
      <c r="F4505" s="385" t="s">
        <v>4041</v>
      </c>
      <c r="G4505" s="385"/>
      <c r="H4505" s="279" t="s">
        <v>950</v>
      </c>
      <c r="I4505" s="282">
        <v>1</v>
      </c>
      <c r="J4505" s="281">
        <v>1.24</v>
      </c>
      <c r="K4505" s="281">
        <v>1.24</v>
      </c>
      <c r="O4505" s="46"/>
      <c r="P4505" s="46"/>
      <c r="Q4505" s="46"/>
      <c r="R4505" s="46"/>
      <c r="S4505" s="46"/>
      <c r="T4505" s="46"/>
      <c r="U4505" s="46"/>
      <c r="V4505" s="46"/>
      <c r="W4505" s="46"/>
      <c r="X4505" s="46"/>
      <c r="Y4505" s="46"/>
    </row>
    <row r="4506" spans="1:25" ht="15" customHeight="1" x14ac:dyDescent="0.2">
      <c r="A4506" s="46"/>
      <c r="B4506" s="263"/>
      <c r="C4506" s="263"/>
      <c r="D4506" s="263"/>
      <c r="E4506" s="263"/>
      <c r="F4506" s="263" t="s">
        <v>924</v>
      </c>
      <c r="G4506" s="289">
        <v>0</v>
      </c>
      <c r="H4506" s="263" t="s">
        <v>925</v>
      </c>
      <c r="I4506" s="289">
        <v>0</v>
      </c>
      <c r="J4506" s="263" t="s">
        <v>926</v>
      </c>
      <c r="K4506" s="289">
        <v>0</v>
      </c>
      <c r="O4506" s="46"/>
      <c r="P4506" s="46"/>
      <c r="Q4506" s="46"/>
      <c r="R4506" s="46"/>
      <c r="S4506" s="46"/>
      <c r="T4506" s="46"/>
      <c r="U4506" s="46"/>
      <c r="V4506" s="46"/>
      <c r="W4506" s="46"/>
      <c r="X4506" s="46"/>
      <c r="Y4506" s="46"/>
    </row>
    <row r="4507" spans="1:25" ht="15" customHeight="1" thickBot="1" x14ac:dyDescent="0.25">
      <c r="A4507" s="46"/>
      <c r="B4507" s="263"/>
      <c r="C4507" s="263"/>
      <c r="D4507" s="263"/>
      <c r="E4507" s="263"/>
      <c r="F4507" s="263" t="s">
        <v>927</v>
      </c>
      <c r="G4507" s="289">
        <v>0.31</v>
      </c>
      <c r="H4507" s="263"/>
      <c r="I4507" s="386" t="s">
        <v>928</v>
      </c>
      <c r="J4507" s="386"/>
      <c r="K4507" s="289">
        <v>1.83</v>
      </c>
      <c r="O4507" s="46"/>
      <c r="P4507" s="46"/>
      <c r="Q4507" s="46"/>
      <c r="R4507" s="46"/>
      <c r="S4507" s="46"/>
      <c r="T4507" s="46"/>
      <c r="U4507" s="46"/>
      <c r="V4507" s="46"/>
      <c r="W4507" s="46"/>
      <c r="X4507" s="46"/>
      <c r="Y4507" s="46"/>
    </row>
    <row r="4508" spans="1:25" ht="15" customHeight="1" thickTop="1" x14ac:dyDescent="0.2">
      <c r="A4508" s="46"/>
      <c r="B4508" s="278"/>
      <c r="C4508" s="278"/>
      <c r="D4508" s="278"/>
      <c r="E4508" s="278"/>
      <c r="F4508" s="278"/>
      <c r="G4508" s="278"/>
      <c r="H4508" s="278"/>
      <c r="I4508" s="278"/>
      <c r="J4508" s="278"/>
      <c r="K4508" s="278"/>
      <c r="O4508" s="46"/>
      <c r="P4508" s="46"/>
      <c r="Q4508" s="46"/>
      <c r="R4508" s="46"/>
      <c r="S4508" s="46"/>
      <c r="T4508" s="46"/>
      <c r="U4508" s="46"/>
      <c r="V4508" s="46"/>
      <c r="W4508" s="46"/>
      <c r="X4508" s="46"/>
      <c r="Y4508" s="46"/>
    </row>
    <row r="4509" spans="1:25" ht="15" customHeight="1" x14ac:dyDescent="0.2">
      <c r="A4509" s="46"/>
      <c r="B4509" s="259"/>
      <c r="C4509" s="267" t="s">
        <v>24</v>
      </c>
      <c r="D4509" s="259" t="s">
        <v>25</v>
      </c>
      <c r="E4509" s="259" t="s">
        <v>26</v>
      </c>
      <c r="F4509" s="387" t="s">
        <v>917</v>
      </c>
      <c r="G4509" s="387"/>
      <c r="H4509" s="271" t="s">
        <v>27</v>
      </c>
      <c r="I4509" s="267" t="s">
        <v>28</v>
      </c>
      <c r="J4509" s="267" t="s">
        <v>29</v>
      </c>
      <c r="K4509" s="267" t="s">
        <v>30</v>
      </c>
      <c r="O4509" s="46"/>
      <c r="P4509" s="46"/>
      <c r="Q4509" s="46"/>
      <c r="R4509" s="46"/>
      <c r="S4509" s="46"/>
      <c r="T4509" s="46"/>
      <c r="U4509" s="46"/>
      <c r="V4509" s="46"/>
      <c r="W4509" s="46"/>
      <c r="X4509" s="46"/>
      <c r="Y4509" s="46"/>
    </row>
    <row r="4510" spans="1:25" ht="15" customHeight="1" x14ac:dyDescent="0.2">
      <c r="A4510" s="46"/>
      <c r="B4510" s="260" t="s">
        <v>918</v>
      </c>
      <c r="C4510" s="275" t="s">
        <v>1899</v>
      </c>
      <c r="D4510" s="260" t="s">
        <v>47</v>
      </c>
      <c r="E4510" s="260" t="s">
        <v>1900</v>
      </c>
      <c r="F4510" s="388" t="s">
        <v>3985</v>
      </c>
      <c r="G4510" s="388"/>
      <c r="H4510" s="274" t="s">
        <v>1035</v>
      </c>
      <c r="I4510" s="277">
        <v>1</v>
      </c>
      <c r="J4510" s="276">
        <v>4.7300000000000004</v>
      </c>
      <c r="K4510" s="276">
        <v>4.7300000000000004</v>
      </c>
      <c r="O4510" s="46"/>
      <c r="P4510" s="46"/>
      <c r="Q4510" s="46"/>
      <c r="R4510" s="46"/>
      <c r="S4510" s="46"/>
      <c r="T4510" s="46"/>
      <c r="U4510" s="46"/>
      <c r="V4510" s="46"/>
      <c r="W4510" s="46"/>
      <c r="X4510" s="46"/>
      <c r="Y4510" s="46"/>
    </row>
    <row r="4511" spans="1:25" ht="15" customHeight="1" x14ac:dyDescent="0.2">
      <c r="A4511" s="46"/>
      <c r="B4511" s="261" t="s">
        <v>953</v>
      </c>
      <c r="C4511" s="280" t="s">
        <v>1965</v>
      </c>
      <c r="D4511" s="261" t="s">
        <v>47</v>
      </c>
      <c r="E4511" s="261" t="s">
        <v>1966</v>
      </c>
      <c r="F4511" s="385" t="s">
        <v>4041</v>
      </c>
      <c r="G4511" s="385"/>
      <c r="H4511" s="279" t="s">
        <v>950</v>
      </c>
      <c r="I4511" s="282">
        <v>1</v>
      </c>
      <c r="J4511" s="281">
        <v>1.24</v>
      </c>
      <c r="K4511" s="281">
        <v>1.24</v>
      </c>
      <c r="O4511" s="46"/>
      <c r="P4511" s="46"/>
      <c r="Q4511" s="46"/>
      <c r="R4511" s="46"/>
      <c r="S4511" s="46"/>
      <c r="T4511" s="46"/>
      <c r="U4511" s="46"/>
      <c r="V4511" s="46"/>
      <c r="W4511" s="46"/>
      <c r="X4511" s="46"/>
      <c r="Y4511" s="46"/>
    </row>
    <row r="4512" spans="1:25" ht="15" customHeight="1" x14ac:dyDescent="0.2">
      <c r="A4512" s="46"/>
      <c r="B4512" s="261" t="s">
        <v>953</v>
      </c>
      <c r="C4512" s="280" t="s">
        <v>1969</v>
      </c>
      <c r="D4512" s="261" t="s">
        <v>47</v>
      </c>
      <c r="E4512" s="261" t="s">
        <v>1970</v>
      </c>
      <c r="F4512" s="385" t="s">
        <v>4041</v>
      </c>
      <c r="G4512" s="385"/>
      <c r="H4512" s="279" t="s">
        <v>950</v>
      </c>
      <c r="I4512" s="282">
        <v>1</v>
      </c>
      <c r="J4512" s="281">
        <v>1.36</v>
      </c>
      <c r="K4512" s="281">
        <v>1.36</v>
      </c>
      <c r="O4512" s="46"/>
      <c r="P4512" s="46"/>
      <c r="Q4512" s="46"/>
      <c r="R4512" s="46"/>
      <c r="S4512" s="46"/>
      <c r="T4512" s="46"/>
      <c r="U4512" s="46"/>
      <c r="V4512" s="46"/>
      <c r="W4512" s="46"/>
      <c r="X4512" s="46"/>
      <c r="Y4512" s="46"/>
    </row>
    <row r="4513" spans="1:25" ht="15" customHeight="1" x14ac:dyDescent="0.2">
      <c r="A4513" s="46"/>
      <c r="B4513" s="261" t="s">
        <v>953</v>
      </c>
      <c r="C4513" s="280" t="s">
        <v>1971</v>
      </c>
      <c r="D4513" s="261" t="s">
        <v>47</v>
      </c>
      <c r="E4513" s="261" t="s">
        <v>1972</v>
      </c>
      <c r="F4513" s="385" t="s">
        <v>4041</v>
      </c>
      <c r="G4513" s="385"/>
      <c r="H4513" s="279" t="s">
        <v>950</v>
      </c>
      <c r="I4513" s="282">
        <v>1</v>
      </c>
      <c r="J4513" s="281">
        <v>1.85</v>
      </c>
      <c r="K4513" s="281">
        <v>1.85</v>
      </c>
      <c r="O4513" s="46"/>
      <c r="P4513" s="46"/>
      <c r="Q4513" s="46"/>
      <c r="R4513" s="46"/>
      <c r="S4513" s="46"/>
      <c r="T4513" s="46"/>
      <c r="U4513" s="46"/>
      <c r="V4513" s="46"/>
      <c r="W4513" s="46"/>
      <c r="X4513" s="46"/>
      <c r="Y4513" s="46"/>
    </row>
    <row r="4514" spans="1:25" ht="15" customHeight="1" x14ac:dyDescent="0.2">
      <c r="A4514" s="46"/>
      <c r="B4514" s="261" t="s">
        <v>953</v>
      </c>
      <c r="C4514" s="280" t="s">
        <v>1967</v>
      </c>
      <c r="D4514" s="261" t="s">
        <v>47</v>
      </c>
      <c r="E4514" s="261" t="s">
        <v>1968</v>
      </c>
      <c r="F4514" s="385" t="s">
        <v>4041</v>
      </c>
      <c r="G4514" s="385"/>
      <c r="H4514" s="279" t="s">
        <v>950</v>
      </c>
      <c r="I4514" s="282">
        <v>1</v>
      </c>
      <c r="J4514" s="281">
        <v>0.28000000000000003</v>
      </c>
      <c r="K4514" s="281">
        <v>0.28000000000000003</v>
      </c>
      <c r="O4514" s="46"/>
      <c r="P4514" s="46"/>
      <c r="Q4514" s="46"/>
      <c r="R4514" s="46"/>
      <c r="S4514" s="46"/>
      <c r="T4514" s="46"/>
      <c r="U4514" s="46"/>
      <c r="V4514" s="46"/>
      <c r="W4514" s="46"/>
      <c r="X4514" s="46"/>
      <c r="Y4514" s="46"/>
    </row>
    <row r="4515" spans="1:25" ht="15" customHeight="1" x14ac:dyDescent="0.2">
      <c r="A4515" s="46"/>
      <c r="B4515" s="263"/>
      <c r="C4515" s="263"/>
      <c r="D4515" s="263"/>
      <c r="E4515" s="263"/>
      <c r="F4515" s="263" t="s">
        <v>924</v>
      </c>
      <c r="G4515" s="289">
        <v>0</v>
      </c>
      <c r="H4515" s="263" t="s">
        <v>925</v>
      </c>
      <c r="I4515" s="289">
        <v>0</v>
      </c>
      <c r="J4515" s="263" t="s">
        <v>926</v>
      </c>
      <c r="K4515" s="289">
        <v>0</v>
      </c>
      <c r="O4515" s="46"/>
      <c r="P4515" s="46"/>
      <c r="Q4515" s="46"/>
      <c r="R4515" s="46"/>
      <c r="S4515" s="46"/>
      <c r="T4515" s="46"/>
      <c r="U4515" s="46"/>
      <c r="V4515" s="46"/>
      <c r="W4515" s="46"/>
      <c r="X4515" s="46"/>
      <c r="Y4515" s="46"/>
    </row>
    <row r="4516" spans="1:25" ht="15" customHeight="1" thickBot="1" x14ac:dyDescent="0.25">
      <c r="A4516" s="46"/>
      <c r="B4516" s="263"/>
      <c r="C4516" s="263"/>
      <c r="D4516" s="263"/>
      <c r="E4516" s="263"/>
      <c r="F4516" s="263" t="s">
        <v>927</v>
      </c>
      <c r="G4516" s="289">
        <v>0.98</v>
      </c>
      <c r="H4516" s="263"/>
      <c r="I4516" s="386" t="s">
        <v>928</v>
      </c>
      <c r="J4516" s="386"/>
      <c r="K4516" s="289">
        <v>5.71</v>
      </c>
      <c r="O4516" s="46"/>
      <c r="P4516" s="46"/>
      <c r="Q4516" s="46"/>
      <c r="R4516" s="46"/>
      <c r="S4516" s="46"/>
      <c r="T4516" s="46"/>
      <c r="U4516" s="46"/>
      <c r="V4516" s="46"/>
      <c r="W4516" s="46"/>
      <c r="X4516" s="46"/>
      <c r="Y4516" s="46"/>
    </row>
    <row r="4517" spans="1:25" ht="15" customHeight="1" thickTop="1" x14ac:dyDescent="0.2">
      <c r="A4517" s="46"/>
      <c r="B4517" s="278"/>
      <c r="C4517" s="278"/>
      <c r="D4517" s="278"/>
      <c r="E4517" s="278"/>
      <c r="F4517" s="278"/>
      <c r="G4517" s="278"/>
      <c r="H4517" s="278"/>
      <c r="I4517" s="278"/>
      <c r="J4517" s="278"/>
      <c r="K4517" s="278"/>
      <c r="O4517" s="46"/>
      <c r="P4517" s="46"/>
      <c r="Q4517" s="46"/>
      <c r="R4517" s="46"/>
      <c r="S4517" s="46"/>
      <c r="T4517" s="46"/>
      <c r="U4517" s="46"/>
      <c r="V4517" s="46"/>
      <c r="W4517" s="46"/>
      <c r="X4517" s="46"/>
      <c r="Y4517" s="46"/>
    </row>
    <row r="4518" spans="1:25" ht="15" customHeight="1" x14ac:dyDescent="0.2">
      <c r="A4518" s="46"/>
      <c r="B4518" s="259"/>
      <c r="C4518" s="267" t="s">
        <v>24</v>
      </c>
      <c r="D4518" s="259" t="s">
        <v>25</v>
      </c>
      <c r="E4518" s="259" t="s">
        <v>26</v>
      </c>
      <c r="F4518" s="387" t="s">
        <v>917</v>
      </c>
      <c r="G4518" s="387"/>
      <c r="H4518" s="271" t="s">
        <v>27</v>
      </c>
      <c r="I4518" s="267" t="s">
        <v>28</v>
      </c>
      <c r="J4518" s="267" t="s">
        <v>29</v>
      </c>
      <c r="K4518" s="267" t="s">
        <v>30</v>
      </c>
      <c r="O4518" s="46"/>
      <c r="P4518" s="46"/>
      <c r="Q4518" s="46"/>
      <c r="R4518" s="46"/>
      <c r="S4518" s="46"/>
      <c r="T4518" s="46"/>
      <c r="U4518" s="46"/>
      <c r="V4518" s="46"/>
      <c r="W4518" s="46"/>
      <c r="X4518" s="46"/>
      <c r="Y4518" s="46"/>
    </row>
    <row r="4519" spans="1:25" ht="15" customHeight="1" x14ac:dyDescent="0.2">
      <c r="A4519" s="46"/>
      <c r="B4519" s="260" t="s">
        <v>918</v>
      </c>
      <c r="C4519" s="275" t="s">
        <v>1965</v>
      </c>
      <c r="D4519" s="260" t="s">
        <v>47</v>
      </c>
      <c r="E4519" s="260" t="s">
        <v>1966</v>
      </c>
      <c r="F4519" s="388" t="s">
        <v>4041</v>
      </c>
      <c r="G4519" s="388"/>
      <c r="H4519" s="274" t="s">
        <v>950</v>
      </c>
      <c r="I4519" s="277">
        <v>1</v>
      </c>
      <c r="J4519" s="276">
        <v>1.24</v>
      </c>
      <c r="K4519" s="276">
        <v>1.24</v>
      </c>
      <c r="O4519" s="46"/>
      <c r="P4519" s="46"/>
      <c r="Q4519" s="46"/>
      <c r="R4519" s="46"/>
      <c r="S4519" s="46"/>
      <c r="T4519" s="46"/>
      <c r="U4519" s="46"/>
      <c r="V4519" s="46"/>
      <c r="W4519" s="46"/>
      <c r="X4519" s="46"/>
      <c r="Y4519" s="46"/>
    </row>
    <row r="4520" spans="1:25" ht="15" customHeight="1" x14ac:dyDescent="0.2">
      <c r="A4520" s="46"/>
      <c r="B4520" s="262" t="s">
        <v>919</v>
      </c>
      <c r="C4520" s="284" t="s">
        <v>1973</v>
      </c>
      <c r="D4520" s="262" t="s">
        <v>47</v>
      </c>
      <c r="E4520" s="262" t="s">
        <v>2881</v>
      </c>
      <c r="F4520" s="389" t="s">
        <v>4042</v>
      </c>
      <c r="G4520" s="389"/>
      <c r="H4520" s="283" t="s">
        <v>49</v>
      </c>
      <c r="I4520" s="286">
        <v>6.3999999999999997E-5</v>
      </c>
      <c r="J4520" s="285">
        <v>19484.740000000002</v>
      </c>
      <c r="K4520" s="285">
        <v>1.24</v>
      </c>
      <c r="O4520" s="46"/>
      <c r="P4520" s="46"/>
      <c r="Q4520" s="46"/>
      <c r="R4520" s="46"/>
      <c r="S4520" s="46"/>
      <c r="T4520" s="46"/>
      <c r="U4520" s="46"/>
      <c r="V4520" s="46"/>
      <c r="W4520" s="46"/>
      <c r="X4520" s="46"/>
      <c r="Y4520" s="46"/>
    </row>
    <row r="4521" spans="1:25" ht="15" customHeight="1" x14ac:dyDescent="0.2">
      <c r="A4521" s="46"/>
      <c r="B4521" s="263"/>
      <c r="C4521" s="263"/>
      <c r="D4521" s="263"/>
      <c r="E4521" s="263"/>
      <c r="F4521" s="263" t="s">
        <v>924</v>
      </c>
      <c r="G4521" s="289">
        <v>0</v>
      </c>
      <c r="H4521" s="263" t="s">
        <v>925</v>
      </c>
      <c r="I4521" s="289">
        <v>0</v>
      </c>
      <c r="J4521" s="263" t="s">
        <v>926</v>
      </c>
      <c r="K4521" s="289">
        <v>0</v>
      </c>
      <c r="O4521" s="46"/>
      <c r="P4521" s="46"/>
      <c r="Q4521" s="46"/>
      <c r="R4521" s="46"/>
      <c r="S4521" s="46"/>
      <c r="T4521" s="46"/>
      <c r="U4521" s="46"/>
      <c r="V4521" s="46"/>
      <c r="W4521" s="46"/>
      <c r="X4521" s="46"/>
      <c r="Y4521" s="46"/>
    </row>
    <row r="4522" spans="1:25" ht="15" customHeight="1" thickBot="1" x14ac:dyDescent="0.25">
      <c r="A4522" s="46"/>
      <c r="B4522" s="263"/>
      <c r="C4522" s="263"/>
      <c r="D4522" s="263"/>
      <c r="E4522" s="263"/>
      <c r="F4522" s="263" t="s">
        <v>927</v>
      </c>
      <c r="G4522" s="289">
        <v>0.25</v>
      </c>
      <c r="H4522" s="263"/>
      <c r="I4522" s="386" t="s">
        <v>928</v>
      </c>
      <c r="J4522" s="386"/>
      <c r="K4522" s="289">
        <v>1.49</v>
      </c>
      <c r="O4522" s="46"/>
      <c r="P4522" s="46"/>
      <c r="Q4522" s="46"/>
      <c r="R4522" s="46"/>
      <c r="S4522" s="46"/>
      <c r="T4522" s="46"/>
      <c r="U4522" s="46"/>
      <c r="V4522" s="46"/>
      <c r="W4522" s="46"/>
      <c r="X4522" s="46"/>
      <c r="Y4522" s="46"/>
    </row>
    <row r="4523" spans="1:25" ht="15" customHeight="1" thickTop="1" x14ac:dyDescent="0.2">
      <c r="A4523" s="46"/>
      <c r="B4523" s="278"/>
      <c r="C4523" s="278"/>
      <c r="D4523" s="278"/>
      <c r="E4523" s="278"/>
      <c r="F4523" s="278"/>
      <c r="G4523" s="278"/>
      <c r="H4523" s="278"/>
      <c r="I4523" s="278"/>
      <c r="J4523" s="278"/>
      <c r="K4523" s="278"/>
      <c r="O4523" s="46"/>
      <c r="P4523" s="46"/>
      <c r="Q4523" s="46"/>
      <c r="R4523" s="46"/>
      <c r="S4523" s="46"/>
      <c r="T4523" s="46"/>
      <c r="U4523" s="46"/>
      <c r="V4523" s="46"/>
      <c r="W4523" s="46"/>
      <c r="X4523" s="46"/>
      <c r="Y4523" s="46"/>
    </row>
    <row r="4524" spans="1:25" ht="15" customHeight="1" x14ac:dyDescent="0.2">
      <c r="A4524" s="46"/>
      <c r="B4524" s="259"/>
      <c r="C4524" s="267" t="s">
        <v>24</v>
      </c>
      <c r="D4524" s="259" t="s">
        <v>25</v>
      </c>
      <c r="E4524" s="259" t="s">
        <v>26</v>
      </c>
      <c r="F4524" s="387" t="s">
        <v>917</v>
      </c>
      <c r="G4524" s="387"/>
      <c r="H4524" s="271" t="s">
        <v>27</v>
      </c>
      <c r="I4524" s="267" t="s">
        <v>28</v>
      </c>
      <c r="J4524" s="267" t="s">
        <v>29</v>
      </c>
      <c r="K4524" s="267" t="s">
        <v>30</v>
      </c>
      <c r="O4524" s="46"/>
      <c r="P4524" s="46"/>
      <c r="Q4524" s="46"/>
      <c r="R4524" s="46"/>
      <c r="S4524" s="46"/>
      <c r="T4524" s="46"/>
      <c r="U4524" s="46"/>
      <c r="V4524" s="46"/>
      <c r="W4524" s="46"/>
      <c r="X4524" s="46"/>
      <c r="Y4524" s="46"/>
    </row>
    <row r="4525" spans="1:25" ht="15" customHeight="1" x14ac:dyDescent="0.2">
      <c r="A4525" s="46"/>
      <c r="B4525" s="260" t="s">
        <v>918</v>
      </c>
      <c r="C4525" s="275" t="s">
        <v>1967</v>
      </c>
      <c r="D4525" s="260" t="s">
        <v>47</v>
      </c>
      <c r="E4525" s="260" t="s">
        <v>1968</v>
      </c>
      <c r="F4525" s="388" t="s">
        <v>4041</v>
      </c>
      <c r="G4525" s="388"/>
      <c r="H4525" s="274" t="s">
        <v>950</v>
      </c>
      <c r="I4525" s="277">
        <v>1</v>
      </c>
      <c r="J4525" s="276">
        <v>0.28000000000000003</v>
      </c>
      <c r="K4525" s="276">
        <v>0.28000000000000003</v>
      </c>
      <c r="O4525" s="46"/>
      <c r="P4525" s="46"/>
      <c r="Q4525" s="46"/>
      <c r="R4525" s="46"/>
      <c r="S4525" s="46"/>
      <c r="T4525" s="46"/>
      <c r="U4525" s="46"/>
      <c r="V4525" s="46"/>
      <c r="W4525" s="46"/>
      <c r="X4525" s="46"/>
      <c r="Y4525" s="46"/>
    </row>
    <row r="4526" spans="1:25" ht="15" customHeight="1" x14ac:dyDescent="0.2">
      <c r="A4526" s="46"/>
      <c r="B4526" s="262" t="s">
        <v>919</v>
      </c>
      <c r="C4526" s="284" t="s">
        <v>1973</v>
      </c>
      <c r="D4526" s="262" t="s">
        <v>47</v>
      </c>
      <c r="E4526" s="262" t="s">
        <v>2881</v>
      </c>
      <c r="F4526" s="389" t="s">
        <v>4042</v>
      </c>
      <c r="G4526" s="389"/>
      <c r="H4526" s="283" t="s">
        <v>49</v>
      </c>
      <c r="I4526" s="286">
        <v>1.4800000000000001E-5</v>
      </c>
      <c r="J4526" s="285">
        <v>19484.740000000002</v>
      </c>
      <c r="K4526" s="285">
        <v>0.28000000000000003</v>
      </c>
      <c r="O4526" s="46"/>
      <c r="P4526" s="46"/>
      <c r="Q4526" s="46"/>
      <c r="R4526" s="46"/>
      <c r="S4526" s="46"/>
      <c r="T4526" s="46"/>
      <c r="U4526" s="46"/>
      <c r="V4526" s="46"/>
      <c r="W4526" s="46"/>
      <c r="X4526" s="46"/>
      <c r="Y4526" s="46"/>
    </row>
    <row r="4527" spans="1:25" ht="15" customHeight="1" x14ac:dyDescent="0.2">
      <c r="A4527" s="46"/>
      <c r="B4527" s="263"/>
      <c r="C4527" s="263"/>
      <c r="D4527" s="263"/>
      <c r="E4527" s="263"/>
      <c r="F4527" s="263" t="s">
        <v>924</v>
      </c>
      <c r="G4527" s="289">
        <v>0</v>
      </c>
      <c r="H4527" s="263" t="s">
        <v>925</v>
      </c>
      <c r="I4527" s="289">
        <v>0</v>
      </c>
      <c r="J4527" s="263" t="s">
        <v>926</v>
      </c>
      <c r="K4527" s="289">
        <v>0</v>
      </c>
      <c r="O4527" s="46"/>
      <c r="P4527" s="46"/>
      <c r="Q4527" s="46"/>
      <c r="R4527" s="46"/>
      <c r="S4527" s="46"/>
      <c r="T4527" s="46"/>
      <c r="U4527" s="46"/>
      <c r="V4527" s="46"/>
      <c r="W4527" s="46"/>
      <c r="X4527" s="46"/>
      <c r="Y4527" s="46"/>
    </row>
    <row r="4528" spans="1:25" ht="15" customHeight="1" thickBot="1" x14ac:dyDescent="0.25">
      <c r="A4528" s="46"/>
      <c r="B4528" s="263"/>
      <c r="C4528" s="263"/>
      <c r="D4528" s="263"/>
      <c r="E4528" s="263"/>
      <c r="F4528" s="263" t="s">
        <v>927</v>
      </c>
      <c r="G4528" s="289">
        <v>0.05</v>
      </c>
      <c r="H4528" s="263"/>
      <c r="I4528" s="386" t="s">
        <v>928</v>
      </c>
      <c r="J4528" s="386"/>
      <c r="K4528" s="289">
        <v>0.33</v>
      </c>
      <c r="O4528" s="46"/>
      <c r="P4528" s="46"/>
      <c r="Q4528" s="46"/>
      <c r="R4528" s="46"/>
      <c r="S4528" s="46"/>
      <c r="T4528" s="46"/>
      <c r="U4528" s="46"/>
      <c r="V4528" s="46"/>
      <c r="W4528" s="46"/>
      <c r="X4528" s="46"/>
      <c r="Y4528" s="46"/>
    </row>
    <row r="4529" spans="1:25" ht="15" customHeight="1" thickTop="1" x14ac:dyDescent="0.2">
      <c r="A4529" s="46"/>
      <c r="B4529" s="278"/>
      <c r="C4529" s="278"/>
      <c r="D4529" s="278"/>
      <c r="E4529" s="278"/>
      <c r="F4529" s="278"/>
      <c r="G4529" s="278"/>
      <c r="H4529" s="278"/>
      <c r="I4529" s="278"/>
      <c r="J4529" s="278"/>
      <c r="K4529" s="278"/>
      <c r="O4529" s="46"/>
      <c r="P4529" s="46"/>
      <c r="Q4529" s="46"/>
      <c r="R4529" s="46"/>
      <c r="S4529" s="46"/>
      <c r="T4529" s="46"/>
      <c r="U4529" s="46"/>
      <c r="V4529" s="46"/>
      <c r="W4529" s="46"/>
      <c r="X4529" s="46"/>
      <c r="Y4529" s="46"/>
    </row>
    <row r="4530" spans="1:25" ht="15" customHeight="1" x14ac:dyDescent="0.2">
      <c r="A4530" s="46"/>
      <c r="B4530" s="259"/>
      <c r="C4530" s="267" t="s">
        <v>24</v>
      </c>
      <c r="D4530" s="259" t="s">
        <v>25</v>
      </c>
      <c r="E4530" s="259" t="s">
        <v>26</v>
      </c>
      <c r="F4530" s="387" t="s">
        <v>917</v>
      </c>
      <c r="G4530" s="387"/>
      <c r="H4530" s="271" t="s">
        <v>27</v>
      </c>
      <c r="I4530" s="267" t="s">
        <v>28</v>
      </c>
      <c r="J4530" s="267" t="s">
        <v>29</v>
      </c>
      <c r="K4530" s="267" t="s">
        <v>30</v>
      </c>
      <c r="O4530" s="46"/>
      <c r="P4530" s="46"/>
      <c r="Q4530" s="46"/>
      <c r="R4530" s="46"/>
      <c r="S4530" s="46"/>
      <c r="T4530" s="46"/>
      <c r="U4530" s="46"/>
      <c r="V4530" s="46"/>
      <c r="W4530" s="46"/>
      <c r="X4530" s="46"/>
      <c r="Y4530" s="46"/>
    </row>
    <row r="4531" spans="1:25" ht="15" customHeight="1" x14ac:dyDescent="0.2">
      <c r="A4531" s="46"/>
      <c r="B4531" s="260" t="s">
        <v>918</v>
      </c>
      <c r="C4531" s="275" t="s">
        <v>1969</v>
      </c>
      <c r="D4531" s="260" t="s">
        <v>47</v>
      </c>
      <c r="E4531" s="260" t="s">
        <v>1970</v>
      </c>
      <c r="F4531" s="388" t="s">
        <v>4041</v>
      </c>
      <c r="G4531" s="388"/>
      <c r="H4531" s="274" t="s">
        <v>950</v>
      </c>
      <c r="I4531" s="277">
        <v>1</v>
      </c>
      <c r="J4531" s="276">
        <v>1.36</v>
      </c>
      <c r="K4531" s="276">
        <v>1.36</v>
      </c>
      <c r="O4531" s="46"/>
      <c r="P4531" s="46"/>
      <c r="Q4531" s="46"/>
      <c r="R4531" s="46"/>
      <c r="S4531" s="46"/>
      <c r="T4531" s="46"/>
      <c r="U4531" s="46"/>
      <c r="V4531" s="46"/>
      <c r="W4531" s="46"/>
      <c r="X4531" s="46"/>
      <c r="Y4531" s="46"/>
    </row>
    <row r="4532" spans="1:25" ht="15" customHeight="1" x14ac:dyDescent="0.2">
      <c r="A4532" s="46"/>
      <c r="B4532" s="262" t="s">
        <v>919</v>
      </c>
      <c r="C4532" s="284" t="s">
        <v>1973</v>
      </c>
      <c r="D4532" s="262" t="s">
        <v>47</v>
      </c>
      <c r="E4532" s="262" t="s">
        <v>2881</v>
      </c>
      <c r="F4532" s="389" t="s">
        <v>4042</v>
      </c>
      <c r="G4532" s="389"/>
      <c r="H4532" s="283" t="s">
        <v>49</v>
      </c>
      <c r="I4532" s="286">
        <v>6.9999999999999994E-5</v>
      </c>
      <c r="J4532" s="285">
        <v>19484.740000000002</v>
      </c>
      <c r="K4532" s="285">
        <v>1.36</v>
      </c>
      <c r="O4532" s="46"/>
      <c r="P4532" s="46"/>
      <c r="Q4532" s="46"/>
      <c r="R4532" s="46"/>
      <c r="S4532" s="46"/>
      <c r="T4532" s="46"/>
      <c r="U4532" s="46"/>
      <c r="V4532" s="46"/>
      <c r="W4532" s="46"/>
      <c r="X4532" s="46"/>
      <c r="Y4532" s="46"/>
    </row>
    <row r="4533" spans="1:25" ht="15" customHeight="1" x14ac:dyDescent="0.2">
      <c r="A4533" s="46"/>
      <c r="B4533" s="263"/>
      <c r="C4533" s="263"/>
      <c r="D4533" s="263"/>
      <c r="E4533" s="263"/>
      <c r="F4533" s="263" t="s">
        <v>924</v>
      </c>
      <c r="G4533" s="289">
        <v>0</v>
      </c>
      <c r="H4533" s="263" t="s">
        <v>925</v>
      </c>
      <c r="I4533" s="289">
        <v>0</v>
      </c>
      <c r="J4533" s="263" t="s">
        <v>926</v>
      </c>
      <c r="K4533" s="289">
        <v>0</v>
      </c>
      <c r="O4533" s="46"/>
      <c r="P4533" s="46"/>
      <c r="Q4533" s="46"/>
      <c r="R4533" s="46"/>
      <c r="S4533" s="46"/>
      <c r="T4533" s="46"/>
      <c r="U4533" s="46"/>
      <c r="V4533" s="46"/>
      <c r="W4533" s="46"/>
      <c r="X4533" s="46"/>
      <c r="Y4533" s="46"/>
    </row>
    <row r="4534" spans="1:25" ht="15" customHeight="1" thickBot="1" x14ac:dyDescent="0.25">
      <c r="A4534" s="46"/>
      <c r="B4534" s="263"/>
      <c r="C4534" s="263"/>
      <c r="D4534" s="263"/>
      <c r="E4534" s="263"/>
      <c r="F4534" s="263" t="s">
        <v>927</v>
      </c>
      <c r="G4534" s="289">
        <v>0.28000000000000003</v>
      </c>
      <c r="H4534" s="263"/>
      <c r="I4534" s="386" t="s">
        <v>928</v>
      </c>
      <c r="J4534" s="386"/>
      <c r="K4534" s="289">
        <v>1.64</v>
      </c>
      <c r="O4534" s="46"/>
      <c r="P4534" s="46"/>
      <c r="Q4534" s="46"/>
      <c r="R4534" s="46"/>
      <c r="S4534" s="46"/>
      <c r="T4534" s="46"/>
      <c r="U4534" s="46"/>
      <c r="V4534" s="46"/>
      <c r="W4534" s="46"/>
      <c r="X4534" s="46"/>
      <c r="Y4534" s="46"/>
    </row>
    <row r="4535" spans="1:25" ht="15" customHeight="1" thickTop="1" x14ac:dyDescent="0.2">
      <c r="A4535" s="46"/>
      <c r="B4535" s="278"/>
      <c r="C4535" s="278"/>
      <c r="D4535" s="278"/>
      <c r="E4535" s="278"/>
      <c r="F4535" s="278"/>
      <c r="G4535" s="278"/>
      <c r="H4535" s="278"/>
      <c r="I4535" s="278"/>
      <c r="J4535" s="278"/>
      <c r="K4535" s="278"/>
      <c r="O4535" s="46"/>
      <c r="P4535" s="46"/>
      <c r="Q4535" s="46"/>
      <c r="R4535" s="46"/>
      <c r="S4535" s="46"/>
      <c r="T4535" s="46"/>
      <c r="U4535" s="46"/>
      <c r="V4535" s="46"/>
      <c r="W4535" s="46"/>
      <c r="X4535" s="46"/>
      <c r="Y4535" s="46"/>
    </row>
    <row r="4536" spans="1:25" ht="15" customHeight="1" x14ac:dyDescent="0.2">
      <c r="A4536" s="46"/>
      <c r="B4536" s="259"/>
      <c r="C4536" s="267" t="s">
        <v>24</v>
      </c>
      <c r="D4536" s="259" t="s">
        <v>25</v>
      </c>
      <c r="E4536" s="259" t="s">
        <v>26</v>
      </c>
      <c r="F4536" s="387" t="s">
        <v>917</v>
      </c>
      <c r="G4536" s="387"/>
      <c r="H4536" s="271" t="s">
        <v>27</v>
      </c>
      <c r="I4536" s="267" t="s">
        <v>28</v>
      </c>
      <c r="J4536" s="267" t="s">
        <v>29</v>
      </c>
      <c r="K4536" s="267" t="s">
        <v>30</v>
      </c>
      <c r="O4536" s="46"/>
      <c r="P4536" s="46"/>
      <c r="Q4536" s="46"/>
      <c r="R4536" s="46"/>
      <c r="S4536" s="46"/>
      <c r="T4536" s="46"/>
      <c r="U4536" s="46"/>
      <c r="V4536" s="46"/>
      <c r="W4536" s="46"/>
      <c r="X4536" s="46"/>
      <c r="Y4536" s="46"/>
    </row>
    <row r="4537" spans="1:25" ht="15" customHeight="1" x14ac:dyDescent="0.2">
      <c r="A4537" s="46"/>
      <c r="B4537" s="260" t="s">
        <v>918</v>
      </c>
      <c r="C4537" s="275" t="s">
        <v>1971</v>
      </c>
      <c r="D4537" s="260" t="s">
        <v>47</v>
      </c>
      <c r="E4537" s="260" t="s">
        <v>1972</v>
      </c>
      <c r="F4537" s="388" t="s">
        <v>4041</v>
      </c>
      <c r="G4537" s="388"/>
      <c r="H4537" s="274" t="s">
        <v>950</v>
      </c>
      <c r="I4537" s="277">
        <v>1</v>
      </c>
      <c r="J4537" s="276">
        <v>1.85</v>
      </c>
      <c r="K4537" s="276">
        <v>1.85</v>
      </c>
      <c r="O4537" s="46"/>
      <c r="P4537" s="46"/>
      <c r="Q4537" s="46"/>
      <c r="R4537" s="46"/>
      <c r="S4537" s="46"/>
      <c r="T4537" s="46"/>
      <c r="U4537" s="46"/>
      <c r="V4537" s="46"/>
      <c r="W4537" s="46"/>
      <c r="X4537" s="46"/>
      <c r="Y4537" s="46"/>
    </row>
    <row r="4538" spans="1:25" ht="15" customHeight="1" x14ac:dyDescent="0.2">
      <c r="A4538" s="46"/>
      <c r="B4538" s="262" t="s">
        <v>919</v>
      </c>
      <c r="C4538" s="284" t="s">
        <v>1963</v>
      </c>
      <c r="D4538" s="262" t="s">
        <v>47</v>
      </c>
      <c r="E4538" s="262" t="s">
        <v>1964</v>
      </c>
      <c r="F4538" s="389" t="s">
        <v>4043</v>
      </c>
      <c r="G4538" s="389"/>
      <c r="H4538" s="283" t="s">
        <v>4044</v>
      </c>
      <c r="I4538" s="286">
        <v>2.5</v>
      </c>
      <c r="J4538" s="285">
        <v>0.74</v>
      </c>
      <c r="K4538" s="285">
        <v>1.85</v>
      </c>
      <c r="O4538" s="46"/>
      <c r="P4538" s="46"/>
      <c r="Q4538" s="46"/>
      <c r="R4538" s="46"/>
      <c r="S4538" s="46"/>
      <c r="T4538" s="46"/>
      <c r="U4538" s="46"/>
      <c r="V4538" s="46"/>
      <c r="W4538" s="46"/>
      <c r="X4538" s="46"/>
      <c r="Y4538" s="46"/>
    </row>
    <row r="4539" spans="1:25" ht="15" customHeight="1" x14ac:dyDescent="0.2">
      <c r="A4539" s="46"/>
      <c r="B4539" s="263"/>
      <c r="C4539" s="263"/>
      <c r="D4539" s="263"/>
      <c r="E4539" s="263"/>
      <c r="F4539" s="263" t="s">
        <v>924</v>
      </c>
      <c r="G4539" s="289">
        <v>0</v>
      </c>
      <c r="H4539" s="263" t="s">
        <v>925</v>
      </c>
      <c r="I4539" s="289">
        <v>0</v>
      </c>
      <c r="J4539" s="263" t="s">
        <v>926</v>
      </c>
      <c r="K4539" s="289">
        <v>0</v>
      </c>
      <c r="O4539" s="46"/>
      <c r="P4539" s="46"/>
      <c r="Q4539" s="46"/>
      <c r="R4539" s="46"/>
      <c r="S4539" s="46"/>
      <c r="T4539" s="46"/>
      <c r="U4539" s="46"/>
      <c r="V4539" s="46"/>
      <c r="W4539" s="46"/>
      <c r="X4539" s="46"/>
      <c r="Y4539" s="46"/>
    </row>
    <row r="4540" spans="1:25" ht="15" customHeight="1" thickBot="1" x14ac:dyDescent="0.25">
      <c r="A4540" s="46"/>
      <c r="B4540" s="263"/>
      <c r="C4540" s="263"/>
      <c r="D4540" s="263"/>
      <c r="E4540" s="263"/>
      <c r="F4540" s="263" t="s">
        <v>927</v>
      </c>
      <c r="G4540" s="289">
        <v>0.38</v>
      </c>
      <c r="H4540" s="263"/>
      <c r="I4540" s="386" t="s">
        <v>928</v>
      </c>
      <c r="J4540" s="386"/>
      <c r="K4540" s="289">
        <v>2.23</v>
      </c>
      <c r="O4540" s="46"/>
      <c r="P4540" s="46"/>
      <c r="Q4540" s="46"/>
      <c r="R4540" s="46"/>
      <c r="S4540" s="46"/>
      <c r="T4540" s="46"/>
      <c r="U4540" s="46"/>
      <c r="V4540" s="46"/>
      <c r="W4540" s="46"/>
      <c r="X4540" s="46"/>
      <c r="Y4540" s="46"/>
    </row>
    <row r="4541" spans="1:25" ht="15" customHeight="1" thickTop="1" x14ac:dyDescent="0.2">
      <c r="A4541" s="46"/>
      <c r="B4541" s="278"/>
      <c r="C4541" s="278"/>
      <c r="D4541" s="278"/>
      <c r="E4541" s="278"/>
      <c r="F4541" s="278"/>
      <c r="G4541" s="278"/>
      <c r="H4541" s="278"/>
      <c r="I4541" s="278"/>
      <c r="J4541" s="278"/>
      <c r="K4541" s="278"/>
      <c r="O4541" s="46"/>
      <c r="P4541" s="46"/>
      <c r="Q4541" s="46"/>
      <c r="R4541" s="46"/>
      <c r="S4541" s="46"/>
      <c r="T4541" s="46"/>
      <c r="U4541" s="46"/>
      <c r="V4541" s="46"/>
      <c r="W4541" s="46"/>
      <c r="X4541" s="46"/>
      <c r="Y4541" s="46"/>
    </row>
    <row r="4542" spans="1:25" ht="15" customHeight="1" x14ac:dyDescent="0.2">
      <c r="A4542" s="46"/>
      <c r="B4542" s="259"/>
      <c r="C4542" s="267" t="s">
        <v>24</v>
      </c>
      <c r="D4542" s="259" t="s">
        <v>25</v>
      </c>
      <c r="E4542" s="259" t="s">
        <v>26</v>
      </c>
      <c r="F4542" s="387" t="s">
        <v>917</v>
      </c>
      <c r="G4542" s="387"/>
      <c r="H4542" s="271" t="s">
        <v>27</v>
      </c>
      <c r="I4542" s="267" t="s">
        <v>28</v>
      </c>
      <c r="J4542" s="267" t="s">
        <v>29</v>
      </c>
      <c r="K4542" s="267" t="s">
        <v>30</v>
      </c>
      <c r="O4542" s="46"/>
      <c r="P4542" s="46"/>
      <c r="Q4542" s="46"/>
      <c r="R4542" s="46"/>
      <c r="S4542" s="46"/>
      <c r="T4542" s="46"/>
      <c r="U4542" s="46"/>
      <c r="V4542" s="46"/>
      <c r="W4542" s="46"/>
      <c r="X4542" s="46"/>
      <c r="Y4542" s="46"/>
    </row>
    <row r="4543" spans="1:25" ht="15" customHeight="1" x14ac:dyDescent="0.2">
      <c r="A4543" s="46"/>
      <c r="B4543" s="260" t="s">
        <v>918</v>
      </c>
      <c r="C4543" s="275" t="s">
        <v>993</v>
      </c>
      <c r="D4543" s="260" t="s">
        <v>47</v>
      </c>
      <c r="E4543" s="260" t="s">
        <v>994</v>
      </c>
      <c r="F4543" s="388" t="s">
        <v>3978</v>
      </c>
      <c r="G4543" s="388"/>
      <c r="H4543" s="274" t="s">
        <v>83</v>
      </c>
      <c r="I4543" s="277">
        <v>1</v>
      </c>
      <c r="J4543" s="276">
        <v>18.260000000000002</v>
      </c>
      <c r="K4543" s="276">
        <v>18.260000000000002</v>
      </c>
      <c r="O4543" s="46"/>
      <c r="P4543" s="46"/>
      <c r="Q4543" s="46"/>
      <c r="R4543" s="46"/>
      <c r="S4543" s="46"/>
      <c r="T4543" s="46"/>
      <c r="U4543" s="46"/>
      <c r="V4543" s="46"/>
      <c r="W4543" s="46"/>
      <c r="X4543" s="46"/>
      <c r="Y4543" s="46"/>
    </row>
    <row r="4544" spans="1:25" ht="15" customHeight="1" x14ac:dyDescent="0.2">
      <c r="A4544" s="46"/>
      <c r="B4544" s="261" t="s">
        <v>953</v>
      </c>
      <c r="C4544" s="280" t="s">
        <v>991</v>
      </c>
      <c r="D4544" s="261" t="s">
        <v>47</v>
      </c>
      <c r="E4544" s="261" t="s">
        <v>992</v>
      </c>
      <c r="F4544" s="385" t="s">
        <v>3970</v>
      </c>
      <c r="G4544" s="385"/>
      <c r="H4544" s="279" t="s">
        <v>950</v>
      </c>
      <c r="I4544" s="282">
        <v>7.5999999999999998E-2</v>
      </c>
      <c r="J4544" s="281">
        <v>43.64</v>
      </c>
      <c r="K4544" s="281">
        <v>3.31</v>
      </c>
      <c r="O4544" s="46"/>
      <c r="P4544" s="46"/>
      <c r="Q4544" s="46"/>
      <c r="R4544" s="46"/>
      <c r="S4544" s="46"/>
      <c r="T4544" s="46"/>
      <c r="U4544" s="46"/>
      <c r="V4544" s="46"/>
      <c r="W4544" s="46"/>
      <c r="X4544" s="46"/>
      <c r="Y4544" s="46"/>
    </row>
    <row r="4545" spans="1:25" ht="15" customHeight="1" x14ac:dyDescent="0.2">
      <c r="A4545" s="46"/>
      <c r="B4545" s="261" t="s">
        <v>953</v>
      </c>
      <c r="C4545" s="280" t="s">
        <v>988</v>
      </c>
      <c r="D4545" s="261" t="s">
        <v>47</v>
      </c>
      <c r="E4545" s="261" t="s">
        <v>989</v>
      </c>
      <c r="F4545" s="385" t="s">
        <v>3970</v>
      </c>
      <c r="G4545" s="385"/>
      <c r="H4545" s="279" t="s">
        <v>950</v>
      </c>
      <c r="I4545" s="282">
        <v>7.5999999999999998E-2</v>
      </c>
      <c r="J4545" s="281">
        <v>27.19</v>
      </c>
      <c r="K4545" s="281">
        <v>2.06</v>
      </c>
      <c r="O4545" s="46"/>
      <c r="P4545" s="46"/>
      <c r="Q4545" s="46"/>
      <c r="R4545" s="46"/>
      <c r="S4545" s="46"/>
      <c r="T4545" s="46"/>
      <c r="U4545" s="46"/>
      <c r="V4545" s="46"/>
      <c r="W4545" s="46"/>
      <c r="X4545" s="46"/>
      <c r="Y4545" s="46"/>
    </row>
    <row r="4546" spans="1:25" ht="15" customHeight="1" x14ac:dyDescent="0.2">
      <c r="A4546" s="46"/>
      <c r="B4546" s="262" t="s">
        <v>919</v>
      </c>
      <c r="C4546" s="284" t="s">
        <v>1974</v>
      </c>
      <c r="D4546" s="262" t="s">
        <v>47</v>
      </c>
      <c r="E4546" s="262" t="s">
        <v>1975</v>
      </c>
      <c r="F4546" s="389" t="s">
        <v>923</v>
      </c>
      <c r="G4546" s="389"/>
      <c r="H4546" s="283" t="s">
        <v>83</v>
      </c>
      <c r="I4546" s="286">
        <v>1.2434000000000001</v>
      </c>
      <c r="J4546" s="285">
        <v>10.35</v>
      </c>
      <c r="K4546" s="285">
        <v>12.86</v>
      </c>
      <c r="O4546" s="46"/>
      <c r="P4546" s="46"/>
      <c r="Q4546" s="46"/>
      <c r="R4546" s="46"/>
      <c r="S4546" s="46"/>
      <c r="T4546" s="46"/>
      <c r="U4546" s="46"/>
      <c r="V4546" s="46"/>
      <c r="W4546" s="46"/>
      <c r="X4546" s="46"/>
      <c r="Y4546" s="46"/>
    </row>
    <row r="4547" spans="1:25" ht="15" customHeight="1" x14ac:dyDescent="0.2">
      <c r="A4547" s="46"/>
      <c r="B4547" s="262" t="s">
        <v>919</v>
      </c>
      <c r="C4547" s="284" t="s">
        <v>1682</v>
      </c>
      <c r="D4547" s="262" t="s">
        <v>47</v>
      </c>
      <c r="E4547" s="262" t="s">
        <v>1683</v>
      </c>
      <c r="F4547" s="389" t="s">
        <v>923</v>
      </c>
      <c r="G4547" s="389"/>
      <c r="H4547" s="283" t="s">
        <v>49</v>
      </c>
      <c r="I4547" s="286">
        <v>9.4000000000000004E-3</v>
      </c>
      <c r="J4547" s="285">
        <v>4.12</v>
      </c>
      <c r="K4547" s="285">
        <v>0.03</v>
      </c>
      <c r="O4547" s="46"/>
      <c r="P4547" s="46"/>
      <c r="Q4547" s="46"/>
      <c r="R4547" s="46"/>
      <c r="S4547" s="46"/>
      <c r="T4547" s="46"/>
      <c r="U4547" s="46"/>
      <c r="V4547" s="46"/>
      <c r="W4547" s="46"/>
      <c r="X4547" s="46"/>
      <c r="Y4547" s="46"/>
    </row>
    <row r="4548" spans="1:25" ht="15" customHeight="1" x14ac:dyDescent="0.2">
      <c r="A4548" s="46"/>
      <c r="B4548" s="263"/>
      <c r="C4548" s="263"/>
      <c r="D4548" s="263"/>
      <c r="E4548" s="263"/>
      <c r="F4548" s="263" t="s">
        <v>924</v>
      </c>
      <c r="G4548" s="289">
        <v>4.7300000000000004</v>
      </c>
      <c r="H4548" s="263" t="s">
        <v>925</v>
      </c>
      <c r="I4548" s="289">
        <v>0</v>
      </c>
      <c r="J4548" s="263" t="s">
        <v>926</v>
      </c>
      <c r="K4548" s="289">
        <v>4.7300000000000004</v>
      </c>
      <c r="O4548" s="46"/>
      <c r="P4548" s="46"/>
      <c r="Q4548" s="46"/>
      <c r="R4548" s="46"/>
      <c r="S4548" s="46"/>
      <c r="T4548" s="46"/>
      <c r="U4548" s="46"/>
      <c r="V4548" s="46"/>
      <c r="W4548" s="46"/>
      <c r="X4548" s="46"/>
      <c r="Y4548" s="46"/>
    </row>
    <row r="4549" spans="1:25" ht="15" customHeight="1" thickBot="1" x14ac:dyDescent="0.25">
      <c r="A4549" s="46"/>
      <c r="B4549" s="263"/>
      <c r="C4549" s="263"/>
      <c r="D4549" s="263"/>
      <c r="E4549" s="263"/>
      <c r="F4549" s="263" t="s">
        <v>927</v>
      </c>
      <c r="G4549" s="289">
        <v>3.79</v>
      </c>
      <c r="H4549" s="263"/>
      <c r="I4549" s="386" t="s">
        <v>928</v>
      </c>
      <c r="J4549" s="386"/>
      <c r="K4549" s="289">
        <v>22.05</v>
      </c>
      <c r="O4549" s="46"/>
      <c r="P4549" s="46"/>
      <c r="Q4549" s="46"/>
      <c r="R4549" s="46"/>
      <c r="S4549" s="46"/>
      <c r="T4549" s="46"/>
      <c r="U4549" s="46"/>
      <c r="V4549" s="46"/>
      <c r="W4549" s="46"/>
      <c r="X4549" s="46"/>
      <c r="Y4549" s="46"/>
    </row>
    <row r="4550" spans="1:25" ht="15" customHeight="1" thickTop="1" x14ac:dyDescent="0.2">
      <c r="A4550" s="46"/>
      <c r="B4550" s="278"/>
      <c r="C4550" s="278"/>
      <c r="D4550" s="278"/>
      <c r="E4550" s="278"/>
      <c r="F4550" s="278"/>
      <c r="G4550" s="278"/>
      <c r="H4550" s="278"/>
      <c r="I4550" s="278"/>
      <c r="J4550" s="278"/>
      <c r="K4550" s="278"/>
      <c r="O4550" s="46"/>
      <c r="P4550" s="46"/>
      <c r="Q4550" s="46"/>
      <c r="R4550" s="46"/>
      <c r="S4550" s="46"/>
      <c r="T4550" s="46"/>
      <c r="U4550" s="46"/>
      <c r="V4550" s="46"/>
      <c r="W4550" s="46"/>
      <c r="X4550" s="46"/>
      <c r="Y4550" s="46"/>
    </row>
    <row r="4551" spans="1:25" ht="15" customHeight="1" x14ac:dyDescent="0.2">
      <c r="A4551" s="46"/>
      <c r="B4551" s="259"/>
      <c r="C4551" s="267" t="s">
        <v>24</v>
      </c>
      <c r="D4551" s="259" t="s">
        <v>25</v>
      </c>
      <c r="E4551" s="259" t="s">
        <v>26</v>
      </c>
      <c r="F4551" s="387" t="s">
        <v>917</v>
      </c>
      <c r="G4551" s="387"/>
      <c r="H4551" s="271" t="s">
        <v>27</v>
      </c>
      <c r="I4551" s="267" t="s">
        <v>28</v>
      </c>
      <c r="J4551" s="267" t="s">
        <v>29</v>
      </c>
      <c r="K4551" s="267" t="s">
        <v>30</v>
      </c>
      <c r="O4551" s="46"/>
      <c r="P4551" s="46"/>
      <c r="Q4551" s="46"/>
      <c r="R4551" s="46"/>
      <c r="S4551" s="46"/>
      <c r="T4551" s="46"/>
      <c r="U4551" s="46"/>
      <c r="V4551" s="46"/>
      <c r="W4551" s="46"/>
      <c r="X4551" s="46"/>
      <c r="Y4551" s="46"/>
    </row>
    <row r="4552" spans="1:25" ht="15" customHeight="1" x14ac:dyDescent="0.2">
      <c r="A4552" s="46"/>
      <c r="B4552" s="260" t="s">
        <v>918</v>
      </c>
      <c r="C4552" s="275" t="s">
        <v>1178</v>
      </c>
      <c r="D4552" s="260" t="s">
        <v>47</v>
      </c>
      <c r="E4552" s="260" t="s">
        <v>1179</v>
      </c>
      <c r="F4552" s="388" t="s">
        <v>3974</v>
      </c>
      <c r="G4552" s="388"/>
      <c r="H4552" s="274" t="s">
        <v>40</v>
      </c>
      <c r="I4552" s="277">
        <v>1</v>
      </c>
      <c r="J4552" s="276">
        <v>2.67</v>
      </c>
      <c r="K4552" s="276">
        <v>2.67</v>
      </c>
      <c r="O4552" s="46"/>
      <c r="P4552" s="46"/>
      <c r="Q4552" s="46"/>
      <c r="R4552" s="46"/>
      <c r="S4552" s="46"/>
      <c r="T4552" s="46"/>
      <c r="U4552" s="46"/>
      <c r="V4552" s="46"/>
      <c r="W4552" s="46"/>
      <c r="X4552" s="46"/>
      <c r="Y4552" s="46"/>
    </row>
    <row r="4553" spans="1:25" ht="15" customHeight="1" x14ac:dyDescent="0.2">
      <c r="A4553" s="46"/>
      <c r="B4553" s="261" t="s">
        <v>953</v>
      </c>
      <c r="C4553" s="280" t="s">
        <v>1086</v>
      </c>
      <c r="D4553" s="261" t="s">
        <v>47</v>
      </c>
      <c r="E4553" s="261" t="s">
        <v>1087</v>
      </c>
      <c r="F4553" s="385" t="s">
        <v>3970</v>
      </c>
      <c r="G4553" s="385"/>
      <c r="H4553" s="279" t="s">
        <v>950</v>
      </c>
      <c r="I4553" s="282">
        <v>1.4E-2</v>
      </c>
      <c r="J4553" s="281">
        <v>35.590000000000003</v>
      </c>
      <c r="K4553" s="281">
        <v>0.49</v>
      </c>
      <c r="O4553" s="46"/>
      <c r="P4553" s="46"/>
      <c r="Q4553" s="46"/>
      <c r="R4553" s="46"/>
      <c r="S4553" s="46"/>
      <c r="T4553" s="46"/>
      <c r="U4553" s="46"/>
      <c r="V4553" s="46"/>
      <c r="W4553" s="46"/>
      <c r="X4553" s="46"/>
      <c r="Y4553" s="46"/>
    </row>
    <row r="4554" spans="1:25" ht="15" customHeight="1" x14ac:dyDescent="0.2">
      <c r="A4554" s="46"/>
      <c r="B4554" s="261" t="s">
        <v>953</v>
      </c>
      <c r="C4554" s="280" t="s">
        <v>1019</v>
      </c>
      <c r="D4554" s="261" t="s">
        <v>47</v>
      </c>
      <c r="E4554" s="261" t="s">
        <v>1020</v>
      </c>
      <c r="F4554" s="385" t="s">
        <v>3970</v>
      </c>
      <c r="G4554" s="385"/>
      <c r="H4554" s="279" t="s">
        <v>950</v>
      </c>
      <c r="I4554" s="282">
        <v>5.0000000000000001E-3</v>
      </c>
      <c r="J4554" s="281">
        <v>24.73</v>
      </c>
      <c r="K4554" s="281">
        <v>0.12</v>
      </c>
      <c r="O4554" s="46"/>
      <c r="P4554" s="46"/>
      <c r="Q4554" s="46"/>
      <c r="R4554" s="46"/>
      <c r="S4554" s="46"/>
      <c r="T4554" s="46"/>
      <c r="U4554" s="46"/>
      <c r="V4554" s="46"/>
      <c r="W4554" s="46"/>
      <c r="X4554" s="46"/>
      <c r="Y4554" s="46"/>
    </row>
    <row r="4555" spans="1:25" ht="15" customHeight="1" x14ac:dyDescent="0.2">
      <c r="A4555" s="46"/>
      <c r="B4555" s="262" t="s">
        <v>919</v>
      </c>
      <c r="C4555" s="284" t="s">
        <v>1976</v>
      </c>
      <c r="D4555" s="262" t="s">
        <v>47</v>
      </c>
      <c r="E4555" s="262" t="s">
        <v>1977</v>
      </c>
      <c r="F4555" s="389" t="s">
        <v>923</v>
      </c>
      <c r="G4555" s="389"/>
      <c r="H4555" s="283" t="s">
        <v>40</v>
      </c>
      <c r="I4555" s="286">
        <v>1.04</v>
      </c>
      <c r="J4555" s="285">
        <v>1.99</v>
      </c>
      <c r="K4555" s="285">
        <v>2.06</v>
      </c>
      <c r="O4555" s="46"/>
      <c r="P4555" s="46"/>
      <c r="Q4555" s="46"/>
      <c r="R4555" s="46"/>
      <c r="S4555" s="46"/>
      <c r="T4555" s="46"/>
      <c r="U4555" s="46"/>
      <c r="V4555" s="46"/>
      <c r="W4555" s="46"/>
      <c r="X4555" s="46"/>
      <c r="Y4555" s="46"/>
    </row>
    <row r="4556" spans="1:25" ht="15" customHeight="1" x14ac:dyDescent="0.2">
      <c r="A4556" s="46"/>
      <c r="B4556" s="263"/>
      <c r="C4556" s="263"/>
      <c r="D4556" s="263"/>
      <c r="E4556" s="263"/>
      <c r="F4556" s="263" t="s">
        <v>924</v>
      </c>
      <c r="G4556" s="289">
        <v>0.53</v>
      </c>
      <c r="H4556" s="263" t="s">
        <v>925</v>
      </c>
      <c r="I4556" s="289">
        <v>0</v>
      </c>
      <c r="J4556" s="263" t="s">
        <v>926</v>
      </c>
      <c r="K4556" s="289">
        <v>0.53</v>
      </c>
      <c r="O4556" s="46"/>
      <c r="P4556" s="46"/>
      <c r="Q4556" s="46"/>
      <c r="R4556" s="46"/>
      <c r="S4556" s="46"/>
      <c r="T4556" s="46"/>
      <c r="U4556" s="46"/>
      <c r="V4556" s="46"/>
      <c r="W4556" s="46"/>
      <c r="X4556" s="46"/>
      <c r="Y4556" s="46"/>
    </row>
    <row r="4557" spans="1:25" ht="15" customHeight="1" thickBot="1" x14ac:dyDescent="0.25">
      <c r="A4557" s="46"/>
      <c r="B4557" s="263"/>
      <c r="C4557" s="263"/>
      <c r="D4557" s="263"/>
      <c r="E4557" s="263"/>
      <c r="F4557" s="263" t="s">
        <v>927</v>
      </c>
      <c r="G4557" s="289">
        <v>0.55000000000000004</v>
      </c>
      <c r="H4557" s="263"/>
      <c r="I4557" s="386" t="s">
        <v>928</v>
      </c>
      <c r="J4557" s="386"/>
      <c r="K4557" s="289">
        <v>3.22</v>
      </c>
      <c r="O4557" s="46"/>
      <c r="P4557" s="46"/>
      <c r="Q4557" s="46"/>
      <c r="R4557" s="46"/>
      <c r="S4557" s="46"/>
      <c r="T4557" s="46"/>
      <c r="U4557" s="46"/>
      <c r="V4557" s="46"/>
      <c r="W4557" s="46"/>
      <c r="X4557" s="46"/>
      <c r="Y4557" s="46"/>
    </row>
    <row r="4558" spans="1:25" ht="15" customHeight="1" thickTop="1" x14ac:dyDescent="0.2">
      <c r="A4558" s="46"/>
      <c r="B4558" s="278"/>
      <c r="C4558" s="278"/>
      <c r="D4558" s="278"/>
      <c r="E4558" s="278"/>
      <c r="F4558" s="278"/>
      <c r="G4558" s="278"/>
      <c r="H4558" s="278"/>
      <c r="I4558" s="278"/>
      <c r="J4558" s="278"/>
      <c r="K4558" s="278"/>
      <c r="O4558" s="46"/>
      <c r="P4558" s="46"/>
      <c r="Q4558" s="46"/>
      <c r="R4558" s="46"/>
      <c r="S4558" s="46"/>
      <c r="T4558" s="46"/>
      <c r="U4558" s="46"/>
      <c r="V4558" s="46"/>
      <c r="W4558" s="46"/>
      <c r="X4558" s="46"/>
      <c r="Y4558" s="46"/>
    </row>
    <row r="4559" spans="1:25" ht="15" customHeight="1" x14ac:dyDescent="0.2">
      <c r="A4559" s="46"/>
      <c r="B4559" s="259"/>
      <c r="C4559" s="267" t="s">
        <v>24</v>
      </c>
      <c r="D4559" s="259" t="s">
        <v>25</v>
      </c>
      <c r="E4559" s="259" t="s">
        <v>26</v>
      </c>
      <c r="F4559" s="387" t="s">
        <v>917</v>
      </c>
      <c r="G4559" s="387"/>
      <c r="H4559" s="271" t="s">
        <v>27</v>
      </c>
      <c r="I4559" s="267" t="s">
        <v>28</v>
      </c>
      <c r="J4559" s="267" t="s">
        <v>29</v>
      </c>
      <c r="K4559" s="267" t="s">
        <v>30</v>
      </c>
      <c r="O4559" s="46"/>
      <c r="P4559" s="46"/>
      <c r="Q4559" s="46"/>
      <c r="R4559" s="46"/>
      <c r="S4559" s="46"/>
      <c r="T4559" s="46"/>
      <c r="U4559" s="46"/>
      <c r="V4559" s="46"/>
      <c r="W4559" s="46"/>
      <c r="X4559" s="46"/>
      <c r="Y4559" s="46"/>
    </row>
    <row r="4560" spans="1:25" ht="15" customHeight="1" x14ac:dyDescent="0.2">
      <c r="A4560" s="46"/>
      <c r="B4560" s="260" t="s">
        <v>918</v>
      </c>
      <c r="C4560" s="275" t="s">
        <v>1138</v>
      </c>
      <c r="D4560" s="260" t="s">
        <v>47</v>
      </c>
      <c r="E4560" s="260" t="s">
        <v>1139</v>
      </c>
      <c r="F4560" s="388" t="s">
        <v>3985</v>
      </c>
      <c r="G4560" s="388"/>
      <c r="H4560" s="274" t="s">
        <v>1041</v>
      </c>
      <c r="I4560" s="277">
        <v>1</v>
      </c>
      <c r="J4560" s="276">
        <v>83.81</v>
      </c>
      <c r="K4560" s="276">
        <v>83.81</v>
      </c>
      <c r="O4560" s="46"/>
      <c r="P4560" s="46"/>
      <c r="Q4560" s="46"/>
      <c r="R4560" s="46"/>
      <c r="S4560" s="46"/>
      <c r="T4560" s="46"/>
      <c r="U4560" s="46"/>
      <c r="V4560" s="46"/>
      <c r="W4560" s="46"/>
      <c r="X4560" s="46"/>
      <c r="Y4560" s="46"/>
    </row>
    <row r="4561" spans="1:25" ht="15" customHeight="1" x14ac:dyDescent="0.2">
      <c r="A4561" s="46"/>
      <c r="B4561" s="261" t="s">
        <v>953</v>
      </c>
      <c r="C4561" s="280" t="s">
        <v>1980</v>
      </c>
      <c r="D4561" s="261" t="s">
        <v>47</v>
      </c>
      <c r="E4561" s="261" t="s">
        <v>1981</v>
      </c>
      <c r="F4561" s="385" t="s">
        <v>4041</v>
      </c>
      <c r="G4561" s="385"/>
      <c r="H4561" s="279" t="s">
        <v>950</v>
      </c>
      <c r="I4561" s="282">
        <v>1</v>
      </c>
      <c r="J4561" s="281">
        <v>11.01</v>
      </c>
      <c r="K4561" s="281">
        <v>11.01</v>
      </c>
      <c r="O4561" s="46"/>
      <c r="P4561" s="46"/>
      <c r="Q4561" s="46"/>
      <c r="R4561" s="46"/>
      <c r="S4561" s="46"/>
      <c r="T4561" s="46"/>
      <c r="U4561" s="46"/>
      <c r="V4561" s="46"/>
      <c r="W4561" s="46"/>
      <c r="X4561" s="46"/>
      <c r="Y4561" s="46"/>
    </row>
    <row r="4562" spans="1:25" ht="15" customHeight="1" x14ac:dyDescent="0.2">
      <c r="A4562" s="46"/>
      <c r="B4562" s="261" t="s">
        <v>953</v>
      </c>
      <c r="C4562" s="280" t="s">
        <v>1978</v>
      </c>
      <c r="D4562" s="261" t="s">
        <v>47</v>
      </c>
      <c r="E4562" s="261" t="s">
        <v>1979</v>
      </c>
      <c r="F4562" s="385" t="s">
        <v>4041</v>
      </c>
      <c r="G4562" s="385"/>
      <c r="H4562" s="279" t="s">
        <v>950</v>
      </c>
      <c r="I4562" s="282">
        <v>1</v>
      </c>
      <c r="J4562" s="281">
        <v>28.52</v>
      </c>
      <c r="K4562" s="281">
        <v>28.52</v>
      </c>
      <c r="O4562" s="46"/>
      <c r="P4562" s="46"/>
      <c r="Q4562" s="46"/>
      <c r="R4562" s="46"/>
      <c r="S4562" s="46"/>
      <c r="T4562" s="46"/>
      <c r="U4562" s="46"/>
      <c r="V4562" s="46"/>
      <c r="W4562" s="46"/>
      <c r="X4562" s="46"/>
      <c r="Y4562" s="46"/>
    </row>
    <row r="4563" spans="1:25" ht="15" customHeight="1" x14ac:dyDescent="0.2">
      <c r="A4563" s="46"/>
      <c r="B4563" s="261" t="s">
        <v>953</v>
      </c>
      <c r="C4563" s="280" t="s">
        <v>1984</v>
      </c>
      <c r="D4563" s="261" t="s">
        <v>47</v>
      </c>
      <c r="E4563" s="261" t="s">
        <v>1985</v>
      </c>
      <c r="F4563" s="385" t="s">
        <v>4041</v>
      </c>
      <c r="G4563" s="385"/>
      <c r="H4563" s="279" t="s">
        <v>950</v>
      </c>
      <c r="I4563" s="282">
        <v>1</v>
      </c>
      <c r="J4563" s="281">
        <v>4.4400000000000004</v>
      </c>
      <c r="K4563" s="281">
        <v>4.4400000000000004</v>
      </c>
      <c r="O4563" s="46"/>
      <c r="P4563" s="46"/>
      <c r="Q4563" s="46"/>
      <c r="R4563" s="46"/>
      <c r="S4563" s="46"/>
      <c r="T4563" s="46"/>
      <c r="U4563" s="46"/>
      <c r="V4563" s="46"/>
      <c r="W4563" s="46"/>
      <c r="X4563" s="46"/>
      <c r="Y4563" s="46"/>
    </row>
    <row r="4564" spans="1:25" ht="15" customHeight="1" x14ac:dyDescent="0.2">
      <c r="A4564" s="46"/>
      <c r="B4564" s="261" t="s">
        <v>953</v>
      </c>
      <c r="C4564" s="280" t="s">
        <v>1982</v>
      </c>
      <c r="D4564" s="261" t="s">
        <v>47</v>
      </c>
      <c r="E4564" s="261" t="s">
        <v>1983</v>
      </c>
      <c r="F4564" s="385" t="s">
        <v>3970</v>
      </c>
      <c r="G4564" s="385"/>
      <c r="H4564" s="279" t="s">
        <v>950</v>
      </c>
      <c r="I4564" s="282">
        <v>1</v>
      </c>
      <c r="J4564" s="281">
        <v>39.840000000000003</v>
      </c>
      <c r="K4564" s="281">
        <v>39.840000000000003</v>
      </c>
      <c r="O4564" s="46"/>
      <c r="P4564" s="46"/>
      <c r="Q4564" s="46"/>
      <c r="R4564" s="46"/>
      <c r="S4564" s="46"/>
      <c r="T4564" s="46"/>
      <c r="U4564" s="46"/>
      <c r="V4564" s="46"/>
      <c r="W4564" s="46"/>
      <c r="X4564" s="46"/>
      <c r="Y4564" s="46"/>
    </row>
    <row r="4565" spans="1:25" ht="15" customHeight="1" x14ac:dyDescent="0.2">
      <c r="A4565" s="46"/>
      <c r="B4565" s="263"/>
      <c r="C4565" s="263"/>
      <c r="D4565" s="263"/>
      <c r="E4565" s="263"/>
      <c r="F4565" s="263" t="s">
        <v>924</v>
      </c>
      <c r="G4565" s="289">
        <v>36.81</v>
      </c>
      <c r="H4565" s="263" t="s">
        <v>925</v>
      </c>
      <c r="I4565" s="289">
        <v>0</v>
      </c>
      <c r="J4565" s="263" t="s">
        <v>926</v>
      </c>
      <c r="K4565" s="289">
        <v>36.81</v>
      </c>
      <c r="O4565" s="46"/>
      <c r="P4565" s="46"/>
      <c r="Q4565" s="46"/>
      <c r="R4565" s="46"/>
      <c r="S4565" s="46"/>
      <c r="T4565" s="46"/>
      <c r="U4565" s="46"/>
      <c r="V4565" s="46"/>
      <c r="W4565" s="46"/>
      <c r="X4565" s="46"/>
      <c r="Y4565" s="46"/>
    </row>
    <row r="4566" spans="1:25" ht="15" customHeight="1" thickBot="1" x14ac:dyDescent="0.25">
      <c r="A4566" s="46"/>
      <c r="B4566" s="263"/>
      <c r="C4566" s="263"/>
      <c r="D4566" s="263"/>
      <c r="E4566" s="263"/>
      <c r="F4566" s="263" t="s">
        <v>927</v>
      </c>
      <c r="G4566" s="289">
        <v>17.440000000000001</v>
      </c>
      <c r="H4566" s="263"/>
      <c r="I4566" s="386" t="s">
        <v>928</v>
      </c>
      <c r="J4566" s="386"/>
      <c r="K4566" s="289">
        <v>101.25</v>
      </c>
      <c r="O4566" s="46"/>
      <c r="P4566" s="46"/>
      <c r="Q4566" s="46"/>
      <c r="R4566" s="46"/>
      <c r="S4566" s="46"/>
      <c r="T4566" s="46"/>
      <c r="U4566" s="46"/>
      <c r="V4566" s="46"/>
      <c r="W4566" s="46"/>
      <c r="X4566" s="46"/>
      <c r="Y4566" s="46"/>
    </row>
    <row r="4567" spans="1:25" ht="15" customHeight="1" thickTop="1" x14ac:dyDescent="0.2">
      <c r="A4567" s="46"/>
      <c r="B4567" s="278"/>
      <c r="C4567" s="278"/>
      <c r="D4567" s="278"/>
      <c r="E4567" s="278"/>
      <c r="F4567" s="278"/>
      <c r="G4567" s="278"/>
      <c r="H4567" s="278"/>
      <c r="I4567" s="278"/>
      <c r="J4567" s="278"/>
      <c r="K4567" s="278"/>
      <c r="O4567" s="46"/>
      <c r="P4567" s="46"/>
      <c r="Q4567" s="46"/>
      <c r="R4567" s="46"/>
      <c r="S4567" s="46"/>
      <c r="T4567" s="46"/>
      <c r="U4567" s="46"/>
      <c r="V4567" s="46"/>
      <c r="W4567" s="46"/>
      <c r="X4567" s="46"/>
      <c r="Y4567" s="46"/>
    </row>
    <row r="4568" spans="1:25" ht="15" customHeight="1" x14ac:dyDescent="0.2">
      <c r="A4568" s="46"/>
      <c r="B4568" s="259"/>
      <c r="C4568" s="267" t="s">
        <v>24</v>
      </c>
      <c r="D4568" s="259" t="s">
        <v>25</v>
      </c>
      <c r="E4568" s="259" t="s">
        <v>26</v>
      </c>
      <c r="F4568" s="387" t="s">
        <v>917</v>
      </c>
      <c r="G4568" s="387"/>
      <c r="H4568" s="271" t="s">
        <v>27</v>
      </c>
      <c r="I4568" s="267" t="s">
        <v>28</v>
      </c>
      <c r="J4568" s="267" t="s">
        <v>29</v>
      </c>
      <c r="K4568" s="267" t="s">
        <v>30</v>
      </c>
      <c r="O4568" s="46"/>
      <c r="P4568" s="46"/>
      <c r="Q4568" s="46"/>
      <c r="R4568" s="46"/>
      <c r="S4568" s="46"/>
      <c r="T4568" s="46"/>
      <c r="U4568" s="46"/>
      <c r="V4568" s="46"/>
      <c r="W4568" s="46"/>
      <c r="X4568" s="46"/>
      <c r="Y4568" s="46"/>
    </row>
    <row r="4569" spans="1:25" ht="15" customHeight="1" x14ac:dyDescent="0.2">
      <c r="A4569" s="46"/>
      <c r="B4569" s="260" t="s">
        <v>918</v>
      </c>
      <c r="C4569" s="275" t="s">
        <v>1140</v>
      </c>
      <c r="D4569" s="260" t="s">
        <v>47</v>
      </c>
      <c r="E4569" s="260" t="s">
        <v>1141</v>
      </c>
      <c r="F4569" s="388" t="s">
        <v>3985</v>
      </c>
      <c r="G4569" s="388"/>
      <c r="H4569" s="274" t="s">
        <v>1035</v>
      </c>
      <c r="I4569" s="277">
        <v>1</v>
      </c>
      <c r="J4569" s="276">
        <v>329.22</v>
      </c>
      <c r="K4569" s="276">
        <v>329.22</v>
      </c>
      <c r="O4569" s="46"/>
      <c r="P4569" s="46"/>
      <c r="Q4569" s="46"/>
      <c r="R4569" s="46"/>
      <c r="S4569" s="46"/>
      <c r="T4569" s="46"/>
      <c r="U4569" s="46"/>
      <c r="V4569" s="46"/>
      <c r="W4569" s="46"/>
      <c r="X4569" s="46"/>
      <c r="Y4569" s="46"/>
    </row>
    <row r="4570" spans="1:25" ht="15" customHeight="1" x14ac:dyDescent="0.2">
      <c r="A4570" s="46"/>
      <c r="B4570" s="261" t="s">
        <v>953</v>
      </c>
      <c r="C4570" s="280" t="s">
        <v>1984</v>
      </c>
      <c r="D4570" s="261" t="s">
        <v>47</v>
      </c>
      <c r="E4570" s="261" t="s">
        <v>1985</v>
      </c>
      <c r="F4570" s="385" t="s">
        <v>4041</v>
      </c>
      <c r="G4570" s="385"/>
      <c r="H4570" s="279" t="s">
        <v>950</v>
      </c>
      <c r="I4570" s="282">
        <v>1</v>
      </c>
      <c r="J4570" s="281">
        <v>4.4400000000000004</v>
      </c>
      <c r="K4570" s="281">
        <v>4.4400000000000004</v>
      </c>
      <c r="O4570" s="46"/>
      <c r="P4570" s="46"/>
      <c r="Q4570" s="46"/>
      <c r="R4570" s="46"/>
      <c r="S4570" s="46"/>
      <c r="T4570" s="46"/>
      <c r="U4570" s="46"/>
      <c r="V4570" s="46"/>
      <c r="W4570" s="46"/>
      <c r="X4570" s="46"/>
      <c r="Y4570" s="46"/>
    </row>
    <row r="4571" spans="1:25" ht="15" customHeight="1" x14ac:dyDescent="0.2">
      <c r="A4571" s="46"/>
      <c r="B4571" s="261" t="s">
        <v>953</v>
      </c>
      <c r="C4571" s="280" t="s">
        <v>1978</v>
      </c>
      <c r="D4571" s="261" t="s">
        <v>47</v>
      </c>
      <c r="E4571" s="261" t="s">
        <v>1979</v>
      </c>
      <c r="F4571" s="385" t="s">
        <v>4041</v>
      </c>
      <c r="G4571" s="385"/>
      <c r="H4571" s="279" t="s">
        <v>950</v>
      </c>
      <c r="I4571" s="282">
        <v>1</v>
      </c>
      <c r="J4571" s="281">
        <v>28.52</v>
      </c>
      <c r="K4571" s="281">
        <v>28.52</v>
      </c>
      <c r="O4571" s="46"/>
      <c r="P4571" s="46"/>
      <c r="Q4571" s="46"/>
      <c r="R4571" s="46"/>
      <c r="S4571" s="46"/>
      <c r="T4571" s="46"/>
      <c r="U4571" s="46"/>
      <c r="V4571" s="46"/>
      <c r="W4571" s="46"/>
      <c r="X4571" s="46"/>
      <c r="Y4571" s="46"/>
    </row>
    <row r="4572" spans="1:25" ht="15" customHeight="1" x14ac:dyDescent="0.2">
      <c r="A4572" s="46"/>
      <c r="B4572" s="261" t="s">
        <v>953</v>
      </c>
      <c r="C4572" s="280" t="s">
        <v>1986</v>
      </c>
      <c r="D4572" s="261" t="s">
        <v>47</v>
      </c>
      <c r="E4572" s="261" t="s">
        <v>1987</v>
      </c>
      <c r="F4572" s="385" t="s">
        <v>4041</v>
      </c>
      <c r="G4572" s="385"/>
      <c r="H4572" s="279" t="s">
        <v>950</v>
      </c>
      <c r="I4572" s="282">
        <v>1</v>
      </c>
      <c r="J4572" s="281">
        <v>50.53</v>
      </c>
      <c r="K4572" s="281">
        <v>50.53</v>
      </c>
      <c r="O4572" s="46"/>
      <c r="P4572" s="46"/>
      <c r="Q4572" s="46"/>
      <c r="R4572" s="46"/>
      <c r="S4572" s="46"/>
      <c r="T4572" s="46"/>
      <c r="U4572" s="46"/>
      <c r="V4572" s="46"/>
      <c r="W4572" s="46"/>
      <c r="X4572" s="46"/>
      <c r="Y4572" s="46"/>
    </row>
    <row r="4573" spans="1:25" ht="15" customHeight="1" x14ac:dyDescent="0.2">
      <c r="A4573" s="46"/>
      <c r="B4573" s="261" t="s">
        <v>953</v>
      </c>
      <c r="C4573" s="280" t="s">
        <v>1980</v>
      </c>
      <c r="D4573" s="261" t="s">
        <v>47</v>
      </c>
      <c r="E4573" s="261" t="s">
        <v>1981</v>
      </c>
      <c r="F4573" s="385" t="s">
        <v>4041</v>
      </c>
      <c r="G4573" s="385"/>
      <c r="H4573" s="279" t="s">
        <v>950</v>
      </c>
      <c r="I4573" s="282">
        <v>1</v>
      </c>
      <c r="J4573" s="281">
        <v>11.01</v>
      </c>
      <c r="K4573" s="281">
        <v>11.01</v>
      </c>
      <c r="O4573" s="46"/>
      <c r="P4573" s="46"/>
      <c r="Q4573" s="46"/>
      <c r="R4573" s="46"/>
      <c r="S4573" s="46"/>
      <c r="T4573" s="46"/>
      <c r="U4573" s="46"/>
      <c r="V4573" s="46"/>
      <c r="W4573" s="46"/>
      <c r="X4573" s="46"/>
      <c r="Y4573" s="46"/>
    </row>
    <row r="4574" spans="1:25" ht="15" customHeight="1" x14ac:dyDescent="0.2">
      <c r="A4574" s="46"/>
      <c r="B4574" s="261" t="s">
        <v>953</v>
      </c>
      <c r="C4574" s="280" t="s">
        <v>1988</v>
      </c>
      <c r="D4574" s="261" t="s">
        <v>47</v>
      </c>
      <c r="E4574" s="261" t="s">
        <v>1989</v>
      </c>
      <c r="F4574" s="385" t="s">
        <v>4041</v>
      </c>
      <c r="G4574" s="385"/>
      <c r="H4574" s="279" t="s">
        <v>950</v>
      </c>
      <c r="I4574" s="282">
        <v>1</v>
      </c>
      <c r="J4574" s="281">
        <v>194.88</v>
      </c>
      <c r="K4574" s="281">
        <v>194.88</v>
      </c>
      <c r="O4574" s="46"/>
      <c r="P4574" s="46"/>
      <c r="Q4574" s="46"/>
      <c r="R4574" s="46"/>
      <c r="S4574" s="46"/>
      <c r="T4574" s="46"/>
      <c r="U4574" s="46"/>
      <c r="V4574" s="46"/>
      <c r="W4574" s="46"/>
      <c r="X4574" s="46"/>
      <c r="Y4574" s="46"/>
    </row>
    <row r="4575" spans="1:25" ht="15" customHeight="1" x14ac:dyDescent="0.2">
      <c r="A4575" s="46"/>
      <c r="B4575" s="261" t="s">
        <v>953</v>
      </c>
      <c r="C4575" s="280" t="s">
        <v>1982</v>
      </c>
      <c r="D4575" s="261" t="s">
        <v>47</v>
      </c>
      <c r="E4575" s="261" t="s">
        <v>1983</v>
      </c>
      <c r="F4575" s="385" t="s">
        <v>3970</v>
      </c>
      <c r="G4575" s="385"/>
      <c r="H4575" s="279" t="s">
        <v>950</v>
      </c>
      <c r="I4575" s="282">
        <v>1</v>
      </c>
      <c r="J4575" s="281">
        <v>39.840000000000003</v>
      </c>
      <c r="K4575" s="281">
        <v>39.840000000000003</v>
      </c>
      <c r="O4575" s="46"/>
      <c r="P4575" s="46"/>
      <c r="Q4575" s="46"/>
      <c r="R4575" s="46"/>
      <c r="S4575" s="46"/>
      <c r="T4575" s="46"/>
      <c r="U4575" s="46"/>
      <c r="V4575" s="46"/>
      <c r="W4575" s="46"/>
      <c r="X4575" s="46"/>
      <c r="Y4575" s="46"/>
    </row>
    <row r="4576" spans="1:25" ht="15" customHeight="1" x14ac:dyDescent="0.2">
      <c r="A4576" s="46"/>
      <c r="B4576" s="263"/>
      <c r="C4576" s="263"/>
      <c r="D4576" s="263"/>
      <c r="E4576" s="263"/>
      <c r="F4576" s="263" t="s">
        <v>924</v>
      </c>
      <c r="G4576" s="289">
        <v>36.81</v>
      </c>
      <c r="H4576" s="263" t="s">
        <v>925</v>
      </c>
      <c r="I4576" s="289">
        <v>0</v>
      </c>
      <c r="J4576" s="263" t="s">
        <v>926</v>
      </c>
      <c r="K4576" s="289">
        <v>36.81</v>
      </c>
      <c r="O4576" s="46"/>
      <c r="P4576" s="46"/>
      <c r="Q4576" s="46"/>
      <c r="R4576" s="46"/>
      <c r="S4576" s="46"/>
      <c r="T4576" s="46"/>
      <c r="U4576" s="46"/>
      <c r="V4576" s="46"/>
      <c r="W4576" s="46"/>
      <c r="X4576" s="46"/>
      <c r="Y4576" s="46"/>
    </row>
    <row r="4577" spans="1:25" ht="15" customHeight="1" thickBot="1" x14ac:dyDescent="0.25">
      <c r="A4577" s="46"/>
      <c r="B4577" s="263"/>
      <c r="C4577" s="263"/>
      <c r="D4577" s="263"/>
      <c r="E4577" s="263"/>
      <c r="F4577" s="263" t="s">
        <v>927</v>
      </c>
      <c r="G4577" s="289">
        <v>68.510000000000005</v>
      </c>
      <c r="H4577" s="263"/>
      <c r="I4577" s="386" t="s">
        <v>928</v>
      </c>
      <c r="J4577" s="386"/>
      <c r="K4577" s="289">
        <v>397.73</v>
      </c>
      <c r="O4577" s="46"/>
      <c r="P4577" s="46"/>
      <c r="Q4577" s="46"/>
      <c r="R4577" s="46"/>
      <c r="S4577" s="46"/>
      <c r="T4577" s="46"/>
      <c r="U4577" s="46"/>
      <c r="V4577" s="46"/>
      <c r="W4577" s="46"/>
      <c r="X4577" s="46"/>
      <c r="Y4577" s="46"/>
    </row>
    <row r="4578" spans="1:25" ht="15" customHeight="1" thickTop="1" x14ac:dyDescent="0.2">
      <c r="A4578" s="46"/>
      <c r="B4578" s="278"/>
      <c r="C4578" s="278"/>
      <c r="D4578" s="278"/>
      <c r="E4578" s="278"/>
      <c r="F4578" s="278"/>
      <c r="G4578" s="278"/>
      <c r="H4578" s="278"/>
      <c r="I4578" s="278"/>
      <c r="J4578" s="278"/>
      <c r="K4578" s="278"/>
      <c r="O4578" s="46"/>
      <c r="P4578" s="46"/>
      <c r="Q4578" s="46"/>
      <c r="R4578" s="46"/>
      <c r="S4578" s="46"/>
      <c r="T4578" s="46"/>
      <c r="U4578" s="46"/>
      <c r="V4578" s="46"/>
      <c r="W4578" s="46"/>
      <c r="X4578" s="46"/>
      <c r="Y4578" s="46"/>
    </row>
    <row r="4579" spans="1:25" ht="15" customHeight="1" x14ac:dyDescent="0.2">
      <c r="A4579" s="46"/>
      <c r="B4579" s="259"/>
      <c r="C4579" s="267" t="s">
        <v>24</v>
      </c>
      <c r="D4579" s="259" t="s">
        <v>25</v>
      </c>
      <c r="E4579" s="259" t="s">
        <v>26</v>
      </c>
      <c r="F4579" s="387" t="s">
        <v>917</v>
      </c>
      <c r="G4579" s="387"/>
      <c r="H4579" s="271" t="s">
        <v>27</v>
      </c>
      <c r="I4579" s="267" t="s">
        <v>28</v>
      </c>
      <c r="J4579" s="267" t="s">
        <v>29</v>
      </c>
      <c r="K4579" s="267" t="s">
        <v>30</v>
      </c>
      <c r="O4579" s="46"/>
      <c r="P4579" s="46"/>
      <c r="Q4579" s="46"/>
      <c r="R4579" s="46"/>
      <c r="S4579" s="46"/>
      <c r="T4579" s="46"/>
      <c r="U4579" s="46"/>
      <c r="V4579" s="46"/>
      <c r="W4579" s="46"/>
      <c r="X4579" s="46"/>
      <c r="Y4579" s="46"/>
    </row>
    <row r="4580" spans="1:25" ht="15" customHeight="1" x14ac:dyDescent="0.2">
      <c r="A4580" s="46"/>
      <c r="B4580" s="260" t="s">
        <v>918</v>
      </c>
      <c r="C4580" s="275" t="s">
        <v>1978</v>
      </c>
      <c r="D4580" s="260" t="s">
        <v>47</v>
      </c>
      <c r="E4580" s="260" t="s">
        <v>1979</v>
      </c>
      <c r="F4580" s="388" t="s">
        <v>4041</v>
      </c>
      <c r="G4580" s="388"/>
      <c r="H4580" s="274" t="s">
        <v>950</v>
      </c>
      <c r="I4580" s="277">
        <v>1</v>
      </c>
      <c r="J4580" s="276">
        <v>28.52</v>
      </c>
      <c r="K4580" s="276">
        <v>28.52</v>
      </c>
      <c r="O4580" s="46"/>
      <c r="P4580" s="46"/>
      <c r="Q4580" s="46"/>
      <c r="R4580" s="46"/>
      <c r="S4580" s="46"/>
      <c r="T4580" s="46"/>
      <c r="U4580" s="46"/>
      <c r="V4580" s="46"/>
      <c r="W4580" s="46"/>
      <c r="X4580" s="46"/>
      <c r="Y4580" s="46"/>
    </row>
    <row r="4581" spans="1:25" ht="15" customHeight="1" x14ac:dyDescent="0.2">
      <c r="A4581" s="46"/>
      <c r="B4581" s="262" t="s">
        <v>919</v>
      </c>
      <c r="C4581" s="284" t="s">
        <v>1990</v>
      </c>
      <c r="D4581" s="262" t="s">
        <v>47</v>
      </c>
      <c r="E4581" s="262" t="s">
        <v>1991</v>
      </c>
      <c r="F4581" s="389" t="s">
        <v>4042</v>
      </c>
      <c r="G4581" s="389"/>
      <c r="H4581" s="283" t="s">
        <v>49</v>
      </c>
      <c r="I4581" s="286">
        <v>3.43E-5</v>
      </c>
      <c r="J4581" s="285">
        <v>693855.84</v>
      </c>
      <c r="K4581" s="285">
        <v>23.79</v>
      </c>
      <c r="O4581" s="46"/>
      <c r="P4581" s="46"/>
      <c r="Q4581" s="46"/>
      <c r="R4581" s="46"/>
      <c r="S4581" s="46"/>
      <c r="T4581" s="46"/>
      <c r="U4581" s="46"/>
      <c r="V4581" s="46"/>
      <c r="W4581" s="46"/>
      <c r="X4581" s="46"/>
      <c r="Y4581" s="46"/>
    </row>
    <row r="4582" spans="1:25" ht="15" customHeight="1" x14ac:dyDescent="0.2">
      <c r="A4582" s="46"/>
      <c r="B4582" s="262" t="s">
        <v>919</v>
      </c>
      <c r="C4582" s="284" t="s">
        <v>1992</v>
      </c>
      <c r="D4582" s="262" t="s">
        <v>47</v>
      </c>
      <c r="E4582" s="262" t="s">
        <v>1993</v>
      </c>
      <c r="F4582" s="389" t="s">
        <v>4042</v>
      </c>
      <c r="G4582" s="389"/>
      <c r="H4582" s="283" t="s">
        <v>49</v>
      </c>
      <c r="I4582" s="286">
        <v>5.5099999999999998E-5</v>
      </c>
      <c r="J4582" s="285">
        <v>85950</v>
      </c>
      <c r="K4582" s="285">
        <v>4.7300000000000004</v>
      </c>
      <c r="O4582" s="46"/>
      <c r="P4582" s="46"/>
      <c r="Q4582" s="46"/>
      <c r="R4582" s="46"/>
      <c r="S4582" s="46"/>
      <c r="T4582" s="46"/>
      <c r="U4582" s="46"/>
      <c r="V4582" s="46"/>
      <c r="W4582" s="46"/>
      <c r="X4582" s="46"/>
      <c r="Y4582" s="46"/>
    </row>
    <row r="4583" spans="1:25" ht="15" customHeight="1" x14ac:dyDescent="0.2">
      <c r="A4583" s="46"/>
      <c r="B4583" s="263"/>
      <c r="C4583" s="263"/>
      <c r="D4583" s="263"/>
      <c r="E4583" s="263"/>
      <c r="F4583" s="263" t="s">
        <v>924</v>
      </c>
      <c r="G4583" s="289">
        <v>0</v>
      </c>
      <c r="H4583" s="263" t="s">
        <v>925</v>
      </c>
      <c r="I4583" s="289">
        <v>0</v>
      </c>
      <c r="J4583" s="263" t="s">
        <v>926</v>
      </c>
      <c r="K4583" s="289">
        <v>0</v>
      </c>
      <c r="O4583" s="46"/>
      <c r="P4583" s="46"/>
      <c r="Q4583" s="46"/>
      <c r="R4583" s="46"/>
      <c r="S4583" s="46"/>
      <c r="T4583" s="46"/>
      <c r="U4583" s="46"/>
      <c r="V4583" s="46"/>
      <c r="W4583" s="46"/>
      <c r="X4583" s="46"/>
      <c r="Y4583" s="46"/>
    </row>
    <row r="4584" spans="1:25" ht="15" customHeight="1" thickBot="1" x14ac:dyDescent="0.25">
      <c r="A4584" s="46"/>
      <c r="B4584" s="263"/>
      <c r="C4584" s="263"/>
      <c r="D4584" s="263"/>
      <c r="E4584" s="263"/>
      <c r="F4584" s="263" t="s">
        <v>927</v>
      </c>
      <c r="G4584" s="289">
        <v>5.93</v>
      </c>
      <c r="H4584" s="263"/>
      <c r="I4584" s="386" t="s">
        <v>928</v>
      </c>
      <c r="J4584" s="386"/>
      <c r="K4584" s="289">
        <v>34.450000000000003</v>
      </c>
      <c r="O4584" s="46"/>
      <c r="P4584" s="46"/>
      <c r="Q4584" s="46"/>
      <c r="R4584" s="46"/>
      <c r="S4584" s="46"/>
      <c r="T4584" s="46"/>
      <c r="U4584" s="46"/>
      <c r="V4584" s="46"/>
      <c r="W4584" s="46"/>
      <c r="X4584" s="46"/>
      <c r="Y4584" s="46"/>
    </row>
    <row r="4585" spans="1:25" ht="15" customHeight="1" thickTop="1" x14ac:dyDescent="0.2">
      <c r="A4585" s="46"/>
      <c r="B4585" s="278"/>
      <c r="C4585" s="278"/>
      <c r="D4585" s="278"/>
      <c r="E4585" s="278"/>
      <c r="F4585" s="278"/>
      <c r="G4585" s="278"/>
      <c r="H4585" s="278"/>
      <c r="I4585" s="278"/>
      <c r="J4585" s="278"/>
      <c r="K4585" s="278"/>
      <c r="O4585" s="46"/>
      <c r="P4585" s="46"/>
      <c r="Q4585" s="46"/>
      <c r="R4585" s="46"/>
      <c r="S4585" s="46"/>
      <c r="T4585" s="46"/>
      <c r="U4585" s="46"/>
      <c r="V4585" s="46"/>
      <c r="W4585" s="46"/>
      <c r="X4585" s="46"/>
      <c r="Y4585" s="46"/>
    </row>
    <row r="4586" spans="1:25" ht="15" customHeight="1" x14ac:dyDescent="0.2">
      <c r="A4586" s="46"/>
      <c r="B4586" s="259"/>
      <c r="C4586" s="267" t="s">
        <v>24</v>
      </c>
      <c r="D4586" s="259" t="s">
        <v>25</v>
      </c>
      <c r="E4586" s="259" t="s">
        <v>26</v>
      </c>
      <c r="F4586" s="387" t="s">
        <v>917</v>
      </c>
      <c r="G4586" s="387"/>
      <c r="H4586" s="271" t="s">
        <v>27</v>
      </c>
      <c r="I4586" s="267" t="s">
        <v>28</v>
      </c>
      <c r="J4586" s="267" t="s">
        <v>29</v>
      </c>
      <c r="K4586" s="267" t="s">
        <v>30</v>
      </c>
      <c r="O4586" s="46"/>
      <c r="P4586" s="46"/>
      <c r="Q4586" s="46"/>
      <c r="R4586" s="46"/>
      <c r="S4586" s="46"/>
      <c r="T4586" s="46"/>
      <c r="U4586" s="46"/>
      <c r="V4586" s="46"/>
      <c r="W4586" s="46"/>
      <c r="X4586" s="46"/>
      <c r="Y4586" s="46"/>
    </row>
    <row r="4587" spans="1:25" ht="15" customHeight="1" x14ac:dyDescent="0.2">
      <c r="A4587" s="46"/>
      <c r="B4587" s="260" t="s">
        <v>918</v>
      </c>
      <c r="C4587" s="275" t="s">
        <v>1984</v>
      </c>
      <c r="D4587" s="260" t="s">
        <v>47</v>
      </c>
      <c r="E4587" s="260" t="s">
        <v>1985</v>
      </c>
      <c r="F4587" s="388" t="s">
        <v>4041</v>
      </c>
      <c r="G4587" s="388"/>
      <c r="H4587" s="274" t="s">
        <v>950</v>
      </c>
      <c r="I4587" s="277">
        <v>1</v>
      </c>
      <c r="J4587" s="276">
        <v>4.4400000000000004</v>
      </c>
      <c r="K4587" s="276">
        <v>4.4400000000000004</v>
      </c>
      <c r="O4587" s="46"/>
      <c r="P4587" s="46"/>
      <c r="Q4587" s="46"/>
      <c r="R4587" s="46"/>
      <c r="S4587" s="46"/>
      <c r="T4587" s="46"/>
      <c r="U4587" s="46"/>
      <c r="V4587" s="46"/>
      <c r="W4587" s="46"/>
      <c r="X4587" s="46"/>
      <c r="Y4587" s="46"/>
    </row>
    <row r="4588" spans="1:25" ht="15" customHeight="1" x14ac:dyDescent="0.2">
      <c r="A4588" s="46"/>
      <c r="B4588" s="262" t="s">
        <v>919</v>
      </c>
      <c r="C4588" s="284" t="s">
        <v>1990</v>
      </c>
      <c r="D4588" s="262" t="s">
        <v>47</v>
      </c>
      <c r="E4588" s="262" t="s">
        <v>1991</v>
      </c>
      <c r="F4588" s="389" t="s">
        <v>4042</v>
      </c>
      <c r="G4588" s="389"/>
      <c r="H4588" s="283" t="s">
        <v>49</v>
      </c>
      <c r="I4588" s="286">
        <v>5.6999999999999996E-6</v>
      </c>
      <c r="J4588" s="285">
        <v>693855.84</v>
      </c>
      <c r="K4588" s="285">
        <v>3.95</v>
      </c>
      <c r="O4588" s="46"/>
      <c r="P4588" s="46"/>
      <c r="Q4588" s="46"/>
      <c r="R4588" s="46"/>
      <c r="S4588" s="46"/>
      <c r="T4588" s="46"/>
      <c r="U4588" s="46"/>
      <c r="V4588" s="46"/>
      <c r="W4588" s="46"/>
      <c r="X4588" s="46"/>
      <c r="Y4588" s="46"/>
    </row>
    <row r="4589" spans="1:25" ht="15" customHeight="1" x14ac:dyDescent="0.2">
      <c r="A4589" s="46"/>
      <c r="B4589" s="262" t="s">
        <v>919</v>
      </c>
      <c r="C4589" s="284" t="s">
        <v>1992</v>
      </c>
      <c r="D4589" s="262" t="s">
        <v>47</v>
      </c>
      <c r="E4589" s="262" t="s">
        <v>1993</v>
      </c>
      <c r="F4589" s="389" t="s">
        <v>4042</v>
      </c>
      <c r="G4589" s="389"/>
      <c r="H4589" s="283" t="s">
        <v>49</v>
      </c>
      <c r="I4589" s="286">
        <v>5.8000000000000004E-6</v>
      </c>
      <c r="J4589" s="285">
        <v>85950</v>
      </c>
      <c r="K4589" s="285">
        <v>0.49</v>
      </c>
      <c r="O4589" s="46"/>
      <c r="P4589" s="46"/>
      <c r="Q4589" s="46"/>
      <c r="R4589" s="46"/>
      <c r="S4589" s="46"/>
      <c r="T4589" s="46"/>
      <c r="U4589" s="46"/>
      <c r="V4589" s="46"/>
      <c r="W4589" s="46"/>
      <c r="X4589" s="46"/>
      <c r="Y4589" s="46"/>
    </row>
    <row r="4590" spans="1:25" ht="15" customHeight="1" x14ac:dyDescent="0.2">
      <c r="A4590" s="46"/>
      <c r="B4590" s="263"/>
      <c r="C4590" s="263"/>
      <c r="D4590" s="263"/>
      <c r="E4590" s="263"/>
      <c r="F4590" s="263" t="s">
        <v>924</v>
      </c>
      <c r="G4590" s="289">
        <v>0</v>
      </c>
      <c r="H4590" s="263" t="s">
        <v>925</v>
      </c>
      <c r="I4590" s="289">
        <v>0</v>
      </c>
      <c r="J4590" s="263" t="s">
        <v>926</v>
      </c>
      <c r="K4590" s="289">
        <v>0</v>
      </c>
      <c r="O4590" s="46"/>
      <c r="P4590" s="46"/>
      <c r="Q4590" s="46"/>
      <c r="R4590" s="46"/>
      <c r="S4590" s="46"/>
      <c r="T4590" s="46"/>
      <c r="U4590" s="46"/>
      <c r="V4590" s="46"/>
      <c r="W4590" s="46"/>
      <c r="X4590" s="46"/>
      <c r="Y4590" s="46"/>
    </row>
    <row r="4591" spans="1:25" ht="15" customHeight="1" thickBot="1" x14ac:dyDescent="0.25">
      <c r="A4591" s="46"/>
      <c r="B4591" s="263"/>
      <c r="C4591" s="263"/>
      <c r="D4591" s="263"/>
      <c r="E4591" s="263"/>
      <c r="F4591" s="263" t="s">
        <v>927</v>
      </c>
      <c r="G4591" s="289">
        <v>0.92</v>
      </c>
      <c r="H4591" s="263"/>
      <c r="I4591" s="386" t="s">
        <v>928</v>
      </c>
      <c r="J4591" s="386"/>
      <c r="K4591" s="289">
        <v>5.36</v>
      </c>
      <c r="O4591" s="46"/>
      <c r="P4591" s="46"/>
      <c r="Q4591" s="46"/>
      <c r="R4591" s="46"/>
      <c r="S4591" s="46"/>
      <c r="T4591" s="46"/>
      <c r="U4591" s="46"/>
      <c r="V4591" s="46"/>
      <c r="W4591" s="46"/>
      <c r="X4591" s="46"/>
      <c r="Y4591" s="46"/>
    </row>
    <row r="4592" spans="1:25" ht="15" customHeight="1" thickTop="1" x14ac:dyDescent="0.2">
      <c r="A4592" s="46"/>
      <c r="B4592" s="278"/>
      <c r="C4592" s="278"/>
      <c r="D4592" s="278"/>
      <c r="E4592" s="278"/>
      <c r="F4592" s="278"/>
      <c r="G4592" s="278"/>
      <c r="H4592" s="278"/>
      <c r="I4592" s="278"/>
      <c r="J4592" s="278"/>
      <c r="K4592" s="278"/>
      <c r="O4592" s="46"/>
      <c r="P4592" s="46"/>
      <c r="Q4592" s="46"/>
      <c r="R4592" s="46"/>
      <c r="S4592" s="46"/>
      <c r="T4592" s="46"/>
      <c r="U4592" s="46"/>
      <c r="V4592" s="46"/>
      <c r="W4592" s="46"/>
      <c r="X4592" s="46"/>
      <c r="Y4592" s="46"/>
    </row>
    <row r="4593" spans="1:25" ht="15" customHeight="1" x14ac:dyDescent="0.2">
      <c r="A4593" s="46"/>
      <c r="B4593" s="259"/>
      <c r="C4593" s="267" t="s">
        <v>24</v>
      </c>
      <c r="D4593" s="259" t="s">
        <v>25</v>
      </c>
      <c r="E4593" s="259" t="s">
        <v>26</v>
      </c>
      <c r="F4593" s="387" t="s">
        <v>917</v>
      </c>
      <c r="G4593" s="387"/>
      <c r="H4593" s="271" t="s">
        <v>27</v>
      </c>
      <c r="I4593" s="267" t="s">
        <v>28</v>
      </c>
      <c r="J4593" s="267" t="s">
        <v>29</v>
      </c>
      <c r="K4593" s="267" t="s">
        <v>30</v>
      </c>
      <c r="O4593" s="46"/>
      <c r="P4593" s="46"/>
      <c r="Q4593" s="46"/>
      <c r="R4593" s="46"/>
      <c r="S4593" s="46"/>
      <c r="T4593" s="46"/>
      <c r="U4593" s="46"/>
      <c r="V4593" s="46"/>
      <c r="W4593" s="46"/>
      <c r="X4593" s="46"/>
      <c r="Y4593" s="46"/>
    </row>
    <row r="4594" spans="1:25" ht="15" customHeight="1" x14ac:dyDescent="0.2">
      <c r="A4594" s="46"/>
      <c r="B4594" s="260" t="s">
        <v>918</v>
      </c>
      <c r="C4594" s="275" t="s">
        <v>1980</v>
      </c>
      <c r="D4594" s="260" t="s">
        <v>47</v>
      </c>
      <c r="E4594" s="260" t="s">
        <v>1981</v>
      </c>
      <c r="F4594" s="388" t="s">
        <v>4041</v>
      </c>
      <c r="G4594" s="388"/>
      <c r="H4594" s="274" t="s">
        <v>950</v>
      </c>
      <c r="I4594" s="277">
        <v>1</v>
      </c>
      <c r="J4594" s="276">
        <v>11.01</v>
      </c>
      <c r="K4594" s="276">
        <v>11.01</v>
      </c>
      <c r="O4594" s="46"/>
      <c r="P4594" s="46"/>
      <c r="Q4594" s="46"/>
      <c r="R4594" s="46"/>
      <c r="S4594" s="46"/>
      <c r="T4594" s="46"/>
      <c r="U4594" s="46"/>
      <c r="V4594" s="46"/>
      <c r="W4594" s="46"/>
      <c r="X4594" s="46"/>
      <c r="Y4594" s="46"/>
    </row>
    <row r="4595" spans="1:25" ht="15" customHeight="1" x14ac:dyDescent="0.2">
      <c r="A4595" s="46"/>
      <c r="B4595" s="262" t="s">
        <v>919</v>
      </c>
      <c r="C4595" s="284" t="s">
        <v>1990</v>
      </c>
      <c r="D4595" s="262" t="s">
        <v>47</v>
      </c>
      <c r="E4595" s="262" t="s">
        <v>1991</v>
      </c>
      <c r="F4595" s="389" t="s">
        <v>4042</v>
      </c>
      <c r="G4595" s="389"/>
      <c r="H4595" s="283" t="s">
        <v>49</v>
      </c>
      <c r="I4595" s="286">
        <v>1.4100000000000001E-5</v>
      </c>
      <c r="J4595" s="285">
        <v>693855.84</v>
      </c>
      <c r="K4595" s="285">
        <v>9.7799999999999994</v>
      </c>
      <c r="O4595" s="46"/>
      <c r="P4595" s="46"/>
      <c r="Q4595" s="46"/>
      <c r="R4595" s="46"/>
      <c r="S4595" s="46"/>
      <c r="T4595" s="46"/>
      <c r="U4595" s="46"/>
      <c r="V4595" s="46"/>
      <c r="W4595" s="46"/>
      <c r="X4595" s="46"/>
      <c r="Y4595" s="46"/>
    </row>
    <row r="4596" spans="1:25" ht="15" customHeight="1" x14ac:dyDescent="0.2">
      <c r="A4596" s="46"/>
      <c r="B4596" s="262" t="s">
        <v>919</v>
      </c>
      <c r="C4596" s="284" t="s">
        <v>1992</v>
      </c>
      <c r="D4596" s="262" t="s">
        <v>47</v>
      </c>
      <c r="E4596" s="262" t="s">
        <v>1993</v>
      </c>
      <c r="F4596" s="389" t="s">
        <v>4042</v>
      </c>
      <c r="G4596" s="389"/>
      <c r="H4596" s="283" t="s">
        <v>49</v>
      </c>
      <c r="I4596" s="286">
        <v>1.4399999999999999E-5</v>
      </c>
      <c r="J4596" s="285">
        <v>85950</v>
      </c>
      <c r="K4596" s="285">
        <v>1.23</v>
      </c>
      <c r="O4596" s="46"/>
      <c r="P4596" s="46"/>
      <c r="Q4596" s="46"/>
      <c r="R4596" s="46"/>
      <c r="S4596" s="46"/>
      <c r="T4596" s="46"/>
      <c r="U4596" s="46"/>
      <c r="V4596" s="46"/>
      <c r="W4596" s="46"/>
      <c r="X4596" s="46"/>
      <c r="Y4596" s="46"/>
    </row>
    <row r="4597" spans="1:25" ht="15" customHeight="1" x14ac:dyDescent="0.2">
      <c r="A4597" s="46"/>
      <c r="B4597" s="263"/>
      <c r="C4597" s="263"/>
      <c r="D4597" s="263"/>
      <c r="E4597" s="263"/>
      <c r="F4597" s="263" t="s">
        <v>924</v>
      </c>
      <c r="G4597" s="289">
        <v>0</v>
      </c>
      <c r="H4597" s="263" t="s">
        <v>925</v>
      </c>
      <c r="I4597" s="289">
        <v>0</v>
      </c>
      <c r="J4597" s="263" t="s">
        <v>926</v>
      </c>
      <c r="K4597" s="289">
        <v>0</v>
      </c>
      <c r="O4597" s="46"/>
      <c r="P4597" s="46"/>
      <c r="Q4597" s="46"/>
      <c r="R4597" s="46"/>
      <c r="S4597" s="46"/>
      <c r="T4597" s="46"/>
      <c r="U4597" s="46"/>
      <c r="V4597" s="46"/>
      <c r="W4597" s="46"/>
      <c r="X4597" s="46"/>
      <c r="Y4597" s="46"/>
    </row>
    <row r="4598" spans="1:25" ht="15" customHeight="1" thickBot="1" x14ac:dyDescent="0.25">
      <c r="A4598" s="46"/>
      <c r="B4598" s="263"/>
      <c r="C4598" s="263"/>
      <c r="D4598" s="263"/>
      <c r="E4598" s="263"/>
      <c r="F4598" s="263" t="s">
        <v>927</v>
      </c>
      <c r="G4598" s="289">
        <v>2.29</v>
      </c>
      <c r="H4598" s="263"/>
      <c r="I4598" s="386" t="s">
        <v>928</v>
      </c>
      <c r="J4598" s="386"/>
      <c r="K4598" s="289">
        <v>13.3</v>
      </c>
      <c r="O4598" s="46"/>
      <c r="P4598" s="46"/>
      <c r="Q4598" s="46"/>
      <c r="R4598" s="46"/>
      <c r="S4598" s="46"/>
      <c r="T4598" s="46"/>
      <c r="U4598" s="46"/>
      <c r="V4598" s="46"/>
      <c r="W4598" s="46"/>
      <c r="X4598" s="46"/>
      <c r="Y4598" s="46"/>
    </row>
    <row r="4599" spans="1:25" ht="15" customHeight="1" thickTop="1" x14ac:dyDescent="0.2">
      <c r="A4599" s="46"/>
      <c r="B4599" s="278"/>
      <c r="C4599" s="278"/>
      <c r="D4599" s="278"/>
      <c r="E4599" s="278"/>
      <c r="F4599" s="278"/>
      <c r="G4599" s="278"/>
      <c r="H4599" s="278"/>
      <c r="I4599" s="278"/>
      <c r="J4599" s="278"/>
      <c r="K4599" s="278"/>
      <c r="O4599" s="46"/>
      <c r="P4599" s="46"/>
      <c r="Q4599" s="46"/>
      <c r="R4599" s="46"/>
      <c r="S4599" s="46"/>
      <c r="T4599" s="46"/>
      <c r="U4599" s="46"/>
      <c r="V4599" s="46"/>
      <c r="W4599" s="46"/>
      <c r="X4599" s="46"/>
      <c r="Y4599" s="46"/>
    </row>
    <row r="4600" spans="1:25" ht="15" customHeight="1" x14ac:dyDescent="0.2">
      <c r="A4600" s="46"/>
      <c r="B4600" s="259"/>
      <c r="C4600" s="267" t="s">
        <v>24</v>
      </c>
      <c r="D4600" s="259" t="s">
        <v>25</v>
      </c>
      <c r="E4600" s="259" t="s">
        <v>26</v>
      </c>
      <c r="F4600" s="387" t="s">
        <v>917</v>
      </c>
      <c r="G4600" s="387"/>
      <c r="H4600" s="271" t="s">
        <v>27</v>
      </c>
      <c r="I4600" s="267" t="s">
        <v>28</v>
      </c>
      <c r="J4600" s="267" t="s">
        <v>29</v>
      </c>
      <c r="K4600" s="267" t="s">
        <v>30</v>
      </c>
      <c r="O4600" s="46"/>
      <c r="P4600" s="46"/>
      <c r="Q4600" s="46"/>
      <c r="R4600" s="46"/>
      <c r="S4600" s="46"/>
      <c r="T4600" s="46"/>
      <c r="U4600" s="46"/>
      <c r="V4600" s="46"/>
      <c r="W4600" s="46"/>
      <c r="X4600" s="46"/>
      <c r="Y4600" s="46"/>
    </row>
    <row r="4601" spans="1:25" ht="15" customHeight="1" x14ac:dyDescent="0.2">
      <c r="A4601" s="46"/>
      <c r="B4601" s="260" t="s">
        <v>918</v>
      </c>
      <c r="C4601" s="275" t="s">
        <v>1986</v>
      </c>
      <c r="D4601" s="260" t="s">
        <v>47</v>
      </c>
      <c r="E4601" s="260" t="s">
        <v>1987</v>
      </c>
      <c r="F4601" s="388" t="s">
        <v>4041</v>
      </c>
      <c r="G4601" s="388"/>
      <c r="H4601" s="274" t="s">
        <v>950</v>
      </c>
      <c r="I4601" s="277">
        <v>1</v>
      </c>
      <c r="J4601" s="276">
        <v>50.53</v>
      </c>
      <c r="K4601" s="276">
        <v>50.53</v>
      </c>
      <c r="O4601" s="46"/>
      <c r="P4601" s="46"/>
      <c r="Q4601" s="46"/>
      <c r="R4601" s="46"/>
      <c r="S4601" s="46"/>
      <c r="T4601" s="46"/>
      <c r="U4601" s="46"/>
      <c r="V4601" s="46"/>
      <c r="W4601" s="46"/>
      <c r="X4601" s="46"/>
      <c r="Y4601" s="46"/>
    </row>
    <row r="4602" spans="1:25" ht="15" customHeight="1" x14ac:dyDescent="0.2">
      <c r="A4602" s="46"/>
      <c r="B4602" s="262" t="s">
        <v>919</v>
      </c>
      <c r="C4602" s="284" t="s">
        <v>1992</v>
      </c>
      <c r="D4602" s="262" t="s">
        <v>47</v>
      </c>
      <c r="E4602" s="262" t="s">
        <v>1993</v>
      </c>
      <c r="F4602" s="389" t="s">
        <v>4042</v>
      </c>
      <c r="G4602" s="389"/>
      <c r="H4602" s="283" t="s">
        <v>49</v>
      </c>
      <c r="I4602" s="286">
        <v>6.8899999999999994E-5</v>
      </c>
      <c r="J4602" s="285">
        <v>85950</v>
      </c>
      <c r="K4602" s="285">
        <v>5.92</v>
      </c>
      <c r="O4602" s="46"/>
      <c r="P4602" s="46"/>
      <c r="Q4602" s="46"/>
      <c r="R4602" s="46"/>
      <c r="S4602" s="46"/>
      <c r="T4602" s="46"/>
      <c r="U4602" s="46"/>
      <c r="V4602" s="46"/>
      <c r="W4602" s="46"/>
      <c r="X4602" s="46"/>
      <c r="Y4602" s="46"/>
    </row>
    <row r="4603" spans="1:25" ht="15" customHeight="1" x14ac:dyDescent="0.2">
      <c r="A4603" s="46"/>
      <c r="B4603" s="262" t="s">
        <v>919</v>
      </c>
      <c r="C4603" s="284" t="s">
        <v>1990</v>
      </c>
      <c r="D4603" s="262" t="s">
        <v>47</v>
      </c>
      <c r="E4603" s="262" t="s">
        <v>1991</v>
      </c>
      <c r="F4603" s="389" t="s">
        <v>4042</v>
      </c>
      <c r="G4603" s="389"/>
      <c r="H4603" s="283" t="s">
        <v>49</v>
      </c>
      <c r="I4603" s="286">
        <v>6.4300000000000004E-5</v>
      </c>
      <c r="J4603" s="285">
        <v>693855.84</v>
      </c>
      <c r="K4603" s="285">
        <v>44.61</v>
      </c>
      <c r="O4603" s="46"/>
      <c r="P4603" s="46"/>
      <c r="Q4603" s="46"/>
      <c r="R4603" s="46"/>
      <c r="S4603" s="46"/>
      <c r="T4603" s="46"/>
      <c r="U4603" s="46"/>
      <c r="V4603" s="46"/>
      <c r="W4603" s="46"/>
      <c r="X4603" s="46"/>
      <c r="Y4603" s="46"/>
    </row>
    <row r="4604" spans="1:25" ht="15" customHeight="1" x14ac:dyDescent="0.2">
      <c r="A4604" s="46"/>
      <c r="B4604" s="263"/>
      <c r="C4604" s="263"/>
      <c r="D4604" s="263"/>
      <c r="E4604" s="263"/>
      <c r="F4604" s="263" t="s">
        <v>924</v>
      </c>
      <c r="G4604" s="289">
        <v>0</v>
      </c>
      <c r="H4604" s="263" t="s">
        <v>925</v>
      </c>
      <c r="I4604" s="289">
        <v>0</v>
      </c>
      <c r="J4604" s="263" t="s">
        <v>926</v>
      </c>
      <c r="K4604" s="289">
        <v>0</v>
      </c>
      <c r="O4604" s="46"/>
      <c r="P4604" s="46"/>
      <c r="Q4604" s="46"/>
      <c r="R4604" s="46"/>
      <c r="S4604" s="46"/>
      <c r="T4604" s="46"/>
      <c r="U4604" s="46"/>
      <c r="V4604" s="46"/>
      <c r="W4604" s="46"/>
      <c r="X4604" s="46"/>
      <c r="Y4604" s="46"/>
    </row>
    <row r="4605" spans="1:25" ht="15" customHeight="1" thickBot="1" x14ac:dyDescent="0.25">
      <c r="A4605" s="46"/>
      <c r="B4605" s="263"/>
      <c r="C4605" s="263"/>
      <c r="D4605" s="263"/>
      <c r="E4605" s="263"/>
      <c r="F4605" s="263" t="s">
        <v>927</v>
      </c>
      <c r="G4605" s="289">
        <v>10.51</v>
      </c>
      <c r="H4605" s="263"/>
      <c r="I4605" s="386" t="s">
        <v>928</v>
      </c>
      <c r="J4605" s="386"/>
      <c r="K4605" s="289">
        <v>61.04</v>
      </c>
      <c r="O4605" s="46"/>
      <c r="P4605" s="46"/>
      <c r="Q4605" s="46"/>
      <c r="R4605" s="46"/>
      <c r="S4605" s="46"/>
      <c r="T4605" s="46"/>
      <c r="U4605" s="46"/>
      <c r="V4605" s="46"/>
      <c r="W4605" s="46"/>
      <c r="X4605" s="46"/>
      <c r="Y4605" s="46"/>
    </row>
    <row r="4606" spans="1:25" ht="15" customHeight="1" thickTop="1" x14ac:dyDescent="0.2">
      <c r="A4606" s="46"/>
      <c r="B4606" s="278"/>
      <c r="C4606" s="278"/>
      <c r="D4606" s="278"/>
      <c r="E4606" s="278"/>
      <c r="F4606" s="278"/>
      <c r="G4606" s="278"/>
      <c r="H4606" s="278"/>
      <c r="I4606" s="278"/>
      <c r="J4606" s="278"/>
      <c r="K4606" s="278"/>
      <c r="O4606" s="46"/>
      <c r="P4606" s="46"/>
      <c r="Q4606" s="46"/>
      <c r="R4606" s="46"/>
      <c r="S4606" s="46"/>
      <c r="T4606" s="46"/>
      <c r="U4606" s="46"/>
      <c r="V4606" s="46"/>
      <c r="W4606" s="46"/>
      <c r="X4606" s="46"/>
      <c r="Y4606" s="46"/>
    </row>
    <row r="4607" spans="1:25" ht="15" customHeight="1" x14ac:dyDescent="0.2">
      <c r="A4607" s="46"/>
      <c r="B4607" s="259"/>
      <c r="C4607" s="267" t="s">
        <v>24</v>
      </c>
      <c r="D4607" s="259" t="s">
        <v>25</v>
      </c>
      <c r="E4607" s="259" t="s">
        <v>26</v>
      </c>
      <c r="F4607" s="387" t="s">
        <v>917</v>
      </c>
      <c r="G4607" s="387"/>
      <c r="H4607" s="271" t="s">
        <v>27</v>
      </c>
      <c r="I4607" s="267" t="s">
        <v>28</v>
      </c>
      <c r="J4607" s="267" t="s">
        <v>29</v>
      </c>
      <c r="K4607" s="267" t="s">
        <v>30</v>
      </c>
      <c r="O4607" s="46"/>
      <c r="P4607" s="46"/>
      <c r="Q4607" s="46"/>
      <c r="R4607" s="46"/>
      <c r="S4607" s="46"/>
      <c r="T4607" s="46"/>
      <c r="U4607" s="46"/>
      <c r="V4607" s="46"/>
      <c r="W4607" s="46"/>
      <c r="X4607" s="46"/>
      <c r="Y4607" s="46"/>
    </row>
    <row r="4608" spans="1:25" ht="15" customHeight="1" x14ac:dyDescent="0.2">
      <c r="A4608" s="46"/>
      <c r="B4608" s="260" t="s">
        <v>918</v>
      </c>
      <c r="C4608" s="275" t="s">
        <v>1988</v>
      </c>
      <c r="D4608" s="260" t="s">
        <v>47</v>
      </c>
      <c r="E4608" s="260" t="s">
        <v>1989</v>
      </c>
      <c r="F4608" s="388" t="s">
        <v>4041</v>
      </c>
      <c r="G4608" s="388"/>
      <c r="H4608" s="274" t="s">
        <v>950</v>
      </c>
      <c r="I4608" s="277">
        <v>1</v>
      </c>
      <c r="J4608" s="276">
        <v>194.88</v>
      </c>
      <c r="K4608" s="276">
        <v>194.88</v>
      </c>
      <c r="O4608" s="46"/>
      <c r="P4608" s="46"/>
      <c r="Q4608" s="46"/>
      <c r="R4608" s="46"/>
      <c r="S4608" s="46"/>
      <c r="T4608" s="46"/>
      <c r="U4608" s="46"/>
      <c r="V4608" s="46"/>
      <c r="W4608" s="46"/>
      <c r="X4608" s="46"/>
      <c r="Y4608" s="46"/>
    </row>
    <row r="4609" spans="1:25" ht="15" customHeight="1" x14ac:dyDescent="0.2">
      <c r="A4609" s="46"/>
      <c r="B4609" s="262" t="s">
        <v>919</v>
      </c>
      <c r="C4609" s="284" t="s">
        <v>1994</v>
      </c>
      <c r="D4609" s="262" t="s">
        <v>47</v>
      </c>
      <c r="E4609" s="262" t="s">
        <v>1995</v>
      </c>
      <c r="F4609" s="389" t="s">
        <v>923</v>
      </c>
      <c r="G4609" s="389"/>
      <c r="H4609" s="283" t="s">
        <v>1075</v>
      </c>
      <c r="I4609" s="286">
        <v>32.159999999999997</v>
      </c>
      <c r="J4609" s="285">
        <v>6.06</v>
      </c>
      <c r="K4609" s="285">
        <v>194.88</v>
      </c>
      <c r="O4609" s="46"/>
      <c r="P4609" s="46"/>
      <c r="Q4609" s="46"/>
      <c r="R4609" s="46"/>
      <c r="S4609" s="46"/>
      <c r="T4609" s="46"/>
      <c r="U4609" s="46"/>
      <c r="V4609" s="46"/>
      <c r="W4609" s="46"/>
      <c r="X4609" s="46"/>
      <c r="Y4609" s="46"/>
    </row>
    <row r="4610" spans="1:25" ht="15" customHeight="1" x14ac:dyDescent="0.2">
      <c r="A4610" s="46"/>
      <c r="B4610" s="263"/>
      <c r="C4610" s="263"/>
      <c r="D4610" s="263"/>
      <c r="E4610" s="263"/>
      <c r="F4610" s="263" t="s">
        <v>924</v>
      </c>
      <c r="G4610" s="289">
        <v>0</v>
      </c>
      <c r="H4610" s="263" t="s">
        <v>925</v>
      </c>
      <c r="I4610" s="289">
        <v>0</v>
      </c>
      <c r="J4610" s="263" t="s">
        <v>926</v>
      </c>
      <c r="K4610" s="289">
        <v>0</v>
      </c>
      <c r="O4610" s="46"/>
      <c r="P4610" s="46"/>
      <c r="Q4610" s="46"/>
      <c r="R4610" s="46"/>
      <c r="S4610" s="46"/>
      <c r="T4610" s="46"/>
      <c r="U4610" s="46"/>
      <c r="V4610" s="46"/>
      <c r="W4610" s="46"/>
      <c r="X4610" s="46"/>
      <c r="Y4610" s="46"/>
    </row>
    <row r="4611" spans="1:25" ht="15" customHeight="1" thickBot="1" x14ac:dyDescent="0.25">
      <c r="A4611" s="46"/>
      <c r="B4611" s="263"/>
      <c r="C4611" s="263"/>
      <c r="D4611" s="263"/>
      <c r="E4611" s="263"/>
      <c r="F4611" s="263" t="s">
        <v>927</v>
      </c>
      <c r="G4611" s="289">
        <v>40.549999999999997</v>
      </c>
      <c r="H4611" s="263"/>
      <c r="I4611" s="386" t="s">
        <v>928</v>
      </c>
      <c r="J4611" s="386"/>
      <c r="K4611" s="289">
        <v>235.43</v>
      </c>
      <c r="O4611" s="46"/>
      <c r="P4611" s="46"/>
      <c r="Q4611" s="46"/>
      <c r="R4611" s="46"/>
      <c r="S4611" s="46"/>
      <c r="T4611" s="46"/>
      <c r="U4611" s="46"/>
      <c r="V4611" s="46"/>
      <c r="W4611" s="46"/>
      <c r="X4611" s="46"/>
      <c r="Y4611" s="46"/>
    </row>
    <row r="4612" spans="1:25" ht="15" customHeight="1" thickTop="1" x14ac:dyDescent="0.2">
      <c r="A4612" s="46"/>
      <c r="B4612" s="278"/>
      <c r="C4612" s="278"/>
      <c r="D4612" s="278"/>
      <c r="E4612" s="278"/>
      <c r="F4612" s="278"/>
      <c r="G4612" s="278"/>
      <c r="H4612" s="278"/>
      <c r="I4612" s="278"/>
      <c r="J4612" s="278"/>
      <c r="K4612" s="278"/>
      <c r="O4612" s="46"/>
      <c r="P4612" s="46"/>
      <c r="Q4612" s="46"/>
      <c r="R4612" s="46"/>
      <c r="S4612" s="46"/>
      <c r="T4612" s="46"/>
      <c r="U4612" s="46"/>
      <c r="V4612" s="46"/>
      <c r="W4612" s="46"/>
      <c r="X4612" s="46"/>
      <c r="Y4612" s="46"/>
    </row>
    <row r="4613" spans="1:25" ht="15" customHeight="1" x14ac:dyDescent="0.2">
      <c r="A4613" s="46"/>
      <c r="B4613" s="259"/>
      <c r="C4613" s="267" t="s">
        <v>24</v>
      </c>
      <c r="D4613" s="259" t="s">
        <v>25</v>
      </c>
      <c r="E4613" s="259" t="s">
        <v>26</v>
      </c>
      <c r="F4613" s="387" t="s">
        <v>917</v>
      </c>
      <c r="G4613" s="387"/>
      <c r="H4613" s="271" t="s">
        <v>27</v>
      </c>
      <c r="I4613" s="267" t="s">
        <v>28</v>
      </c>
      <c r="J4613" s="267" t="s">
        <v>29</v>
      </c>
      <c r="K4613" s="267" t="s">
        <v>30</v>
      </c>
      <c r="O4613" s="46"/>
      <c r="P4613" s="46"/>
      <c r="Q4613" s="46"/>
      <c r="R4613" s="46"/>
      <c r="S4613" s="46"/>
      <c r="T4613" s="46"/>
      <c r="U4613" s="46"/>
      <c r="V4613" s="46"/>
      <c r="W4613" s="46"/>
      <c r="X4613" s="46"/>
      <c r="Y4613" s="46"/>
    </row>
    <row r="4614" spans="1:25" ht="15" customHeight="1" x14ac:dyDescent="0.2">
      <c r="A4614" s="46"/>
      <c r="B4614" s="260" t="s">
        <v>918</v>
      </c>
      <c r="C4614" s="275" t="s">
        <v>1359</v>
      </c>
      <c r="D4614" s="260" t="s">
        <v>47</v>
      </c>
      <c r="E4614" s="260" t="s">
        <v>2642</v>
      </c>
      <c r="F4614" s="388" t="s">
        <v>3970</v>
      </c>
      <c r="G4614" s="388"/>
      <c r="H4614" s="274" t="s">
        <v>950</v>
      </c>
      <c r="I4614" s="277">
        <v>1</v>
      </c>
      <c r="J4614" s="276">
        <v>34.549999999999997</v>
      </c>
      <c r="K4614" s="276">
        <v>34.549999999999997</v>
      </c>
      <c r="O4614" s="46"/>
      <c r="P4614" s="46"/>
      <c r="Q4614" s="46"/>
      <c r="R4614" s="46"/>
      <c r="S4614" s="46"/>
      <c r="T4614" s="46"/>
      <c r="U4614" s="46"/>
      <c r="V4614" s="46"/>
      <c r="W4614" s="46"/>
      <c r="X4614" s="46"/>
      <c r="Y4614" s="46"/>
    </row>
    <row r="4615" spans="1:25" ht="15" customHeight="1" x14ac:dyDescent="0.2">
      <c r="A4615" s="46"/>
      <c r="B4615" s="261" t="s">
        <v>953</v>
      </c>
      <c r="C4615" s="280" t="s">
        <v>1996</v>
      </c>
      <c r="D4615" s="261" t="s">
        <v>47</v>
      </c>
      <c r="E4615" s="261" t="s">
        <v>1997</v>
      </c>
      <c r="F4615" s="385" t="s">
        <v>3970</v>
      </c>
      <c r="G4615" s="385"/>
      <c r="H4615" s="279" t="s">
        <v>950</v>
      </c>
      <c r="I4615" s="282">
        <v>1</v>
      </c>
      <c r="J4615" s="281">
        <v>0.44</v>
      </c>
      <c r="K4615" s="281">
        <v>0.44</v>
      </c>
      <c r="O4615" s="46"/>
      <c r="P4615" s="46"/>
      <c r="Q4615" s="46"/>
      <c r="R4615" s="46"/>
      <c r="S4615" s="46"/>
      <c r="T4615" s="46"/>
      <c r="U4615" s="46"/>
      <c r="V4615" s="46"/>
      <c r="W4615" s="46"/>
      <c r="X4615" s="46"/>
      <c r="Y4615" s="46"/>
    </row>
    <row r="4616" spans="1:25" ht="15" customHeight="1" x14ac:dyDescent="0.2">
      <c r="A4616" s="46"/>
      <c r="B4616" s="262" t="s">
        <v>919</v>
      </c>
      <c r="C4616" s="284" t="s">
        <v>1874</v>
      </c>
      <c r="D4616" s="262" t="s">
        <v>47</v>
      </c>
      <c r="E4616" s="262" t="s">
        <v>1875</v>
      </c>
      <c r="F4616" s="389" t="s">
        <v>923</v>
      </c>
      <c r="G4616" s="389"/>
      <c r="H4616" s="283" t="s">
        <v>950</v>
      </c>
      <c r="I4616" s="286">
        <v>1</v>
      </c>
      <c r="J4616" s="285">
        <v>0.44</v>
      </c>
      <c r="K4616" s="285">
        <v>0.44</v>
      </c>
      <c r="O4616" s="46"/>
      <c r="P4616" s="46"/>
      <c r="Q4616" s="46"/>
      <c r="R4616" s="46"/>
      <c r="S4616" s="46"/>
      <c r="T4616" s="46"/>
      <c r="U4616" s="46"/>
      <c r="V4616" s="46"/>
      <c r="W4616" s="46"/>
      <c r="X4616" s="46"/>
      <c r="Y4616" s="46"/>
    </row>
    <row r="4617" spans="1:25" ht="15" customHeight="1" x14ac:dyDescent="0.2">
      <c r="A4617" s="46"/>
      <c r="B4617" s="262" t="s">
        <v>919</v>
      </c>
      <c r="C4617" s="284" t="s">
        <v>1998</v>
      </c>
      <c r="D4617" s="262" t="s">
        <v>47</v>
      </c>
      <c r="E4617" s="262" t="s">
        <v>1999</v>
      </c>
      <c r="F4617" s="389" t="s">
        <v>920</v>
      </c>
      <c r="G4617" s="389"/>
      <c r="H4617" s="283" t="s">
        <v>950</v>
      </c>
      <c r="I4617" s="286">
        <v>1</v>
      </c>
      <c r="J4617" s="285">
        <v>30.11</v>
      </c>
      <c r="K4617" s="285">
        <v>30.11</v>
      </c>
      <c r="O4617" s="46"/>
      <c r="P4617" s="46"/>
      <c r="Q4617" s="46"/>
      <c r="R4617" s="46"/>
      <c r="S4617" s="46"/>
      <c r="T4617" s="46"/>
      <c r="U4617" s="46"/>
      <c r="V4617" s="46"/>
      <c r="W4617" s="46"/>
      <c r="X4617" s="46"/>
      <c r="Y4617" s="46"/>
    </row>
    <row r="4618" spans="1:25" ht="15" customHeight="1" x14ac:dyDescent="0.2">
      <c r="A4618" s="46"/>
      <c r="B4618" s="262" t="s">
        <v>919</v>
      </c>
      <c r="C4618" s="284" t="s">
        <v>1856</v>
      </c>
      <c r="D4618" s="262" t="s">
        <v>47</v>
      </c>
      <c r="E4618" s="262" t="s">
        <v>1857</v>
      </c>
      <c r="F4618" s="389" t="s">
        <v>923</v>
      </c>
      <c r="G4618" s="389"/>
      <c r="H4618" s="283" t="s">
        <v>950</v>
      </c>
      <c r="I4618" s="286">
        <v>1</v>
      </c>
      <c r="J4618" s="285">
        <v>0.08</v>
      </c>
      <c r="K4618" s="285">
        <v>0.08</v>
      </c>
      <c r="O4618" s="46"/>
      <c r="P4618" s="46"/>
      <c r="Q4618" s="46"/>
      <c r="R4618" s="46"/>
      <c r="S4618" s="46"/>
      <c r="T4618" s="46"/>
      <c r="U4618" s="46"/>
      <c r="V4618" s="46"/>
      <c r="W4618" s="46"/>
      <c r="X4618" s="46"/>
      <c r="Y4618" s="46"/>
    </row>
    <row r="4619" spans="1:25" ht="15" customHeight="1" x14ac:dyDescent="0.2">
      <c r="A4619" s="46"/>
      <c r="B4619" s="262" t="s">
        <v>919</v>
      </c>
      <c r="C4619" s="284" t="s">
        <v>1858</v>
      </c>
      <c r="D4619" s="262" t="s">
        <v>47</v>
      </c>
      <c r="E4619" s="262" t="s">
        <v>1859</v>
      </c>
      <c r="F4619" s="389" t="s">
        <v>923</v>
      </c>
      <c r="G4619" s="389"/>
      <c r="H4619" s="283" t="s">
        <v>950</v>
      </c>
      <c r="I4619" s="286">
        <v>1</v>
      </c>
      <c r="J4619" s="285">
        <v>1.43</v>
      </c>
      <c r="K4619" s="285">
        <v>1.43</v>
      </c>
      <c r="O4619" s="46"/>
      <c r="P4619" s="46"/>
      <c r="Q4619" s="46"/>
      <c r="R4619" s="46"/>
      <c r="S4619" s="46"/>
      <c r="T4619" s="46"/>
      <c r="U4619" s="46"/>
      <c r="V4619" s="46"/>
      <c r="W4619" s="46"/>
      <c r="X4619" s="46"/>
      <c r="Y4619" s="46"/>
    </row>
    <row r="4620" spans="1:25" ht="15" customHeight="1" x14ac:dyDescent="0.2">
      <c r="A4620" s="46"/>
      <c r="B4620" s="262" t="s">
        <v>919</v>
      </c>
      <c r="C4620" s="284" t="s">
        <v>1866</v>
      </c>
      <c r="D4620" s="262" t="s">
        <v>47</v>
      </c>
      <c r="E4620" s="262" t="s">
        <v>1867</v>
      </c>
      <c r="F4620" s="389" t="s">
        <v>923</v>
      </c>
      <c r="G4620" s="389"/>
      <c r="H4620" s="283" t="s">
        <v>950</v>
      </c>
      <c r="I4620" s="286">
        <v>1</v>
      </c>
      <c r="J4620" s="285">
        <v>0.01</v>
      </c>
      <c r="K4620" s="285">
        <v>0.01</v>
      </c>
      <c r="O4620" s="46"/>
      <c r="P4620" s="46"/>
      <c r="Q4620" s="46"/>
      <c r="R4620" s="46"/>
      <c r="S4620" s="46"/>
      <c r="T4620" s="46"/>
      <c r="U4620" s="46"/>
      <c r="V4620" s="46"/>
      <c r="W4620" s="46"/>
      <c r="X4620" s="46"/>
      <c r="Y4620" s="46"/>
    </row>
    <row r="4621" spans="1:25" ht="15" customHeight="1" x14ac:dyDescent="0.2">
      <c r="A4621" s="46"/>
      <c r="B4621" s="262" t="s">
        <v>919</v>
      </c>
      <c r="C4621" s="284" t="s">
        <v>1864</v>
      </c>
      <c r="D4621" s="262" t="s">
        <v>47</v>
      </c>
      <c r="E4621" s="262" t="s">
        <v>1865</v>
      </c>
      <c r="F4621" s="389" t="s">
        <v>923</v>
      </c>
      <c r="G4621" s="389"/>
      <c r="H4621" s="283" t="s">
        <v>950</v>
      </c>
      <c r="I4621" s="286">
        <v>1</v>
      </c>
      <c r="J4621" s="285">
        <v>0.61</v>
      </c>
      <c r="K4621" s="285">
        <v>0.61</v>
      </c>
      <c r="O4621" s="46"/>
      <c r="P4621" s="46"/>
      <c r="Q4621" s="46"/>
      <c r="R4621" s="46"/>
      <c r="S4621" s="46"/>
      <c r="T4621" s="46"/>
      <c r="U4621" s="46"/>
      <c r="V4621" s="46"/>
      <c r="W4621" s="46"/>
      <c r="X4621" s="46"/>
      <c r="Y4621" s="46"/>
    </row>
    <row r="4622" spans="1:25" ht="15" customHeight="1" x14ac:dyDescent="0.2">
      <c r="A4622" s="46"/>
      <c r="B4622" s="262" t="s">
        <v>919</v>
      </c>
      <c r="C4622" s="284" t="s">
        <v>1870</v>
      </c>
      <c r="D4622" s="262" t="s">
        <v>47</v>
      </c>
      <c r="E4622" s="262" t="s">
        <v>1871</v>
      </c>
      <c r="F4622" s="389" t="s">
        <v>923</v>
      </c>
      <c r="G4622" s="389"/>
      <c r="H4622" s="283" t="s">
        <v>950</v>
      </c>
      <c r="I4622" s="286">
        <v>1</v>
      </c>
      <c r="J4622" s="285">
        <v>1.43</v>
      </c>
      <c r="K4622" s="285">
        <v>1.43</v>
      </c>
      <c r="O4622" s="46"/>
      <c r="P4622" s="46"/>
      <c r="Q4622" s="46"/>
      <c r="R4622" s="46"/>
      <c r="S4622" s="46"/>
      <c r="T4622" s="46"/>
      <c r="U4622" s="46"/>
      <c r="V4622" s="46"/>
      <c r="W4622" s="46"/>
      <c r="X4622" s="46"/>
      <c r="Y4622" s="46"/>
    </row>
    <row r="4623" spans="1:25" ht="15" customHeight="1" x14ac:dyDescent="0.2">
      <c r="A4623" s="46"/>
      <c r="B4623" s="263"/>
      <c r="C4623" s="263"/>
      <c r="D4623" s="263"/>
      <c r="E4623" s="263"/>
      <c r="F4623" s="263" t="s">
        <v>924</v>
      </c>
      <c r="G4623" s="289">
        <v>30.55</v>
      </c>
      <c r="H4623" s="263" t="s">
        <v>925</v>
      </c>
      <c r="I4623" s="289">
        <v>0</v>
      </c>
      <c r="J4623" s="263" t="s">
        <v>926</v>
      </c>
      <c r="K4623" s="289">
        <v>30.55</v>
      </c>
      <c r="O4623" s="46"/>
      <c r="P4623" s="46"/>
      <c r="Q4623" s="46"/>
      <c r="R4623" s="46"/>
      <c r="S4623" s="46"/>
      <c r="T4623" s="46"/>
      <c r="U4623" s="46"/>
      <c r="V4623" s="46"/>
      <c r="W4623" s="46"/>
      <c r="X4623" s="46"/>
      <c r="Y4623" s="46"/>
    </row>
    <row r="4624" spans="1:25" ht="15" customHeight="1" thickBot="1" x14ac:dyDescent="0.25">
      <c r="A4624" s="46"/>
      <c r="B4624" s="263"/>
      <c r="C4624" s="263"/>
      <c r="D4624" s="263"/>
      <c r="E4624" s="263"/>
      <c r="F4624" s="263" t="s">
        <v>927</v>
      </c>
      <c r="G4624" s="289">
        <v>7.18</v>
      </c>
      <c r="H4624" s="263"/>
      <c r="I4624" s="386" t="s">
        <v>928</v>
      </c>
      <c r="J4624" s="386"/>
      <c r="K4624" s="289">
        <v>41.73</v>
      </c>
      <c r="O4624" s="46"/>
      <c r="P4624" s="46"/>
      <c r="Q4624" s="46"/>
      <c r="R4624" s="46"/>
      <c r="S4624" s="46"/>
      <c r="T4624" s="46"/>
      <c r="U4624" s="46"/>
      <c r="V4624" s="46"/>
      <c r="W4624" s="46"/>
      <c r="X4624" s="46"/>
      <c r="Y4624" s="46"/>
    </row>
    <row r="4625" spans="1:25" ht="15" customHeight="1" thickTop="1" x14ac:dyDescent="0.2">
      <c r="A4625" s="46"/>
      <c r="B4625" s="278"/>
      <c r="C4625" s="278"/>
      <c r="D4625" s="278"/>
      <c r="E4625" s="278"/>
      <c r="F4625" s="278"/>
      <c r="G4625" s="278"/>
      <c r="H4625" s="278"/>
      <c r="I4625" s="278"/>
      <c r="J4625" s="278"/>
      <c r="K4625" s="278"/>
      <c r="O4625" s="46"/>
      <c r="P4625" s="46"/>
      <c r="Q4625" s="46"/>
      <c r="R4625" s="46"/>
      <c r="S4625" s="46"/>
      <c r="T4625" s="46"/>
      <c r="U4625" s="46"/>
      <c r="V4625" s="46"/>
      <c r="W4625" s="46"/>
      <c r="X4625" s="46"/>
      <c r="Y4625" s="46"/>
    </row>
    <row r="4626" spans="1:25" ht="15" customHeight="1" x14ac:dyDescent="0.2">
      <c r="A4626" s="46"/>
      <c r="B4626" s="259"/>
      <c r="C4626" s="267" t="s">
        <v>24</v>
      </c>
      <c r="D4626" s="259" t="s">
        <v>25</v>
      </c>
      <c r="E4626" s="259" t="s">
        <v>26</v>
      </c>
      <c r="F4626" s="387" t="s">
        <v>917</v>
      </c>
      <c r="G4626" s="387"/>
      <c r="H4626" s="271" t="s">
        <v>27</v>
      </c>
      <c r="I4626" s="267" t="s">
        <v>28</v>
      </c>
      <c r="J4626" s="267" t="s">
        <v>29</v>
      </c>
      <c r="K4626" s="267" t="s">
        <v>30</v>
      </c>
      <c r="O4626" s="46"/>
      <c r="P4626" s="46"/>
      <c r="Q4626" s="46"/>
      <c r="R4626" s="46"/>
      <c r="S4626" s="46"/>
      <c r="T4626" s="46"/>
      <c r="U4626" s="46"/>
      <c r="V4626" s="46"/>
      <c r="W4626" s="46"/>
      <c r="X4626" s="46"/>
      <c r="Y4626" s="46"/>
    </row>
    <row r="4627" spans="1:25" ht="15" customHeight="1" x14ac:dyDescent="0.2">
      <c r="A4627" s="46"/>
      <c r="B4627" s="260" t="s">
        <v>918</v>
      </c>
      <c r="C4627" s="275" t="s">
        <v>1017</v>
      </c>
      <c r="D4627" s="260" t="s">
        <v>47</v>
      </c>
      <c r="E4627" s="260" t="s">
        <v>1018</v>
      </c>
      <c r="F4627" s="388" t="s">
        <v>3970</v>
      </c>
      <c r="G4627" s="388"/>
      <c r="H4627" s="274" t="s">
        <v>950</v>
      </c>
      <c r="I4627" s="277">
        <v>1</v>
      </c>
      <c r="J4627" s="276">
        <v>36.35</v>
      </c>
      <c r="K4627" s="276">
        <v>36.35</v>
      </c>
      <c r="O4627" s="46"/>
      <c r="P4627" s="46"/>
      <c r="Q4627" s="46"/>
      <c r="R4627" s="46"/>
      <c r="S4627" s="46"/>
      <c r="T4627" s="46"/>
      <c r="U4627" s="46"/>
      <c r="V4627" s="46"/>
      <c r="W4627" s="46"/>
      <c r="X4627" s="46"/>
      <c r="Y4627" s="46"/>
    </row>
    <row r="4628" spans="1:25" ht="15" customHeight="1" x14ac:dyDescent="0.2">
      <c r="A4628" s="46"/>
      <c r="B4628" s="261" t="s">
        <v>953</v>
      </c>
      <c r="C4628" s="280" t="s">
        <v>2000</v>
      </c>
      <c r="D4628" s="261" t="s">
        <v>47</v>
      </c>
      <c r="E4628" s="261" t="s">
        <v>2001</v>
      </c>
      <c r="F4628" s="385" t="s">
        <v>3970</v>
      </c>
      <c r="G4628" s="385"/>
      <c r="H4628" s="279" t="s">
        <v>950</v>
      </c>
      <c r="I4628" s="282">
        <v>1</v>
      </c>
      <c r="J4628" s="281">
        <v>0.36</v>
      </c>
      <c r="K4628" s="281">
        <v>0.36</v>
      </c>
      <c r="O4628" s="46"/>
      <c r="P4628" s="46"/>
      <c r="Q4628" s="46"/>
      <c r="R4628" s="46"/>
      <c r="S4628" s="46"/>
      <c r="T4628" s="46"/>
      <c r="U4628" s="46"/>
      <c r="V4628" s="46"/>
      <c r="W4628" s="46"/>
      <c r="X4628" s="46"/>
      <c r="Y4628" s="46"/>
    </row>
    <row r="4629" spans="1:25" ht="15" customHeight="1" x14ac:dyDescent="0.2">
      <c r="A4629" s="46"/>
      <c r="B4629" s="262" t="s">
        <v>919</v>
      </c>
      <c r="C4629" s="284" t="s">
        <v>1864</v>
      </c>
      <c r="D4629" s="262" t="s">
        <v>47</v>
      </c>
      <c r="E4629" s="262" t="s">
        <v>1865</v>
      </c>
      <c r="F4629" s="389" t="s">
        <v>923</v>
      </c>
      <c r="G4629" s="389"/>
      <c r="H4629" s="283" t="s">
        <v>950</v>
      </c>
      <c r="I4629" s="286">
        <v>1</v>
      </c>
      <c r="J4629" s="285">
        <v>0.61</v>
      </c>
      <c r="K4629" s="285">
        <v>0.61</v>
      </c>
      <c r="O4629" s="46"/>
      <c r="P4629" s="46"/>
      <c r="Q4629" s="46"/>
      <c r="R4629" s="46"/>
      <c r="S4629" s="46"/>
      <c r="T4629" s="46"/>
      <c r="U4629" s="46"/>
      <c r="V4629" s="46"/>
      <c r="W4629" s="46"/>
      <c r="X4629" s="46"/>
      <c r="Y4629" s="46"/>
    </row>
    <row r="4630" spans="1:25" ht="15" customHeight="1" x14ac:dyDescent="0.2">
      <c r="A4630" s="46"/>
      <c r="B4630" s="262" t="s">
        <v>919</v>
      </c>
      <c r="C4630" s="284" t="s">
        <v>1856</v>
      </c>
      <c r="D4630" s="262" t="s">
        <v>47</v>
      </c>
      <c r="E4630" s="262" t="s">
        <v>1857</v>
      </c>
      <c r="F4630" s="389" t="s">
        <v>923</v>
      </c>
      <c r="G4630" s="389"/>
      <c r="H4630" s="283" t="s">
        <v>950</v>
      </c>
      <c r="I4630" s="286">
        <v>1</v>
      </c>
      <c r="J4630" s="285">
        <v>0.08</v>
      </c>
      <c r="K4630" s="285">
        <v>0.08</v>
      </c>
      <c r="O4630" s="46"/>
      <c r="P4630" s="46"/>
      <c r="Q4630" s="46"/>
      <c r="R4630" s="46"/>
      <c r="S4630" s="46"/>
      <c r="T4630" s="46"/>
      <c r="U4630" s="46"/>
      <c r="V4630" s="46"/>
      <c r="W4630" s="46"/>
      <c r="X4630" s="46"/>
      <c r="Y4630" s="46"/>
    </row>
    <row r="4631" spans="1:25" ht="15" customHeight="1" x14ac:dyDescent="0.2">
      <c r="A4631" s="46"/>
      <c r="B4631" s="262" t="s">
        <v>919</v>
      </c>
      <c r="C4631" s="284" t="s">
        <v>1870</v>
      </c>
      <c r="D4631" s="262" t="s">
        <v>47</v>
      </c>
      <c r="E4631" s="262" t="s">
        <v>1871</v>
      </c>
      <c r="F4631" s="389" t="s">
        <v>923</v>
      </c>
      <c r="G4631" s="389"/>
      <c r="H4631" s="283" t="s">
        <v>950</v>
      </c>
      <c r="I4631" s="286">
        <v>1</v>
      </c>
      <c r="J4631" s="285">
        <v>1.43</v>
      </c>
      <c r="K4631" s="285">
        <v>1.43</v>
      </c>
      <c r="O4631" s="46"/>
      <c r="P4631" s="46"/>
      <c r="Q4631" s="46"/>
      <c r="R4631" s="46"/>
      <c r="S4631" s="46"/>
      <c r="T4631" s="46"/>
      <c r="U4631" s="46"/>
      <c r="V4631" s="46"/>
      <c r="W4631" s="46"/>
      <c r="X4631" s="46"/>
      <c r="Y4631" s="46"/>
    </row>
    <row r="4632" spans="1:25" ht="15" customHeight="1" x14ac:dyDescent="0.2">
      <c r="A4632" s="46"/>
      <c r="B4632" s="262" t="s">
        <v>919</v>
      </c>
      <c r="C4632" s="284" t="s">
        <v>2002</v>
      </c>
      <c r="D4632" s="262" t="s">
        <v>47</v>
      </c>
      <c r="E4632" s="262" t="s">
        <v>2882</v>
      </c>
      <c r="F4632" s="389" t="s">
        <v>920</v>
      </c>
      <c r="G4632" s="389"/>
      <c r="H4632" s="283" t="s">
        <v>950</v>
      </c>
      <c r="I4632" s="286">
        <v>1</v>
      </c>
      <c r="J4632" s="285">
        <v>31.99</v>
      </c>
      <c r="K4632" s="285">
        <v>31.99</v>
      </c>
      <c r="O4632" s="46"/>
      <c r="P4632" s="46"/>
      <c r="Q4632" s="46"/>
      <c r="R4632" s="46"/>
      <c r="S4632" s="46"/>
      <c r="T4632" s="46"/>
      <c r="U4632" s="46"/>
      <c r="V4632" s="46"/>
      <c r="W4632" s="46"/>
      <c r="X4632" s="46"/>
      <c r="Y4632" s="46"/>
    </row>
    <row r="4633" spans="1:25" ht="15" customHeight="1" x14ac:dyDescent="0.2">
      <c r="A4633" s="46"/>
      <c r="B4633" s="262" t="s">
        <v>919</v>
      </c>
      <c r="C4633" s="284" t="s">
        <v>1874</v>
      </c>
      <c r="D4633" s="262" t="s">
        <v>47</v>
      </c>
      <c r="E4633" s="262" t="s">
        <v>1875</v>
      </c>
      <c r="F4633" s="389" t="s">
        <v>923</v>
      </c>
      <c r="G4633" s="389"/>
      <c r="H4633" s="283" t="s">
        <v>950</v>
      </c>
      <c r="I4633" s="286">
        <v>1</v>
      </c>
      <c r="J4633" s="285">
        <v>0.44</v>
      </c>
      <c r="K4633" s="285">
        <v>0.44</v>
      </c>
      <c r="O4633" s="46"/>
      <c r="P4633" s="46"/>
      <c r="Q4633" s="46"/>
      <c r="R4633" s="46"/>
      <c r="S4633" s="46"/>
      <c r="T4633" s="46"/>
      <c r="U4633" s="46"/>
      <c r="V4633" s="46"/>
      <c r="W4633" s="46"/>
      <c r="X4633" s="46"/>
      <c r="Y4633" s="46"/>
    </row>
    <row r="4634" spans="1:25" ht="15" customHeight="1" x14ac:dyDescent="0.2">
      <c r="A4634" s="46"/>
      <c r="B4634" s="262" t="s">
        <v>919</v>
      </c>
      <c r="C4634" s="284" t="s">
        <v>1866</v>
      </c>
      <c r="D4634" s="262" t="s">
        <v>47</v>
      </c>
      <c r="E4634" s="262" t="s">
        <v>1867</v>
      </c>
      <c r="F4634" s="389" t="s">
        <v>923</v>
      </c>
      <c r="G4634" s="389"/>
      <c r="H4634" s="283" t="s">
        <v>950</v>
      </c>
      <c r="I4634" s="286">
        <v>1</v>
      </c>
      <c r="J4634" s="285">
        <v>0.01</v>
      </c>
      <c r="K4634" s="285">
        <v>0.01</v>
      </c>
      <c r="O4634" s="46"/>
      <c r="P4634" s="46"/>
      <c r="Q4634" s="46"/>
      <c r="R4634" s="46"/>
      <c r="S4634" s="46"/>
      <c r="T4634" s="46"/>
      <c r="U4634" s="46"/>
      <c r="V4634" s="46"/>
      <c r="W4634" s="46"/>
      <c r="X4634" s="46"/>
      <c r="Y4634" s="46"/>
    </row>
    <row r="4635" spans="1:25" ht="15" customHeight="1" x14ac:dyDescent="0.2">
      <c r="A4635" s="46"/>
      <c r="B4635" s="262" t="s">
        <v>919</v>
      </c>
      <c r="C4635" s="284" t="s">
        <v>1858</v>
      </c>
      <c r="D4635" s="262" t="s">
        <v>47</v>
      </c>
      <c r="E4635" s="262" t="s">
        <v>1859</v>
      </c>
      <c r="F4635" s="389" t="s">
        <v>923</v>
      </c>
      <c r="G4635" s="389"/>
      <c r="H4635" s="283" t="s">
        <v>950</v>
      </c>
      <c r="I4635" s="286">
        <v>1</v>
      </c>
      <c r="J4635" s="285">
        <v>1.43</v>
      </c>
      <c r="K4635" s="285">
        <v>1.43</v>
      </c>
      <c r="O4635" s="46"/>
      <c r="P4635" s="46"/>
      <c r="Q4635" s="46"/>
      <c r="R4635" s="46"/>
      <c r="S4635" s="46"/>
      <c r="T4635" s="46"/>
      <c r="U4635" s="46"/>
      <c r="V4635" s="46"/>
      <c r="W4635" s="46"/>
      <c r="X4635" s="46"/>
      <c r="Y4635" s="46"/>
    </row>
    <row r="4636" spans="1:25" ht="15" customHeight="1" x14ac:dyDescent="0.2">
      <c r="A4636" s="46"/>
      <c r="B4636" s="263"/>
      <c r="C4636" s="263"/>
      <c r="D4636" s="263"/>
      <c r="E4636" s="263"/>
      <c r="F4636" s="263" t="s">
        <v>924</v>
      </c>
      <c r="G4636" s="289">
        <v>32.35</v>
      </c>
      <c r="H4636" s="263" t="s">
        <v>925</v>
      </c>
      <c r="I4636" s="289">
        <v>0</v>
      </c>
      <c r="J4636" s="263" t="s">
        <v>926</v>
      </c>
      <c r="K4636" s="289">
        <v>32.35</v>
      </c>
      <c r="O4636" s="46"/>
      <c r="P4636" s="46"/>
      <c r="Q4636" s="46"/>
      <c r="R4636" s="46"/>
      <c r="S4636" s="46"/>
      <c r="T4636" s="46"/>
      <c r="U4636" s="46"/>
      <c r="V4636" s="46"/>
      <c r="W4636" s="46"/>
      <c r="X4636" s="46"/>
      <c r="Y4636" s="46"/>
    </row>
    <row r="4637" spans="1:25" ht="15" customHeight="1" thickBot="1" x14ac:dyDescent="0.25">
      <c r="A4637" s="46"/>
      <c r="B4637" s="263"/>
      <c r="C4637" s="263"/>
      <c r="D4637" s="263"/>
      <c r="E4637" s="263"/>
      <c r="F4637" s="263" t="s">
        <v>927</v>
      </c>
      <c r="G4637" s="289">
        <v>7.56</v>
      </c>
      <c r="H4637" s="263"/>
      <c r="I4637" s="386" t="s">
        <v>928</v>
      </c>
      <c r="J4637" s="386"/>
      <c r="K4637" s="289">
        <v>43.91</v>
      </c>
      <c r="O4637" s="46"/>
      <c r="P4637" s="46"/>
      <c r="Q4637" s="46"/>
      <c r="R4637" s="46"/>
      <c r="S4637" s="46"/>
      <c r="T4637" s="46"/>
      <c r="U4637" s="46"/>
      <c r="V4637" s="46"/>
      <c r="W4637" s="46"/>
      <c r="X4637" s="46"/>
      <c r="Y4637" s="46"/>
    </row>
    <row r="4638" spans="1:25" ht="15" customHeight="1" thickTop="1" x14ac:dyDescent="0.2">
      <c r="A4638" s="46"/>
      <c r="B4638" s="278"/>
      <c r="C4638" s="278"/>
      <c r="D4638" s="278"/>
      <c r="E4638" s="278"/>
      <c r="F4638" s="278"/>
      <c r="G4638" s="278"/>
      <c r="H4638" s="278"/>
      <c r="I4638" s="278"/>
      <c r="J4638" s="278"/>
      <c r="K4638" s="278"/>
      <c r="O4638" s="46"/>
      <c r="P4638" s="46"/>
      <c r="Q4638" s="46"/>
      <c r="R4638" s="46"/>
      <c r="S4638" s="46"/>
      <c r="T4638" s="46"/>
      <c r="U4638" s="46"/>
      <c r="V4638" s="46"/>
      <c r="W4638" s="46"/>
      <c r="X4638" s="46"/>
      <c r="Y4638" s="46"/>
    </row>
    <row r="4639" spans="1:25" ht="15" customHeight="1" x14ac:dyDescent="0.2">
      <c r="A4639" s="46"/>
      <c r="B4639" s="259"/>
      <c r="C4639" s="267" t="s">
        <v>24</v>
      </c>
      <c r="D4639" s="259" t="s">
        <v>25</v>
      </c>
      <c r="E4639" s="259" t="s">
        <v>26</v>
      </c>
      <c r="F4639" s="387" t="s">
        <v>917</v>
      </c>
      <c r="G4639" s="387"/>
      <c r="H4639" s="271" t="s">
        <v>27</v>
      </c>
      <c r="I4639" s="267" t="s">
        <v>28</v>
      </c>
      <c r="J4639" s="267" t="s">
        <v>29</v>
      </c>
      <c r="K4639" s="267" t="s">
        <v>30</v>
      </c>
      <c r="O4639" s="46"/>
      <c r="P4639" s="46"/>
      <c r="Q4639" s="46"/>
      <c r="R4639" s="46"/>
      <c r="S4639" s="46"/>
      <c r="T4639" s="46"/>
      <c r="U4639" s="46"/>
      <c r="V4639" s="46"/>
      <c r="W4639" s="46"/>
      <c r="X4639" s="46"/>
      <c r="Y4639" s="46"/>
    </row>
    <row r="4640" spans="1:25" ht="15" customHeight="1" x14ac:dyDescent="0.2">
      <c r="A4640" s="46"/>
      <c r="B4640" s="260" t="s">
        <v>918</v>
      </c>
      <c r="C4640" s="275" t="s">
        <v>2003</v>
      </c>
      <c r="D4640" s="260" t="s">
        <v>47</v>
      </c>
      <c r="E4640" s="260" t="s">
        <v>2004</v>
      </c>
      <c r="F4640" s="388" t="s">
        <v>3985</v>
      </c>
      <c r="G4640" s="388"/>
      <c r="H4640" s="274" t="s">
        <v>1041</v>
      </c>
      <c r="I4640" s="277">
        <v>1</v>
      </c>
      <c r="J4640" s="276">
        <v>32.74</v>
      </c>
      <c r="K4640" s="276">
        <v>32.74</v>
      </c>
      <c r="O4640" s="46"/>
      <c r="P4640" s="46"/>
      <c r="Q4640" s="46"/>
      <c r="R4640" s="46"/>
      <c r="S4640" s="46"/>
      <c r="T4640" s="46"/>
      <c r="U4640" s="46"/>
      <c r="V4640" s="46"/>
      <c r="W4640" s="46"/>
      <c r="X4640" s="46"/>
      <c r="Y4640" s="46"/>
    </row>
    <row r="4641" spans="1:25" ht="15" customHeight="1" x14ac:dyDescent="0.2">
      <c r="A4641" s="46"/>
      <c r="B4641" s="261" t="s">
        <v>953</v>
      </c>
      <c r="C4641" s="280" t="s">
        <v>2009</v>
      </c>
      <c r="D4641" s="261" t="s">
        <v>47</v>
      </c>
      <c r="E4641" s="261" t="s">
        <v>2010</v>
      </c>
      <c r="F4641" s="385" t="s">
        <v>4041</v>
      </c>
      <c r="G4641" s="385"/>
      <c r="H4641" s="279" t="s">
        <v>950</v>
      </c>
      <c r="I4641" s="282">
        <v>1</v>
      </c>
      <c r="J4641" s="281">
        <v>0.23</v>
      </c>
      <c r="K4641" s="281">
        <v>0.23</v>
      </c>
      <c r="O4641" s="46"/>
      <c r="P4641" s="46"/>
      <c r="Q4641" s="46"/>
      <c r="R4641" s="46"/>
      <c r="S4641" s="46"/>
      <c r="T4641" s="46"/>
      <c r="U4641" s="46"/>
      <c r="V4641" s="46"/>
      <c r="W4641" s="46"/>
      <c r="X4641" s="46"/>
      <c r="Y4641" s="46"/>
    </row>
    <row r="4642" spans="1:25" ht="15" customHeight="1" x14ac:dyDescent="0.2">
      <c r="A4642" s="46"/>
      <c r="B4642" s="261" t="s">
        <v>953</v>
      </c>
      <c r="C4642" s="280" t="s">
        <v>2005</v>
      </c>
      <c r="D4642" s="261" t="s">
        <v>47</v>
      </c>
      <c r="E4642" s="261" t="s">
        <v>2006</v>
      </c>
      <c r="F4642" s="385" t="s">
        <v>3970</v>
      </c>
      <c r="G4642" s="385"/>
      <c r="H4642" s="279" t="s">
        <v>950</v>
      </c>
      <c r="I4642" s="282">
        <v>1</v>
      </c>
      <c r="J4642" s="281">
        <v>31.65</v>
      </c>
      <c r="K4642" s="281">
        <v>31.65</v>
      </c>
      <c r="O4642" s="46"/>
      <c r="P4642" s="46"/>
      <c r="Q4642" s="46"/>
      <c r="R4642" s="46"/>
      <c r="S4642" s="46"/>
      <c r="T4642" s="46"/>
      <c r="U4642" s="46"/>
      <c r="V4642" s="46"/>
      <c r="W4642" s="46"/>
      <c r="X4642" s="46"/>
      <c r="Y4642" s="46"/>
    </row>
    <row r="4643" spans="1:25" ht="15" customHeight="1" x14ac:dyDescent="0.2">
      <c r="A4643" s="46"/>
      <c r="B4643" s="261" t="s">
        <v>953</v>
      </c>
      <c r="C4643" s="280" t="s">
        <v>2007</v>
      </c>
      <c r="D4643" s="261" t="s">
        <v>47</v>
      </c>
      <c r="E4643" s="261" t="s">
        <v>2008</v>
      </c>
      <c r="F4643" s="385" t="s">
        <v>4041</v>
      </c>
      <c r="G4643" s="385"/>
      <c r="H4643" s="279" t="s">
        <v>950</v>
      </c>
      <c r="I4643" s="282">
        <v>1</v>
      </c>
      <c r="J4643" s="281">
        <v>0.86</v>
      </c>
      <c r="K4643" s="281">
        <v>0.86</v>
      </c>
      <c r="O4643" s="46"/>
      <c r="P4643" s="46"/>
      <c r="Q4643" s="46"/>
      <c r="R4643" s="46"/>
      <c r="S4643" s="46"/>
      <c r="T4643" s="46"/>
      <c r="U4643" s="46"/>
      <c r="V4643" s="46"/>
      <c r="W4643" s="46"/>
      <c r="X4643" s="46"/>
      <c r="Y4643" s="46"/>
    </row>
    <row r="4644" spans="1:25" ht="15" customHeight="1" x14ac:dyDescent="0.2">
      <c r="A4644" s="46"/>
      <c r="B4644" s="263"/>
      <c r="C4644" s="263"/>
      <c r="D4644" s="263"/>
      <c r="E4644" s="263"/>
      <c r="F4644" s="263" t="s">
        <v>924</v>
      </c>
      <c r="G4644" s="289">
        <v>28.62</v>
      </c>
      <c r="H4644" s="263" t="s">
        <v>925</v>
      </c>
      <c r="I4644" s="289">
        <v>0</v>
      </c>
      <c r="J4644" s="263" t="s">
        <v>926</v>
      </c>
      <c r="K4644" s="289">
        <v>28.62</v>
      </c>
      <c r="O4644" s="46"/>
      <c r="P4644" s="46"/>
      <c r="Q4644" s="46"/>
      <c r="R4644" s="46"/>
      <c r="S4644" s="46"/>
      <c r="T4644" s="46"/>
      <c r="U4644" s="46"/>
      <c r="V4644" s="46"/>
      <c r="W4644" s="46"/>
      <c r="X4644" s="46"/>
      <c r="Y4644" s="46"/>
    </row>
    <row r="4645" spans="1:25" ht="15" customHeight="1" thickBot="1" x14ac:dyDescent="0.25">
      <c r="A4645" s="46"/>
      <c r="B4645" s="263"/>
      <c r="C4645" s="263"/>
      <c r="D4645" s="263"/>
      <c r="E4645" s="263"/>
      <c r="F4645" s="263" t="s">
        <v>927</v>
      </c>
      <c r="G4645" s="289">
        <v>6.81</v>
      </c>
      <c r="H4645" s="263"/>
      <c r="I4645" s="386" t="s">
        <v>928</v>
      </c>
      <c r="J4645" s="386"/>
      <c r="K4645" s="289">
        <v>39.549999999999997</v>
      </c>
      <c r="O4645" s="46"/>
      <c r="P4645" s="46"/>
      <c r="Q4645" s="46"/>
      <c r="R4645" s="46"/>
      <c r="S4645" s="46"/>
      <c r="T4645" s="46"/>
      <c r="U4645" s="46"/>
      <c r="V4645" s="46"/>
      <c r="W4645" s="46"/>
      <c r="X4645" s="46"/>
      <c r="Y4645" s="46"/>
    </row>
    <row r="4646" spans="1:25" ht="15" customHeight="1" thickTop="1" x14ac:dyDescent="0.2">
      <c r="A4646" s="46"/>
      <c r="B4646" s="278"/>
      <c r="C4646" s="278"/>
      <c r="D4646" s="278"/>
      <c r="E4646" s="278"/>
      <c r="F4646" s="278"/>
      <c r="G4646" s="278"/>
      <c r="H4646" s="278"/>
      <c r="I4646" s="278"/>
      <c r="J4646" s="278"/>
      <c r="K4646" s="278"/>
      <c r="O4646" s="46"/>
      <c r="P4646" s="46"/>
      <c r="Q4646" s="46"/>
      <c r="R4646" s="46"/>
      <c r="S4646" s="46"/>
      <c r="T4646" s="46"/>
      <c r="U4646" s="46"/>
      <c r="V4646" s="46"/>
      <c r="W4646" s="46"/>
      <c r="X4646" s="46"/>
      <c r="Y4646" s="46"/>
    </row>
    <row r="4647" spans="1:25" ht="15" customHeight="1" x14ac:dyDescent="0.2">
      <c r="A4647" s="46"/>
      <c r="B4647" s="259"/>
      <c r="C4647" s="267" t="s">
        <v>24</v>
      </c>
      <c r="D4647" s="259" t="s">
        <v>25</v>
      </c>
      <c r="E4647" s="259" t="s">
        <v>26</v>
      </c>
      <c r="F4647" s="387" t="s">
        <v>917</v>
      </c>
      <c r="G4647" s="387"/>
      <c r="H4647" s="271" t="s">
        <v>27</v>
      </c>
      <c r="I4647" s="267" t="s">
        <v>28</v>
      </c>
      <c r="J4647" s="267" t="s">
        <v>29</v>
      </c>
      <c r="K4647" s="267" t="s">
        <v>30</v>
      </c>
      <c r="O4647" s="46"/>
      <c r="P4647" s="46"/>
      <c r="Q4647" s="46"/>
      <c r="R4647" s="46"/>
      <c r="S4647" s="46"/>
      <c r="T4647" s="46"/>
      <c r="U4647" s="46"/>
      <c r="V4647" s="46"/>
      <c r="W4647" s="46"/>
      <c r="X4647" s="46"/>
      <c r="Y4647" s="46"/>
    </row>
    <row r="4648" spans="1:25" ht="15" customHeight="1" x14ac:dyDescent="0.2">
      <c r="A4648" s="46"/>
      <c r="B4648" s="260" t="s">
        <v>918</v>
      </c>
      <c r="C4648" s="275" t="s">
        <v>1136</v>
      </c>
      <c r="D4648" s="260" t="s">
        <v>47</v>
      </c>
      <c r="E4648" s="260" t="s">
        <v>1137</v>
      </c>
      <c r="F4648" s="388" t="s">
        <v>3985</v>
      </c>
      <c r="G4648" s="388"/>
      <c r="H4648" s="274" t="s">
        <v>1035</v>
      </c>
      <c r="I4648" s="277">
        <v>1</v>
      </c>
      <c r="J4648" s="276">
        <v>40.4</v>
      </c>
      <c r="K4648" s="276">
        <v>40.4</v>
      </c>
      <c r="O4648" s="46"/>
      <c r="P4648" s="46"/>
      <c r="Q4648" s="46"/>
      <c r="R4648" s="46"/>
      <c r="S4648" s="46"/>
      <c r="T4648" s="46"/>
      <c r="U4648" s="46"/>
      <c r="V4648" s="46"/>
      <c r="W4648" s="46"/>
      <c r="X4648" s="46"/>
      <c r="Y4648" s="46"/>
    </row>
    <row r="4649" spans="1:25" ht="15" customHeight="1" x14ac:dyDescent="0.2">
      <c r="A4649" s="46"/>
      <c r="B4649" s="261" t="s">
        <v>953</v>
      </c>
      <c r="C4649" s="280" t="s">
        <v>2013</v>
      </c>
      <c r="D4649" s="261" t="s">
        <v>47</v>
      </c>
      <c r="E4649" s="261" t="s">
        <v>2014</v>
      </c>
      <c r="F4649" s="385" t="s">
        <v>4041</v>
      </c>
      <c r="G4649" s="385"/>
      <c r="H4649" s="279" t="s">
        <v>950</v>
      </c>
      <c r="I4649" s="282">
        <v>1</v>
      </c>
      <c r="J4649" s="281">
        <v>6.59</v>
      </c>
      <c r="K4649" s="281">
        <v>6.59</v>
      </c>
      <c r="O4649" s="46"/>
      <c r="P4649" s="46"/>
      <c r="Q4649" s="46"/>
      <c r="R4649" s="46"/>
      <c r="S4649" s="46"/>
      <c r="T4649" s="46"/>
      <c r="U4649" s="46"/>
      <c r="V4649" s="46"/>
      <c r="W4649" s="46"/>
      <c r="X4649" s="46"/>
      <c r="Y4649" s="46"/>
    </row>
    <row r="4650" spans="1:25" ht="15" customHeight="1" x14ac:dyDescent="0.2">
      <c r="A4650" s="46"/>
      <c r="B4650" s="261" t="s">
        <v>953</v>
      </c>
      <c r="C4650" s="280" t="s">
        <v>2011</v>
      </c>
      <c r="D4650" s="261" t="s">
        <v>47</v>
      </c>
      <c r="E4650" s="261" t="s">
        <v>2012</v>
      </c>
      <c r="F4650" s="385" t="s">
        <v>4041</v>
      </c>
      <c r="G4650" s="385"/>
      <c r="H4650" s="279" t="s">
        <v>950</v>
      </c>
      <c r="I4650" s="282">
        <v>1</v>
      </c>
      <c r="J4650" s="281">
        <v>1.07</v>
      </c>
      <c r="K4650" s="281">
        <v>1.07</v>
      </c>
      <c r="O4650" s="46"/>
      <c r="P4650" s="46"/>
      <c r="Q4650" s="46"/>
      <c r="R4650" s="46"/>
      <c r="S4650" s="46"/>
      <c r="T4650" s="46"/>
      <c r="U4650" s="46"/>
      <c r="V4650" s="46"/>
      <c r="W4650" s="46"/>
      <c r="X4650" s="46"/>
      <c r="Y4650" s="46"/>
    </row>
    <row r="4651" spans="1:25" ht="15" customHeight="1" x14ac:dyDescent="0.2">
      <c r="A4651" s="46"/>
      <c r="B4651" s="261" t="s">
        <v>953</v>
      </c>
      <c r="C4651" s="280" t="s">
        <v>2005</v>
      </c>
      <c r="D4651" s="261" t="s">
        <v>47</v>
      </c>
      <c r="E4651" s="261" t="s">
        <v>2006</v>
      </c>
      <c r="F4651" s="385" t="s">
        <v>3970</v>
      </c>
      <c r="G4651" s="385"/>
      <c r="H4651" s="279" t="s">
        <v>950</v>
      </c>
      <c r="I4651" s="282">
        <v>1</v>
      </c>
      <c r="J4651" s="281">
        <v>31.65</v>
      </c>
      <c r="K4651" s="281">
        <v>31.65</v>
      </c>
      <c r="O4651" s="46"/>
      <c r="P4651" s="46"/>
      <c r="Q4651" s="46"/>
      <c r="R4651" s="46"/>
      <c r="S4651" s="46"/>
      <c r="T4651" s="46"/>
      <c r="U4651" s="46"/>
      <c r="V4651" s="46"/>
      <c r="W4651" s="46"/>
      <c r="X4651" s="46"/>
      <c r="Y4651" s="46"/>
    </row>
    <row r="4652" spans="1:25" ht="15" customHeight="1" x14ac:dyDescent="0.2">
      <c r="A4652" s="46"/>
      <c r="B4652" s="261" t="s">
        <v>953</v>
      </c>
      <c r="C4652" s="280" t="s">
        <v>2009</v>
      </c>
      <c r="D4652" s="261" t="s">
        <v>47</v>
      </c>
      <c r="E4652" s="261" t="s">
        <v>2010</v>
      </c>
      <c r="F4652" s="385" t="s">
        <v>4041</v>
      </c>
      <c r="G4652" s="385"/>
      <c r="H4652" s="279" t="s">
        <v>950</v>
      </c>
      <c r="I4652" s="282">
        <v>1</v>
      </c>
      <c r="J4652" s="281">
        <v>0.23</v>
      </c>
      <c r="K4652" s="281">
        <v>0.23</v>
      </c>
      <c r="O4652" s="46"/>
      <c r="P4652" s="46"/>
      <c r="Q4652" s="46"/>
      <c r="R4652" s="46"/>
      <c r="S4652" s="46"/>
      <c r="T4652" s="46"/>
      <c r="U4652" s="46"/>
      <c r="V4652" s="46"/>
      <c r="W4652" s="46"/>
      <c r="X4652" s="46"/>
      <c r="Y4652" s="46"/>
    </row>
    <row r="4653" spans="1:25" ht="15" customHeight="1" x14ac:dyDescent="0.2">
      <c r="A4653" s="46"/>
      <c r="B4653" s="261" t="s">
        <v>953</v>
      </c>
      <c r="C4653" s="280" t="s">
        <v>2007</v>
      </c>
      <c r="D4653" s="261" t="s">
        <v>47</v>
      </c>
      <c r="E4653" s="261" t="s">
        <v>2008</v>
      </c>
      <c r="F4653" s="385" t="s">
        <v>4041</v>
      </c>
      <c r="G4653" s="385"/>
      <c r="H4653" s="279" t="s">
        <v>950</v>
      </c>
      <c r="I4653" s="282">
        <v>1</v>
      </c>
      <c r="J4653" s="281">
        <v>0.86</v>
      </c>
      <c r="K4653" s="281">
        <v>0.86</v>
      </c>
      <c r="O4653" s="46"/>
      <c r="P4653" s="46"/>
      <c r="Q4653" s="46"/>
      <c r="R4653" s="46"/>
      <c r="S4653" s="46"/>
      <c r="T4653" s="46"/>
      <c r="U4653" s="46"/>
      <c r="V4653" s="46"/>
      <c r="W4653" s="46"/>
      <c r="X4653" s="46"/>
      <c r="Y4653" s="46"/>
    </row>
    <row r="4654" spans="1:25" ht="15" customHeight="1" x14ac:dyDescent="0.2">
      <c r="A4654" s="46"/>
      <c r="B4654" s="263"/>
      <c r="C4654" s="263"/>
      <c r="D4654" s="263"/>
      <c r="E4654" s="263"/>
      <c r="F4654" s="263" t="s">
        <v>924</v>
      </c>
      <c r="G4654" s="289">
        <v>28.62</v>
      </c>
      <c r="H4654" s="263" t="s">
        <v>925</v>
      </c>
      <c r="I4654" s="289">
        <v>0</v>
      </c>
      <c r="J4654" s="263" t="s">
        <v>926</v>
      </c>
      <c r="K4654" s="289">
        <v>28.62</v>
      </c>
      <c r="O4654" s="46"/>
      <c r="P4654" s="46"/>
      <c r="Q4654" s="46"/>
      <c r="R4654" s="46"/>
      <c r="S4654" s="46"/>
      <c r="T4654" s="46"/>
      <c r="U4654" s="46"/>
      <c r="V4654" s="46"/>
      <c r="W4654" s="46"/>
      <c r="X4654" s="46"/>
      <c r="Y4654" s="46"/>
    </row>
    <row r="4655" spans="1:25" ht="15" customHeight="1" thickBot="1" x14ac:dyDescent="0.25">
      <c r="A4655" s="46"/>
      <c r="B4655" s="263"/>
      <c r="C4655" s="263"/>
      <c r="D4655" s="263"/>
      <c r="E4655" s="263"/>
      <c r="F4655" s="263" t="s">
        <v>927</v>
      </c>
      <c r="G4655" s="289">
        <v>8.4</v>
      </c>
      <c r="H4655" s="263"/>
      <c r="I4655" s="386" t="s">
        <v>928</v>
      </c>
      <c r="J4655" s="386"/>
      <c r="K4655" s="289">
        <v>48.8</v>
      </c>
      <c r="O4655" s="46"/>
      <c r="P4655" s="46"/>
      <c r="Q4655" s="46"/>
      <c r="R4655" s="46"/>
      <c r="S4655" s="46"/>
      <c r="T4655" s="46"/>
      <c r="U4655" s="46"/>
      <c r="V4655" s="46"/>
      <c r="W4655" s="46"/>
      <c r="X4655" s="46"/>
      <c r="Y4655" s="46"/>
    </row>
    <row r="4656" spans="1:25" ht="15" customHeight="1" thickTop="1" x14ac:dyDescent="0.2">
      <c r="A4656" s="46"/>
      <c r="B4656" s="278"/>
      <c r="C4656" s="278"/>
      <c r="D4656" s="278"/>
      <c r="E4656" s="278"/>
      <c r="F4656" s="278"/>
      <c r="G4656" s="278"/>
      <c r="H4656" s="278"/>
      <c r="I4656" s="278"/>
      <c r="J4656" s="278"/>
      <c r="K4656" s="278"/>
      <c r="O4656" s="46"/>
      <c r="P4656" s="46"/>
      <c r="Q4656" s="46"/>
      <c r="R4656" s="46"/>
      <c r="S4656" s="46"/>
      <c r="T4656" s="46"/>
      <c r="U4656" s="46"/>
      <c r="V4656" s="46"/>
      <c r="W4656" s="46"/>
      <c r="X4656" s="46"/>
      <c r="Y4656" s="46"/>
    </row>
    <row r="4657" spans="1:25" ht="15" customHeight="1" x14ac:dyDescent="0.2">
      <c r="A4657" s="46"/>
      <c r="B4657" s="259"/>
      <c r="C4657" s="267" t="s">
        <v>24</v>
      </c>
      <c r="D4657" s="259" t="s">
        <v>25</v>
      </c>
      <c r="E4657" s="259" t="s">
        <v>26</v>
      </c>
      <c r="F4657" s="387" t="s">
        <v>917</v>
      </c>
      <c r="G4657" s="387"/>
      <c r="H4657" s="271" t="s">
        <v>27</v>
      </c>
      <c r="I4657" s="267" t="s">
        <v>28</v>
      </c>
      <c r="J4657" s="267" t="s">
        <v>29</v>
      </c>
      <c r="K4657" s="267" t="s">
        <v>30</v>
      </c>
      <c r="O4657" s="46"/>
      <c r="P4657" s="46"/>
      <c r="Q4657" s="46"/>
      <c r="R4657" s="46"/>
      <c r="S4657" s="46"/>
      <c r="T4657" s="46"/>
      <c r="U4657" s="46"/>
      <c r="V4657" s="46"/>
      <c r="W4657" s="46"/>
      <c r="X4657" s="46"/>
      <c r="Y4657" s="46"/>
    </row>
    <row r="4658" spans="1:25" ht="15" customHeight="1" x14ac:dyDescent="0.2">
      <c r="A4658" s="46"/>
      <c r="B4658" s="260" t="s">
        <v>918</v>
      </c>
      <c r="C4658" s="275" t="s">
        <v>2007</v>
      </c>
      <c r="D4658" s="260" t="s">
        <v>47</v>
      </c>
      <c r="E4658" s="260" t="s">
        <v>2008</v>
      </c>
      <c r="F4658" s="388" t="s">
        <v>4041</v>
      </c>
      <c r="G4658" s="388"/>
      <c r="H4658" s="274" t="s">
        <v>950</v>
      </c>
      <c r="I4658" s="277">
        <v>1</v>
      </c>
      <c r="J4658" s="276">
        <v>0.86</v>
      </c>
      <c r="K4658" s="276">
        <v>0.86</v>
      </c>
      <c r="O4658" s="46"/>
      <c r="P4658" s="46"/>
      <c r="Q4658" s="46"/>
      <c r="R4658" s="46"/>
      <c r="S4658" s="46"/>
      <c r="T4658" s="46"/>
      <c r="U4658" s="46"/>
      <c r="V4658" s="46"/>
      <c r="W4658" s="46"/>
      <c r="X4658" s="46"/>
      <c r="Y4658" s="46"/>
    </row>
    <row r="4659" spans="1:25" ht="15" customHeight="1" x14ac:dyDescent="0.2">
      <c r="A4659" s="46"/>
      <c r="B4659" s="262" t="s">
        <v>919</v>
      </c>
      <c r="C4659" s="284" t="s">
        <v>2015</v>
      </c>
      <c r="D4659" s="262" t="s">
        <v>47</v>
      </c>
      <c r="E4659" s="262" t="s">
        <v>2016</v>
      </c>
      <c r="F4659" s="389" t="s">
        <v>4042</v>
      </c>
      <c r="G4659" s="389"/>
      <c r="H4659" s="283" t="s">
        <v>49</v>
      </c>
      <c r="I4659" s="286">
        <v>5.3300000000000001E-5</v>
      </c>
      <c r="J4659" s="285">
        <v>16149.52</v>
      </c>
      <c r="K4659" s="285">
        <v>0.86</v>
      </c>
      <c r="O4659" s="46"/>
      <c r="P4659" s="46"/>
      <c r="Q4659" s="46"/>
      <c r="R4659" s="46"/>
      <c r="S4659" s="46"/>
      <c r="T4659" s="46"/>
      <c r="U4659" s="46"/>
      <c r="V4659" s="46"/>
      <c r="W4659" s="46"/>
      <c r="X4659" s="46"/>
      <c r="Y4659" s="46"/>
    </row>
    <row r="4660" spans="1:25" ht="15" customHeight="1" x14ac:dyDescent="0.2">
      <c r="A4660" s="46"/>
      <c r="B4660" s="263"/>
      <c r="C4660" s="263"/>
      <c r="D4660" s="263"/>
      <c r="E4660" s="263"/>
      <c r="F4660" s="263" t="s">
        <v>924</v>
      </c>
      <c r="G4660" s="289">
        <v>0</v>
      </c>
      <c r="H4660" s="263" t="s">
        <v>925</v>
      </c>
      <c r="I4660" s="289">
        <v>0</v>
      </c>
      <c r="J4660" s="263" t="s">
        <v>926</v>
      </c>
      <c r="K4660" s="289">
        <v>0</v>
      </c>
      <c r="O4660" s="46"/>
      <c r="P4660" s="46"/>
      <c r="Q4660" s="46"/>
      <c r="R4660" s="46"/>
      <c r="S4660" s="46"/>
      <c r="T4660" s="46"/>
      <c r="U4660" s="46"/>
      <c r="V4660" s="46"/>
      <c r="W4660" s="46"/>
      <c r="X4660" s="46"/>
      <c r="Y4660" s="46"/>
    </row>
    <row r="4661" spans="1:25" ht="15" customHeight="1" thickBot="1" x14ac:dyDescent="0.25">
      <c r="A4661" s="46"/>
      <c r="B4661" s="263"/>
      <c r="C4661" s="263"/>
      <c r="D4661" s="263"/>
      <c r="E4661" s="263"/>
      <c r="F4661" s="263" t="s">
        <v>927</v>
      </c>
      <c r="G4661" s="289">
        <v>0.17</v>
      </c>
      <c r="H4661" s="263"/>
      <c r="I4661" s="386" t="s">
        <v>928</v>
      </c>
      <c r="J4661" s="386"/>
      <c r="K4661" s="289">
        <v>1.03</v>
      </c>
      <c r="O4661" s="46"/>
      <c r="P4661" s="46"/>
      <c r="Q4661" s="46"/>
      <c r="R4661" s="46"/>
      <c r="S4661" s="46"/>
      <c r="T4661" s="46"/>
      <c r="U4661" s="46"/>
      <c r="V4661" s="46"/>
      <c r="W4661" s="46"/>
      <c r="X4661" s="46"/>
      <c r="Y4661" s="46"/>
    </row>
    <row r="4662" spans="1:25" ht="15" customHeight="1" thickTop="1" x14ac:dyDescent="0.2">
      <c r="A4662" s="46"/>
      <c r="B4662" s="278"/>
      <c r="C4662" s="278"/>
      <c r="D4662" s="278"/>
      <c r="E4662" s="278"/>
      <c r="F4662" s="278"/>
      <c r="G4662" s="278"/>
      <c r="H4662" s="278"/>
      <c r="I4662" s="278"/>
      <c r="J4662" s="278"/>
      <c r="K4662" s="278"/>
      <c r="O4662" s="46"/>
      <c r="P4662" s="46"/>
      <c r="Q4662" s="46"/>
      <c r="R4662" s="46"/>
      <c r="S4662" s="46"/>
      <c r="T4662" s="46"/>
      <c r="U4662" s="46"/>
      <c r="V4662" s="46"/>
      <c r="W4662" s="46"/>
      <c r="X4662" s="46"/>
      <c r="Y4662" s="46"/>
    </row>
    <row r="4663" spans="1:25" ht="15" customHeight="1" x14ac:dyDescent="0.2">
      <c r="A4663" s="46"/>
      <c r="B4663" s="259"/>
      <c r="C4663" s="267" t="s">
        <v>24</v>
      </c>
      <c r="D4663" s="259" t="s">
        <v>25</v>
      </c>
      <c r="E4663" s="259" t="s">
        <v>26</v>
      </c>
      <c r="F4663" s="387" t="s">
        <v>917</v>
      </c>
      <c r="G4663" s="387"/>
      <c r="H4663" s="271" t="s">
        <v>27</v>
      </c>
      <c r="I4663" s="267" t="s">
        <v>28</v>
      </c>
      <c r="J4663" s="267" t="s">
        <v>29</v>
      </c>
      <c r="K4663" s="267" t="s">
        <v>30</v>
      </c>
      <c r="O4663" s="46"/>
      <c r="P4663" s="46"/>
      <c r="Q4663" s="46"/>
      <c r="R4663" s="46"/>
      <c r="S4663" s="46"/>
      <c r="T4663" s="46"/>
      <c r="U4663" s="46"/>
      <c r="V4663" s="46"/>
      <c r="W4663" s="46"/>
      <c r="X4663" s="46"/>
      <c r="Y4663" s="46"/>
    </row>
    <row r="4664" spans="1:25" ht="15" customHeight="1" x14ac:dyDescent="0.2">
      <c r="A4664" s="46"/>
      <c r="B4664" s="260" t="s">
        <v>918</v>
      </c>
      <c r="C4664" s="275" t="s">
        <v>2009</v>
      </c>
      <c r="D4664" s="260" t="s">
        <v>47</v>
      </c>
      <c r="E4664" s="260" t="s">
        <v>2010</v>
      </c>
      <c r="F4664" s="388" t="s">
        <v>4041</v>
      </c>
      <c r="G4664" s="388"/>
      <c r="H4664" s="274" t="s">
        <v>950</v>
      </c>
      <c r="I4664" s="277">
        <v>1</v>
      </c>
      <c r="J4664" s="276">
        <v>0.23</v>
      </c>
      <c r="K4664" s="276">
        <v>0.23</v>
      </c>
      <c r="O4664" s="46"/>
      <c r="P4664" s="46"/>
      <c r="Q4664" s="46"/>
      <c r="R4664" s="46"/>
      <c r="S4664" s="46"/>
      <c r="T4664" s="46"/>
      <c r="U4664" s="46"/>
      <c r="V4664" s="46"/>
      <c r="W4664" s="46"/>
      <c r="X4664" s="46"/>
      <c r="Y4664" s="46"/>
    </row>
    <row r="4665" spans="1:25" ht="15" customHeight="1" x14ac:dyDescent="0.2">
      <c r="A4665" s="46"/>
      <c r="B4665" s="262" t="s">
        <v>919</v>
      </c>
      <c r="C4665" s="284" t="s">
        <v>2015</v>
      </c>
      <c r="D4665" s="262" t="s">
        <v>47</v>
      </c>
      <c r="E4665" s="262" t="s">
        <v>2016</v>
      </c>
      <c r="F4665" s="389" t="s">
        <v>4042</v>
      </c>
      <c r="G4665" s="389"/>
      <c r="H4665" s="283" t="s">
        <v>49</v>
      </c>
      <c r="I4665" s="286">
        <v>1.43E-5</v>
      </c>
      <c r="J4665" s="285">
        <v>16149.52</v>
      </c>
      <c r="K4665" s="285">
        <v>0.23</v>
      </c>
      <c r="O4665" s="46"/>
      <c r="P4665" s="46"/>
      <c r="Q4665" s="46"/>
      <c r="R4665" s="46"/>
      <c r="S4665" s="46"/>
      <c r="T4665" s="46"/>
      <c r="U4665" s="46"/>
      <c r="V4665" s="46"/>
      <c r="W4665" s="46"/>
      <c r="X4665" s="46"/>
      <c r="Y4665" s="46"/>
    </row>
    <row r="4666" spans="1:25" ht="15" customHeight="1" x14ac:dyDescent="0.2">
      <c r="A4666" s="46"/>
      <c r="B4666" s="263"/>
      <c r="C4666" s="263"/>
      <c r="D4666" s="263"/>
      <c r="E4666" s="263"/>
      <c r="F4666" s="263" t="s">
        <v>924</v>
      </c>
      <c r="G4666" s="289">
        <v>0</v>
      </c>
      <c r="H4666" s="263" t="s">
        <v>925</v>
      </c>
      <c r="I4666" s="289">
        <v>0</v>
      </c>
      <c r="J4666" s="263" t="s">
        <v>926</v>
      </c>
      <c r="K4666" s="289">
        <v>0</v>
      </c>
      <c r="O4666" s="46"/>
      <c r="P4666" s="46"/>
      <c r="Q4666" s="46"/>
      <c r="R4666" s="46"/>
      <c r="S4666" s="46"/>
      <c r="T4666" s="46"/>
      <c r="U4666" s="46"/>
      <c r="V4666" s="46"/>
      <c r="W4666" s="46"/>
      <c r="X4666" s="46"/>
      <c r="Y4666" s="46"/>
    </row>
    <row r="4667" spans="1:25" ht="15" customHeight="1" thickBot="1" x14ac:dyDescent="0.25">
      <c r="A4667" s="46"/>
      <c r="B4667" s="263"/>
      <c r="C4667" s="263"/>
      <c r="D4667" s="263"/>
      <c r="E4667" s="263"/>
      <c r="F4667" s="263" t="s">
        <v>927</v>
      </c>
      <c r="G4667" s="289">
        <v>0.04</v>
      </c>
      <c r="H4667" s="263"/>
      <c r="I4667" s="386" t="s">
        <v>928</v>
      </c>
      <c r="J4667" s="386"/>
      <c r="K4667" s="289">
        <v>0.27</v>
      </c>
      <c r="O4667" s="46"/>
      <c r="P4667" s="46"/>
      <c r="Q4667" s="46"/>
      <c r="R4667" s="46"/>
      <c r="S4667" s="46"/>
      <c r="T4667" s="46"/>
      <c r="U4667" s="46"/>
      <c r="V4667" s="46"/>
      <c r="W4667" s="46"/>
      <c r="X4667" s="46"/>
      <c r="Y4667" s="46"/>
    </row>
    <row r="4668" spans="1:25" ht="15" customHeight="1" thickTop="1" x14ac:dyDescent="0.2">
      <c r="A4668" s="46"/>
      <c r="B4668" s="278"/>
      <c r="C4668" s="278"/>
      <c r="D4668" s="278"/>
      <c r="E4668" s="278"/>
      <c r="F4668" s="278"/>
      <c r="G4668" s="278"/>
      <c r="H4668" s="278"/>
      <c r="I4668" s="278"/>
      <c r="J4668" s="278"/>
      <c r="K4668" s="278"/>
      <c r="O4668" s="46"/>
      <c r="P4668" s="46"/>
      <c r="Q4668" s="46"/>
      <c r="R4668" s="46"/>
      <c r="S4668" s="46"/>
      <c r="T4668" s="46"/>
      <c r="U4668" s="46"/>
      <c r="V4668" s="46"/>
      <c r="W4668" s="46"/>
      <c r="X4668" s="46"/>
      <c r="Y4668" s="46"/>
    </row>
    <row r="4669" spans="1:25" ht="15" customHeight="1" x14ac:dyDescent="0.2">
      <c r="A4669" s="46"/>
      <c r="B4669" s="259"/>
      <c r="C4669" s="267" t="s">
        <v>24</v>
      </c>
      <c r="D4669" s="259" t="s">
        <v>25</v>
      </c>
      <c r="E4669" s="259" t="s">
        <v>26</v>
      </c>
      <c r="F4669" s="387" t="s">
        <v>917</v>
      </c>
      <c r="G4669" s="387"/>
      <c r="H4669" s="271" t="s">
        <v>27</v>
      </c>
      <c r="I4669" s="267" t="s">
        <v>28</v>
      </c>
      <c r="J4669" s="267" t="s">
        <v>29</v>
      </c>
      <c r="K4669" s="267" t="s">
        <v>30</v>
      </c>
      <c r="O4669" s="46"/>
      <c r="P4669" s="46"/>
      <c r="Q4669" s="46"/>
      <c r="R4669" s="46"/>
      <c r="S4669" s="46"/>
      <c r="T4669" s="46"/>
      <c r="U4669" s="46"/>
      <c r="V4669" s="46"/>
      <c r="W4669" s="46"/>
      <c r="X4669" s="46"/>
      <c r="Y4669" s="46"/>
    </row>
    <row r="4670" spans="1:25" ht="15" customHeight="1" x14ac:dyDescent="0.2">
      <c r="A4670" s="46"/>
      <c r="B4670" s="260" t="s">
        <v>918</v>
      </c>
      <c r="C4670" s="275" t="s">
        <v>2011</v>
      </c>
      <c r="D4670" s="260" t="s">
        <v>47</v>
      </c>
      <c r="E4670" s="260" t="s">
        <v>2012</v>
      </c>
      <c r="F4670" s="388" t="s">
        <v>4041</v>
      </c>
      <c r="G4670" s="388"/>
      <c r="H4670" s="274" t="s">
        <v>950</v>
      </c>
      <c r="I4670" s="277">
        <v>1</v>
      </c>
      <c r="J4670" s="276">
        <v>1.07</v>
      </c>
      <c r="K4670" s="276">
        <v>1.07</v>
      </c>
      <c r="O4670" s="46"/>
      <c r="P4670" s="46"/>
      <c r="Q4670" s="46"/>
      <c r="R4670" s="46"/>
      <c r="S4670" s="46"/>
      <c r="T4670" s="46"/>
      <c r="U4670" s="46"/>
      <c r="V4670" s="46"/>
      <c r="W4670" s="46"/>
      <c r="X4670" s="46"/>
      <c r="Y4670" s="46"/>
    </row>
    <row r="4671" spans="1:25" ht="15" customHeight="1" x14ac:dyDescent="0.2">
      <c r="A4671" s="46"/>
      <c r="B4671" s="262" t="s">
        <v>919</v>
      </c>
      <c r="C4671" s="284" t="s">
        <v>2015</v>
      </c>
      <c r="D4671" s="262" t="s">
        <v>47</v>
      </c>
      <c r="E4671" s="262" t="s">
        <v>2016</v>
      </c>
      <c r="F4671" s="389" t="s">
        <v>4042</v>
      </c>
      <c r="G4671" s="389"/>
      <c r="H4671" s="283" t="s">
        <v>49</v>
      </c>
      <c r="I4671" s="286">
        <v>6.6699999999999995E-5</v>
      </c>
      <c r="J4671" s="285">
        <v>16149.52</v>
      </c>
      <c r="K4671" s="285">
        <v>1.07</v>
      </c>
      <c r="O4671" s="46"/>
      <c r="P4671" s="46"/>
      <c r="Q4671" s="46"/>
      <c r="R4671" s="46"/>
      <c r="S4671" s="46"/>
      <c r="T4671" s="46"/>
      <c r="U4671" s="46"/>
      <c r="V4671" s="46"/>
      <c r="W4671" s="46"/>
      <c r="X4671" s="46"/>
      <c r="Y4671" s="46"/>
    </row>
    <row r="4672" spans="1:25" ht="15" customHeight="1" x14ac:dyDescent="0.2">
      <c r="A4672" s="46"/>
      <c r="B4672" s="263"/>
      <c r="C4672" s="263"/>
      <c r="D4672" s="263"/>
      <c r="E4672" s="263"/>
      <c r="F4672" s="263" t="s">
        <v>924</v>
      </c>
      <c r="G4672" s="289">
        <v>0</v>
      </c>
      <c r="H4672" s="263" t="s">
        <v>925</v>
      </c>
      <c r="I4672" s="289">
        <v>0</v>
      </c>
      <c r="J4672" s="263" t="s">
        <v>926</v>
      </c>
      <c r="K4672" s="289">
        <v>0</v>
      </c>
      <c r="O4672" s="46"/>
      <c r="P4672" s="46"/>
      <c r="Q4672" s="46"/>
      <c r="R4672" s="46"/>
      <c r="S4672" s="46"/>
      <c r="T4672" s="46"/>
      <c r="U4672" s="46"/>
      <c r="V4672" s="46"/>
      <c r="W4672" s="46"/>
      <c r="X4672" s="46"/>
      <c r="Y4672" s="46"/>
    </row>
    <row r="4673" spans="1:25" ht="15" customHeight="1" thickBot="1" x14ac:dyDescent="0.25">
      <c r="A4673" s="46"/>
      <c r="B4673" s="263"/>
      <c r="C4673" s="263"/>
      <c r="D4673" s="263"/>
      <c r="E4673" s="263"/>
      <c r="F4673" s="263" t="s">
        <v>927</v>
      </c>
      <c r="G4673" s="289">
        <v>0.22</v>
      </c>
      <c r="H4673" s="263"/>
      <c r="I4673" s="386" t="s">
        <v>928</v>
      </c>
      <c r="J4673" s="386"/>
      <c r="K4673" s="289">
        <v>1.29</v>
      </c>
      <c r="O4673" s="46"/>
      <c r="P4673" s="46"/>
      <c r="Q4673" s="46"/>
      <c r="R4673" s="46"/>
      <c r="S4673" s="46"/>
      <c r="T4673" s="46"/>
      <c r="U4673" s="46"/>
      <c r="V4673" s="46"/>
      <c r="W4673" s="46"/>
      <c r="X4673" s="46"/>
      <c r="Y4673" s="46"/>
    </row>
    <row r="4674" spans="1:25" ht="15" customHeight="1" thickTop="1" x14ac:dyDescent="0.2">
      <c r="A4674" s="46"/>
      <c r="B4674" s="278"/>
      <c r="C4674" s="278"/>
      <c r="D4674" s="278"/>
      <c r="E4674" s="278"/>
      <c r="F4674" s="278"/>
      <c r="G4674" s="278"/>
      <c r="H4674" s="278"/>
      <c r="I4674" s="278"/>
      <c r="J4674" s="278"/>
      <c r="K4674" s="278"/>
      <c r="O4674" s="46"/>
      <c r="P4674" s="46"/>
      <c r="Q4674" s="46"/>
      <c r="R4674" s="46"/>
      <c r="S4674" s="46"/>
      <c r="T4674" s="46"/>
      <c r="U4674" s="46"/>
      <c r="V4674" s="46"/>
      <c r="W4674" s="46"/>
      <c r="X4674" s="46"/>
      <c r="Y4674" s="46"/>
    </row>
    <row r="4675" spans="1:25" ht="15" customHeight="1" x14ac:dyDescent="0.2">
      <c r="A4675" s="46"/>
      <c r="B4675" s="259"/>
      <c r="C4675" s="267" t="s">
        <v>24</v>
      </c>
      <c r="D4675" s="259" t="s">
        <v>25</v>
      </c>
      <c r="E4675" s="259" t="s">
        <v>26</v>
      </c>
      <c r="F4675" s="387" t="s">
        <v>917</v>
      </c>
      <c r="G4675" s="387"/>
      <c r="H4675" s="271" t="s">
        <v>27</v>
      </c>
      <c r="I4675" s="267" t="s">
        <v>28</v>
      </c>
      <c r="J4675" s="267" t="s">
        <v>29</v>
      </c>
      <c r="K4675" s="267" t="s">
        <v>30</v>
      </c>
      <c r="O4675" s="46"/>
      <c r="P4675" s="46"/>
      <c r="Q4675" s="46"/>
      <c r="R4675" s="46"/>
      <c r="S4675" s="46"/>
      <c r="T4675" s="46"/>
      <c r="U4675" s="46"/>
      <c r="V4675" s="46"/>
      <c r="W4675" s="46"/>
      <c r="X4675" s="46"/>
      <c r="Y4675" s="46"/>
    </row>
    <row r="4676" spans="1:25" ht="15" customHeight="1" x14ac:dyDescent="0.2">
      <c r="A4676" s="46"/>
      <c r="B4676" s="260" t="s">
        <v>918</v>
      </c>
      <c r="C4676" s="275" t="s">
        <v>2013</v>
      </c>
      <c r="D4676" s="260" t="s">
        <v>47</v>
      </c>
      <c r="E4676" s="260" t="s">
        <v>2014</v>
      </c>
      <c r="F4676" s="388" t="s">
        <v>4041</v>
      </c>
      <c r="G4676" s="388"/>
      <c r="H4676" s="274" t="s">
        <v>950</v>
      </c>
      <c r="I4676" s="277">
        <v>1</v>
      </c>
      <c r="J4676" s="276">
        <v>6.59</v>
      </c>
      <c r="K4676" s="276">
        <v>6.59</v>
      </c>
      <c r="O4676" s="46"/>
      <c r="P4676" s="46"/>
      <c r="Q4676" s="46"/>
      <c r="R4676" s="46"/>
      <c r="S4676" s="46"/>
      <c r="T4676" s="46"/>
      <c r="U4676" s="46"/>
      <c r="V4676" s="46"/>
      <c r="W4676" s="46"/>
      <c r="X4676" s="46"/>
      <c r="Y4676" s="46"/>
    </row>
    <row r="4677" spans="1:25" ht="15" customHeight="1" x14ac:dyDescent="0.2">
      <c r="A4677" s="46"/>
      <c r="B4677" s="262" t="s">
        <v>919</v>
      </c>
      <c r="C4677" s="284" t="s">
        <v>2017</v>
      </c>
      <c r="D4677" s="262" t="s">
        <v>47</v>
      </c>
      <c r="E4677" s="262" t="s">
        <v>2018</v>
      </c>
      <c r="F4677" s="389" t="s">
        <v>923</v>
      </c>
      <c r="G4677" s="389"/>
      <c r="H4677" s="283" t="s">
        <v>1075</v>
      </c>
      <c r="I4677" s="286">
        <v>1.03</v>
      </c>
      <c r="J4677" s="285">
        <v>6.4</v>
      </c>
      <c r="K4677" s="285">
        <v>6.59</v>
      </c>
      <c r="O4677" s="46"/>
      <c r="P4677" s="46"/>
      <c r="Q4677" s="46"/>
      <c r="R4677" s="46"/>
      <c r="S4677" s="46"/>
      <c r="T4677" s="46"/>
      <c r="U4677" s="46"/>
      <c r="V4677" s="46"/>
      <c r="W4677" s="46"/>
      <c r="X4677" s="46"/>
      <c r="Y4677" s="46"/>
    </row>
    <row r="4678" spans="1:25" ht="15" customHeight="1" x14ac:dyDescent="0.2">
      <c r="A4678" s="46"/>
      <c r="B4678" s="263"/>
      <c r="C4678" s="263"/>
      <c r="D4678" s="263"/>
      <c r="E4678" s="263"/>
      <c r="F4678" s="263" t="s">
        <v>924</v>
      </c>
      <c r="G4678" s="289">
        <v>0</v>
      </c>
      <c r="H4678" s="263" t="s">
        <v>925</v>
      </c>
      <c r="I4678" s="289">
        <v>0</v>
      </c>
      <c r="J4678" s="263" t="s">
        <v>926</v>
      </c>
      <c r="K4678" s="289">
        <v>0</v>
      </c>
      <c r="O4678" s="46"/>
      <c r="P4678" s="46"/>
      <c r="Q4678" s="46"/>
      <c r="R4678" s="46"/>
      <c r="S4678" s="46"/>
      <c r="T4678" s="46"/>
      <c r="U4678" s="46"/>
      <c r="V4678" s="46"/>
      <c r="W4678" s="46"/>
      <c r="X4678" s="46"/>
      <c r="Y4678" s="46"/>
    </row>
    <row r="4679" spans="1:25" ht="15" customHeight="1" thickBot="1" x14ac:dyDescent="0.25">
      <c r="A4679" s="46"/>
      <c r="B4679" s="263"/>
      <c r="C4679" s="263"/>
      <c r="D4679" s="263"/>
      <c r="E4679" s="263"/>
      <c r="F4679" s="263" t="s">
        <v>927</v>
      </c>
      <c r="G4679" s="289">
        <v>1.37</v>
      </c>
      <c r="H4679" s="263"/>
      <c r="I4679" s="386" t="s">
        <v>928</v>
      </c>
      <c r="J4679" s="386"/>
      <c r="K4679" s="289">
        <v>7.96</v>
      </c>
      <c r="O4679" s="46"/>
      <c r="P4679" s="46"/>
      <c r="Q4679" s="46"/>
      <c r="R4679" s="46"/>
      <c r="S4679" s="46"/>
      <c r="T4679" s="46"/>
      <c r="U4679" s="46"/>
      <c r="V4679" s="46"/>
      <c r="W4679" s="46"/>
      <c r="X4679" s="46"/>
      <c r="Y4679" s="46"/>
    </row>
    <row r="4680" spans="1:25" ht="15" customHeight="1" thickTop="1" x14ac:dyDescent="0.2">
      <c r="A4680" s="46"/>
      <c r="B4680" s="278"/>
      <c r="C4680" s="278"/>
      <c r="D4680" s="278"/>
      <c r="E4680" s="278"/>
      <c r="F4680" s="278"/>
      <c r="G4680" s="278"/>
      <c r="H4680" s="278"/>
      <c r="I4680" s="278"/>
      <c r="J4680" s="278"/>
      <c r="K4680" s="278"/>
      <c r="O4680" s="46"/>
      <c r="P4680" s="46"/>
      <c r="Q4680" s="46"/>
      <c r="R4680" s="46"/>
      <c r="S4680" s="46"/>
      <c r="T4680" s="46"/>
      <c r="U4680" s="46"/>
      <c r="V4680" s="46"/>
      <c r="W4680" s="46"/>
      <c r="X4680" s="46"/>
      <c r="Y4680" s="46"/>
    </row>
    <row r="4681" spans="1:25" ht="15" customHeight="1" x14ac:dyDescent="0.2">
      <c r="A4681" s="46"/>
      <c r="B4681" s="259"/>
      <c r="C4681" s="267" t="s">
        <v>24</v>
      </c>
      <c r="D4681" s="259" t="s">
        <v>25</v>
      </c>
      <c r="E4681" s="259" t="s">
        <v>26</v>
      </c>
      <c r="F4681" s="387" t="s">
        <v>917</v>
      </c>
      <c r="G4681" s="387"/>
      <c r="H4681" s="271" t="s">
        <v>27</v>
      </c>
      <c r="I4681" s="267" t="s">
        <v>28</v>
      </c>
      <c r="J4681" s="267" t="s">
        <v>29</v>
      </c>
      <c r="K4681" s="267" t="s">
        <v>30</v>
      </c>
      <c r="O4681" s="46"/>
      <c r="P4681" s="46"/>
      <c r="Q4681" s="46"/>
      <c r="R4681" s="46"/>
      <c r="S4681" s="46"/>
      <c r="T4681" s="46"/>
      <c r="U4681" s="46"/>
      <c r="V4681" s="46"/>
      <c r="W4681" s="46"/>
      <c r="X4681" s="46"/>
      <c r="Y4681" s="46"/>
    </row>
    <row r="4682" spans="1:25" ht="15" customHeight="1" x14ac:dyDescent="0.2">
      <c r="A4682" s="46"/>
      <c r="B4682" s="260" t="s">
        <v>918</v>
      </c>
      <c r="C4682" s="275" t="s">
        <v>2019</v>
      </c>
      <c r="D4682" s="260" t="s">
        <v>47</v>
      </c>
      <c r="E4682" s="260" t="s">
        <v>2020</v>
      </c>
      <c r="F4682" s="388" t="s">
        <v>3985</v>
      </c>
      <c r="G4682" s="388"/>
      <c r="H4682" s="274" t="s">
        <v>1041</v>
      </c>
      <c r="I4682" s="277">
        <v>1</v>
      </c>
      <c r="J4682" s="276">
        <v>0.87</v>
      </c>
      <c r="K4682" s="276">
        <v>0.87</v>
      </c>
      <c r="O4682" s="46"/>
      <c r="P4682" s="46"/>
      <c r="Q4682" s="46"/>
      <c r="R4682" s="46"/>
      <c r="S4682" s="46"/>
      <c r="T4682" s="46"/>
      <c r="U4682" s="46"/>
      <c r="V4682" s="46"/>
      <c r="W4682" s="46"/>
      <c r="X4682" s="46"/>
      <c r="Y4682" s="46"/>
    </row>
    <row r="4683" spans="1:25" ht="15" customHeight="1" x14ac:dyDescent="0.2">
      <c r="A4683" s="46"/>
      <c r="B4683" s="261" t="s">
        <v>953</v>
      </c>
      <c r="C4683" s="280" t="s">
        <v>2023</v>
      </c>
      <c r="D4683" s="261" t="s">
        <v>47</v>
      </c>
      <c r="E4683" s="261" t="s">
        <v>2024</v>
      </c>
      <c r="F4683" s="385" t="s">
        <v>4041</v>
      </c>
      <c r="G4683" s="385"/>
      <c r="H4683" s="279" t="s">
        <v>950</v>
      </c>
      <c r="I4683" s="282">
        <v>1</v>
      </c>
      <c r="J4683" s="281">
        <v>0.69</v>
      </c>
      <c r="K4683" s="281">
        <v>0.69</v>
      </c>
      <c r="O4683" s="46"/>
      <c r="P4683" s="46"/>
      <c r="Q4683" s="46"/>
      <c r="R4683" s="46"/>
      <c r="S4683" s="46"/>
      <c r="T4683" s="46"/>
      <c r="U4683" s="46"/>
      <c r="V4683" s="46"/>
      <c r="W4683" s="46"/>
      <c r="X4683" s="46"/>
      <c r="Y4683" s="46"/>
    </row>
    <row r="4684" spans="1:25" ht="15" customHeight="1" x14ac:dyDescent="0.2">
      <c r="A4684" s="46"/>
      <c r="B4684" s="261" t="s">
        <v>953</v>
      </c>
      <c r="C4684" s="280" t="s">
        <v>2021</v>
      </c>
      <c r="D4684" s="261" t="s">
        <v>47</v>
      </c>
      <c r="E4684" s="261" t="s">
        <v>2022</v>
      </c>
      <c r="F4684" s="385" t="s">
        <v>4041</v>
      </c>
      <c r="G4684" s="385"/>
      <c r="H4684" s="279" t="s">
        <v>950</v>
      </c>
      <c r="I4684" s="282">
        <v>1</v>
      </c>
      <c r="J4684" s="281">
        <v>0.18</v>
      </c>
      <c r="K4684" s="281">
        <v>0.18</v>
      </c>
      <c r="O4684" s="46"/>
      <c r="P4684" s="46"/>
      <c r="Q4684" s="46"/>
      <c r="R4684" s="46"/>
      <c r="S4684" s="46"/>
      <c r="T4684" s="46"/>
      <c r="U4684" s="46"/>
      <c r="V4684" s="46"/>
      <c r="W4684" s="46"/>
      <c r="X4684" s="46"/>
      <c r="Y4684" s="46"/>
    </row>
    <row r="4685" spans="1:25" ht="15" customHeight="1" x14ac:dyDescent="0.2">
      <c r="A4685" s="46"/>
      <c r="B4685" s="263"/>
      <c r="C4685" s="263"/>
      <c r="D4685" s="263"/>
      <c r="E4685" s="263"/>
      <c r="F4685" s="263" t="s">
        <v>924</v>
      </c>
      <c r="G4685" s="289">
        <v>0</v>
      </c>
      <c r="H4685" s="263" t="s">
        <v>925</v>
      </c>
      <c r="I4685" s="289">
        <v>0</v>
      </c>
      <c r="J4685" s="263" t="s">
        <v>926</v>
      </c>
      <c r="K4685" s="289">
        <v>0</v>
      </c>
      <c r="O4685" s="46"/>
      <c r="P4685" s="46"/>
      <c r="Q4685" s="46"/>
      <c r="R4685" s="46"/>
      <c r="S4685" s="46"/>
      <c r="T4685" s="46"/>
      <c r="U4685" s="46"/>
      <c r="V4685" s="46"/>
      <c r="W4685" s="46"/>
      <c r="X4685" s="46"/>
      <c r="Y4685" s="46"/>
    </row>
    <row r="4686" spans="1:25" ht="15" customHeight="1" thickBot="1" x14ac:dyDescent="0.25">
      <c r="A4686" s="46"/>
      <c r="B4686" s="263"/>
      <c r="C4686" s="263"/>
      <c r="D4686" s="263"/>
      <c r="E4686" s="263"/>
      <c r="F4686" s="263" t="s">
        <v>927</v>
      </c>
      <c r="G4686" s="289">
        <v>0.18</v>
      </c>
      <c r="H4686" s="263"/>
      <c r="I4686" s="386" t="s">
        <v>928</v>
      </c>
      <c r="J4686" s="386"/>
      <c r="K4686" s="289">
        <v>1.05</v>
      </c>
      <c r="O4686" s="46"/>
      <c r="P4686" s="46"/>
      <c r="Q4686" s="46"/>
      <c r="R4686" s="46"/>
      <c r="S4686" s="46"/>
      <c r="T4686" s="46"/>
      <c r="U4686" s="46"/>
      <c r="V4686" s="46"/>
      <c r="W4686" s="46"/>
      <c r="X4686" s="46"/>
      <c r="Y4686" s="46"/>
    </row>
    <row r="4687" spans="1:25" ht="15" customHeight="1" thickTop="1" x14ac:dyDescent="0.2">
      <c r="A4687" s="46"/>
      <c r="B4687" s="278"/>
      <c r="C4687" s="278"/>
      <c r="D4687" s="278"/>
      <c r="E4687" s="278"/>
      <c r="F4687" s="278"/>
      <c r="G4687" s="278"/>
      <c r="H4687" s="278"/>
      <c r="I4687" s="278"/>
      <c r="J4687" s="278"/>
      <c r="K4687" s="278"/>
      <c r="O4687" s="46"/>
      <c r="P4687" s="46"/>
      <c r="Q4687" s="46"/>
      <c r="R4687" s="46"/>
      <c r="S4687" s="46"/>
      <c r="T4687" s="46"/>
      <c r="U4687" s="46"/>
      <c r="V4687" s="46"/>
      <c r="W4687" s="46"/>
      <c r="X4687" s="46"/>
      <c r="Y4687" s="46"/>
    </row>
    <row r="4688" spans="1:25" ht="15" customHeight="1" x14ac:dyDescent="0.2">
      <c r="A4688" s="46"/>
      <c r="B4688" s="259"/>
      <c r="C4688" s="267" t="s">
        <v>24</v>
      </c>
      <c r="D4688" s="259" t="s">
        <v>25</v>
      </c>
      <c r="E4688" s="259" t="s">
        <v>26</v>
      </c>
      <c r="F4688" s="387" t="s">
        <v>917</v>
      </c>
      <c r="G4688" s="387"/>
      <c r="H4688" s="271" t="s">
        <v>27</v>
      </c>
      <c r="I4688" s="267" t="s">
        <v>28</v>
      </c>
      <c r="J4688" s="267" t="s">
        <v>29</v>
      </c>
      <c r="K4688" s="267" t="s">
        <v>30</v>
      </c>
      <c r="O4688" s="46"/>
      <c r="P4688" s="46"/>
      <c r="Q4688" s="46"/>
      <c r="R4688" s="46"/>
      <c r="S4688" s="46"/>
      <c r="T4688" s="46"/>
      <c r="U4688" s="46"/>
      <c r="V4688" s="46"/>
      <c r="W4688" s="46"/>
      <c r="X4688" s="46"/>
      <c r="Y4688" s="46"/>
    </row>
    <row r="4689" spans="1:25" ht="15" customHeight="1" x14ac:dyDescent="0.2">
      <c r="A4689" s="46"/>
      <c r="B4689" s="260" t="s">
        <v>918</v>
      </c>
      <c r="C4689" s="275" t="s">
        <v>2025</v>
      </c>
      <c r="D4689" s="260" t="s">
        <v>47</v>
      </c>
      <c r="E4689" s="260" t="s">
        <v>2026</v>
      </c>
      <c r="F4689" s="388" t="s">
        <v>3985</v>
      </c>
      <c r="G4689" s="388"/>
      <c r="H4689" s="274" t="s">
        <v>1035</v>
      </c>
      <c r="I4689" s="277">
        <v>1</v>
      </c>
      <c r="J4689" s="276">
        <v>6.72</v>
      </c>
      <c r="K4689" s="276">
        <v>6.72</v>
      </c>
      <c r="O4689" s="46"/>
      <c r="P4689" s="46"/>
      <c r="Q4689" s="46"/>
      <c r="R4689" s="46"/>
      <c r="S4689" s="46"/>
      <c r="T4689" s="46"/>
      <c r="U4689" s="46"/>
      <c r="V4689" s="46"/>
      <c r="W4689" s="46"/>
      <c r="X4689" s="46"/>
      <c r="Y4689" s="46"/>
    </row>
    <row r="4690" spans="1:25" ht="15" customHeight="1" x14ac:dyDescent="0.2">
      <c r="A4690" s="46"/>
      <c r="B4690" s="261" t="s">
        <v>953</v>
      </c>
      <c r="C4690" s="280" t="s">
        <v>2023</v>
      </c>
      <c r="D4690" s="261" t="s">
        <v>47</v>
      </c>
      <c r="E4690" s="261" t="s">
        <v>2024</v>
      </c>
      <c r="F4690" s="385" t="s">
        <v>4041</v>
      </c>
      <c r="G4690" s="385"/>
      <c r="H4690" s="279" t="s">
        <v>950</v>
      </c>
      <c r="I4690" s="282">
        <v>1</v>
      </c>
      <c r="J4690" s="281">
        <v>0.69</v>
      </c>
      <c r="K4690" s="281">
        <v>0.69</v>
      </c>
      <c r="O4690" s="46"/>
      <c r="P4690" s="46"/>
      <c r="Q4690" s="46"/>
      <c r="R4690" s="46"/>
      <c r="S4690" s="46"/>
      <c r="T4690" s="46"/>
      <c r="U4690" s="46"/>
      <c r="V4690" s="46"/>
      <c r="W4690" s="46"/>
      <c r="X4690" s="46"/>
      <c r="Y4690" s="46"/>
    </row>
    <row r="4691" spans="1:25" ht="15" customHeight="1" x14ac:dyDescent="0.2">
      <c r="A4691" s="46"/>
      <c r="B4691" s="261" t="s">
        <v>953</v>
      </c>
      <c r="C4691" s="280" t="s">
        <v>2027</v>
      </c>
      <c r="D4691" s="261" t="s">
        <v>47</v>
      </c>
      <c r="E4691" s="261" t="s">
        <v>2028</v>
      </c>
      <c r="F4691" s="385" t="s">
        <v>4041</v>
      </c>
      <c r="G4691" s="385"/>
      <c r="H4691" s="279" t="s">
        <v>950</v>
      </c>
      <c r="I4691" s="282">
        <v>1</v>
      </c>
      <c r="J4691" s="281">
        <v>4.99</v>
      </c>
      <c r="K4691" s="281">
        <v>4.99</v>
      </c>
      <c r="O4691" s="46"/>
      <c r="P4691" s="46"/>
      <c r="Q4691" s="46"/>
      <c r="R4691" s="46"/>
      <c r="S4691" s="46"/>
      <c r="T4691" s="46"/>
      <c r="U4691" s="46"/>
      <c r="V4691" s="46"/>
      <c r="W4691" s="46"/>
      <c r="X4691" s="46"/>
      <c r="Y4691" s="46"/>
    </row>
    <row r="4692" spans="1:25" ht="15" customHeight="1" x14ac:dyDescent="0.2">
      <c r="A4692" s="46"/>
      <c r="B4692" s="261" t="s">
        <v>953</v>
      </c>
      <c r="C4692" s="280" t="s">
        <v>2029</v>
      </c>
      <c r="D4692" s="261" t="s">
        <v>47</v>
      </c>
      <c r="E4692" s="261" t="s">
        <v>2030</v>
      </c>
      <c r="F4692" s="385" t="s">
        <v>4041</v>
      </c>
      <c r="G4692" s="385"/>
      <c r="H4692" s="279" t="s">
        <v>950</v>
      </c>
      <c r="I4692" s="282">
        <v>1</v>
      </c>
      <c r="J4692" s="281">
        <v>0.86</v>
      </c>
      <c r="K4692" s="281">
        <v>0.86</v>
      </c>
      <c r="O4692" s="46"/>
      <c r="P4692" s="46"/>
      <c r="Q4692" s="46"/>
      <c r="R4692" s="46"/>
      <c r="S4692" s="46"/>
      <c r="T4692" s="46"/>
      <c r="U4692" s="46"/>
      <c r="V4692" s="46"/>
      <c r="W4692" s="46"/>
      <c r="X4692" s="46"/>
      <c r="Y4692" s="46"/>
    </row>
    <row r="4693" spans="1:25" ht="15" customHeight="1" x14ac:dyDescent="0.2">
      <c r="A4693" s="46"/>
      <c r="B4693" s="261" t="s">
        <v>953</v>
      </c>
      <c r="C4693" s="280" t="s">
        <v>2021</v>
      </c>
      <c r="D4693" s="261" t="s">
        <v>47</v>
      </c>
      <c r="E4693" s="261" t="s">
        <v>2022</v>
      </c>
      <c r="F4693" s="385" t="s">
        <v>4041</v>
      </c>
      <c r="G4693" s="385"/>
      <c r="H4693" s="279" t="s">
        <v>950</v>
      </c>
      <c r="I4693" s="282">
        <v>1</v>
      </c>
      <c r="J4693" s="281">
        <v>0.18</v>
      </c>
      <c r="K4693" s="281">
        <v>0.18</v>
      </c>
      <c r="O4693" s="46"/>
      <c r="P4693" s="46"/>
      <c r="Q4693" s="46"/>
      <c r="R4693" s="46"/>
      <c r="S4693" s="46"/>
      <c r="T4693" s="46"/>
      <c r="U4693" s="46"/>
      <c r="V4693" s="46"/>
      <c r="W4693" s="46"/>
      <c r="X4693" s="46"/>
      <c r="Y4693" s="46"/>
    </row>
    <row r="4694" spans="1:25" ht="15" customHeight="1" x14ac:dyDescent="0.2">
      <c r="A4694" s="46"/>
      <c r="B4694" s="263"/>
      <c r="C4694" s="263"/>
      <c r="D4694" s="263"/>
      <c r="E4694" s="263"/>
      <c r="F4694" s="263" t="s">
        <v>924</v>
      </c>
      <c r="G4694" s="289">
        <v>0</v>
      </c>
      <c r="H4694" s="263" t="s">
        <v>925</v>
      </c>
      <c r="I4694" s="289">
        <v>0</v>
      </c>
      <c r="J4694" s="263" t="s">
        <v>926</v>
      </c>
      <c r="K4694" s="289">
        <v>0</v>
      </c>
      <c r="O4694" s="46"/>
      <c r="P4694" s="46"/>
      <c r="Q4694" s="46"/>
      <c r="R4694" s="46"/>
      <c r="S4694" s="46"/>
      <c r="T4694" s="46"/>
      <c r="U4694" s="46"/>
      <c r="V4694" s="46"/>
      <c r="W4694" s="46"/>
      <c r="X4694" s="46"/>
      <c r="Y4694" s="46"/>
    </row>
    <row r="4695" spans="1:25" ht="15" customHeight="1" thickBot="1" x14ac:dyDescent="0.25">
      <c r="A4695" s="46"/>
      <c r="B4695" s="263"/>
      <c r="C4695" s="263"/>
      <c r="D4695" s="263"/>
      <c r="E4695" s="263"/>
      <c r="F4695" s="263" t="s">
        <v>927</v>
      </c>
      <c r="G4695" s="289">
        <v>1.39</v>
      </c>
      <c r="H4695" s="263"/>
      <c r="I4695" s="386" t="s">
        <v>928</v>
      </c>
      <c r="J4695" s="386"/>
      <c r="K4695" s="289">
        <v>8.11</v>
      </c>
      <c r="O4695" s="46"/>
      <c r="P4695" s="46"/>
      <c r="Q4695" s="46"/>
      <c r="R4695" s="46"/>
      <c r="S4695" s="46"/>
      <c r="T4695" s="46"/>
      <c r="U4695" s="46"/>
      <c r="V4695" s="46"/>
      <c r="W4695" s="46"/>
      <c r="X4695" s="46"/>
      <c r="Y4695" s="46"/>
    </row>
    <row r="4696" spans="1:25" ht="15" customHeight="1" thickTop="1" x14ac:dyDescent="0.2">
      <c r="A4696" s="46"/>
      <c r="B4696" s="278"/>
      <c r="C4696" s="278"/>
      <c r="D4696" s="278"/>
      <c r="E4696" s="278"/>
      <c r="F4696" s="278"/>
      <c r="G4696" s="278"/>
      <c r="H4696" s="278"/>
      <c r="I4696" s="278"/>
      <c r="J4696" s="278"/>
      <c r="K4696" s="278"/>
      <c r="O4696" s="46"/>
      <c r="P4696" s="46"/>
      <c r="Q4696" s="46"/>
      <c r="R4696" s="46"/>
      <c r="S4696" s="46"/>
      <c r="T4696" s="46"/>
      <c r="U4696" s="46"/>
      <c r="V4696" s="46"/>
      <c r="W4696" s="46"/>
      <c r="X4696" s="46"/>
      <c r="Y4696" s="46"/>
    </row>
    <row r="4697" spans="1:25" ht="15" customHeight="1" x14ac:dyDescent="0.2">
      <c r="A4697" s="46"/>
      <c r="B4697" s="259"/>
      <c r="C4697" s="267" t="s">
        <v>24</v>
      </c>
      <c r="D4697" s="259" t="s">
        <v>25</v>
      </c>
      <c r="E4697" s="259" t="s">
        <v>26</v>
      </c>
      <c r="F4697" s="387" t="s">
        <v>917</v>
      </c>
      <c r="G4697" s="387"/>
      <c r="H4697" s="271" t="s">
        <v>27</v>
      </c>
      <c r="I4697" s="267" t="s">
        <v>28</v>
      </c>
      <c r="J4697" s="267" t="s">
        <v>29</v>
      </c>
      <c r="K4697" s="267" t="s">
        <v>30</v>
      </c>
      <c r="O4697" s="46"/>
      <c r="P4697" s="46"/>
      <c r="Q4697" s="46"/>
      <c r="R4697" s="46"/>
      <c r="S4697" s="46"/>
      <c r="T4697" s="46"/>
      <c r="U4697" s="46"/>
      <c r="V4697" s="46"/>
      <c r="W4697" s="46"/>
      <c r="X4697" s="46"/>
      <c r="Y4697" s="46"/>
    </row>
    <row r="4698" spans="1:25" ht="15" customHeight="1" x14ac:dyDescent="0.2">
      <c r="A4698" s="46"/>
      <c r="B4698" s="260" t="s">
        <v>918</v>
      </c>
      <c r="C4698" s="275" t="s">
        <v>2023</v>
      </c>
      <c r="D4698" s="260" t="s">
        <v>47</v>
      </c>
      <c r="E4698" s="260" t="s">
        <v>2024</v>
      </c>
      <c r="F4698" s="388" t="s">
        <v>4041</v>
      </c>
      <c r="G4698" s="388"/>
      <c r="H4698" s="274" t="s">
        <v>950</v>
      </c>
      <c r="I4698" s="277">
        <v>1</v>
      </c>
      <c r="J4698" s="276">
        <v>0.69</v>
      </c>
      <c r="K4698" s="276">
        <v>0.69</v>
      </c>
      <c r="O4698" s="46"/>
      <c r="P4698" s="46"/>
      <c r="Q4698" s="46"/>
      <c r="R4698" s="46"/>
      <c r="S4698" s="46"/>
      <c r="T4698" s="46"/>
      <c r="U4698" s="46"/>
      <c r="V4698" s="46"/>
      <c r="W4698" s="46"/>
      <c r="X4698" s="46"/>
      <c r="Y4698" s="46"/>
    </row>
    <row r="4699" spans="1:25" ht="15" customHeight="1" x14ac:dyDescent="0.2">
      <c r="A4699" s="46"/>
      <c r="B4699" s="262" t="s">
        <v>919</v>
      </c>
      <c r="C4699" s="284" t="s">
        <v>2031</v>
      </c>
      <c r="D4699" s="262" t="s">
        <v>47</v>
      </c>
      <c r="E4699" s="262" t="s">
        <v>2032</v>
      </c>
      <c r="F4699" s="389" t="s">
        <v>4042</v>
      </c>
      <c r="G4699" s="389"/>
      <c r="H4699" s="283" t="s">
        <v>49</v>
      </c>
      <c r="I4699" s="286">
        <v>5.3300000000000001E-5</v>
      </c>
      <c r="J4699" s="285">
        <v>13032.95</v>
      </c>
      <c r="K4699" s="285">
        <v>0.69</v>
      </c>
      <c r="O4699" s="46"/>
      <c r="P4699" s="46"/>
      <c r="Q4699" s="46"/>
      <c r="R4699" s="46"/>
      <c r="S4699" s="46"/>
      <c r="T4699" s="46"/>
      <c r="U4699" s="46"/>
      <c r="V4699" s="46"/>
      <c r="W4699" s="46"/>
      <c r="X4699" s="46"/>
      <c r="Y4699" s="46"/>
    </row>
    <row r="4700" spans="1:25" ht="15" customHeight="1" x14ac:dyDescent="0.2">
      <c r="A4700" s="46"/>
      <c r="B4700" s="263"/>
      <c r="C4700" s="263"/>
      <c r="D4700" s="263"/>
      <c r="E4700" s="263"/>
      <c r="F4700" s="263" t="s">
        <v>924</v>
      </c>
      <c r="G4700" s="289">
        <v>0</v>
      </c>
      <c r="H4700" s="263" t="s">
        <v>925</v>
      </c>
      <c r="I4700" s="289">
        <v>0</v>
      </c>
      <c r="J4700" s="263" t="s">
        <v>926</v>
      </c>
      <c r="K4700" s="289">
        <v>0</v>
      </c>
      <c r="O4700" s="46"/>
      <c r="P4700" s="46"/>
      <c r="Q4700" s="46"/>
      <c r="R4700" s="46"/>
      <c r="S4700" s="46"/>
      <c r="T4700" s="46"/>
      <c r="U4700" s="46"/>
      <c r="V4700" s="46"/>
      <c r="W4700" s="46"/>
      <c r="X4700" s="46"/>
      <c r="Y4700" s="46"/>
    </row>
    <row r="4701" spans="1:25" ht="15" customHeight="1" thickBot="1" x14ac:dyDescent="0.25">
      <c r="A4701" s="46"/>
      <c r="B4701" s="263"/>
      <c r="C4701" s="263"/>
      <c r="D4701" s="263"/>
      <c r="E4701" s="263"/>
      <c r="F4701" s="263" t="s">
        <v>927</v>
      </c>
      <c r="G4701" s="289">
        <v>0.14000000000000001</v>
      </c>
      <c r="H4701" s="263"/>
      <c r="I4701" s="386" t="s">
        <v>928</v>
      </c>
      <c r="J4701" s="386"/>
      <c r="K4701" s="289">
        <v>0.83</v>
      </c>
      <c r="O4701" s="46"/>
      <c r="P4701" s="46"/>
      <c r="Q4701" s="46"/>
      <c r="R4701" s="46"/>
      <c r="S4701" s="46"/>
      <c r="T4701" s="46"/>
      <c r="U4701" s="46"/>
      <c r="V4701" s="46"/>
      <c r="W4701" s="46"/>
      <c r="X4701" s="46"/>
      <c r="Y4701" s="46"/>
    </row>
    <row r="4702" spans="1:25" ht="15" customHeight="1" thickTop="1" x14ac:dyDescent="0.2">
      <c r="A4702" s="46"/>
      <c r="B4702" s="278"/>
      <c r="C4702" s="278"/>
      <c r="D4702" s="278"/>
      <c r="E4702" s="278"/>
      <c r="F4702" s="278"/>
      <c r="G4702" s="278"/>
      <c r="H4702" s="278"/>
      <c r="I4702" s="278"/>
      <c r="J4702" s="278"/>
      <c r="K4702" s="278"/>
      <c r="O4702" s="46"/>
      <c r="P4702" s="46"/>
      <c r="Q4702" s="46"/>
      <c r="R4702" s="46"/>
      <c r="S4702" s="46"/>
      <c r="T4702" s="46"/>
      <c r="U4702" s="46"/>
      <c r="V4702" s="46"/>
      <c r="W4702" s="46"/>
      <c r="X4702" s="46"/>
      <c r="Y4702" s="46"/>
    </row>
    <row r="4703" spans="1:25" ht="15" customHeight="1" x14ac:dyDescent="0.2">
      <c r="A4703" s="46"/>
      <c r="B4703" s="259"/>
      <c r="C4703" s="267" t="s">
        <v>24</v>
      </c>
      <c r="D4703" s="259" t="s">
        <v>25</v>
      </c>
      <c r="E4703" s="259" t="s">
        <v>26</v>
      </c>
      <c r="F4703" s="387" t="s">
        <v>917</v>
      </c>
      <c r="G4703" s="387"/>
      <c r="H4703" s="271" t="s">
        <v>27</v>
      </c>
      <c r="I4703" s="267" t="s">
        <v>28</v>
      </c>
      <c r="J4703" s="267" t="s">
        <v>29</v>
      </c>
      <c r="K4703" s="267" t="s">
        <v>30</v>
      </c>
      <c r="O4703" s="46"/>
      <c r="P4703" s="46"/>
      <c r="Q4703" s="46"/>
      <c r="R4703" s="46"/>
      <c r="S4703" s="46"/>
      <c r="T4703" s="46"/>
      <c r="U4703" s="46"/>
      <c r="V4703" s="46"/>
      <c r="W4703" s="46"/>
      <c r="X4703" s="46"/>
      <c r="Y4703" s="46"/>
    </row>
    <row r="4704" spans="1:25" ht="15" customHeight="1" x14ac:dyDescent="0.2">
      <c r="A4704" s="46"/>
      <c r="B4704" s="260" t="s">
        <v>918</v>
      </c>
      <c r="C4704" s="275" t="s">
        <v>2021</v>
      </c>
      <c r="D4704" s="260" t="s">
        <v>47</v>
      </c>
      <c r="E4704" s="260" t="s">
        <v>2022</v>
      </c>
      <c r="F4704" s="388" t="s">
        <v>4041</v>
      </c>
      <c r="G4704" s="388"/>
      <c r="H4704" s="274" t="s">
        <v>950</v>
      </c>
      <c r="I4704" s="277">
        <v>1</v>
      </c>
      <c r="J4704" s="276">
        <v>0.18</v>
      </c>
      <c r="K4704" s="276">
        <v>0.18</v>
      </c>
      <c r="O4704" s="46"/>
      <c r="P4704" s="46"/>
      <c r="Q4704" s="46"/>
      <c r="R4704" s="46"/>
      <c r="S4704" s="46"/>
      <c r="T4704" s="46"/>
      <c r="U4704" s="46"/>
      <c r="V4704" s="46"/>
      <c r="W4704" s="46"/>
      <c r="X4704" s="46"/>
      <c r="Y4704" s="46"/>
    </row>
    <row r="4705" spans="1:25" ht="15" customHeight="1" x14ac:dyDescent="0.2">
      <c r="A4705" s="46"/>
      <c r="B4705" s="262" t="s">
        <v>919</v>
      </c>
      <c r="C4705" s="284" t="s">
        <v>2031</v>
      </c>
      <c r="D4705" s="262" t="s">
        <v>47</v>
      </c>
      <c r="E4705" s="262" t="s">
        <v>2032</v>
      </c>
      <c r="F4705" s="389" t="s">
        <v>4042</v>
      </c>
      <c r="G4705" s="389"/>
      <c r="H4705" s="283" t="s">
        <v>49</v>
      </c>
      <c r="I4705" s="286">
        <v>1.43E-5</v>
      </c>
      <c r="J4705" s="285">
        <v>13032.95</v>
      </c>
      <c r="K4705" s="285">
        <v>0.18</v>
      </c>
      <c r="O4705" s="46"/>
      <c r="P4705" s="46"/>
      <c r="Q4705" s="46"/>
      <c r="R4705" s="46"/>
      <c r="S4705" s="46"/>
      <c r="T4705" s="46"/>
      <c r="U4705" s="46"/>
      <c r="V4705" s="46"/>
      <c r="W4705" s="46"/>
      <c r="X4705" s="46"/>
      <c r="Y4705" s="46"/>
    </row>
    <row r="4706" spans="1:25" ht="15" customHeight="1" x14ac:dyDescent="0.2">
      <c r="A4706" s="46"/>
      <c r="B4706" s="263"/>
      <c r="C4706" s="263"/>
      <c r="D4706" s="263"/>
      <c r="E4706" s="263"/>
      <c r="F4706" s="263" t="s">
        <v>924</v>
      </c>
      <c r="G4706" s="289">
        <v>0</v>
      </c>
      <c r="H4706" s="263" t="s">
        <v>925</v>
      </c>
      <c r="I4706" s="289">
        <v>0</v>
      </c>
      <c r="J4706" s="263" t="s">
        <v>926</v>
      </c>
      <c r="K4706" s="289">
        <v>0</v>
      </c>
      <c r="O4706" s="46"/>
      <c r="P4706" s="46"/>
      <c r="Q4706" s="46"/>
      <c r="R4706" s="46"/>
      <c r="S4706" s="46"/>
      <c r="T4706" s="46"/>
      <c r="U4706" s="46"/>
      <c r="V4706" s="46"/>
      <c r="W4706" s="46"/>
      <c r="X4706" s="46"/>
      <c r="Y4706" s="46"/>
    </row>
    <row r="4707" spans="1:25" ht="15" customHeight="1" thickBot="1" x14ac:dyDescent="0.25">
      <c r="A4707" s="46"/>
      <c r="B4707" s="263"/>
      <c r="C4707" s="263"/>
      <c r="D4707" s="263"/>
      <c r="E4707" s="263"/>
      <c r="F4707" s="263" t="s">
        <v>927</v>
      </c>
      <c r="G4707" s="289">
        <v>0.03</v>
      </c>
      <c r="H4707" s="263"/>
      <c r="I4707" s="386" t="s">
        <v>928</v>
      </c>
      <c r="J4707" s="386"/>
      <c r="K4707" s="289">
        <v>0.21</v>
      </c>
      <c r="O4707" s="46"/>
      <c r="P4707" s="46"/>
      <c r="Q4707" s="46"/>
      <c r="R4707" s="46"/>
      <c r="S4707" s="46"/>
      <c r="T4707" s="46"/>
      <c r="U4707" s="46"/>
      <c r="V4707" s="46"/>
      <c r="W4707" s="46"/>
      <c r="X4707" s="46"/>
      <c r="Y4707" s="46"/>
    </row>
    <row r="4708" spans="1:25" ht="15" customHeight="1" thickTop="1" x14ac:dyDescent="0.2">
      <c r="A4708" s="46"/>
      <c r="B4708" s="278"/>
      <c r="C4708" s="278"/>
      <c r="D4708" s="278"/>
      <c r="E4708" s="278"/>
      <c r="F4708" s="278"/>
      <c r="G4708" s="278"/>
      <c r="H4708" s="278"/>
      <c r="I4708" s="278"/>
      <c r="J4708" s="278"/>
      <c r="K4708" s="278"/>
      <c r="O4708" s="46"/>
      <c r="P4708" s="46"/>
      <c r="Q4708" s="46"/>
      <c r="R4708" s="46"/>
      <c r="S4708" s="46"/>
      <c r="T4708" s="46"/>
      <c r="U4708" s="46"/>
      <c r="V4708" s="46"/>
      <c r="W4708" s="46"/>
      <c r="X4708" s="46"/>
      <c r="Y4708" s="46"/>
    </row>
    <row r="4709" spans="1:25" ht="15" customHeight="1" x14ac:dyDescent="0.2">
      <c r="A4709" s="46"/>
      <c r="B4709" s="259"/>
      <c r="C4709" s="267" t="s">
        <v>24</v>
      </c>
      <c r="D4709" s="259" t="s">
        <v>25</v>
      </c>
      <c r="E4709" s="259" t="s">
        <v>26</v>
      </c>
      <c r="F4709" s="387" t="s">
        <v>917</v>
      </c>
      <c r="G4709" s="387"/>
      <c r="H4709" s="271" t="s">
        <v>27</v>
      </c>
      <c r="I4709" s="267" t="s">
        <v>28</v>
      </c>
      <c r="J4709" s="267" t="s">
        <v>29</v>
      </c>
      <c r="K4709" s="267" t="s">
        <v>30</v>
      </c>
      <c r="O4709" s="46"/>
      <c r="P4709" s="46"/>
      <c r="Q4709" s="46"/>
      <c r="R4709" s="46"/>
      <c r="S4709" s="46"/>
      <c r="T4709" s="46"/>
      <c r="U4709" s="46"/>
      <c r="V4709" s="46"/>
      <c r="W4709" s="46"/>
      <c r="X4709" s="46"/>
      <c r="Y4709" s="46"/>
    </row>
    <row r="4710" spans="1:25" ht="15" customHeight="1" x14ac:dyDescent="0.2">
      <c r="A4710" s="46"/>
      <c r="B4710" s="260" t="s">
        <v>918</v>
      </c>
      <c r="C4710" s="275" t="s">
        <v>2029</v>
      </c>
      <c r="D4710" s="260" t="s">
        <v>47</v>
      </c>
      <c r="E4710" s="260" t="s">
        <v>2030</v>
      </c>
      <c r="F4710" s="388" t="s">
        <v>4041</v>
      </c>
      <c r="G4710" s="388"/>
      <c r="H4710" s="274" t="s">
        <v>950</v>
      </c>
      <c r="I4710" s="277">
        <v>1</v>
      </c>
      <c r="J4710" s="276">
        <v>0.86</v>
      </c>
      <c r="K4710" s="276">
        <v>0.86</v>
      </c>
      <c r="O4710" s="46"/>
      <c r="P4710" s="46"/>
      <c r="Q4710" s="46"/>
      <c r="R4710" s="46"/>
      <c r="S4710" s="46"/>
      <c r="T4710" s="46"/>
      <c r="U4710" s="46"/>
      <c r="V4710" s="46"/>
      <c r="W4710" s="46"/>
      <c r="X4710" s="46"/>
      <c r="Y4710" s="46"/>
    </row>
    <row r="4711" spans="1:25" ht="15" customHeight="1" x14ac:dyDescent="0.2">
      <c r="A4711" s="46"/>
      <c r="B4711" s="262" t="s">
        <v>919</v>
      </c>
      <c r="C4711" s="284" t="s">
        <v>2031</v>
      </c>
      <c r="D4711" s="262" t="s">
        <v>47</v>
      </c>
      <c r="E4711" s="262" t="s">
        <v>2032</v>
      </c>
      <c r="F4711" s="389" t="s">
        <v>4042</v>
      </c>
      <c r="G4711" s="389"/>
      <c r="H4711" s="283" t="s">
        <v>49</v>
      </c>
      <c r="I4711" s="286">
        <v>6.6699999999999995E-5</v>
      </c>
      <c r="J4711" s="285">
        <v>13032.95</v>
      </c>
      <c r="K4711" s="285">
        <v>0.86</v>
      </c>
      <c r="O4711" s="46"/>
      <c r="P4711" s="46"/>
      <c r="Q4711" s="46"/>
      <c r="R4711" s="46"/>
      <c r="S4711" s="46"/>
      <c r="T4711" s="46"/>
      <c r="U4711" s="46"/>
      <c r="V4711" s="46"/>
      <c r="W4711" s="46"/>
      <c r="X4711" s="46"/>
      <c r="Y4711" s="46"/>
    </row>
    <row r="4712" spans="1:25" ht="15" customHeight="1" x14ac:dyDescent="0.2">
      <c r="A4712" s="46"/>
      <c r="B4712" s="263"/>
      <c r="C4712" s="263"/>
      <c r="D4712" s="263"/>
      <c r="E4712" s="263"/>
      <c r="F4712" s="263" t="s">
        <v>924</v>
      </c>
      <c r="G4712" s="289">
        <v>0</v>
      </c>
      <c r="H4712" s="263" t="s">
        <v>925</v>
      </c>
      <c r="I4712" s="289">
        <v>0</v>
      </c>
      <c r="J4712" s="263" t="s">
        <v>926</v>
      </c>
      <c r="K4712" s="289">
        <v>0</v>
      </c>
      <c r="O4712" s="46"/>
      <c r="P4712" s="46"/>
      <c r="Q4712" s="46"/>
      <c r="R4712" s="46"/>
      <c r="S4712" s="46"/>
      <c r="T4712" s="46"/>
      <c r="U4712" s="46"/>
      <c r="V4712" s="46"/>
      <c r="W4712" s="46"/>
      <c r="X4712" s="46"/>
      <c r="Y4712" s="46"/>
    </row>
    <row r="4713" spans="1:25" ht="15" customHeight="1" thickBot="1" x14ac:dyDescent="0.25">
      <c r="A4713" s="46"/>
      <c r="B4713" s="263"/>
      <c r="C4713" s="263"/>
      <c r="D4713" s="263"/>
      <c r="E4713" s="263"/>
      <c r="F4713" s="263" t="s">
        <v>927</v>
      </c>
      <c r="G4713" s="289">
        <v>0.17</v>
      </c>
      <c r="H4713" s="263"/>
      <c r="I4713" s="386" t="s">
        <v>928</v>
      </c>
      <c r="J4713" s="386"/>
      <c r="K4713" s="289">
        <v>1.03</v>
      </c>
      <c r="O4713" s="46"/>
      <c r="P4713" s="46"/>
      <c r="Q4713" s="46"/>
      <c r="R4713" s="46"/>
      <c r="S4713" s="46"/>
      <c r="T4713" s="46"/>
      <c r="U4713" s="46"/>
      <c r="V4713" s="46"/>
      <c r="W4713" s="46"/>
      <c r="X4713" s="46"/>
      <c r="Y4713" s="46"/>
    </row>
    <row r="4714" spans="1:25" ht="15" customHeight="1" thickTop="1" x14ac:dyDescent="0.2">
      <c r="A4714" s="46"/>
      <c r="B4714" s="278"/>
      <c r="C4714" s="278"/>
      <c r="D4714" s="278"/>
      <c r="E4714" s="278"/>
      <c r="F4714" s="278"/>
      <c r="G4714" s="278"/>
      <c r="H4714" s="278"/>
      <c r="I4714" s="278"/>
      <c r="J4714" s="278"/>
      <c r="K4714" s="278"/>
      <c r="O4714" s="46"/>
      <c r="P4714" s="46"/>
      <c r="Q4714" s="46"/>
      <c r="R4714" s="46"/>
      <c r="S4714" s="46"/>
      <c r="T4714" s="46"/>
      <c r="U4714" s="46"/>
      <c r="V4714" s="46"/>
      <c r="W4714" s="46"/>
      <c r="X4714" s="46"/>
      <c r="Y4714" s="46"/>
    </row>
    <row r="4715" spans="1:25" ht="15" customHeight="1" x14ac:dyDescent="0.2">
      <c r="A4715" s="46"/>
      <c r="B4715" s="259"/>
      <c r="C4715" s="267" t="s">
        <v>24</v>
      </c>
      <c r="D4715" s="259" t="s">
        <v>25</v>
      </c>
      <c r="E4715" s="259" t="s">
        <v>26</v>
      </c>
      <c r="F4715" s="387" t="s">
        <v>917</v>
      </c>
      <c r="G4715" s="387"/>
      <c r="H4715" s="271" t="s">
        <v>27</v>
      </c>
      <c r="I4715" s="267" t="s">
        <v>28</v>
      </c>
      <c r="J4715" s="267" t="s">
        <v>29</v>
      </c>
      <c r="K4715" s="267" t="s">
        <v>30</v>
      </c>
      <c r="O4715" s="46"/>
      <c r="P4715" s="46"/>
      <c r="Q4715" s="46"/>
      <c r="R4715" s="46"/>
      <c r="S4715" s="46"/>
      <c r="T4715" s="46"/>
      <c r="U4715" s="46"/>
      <c r="V4715" s="46"/>
      <c r="W4715" s="46"/>
      <c r="X4715" s="46"/>
      <c r="Y4715" s="46"/>
    </row>
    <row r="4716" spans="1:25" ht="15" customHeight="1" x14ac:dyDescent="0.2">
      <c r="A4716" s="46"/>
      <c r="B4716" s="260" t="s">
        <v>918</v>
      </c>
      <c r="C4716" s="275" t="s">
        <v>2027</v>
      </c>
      <c r="D4716" s="260" t="s">
        <v>47</v>
      </c>
      <c r="E4716" s="260" t="s">
        <v>2028</v>
      </c>
      <c r="F4716" s="388" t="s">
        <v>4041</v>
      </c>
      <c r="G4716" s="388"/>
      <c r="H4716" s="274" t="s">
        <v>950</v>
      </c>
      <c r="I4716" s="277">
        <v>1</v>
      </c>
      <c r="J4716" s="276">
        <v>4.99</v>
      </c>
      <c r="K4716" s="276">
        <v>4.99</v>
      </c>
      <c r="O4716" s="46"/>
      <c r="P4716" s="46"/>
      <c r="Q4716" s="46"/>
      <c r="R4716" s="46"/>
      <c r="S4716" s="46"/>
      <c r="T4716" s="46"/>
      <c r="U4716" s="46"/>
      <c r="V4716" s="46"/>
      <c r="W4716" s="46"/>
      <c r="X4716" s="46"/>
      <c r="Y4716" s="46"/>
    </row>
    <row r="4717" spans="1:25" ht="15" customHeight="1" x14ac:dyDescent="0.2">
      <c r="A4717" s="46"/>
      <c r="B4717" s="262" t="s">
        <v>919</v>
      </c>
      <c r="C4717" s="284" t="s">
        <v>2017</v>
      </c>
      <c r="D4717" s="262" t="s">
        <v>47</v>
      </c>
      <c r="E4717" s="262" t="s">
        <v>2018</v>
      </c>
      <c r="F4717" s="389" t="s">
        <v>923</v>
      </c>
      <c r="G4717" s="389"/>
      <c r="H4717" s="283" t="s">
        <v>1075</v>
      </c>
      <c r="I4717" s="286">
        <v>0.78</v>
      </c>
      <c r="J4717" s="285">
        <v>6.4</v>
      </c>
      <c r="K4717" s="285">
        <v>4.99</v>
      </c>
      <c r="O4717" s="46"/>
      <c r="P4717" s="46"/>
      <c r="Q4717" s="46"/>
      <c r="R4717" s="46"/>
      <c r="S4717" s="46"/>
      <c r="T4717" s="46"/>
      <c r="U4717" s="46"/>
      <c r="V4717" s="46"/>
      <c r="W4717" s="46"/>
      <c r="X4717" s="46"/>
      <c r="Y4717" s="46"/>
    </row>
    <row r="4718" spans="1:25" ht="15" customHeight="1" x14ac:dyDescent="0.2">
      <c r="A4718" s="46"/>
      <c r="B4718" s="263"/>
      <c r="C4718" s="263"/>
      <c r="D4718" s="263"/>
      <c r="E4718" s="263"/>
      <c r="F4718" s="263" t="s">
        <v>924</v>
      </c>
      <c r="G4718" s="289">
        <v>0</v>
      </c>
      <c r="H4718" s="263" t="s">
        <v>925</v>
      </c>
      <c r="I4718" s="289">
        <v>0</v>
      </c>
      <c r="J4718" s="263" t="s">
        <v>926</v>
      </c>
      <c r="K4718" s="289">
        <v>0</v>
      </c>
      <c r="O4718" s="46"/>
      <c r="P4718" s="46"/>
      <c r="Q4718" s="46"/>
      <c r="R4718" s="46"/>
      <c r="S4718" s="46"/>
      <c r="T4718" s="46"/>
      <c r="U4718" s="46"/>
      <c r="V4718" s="46"/>
      <c r="W4718" s="46"/>
      <c r="X4718" s="46"/>
      <c r="Y4718" s="46"/>
    </row>
    <row r="4719" spans="1:25" ht="15" customHeight="1" thickBot="1" x14ac:dyDescent="0.25">
      <c r="A4719" s="46"/>
      <c r="B4719" s="263"/>
      <c r="C4719" s="263"/>
      <c r="D4719" s="263"/>
      <c r="E4719" s="263"/>
      <c r="F4719" s="263" t="s">
        <v>927</v>
      </c>
      <c r="G4719" s="289">
        <v>1.03</v>
      </c>
      <c r="H4719" s="263"/>
      <c r="I4719" s="386" t="s">
        <v>928</v>
      </c>
      <c r="J4719" s="386"/>
      <c r="K4719" s="289">
        <v>6.02</v>
      </c>
      <c r="O4719" s="46"/>
      <c r="P4719" s="46"/>
      <c r="Q4719" s="46"/>
      <c r="R4719" s="46"/>
      <c r="S4719" s="46"/>
      <c r="T4719" s="46"/>
      <c r="U4719" s="46"/>
      <c r="V4719" s="46"/>
      <c r="W4719" s="46"/>
      <c r="X4719" s="46"/>
      <c r="Y4719" s="46"/>
    </row>
    <row r="4720" spans="1:25" ht="15" customHeight="1" thickTop="1" x14ac:dyDescent="0.2">
      <c r="A4720" s="46"/>
      <c r="B4720" s="278"/>
      <c r="C4720" s="278"/>
      <c r="D4720" s="278"/>
      <c r="E4720" s="278"/>
      <c r="F4720" s="278"/>
      <c r="G4720" s="278"/>
      <c r="H4720" s="278"/>
      <c r="I4720" s="278"/>
      <c r="J4720" s="278"/>
      <c r="K4720" s="278"/>
      <c r="O4720" s="46"/>
      <c r="P4720" s="46"/>
      <c r="Q4720" s="46"/>
      <c r="R4720" s="46"/>
      <c r="S4720" s="46"/>
      <c r="T4720" s="46"/>
      <c r="U4720" s="46"/>
      <c r="V4720" s="46"/>
      <c r="W4720" s="46"/>
      <c r="X4720" s="46"/>
      <c r="Y4720" s="46"/>
    </row>
    <row r="4721" spans="1:25" ht="15" customHeight="1" x14ac:dyDescent="0.2">
      <c r="A4721" s="46"/>
      <c r="B4721" s="259"/>
      <c r="C4721" s="267" t="s">
        <v>24</v>
      </c>
      <c r="D4721" s="259" t="s">
        <v>25</v>
      </c>
      <c r="E4721" s="259" t="s">
        <v>26</v>
      </c>
      <c r="F4721" s="387" t="s">
        <v>917</v>
      </c>
      <c r="G4721" s="387"/>
      <c r="H4721" s="271" t="s">
        <v>27</v>
      </c>
      <c r="I4721" s="267" t="s">
        <v>28</v>
      </c>
      <c r="J4721" s="267" t="s">
        <v>29</v>
      </c>
      <c r="K4721" s="267" t="s">
        <v>30</v>
      </c>
      <c r="O4721" s="46"/>
      <c r="P4721" s="46"/>
      <c r="Q4721" s="46"/>
      <c r="R4721" s="46"/>
      <c r="S4721" s="46"/>
      <c r="T4721" s="46"/>
      <c r="U4721" s="46"/>
      <c r="V4721" s="46"/>
      <c r="W4721" s="46"/>
      <c r="X4721" s="46"/>
      <c r="Y4721" s="46"/>
    </row>
    <row r="4722" spans="1:25" ht="15" customHeight="1" x14ac:dyDescent="0.2">
      <c r="A4722" s="46"/>
      <c r="B4722" s="260" t="s">
        <v>918</v>
      </c>
      <c r="C4722" s="275" t="s">
        <v>1176</v>
      </c>
      <c r="D4722" s="260" t="s">
        <v>47</v>
      </c>
      <c r="E4722" s="260" t="s">
        <v>1177</v>
      </c>
      <c r="F4722" s="388" t="s">
        <v>3974</v>
      </c>
      <c r="G4722" s="388"/>
      <c r="H4722" s="274" t="s">
        <v>40</v>
      </c>
      <c r="I4722" s="277">
        <v>1</v>
      </c>
      <c r="J4722" s="276">
        <v>3.99</v>
      </c>
      <c r="K4722" s="276">
        <v>3.99</v>
      </c>
      <c r="O4722" s="46"/>
      <c r="P4722" s="46"/>
      <c r="Q4722" s="46"/>
      <c r="R4722" s="46"/>
      <c r="S4722" s="46"/>
      <c r="T4722" s="46"/>
      <c r="U4722" s="46"/>
      <c r="V4722" s="46"/>
      <c r="W4722" s="46"/>
      <c r="X4722" s="46"/>
      <c r="Y4722" s="46"/>
    </row>
    <row r="4723" spans="1:25" ht="15" customHeight="1" x14ac:dyDescent="0.2">
      <c r="A4723" s="46"/>
      <c r="B4723" s="261" t="s">
        <v>953</v>
      </c>
      <c r="C4723" s="280" t="s">
        <v>2019</v>
      </c>
      <c r="D4723" s="261" t="s">
        <v>47</v>
      </c>
      <c r="E4723" s="261" t="s">
        <v>2020</v>
      </c>
      <c r="F4723" s="385" t="s">
        <v>3985</v>
      </c>
      <c r="G4723" s="385"/>
      <c r="H4723" s="279" t="s">
        <v>1041</v>
      </c>
      <c r="I4723" s="282">
        <v>4.2000000000000003E-2</v>
      </c>
      <c r="J4723" s="281">
        <v>0.87</v>
      </c>
      <c r="K4723" s="281">
        <v>0.03</v>
      </c>
      <c r="O4723" s="46"/>
      <c r="P4723" s="46"/>
      <c r="Q4723" s="46"/>
      <c r="R4723" s="46"/>
      <c r="S4723" s="46"/>
      <c r="T4723" s="46"/>
      <c r="U4723" s="46"/>
      <c r="V4723" s="46"/>
      <c r="W4723" s="46"/>
      <c r="X4723" s="46"/>
      <c r="Y4723" s="46"/>
    </row>
    <row r="4724" spans="1:25" ht="15" customHeight="1" x14ac:dyDescent="0.2">
      <c r="A4724" s="46"/>
      <c r="B4724" s="261" t="s">
        <v>953</v>
      </c>
      <c r="C4724" s="280" t="s">
        <v>2025</v>
      </c>
      <c r="D4724" s="261" t="s">
        <v>47</v>
      </c>
      <c r="E4724" s="261" t="s">
        <v>2026</v>
      </c>
      <c r="F4724" s="385" t="s">
        <v>3985</v>
      </c>
      <c r="G4724" s="385"/>
      <c r="H4724" s="279" t="s">
        <v>1035</v>
      </c>
      <c r="I4724" s="282">
        <v>2.5000000000000001E-2</v>
      </c>
      <c r="J4724" s="281">
        <v>6.72</v>
      </c>
      <c r="K4724" s="281">
        <v>0.16</v>
      </c>
      <c r="O4724" s="46"/>
      <c r="P4724" s="46"/>
      <c r="Q4724" s="46"/>
      <c r="R4724" s="46"/>
      <c r="S4724" s="46"/>
      <c r="T4724" s="46"/>
      <c r="U4724" s="46"/>
      <c r="V4724" s="46"/>
      <c r="W4724" s="46"/>
      <c r="X4724" s="46"/>
      <c r="Y4724" s="46"/>
    </row>
    <row r="4725" spans="1:25" ht="15" customHeight="1" x14ac:dyDescent="0.2">
      <c r="A4725" s="46"/>
      <c r="B4725" s="261" t="s">
        <v>953</v>
      </c>
      <c r="C4725" s="280" t="s">
        <v>1019</v>
      </c>
      <c r="D4725" s="261" t="s">
        <v>47</v>
      </c>
      <c r="E4725" s="261" t="s">
        <v>1020</v>
      </c>
      <c r="F4725" s="385" t="s">
        <v>3970</v>
      </c>
      <c r="G4725" s="385"/>
      <c r="H4725" s="279" t="s">
        <v>950</v>
      </c>
      <c r="I4725" s="282">
        <v>8.8999999999999996E-2</v>
      </c>
      <c r="J4725" s="281">
        <v>24.73</v>
      </c>
      <c r="K4725" s="281">
        <v>2.2000000000000002</v>
      </c>
      <c r="O4725" s="46"/>
      <c r="P4725" s="46"/>
      <c r="Q4725" s="46"/>
      <c r="R4725" s="46"/>
      <c r="S4725" s="46"/>
      <c r="T4725" s="46"/>
      <c r="U4725" s="46"/>
      <c r="V4725" s="46"/>
      <c r="W4725" s="46"/>
      <c r="X4725" s="46"/>
      <c r="Y4725" s="46"/>
    </row>
    <row r="4726" spans="1:25" ht="15" customHeight="1" x14ac:dyDescent="0.2">
      <c r="A4726" s="46"/>
      <c r="B4726" s="261" t="s">
        <v>953</v>
      </c>
      <c r="C4726" s="280" t="s">
        <v>1086</v>
      </c>
      <c r="D4726" s="261" t="s">
        <v>47</v>
      </c>
      <c r="E4726" s="261" t="s">
        <v>1087</v>
      </c>
      <c r="F4726" s="385" t="s">
        <v>3970</v>
      </c>
      <c r="G4726" s="385"/>
      <c r="H4726" s="279" t="s">
        <v>950</v>
      </c>
      <c r="I4726" s="282">
        <v>4.4999999999999998E-2</v>
      </c>
      <c r="J4726" s="281">
        <v>35.590000000000003</v>
      </c>
      <c r="K4726" s="281">
        <v>1.6</v>
      </c>
      <c r="O4726" s="46"/>
      <c r="P4726" s="46"/>
      <c r="Q4726" s="46"/>
      <c r="R4726" s="46"/>
      <c r="S4726" s="46"/>
      <c r="T4726" s="46"/>
      <c r="U4726" s="46"/>
      <c r="V4726" s="46"/>
      <c r="W4726" s="46"/>
      <c r="X4726" s="46"/>
      <c r="Y4726" s="46"/>
    </row>
    <row r="4727" spans="1:25" ht="15" customHeight="1" x14ac:dyDescent="0.2">
      <c r="A4727" s="46"/>
      <c r="B4727" s="263"/>
      <c r="C4727" s="263"/>
      <c r="D4727" s="263"/>
      <c r="E4727" s="263"/>
      <c r="F4727" s="263" t="s">
        <v>924</v>
      </c>
      <c r="G4727" s="289">
        <v>3.24</v>
      </c>
      <c r="H4727" s="263" t="s">
        <v>925</v>
      </c>
      <c r="I4727" s="289">
        <v>0</v>
      </c>
      <c r="J4727" s="263" t="s">
        <v>926</v>
      </c>
      <c r="K4727" s="289">
        <v>3.24</v>
      </c>
      <c r="O4727" s="46"/>
      <c r="P4727" s="46"/>
      <c r="Q4727" s="46"/>
      <c r="R4727" s="46"/>
      <c r="S4727" s="46"/>
      <c r="T4727" s="46"/>
      <c r="U4727" s="46"/>
      <c r="V4727" s="46"/>
      <c r="W4727" s="46"/>
      <c r="X4727" s="46"/>
      <c r="Y4727" s="46"/>
    </row>
    <row r="4728" spans="1:25" ht="15" customHeight="1" thickBot="1" x14ac:dyDescent="0.25">
      <c r="A4728" s="46"/>
      <c r="B4728" s="263"/>
      <c r="C4728" s="263"/>
      <c r="D4728" s="263"/>
      <c r="E4728" s="263"/>
      <c r="F4728" s="263" t="s">
        <v>927</v>
      </c>
      <c r="G4728" s="289">
        <v>0.83</v>
      </c>
      <c r="H4728" s="263"/>
      <c r="I4728" s="386" t="s">
        <v>928</v>
      </c>
      <c r="J4728" s="386"/>
      <c r="K4728" s="289">
        <v>4.82</v>
      </c>
      <c r="O4728" s="46"/>
      <c r="P4728" s="46"/>
      <c r="Q4728" s="46"/>
      <c r="R4728" s="46"/>
      <c r="S4728" s="46"/>
      <c r="T4728" s="46"/>
      <c r="U4728" s="46"/>
      <c r="V4728" s="46"/>
      <c r="W4728" s="46"/>
      <c r="X4728" s="46"/>
      <c r="Y4728" s="46"/>
    </row>
    <row r="4729" spans="1:25" ht="15" customHeight="1" thickTop="1" x14ac:dyDescent="0.2">
      <c r="A4729" s="46"/>
      <c r="B4729" s="278"/>
      <c r="C4729" s="278"/>
      <c r="D4729" s="278"/>
      <c r="E4729" s="278"/>
      <c r="F4729" s="278"/>
      <c r="G4729" s="278"/>
      <c r="H4729" s="278"/>
      <c r="I4729" s="278"/>
      <c r="J4729" s="278"/>
      <c r="K4729" s="278"/>
      <c r="O4729" s="46"/>
      <c r="P4729" s="46"/>
      <c r="Q4729" s="46"/>
      <c r="R4729" s="46"/>
      <c r="S4729" s="46"/>
      <c r="T4729" s="46"/>
      <c r="U4729" s="46"/>
      <c r="V4729" s="46"/>
      <c r="W4729" s="46"/>
      <c r="X4729" s="46"/>
      <c r="Y4729" s="46"/>
    </row>
    <row r="4730" spans="1:25" ht="15" customHeight="1" x14ac:dyDescent="0.2">
      <c r="A4730" s="46"/>
      <c r="B4730" s="259"/>
      <c r="C4730" s="267" t="s">
        <v>24</v>
      </c>
      <c r="D4730" s="259" t="s">
        <v>25</v>
      </c>
      <c r="E4730" s="259" t="s">
        <v>26</v>
      </c>
      <c r="F4730" s="387" t="s">
        <v>917</v>
      </c>
      <c r="G4730" s="387"/>
      <c r="H4730" s="271" t="s">
        <v>27</v>
      </c>
      <c r="I4730" s="267" t="s">
        <v>28</v>
      </c>
      <c r="J4730" s="267" t="s">
        <v>29</v>
      </c>
      <c r="K4730" s="267" t="s">
        <v>30</v>
      </c>
      <c r="O4730" s="46"/>
      <c r="P4730" s="46"/>
      <c r="Q4730" s="46"/>
      <c r="R4730" s="46"/>
      <c r="S4730" s="46"/>
      <c r="T4730" s="46"/>
      <c r="U4730" s="46"/>
      <c r="V4730" s="46"/>
      <c r="W4730" s="46"/>
      <c r="X4730" s="46"/>
      <c r="Y4730" s="46"/>
    </row>
    <row r="4731" spans="1:25" ht="15" customHeight="1" x14ac:dyDescent="0.2">
      <c r="A4731" s="46"/>
      <c r="B4731" s="260" t="s">
        <v>918</v>
      </c>
      <c r="C4731" s="275" t="s">
        <v>3680</v>
      </c>
      <c r="D4731" s="260" t="s">
        <v>47</v>
      </c>
      <c r="E4731" s="260" t="s">
        <v>3681</v>
      </c>
      <c r="F4731" s="388" t="s">
        <v>4028</v>
      </c>
      <c r="G4731" s="388"/>
      <c r="H4731" s="274" t="s">
        <v>60</v>
      </c>
      <c r="I4731" s="277">
        <v>1</v>
      </c>
      <c r="J4731" s="276">
        <v>756.41</v>
      </c>
      <c r="K4731" s="276">
        <v>756.41</v>
      </c>
      <c r="O4731" s="46"/>
      <c r="P4731" s="46"/>
      <c r="Q4731" s="46"/>
      <c r="R4731" s="46"/>
      <c r="S4731" s="46"/>
      <c r="T4731" s="46"/>
      <c r="U4731" s="46"/>
      <c r="V4731" s="46"/>
      <c r="W4731" s="46"/>
      <c r="X4731" s="46"/>
      <c r="Y4731" s="46"/>
    </row>
    <row r="4732" spans="1:25" ht="15" customHeight="1" x14ac:dyDescent="0.2">
      <c r="A4732" s="46"/>
      <c r="B4732" s="261" t="s">
        <v>953</v>
      </c>
      <c r="C4732" s="280" t="s">
        <v>1126</v>
      </c>
      <c r="D4732" s="261" t="s">
        <v>47</v>
      </c>
      <c r="E4732" s="261" t="s">
        <v>1127</v>
      </c>
      <c r="F4732" s="385" t="s">
        <v>3985</v>
      </c>
      <c r="G4732" s="385"/>
      <c r="H4732" s="279" t="s">
        <v>1035</v>
      </c>
      <c r="I4732" s="282">
        <v>0.43909999999999999</v>
      </c>
      <c r="J4732" s="281">
        <v>1.26</v>
      </c>
      <c r="K4732" s="281">
        <v>0.55000000000000004</v>
      </c>
      <c r="O4732" s="46"/>
      <c r="P4732" s="46"/>
      <c r="Q4732" s="46"/>
      <c r="R4732" s="46"/>
      <c r="S4732" s="46"/>
      <c r="T4732" s="46"/>
      <c r="U4732" s="46"/>
      <c r="V4732" s="46"/>
      <c r="W4732" s="46"/>
      <c r="X4732" s="46"/>
      <c r="Y4732" s="46"/>
    </row>
    <row r="4733" spans="1:25" ht="15" customHeight="1" x14ac:dyDescent="0.2">
      <c r="A4733" s="46"/>
      <c r="B4733" s="261" t="s">
        <v>953</v>
      </c>
      <c r="C4733" s="280" t="s">
        <v>1128</v>
      </c>
      <c r="D4733" s="261" t="s">
        <v>47</v>
      </c>
      <c r="E4733" s="261" t="s">
        <v>1129</v>
      </c>
      <c r="F4733" s="385" t="s">
        <v>3985</v>
      </c>
      <c r="G4733" s="385"/>
      <c r="H4733" s="279" t="s">
        <v>1041</v>
      </c>
      <c r="I4733" s="282">
        <v>0.79549999999999998</v>
      </c>
      <c r="J4733" s="281">
        <v>0.54</v>
      </c>
      <c r="K4733" s="281">
        <v>0.42</v>
      </c>
      <c r="O4733" s="46"/>
      <c r="P4733" s="46"/>
      <c r="Q4733" s="46"/>
      <c r="R4733" s="46"/>
      <c r="S4733" s="46"/>
      <c r="T4733" s="46"/>
      <c r="U4733" s="46"/>
      <c r="V4733" s="46"/>
      <c r="W4733" s="46"/>
      <c r="X4733" s="46"/>
      <c r="Y4733" s="46"/>
    </row>
    <row r="4734" spans="1:25" ht="15" customHeight="1" x14ac:dyDescent="0.2">
      <c r="A4734" s="46"/>
      <c r="B4734" s="261" t="s">
        <v>953</v>
      </c>
      <c r="C4734" s="280" t="s">
        <v>1019</v>
      </c>
      <c r="D4734" s="261" t="s">
        <v>47</v>
      </c>
      <c r="E4734" s="261" t="s">
        <v>1020</v>
      </c>
      <c r="F4734" s="385" t="s">
        <v>3970</v>
      </c>
      <c r="G4734" s="385"/>
      <c r="H4734" s="279" t="s">
        <v>950</v>
      </c>
      <c r="I4734" s="282">
        <v>3.6844000000000001</v>
      </c>
      <c r="J4734" s="281">
        <v>24.73</v>
      </c>
      <c r="K4734" s="281">
        <v>91.11</v>
      </c>
      <c r="O4734" s="46"/>
      <c r="P4734" s="46"/>
      <c r="Q4734" s="46"/>
      <c r="R4734" s="46"/>
      <c r="S4734" s="46"/>
      <c r="T4734" s="46"/>
      <c r="U4734" s="46"/>
      <c r="V4734" s="46"/>
      <c r="W4734" s="46"/>
      <c r="X4734" s="46"/>
      <c r="Y4734" s="46"/>
    </row>
    <row r="4735" spans="1:25" ht="15" customHeight="1" x14ac:dyDescent="0.2">
      <c r="A4735" s="46"/>
      <c r="B4735" s="261" t="s">
        <v>953</v>
      </c>
      <c r="C4735" s="280" t="s">
        <v>1761</v>
      </c>
      <c r="D4735" s="261" t="s">
        <v>47</v>
      </c>
      <c r="E4735" s="261" t="s">
        <v>1762</v>
      </c>
      <c r="F4735" s="385" t="s">
        <v>3986</v>
      </c>
      <c r="G4735" s="385"/>
      <c r="H4735" s="279" t="s">
        <v>60</v>
      </c>
      <c r="I4735" s="282">
        <v>1.103</v>
      </c>
      <c r="J4735" s="281">
        <v>542.86</v>
      </c>
      <c r="K4735" s="281">
        <v>598.77</v>
      </c>
      <c r="O4735" s="46"/>
      <c r="P4735" s="46"/>
      <c r="Q4735" s="46"/>
      <c r="R4735" s="46"/>
      <c r="S4735" s="46"/>
      <c r="T4735" s="46"/>
      <c r="U4735" s="46"/>
      <c r="V4735" s="46"/>
      <c r="W4735" s="46"/>
      <c r="X4735" s="46"/>
      <c r="Y4735" s="46"/>
    </row>
    <row r="4736" spans="1:25" ht="15" customHeight="1" x14ac:dyDescent="0.2">
      <c r="A4736" s="46"/>
      <c r="B4736" s="261" t="s">
        <v>953</v>
      </c>
      <c r="C4736" s="280" t="s">
        <v>1086</v>
      </c>
      <c r="D4736" s="261" t="s">
        <v>47</v>
      </c>
      <c r="E4736" s="261" t="s">
        <v>1087</v>
      </c>
      <c r="F4736" s="385" t="s">
        <v>3970</v>
      </c>
      <c r="G4736" s="385"/>
      <c r="H4736" s="279" t="s">
        <v>950</v>
      </c>
      <c r="I4736" s="282">
        <v>1.8422000000000001</v>
      </c>
      <c r="J4736" s="281">
        <v>35.590000000000003</v>
      </c>
      <c r="K4736" s="281">
        <v>65.56</v>
      </c>
      <c r="O4736" s="46"/>
      <c r="P4736" s="46"/>
      <c r="Q4736" s="46"/>
      <c r="R4736" s="46"/>
      <c r="S4736" s="46"/>
      <c r="T4736" s="46"/>
      <c r="U4736" s="46"/>
      <c r="V4736" s="46"/>
      <c r="W4736" s="46"/>
      <c r="X4736" s="46"/>
      <c r="Y4736" s="46"/>
    </row>
    <row r="4737" spans="1:25" ht="15" customHeight="1" x14ac:dyDescent="0.2">
      <c r="A4737" s="46"/>
      <c r="B4737" s="263"/>
      <c r="C4737" s="263"/>
      <c r="D4737" s="263"/>
      <c r="E4737" s="263"/>
      <c r="F4737" s="263" t="s">
        <v>924</v>
      </c>
      <c r="G4737" s="289">
        <v>216.73</v>
      </c>
      <c r="H4737" s="263" t="s">
        <v>925</v>
      </c>
      <c r="I4737" s="289">
        <v>0</v>
      </c>
      <c r="J4737" s="263" t="s">
        <v>926</v>
      </c>
      <c r="K4737" s="289">
        <v>216.73</v>
      </c>
      <c r="O4737" s="46"/>
      <c r="P4737" s="46"/>
      <c r="Q4737" s="46"/>
      <c r="R4737" s="46"/>
      <c r="S4737" s="46"/>
      <c r="T4737" s="46"/>
      <c r="U4737" s="46"/>
      <c r="V4737" s="46"/>
      <c r="W4737" s="46"/>
      <c r="X4737" s="46"/>
      <c r="Y4737" s="46"/>
    </row>
    <row r="4738" spans="1:25" ht="15" customHeight="1" thickBot="1" x14ac:dyDescent="0.25">
      <c r="A4738" s="46"/>
      <c r="B4738" s="263"/>
      <c r="C4738" s="263"/>
      <c r="D4738" s="263"/>
      <c r="E4738" s="263"/>
      <c r="F4738" s="263" t="s">
        <v>927</v>
      </c>
      <c r="G4738" s="289">
        <v>157.4</v>
      </c>
      <c r="H4738" s="263"/>
      <c r="I4738" s="386" t="s">
        <v>928</v>
      </c>
      <c r="J4738" s="386"/>
      <c r="K4738" s="289">
        <v>913.81</v>
      </c>
      <c r="O4738" s="46"/>
      <c r="P4738" s="46"/>
      <c r="Q4738" s="46"/>
      <c r="R4738" s="46"/>
      <c r="S4738" s="46"/>
      <c r="T4738" s="46"/>
      <c r="U4738" s="46"/>
      <c r="V4738" s="46"/>
      <c r="W4738" s="46"/>
      <c r="X4738" s="46"/>
      <c r="Y4738" s="46"/>
    </row>
    <row r="4739" spans="1:25" ht="15" customHeight="1" thickTop="1" x14ac:dyDescent="0.2">
      <c r="A4739" s="46"/>
      <c r="B4739" s="278"/>
      <c r="C4739" s="278"/>
      <c r="D4739" s="278"/>
      <c r="E4739" s="278"/>
      <c r="F4739" s="278"/>
      <c r="G4739" s="278"/>
      <c r="H4739" s="278"/>
      <c r="I4739" s="278"/>
      <c r="J4739" s="278"/>
      <c r="K4739" s="278"/>
      <c r="O4739" s="46"/>
      <c r="P4739" s="46"/>
      <c r="Q4739" s="46"/>
      <c r="R4739" s="46"/>
      <c r="S4739" s="46"/>
      <c r="T4739" s="46"/>
      <c r="U4739" s="46"/>
      <c r="V4739" s="46"/>
      <c r="W4739" s="46"/>
      <c r="X4739" s="46"/>
      <c r="Y4739" s="46"/>
    </row>
    <row r="4740" spans="1:25" ht="15" customHeight="1" x14ac:dyDescent="0.2">
      <c r="A4740" s="46"/>
      <c r="B4740" s="259"/>
      <c r="C4740" s="267" t="s">
        <v>24</v>
      </c>
      <c r="D4740" s="259" t="s">
        <v>25</v>
      </c>
      <c r="E4740" s="259" t="s">
        <v>26</v>
      </c>
      <c r="F4740" s="387" t="s">
        <v>917</v>
      </c>
      <c r="G4740" s="387"/>
      <c r="H4740" s="271" t="s">
        <v>27</v>
      </c>
      <c r="I4740" s="267" t="s">
        <v>28</v>
      </c>
      <c r="J4740" s="267" t="s">
        <v>29</v>
      </c>
      <c r="K4740" s="267" t="s">
        <v>30</v>
      </c>
      <c r="O4740" s="46"/>
      <c r="P4740" s="46"/>
      <c r="Q4740" s="46"/>
      <c r="R4740" s="46"/>
      <c r="S4740" s="46"/>
      <c r="T4740" s="46"/>
      <c r="U4740" s="46"/>
      <c r="V4740" s="46"/>
      <c r="W4740" s="46"/>
      <c r="X4740" s="46"/>
      <c r="Y4740" s="46"/>
    </row>
    <row r="4741" spans="1:25" ht="15" customHeight="1" x14ac:dyDescent="0.2">
      <c r="A4741" s="46"/>
      <c r="B4741" s="260" t="s">
        <v>918</v>
      </c>
      <c r="C4741" s="275" t="s">
        <v>1172</v>
      </c>
      <c r="D4741" s="260" t="s">
        <v>47</v>
      </c>
      <c r="E4741" s="260" t="s">
        <v>1173</v>
      </c>
      <c r="F4741" s="388" t="s">
        <v>3974</v>
      </c>
      <c r="G4741" s="388"/>
      <c r="H4741" s="274" t="s">
        <v>60</v>
      </c>
      <c r="I4741" s="277">
        <v>1</v>
      </c>
      <c r="J4741" s="276">
        <v>735.44</v>
      </c>
      <c r="K4741" s="276">
        <v>735.44</v>
      </c>
      <c r="O4741" s="46"/>
      <c r="P4741" s="46"/>
      <c r="Q4741" s="46"/>
      <c r="R4741" s="46"/>
      <c r="S4741" s="46"/>
      <c r="T4741" s="46"/>
      <c r="U4741" s="46"/>
      <c r="V4741" s="46"/>
      <c r="W4741" s="46"/>
      <c r="X4741" s="46"/>
      <c r="Y4741" s="46"/>
    </row>
    <row r="4742" spans="1:25" ht="15" customHeight="1" x14ac:dyDescent="0.2">
      <c r="A4742" s="46"/>
      <c r="B4742" s="261" t="s">
        <v>953</v>
      </c>
      <c r="C4742" s="280" t="s">
        <v>1128</v>
      </c>
      <c r="D4742" s="261" t="s">
        <v>47</v>
      </c>
      <c r="E4742" s="261" t="s">
        <v>1129</v>
      </c>
      <c r="F4742" s="385" t="s">
        <v>3985</v>
      </c>
      <c r="G4742" s="385"/>
      <c r="H4742" s="279" t="s">
        <v>1041</v>
      </c>
      <c r="I4742" s="282">
        <v>4.9000000000000002E-2</v>
      </c>
      <c r="J4742" s="281">
        <v>0.54</v>
      </c>
      <c r="K4742" s="281">
        <v>0.02</v>
      </c>
      <c r="O4742" s="46"/>
      <c r="P4742" s="46"/>
      <c r="Q4742" s="46"/>
      <c r="R4742" s="46"/>
      <c r="S4742" s="46"/>
      <c r="T4742" s="46"/>
      <c r="U4742" s="46"/>
      <c r="V4742" s="46"/>
      <c r="W4742" s="46"/>
      <c r="X4742" s="46"/>
      <c r="Y4742" s="46"/>
    </row>
    <row r="4743" spans="1:25" ht="15" customHeight="1" x14ac:dyDescent="0.2">
      <c r="A4743" s="46"/>
      <c r="B4743" s="261" t="s">
        <v>953</v>
      </c>
      <c r="C4743" s="280" t="s">
        <v>1086</v>
      </c>
      <c r="D4743" s="261" t="s">
        <v>47</v>
      </c>
      <c r="E4743" s="261" t="s">
        <v>1087</v>
      </c>
      <c r="F4743" s="385" t="s">
        <v>3970</v>
      </c>
      <c r="G4743" s="385"/>
      <c r="H4743" s="279" t="s">
        <v>950</v>
      </c>
      <c r="I4743" s="282">
        <v>0.41099999999999998</v>
      </c>
      <c r="J4743" s="281">
        <v>35.590000000000003</v>
      </c>
      <c r="K4743" s="281">
        <v>14.62</v>
      </c>
      <c r="O4743" s="46"/>
      <c r="P4743" s="46"/>
      <c r="Q4743" s="46"/>
      <c r="R4743" s="46"/>
      <c r="S4743" s="46"/>
      <c r="T4743" s="46"/>
      <c r="U4743" s="46"/>
      <c r="V4743" s="46"/>
      <c r="W4743" s="46"/>
      <c r="X4743" s="46"/>
      <c r="Y4743" s="46"/>
    </row>
    <row r="4744" spans="1:25" ht="15" customHeight="1" x14ac:dyDescent="0.2">
      <c r="A4744" s="46"/>
      <c r="B4744" s="261" t="s">
        <v>953</v>
      </c>
      <c r="C4744" s="280" t="s">
        <v>1019</v>
      </c>
      <c r="D4744" s="261" t="s">
        <v>47</v>
      </c>
      <c r="E4744" s="261" t="s">
        <v>1020</v>
      </c>
      <c r="F4744" s="385" t="s">
        <v>3970</v>
      </c>
      <c r="G4744" s="385"/>
      <c r="H4744" s="279" t="s">
        <v>950</v>
      </c>
      <c r="I4744" s="282">
        <v>0.41099999999999998</v>
      </c>
      <c r="J4744" s="281">
        <v>24.73</v>
      </c>
      <c r="K4744" s="281">
        <v>10.16</v>
      </c>
      <c r="O4744" s="46"/>
      <c r="P4744" s="46"/>
      <c r="Q4744" s="46"/>
      <c r="R4744" s="46"/>
      <c r="S4744" s="46"/>
      <c r="T4744" s="46"/>
      <c r="U4744" s="46"/>
      <c r="V4744" s="46"/>
      <c r="W4744" s="46"/>
      <c r="X4744" s="46"/>
      <c r="Y4744" s="46"/>
    </row>
    <row r="4745" spans="1:25" ht="15" customHeight="1" x14ac:dyDescent="0.2">
      <c r="A4745" s="46"/>
      <c r="B4745" s="261" t="s">
        <v>953</v>
      </c>
      <c r="C4745" s="280" t="s">
        <v>1126</v>
      </c>
      <c r="D4745" s="261" t="s">
        <v>47</v>
      </c>
      <c r="E4745" s="261" t="s">
        <v>1127</v>
      </c>
      <c r="F4745" s="385" t="s">
        <v>3985</v>
      </c>
      <c r="G4745" s="385"/>
      <c r="H4745" s="279" t="s">
        <v>1035</v>
      </c>
      <c r="I4745" s="282">
        <v>5.2999999999999999E-2</v>
      </c>
      <c r="J4745" s="281">
        <v>1.26</v>
      </c>
      <c r="K4745" s="281">
        <v>0.06</v>
      </c>
      <c r="O4745" s="46"/>
      <c r="P4745" s="46"/>
      <c r="Q4745" s="46"/>
      <c r="R4745" s="46"/>
      <c r="S4745" s="46"/>
      <c r="T4745" s="46"/>
      <c r="U4745" s="46"/>
      <c r="V4745" s="46"/>
      <c r="W4745" s="46"/>
      <c r="X4745" s="46"/>
      <c r="Y4745" s="46"/>
    </row>
    <row r="4746" spans="1:25" ht="15" customHeight="1" x14ac:dyDescent="0.2">
      <c r="A4746" s="46"/>
      <c r="B4746" s="262" t="s">
        <v>919</v>
      </c>
      <c r="C4746" s="284" t="s">
        <v>1130</v>
      </c>
      <c r="D4746" s="262" t="s">
        <v>47</v>
      </c>
      <c r="E4746" s="262" t="s">
        <v>1131</v>
      </c>
      <c r="F4746" s="389" t="s">
        <v>923</v>
      </c>
      <c r="G4746" s="389"/>
      <c r="H4746" s="283" t="s">
        <v>60</v>
      </c>
      <c r="I4746" s="286">
        <v>1.06</v>
      </c>
      <c r="J4746" s="285">
        <v>670.36</v>
      </c>
      <c r="K4746" s="285">
        <v>710.58</v>
      </c>
      <c r="O4746" s="46"/>
      <c r="P4746" s="46"/>
      <c r="Q4746" s="46"/>
      <c r="R4746" s="46"/>
      <c r="S4746" s="46"/>
      <c r="T4746" s="46"/>
      <c r="U4746" s="46"/>
      <c r="V4746" s="46"/>
      <c r="W4746" s="46"/>
      <c r="X4746" s="46"/>
      <c r="Y4746" s="46"/>
    </row>
    <row r="4747" spans="1:25" ht="15" customHeight="1" x14ac:dyDescent="0.2">
      <c r="A4747" s="46"/>
      <c r="B4747" s="263"/>
      <c r="C4747" s="263"/>
      <c r="D4747" s="263"/>
      <c r="E4747" s="263"/>
      <c r="F4747" s="263" t="s">
        <v>924</v>
      </c>
      <c r="G4747" s="289">
        <v>21.35</v>
      </c>
      <c r="H4747" s="263" t="s">
        <v>925</v>
      </c>
      <c r="I4747" s="289">
        <v>0</v>
      </c>
      <c r="J4747" s="263" t="s">
        <v>926</v>
      </c>
      <c r="K4747" s="289">
        <v>21.35</v>
      </c>
      <c r="O4747" s="46"/>
      <c r="P4747" s="46"/>
      <c r="Q4747" s="46"/>
      <c r="R4747" s="46"/>
      <c r="S4747" s="46"/>
      <c r="T4747" s="46"/>
      <c r="U4747" s="46"/>
      <c r="V4747" s="46"/>
      <c r="W4747" s="46"/>
      <c r="X4747" s="46"/>
      <c r="Y4747" s="46"/>
    </row>
    <row r="4748" spans="1:25" ht="15" customHeight="1" thickBot="1" x14ac:dyDescent="0.25">
      <c r="A4748" s="46"/>
      <c r="B4748" s="263"/>
      <c r="C4748" s="263"/>
      <c r="D4748" s="263"/>
      <c r="E4748" s="263"/>
      <c r="F4748" s="263" t="s">
        <v>927</v>
      </c>
      <c r="G4748" s="289">
        <v>153.04</v>
      </c>
      <c r="H4748" s="263"/>
      <c r="I4748" s="386" t="s">
        <v>928</v>
      </c>
      <c r="J4748" s="386"/>
      <c r="K4748" s="289">
        <v>888.48</v>
      </c>
      <c r="O4748" s="46"/>
      <c r="P4748" s="46"/>
      <c r="Q4748" s="46"/>
      <c r="R4748" s="46"/>
      <c r="S4748" s="46"/>
      <c r="T4748" s="46"/>
      <c r="U4748" s="46"/>
      <c r="V4748" s="46"/>
      <c r="W4748" s="46"/>
      <c r="X4748" s="46"/>
      <c r="Y4748" s="46"/>
    </row>
    <row r="4749" spans="1:25" ht="15" customHeight="1" thickTop="1" x14ac:dyDescent="0.2">
      <c r="A4749" s="46"/>
      <c r="B4749" s="278"/>
      <c r="C4749" s="278"/>
      <c r="D4749" s="278"/>
      <c r="E4749" s="278"/>
      <c r="F4749" s="278"/>
      <c r="G4749" s="278"/>
      <c r="H4749" s="278"/>
      <c r="I4749" s="278"/>
      <c r="J4749" s="278"/>
      <c r="K4749" s="278"/>
      <c r="O4749" s="46"/>
      <c r="P4749" s="46"/>
      <c r="Q4749" s="46"/>
      <c r="R4749" s="46"/>
      <c r="S4749" s="46"/>
      <c r="T4749" s="46"/>
      <c r="U4749" s="46"/>
      <c r="V4749" s="46"/>
      <c r="W4749" s="46"/>
      <c r="X4749" s="46"/>
      <c r="Y4749" s="46"/>
    </row>
    <row r="4750" spans="1:25" ht="15" customHeight="1" x14ac:dyDescent="0.2">
      <c r="A4750" s="46"/>
      <c r="B4750" s="259"/>
      <c r="C4750" s="267" t="s">
        <v>24</v>
      </c>
      <c r="D4750" s="259" t="s">
        <v>25</v>
      </c>
      <c r="E4750" s="259" t="s">
        <v>26</v>
      </c>
      <c r="F4750" s="387" t="s">
        <v>917</v>
      </c>
      <c r="G4750" s="387"/>
      <c r="H4750" s="271" t="s">
        <v>27</v>
      </c>
      <c r="I4750" s="267" t="s">
        <v>28</v>
      </c>
      <c r="J4750" s="267" t="s">
        <v>29</v>
      </c>
      <c r="K4750" s="267" t="s">
        <v>30</v>
      </c>
      <c r="O4750" s="46"/>
      <c r="P4750" s="46"/>
      <c r="Q4750" s="46"/>
      <c r="R4750" s="46"/>
      <c r="S4750" s="46"/>
      <c r="T4750" s="46"/>
      <c r="U4750" s="46"/>
      <c r="V4750" s="46"/>
      <c r="W4750" s="46"/>
      <c r="X4750" s="46"/>
      <c r="Y4750" s="46"/>
    </row>
    <row r="4751" spans="1:25" ht="15" customHeight="1" x14ac:dyDescent="0.2">
      <c r="A4751" s="46"/>
      <c r="B4751" s="260" t="s">
        <v>918</v>
      </c>
      <c r="C4751" s="275" t="s">
        <v>1761</v>
      </c>
      <c r="D4751" s="260" t="s">
        <v>47</v>
      </c>
      <c r="E4751" s="260" t="s">
        <v>1762</v>
      </c>
      <c r="F4751" s="388" t="s">
        <v>3986</v>
      </c>
      <c r="G4751" s="388"/>
      <c r="H4751" s="274" t="s">
        <v>60</v>
      </c>
      <c r="I4751" s="277">
        <v>1</v>
      </c>
      <c r="J4751" s="276">
        <v>542.86</v>
      </c>
      <c r="K4751" s="276">
        <v>542.86</v>
      </c>
      <c r="O4751" s="46"/>
      <c r="P4751" s="46"/>
      <c r="Q4751" s="46"/>
      <c r="R4751" s="46"/>
      <c r="S4751" s="46"/>
      <c r="T4751" s="46"/>
      <c r="U4751" s="46"/>
      <c r="V4751" s="46"/>
      <c r="W4751" s="46"/>
      <c r="X4751" s="46"/>
      <c r="Y4751" s="46"/>
    </row>
    <row r="4752" spans="1:25" ht="15" customHeight="1" x14ac:dyDescent="0.2">
      <c r="A4752" s="46"/>
      <c r="B4752" s="261" t="s">
        <v>953</v>
      </c>
      <c r="C4752" s="280" t="s">
        <v>1627</v>
      </c>
      <c r="D4752" s="261" t="s">
        <v>47</v>
      </c>
      <c r="E4752" s="261" t="s">
        <v>1628</v>
      </c>
      <c r="F4752" s="385" t="s">
        <v>3970</v>
      </c>
      <c r="G4752" s="385"/>
      <c r="H4752" s="279" t="s">
        <v>950</v>
      </c>
      <c r="I4752" s="282">
        <v>1.2767999999999999</v>
      </c>
      <c r="J4752" s="281">
        <v>29.32</v>
      </c>
      <c r="K4752" s="281">
        <v>37.43</v>
      </c>
      <c r="O4752" s="46"/>
      <c r="P4752" s="46"/>
      <c r="Q4752" s="46"/>
      <c r="R4752" s="46"/>
      <c r="S4752" s="46"/>
      <c r="T4752" s="46"/>
      <c r="U4752" s="46"/>
      <c r="V4752" s="46"/>
      <c r="W4752" s="46"/>
      <c r="X4752" s="46"/>
      <c r="Y4752" s="46"/>
    </row>
    <row r="4753" spans="1:25" ht="15" customHeight="1" x14ac:dyDescent="0.2">
      <c r="A4753" s="46"/>
      <c r="B4753" s="261" t="s">
        <v>953</v>
      </c>
      <c r="C4753" s="280" t="s">
        <v>1019</v>
      </c>
      <c r="D4753" s="261" t="s">
        <v>47</v>
      </c>
      <c r="E4753" s="261" t="s">
        <v>1020</v>
      </c>
      <c r="F4753" s="385" t="s">
        <v>3970</v>
      </c>
      <c r="G4753" s="385"/>
      <c r="H4753" s="279" t="s">
        <v>950</v>
      </c>
      <c r="I4753" s="282">
        <v>2.0266999999999999</v>
      </c>
      <c r="J4753" s="281">
        <v>24.73</v>
      </c>
      <c r="K4753" s="281">
        <v>50.12</v>
      </c>
      <c r="O4753" s="46"/>
      <c r="P4753" s="46"/>
      <c r="Q4753" s="46"/>
      <c r="R4753" s="46"/>
      <c r="S4753" s="46"/>
      <c r="T4753" s="46"/>
      <c r="U4753" s="46"/>
      <c r="V4753" s="46"/>
      <c r="W4753" s="46"/>
      <c r="X4753" s="46"/>
      <c r="Y4753" s="46"/>
    </row>
    <row r="4754" spans="1:25" ht="15" customHeight="1" x14ac:dyDescent="0.2">
      <c r="A4754" s="46"/>
      <c r="B4754" s="261" t="s">
        <v>953</v>
      </c>
      <c r="C4754" s="280" t="s">
        <v>1897</v>
      </c>
      <c r="D4754" s="261" t="s">
        <v>47</v>
      </c>
      <c r="E4754" s="261" t="s">
        <v>1898</v>
      </c>
      <c r="F4754" s="385" t="s">
        <v>3985</v>
      </c>
      <c r="G4754" s="385"/>
      <c r="H4754" s="279" t="s">
        <v>1041</v>
      </c>
      <c r="I4754" s="282">
        <v>0.61970000000000003</v>
      </c>
      <c r="J4754" s="281">
        <v>1.52</v>
      </c>
      <c r="K4754" s="281">
        <v>0.94</v>
      </c>
      <c r="O4754" s="46"/>
      <c r="P4754" s="46"/>
      <c r="Q4754" s="46"/>
      <c r="R4754" s="46"/>
      <c r="S4754" s="46"/>
      <c r="T4754" s="46"/>
      <c r="U4754" s="46"/>
      <c r="V4754" s="46"/>
      <c r="W4754" s="46"/>
      <c r="X4754" s="46"/>
      <c r="Y4754" s="46"/>
    </row>
    <row r="4755" spans="1:25" ht="15" customHeight="1" x14ac:dyDescent="0.2">
      <c r="A4755" s="46"/>
      <c r="B4755" s="261" t="s">
        <v>953</v>
      </c>
      <c r="C4755" s="280" t="s">
        <v>1899</v>
      </c>
      <c r="D4755" s="261" t="s">
        <v>47</v>
      </c>
      <c r="E4755" s="261" t="s">
        <v>1900</v>
      </c>
      <c r="F4755" s="385" t="s">
        <v>3985</v>
      </c>
      <c r="G4755" s="385"/>
      <c r="H4755" s="279" t="s">
        <v>1035</v>
      </c>
      <c r="I4755" s="282">
        <v>0.65720000000000001</v>
      </c>
      <c r="J4755" s="281">
        <v>4.7300000000000004</v>
      </c>
      <c r="K4755" s="281">
        <v>3.1</v>
      </c>
      <c r="O4755" s="46"/>
      <c r="P4755" s="46"/>
      <c r="Q4755" s="46"/>
      <c r="R4755" s="46"/>
      <c r="S4755" s="46"/>
      <c r="T4755" s="46"/>
      <c r="U4755" s="46"/>
      <c r="V4755" s="46"/>
      <c r="W4755" s="46"/>
      <c r="X4755" s="46"/>
      <c r="Y4755" s="46"/>
    </row>
    <row r="4756" spans="1:25" ht="15" customHeight="1" x14ac:dyDescent="0.2">
      <c r="A4756" s="46"/>
      <c r="B4756" s="262" t="s">
        <v>919</v>
      </c>
      <c r="C4756" s="284" t="s">
        <v>1631</v>
      </c>
      <c r="D4756" s="262" t="s">
        <v>47</v>
      </c>
      <c r="E4756" s="262" t="s">
        <v>1632</v>
      </c>
      <c r="F4756" s="389" t="s">
        <v>923</v>
      </c>
      <c r="G4756" s="389"/>
      <c r="H4756" s="283" t="s">
        <v>97</v>
      </c>
      <c r="I4756" s="286">
        <v>325.15890000000002</v>
      </c>
      <c r="J4756" s="285">
        <v>0.81</v>
      </c>
      <c r="K4756" s="285">
        <v>263.37</v>
      </c>
      <c r="O4756" s="46"/>
      <c r="P4756" s="46"/>
      <c r="Q4756" s="46"/>
      <c r="R4756" s="46"/>
      <c r="S4756" s="46"/>
      <c r="T4756" s="46"/>
      <c r="U4756" s="46"/>
      <c r="V4756" s="46"/>
      <c r="W4756" s="46"/>
      <c r="X4756" s="46"/>
      <c r="Y4756" s="46"/>
    </row>
    <row r="4757" spans="1:25" ht="15" customHeight="1" x14ac:dyDescent="0.2">
      <c r="A4757" s="46"/>
      <c r="B4757" s="262" t="s">
        <v>919</v>
      </c>
      <c r="C4757" s="284" t="s">
        <v>1633</v>
      </c>
      <c r="D4757" s="262" t="s">
        <v>47</v>
      </c>
      <c r="E4757" s="262" t="s">
        <v>1634</v>
      </c>
      <c r="F4757" s="389" t="s">
        <v>923</v>
      </c>
      <c r="G4757" s="389"/>
      <c r="H4757" s="283" t="s">
        <v>60</v>
      </c>
      <c r="I4757" s="286">
        <v>0.76090000000000002</v>
      </c>
      <c r="J4757" s="285">
        <v>160</v>
      </c>
      <c r="K4757" s="285">
        <v>121.74</v>
      </c>
      <c r="O4757" s="46"/>
      <c r="P4757" s="46"/>
      <c r="Q4757" s="46"/>
      <c r="R4757" s="46"/>
      <c r="S4757" s="46"/>
      <c r="T4757" s="46"/>
      <c r="U4757" s="46"/>
      <c r="V4757" s="46"/>
      <c r="W4757" s="46"/>
      <c r="X4757" s="46"/>
      <c r="Y4757" s="46"/>
    </row>
    <row r="4758" spans="1:25" ht="15" customHeight="1" x14ac:dyDescent="0.2">
      <c r="A4758" s="46"/>
      <c r="B4758" s="262" t="s">
        <v>919</v>
      </c>
      <c r="C4758" s="284" t="s">
        <v>1094</v>
      </c>
      <c r="D4758" s="262" t="s">
        <v>47</v>
      </c>
      <c r="E4758" s="262" t="s">
        <v>1095</v>
      </c>
      <c r="F4758" s="389" t="s">
        <v>923</v>
      </c>
      <c r="G4758" s="389"/>
      <c r="H4758" s="283" t="s">
        <v>60</v>
      </c>
      <c r="I4758" s="286">
        <v>0.59119999999999995</v>
      </c>
      <c r="J4758" s="285">
        <v>111.91</v>
      </c>
      <c r="K4758" s="285">
        <v>66.16</v>
      </c>
      <c r="O4758" s="46"/>
      <c r="P4758" s="46"/>
      <c r="Q4758" s="46"/>
      <c r="R4758" s="46"/>
      <c r="S4758" s="46"/>
      <c r="T4758" s="46"/>
      <c r="U4758" s="46"/>
      <c r="V4758" s="46"/>
      <c r="W4758" s="46"/>
      <c r="X4758" s="46"/>
      <c r="Y4758" s="46"/>
    </row>
    <row r="4759" spans="1:25" ht="15" customHeight="1" x14ac:dyDescent="0.2">
      <c r="A4759" s="46"/>
      <c r="B4759" s="263"/>
      <c r="C4759" s="263"/>
      <c r="D4759" s="263"/>
      <c r="E4759" s="263"/>
      <c r="F4759" s="263" t="s">
        <v>924</v>
      </c>
      <c r="G4759" s="289">
        <v>75.31</v>
      </c>
      <c r="H4759" s="263" t="s">
        <v>925</v>
      </c>
      <c r="I4759" s="289">
        <v>0</v>
      </c>
      <c r="J4759" s="263" t="s">
        <v>926</v>
      </c>
      <c r="K4759" s="289">
        <v>75.31</v>
      </c>
      <c r="O4759" s="46"/>
      <c r="P4759" s="46"/>
      <c r="Q4759" s="46"/>
      <c r="R4759" s="46"/>
      <c r="S4759" s="46"/>
      <c r="T4759" s="46"/>
      <c r="U4759" s="46"/>
      <c r="V4759" s="46"/>
      <c r="W4759" s="46"/>
      <c r="X4759" s="46"/>
      <c r="Y4759" s="46"/>
    </row>
    <row r="4760" spans="1:25" ht="15" customHeight="1" thickBot="1" x14ac:dyDescent="0.25">
      <c r="A4760" s="46"/>
      <c r="B4760" s="263"/>
      <c r="C4760" s="263"/>
      <c r="D4760" s="263"/>
      <c r="E4760" s="263"/>
      <c r="F4760" s="263" t="s">
        <v>927</v>
      </c>
      <c r="G4760" s="289">
        <v>112.96</v>
      </c>
      <c r="H4760" s="263"/>
      <c r="I4760" s="386" t="s">
        <v>928</v>
      </c>
      <c r="J4760" s="386"/>
      <c r="K4760" s="289">
        <v>655.82</v>
      </c>
      <c r="O4760" s="46"/>
      <c r="P4760" s="46"/>
      <c r="Q4760" s="46"/>
      <c r="R4760" s="46"/>
      <c r="S4760" s="46"/>
      <c r="T4760" s="46"/>
      <c r="U4760" s="46"/>
      <c r="V4760" s="46"/>
      <c r="W4760" s="46"/>
      <c r="X4760" s="46"/>
      <c r="Y4760" s="46"/>
    </row>
    <row r="4761" spans="1:25" ht="15" customHeight="1" thickTop="1" x14ac:dyDescent="0.2">
      <c r="A4761" s="46"/>
      <c r="B4761" s="278"/>
      <c r="C4761" s="278"/>
      <c r="D4761" s="278"/>
      <c r="E4761" s="278"/>
      <c r="F4761" s="278"/>
      <c r="G4761" s="278"/>
      <c r="H4761" s="278"/>
      <c r="I4761" s="278"/>
      <c r="J4761" s="278"/>
      <c r="K4761" s="278"/>
      <c r="O4761" s="46"/>
      <c r="P4761" s="46"/>
      <c r="Q4761" s="46"/>
      <c r="R4761" s="46"/>
      <c r="S4761" s="46"/>
      <c r="T4761" s="46"/>
      <c r="U4761" s="46"/>
      <c r="V4761" s="46"/>
      <c r="W4761" s="46"/>
      <c r="X4761" s="46"/>
      <c r="Y4761" s="46"/>
    </row>
    <row r="4762" spans="1:25" ht="15" customHeight="1" x14ac:dyDescent="0.2">
      <c r="A4762" s="46"/>
      <c r="B4762" s="259"/>
      <c r="C4762" s="267" t="s">
        <v>24</v>
      </c>
      <c r="D4762" s="259" t="s">
        <v>25</v>
      </c>
      <c r="E4762" s="259" t="s">
        <v>26</v>
      </c>
      <c r="F4762" s="387" t="s">
        <v>917</v>
      </c>
      <c r="G4762" s="387"/>
      <c r="H4762" s="271" t="s">
        <v>27</v>
      </c>
      <c r="I4762" s="267" t="s">
        <v>28</v>
      </c>
      <c r="J4762" s="267" t="s">
        <v>29</v>
      </c>
      <c r="K4762" s="267" t="s">
        <v>30</v>
      </c>
      <c r="O4762" s="46"/>
      <c r="P4762" s="46"/>
      <c r="Q4762" s="46"/>
      <c r="R4762" s="46"/>
      <c r="S4762" s="46"/>
      <c r="T4762" s="46"/>
      <c r="U4762" s="46"/>
      <c r="V4762" s="46"/>
      <c r="W4762" s="46"/>
      <c r="X4762" s="46"/>
      <c r="Y4762" s="46"/>
    </row>
    <row r="4763" spans="1:25" ht="15" customHeight="1" x14ac:dyDescent="0.2">
      <c r="A4763" s="46"/>
      <c r="B4763" s="260" t="s">
        <v>918</v>
      </c>
      <c r="C4763" s="275" t="s">
        <v>2883</v>
      </c>
      <c r="D4763" s="260" t="s">
        <v>47</v>
      </c>
      <c r="E4763" s="260" t="s">
        <v>2884</v>
      </c>
      <c r="F4763" s="388" t="s">
        <v>3986</v>
      </c>
      <c r="G4763" s="388"/>
      <c r="H4763" s="274" t="s">
        <v>60</v>
      </c>
      <c r="I4763" s="277">
        <v>1</v>
      </c>
      <c r="J4763" s="276">
        <v>585.88</v>
      </c>
      <c r="K4763" s="276">
        <v>585.88</v>
      </c>
      <c r="O4763" s="46"/>
      <c r="P4763" s="46"/>
      <c r="Q4763" s="46"/>
      <c r="R4763" s="46"/>
      <c r="S4763" s="46"/>
      <c r="T4763" s="46"/>
      <c r="U4763" s="46"/>
      <c r="V4763" s="46"/>
      <c r="W4763" s="46"/>
      <c r="X4763" s="46"/>
      <c r="Y4763" s="46"/>
    </row>
    <row r="4764" spans="1:25" ht="15" customHeight="1" x14ac:dyDescent="0.2">
      <c r="A4764" s="46"/>
      <c r="B4764" s="261" t="s">
        <v>953</v>
      </c>
      <c r="C4764" s="280" t="s">
        <v>1627</v>
      </c>
      <c r="D4764" s="261" t="s">
        <v>47</v>
      </c>
      <c r="E4764" s="261" t="s">
        <v>1628</v>
      </c>
      <c r="F4764" s="385" t="s">
        <v>3970</v>
      </c>
      <c r="G4764" s="385"/>
      <c r="H4764" s="279" t="s">
        <v>950</v>
      </c>
      <c r="I4764" s="282">
        <v>1.24</v>
      </c>
      <c r="J4764" s="281">
        <v>29.32</v>
      </c>
      <c r="K4764" s="281">
        <v>36.35</v>
      </c>
      <c r="O4764" s="46"/>
      <c r="P4764" s="46"/>
      <c r="Q4764" s="46"/>
      <c r="R4764" s="46"/>
      <c r="S4764" s="46"/>
      <c r="T4764" s="46"/>
      <c r="U4764" s="46"/>
      <c r="V4764" s="46"/>
      <c r="W4764" s="46"/>
      <c r="X4764" s="46"/>
      <c r="Y4764" s="46"/>
    </row>
    <row r="4765" spans="1:25" ht="15" customHeight="1" x14ac:dyDescent="0.2">
      <c r="A4765" s="46"/>
      <c r="B4765" s="261" t="s">
        <v>953</v>
      </c>
      <c r="C4765" s="280" t="s">
        <v>1899</v>
      </c>
      <c r="D4765" s="261" t="s">
        <v>47</v>
      </c>
      <c r="E4765" s="261" t="s">
        <v>1900</v>
      </c>
      <c r="F4765" s="385" t="s">
        <v>3985</v>
      </c>
      <c r="G4765" s="385"/>
      <c r="H4765" s="279" t="s">
        <v>1035</v>
      </c>
      <c r="I4765" s="282">
        <v>0.63819999999999999</v>
      </c>
      <c r="J4765" s="281">
        <v>4.7300000000000004</v>
      </c>
      <c r="K4765" s="281">
        <v>3.01</v>
      </c>
      <c r="O4765" s="46"/>
      <c r="P4765" s="46"/>
      <c r="Q4765" s="46"/>
      <c r="R4765" s="46"/>
      <c r="S4765" s="46"/>
      <c r="T4765" s="46"/>
      <c r="U4765" s="46"/>
      <c r="V4765" s="46"/>
      <c r="W4765" s="46"/>
      <c r="X4765" s="46"/>
      <c r="Y4765" s="46"/>
    </row>
    <row r="4766" spans="1:25" ht="15" customHeight="1" x14ac:dyDescent="0.2">
      <c r="A4766" s="46"/>
      <c r="B4766" s="261" t="s">
        <v>953</v>
      </c>
      <c r="C4766" s="280" t="s">
        <v>1019</v>
      </c>
      <c r="D4766" s="261" t="s">
        <v>47</v>
      </c>
      <c r="E4766" s="261" t="s">
        <v>1020</v>
      </c>
      <c r="F4766" s="385" t="s">
        <v>3970</v>
      </c>
      <c r="G4766" s="385"/>
      <c r="H4766" s="279" t="s">
        <v>950</v>
      </c>
      <c r="I4766" s="282">
        <v>1.9633</v>
      </c>
      <c r="J4766" s="281">
        <v>24.73</v>
      </c>
      <c r="K4766" s="281">
        <v>48.55</v>
      </c>
      <c r="O4766" s="46"/>
      <c r="P4766" s="46"/>
      <c r="Q4766" s="46"/>
      <c r="R4766" s="46"/>
      <c r="S4766" s="46"/>
      <c r="T4766" s="46"/>
      <c r="U4766" s="46"/>
      <c r="V4766" s="46"/>
      <c r="W4766" s="46"/>
      <c r="X4766" s="46"/>
      <c r="Y4766" s="46"/>
    </row>
    <row r="4767" spans="1:25" ht="15" customHeight="1" x14ac:dyDescent="0.2">
      <c r="A4767" s="46"/>
      <c r="B4767" s="261" t="s">
        <v>953</v>
      </c>
      <c r="C4767" s="280" t="s">
        <v>1897</v>
      </c>
      <c r="D4767" s="261" t="s">
        <v>47</v>
      </c>
      <c r="E4767" s="261" t="s">
        <v>1898</v>
      </c>
      <c r="F4767" s="385" t="s">
        <v>3985</v>
      </c>
      <c r="G4767" s="385"/>
      <c r="H4767" s="279" t="s">
        <v>1041</v>
      </c>
      <c r="I4767" s="282">
        <v>0.6018</v>
      </c>
      <c r="J4767" s="281">
        <v>1.52</v>
      </c>
      <c r="K4767" s="281">
        <v>0.91</v>
      </c>
      <c r="O4767" s="46"/>
      <c r="P4767" s="46"/>
      <c r="Q4767" s="46"/>
      <c r="R4767" s="46"/>
      <c r="S4767" s="46"/>
      <c r="T4767" s="46"/>
      <c r="U4767" s="46"/>
      <c r="V4767" s="46"/>
      <c r="W4767" s="46"/>
      <c r="X4767" s="46"/>
      <c r="Y4767" s="46"/>
    </row>
    <row r="4768" spans="1:25" ht="15" customHeight="1" x14ac:dyDescent="0.2">
      <c r="A4768" s="46"/>
      <c r="B4768" s="262" t="s">
        <v>919</v>
      </c>
      <c r="C4768" s="284" t="s">
        <v>1631</v>
      </c>
      <c r="D4768" s="262" t="s">
        <v>47</v>
      </c>
      <c r="E4768" s="262" t="s">
        <v>1632</v>
      </c>
      <c r="F4768" s="389" t="s">
        <v>923</v>
      </c>
      <c r="G4768" s="389"/>
      <c r="H4768" s="283" t="s">
        <v>97</v>
      </c>
      <c r="I4768" s="286">
        <v>391.16629999999998</v>
      </c>
      <c r="J4768" s="285">
        <v>0.81</v>
      </c>
      <c r="K4768" s="285">
        <v>316.83999999999997</v>
      </c>
      <c r="O4768" s="46"/>
      <c r="P4768" s="46"/>
      <c r="Q4768" s="46"/>
      <c r="R4768" s="46"/>
      <c r="S4768" s="46"/>
      <c r="T4768" s="46"/>
      <c r="U4768" s="46"/>
      <c r="V4768" s="46"/>
      <c r="W4768" s="46"/>
      <c r="X4768" s="46"/>
      <c r="Y4768" s="46"/>
    </row>
    <row r="4769" spans="1:25" ht="15" customHeight="1" x14ac:dyDescent="0.2">
      <c r="A4769" s="46"/>
      <c r="B4769" s="262" t="s">
        <v>919</v>
      </c>
      <c r="C4769" s="284" t="s">
        <v>1094</v>
      </c>
      <c r="D4769" s="262" t="s">
        <v>47</v>
      </c>
      <c r="E4769" s="262" t="s">
        <v>1095</v>
      </c>
      <c r="F4769" s="389" t="s">
        <v>923</v>
      </c>
      <c r="G4769" s="389"/>
      <c r="H4769" s="283" t="s">
        <v>60</v>
      </c>
      <c r="I4769" s="286">
        <v>0.5927</v>
      </c>
      <c r="J4769" s="285">
        <v>111.91</v>
      </c>
      <c r="K4769" s="285">
        <v>66.319999999999993</v>
      </c>
      <c r="O4769" s="46"/>
      <c r="P4769" s="46"/>
      <c r="Q4769" s="46"/>
      <c r="R4769" s="46"/>
      <c r="S4769" s="46"/>
      <c r="T4769" s="46"/>
      <c r="U4769" s="46"/>
      <c r="V4769" s="46"/>
      <c r="W4769" s="46"/>
      <c r="X4769" s="46"/>
      <c r="Y4769" s="46"/>
    </row>
    <row r="4770" spans="1:25" ht="15" customHeight="1" x14ac:dyDescent="0.2">
      <c r="A4770" s="46"/>
      <c r="B4770" s="262" t="s">
        <v>919</v>
      </c>
      <c r="C4770" s="284" t="s">
        <v>1633</v>
      </c>
      <c r="D4770" s="262" t="s">
        <v>47</v>
      </c>
      <c r="E4770" s="262" t="s">
        <v>1634</v>
      </c>
      <c r="F4770" s="389" t="s">
        <v>923</v>
      </c>
      <c r="G4770" s="389"/>
      <c r="H4770" s="283" t="s">
        <v>60</v>
      </c>
      <c r="I4770" s="286">
        <v>0.71189999999999998</v>
      </c>
      <c r="J4770" s="285">
        <v>160</v>
      </c>
      <c r="K4770" s="285">
        <v>113.9</v>
      </c>
      <c r="O4770" s="46"/>
      <c r="P4770" s="46"/>
      <c r="Q4770" s="46"/>
      <c r="R4770" s="46"/>
      <c r="S4770" s="46"/>
      <c r="T4770" s="46"/>
      <c r="U4770" s="46"/>
      <c r="V4770" s="46"/>
      <c r="W4770" s="46"/>
      <c r="X4770" s="46"/>
      <c r="Y4770" s="46"/>
    </row>
    <row r="4771" spans="1:25" ht="15" customHeight="1" x14ac:dyDescent="0.2">
      <c r="A4771" s="46"/>
      <c r="B4771" s="263"/>
      <c r="C4771" s="263"/>
      <c r="D4771" s="263"/>
      <c r="E4771" s="263"/>
      <c r="F4771" s="263" t="s">
        <v>924</v>
      </c>
      <c r="G4771" s="289">
        <v>73.03</v>
      </c>
      <c r="H4771" s="263" t="s">
        <v>925</v>
      </c>
      <c r="I4771" s="289">
        <v>0</v>
      </c>
      <c r="J4771" s="263" t="s">
        <v>926</v>
      </c>
      <c r="K4771" s="289">
        <v>73.03</v>
      </c>
      <c r="O4771" s="46"/>
      <c r="P4771" s="46"/>
      <c r="Q4771" s="46"/>
      <c r="R4771" s="46"/>
      <c r="S4771" s="46"/>
      <c r="T4771" s="46"/>
      <c r="U4771" s="46"/>
      <c r="V4771" s="46"/>
      <c r="W4771" s="46"/>
      <c r="X4771" s="46"/>
      <c r="Y4771" s="46"/>
    </row>
    <row r="4772" spans="1:25" ht="15" customHeight="1" thickBot="1" x14ac:dyDescent="0.25">
      <c r="A4772" s="46"/>
      <c r="B4772" s="263"/>
      <c r="C4772" s="263"/>
      <c r="D4772" s="263"/>
      <c r="E4772" s="263"/>
      <c r="F4772" s="263" t="s">
        <v>927</v>
      </c>
      <c r="G4772" s="289">
        <v>121.92</v>
      </c>
      <c r="H4772" s="263"/>
      <c r="I4772" s="386" t="s">
        <v>928</v>
      </c>
      <c r="J4772" s="386"/>
      <c r="K4772" s="289">
        <v>707.8</v>
      </c>
      <c r="O4772" s="46"/>
      <c r="P4772" s="46"/>
      <c r="Q4772" s="46"/>
      <c r="R4772" s="46"/>
      <c r="S4772" s="46"/>
      <c r="T4772" s="46"/>
      <c r="U4772" s="46"/>
      <c r="V4772" s="46"/>
      <c r="W4772" s="46"/>
      <c r="X4772" s="46"/>
      <c r="Y4772" s="46"/>
    </row>
    <row r="4773" spans="1:25" ht="15" customHeight="1" thickTop="1" x14ac:dyDescent="0.2">
      <c r="A4773" s="46"/>
      <c r="B4773" s="278"/>
      <c r="C4773" s="278"/>
      <c r="D4773" s="278"/>
      <c r="E4773" s="278"/>
      <c r="F4773" s="278"/>
      <c r="G4773" s="278"/>
      <c r="H4773" s="278"/>
      <c r="I4773" s="278"/>
      <c r="J4773" s="278"/>
      <c r="K4773" s="278"/>
      <c r="O4773" s="46"/>
      <c r="P4773" s="46"/>
      <c r="Q4773" s="46"/>
      <c r="R4773" s="46"/>
      <c r="S4773" s="46"/>
      <c r="T4773" s="46"/>
      <c r="U4773" s="46"/>
      <c r="V4773" s="46"/>
      <c r="W4773" s="46"/>
      <c r="X4773" s="46"/>
      <c r="Y4773" s="46"/>
    </row>
    <row r="4774" spans="1:25" ht="15" customHeight="1" x14ac:dyDescent="0.2">
      <c r="A4774" s="46"/>
      <c r="B4774" s="259"/>
      <c r="C4774" s="267" t="s">
        <v>24</v>
      </c>
      <c r="D4774" s="259" t="s">
        <v>25</v>
      </c>
      <c r="E4774" s="259" t="s">
        <v>26</v>
      </c>
      <c r="F4774" s="387" t="s">
        <v>917</v>
      </c>
      <c r="G4774" s="387"/>
      <c r="H4774" s="271" t="s">
        <v>27</v>
      </c>
      <c r="I4774" s="267" t="s">
        <v>28</v>
      </c>
      <c r="J4774" s="267" t="s">
        <v>29</v>
      </c>
      <c r="K4774" s="267" t="s">
        <v>30</v>
      </c>
      <c r="O4774" s="46"/>
      <c r="P4774" s="46"/>
      <c r="Q4774" s="46"/>
      <c r="R4774" s="46"/>
      <c r="S4774" s="46"/>
      <c r="T4774" s="46"/>
      <c r="U4774" s="46"/>
      <c r="V4774" s="46"/>
      <c r="W4774" s="46"/>
      <c r="X4774" s="46"/>
      <c r="Y4774" s="46"/>
    </row>
    <row r="4775" spans="1:25" ht="15" customHeight="1" x14ac:dyDescent="0.2">
      <c r="A4775" s="46"/>
      <c r="B4775" s="260" t="s">
        <v>918</v>
      </c>
      <c r="C4775" s="275" t="s">
        <v>1036</v>
      </c>
      <c r="D4775" s="260" t="s">
        <v>47</v>
      </c>
      <c r="E4775" s="260" t="s">
        <v>1037</v>
      </c>
      <c r="F4775" s="388" t="s">
        <v>3986</v>
      </c>
      <c r="G4775" s="388"/>
      <c r="H4775" s="274" t="s">
        <v>60</v>
      </c>
      <c r="I4775" s="277">
        <v>1</v>
      </c>
      <c r="J4775" s="276">
        <v>536.19000000000005</v>
      </c>
      <c r="K4775" s="276">
        <v>536.19000000000005</v>
      </c>
      <c r="O4775" s="46"/>
      <c r="P4775" s="46"/>
      <c r="Q4775" s="46"/>
      <c r="R4775" s="46"/>
      <c r="S4775" s="46"/>
      <c r="T4775" s="46"/>
      <c r="U4775" s="46"/>
      <c r="V4775" s="46"/>
      <c r="W4775" s="46"/>
      <c r="X4775" s="46"/>
      <c r="Y4775" s="46"/>
    </row>
    <row r="4776" spans="1:25" ht="15" customHeight="1" x14ac:dyDescent="0.2">
      <c r="A4776" s="46"/>
      <c r="B4776" s="261" t="s">
        <v>953</v>
      </c>
      <c r="C4776" s="280" t="s">
        <v>1019</v>
      </c>
      <c r="D4776" s="261" t="s">
        <v>47</v>
      </c>
      <c r="E4776" s="261" t="s">
        <v>1020</v>
      </c>
      <c r="F4776" s="385" t="s">
        <v>3970</v>
      </c>
      <c r="G4776" s="385"/>
      <c r="H4776" s="279" t="s">
        <v>950</v>
      </c>
      <c r="I4776" s="282">
        <v>6.2858000000000001</v>
      </c>
      <c r="J4776" s="281">
        <v>24.73</v>
      </c>
      <c r="K4776" s="281">
        <v>155.44</v>
      </c>
      <c r="O4776" s="46"/>
      <c r="P4776" s="46"/>
      <c r="Q4776" s="46"/>
      <c r="R4776" s="46"/>
      <c r="S4776" s="46"/>
      <c r="T4776" s="46"/>
      <c r="U4776" s="46"/>
      <c r="V4776" s="46"/>
      <c r="W4776" s="46"/>
      <c r="X4776" s="46"/>
      <c r="Y4776" s="46"/>
    </row>
    <row r="4777" spans="1:25" ht="15" customHeight="1" x14ac:dyDescent="0.2">
      <c r="A4777" s="46"/>
      <c r="B4777" s="262" t="s">
        <v>919</v>
      </c>
      <c r="C4777" s="284" t="s">
        <v>1633</v>
      </c>
      <c r="D4777" s="262" t="s">
        <v>47</v>
      </c>
      <c r="E4777" s="262" t="s">
        <v>1634</v>
      </c>
      <c r="F4777" s="389" t="s">
        <v>923</v>
      </c>
      <c r="G4777" s="389"/>
      <c r="H4777" s="283" t="s">
        <v>60</v>
      </c>
      <c r="I4777" s="286">
        <v>0.8538</v>
      </c>
      <c r="J4777" s="285">
        <v>160</v>
      </c>
      <c r="K4777" s="285">
        <v>136.6</v>
      </c>
      <c r="O4777" s="46"/>
      <c r="P4777" s="46"/>
      <c r="Q4777" s="46"/>
      <c r="R4777" s="46"/>
      <c r="S4777" s="46"/>
      <c r="T4777" s="46"/>
      <c r="U4777" s="46"/>
      <c r="V4777" s="46"/>
      <c r="W4777" s="46"/>
      <c r="X4777" s="46"/>
      <c r="Y4777" s="46"/>
    </row>
    <row r="4778" spans="1:25" ht="15" customHeight="1" x14ac:dyDescent="0.2">
      <c r="A4778" s="46"/>
      <c r="B4778" s="262" t="s">
        <v>919</v>
      </c>
      <c r="C4778" s="284" t="s">
        <v>1094</v>
      </c>
      <c r="D4778" s="262" t="s">
        <v>47</v>
      </c>
      <c r="E4778" s="262" t="s">
        <v>1095</v>
      </c>
      <c r="F4778" s="389" t="s">
        <v>923</v>
      </c>
      <c r="G4778" s="389"/>
      <c r="H4778" s="283" t="s">
        <v>60</v>
      </c>
      <c r="I4778" s="286">
        <v>0.59709999999999996</v>
      </c>
      <c r="J4778" s="285">
        <v>111.91</v>
      </c>
      <c r="K4778" s="285">
        <v>66.819999999999993</v>
      </c>
      <c r="O4778" s="46"/>
      <c r="P4778" s="46"/>
      <c r="Q4778" s="46"/>
      <c r="R4778" s="46"/>
      <c r="S4778" s="46"/>
      <c r="T4778" s="46"/>
      <c r="U4778" s="46"/>
      <c r="V4778" s="46"/>
      <c r="W4778" s="46"/>
      <c r="X4778" s="46"/>
      <c r="Y4778" s="46"/>
    </row>
    <row r="4779" spans="1:25" ht="15" customHeight="1" x14ac:dyDescent="0.2">
      <c r="A4779" s="46"/>
      <c r="B4779" s="262" t="s">
        <v>919</v>
      </c>
      <c r="C4779" s="284" t="s">
        <v>1631</v>
      </c>
      <c r="D4779" s="262" t="s">
        <v>47</v>
      </c>
      <c r="E4779" s="262" t="s">
        <v>1632</v>
      </c>
      <c r="F4779" s="389" t="s">
        <v>923</v>
      </c>
      <c r="G4779" s="389"/>
      <c r="H4779" s="283" t="s">
        <v>97</v>
      </c>
      <c r="I4779" s="286">
        <v>218.93</v>
      </c>
      <c r="J4779" s="285">
        <v>0.81</v>
      </c>
      <c r="K4779" s="285">
        <v>177.33</v>
      </c>
      <c r="O4779" s="46"/>
      <c r="P4779" s="46"/>
      <c r="Q4779" s="46"/>
      <c r="R4779" s="46"/>
      <c r="S4779" s="46"/>
      <c r="T4779" s="46"/>
      <c r="U4779" s="46"/>
      <c r="V4779" s="46"/>
      <c r="W4779" s="46"/>
      <c r="X4779" s="46"/>
      <c r="Y4779" s="46"/>
    </row>
    <row r="4780" spans="1:25" ht="15" customHeight="1" x14ac:dyDescent="0.2">
      <c r="A4780" s="46"/>
      <c r="B4780" s="263"/>
      <c r="C4780" s="263"/>
      <c r="D4780" s="263"/>
      <c r="E4780" s="263"/>
      <c r="F4780" s="263" t="s">
        <v>924</v>
      </c>
      <c r="G4780" s="289">
        <v>129.47999999999999</v>
      </c>
      <c r="H4780" s="263" t="s">
        <v>925</v>
      </c>
      <c r="I4780" s="289">
        <v>0</v>
      </c>
      <c r="J4780" s="263" t="s">
        <v>926</v>
      </c>
      <c r="K4780" s="289">
        <v>129.47999999999999</v>
      </c>
      <c r="O4780" s="46"/>
      <c r="P4780" s="46"/>
      <c r="Q4780" s="46"/>
      <c r="R4780" s="46"/>
      <c r="S4780" s="46"/>
      <c r="T4780" s="46"/>
      <c r="U4780" s="46"/>
      <c r="V4780" s="46"/>
      <c r="W4780" s="46"/>
      <c r="X4780" s="46"/>
      <c r="Y4780" s="46"/>
    </row>
    <row r="4781" spans="1:25" ht="15" customHeight="1" thickBot="1" x14ac:dyDescent="0.25">
      <c r="A4781" s="46"/>
      <c r="B4781" s="263"/>
      <c r="C4781" s="263"/>
      <c r="D4781" s="263"/>
      <c r="E4781" s="263"/>
      <c r="F4781" s="263" t="s">
        <v>927</v>
      </c>
      <c r="G4781" s="289">
        <v>111.58</v>
      </c>
      <c r="H4781" s="263"/>
      <c r="I4781" s="386" t="s">
        <v>928</v>
      </c>
      <c r="J4781" s="386"/>
      <c r="K4781" s="289">
        <v>647.77</v>
      </c>
      <c r="O4781" s="46"/>
      <c r="P4781" s="46"/>
      <c r="Q4781" s="46"/>
      <c r="R4781" s="46"/>
      <c r="S4781" s="46"/>
      <c r="T4781" s="46"/>
      <c r="U4781" s="46"/>
      <c r="V4781" s="46"/>
      <c r="W4781" s="46"/>
      <c r="X4781" s="46"/>
      <c r="Y4781" s="46"/>
    </row>
    <row r="4782" spans="1:25" ht="15" customHeight="1" thickTop="1" x14ac:dyDescent="0.2">
      <c r="A4782" s="46"/>
      <c r="B4782" s="278"/>
      <c r="C4782" s="278"/>
      <c r="D4782" s="278"/>
      <c r="E4782" s="278"/>
      <c r="F4782" s="278"/>
      <c r="G4782" s="278"/>
      <c r="H4782" s="278"/>
      <c r="I4782" s="278"/>
      <c r="J4782" s="278"/>
      <c r="K4782" s="278"/>
      <c r="O4782" s="46"/>
      <c r="P4782" s="46"/>
      <c r="Q4782" s="46"/>
      <c r="R4782" s="46"/>
      <c r="S4782" s="46"/>
      <c r="T4782" s="46"/>
      <c r="U4782" s="46"/>
      <c r="V4782" s="46"/>
      <c r="W4782" s="46"/>
      <c r="X4782" s="46"/>
      <c r="Y4782" s="46"/>
    </row>
    <row r="4783" spans="1:25" ht="15" customHeight="1" x14ac:dyDescent="0.2">
      <c r="A4783" s="46"/>
      <c r="B4783" s="259"/>
      <c r="C4783" s="267" t="s">
        <v>24</v>
      </c>
      <c r="D4783" s="259" t="s">
        <v>25</v>
      </c>
      <c r="E4783" s="259" t="s">
        <v>26</v>
      </c>
      <c r="F4783" s="387" t="s">
        <v>917</v>
      </c>
      <c r="G4783" s="387"/>
      <c r="H4783" s="271" t="s">
        <v>27</v>
      </c>
      <c r="I4783" s="267" t="s">
        <v>28</v>
      </c>
      <c r="J4783" s="267" t="s">
        <v>29</v>
      </c>
      <c r="K4783" s="267" t="s">
        <v>30</v>
      </c>
      <c r="O4783" s="46"/>
      <c r="P4783" s="46"/>
      <c r="Q4783" s="46"/>
      <c r="R4783" s="46"/>
      <c r="S4783" s="46"/>
      <c r="T4783" s="46"/>
      <c r="U4783" s="46"/>
      <c r="V4783" s="46"/>
      <c r="W4783" s="46"/>
      <c r="X4783" s="46"/>
      <c r="Y4783" s="46"/>
    </row>
    <row r="4784" spans="1:25" ht="15" customHeight="1" x14ac:dyDescent="0.2">
      <c r="A4784" s="46"/>
      <c r="B4784" s="260" t="s">
        <v>918</v>
      </c>
      <c r="C4784" s="275" t="s">
        <v>2636</v>
      </c>
      <c r="D4784" s="260" t="s">
        <v>47</v>
      </c>
      <c r="E4784" s="260" t="s">
        <v>2637</v>
      </c>
      <c r="F4784" s="388" t="s">
        <v>3980</v>
      </c>
      <c r="G4784" s="388"/>
      <c r="H4784" s="274" t="s">
        <v>49</v>
      </c>
      <c r="I4784" s="277">
        <v>1</v>
      </c>
      <c r="J4784" s="276">
        <v>23.36</v>
      </c>
      <c r="K4784" s="276">
        <v>23.36</v>
      </c>
      <c r="O4784" s="46"/>
      <c r="P4784" s="46"/>
      <c r="Q4784" s="46"/>
      <c r="R4784" s="46"/>
      <c r="S4784" s="46"/>
      <c r="T4784" s="46"/>
      <c r="U4784" s="46"/>
      <c r="V4784" s="46"/>
      <c r="W4784" s="46"/>
      <c r="X4784" s="46"/>
      <c r="Y4784" s="46"/>
    </row>
    <row r="4785" spans="1:25" ht="15" customHeight="1" x14ac:dyDescent="0.2">
      <c r="A4785" s="46"/>
      <c r="B4785" s="261" t="s">
        <v>953</v>
      </c>
      <c r="C4785" s="280" t="s">
        <v>988</v>
      </c>
      <c r="D4785" s="261" t="s">
        <v>47</v>
      </c>
      <c r="E4785" s="261" t="s">
        <v>989</v>
      </c>
      <c r="F4785" s="385" t="s">
        <v>3970</v>
      </c>
      <c r="G4785" s="385"/>
      <c r="H4785" s="279" t="s">
        <v>950</v>
      </c>
      <c r="I4785" s="282">
        <v>0.18629999999999999</v>
      </c>
      <c r="J4785" s="281">
        <v>27.19</v>
      </c>
      <c r="K4785" s="281">
        <v>5.0599999999999996</v>
      </c>
      <c r="O4785" s="46"/>
      <c r="P4785" s="46"/>
      <c r="Q4785" s="46"/>
      <c r="R4785" s="46"/>
      <c r="S4785" s="46"/>
      <c r="T4785" s="46"/>
      <c r="U4785" s="46"/>
      <c r="V4785" s="46"/>
      <c r="W4785" s="46"/>
      <c r="X4785" s="46"/>
      <c r="Y4785" s="46"/>
    </row>
    <row r="4786" spans="1:25" ht="15" customHeight="1" x14ac:dyDescent="0.2">
      <c r="A4786" s="46"/>
      <c r="B4786" s="261" t="s">
        <v>953</v>
      </c>
      <c r="C4786" s="280" t="s">
        <v>991</v>
      </c>
      <c r="D4786" s="261" t="s">
        <v>47</v>
      </c>
      <c r="E4786" s="261" t="s">
        <v>992</v>
      </c>
      <c r="F4786" s="385" t="s">
        <v>3970</v>
      </c>
      <c r="G4786" s="385"/>
      <c r="H4786" s="279" t="s">
        <v>950</v>
      </c>
      <c r="I4786" s="282">
        <v>0.18629999999999999</v>
      </c>
      <c r="J4786" s="281">
        <v>43.64</v>
      </c>
      <c r="K4786" s="281">
        <v>8.1300000000000008</v>
      </c>
      <c r="O4786" s="46"/>
      <c r="P4786" s="46"/>
      <c r="Q4786" s="46"/>
      <c r="R4786" s="46"/>
      <c r="S4786" s="46"/>
      <c r="T4786" s="46"/>
      <c r="U4786" s="46"/>
      <c r="V4786" s="46"/>
      <c r="W4786" s="46"/>
      <c r="X4786" s="46"/>
      <c r="Y4786" s="46"/>
    </row>
    <row r="4787" spans="1:25" ht="15" customHeight="1" x14ac:dyDescent="0.2">
      <c r="A4787" s="46"/>
      <c r="B4787" s="262" t="s">
        <v>919</v>
      </c>
      <c r="C4787" s="284" t="s">
        <v>2885</v>
      </c>
      <c r="D4787" s="262" t="s">
        <v>47</v>
      </c>
      <c r="E4787" s="262" t="s">
        <v>2886</v>
      </c>
      <c r="F4787" s="389" t="s">
        <v>923</v>
      </c>
      <c r="G4787" s="389"/>
      <c r="H4787" s="283" t="s">
        <v>49</v>
      </c>
      <c r="I4787" s="286">
        <v>1</v>
      </c>
      <c r="J4787" s="285">
        <v>10.17</v>
      </c>
      <c r="K4787" s="285">
        <v>10.17</v>
      </c>
      <c r="O4787" s="46"/>
      <c r="P4787" s="46"/>
      <c r="Q4787" s="46"/>
      <c r="R4787" s="46"/>
      <c r="S4787" s="46"/>
      <c r="T4787" s="46"/>
      <c r="U4787" s="46"/>
      <c r="V4787" s="46"/>
      <c r="W4787" s="46"/>
      <c r="X4787" s="46"/>
      <c r="Y4787" s="46"/>
    </row>
    <row r="4788" spans="1:25" ht="15" customHeight="1" x14ac:dyDescent="0.2">
      <c r="A4788" s="46"/>
      <c r="B4788" s="263"/>
      <c r="C4788" s="263"/>
      <c r="D4788" s="263"/>
      <c r="E4788" s="263"/>
      <c r="F4788" s="263" t="s">
        <v>924</v>
      </c>
      <c r="G4788" s="289">
        <v>11.6</v>
      </c>
      <c r="H4788" s="263" t="s">
        <v>925</v>
      </c>
      <c r="I4788" s="289">
        <v>0</v>
      </c>
      <c r="J4788" s="263" t="s">
        <v>926</v>
      </c>
      <c r="K4788" s="289">
        <v>11.6</v>
      </c>
      <c r="O4788" s="46"/>
      <c r="P4788" s="46"/>
      <c r="Q4788" s="46"/>
      <c r="R4788" s="46"/>
      <c r="S4788" s="46"/>
      <c r="T4788" s="46"/>
      <c r="U4788" s="46"/>
      <c r="V4788" s="46"/>
      <c r="W4788" s="46"/>
      <c r="X4788" s="46"/>
      <c r="Y4788" s="46"/>
    </row>
    <row r="4789" spans="1:25" ht="15" customHeight="1" thickBot="1" x14ac:dyDescent="0.25">
      <c r="A4789" s="46"/>
      <c r="B4789" s="263"/>
      <c r="C4789" s="263"/>
      <c r="D4789" s="263"/>
      <c r="E4789" s="263"/>
      <c r="F4789" s="263" t="s">
        <v>927</v>
      </c>
      <c r="G4789" s="289">
        <v>4.8600000000000003</v>
      </c>
      <c r="H4789" s="263"/>
      <c r="I4789" s="386" t="s">
        <v>928</v>
      </c>
      <c r="J4789" s="386"/>
      <c r="K4789" s="289">
        <v>28.22</v>
      </c>
      <c r="O4789" s="46"/>
      <c r="P4789" s="46"/>
      <c r="Q4789" s="46"/>
      <c r="R4789" s="46"/>
      <c r="S4789" s="46"/>
      <c r="T4789" s="46"/>
      <c r="U4789" s="46"/>
      <c r="V4789" s="46"/>
      <c r="W4789" s="46"/>
      <c r="X4789" s="46"/>
      <c r="Y4789" s="46"/>
    </row>
    <row r="4790" spans="1:25" ht="15" customHeight="1" thickTop="1" x14ac:dyDescent="0.2">
      <c r="A4790" s="46"/>
      <c r="B4790" s="278"/>
      <c r="C4790" s="278"/>
      <c r="D4790" s="278"/>
      <c r="E4790" s="278"/>
      <c r="F4790" s="278"/>
      <c r="G4790" s="278"/>
      <c r="H4790" s="278"/>
      <c r="I4790" s="278"/>
      <c r="J4790" s="278"/>
      <c r="K4790" s="278"/>
      <c r="O4790" s="46"/>
      <c r="P4790" s="46"/>
      <c r="Q4790" s="46"/>
      <c r="R4790" s="46"/>
      <c r="S4790" s="46"/>
      <c r="T4790" s="46"/>
      <c r="U4790" s="46"/>
      <c r="V4790" s="46"/>
      <c r="W4790" s="46"/>
      <c r="X4790" s="46"/>
      <c r="Y4790" s="46"/>
    </row>
    <row r="4791" spans="1:25" ht="15" customHeight="1" x14ac:dyDescent="0.2">
      <c r="A4791" s="46"/>
      <c r="B4791" s="259"/>
      <c r="C4791" s="267" t="s">
        <v>24</v>
      </c>
      <c r="D4791" s="259" t="s">
        <v>25</v>
      </c>
      <c r="E4791" s="259" t="s">
        <v>26</v>
      </c>
      <c r="F4791" s="387" t="s">
        <v>917</v>
      </c>
      <c r="G4791" s="387"/>
      <c r="H4791" s="271" t="s">
        <v>27</v>
      </c>
      <c r="I4791" s="267" t="s">
        <v>28</v>
      </c>
      <c r="J4791" s="267" t="s">
        <v>29</v>
      </c>
      <c r="K4791" s="267" t="s">
        <v>30</v>
      </c>
      <c r="O4791" s="46"/>
      <c r="P4791" s="46"/>
      <c r="Q4791" s="46"/>
      <c r="R4791" s="46"/>
      <c r="S4791" s="46"/>
      <c r="T4791" s="46"/>
      <c r="U4791" s="46"/>
      <c r="V4791" s="46"/>
      <c r="W4791" s="46"/>
      <c r="X4791" s="46"/>
      <c r="Y4791" s="46"/>
    </row>
    <row r="4792" spans="1:25" ht="15" customHeight="1" x14ac:dyDescent="0.2">
      <c r="A4792" s="46"/>
      <c r="B4792" s="260" t="s">
        <v>918</v>
      </c>
      <c r="C4792" s="275" t="s">
        <v>986</v>
      </c>
      <c r="D4792" s="260" t="s">
        <v>47</v>
      </c>
      <c r="E4792" s="260" t="s">
        <v>987</v>
      </c>
      <c r="F4792" s="388" t="s">
        <v>3980</v>
      </c>
      <c r="G4792" s="388"/>
      <c r="H4792" s="274" t="s">
        <v>83</v>
      </c>
      <c r="I4792" s="277">
        <v>1</v>
      </c>
      <c r="J4792" s="276">
        <v>61.26</v>
      </c>
      <c r="K4792" s="276">
        <v>61.26</v>
      </c>
      <c r="O4792" s="46"/>
      <c r="P4792" s="46"/>
      <c r="Q4792" s="46"/>
      <c r="R4792" s="46"/>
      <c r="S4792" s="46"/>
      <c r="T4792" s="46"/>
      <c r="U4792" s="46"/>
      <c r="V4792" s="46"/>
      <c r="W4792" s="46"/>
      <c r="X4792" s="46"/>
      <c r="Y4792" s="46"/>
    </row>
    <row r="4793" spans="1:25" ht="15" customHeight="1" x14ac:dyDescent="0.2">
      <c r="A4793" s="46"/>
      <c r="B4793" s="261" t="s">
        <v>953</v>
      </c>
      <c r="C4793" s="280" t="s">
        <v>991</v>
      </c>
      <c r="D4793" s="261" t="s">
        <v>47</v>
      </c>
      <c r="E4793" s="261" t="s">
        <v>992</v>
      </c>
      <c r="F4793" s="385" t="s">
        <v>3970</v>
      </c>
      <c r="G4793" s="385"/>
      <c r="H4793" s="279" t="s">
        <v>950</v>
      </c>
      <c r="I4793" s="282">
        <v>3.3099999999999997E-2</v>
      </c>
      <c r="J4793" s="281">
        <v>43.64</v>
      </c>
      <c r="K4793" s="281">
        <v>1.44</v>
      </c>
      <c r="O4793" s="46"/>
      <c r="P4793" s="46"/>
      <c r="Q4793" s="46"/>
      <c r="R4793" s="46"/>
      <c r="S4793" s="46"/>
      <c r="T4793" s="46"/>
      <c r="U4793" s="46"/>
      <c r="V4793" s="46"/>
      <c r="W4793" s="46"/>
      <c r="X4793" s="46"/>
      <c r="Y4793" s="46"/>
    </row>
    <row r="4794" spans="1:25" ht="15" customHeight="1" x14ac:dyDescent="0.2">
      <c r="A4794" s="46"/>
      <c r="B4794" s="261" t="s">
        <v>953</v>
      </c>
      <c r="C4794" s="280" t="s">
        <v>988</v>
      </c>
      <c r="D4794" s="261" t="s">
        <v>47</v>
      </c>
      <c r="E4794" s="261" t="s">
        <v>989</v>
      </c>
      <c r="F4794" s="385" t="s">
        <v>3970</v>
      </c>
      <c r="G4794" s="385"/>
      <c r="H4794" s="279" t="s">
        <v>950</v>
      </c>
      <c r="I4794" s="282">
        <v>3.3099999999999997E-2</v>
      </c>
      <c r="J4794" s="281">
        <v>27.19</v>
      </c>
      <c r="K4794" s="281">
        <v>0.89</v>
      </c>
      <c r="O4794" s="46"/>
      <c r="P4794" s="46"/>
      <c r="Q4794" s="46"/>
      <c r="R4794" s="46"/>
      <c r="S4794" s="46"/>
      <c r="T4794" s="46"/>
      <c r="U4794" s="46"/>
      <c r="V4794" s="46"/>
      <c r="W4794" s="46"/>
      <c r="X4794" s="46"/>
      <c r="Y4794" s="46"/>
    </row>
    <row r="4795" spans="1:25" ht="15" customHeight="1" x14ac:dyDescent="0.2">
      <c r="A4795" s="46"/>
      <c r="B4795" s="262" t="s">
        <v>919</v>
      </c>
      <c r="C4795" s="284" t="s">
        <v>2033</v>
      </c>
      <c r="D4795" s="262" t="s">
        <v>47</v>
      </c>
      <c r="E4795" s="262" t="s">
        <v>2034</v>
      </c>
      <c r="F4795" s="389" t="s">
        <v>923</v>
      </c>
      <c r="G4795" s="389"/>
      <c r="H4795" s="283" t="s">
        <v>83</v>
      </c>
      <c r="I4795" s="286">
        <v>1.05</v>
      </c>
      <c r="J4795" s="285">
        <v>56.13</v>
      </c>
      <c r="K4795" s="285">
        <v>58.93</v>
      </c>
      <c r="O4795" s="46"/>
      <c r="P4795" s="46"/>
      <c r="Q4795" s="46"/>
      <c r="R4795" s="46"/>
      <c r="S4795" s="46"/>
      <c r="T4795" s="46"/>
      <c r="U4795" s="46"/>
      <c r="V4795" s="46"/>
      <c r="W4795" s="46"/>
      <c r="X4795" s="46"/>
      <c r="Y4795" s="46"/>
    </row>
    <row r="4796" spans="1:25" ht="15" customHeight="1" x14ac:dyDescent="0.2">
      <c r="A4796" s="46"/>
      <c r="B4796" s="263"/>
      <c r="C4796" s="263"/>
      <c r="D4796" s="263"/>
      <c r="E4796" s="263"/>
      <c r="F4796" s="263" t="s">
        <v>924</v>
      </c>
      <c r="G4796" s="289">
        <v>2.0499999999999998</v>
      </c>
      <c r="H4796" s="263" t="s">
        <v>925</v>
      </c>
      <c r="I4796" s="289">
        <v>0</v>
      </c>
      <c r="J4796" s="263" t="s">
        <v>926</v>
      </c>
      <c r="K4796" s="289">
        <v>2.0499999999999998</v>
      </c>
      <c r="O4796" s="46"/>
      <c r="P4796" s="46"/>
      <c r="Q4796" s="46"/>
      <c r="R4796" s="46"/>
      <c r="S4796" s="46"/>
      <c r="T4796" s="46"/>
      <c r="U4796" s="46"/>
      <c r="V4796" s="46"/>
      <c r="W4796" s="46"/>
      <c r="X4796" s="46"/>
      <c r="Y4796" s="46"/>
    </row>
    <row r="4797" spans="1:25" ht="15" customHeight="1" thickBot="1" x14ac:dyDescent="0.25">
      <c r="A4797" s="46"/>
      <c r="B4797" s="263"/>
      <c r="C4797" s="263"/>
      <c r="D4797" s="263"/>
      <c r="E4797" s="263"/>
      <c r="F4797" s="263" t="s">
        <v>927</v>
      </c>
      <c r="G4797" s="289">
        <v>12.74</v>
      </c>
      <c r="H4797" s="263"/>
      <c r="I4797" s="386" t="s">
        <v>928</v>
      </c>
      <c r="J4797" s="386"/>
      <c r="K4797" s="289">
        <v>74</v>
      </c>
      <c r="O4797" s="46"/>
      <c r="P4797" s="46"/>
      <c r="Q4797" s="46"/>
      <c r="R4797" s="46"/>
      <c r="S4797" s="46"/>
      <c r="T4797" s="46"/>
      <c r="U4797" s="46"/>
      <c r="V4797" s="46"/>
      <c r="W4797" s="46"/>
      <c r="X4797" s="46"/>
      <c r="Y4797" s="46"/>
    </row>
    <row r="4798" spans="1:25" ht="15" customHeight="1" thickTop="1" x14ac:dyDescent="0.2">
      <c r="A4798" s="46"/>
      <c r="B4798" s="278"/>
      <c r="C4798" s="278"/>
      <c r="D4798" s="278"/>
      <c r="E4798" s="278"/>
      <c r="F4798" s="278"/>
      <c r="G4798" s="278"/>
      <c r="H4798" s="278"/>
      <c r="I4798" s="278"/>
      <c r="J4798" s="278"/>
      <c r="K4798" s="278"/>
      <c r="O4798" s="46"/>
      <c r="P4798" s="46"/>
      <c r="Q4798" s="46"/>
      <c r="R4798" s="46"/>
      <c r="S4798" s="46"/>
      <c r="T4798" s="46"/>
      <c r="U4798" s="46"/>
      <c r="V4798" s="46"/>
      <c r="W4798" s="46"/>
      <c r="X4798" s="46"/>
      <c r="Y4798" s="46"/>
    </row>
    <row r="4799" spans="1:25" ht="15" customHeight="1" x14ac:dyDescent="0.2">
      <c r="A4799" s="46"/>
      <c r="B4799" s="259"/>
      <c r="C4799" s="267" t="s">
        <v>24</v>
      </c>
      <c r="D4799" s="259" t="s">
        <v>25</v>
      </c>
      <c r="E4799" s="259" t="s">
        <v>26</v>
      </c>
      <c r="F4799" s="387" t="s">
        <v>917</v>
      </c>
      <c r="G4799" s="387"/>
      <c r="H4799" s="271" t="s">
        <v>27</v>
      </c>
      <c r="I4799" s="267" t="s">
        <v>28</v>
      </c>
      <c r="J4799" s="267" t="s">
        <v>29</v>
      </c>
      <c r="K4799" s="267" t="s">
        <v>30</v>
      </c>
      <c r="O4799" s="46"/>
      <c r="P4799" s="46"/>
      <c r="Q4799" s="46"/>
      <c r="R4799" s="46"/>
      <c r="S4799" s="46"/>
      <c r="T4799" s="46"/>
      <c r="U4799" s="46"/>
      <c r="V4799" s="46"/>
      <c r="W4799" s="46"/>
      <c r="X4799" s="46"/>
      <c r="Y4799" s="46"/>
    </row>
    <row r="4800" spans="1:25" ht="15" customHeight="1" x14ac:dyDescent="0.2">
      <c r="A4800" s="46"/>
      <c r="B4800" s="260" t="s">
        <v>918</v>
      </c>
      <c r="C4800" s="275" t="s">
        <v>1120</v>
      </c>
      <c r="D4800" s="260" t="s">
        <v>47</v>
      </c>
      <c r="E4800" s="260" t="s">
        <v>1121</v>
      </c>
      <c r="F4800" s="388" t="s">
        <v>3993</v>
      </c>
      <c r="G4800" s="388"/>
      <c r="H4800" s="274" t="s">
        <v>97</v>
      </c>
      <c r="I4800" s="277">
        <v>1</v>
      </c>
      <c r="J4800" s="276">
        <v>8.74</v>
      </c>
      <c r="K4800" s="276">
        <v>8.74</v>
      </c>
      <c r="O4800" s="46"/>
      <c r="P4800" s="46"/>
      <c r="Q4800" s="46"/>
      <c r="R4800" s="46"/>
      <c r="S4800" s="46"/>
      <c r="T4800" s="46"/>
      <c r="U4800" s="46"/>
      <c r="V4800" s="46"/>
      <c r="W4800" s="46"/>
      <c r="X4800" s="46"/>
      <c r="Y4800" s="46"/>
    </row>
    <row r="4801" spans="1:25" ht="15" customHeight="1" x14ac:dyDescent="0.2">
      <c r="A4801" s="46"/>
      <c r="B4801" s="261" t="s">
        <v>953</v>
      </c>
      <c r="C4801" s="280" t="s">
        <v>1108</v>
      </c>
      <c r="D4801" s="261" t="s">
        <v>47</v>
      </c>
      <c r="E4801" s="261" t="s">
        <v>1109</v>
      </c>
      <c r="F4801" s="385" t="s">
        <v>3970</v>
      </c>
      <c r="G4801" s="385"/>
      <c r="H4801" s="279" t="s">
        <v>950</v>
      </c>
      <c r="I4801" s="282">
        <v>1.4E-3</v>
      </c>
      <c r="J4801" s="281">
        <v>26.59</v>
      </c>
      <c r="K4801" s="281">
        <v>0.03</v>
      </c>
      <c r="O4801" s="46"/>
      <c r="P4801" s="46"/>
      <c r="Q4801" s="46"/>
      <c r="R4801" s="46"/>
      <c r="S4801" s="46"/>
      <c r="T4801" s="46"/>
      <c r="U4801" s="46"/>
      <c r="V4801" s="46"/>
      <c r="W4801" s="46"/>
      <c r="X4801" s="46"/>
      <c r="Y4801" s="46"/>
    </row>
    <row r="4802" spans="1:25" ht="15" customHeight="1" x14ac:dyDescent="0.2">
      <c r="A4802" s="46"/>
      <c r="B4802" s="261" t="s">
        <v>953</v>
      </c>
      <c r="C4802" s="280" t="s">
        <v>1106</v>
      </c>
      <c r="D4802" s="261" t="s">
        <v>47</v>
      </c>
      <c r="E4802" s="261" t="s">
        <v>1107</v>
      </c>
      <c r="F4802" s="385" t="s">
        <v>3970</v>
      </c>
      <c r="G4802" s="385"/>
      <c r="H4802" s="279" t="s">
        <v>950</v>
      </c>
      <c r="I4802" s="282">
        <v>8.8000000000000005E-3</v>
      </c>
      <c r="J4802" s="281">
        <v>35.29</v>
      </c>
      <c r="K4802" s="281">
        <v>0.31</v>
      </c>
      <c r="O4802" s="46"/>
      <c r="P4802" s="46"/>
      <c r="Q4802" s="46"/>
      <c r="R4802" s="46"/>
      <c r="S4802" s="46"/>
      <c r="T4802" s="46"/>
      <c r="U4802" s="46"/>
      <c r="V4802" s="46"/>
      <c r="W4802" s="46"/>
      <c r="X4802" s="46"/>
      <c r="Y4802" s="46"/>
    </row>
    <row r="4803" spans="1:25" ht="15" customHeight="1" x14ac:dyDescent="0.2">
      <c r="A4803" s="46"/>
      <c r="B4803" s="262" t="s">
        <v>919</v>
      </c>
      <c r="C4803" s="284" t="s">
        <v>1909</v>
      </c>
      <c r="D4803" s="262" t="s">
        <v>47</v>
      </c>
      <c r="E4803" s="262" t="s">
        <v>1910</v>
      </c>
      <c r="F4803" s="389" t="s">
        <v>923</v>
      </c>
      <c r="G4803" s="389"/>
      <c r="H4803" s="283" t="s">
        <v>97</v>
      </c>
      <c r="I4803" s="286">
        <v>1.1100000000000001</v>
      </c>
      <c r="J4803" s="285">
        <v>7.57</v>
      </c>
      <c r="K4803" s="285">
        <v>8.4</v>
      </c>
      <c r="O4803" s="46"/>
      <c r="P4803" s="46"/>
      <c r="Q4803" s="46"/>
      <c r="R4803" s="46"/>
      <c r="S4803" s="46"/>
      <c r="T4803" s="46"/>
      <c r="U4803" s="46"/>
      <c r="V4803" s="46"/>
      <c r="W4803" s="46"/>
      <c r="X4803" s="46"/>
      <c r="Y4803" s="46"/>
    </row>
    <row r="4804" spans="1:25" ht="15" customHeight="1" x14ac:dyDescent="0.2">
      <c r="A4804" s="46"/>
      <c r="B4804" s="263"/>
      <c r="C4804" s="263"/>
      <c r="D4804" s="263"/>
      <c r="E4804" s="263"/>
      <c r="F4804" s="263" t="s">
        <v>924</v>
      </c>
      <c r="G4804" s="289">
        <v>0.3</v>
      </c>
      <c r="H4804" s="263" t="s">
        <v>925</v>
      </c>
      <c r="I4804" s="289">
        <v>0</v>
      </c>
      <c r="J4804" s="263" t="s">
        <v>926</v>
      </c>
      <c r="K4804" s="289">
        <v>0.3</v>
      </c>
      <c r="O4804" s="46"/>
      <c r="P4804" s="46"/>
      <c r="Q4804" s="46"/>
      <c r="R4804" s="46"/>
      <c r="S4804" s="46"/>
      <c r="T4804" s="46"/>
      <c r="U4804" s="46"/>
      <c r="V4804" s="46"/>
      <c r="W4804" s="46"/>
      <c r="X4804" s="46"/>
      <c r="Y4804" s="46"/>
    </row>
    <row r="4805" spans="1:25" ht="15" customHeight="1" thickBot="1" x14ac:dyDescent="0.25">
      <c r="A4805" s="46"/>
      <c r="B4805" s="263"/>
      <c r="C4805" s="263"/>
      <c r="D4805" s="263"/>
      <c r="E4805" s="263"/>
      <c r="F4805" s="263" t="s">
        <v>927</v>
      </c>
      <c r="G4805" s="289">
        <v>1.81</v>
      </c>
      <c r="H4805" s="263"/>
      <c r="I4805" s="386" t="s">
        <v>928</v>
      </c>
      <c r="J4805" s="386"/>
      <c r="K4805" s="289">
        <v>10.55</v>
      </c>
      <c r="O4805" s="46"/>
      <c r="P4805" s="46"/>
      <c r="Q4805" s="46"/>
      <c r="R4805" s="46"/>
      <c r="S4805" s="46"/>
      <c r="T4805" s="46"/>
      <c r="U4805" s="46"/>
      <c r="V4805" s="46"/>
      <c r="W4805" s="46"/>
      <c r="X4805" s="46"/>
      <c r="Y4805" s="46"/>
    </row>
    <row r="4806" spans="1:25" ht="15" customHeight="1" thickTop="1" x14ac:dyDescent="0.2">
      <c r="A4806" s="46"/>
      <c r="B4806" s="278"/>
      <c r="C4806" s="278"/>
      <c r="D4806" s="278"/>
      <c r="E4806" s="278"/>
      <c r="F4806" s="278"/>
      <c r="G4806" s="278"/>
      <c r="H4806" s="278"/>
      <c r="I4806" s="278"/>
      <c r="J4806" s="278"/>
      <c r="K4806" s="278"/>
      <c r="O4806" s="46"/>
      <c r="P4806" s="46"/>
      <c r="Q4806" s="46"/>
      <c r="R4806" s="46"/>
      <c r="S4806" s="46"/>
      <c r="T4806" s="46"/>
      <c r="U4806" s="46"/>
      <c r="V4806" s="46"/>
      <c r="W4806" s="46"/>
      <c r="X4806" s="46"/>
      <c r="Y4806" s="46"/>
    </row>
    <row r="4807" spans="1:25" ht="15" customHeight="1" x14ac:dyDescent="0.2">
      <c r="A4807" s="46"/>
      <c r="B4807" s="259"/>
      <c r="C4807" s="267" t="s">
        <v>24</v>
      </c>
      <c r="D4807" s="259" t="s">
        <v>25</v>
      </c>
      <c r="E4807" s="259" t="s">
        <v>26</v>
      </c>
      <c r="F4807" s="387" t="s">
        <v>917</v>
      </c>
      <c r="G4807" s="387"/>
      <c r="H4807" s="271" t="s">
        <v>27</v>
      </c>
      <c r="I4807" s="267" t="s">
        <v>28</v>
      </c>
      <c r="J4807" s="267" t="s">
        <v>29</v>
      </c>
      <c r="K4807" s="267" t="s">
        <v>30</v>
      </c>
      <c r="O4807" s="46"/>
      <c r="P4807" s="46"/>
      <c r="Q4807" s="46"/>
      <c r="R4807" s="46"/>
      <c r="S4807" s="46"/>
      <c r="T4807" s="46"/>
      <c r="U4807" s="46"/>
      <c r="V4807" s="46"/>
      <c r="W4807" s="46"/>
      <c r="X4807" s="46"/>
      <c r="Y4807" s="46"/>
    </row>
    <row r="4808" spans="1:25" ht="15" customHeight="1" x14ac:dyDescent="0.2">
      <c r="A4808" s="46"/>
      <c r="B4808" s="260" t="s">
        <v>918</v>
      </c>
      <c r="C4808" s="275" t="s">
        <v>1122</v>
      </c>
      <c r="D4808" s="260" t="s">
        <v>47</v>
      </c>
      <c r="E4808" s="260" t="s">
        <v>1123</v>
      </c>
      <c r="F4808" s="388" t="s">
        <v>3993</v>
      </c>
      <c r="G4808" s="388"/>
      <c r="H4808" s="274" t="s">
        <v>97</v>
      </c>
      <c r="I4808" s="277">
        <v>1</v>
      </c>
      <c r="J4808" s="276">
        <v>7.46</v>
      </c>
      <c r="K4808" s="276">
        <v>7.46</v>
      </c>
      <c r="O4808" s="46"/>
      <c r="P4808" s="46"/>
      <c r="Q4808" s="46"/>
      <c r="R4808" s="46"/>
      <c r="S4808" s="46"/>
      <c r="T4808" s="46"/>
      <c r="U4808" s="46"/>
      <c r="V4808" s="46"/>
      <c r="W4808" s="46"/>
      <c r="X4808" s="46"/>
      <c r="Y4808" s="46"/>
    </row>
    <row r="4809" spans="1:25" ht="15" customHeight="1" x14ac:dyDescent="0.2">
      <c r="A4809" s="46"/>
      <c r="B4809" s="261" t="s">
        <v>953</v>
      </c>
      <c r="C4809" s="280" t="s">
        <v>1108</v>
      </c>
      <c r="D4809" s="261" t="s">
        <v>47</v>
      </c>
      <c r="E4809" s="261" t="s">
        <v>1109</v>
      </c>
      <c r="F4809" s="385" t="s">
        <v>3970</v>
      </c>
      <c r="G4809" s="385"/>
      <c r="H4809" s="279" t="s">
        <v>950</v>
      </c>
      <c r="I4809" s="282">
        <v>8.0000000000000004E-4</v>
      </c>
      <c r="J4809" s="281">
        <v>26.59</v>
      </c>
      <c r="K4809" s="281">
        <v>0.02</v>
      </c>
      <c r="O4809" s="46"/>
      <c r="P4809" s="46"/>
      <c r="Q4809" s="46"/>
      <c r="R4809" s="46"/>
      <c r="S4809" s="46"/>
      <c r="T4809" s="46"/>
      <c r="U4809" s="46"/>
      <c r="V4809" s="46"/>
      <c r="W4809" s="46"/>
      <c r="X4809" s="46"/>
      <c r="Y4809" s="46"/>
    </row>
    <row r="4810" spans="1:25" ht="15" customHeight="1" x14ac:dyDescent="0.2">
      <c r="A4810" s="46"/>
      <c r="B4810" s="261" t="s">
        <v>953</v>
      </c>
      <c r="C4810" s="280" t="s">
        <v>1106</v>
      </c>
      <c r="D4810" s="261" t="s">
        <v>47</v>
      </c>
      <c r="E4810" s="261" t="s">
        <v>1107</v>
      </c>
      <c r="F4810" s="385" t="s">
        <v>3970</v>
      </c>
      <c r="G4810" s="385"/>
      <c r="H4810" s="279" t="s">
        <v>950</v>
      </c>
      <c r="I4810" s="282">
        <v>4.7999999999999996E-3</v>
      </c>
      <c r="J4810" s="281">
        <v>35.29</v>
      </c>
      <c r="K4810" s="281">
        <v>0.16</v>
      </c>
      <c r="O4810" s="46"/>
      <c r="P4810" s="46"/>
      <c r="Q4810" s="46"/>
      <c r="R4810" s="46"/>
      <c r="S4810" s="46"/>
      <c r="T4810" s="46"/>
      <c r="U4810" s="46"/>
      <c r="V4810" s="46"/>
      <c r="W4810" s="46"/>
      <c r="X4810" s="46"/>
      <c r="Y4810" s="46"/>
    </row>
    <row r="4811" spans="1:25" ht="15" customHeight="1" x14ac:dyDescent="0.2">
      <c r="A4811" s="46"/>
      <c r="B4811" s="262" t="s">
        <v>919</v>
      </c>
      <c r="C4811" s="284" t="s">
        <v>2035</v>
      </c>
      <c r="D4811" s="262" t="s">
        <v>47</v>
      </c>
      <c r="E4811" s="262" t="s">
        <v>2036</v>
      </c>
      <c r="F4811" s="389" t="s">
        <v>923</v>
      </c>
      <c r="G4811" s="389"/>
      <c r="H4811" s="283" t="s">
        <v>97</v>
      </c>
      <c r="I4811" s="286">
        <v>1.1100000000000001</v>
      </c>
      <c r="J4811" s="285">
        <v>6.56</v>
      </c>
      <c r="K4811" s="285">
        <v>7.28</v>
      </c>
      <c r="O4811" s="46"/>
      <c r="P4811" s="46"/>
      <c r="Q4811" s="46"/>
      <c r="R4811" s="46"/>
      <c r="S4811" s="46"/>
      <c r="T4811" s="46"/>
      <c r="U4811" s="46"/>
      <c r="V4811" s="46"/>
      <c r="W4811" s="46"/>
      <c r="X4811" s="46"/>
      <c r="Y4811" s="46"/>
    </row>
    <row r="4812" spans="1:25" ht="15" customHeight="1" x14ac:dyDescent="0.2">
      <c r="A4812" s="46"/>
      <c r="B4812" s="263"/>
      <c r="C4812" s="263"/>
      <c r="D4812" s="263"/>
      <c r="E4812" s="263"/>
      <c r="F4812" s="263" t="s">
        <v>924</v>
      </c>
      <c r="G4812" s="289">
        <v>0.15</v>
      </c>
      <c r="H4812" s="263" t="s">
        <v>925</v>
      </c>
      <c r="I4812" s="289">
        <v>0</v>
      </c>
      <c r="J4812" s="263" t="s">
        <v>926</v>
      </c>
      <c r="K4812" s="289">
        <v>0.15</v>
      </c>
      <c r="O4812" s="46"/>
      <c r="P4812" s="46"/>
      <c r="Q4812" s="46"/>
      <c r="R4812" s="46"/>
      <c r="S4812" s="46"/>
      <c r="T4812" s="46"/>
      <c r="U4812" s="46"/>
      <c r="V4812" s="46"/>
      <c r="W4812" s="46"/>
      <c r="X4812" s="46"/>
      <c r="Y4812" s="46"/>
    </row>
    <row r="4813" spans="1:25" ht="15" customHeight="1" thickBot="1" x14ac:dyDescent="0.25">
      <c r="A4813" s="46"/>
      <c r="B4813" s="263"/>
      <c r="C4813" s="263"/>
      <c r="D4813" s="263"/>
      <c r="E4813" s="263"/>
      <c r="F4813" s="263" t="s">
        <v>927</v>
      </c>
      <c r="G4813" s="289">
        <v>1.55</v>
      </c>
      <c r="H4813" s="263"/>
      <c r="I4813" s="386" t="s">
        <v>928</v>
      </c>
      <c r="J4813" s="386"/>
      <c r="K4813" s="289">
        <v>9.01</v>
      </c>
      <c r="O4813" s="46"/>
      <c r="P4813" s="46"/>
      <c r="Q4813" s="46"/>
      <c r="R4813" s="46"/>
      <c r="S4813" s="46"/>
      <c r="T4813" s="46"/>
      <c r="U4813" s="46"/>
      <c r="V4813" s="46"/>
      <c r="W4813" s="46"/>
      <c r="X4813" s="46"/>
      <c r="Y4813" s="46"/>
    </row>
    <row r="4814" spans="1:25" ht="15" customHeight="1" thickTop="1" x14ac:dyDescent="0.2">
      <c r="A4814" s="46"/>
      <c r="B4814" s="278"/>
      <c r="C4814" s="278"/>
      <c r="D4814" s="278"/>
      <c r="E4814" s="278"/>
      <c r="F4814" s="278"/>
      <c r="G4814" s="278"/>
      <c r="H4814" s="278"/>
      <c r="I4814" s="278"/>
      <c r="J4814" s="278"/>
      <c r="K4814" s="278"/>
      <c r="O4814" s="46"/>
      <c r="P4814" s="46"/>
      <c r="Q4814" s="46"/>
      <c r="R4814" s="46"/>
      <c r="S4814" s="46"/>
      <c r="T4814" s="46"/>
      <c r="U4814" s="46"/>
      <c r="V4814" s="46"/>
      <c r="W4814" s="46"/>
      <c r="X4814" s="46"/>
      <c r="Y4814" s="46"/>
    </row>
    <row r="4815" spans="1:25" ht="15" customHeight="1" x14ac:dyDescent="0.2">
      <c r="A4815" s="46"/>
      <c r="B4815" s="259"/>
      <c r="C4815" s="267" t="s">
        <v>24</v>
      </c>
      <c r="D4815" s="259" t="s">
        <v>25</v>
      </c>
      <c r="E4815" s="259" t="s">
        <v>26</v>
      </c>
      <c r="F4815" s="387" t="s">
        <v>917</v>
      </c>
      <c r="G4815" s="387"/>
      <c r="H4815" s="271" t="s">
        <v>27</v>
      </c>
      <c r="I4815" s="267" t="s">
        <v>28</v>
      </c>
      <c r="J4815" s="267" t="s">
        <v>29</v>
      </c>
      <c r="K4815" s="267" t="s">
        <v>30</v>
      </c>
      <c r="O4815" s="46"/>
      <c r="P4815" s="46"/>
      <c r="Q4815" s="46"/>
      <c r="R4815" s="46"/>
      <c r="S4815" s="46"/>
      <c r="T4815" s="46"/>
      <c r="U4815" s="46"/>
      <c r="V4815" s="46"/>
      <c r="W4815" s="46"/>
      <c r="X4815" s="46"/>
      <c r="Y4815" s="46"/>
    </row>
    <row r="4816" spans="1:25" ht="15" customHeight="1" x14ac:dyDescent="0.2">
      <c r="A4816" s="46"/>
      <c r="B4816" s="260" t="s">
        <v>918</v>
      </c>
      <c r="C4816" s="275" t="s">
        <v>1124</v>
      </c>
      <c r="D4816" s="260" t="s">
        <v>47</v>
      </c>
      <c r="E4816" s="260" t="s">
        <v>1125</v>
      </c>
      <c r="F4816" s="388" t="s">
        <v>3993</v>
      </c>
      <c r="G4816" s="388"/>
      <c r="H4816" s="274" t="s">
        <v>97</v>
      </c>
      <c r="I4816" s="277">
        <v>1</v>
      </c>
      <c r="J4816" s="276">
        <v>7.36</v>
      </c>
      <c r="K4816" s="276">
        <v>7.36</v>
      </c>
      <c r="O4816" s="46"/>
      <c r="P4816" s="46"/>
      <c r="Q4816" s="46"/>
      <c r="R4816" s="46"/>
      <c r="S4816" s="46"/>
      <c r="T4816" s="46"/>
      <c r="U4816" s="46"/>
      <c r="V4816" s="46"/>
      <c r="W4816" s="46"/>
      <c r="X4816" s="46"/>
      <c r="Y4816" s="46"/>
    </row>
    <row r="4817" spans="1:25" ht="15" customHeight="1" x14ac:dyDescent="0.2">
      <c r="A4817" s="46"/>
      <c r="B4817" s="261" t="s">
        <v>953</v>
      </c>
      <c r="C4817" s="280" t="s">
        <v>1106</v>
      </c>
      <c r="D4817" s="261" t="s">
        <v>47</v>
      </c>
      <c r="E4817" s="261" t="s">
        <v>1107</v>
      </c>
      <c r="F4817" s="385" t="s">
        <v>3970</v>
      </c>
      <c r="G4817" s="385"/>
      <c r="H4817" s="279" t="s">
        <v>950</v>
      </c>
      <c r="I4817" s="282">
        <v>2.5000000000000001E-3</v>
      </c>
      <c r="J4817" s="281">
        <v>35.29</v>
      </c>
      <c r="K4817" s="281">
        <v>0.08</v>
      </c>
      <c r="O4817" s="46"/>
      <c r="P4817" s="46"/>
      <c r="Q4817" s="46"/>
      <c r="R4817" s="46"/>
      <c r="S4817" s="46"/>
      <c r="T4817" s="46"/>
      <c r="U4817" s="46"/>
      <c r="V4817" s="46"/>
      <c r="W4817" s="46"/>
      <c r="X4817" s="46"/>
      <c r="Y4817" s="46"/>
    </row>
    <row r="4818" spans="1:25" ht="15" customHeight="1" x14ac:dyDescent="0.2">
      <c r="A4818" s="46"/>
      <c r="B4818" s="262" t="s">
        <v>919</v>
      </c>
      <c r="C4818" s="284" t="s">
        <v>2035</v>
      </c>
      <c r="D4818" s="262" t="s">
        <v>47</v>
      </c>
      <c r="E4818" s="262" t="s">
        <v>2036</v>
      </c>
      <c r="F4818" s="389" t="s">
        <v>923</v>
      </c>
      <c r="G4818" s="389"/>
      <c r="H4818" s="283" t="s">
        <v>97</v>
      </c>
      <c r="I4818" s="286">
        <v>1.1100000000000001</v>
      </c>
      <c r="J4818" s="285">
        <v>6.56</v>
      </c>
      <c r="K4818" s="285">
        <v>7.28</v>
      </c>
      <c r="O4818" s="46"/>
      <c r="P4818" s="46"/>
      <c r="Q4818" s="46"/>
      <c r="R4818" s="46"/>
      <c r="S4818" s="46"/>
      <c r="T4818" s="46"/>
      <c r="U4818" s="46"/>
      <c r="V4818" s="46"/>
      <c r="W4818" s="46"/>
      <c r="X4818" s="46"/>
      <c r="Y4818" s="46"/>
    </row>
    <row r="4819" spans="1:25" ht="15" customHeight="1" x14ac:dyDescent="0.2">
      <c r="A4819" s="46"/>
      <c r="B4819" s="263"/>
      <c r="C4819" s="263"/>
      <c r="D4819" s="263"/>
      <c r="E4819" s="263"/>
      <c r="F4819" s="263" t="s">
        <v>924</v>
      </c>
      <c r="G4819" s="289">
        <v>7.0000000000000007E-2</v>
      </c>
      <c r="H4819" s="263" t="s">
        <v>925</v>
      </c>
      <c r="I4819" s="289">
        <v>0</v>
      </c>
      <c r="J4819" s="263" t="s">
        <v>926</v>
      </c>
      <c r="K4819" s="289">
        <v>7.0000000000000007E-2</v>
      </c>
      <c r="O4819" s="46"/>
      <c r="P4819" s="46"/>
      <c r="Q4819" s="46"/>
      <c r="R4819" s="46"/>
      <c r="S4819" s="46"/>
      <c r="T4819" s="46"/>
      <c r="U4819" s="46"/>
      <c r="V4819" s="46"/>
      <c r="W4819" s="46"/>
      <c r="X4819" s="46"/>
      <c r="Y4819" s="46"/>
    </row>
    <row r="4820" spans="1:25" ht="15" customHeight="1" thickBot="1" x14ac:dyDescent="0.25">
      <c r="A4820" s="46"/>
      <c r="B4820" s="263"/>
      <c r="C4820" s="263"/>
      <c r="D4820" s="263"/>
      <c r="E4820" s="263"/>
      <c r="F4820" s="263" t="s">
        <v>927</v>
      </c>
      <c r="G4820" s="289">
        <v>1.53</v>
      </c>
      <c r="H4820" s="263"/>
      <c r="I4820" s="386" t="s">
        <v>928</v>
      </c>
      <c r="J4820" s="386"/>
      <c r="K4820" s="289">
        <v>8.89</v>
      </c>
      <c r="O4820" s="46"/>
      <c r="P4820" s="46"/>
      <c r="Q4820" s="46"/>
      <c r="R4820" s="46"/>
      <c r="S4820" s="46"/>
      <c r="T4820" s="46"/>
      <c r="U4820" s="46"/>
      <c r="V4820" s="46"/>
      <c r="W4820" s="46"/>
      <c r="X4820" s="46"/>
      <c r="Y4820" s="46"/>
    </row>
    <row r="4821" spans="1:25" ht="15" customHeight="1" thickTop="1" x14ac:dyDescent="0.2">
      <c r="A4821" s="46"/>
      <c r="B4821" s="278"/>
      <c r="C4821" s="278"/>
      <c r="D4821" s="278"/>
      <c r="E4821" s="278"/>
      <c r="F4821" s="278"/>
      <c r="G4821" s="278"/>
      <c r="H4821" s="278"/>
      <c r="I4821" s="278"/>
      <c r="J4821" s="278"/>
      <c r="K4821" s="278"/>
      <c r="O4821" s="46"/>
      <c r="P4821" s="46"/>
      <c r="Q4821" s="46"/>
      <c r="R4821" s="46"/>
      <c r="S4821" s="46"/>
      <c r="T4821" s="46"/>
      <c r="U4821" s="46"/>
      <c r="V4821" s="46"/>
      <c r="W4821" s="46"/>
      <c r="X4821" s="46"/>
      <c r="Y4821" s="46"/>
    </row>
    <row r="4822" spans="1:25" ht="15" customHeight="1" x14ac:dyDescent="0.2">
      <c r="A4822" s="46"/>
      <c r="B4822" s="259"/>
      <c r="C4822" s="267" t="s">
        <v>24</v>
      </c>
      <c r="D4822" s="259" t="s">
        <v>25</v>
      </c>
      <c r="E4822" s="259" t="s">
        <v>26</v>
      </c>
      <c r="F4822" s="387" t="s">
        <v>917</v>
      </c>
      <c r="G4822" s="387"/>
      <c r="H4822" s="271" t="s">
        <v>27</v>
      </c>
      <c r="I4822" s="267" t="s">
        <v>28</v>
      </c>
      <c r="J4822" s="267" t="s">
        <v>29</v>
      </c>
      <c r="K4822" s="267" t="s">
        <v>30</v>
      </c>
      <c r="O4822" s="46"/>
      <c r="P4822" s="46"/>
      <c r="Q4822" s="46"/>
      <c r="R4822" s="46"/>
      <c r="S4822" s="46"/>
      <c r="T4822" s="46"/>
      <c r="U4822" s="46"/>
      <c r="V4822" s="46"/>
      <c r="W4822" s="46"/>
      <c r="X4822" s="46"/>
      <c r="Y4822" s="46"/>
    </row>
    <row r="4823" spans="1:25" ht="15" customHeight="1" x14ac:dyDescent="0.2">
      <c r="A4823" s="46"/>
      <c r="B4823" s="260" t="s">
        <v>918</v>
      </c>
      <c r="C4823" s="275" t="s">
        <v>3557</v>
      </c>
      <c r="D4823" s="260" t="s">
        <v>47</v>
      </c>
      <c r="E4823" s="260" t="s">
        <v>3558</v>
      </c>
      <c r="F4823" s="388" t="s">
        <v>3993</v>
      </c>
      <c r="G4823" s="388"/>
      <c r="H4823" s="274" t="s">
        <v>97</v>
      </c>
      <c r="I4823" s="277">
        <v>1</v>
      </c>
      <c r="J4823" s="276">
        <v>8.65</v>
      </c>
      <c r="K4823" s="276">
        <v>8.65</v>
      </c>
      <c r="O4823" s="46"/>
      <c r="P4823" s="46"/>
      <c r="Q4823" s="46"/>
      <c r="R4823" s="46"/>
      <c r="S4823" s="46"/>
      <c r="T4823" s="46"/>
      <c r="U4823" s="46"/>
      <c r="V4823" s="46"/>
      <c r="W4823" s="46"/>
      <c r="X4823" s="46"/>
      <c r="Y4823" s="46"/>
    </row>
    <row r="4824" spans="1:25" ht="15" customHeight="1" x14ac:dyDescent="0.2">
      <c r="A4824" s="46"/>
      <c r="B4824" s="261" t="s">
        <v>953</v>
      </c>
      <c r="C4824" s="280" t="s">
        <v>1106</v>
      </c>
      <c r="D4824" s="261" t="s">
        <v>47</v>
      </c>
      <c r="E4824" s="261" t="s">
        <v>1107</v>
      </c>
      <c r="F4824" s="385" t="s">
        <v>3970</v>
      </c>
      <c r="G4824" s="385"/>
      <c r="H4824" s="279" t="s">
        <v>950</v>
      </c>
      <c r="I4824" s="282">
        <v>1.2999999999999999E-3</v>
      </c>
      <c r="J4824" s="281">
        <v>35.29</v>
      </c>
      <c r="K4824" s="281">
        <v>0.04</v>
      </c>
      <c r="O4824" s="46"/>
      <c r="P4824" s="46"/>
      <c r="Q4824" s="46"/>
      <c r="R4824" s="46"/>
      <c r="S4824" s="46"/>
      <c r="T4824" s="46"/>
      <c r="U4824" s="46"/>
      <c r="V4824" s="46"/>
      <c r="W4824" s="46"/>
      <c r="X4824" s="46"/>
      <c r="Y4824" s="46"/>
    </row>
    <row r="4825" spans="1:25" ht="15" customHeight="1" x14ac:dyDescent="0.2">
      <c r="A4825" s="46"/>
      <c r="B4825" s="262" t="s">
        <v>919</v>
      </c>
      <c r="C4825" s="284" t="s">
        <v>3839</v>
      </c>
      <c r="D4825" s="262" t="s">
        <v>47</v>
      </c>
      <c r="E4825" s="262" t="s">
        <v>3840</v>
      </c>
      <c r="F4825" s="389" t="s">
        <v>923</v>
      </c>
      <c r="G4825" s="389"/>
      <c r="H4825" s="283" t="s">
        <v>97</v>
      </c>
      <c r="I4825" s="286">
        <v>1.1399999999999999</v>
      </c>
      <c r="J4825" s="285">
        <v>7.56</v>
      </c>
      <c r="K4825" s="285">
        <v>8.61</v>
      </c>
      <c r="O4825" s="46"/>
      <c r="P4825" s="46"/>
      <c r="Q4825" s="46"/>
      <c r="R4825" s="46"/>
      <c r="S4825" s="46"/>
      <c r="T4825" s="46"/>
      <c r="U4825" s="46"/>
      <c r="V4825" s="46"/>
      <c r="W4825" s="46"/>
      <c r="X4825" s="46"/>
      <c r="Y4825" s="46"/>
    </row>
    <row r="4826" spans="1:25" ht="15" customHeight="1" x14ac:dyDescent="0.2">
      <c r="A4826" s="46"/>
      <c r="B4826" s="263"/>
      <c r="C4826" s="263"/>
      <c r="D4826" s="263"/>
      <c r="E4826" s="263"/>
      <c r="F4826" s="263" t="s">
        <v>924</v>
      </c>
      <c r="G4826" s="289">
        <v>0.04</v>
      </c>
      <c r="H4826" s="263" t="s">
        <v>925</v>
      </c>
      <c r="I4826" s="289">
        <v>0</v>
      </c>
      <c r="J4826" s="263" t="s">
        <v>926</v>
      </c>
      <c r="K4826" s="289">
        <v>0.04</v>
      </c>
      <c r="O4826" s="46"/>
      <c r="P4826" s="46"/>
      <c r="Q4826" s="46"/>
      <c r="R4826" s="46"/>
      <c r="S4826" s="46"/>
      <c r="T4826" s="46"/>
      <c r="U4826" s="46"/>
      <c r="V4826" s="46"/>
      <c r="W4826" s="46"/>
      <c r="X4826" s="46"/>
      <c r="Y4826" s="46"/>
    </row>
    <row r="4827" spans="1:25" ht="15" customHeight="1" thickBot="1" x14ac:dyDescent="0.25">
      <c r="A4827" s="46"/>
      <c r="B4827" s="263"/>
      <c r="C4827" s="263"/>
      <c r="D4827" s="263"/>
      <c r="E4827" s="263"/>
      <c r="F4827" s="263" t="s">
        <v>927</v>
      </c>
      <c r="G4827" s="289">
        <v>1.8</v>
      </c>
      <c r="H4827" s="263"/>
      <c r="I4827" s="386" t="s">
        <v>928</v>
      </c>
      <c r="J4827" s="386"/>
      <c r="K4827" s="289">
        <v>10.45</v>
      </c>
      <c r="O4827" s="46"/>
      <c r="P4827" s="46"/>
      <c r="Q4827" s="46"/>
      <c r="R4827" s="46"/>
      <c r="S4827" s="46"/>
      <c r="T4827" s="46"/>
      <c r="U4827" s="46"/>
      <c r="V4827" s="46"/>
      <c r="W4827" s="46"/>
      <c r="X4827" s="46"/>
      <c r="Y4827" s="46"/>
    </row>
    <row r="4828" spans="1:25" ht="15" customHeight="1" thickTop="1" x14ac:dyDescent="0.2">
      <c r="A4828" s="46"/>
      <c r="B4828" s="278"/>
      <c r="C4828" s="278"/>
      <c r="D4828" s="278"/>
      <c r="E4828" s="278"/>
      <c r="F4828" s="278"/>
      <c r="G4828" s="278"/>
      <c r="H4828" s="278"/>
      <c r="I4828" s="278"/>
      <c r="J4828" s="278"/>
      <c r="K4828" s="278"/>
      <c r="O4828" s="46"/>
      <c r="P4828" s="46"/>
      <c r="Q4828" s="46"/>
      <c r="R4828" s="46"/>
      <c r="S4828" s="46"/>
      <c r="T4828" s="46"/>
      <c r="U4828" s="46"/>
      <c r="V4828" s="46"/>
      <c r="W4828" s="46"/>
      <c r="X4828" s="46"/>
      <c r="Y4828" s="46"/>
    </row>
    <row r="4829" spans="1:25" ht="15" customHeight="1" x14ac:dyDescent="0.2">
      <c r="A4829" s="46"/>
      <c r="B4829" s="259"/>
      <c r="C4829" s="267" t="s">
        <v>24</v>
      </c>
      <c r="D4829" s="259" t="s">
        <v>25</v>
      </c>
      <c r="E4829" s="259" t="s">
        <v>26</v>
      </c>
      <c r="F4829" s="387" t="s">
        <v>917</v>
      </c>
      <c r="G4829" s="387"/>
      <c r="H4829" s="271" t="s">
        <v>27</v>
      </c>
      <c r="I4829" s="267" t="s">
        <v>28</v>
      </c>
      <c r="J4829" s="267" t="s">
        <v>29</v>
      </c>
      <c r="K4829" s="267" t="s">
        <v>30</v>
      </c>
      <c r="O4829" s="46"/>
      <c r="P4829" s="46"/>
      <c r="Q4829" s="46"/>
      <c r="R4829" s="46"/>
      <c r="S4829" s="46"/>
      <c r="T4829" s="46"/>
      <c r="U4829" s="46"/>
      <c r="V4829" s="46"/>
      <c r="W4829" s="46"/>
      <c r="X4829" s="46"/>
      <c r="Y4829" s="46"/>
    </row>
    <row r="4830" spans="1:25" ht="15" customHeight="1" x14ac:dyDescent="0.2">
      <c r="A4830" s="46"/>
      <c r="B4830" s="260" t="s">
        <v>918</v>
      </c>
      <c r="C4830" s="275" t="s">
        <v>1116</v>
      </c>
      <c r="D4830" s="260" t="s">
        <v>47</v>
      </c>
      <c r="E4830" s="260" t="s">
        <v>1117</v>
      </c>
      <c r="F4830" s="388" t="s">
        <v>3993</v>
      </c>
      <c r="G4830" s="388"/>
      <c r="H4830" s="274" t="s">
        <v>97</v>
      </c>
      <c r="I4830" s="277">
        <v>1</v>
      </c>
      <c r="J4830" s="276">
        <v>9.76</v>
      </c>
      <c r="K4830" s="276">
        <v>9.76</v>
      </c>
      <c r="O4830" s="46"/>
      <c r="P4830" s="46"/>
      <c r="Q4830" s="46"/>
      <c r="R4830" s="46"/>
      <c r="S4830" s="46"/>
      <c r="T4830" s="46"/>
      <c r="U4830" s="46"/>
      <c r="V4830" s="46"/>
      <c r="W4830" s="46"/>
      <c r="X4830" s="46"/>
      <c r="Y4830" s="46"/>
    </row>
    <row r="4831" spans="1:25" ht="15" customHeight="1" x14ac:dyDescent="0.2">
      <c r="A4831" s="46"/>
      <c r="B4831" s="261" t="s">
        <v>953</v>
      </c>
      <c r="C4831" s="280" t="s">
        <v>1106</v>
      </c>
      <c r="D4831" s="261" t="s">
        <v>47</v>
      </c>
      <c r="E4831" s="261" t="s">
        <v>1107</v>
      </c>
      <c r="F4831" s="385" t="s">
        <v>3970</v>
      </c>
      <c r="G4831" s="385"/>
      <c r="H4831" s="279" t="s">
        <v>950</v>
      </c>
      <c r="I4831" s="282">
        <v>3.1E-2</v>
      </c>
      <c r="J4831" s="281">
        <v>35.29</v>
      </c>
      <c r="K4831" s="281">
        <v>1.0900000000000001</v>
      </c>
      <c r="O4831" s="46"/>
      <c r="P4831" s="46"/>
      <c r="Q4831" s="46"/>
      <c r="R4831" s="46"/>
      <c r="S4831" s="46"/>
      <c r="T4831" s="46"/>
      <c r="U4831" s="46"/>
      <c r="V4831" s="46"/>
      <c r="W4831" s="46"/>
      <c r="X4831" s="46"/>
      <c r="Y4831" s="46"/>
    </row>
    <row r="4832" spans="1:25" ht="15" customHeight="1" x14ac:dyDescent="0.2">
      <c r="A4832" s="46"/>
      <c r="B4832" s="261" t="s">
        <v>953</v>
      </c>
      <c r="C4832" s="280" t="s">
        <v>1108</v>
      </c>
      <c r="D4832" s="261" t="s">
        <v>47</v>
      </c>
      <c r="E4832" s="261" t="s">
        <v>1109</v>
      </c>
      <c r="F4832" s="385" t="s">
        <v>3970</v>
      </c>
      <c r="G4832" s="385"/>
      <c r="H4832" s="279" t="s">
        <v>950</v>
      </c>
      <c r="I4832" s="282">
        <v>5.1000000000000004E-3</v>
      </c>
      <c r="J4832" s="281">
        <v>26.59</v>
      </c>
      <c r="K4832" s="281">
        <v>0.13</v>
      </c>
      <c r="O4832" s="46"/>
      <c r="P4832" s="46"/>
      <c r="Q4832" s="46"/>
      <c r="R4832" s="46"/>
      <c r="S4832" s="46"/>
      <c r="T4832" s="46"/>
      <c r="U4832" s="46"/>
      <c r="V4832" s="46"/>
      <c r="W4832" s="46"/>
      <c r="X4832" s="46"/>
      <c r="Y4832" s="46"/>
    </row>
    <row r="4833" spans="1:25" ht="15" customHeight="1" x14ac:dyDescent="0.2">
      <c r="A4833" s="46"/>
      <c r="B4833" s="262" t="s">
        <v>919</v>
      </c>
      <c r="C4833" s="284" t="s">
        <v>2037</v>
      </c>
      <c r="D4833" s="262" t="s">
        <v>47</v>
      </c>
      <c r="E4833" s="262" t="s">
        <v>2038</v>
      </c>
      <c r="F4833" s="389" t="s">
        <v>923</v>
      </c>
      <c r="G4833" s="389"/>
      <c r="H4833" s="283" t="s">
        <v>97</v>
      </c>
      <c r="I4833" s="286">
        <v>1.07</v>
      </c>
      <c r="J4833" s="285">
        <v>7.99</v>
      </c>
      <c r="K4833" s="285">
        <v>8.5399999999999991</v>
      </c>
      <c r="O4833" s="46"/>
      <c r="P4833" s="46"/>
      <c r="Q4833" s="46"/>
      <c r="R4833" s="46"/>
      <c r="S4833" s="46"/>
      <c r="T4833" s="46"/>
      <c r="U4833" s="46"/>
      <c r="V4833" s="46"/>
      <c r="W4833" s="46"/>
      <c r="X4833" s="46"/>
      <c r="Y4833" s="46"/>
    </row>
    <row r="4834" spans="1:25" ht="15" customHeight="1" x14ac:dyDescent="0.2">
      <c r="A4834" s="46"/>
      <c r="B4834" s="263"/>
      <c r="C4834" s="263"/>
      <c r="D4834" s="263"/>
      <c r="E4834" s="263"/>
      <c r="F4834" s="263" t="s">
        <v>924</v>
      </c>
      <c r="G4834" s="289">
        <v>1.07</v>
      </c>
      <c r="H4834" s="263" t="s">
        <v>925</v>
      </c>
      <c r="I4834" s="289">
        <v>0</v>
      </c>
      <c r="J4834" s="263" t="s">
        <v>926</v>
      </c>
      <c r="K4834" s="289">
        <v>1.07</v>
      </c>
      <c r="O4834" s="46"/>
      <c r="P4834" s="46"/>
      <c r="Q4834" s="46"/>
      <c r="R4834" s="46"/>
      <c r="S4834" s="46"/>
      <c r="T4834" s="46"/>
      <c r="U4834" s="46"/>
      <c r="V4834" s="46"/>
      <c r="W4834" s="46"/>
      <c r="X4834" s="46"/>
      <c r="Y4834" s="46"/>
    </row>
    <row r="4835" spans="1:25" ht="15" customHeight="1" thickBot="1" x14ac:dyDescent="0.25">
      <c r="A4835" s="46"/>
      <c r="B4835" s="263"/>
      <c r="C4835" s="263"/>
      <c r="D4835" s="263"/>
      <c r="E4835" s="263"/>
      <c r="F4835" s="263" t="s">
        <v>927</v>
      </c>
      <c r="G4835" s="289">
        <v>2.0299999999999998</v>
      </c>
      <c r="H4835" s="263"/>
      <c r="I4835" s="386" t="s">
        <v>928</v>
      </c>
      <c r="J4835" s="386"/>
      <c r="K4835" s="289">
        <v>11.79</v>
      </c>
      <c r="O4835" s="46"/>
      <c r="P4835" s="46"/>
      <c r="Q4835" s="46"/>
      <c r="R4835" s="46"/>
      <c r="S4835" s="46"/>
      <c r="T4835" s="46"/>
      <c r="U4835" s="46"/>
      <c r="V4835" s="46"/>
      <c r="W4835" s="46"/>
      <c r="X4835" s="46"/>
      <c r="Y4835" s="46"/>
    </row>
    <row r="4836" spans="1:25" ht="15" customHeight="1" thickTop="1" x14ac:dyDescent="0.2">
      <c r="A4836" s="46"/>
      <c r="B4836" s="278"/>
      <c r="C4836" s="278"/>
      <c r="D4836" s="278"/>
      <c r="E4836" s="278"/>
      <c r="F4836" s="278"/>
      <c r="G4836" s="278"/>
      <c r="H4836" s="278"/>
      <c r="I4836" s="278"/>
      <c r="J4836" s="278"/>
      <c r="K4836" s="278"/>
      <c r="O4836" s="46"/>
      <c r="P4836" s="46"/>
      <c r="Q4836" s="46"/>
      <c r="R4836" s="46"/>
      <c r="S4836" s="46"/>
      <c r="T4836" s="46"/>
      <c r="U4836" s="46"/>
      <c r="V4836" s="46"/>
      <c r="W4836" s="46"/>
      <c r="X4836" s="46"/>
      <c r="Y4836" s="46"/>
    </row>
    <row r="4837" spans="1:25" ht="15" customHeight="1" x14ac:dyDescent="0.2">
      <c r="A4837" s="46"/>
      <c r="B4837" s="259"/>
      <c r="C4837" s="267" t="s">
        <v>24</v>
      </c>
      <c r="D4837" s="259" t="s">
        <v>25</v>
      </c>
      <c r="E4837" s="259" t="s">
        <v>26</v>
      </c>
      <c r="F4837" s="387" t="s">
        <v>917</v>
      </c>
      <c r="G4837" s="387"/>
      <c r="H4837" s="271" t="s">
        <v>27</v>
      </c>
      <c r="I4837" s="267" t="s">
        <v>28</v>
      </c>
      <c r="J4837" s="267" t="s">
        <v>29</v>
      </c>
      <c r="K4837" s="267" t="s">
        <v>30</v>
      </c>
      <c r="O4837" s="46"/>
      <c r="P4837" s="46"/>
      <c r="Q4837" s="46"/>
      <c r="R4837" s="46"/>
      <c r="S4837" s="46"/>
      <c r="T4837" s="46"/>
      <c r="U4837" s="46"/>
      <c r="V4837" s="46"/>
      <c r="W4837" s="46"/>
      <c r="X4837" s="46"/>
      <c r="Y4837" s="46"/>
    </row>
    <row r="4838" spans="1:25" ht="15" customHeight="1" x14ac:dyDescent="0.2">
      <c r="A4838" s="46"/>
      <c r="B4838" s="260" t="s">
        <v>918</v>
      </c>
      <c r="C4838" s="275" t="s">
        <v>1118</v>
      </c>
      <c r="D4838" s="260" t="s">
        <v>47</v>
      </c>
      <c r="E4838" s="260" t="s">
        <v>1119</v>
      </c>
      <c r="F4838" s="388" t="s">
        <v>3993</v>
      </c>
      <c r="G4838" s="388"/>
      <c r="H4838" s="274" t="s">
        <v>97</v>
      </c>
      <c r="I4838" s="277">
        <v>1</v>
      </c>
      <c r="J4838" s="276">
        <v>9.5399999999999991</v>
      </c>
      <c r="K4838" s="276">
        <v>9.5399999999999991</v>
      </c>
      <c r="O4838" s="46"/>
      <c r="P4838" s="46"/>
      <c r="Q4838" s="46"/>
      <c r="R4838" s="46"/>
      <c r="S4838" s="46"/>
      <c r="T4838" s="46"/>
      <c r="U4838" s="46"/>
      <c r="V4838" s="46"/>
      <c r="W4838" s="46"/>
      <c r="X4838" s="46"/>
      <c r="Y4838" s="46"/>
    </row>
    <row r="4839" spans="1:25" ht="15" customHeight="1" x14ac:dyDescent="0.2">
      <c r="A4839" s="46"/>
      <c r="B4839" s="261" t="s">
        <v>953</v>
      </c>
      <c r="C4839" s="280" t="s">
        <v>1108</v>
      </c>
      <c r="D4839" s="261" t="s">
        <v>47</v>
      </c>
      <c r="E4839" s="261" t="s">
        <v>1109</v>
      </c>
      <c r="F4839" s="385" t="s">
        <v>3970</v>
      </c>
      <c r="G4839" s="385"/>
      <c r="H4839" s="279" t="s">
        <v>950</v>
      </c>
      <c r="I4839" s="282">
        <v>2.5999999999999999E-3</v>
      </c>
      <c r="J4839" s="281">
        <v>26.59</v>
      </c>
      <c r="K4839" s="281">
        <v>0.06</v>
      </c>
      <c r="O4839" s="46"/>
      <c r="P4839" s="46"/>
      <c r="Q4839" s="46"/>
      <c r="R4839" s="46"/>
      <c r="S4839" s="46"/>
      <c r="T4839" s="46"/>
      <c r="U4839" s="46"/>
      <c r="V4839" s="46"/>
      <c r="W4839" s="46"/>
      <c r="X4839" s="46"/>
      <c r="Y4839" s="46"/>
    </row>
    <row r="4840" spans="1:25" ht="15" customHeight="1" x14ac:dyDescent="0.2">
      <c r="A4840" s="46"/>
      <c r="B4840" s="261" t="s">
        <v>953</v>
      </c>
      <c r="C4840" s="280" t="s">
        <v>1106</v>
      </c>
      <c r="D4840" s="261" t="s">
        <v>47</v>
      </c>
      <c r="E4840" s="261" t="s">
        <v>1107</v>
      </c>
      <c r="F4840" s="385" t="s">
        <v>3970</v>
      </c>
      <c r="G4840" s="385"/>
      <c r="H4840" s="279" t="s">
        <v>950</v>
      </c>
      <c r="I4840" s="282">
        <v>1.6199999999999999E-2</v>
      </c>
      <c r="J4840" s="281">
        <v>35.29</v>
      </c>
      <c r="K4840" s="281">
        <v>0.56999999999999995</v>
      </c>
      <c r="O4840" s="46"/>
      <c r="P4840" s="46"/>
      <c r="Q4840" s="46"/>
      <c r="R4840" s="46"/>
      <c r="S4840" s="46"/>
      <c r="T4840" s="46"/>
      <c r="U4840" s="46"/>
      <c r="V4840" s="46"/>
      <c r="W4840" s="46"/>
      <c r="X4840" s="46"/>
      <c r="Y4840" s="46"/>
    </row>
    <row r="4841" spans="1:25" ht="15" customHeight="1" x14ac:dyDescent="0.2">
      <c r="A4841" s="46"/>
      <c r="B4841" s="262" t="s">
        <v>919</v>
      </c>
      <c r="C4841" s="284" t="s">
        <v>2039</v>
      </c>
      <c r="D4841" s="262" t="s">
        <v>47</v>
      </c>
      <c r="E4841" s="262" t="s">
        <v>2040</v>
      </c>
      <c r="F4841" s="389" t="s">
        <v>923</v>
      </c>
      <c r="G4841" s="389"/>
      <c r="H4841" s="283" t="s">
        <v>97</v>
      </c>
      <c r="I4841" s="286">
        <v>1.1100000000000001</v>
      </c>
      <c r="J4841" s="285">
        <v>8.0299999999999994</v>
      </c>
      <c r="K4841" s="285">
        <v>8.91</v>
      </c>
      <c r="O4841" s="46"/>
      <c r="P4841" s="46"/>
      <c r="Q4841" s="46"/>
      <c r="R4841" s="46"/>
      <c r="S4841" s="46"/>
      <c r="T4841" s="46"/>
      <c r="U4841" s="46"/>
      <c r="V4841" s="46"/>
      <c r="W4841" s="46"/>
      <c r="X4841" s="46"/>
      <c r="Y4841" s="46"/>
    </row>
    <row r="4842" spans="1:25" ht="15" customHeight="1" x14ac:dyDescent="0.2">
      <c r="A4842" s="46"/>
      <c r="B4842" s="263"/>
      <c r="C4842" s="263"/>
      <c r="D4842" s="263"/>
      <c r="E4842" s="263"/>
      <c r="F4842" s="263" t="s">
        <v>924</v>
      </c>
      <c r="G4842" s="289">
        <v>0.55000000000000004</v>
      </c>
      <c r="H4842" s="263" t="s">
        <v>925</v>
      </c>
      <c r="I4842" s="289">
        <v>0</v>
      </c>
      <c r="J4842" s="263" t="s">
        <v>926</v>
      </c>
      <c r="K4842" s="289">
        <v>0.55000000000000004</v>
      </c>
      <c r="O4842" s="46"/>
      <c r="P4842" s="46"/>
      <c r="Q4842" s="46"/>
      <c r="R4842" s="46"/>
      <c r="S4842" s="46"/>
      <c r="T4842" s="46"/>
      <c r="U4842" s="46"/>
      <c r="V4842" s="46"/>
      <c r="W4842" s="46"/>
      <c r="X4842" s="46"/>
      <c r="Y4842" s="46"/>
    </row>
    <row r="4843" spans="1:25" ht="15" customHeight="1" thickBot="1" x14ac:dyDescent="0.25">
      <c r="A4843" s="46"/>
      <c r="B4843" s="263"/>
      <c r="C4843" s="263"/>
      <c r="D4843" s="263"/>
      <c r="E4843" s="263"/>
      <c r="F4843" s="263" t="s">
        <v>927</v>
      </c>
      <c r="G4843" s="289">
        <v>1.98</v>
      </c>
      <c r="H4843" s="263"/>
      <c r="I4843" s="386" t="s">
        <v>928</v>
      </c>
      <c r="J4843" s="386"/>
      <c r="K4843" s="289">
        <v>11.52</v>
      </c>
      <c r="O4843" s="46"/>
      <c r="P4843" s="46"/>
      <c r="Q4843" s="46"/>
      <c r="R4843" s="46"/>
      <c r="S4843" s="46"/>
      <c r="T4843" s="46"/>
      <c r="U4843" s="46"/>
      <c r="V4843" s="46"/>
      <c r="W4843" s="46"/>
      <c r="X4843" s="46"/>
      <c r="Y4843" s="46"/>
    </row>
    <row r="4844" spans="1:25" ht="15" customHeight="1" thickTop="1" x14ac:dyDescent="0.2">
      <c r="A4844" s="46"/>
      <c r="B4844" s="278"/>
      <c r="C4844" s="278"/>
      <c r="D4844" s="278"/>
      <c r="E4844" s="278"/>
      <c r="F4844" s="278"/>
      <c r="G4844" s="278"/>
      <c r="H4844" s="278"/>
      <c r="I4844" s="278"/>
      <c r="J4844" s="278"/>
      <c r="K4844" s="278"/>
      <c r="O4844" s="46"/>
      <c r="P4844" s="46"/>
      <c r="Q4844" s="46"/>
      <c r="R4844" s="46"/>
      <c r="S4844" s="46"/>
      <c r="T4844" s="46"/>
      <c r="U4844" s="46"/>
      <c r="V4844" s="46"/>
      <c r="W4844" s="46"/>
      <c r="X4844" s="46"/>
      <c r="Y4844" s="46"/>
    </row>
    <row r="4845" spans="1:25" ht="15" customHeight="1" x14ac:dyDescent="0.2">
      <c r="A4845" s="46"/>
      <c r="B4845" s="259"/>
      <c r="C4845" s="267" t="s">
        <v>24</v>
      </c>
      <c r="D4845" s="259" t="s">
        <v>25</v>
      </c>
      <c r="E4845" s="259" t="s">
        <v>26</v>
      </c>
      <c r="F4845" s="387" t="s">
        <v>917</v>
      </c>
      <c r="G4845" s="387"/>
      <c r="H4845" s="271" t="s">
        <v>27</v>
      </c>
      <c r="I4845" s="267" t="s">
        <v>28</v>
      </c>
      <c r="J4845" s="267" t="s">
        <v>29</v>
      </c>
      <c r="K4845" s="267" t="s">
        <v>30</v>
      </c>
      <c r="O4845" s="46"/>
      <c r="P4845" s="46"/>
      <c r="Q4845" s="46"/>
      <c r="R4845" s="46"/>
      <c r="S4845" s="46"/>
      <c r="T4845" s="46"/>
      <c r="U4845" s="46"/>
      <c r="V4845" s="46"/>
      <c r="W4845" s="46"/>
      <c r="X4845" s="46"/>
      <c r="Y4845" s="46"/>
    </row>
    <row r="4846" spans="1:25" ht="15" customHeight="1" x14ac:dyDescent="0.2">
      <c r="A4846" s="46"/>
      <c r="B4846" s="260" t="s">
        <v>918</v>
      </c>
      <c r="C4846" s="275" t="s">
        <v>1913</v>
      </c>
      <c r="D4846" s="260" t="s">
        <v>47</v>
      </c>
      <c r="E4846" s="260" t="s">
        <v>1914</v>
      </c>
      <c r="F4846" s="388" t="s">
        <v>3993</v>
      </c>
      <c r="G4846" s="388"/>
      <c r="H4846" s="274" t="s">
        <v>97</v>
      </c>
      <c r="I4846" s="277">
        <v>1</v>
      </c>
      <c r="J4846" s="276">
        <v>11.35</v>
      </c>
      <c r="K4846" s="276">
        <v>11.35</v>
      </c>
      <c r="O4846" s="46"/>
      <c r="P4846" s="46"/>
      <c r="Q4846" s="46"/>
      <c r="R4846" s="46"/>
      <c r="S4846" s="46"/>
      <c r="T4846" s="46"/>
      <c r="U4846" s="46"/>
      <c r="V4846" s="46"/>
      <c r="W4846" s="46"/>
      <c r="X4846" s="46"/>
      <c r="Y4846" s="46"/>
    </row>
    <row r="4847" spans="1:25" ht="15" customHeight="1" x14ac:dyDescent="0.2">
      <c r="A4847" s="46"/>
      <c r="B4847" s="261" t="s">
        <v>953</v>
      </c>
      <c r="C4847" s="280" t="s">
        <v>1108</v>
      </c>
      <c r="D4847" s="261" t="s">
        <v>47</v>
      </c>
      <c r="E4847" s="261" t="s">
        <v>1109</v>
      </c>
      <c r="F4847" s="385" t="s">
        <v>3970</v>
      </c>
      <c r="G4847" s="385"/>
      <c r="H4847" s="279" t="s">
        <v>950</v>
      </c>
      <c r="I4847" s="282">
        <v>1.52E-2</v>
      </c>
      <c r="J4847" s="281">
        <v>26.59</v>
      </c>
      <c r="K4847" s="281">
        <v>0.4</v>
      </c>
      <c r="O4847" s="46"/>
      <c r="P4847" s="46"/>
      <c r="Q4847" s="46"/>
      <c r="R4847" s="46"/>
      <c r="S4847" s="46"/>
      <c r="T4847" s="46"/>
      <c r="U4847" s="46"/>
      <c r="V4847" s="46"/>
      <c r="W4847" s="46"/>
      <c r="X4847" s="46"/>
      <c r="Y4847" s="46"/>
    </row>
    <row r="4848" spans="1:25" ht="15" customHeight="1" x14ac:dyDescent="0.2">
      <c r="A4848" s="46"/>
      <c r="B4848" s="261" t="s">
        <v>953</v>
      </c>
      <c r="C4848" s="280" t="s">
        <v>1106</v>
      </c>
      <c r="D4848" s="261" t="s">
        <v>47</v>
      </c>
      <c r="E4848" s="261" t="s">
        <v>1107</v>
      </c>
      <c r="F4848" s="385" t="s">
        <v>3970</v>
      </c>
      <c r="G4848" s="385"/>
      <c r="H4848" s="279" t="s">
        <v>950</v>
      </c>
      <c r="I4848" s="282">
        <v>9.3299999999999994E-2</v>
      </c>
      <c r="J4848" s="281">
        <v>35.29</v>
      </c>
      <c r="K4848" s="281">
        <v>3.29</v>
      </c>
      <c r="O4848" s="46"/>
      <c r="P4848" s="46"/>
      <c r="Q4848" s="46"/>
      <c r="R4848" s="46"/>
      <c r="S4848" s="46"/>
      <c r="T4848" s="46"/>
      <c r="U4848" s="46"/>
      <c r="V4848" s="46"/>
      <c r="W4848" s="46"/>
      <c r="X4848" s="46"/>
      <c r="Y4848" s="46"/>
    </row>
    <row r="4849" spans="1:25" ht="15" customHeight="1" x14ac:dyDescent="0.2">
      <c r="A4849" s="46"/>
      <c r="B4849" s="262" t="s">
        <v>919</v>
      </c>
      <c r="C4849" s="284" t="s">
        <v>2041</v>
      </c>
      <c r="D4849" s="262" t="s">
        <v>47</v>
      </c>
      <c r="E4849" s="262" t="s">
        <v>2042</v>
      </c>
      <c r="F4849" s="389" t="s">
        <v>923</v>
      </c>
      <c r="G4849" s="389"/>
      <c r="H4849" s="283" t="s">
        <v>97</v>
      </c>
      <c r="I4849" s="286">
        <v>1.07</v>
      </c>
      <c r="J4849" s="285">
        <v>7.16</v>
      </c>
      <c r="K4849" s="285">
        <v>7.66</v>
      </c>
      <c r="O4849" s="46"/>
      <c r="P4849" s="46"/>
      <c r="Q4849" s="46"/>
      <c r="R4849" s="46"/>
      <c r="S4849" s="46"/>
      <c r="T4849" s="46"/>
      <c r="U4849" s="46"/>
      <c r="V4849" s="46"/>
      <c r="W4849" s="46"/>
      <c r="X4849" s="46"/>
      <c r="Y4849" s="46"/>
    </row>
    <row r="4850" spans="1:25" ht="15" customHeight="1" x14ac:dyDescent="0.2">
      <c r="A4850" s="46"/>
      <c r="B4850" s="263"/>
      <c r="C4850" s="263"/>
      <c r="D4850" s="263"/>
      <c r="E4850" s="263"/>
      <c r="F4850" s="263" t="s">
        <v>924</v>
      </c>
      <c r="G4850" s="289">
        <v>3.23</v>
      </c>
      <c r="H4850" s="263" t="s">
        <v>925</v>
      </c>
      <c r="I4850" s="289">
        <v>0</v>
      </c>
      <c r="J4850" s="263" t="s">
        <v>926</v>
      </c>
      <c r="K4850" s="289">
        <v>3.23</v>
      </c>
      <c r="O4850" s="46"/>
      <c r="P4850" s="46"/>
      <c r="Q4850" s="46"/>
      <c r="R4850" s="46"/>
      <c r="S4850" s="46"/>
      <c r="T4850" s="46"/>
      <c r="U4850" s="46"/>
      <c r="V4850" s="46"/>
      <c r="W4850" s="46"/>
      <c r="X4850" s="46"/>
      <c r="Y4850" s="46"/>
    </row>
    <row r="4851" spans="1:25" ht="15" customHeight="1" thickBot="1" x14ac:dyDescent="0.25">
      <c r="A4851" s="46"/>
      <c r="B4851" s="263"/>
      <c r="C4851" s="263"/>
      <c r="D4851" s="263"/>
      <c r="E4851" s="263"/>
      <c r="F4851" s="263" t="s">
        <v>927</v>
      </c>
      <c r="G4851" s="289">
        <v>2.36</v>
      </c>
      <c r="H4851" s="263"/>
      <c r="I4851" s="386" t="s">
        <v>928</v>
      </c>
      <c r="J4851" s="386"/>
      <c r="K4851" s="289">
        <v>13.71</v>
      </c>
      <c r="O4851" s="46"/>
      <c r="P4851" s="46"/>
      <c r="Q4851" s="46"/>
      <c r="R4851" s="46"/>
      <c r="S4851" s="46"/>
      <c r="T4851" s="46"/>
      <c r="U4851" s="46"/>
      <c r="V4851" s="46"/>
      <c r="W4851" s="46"/>
      <c r="X4851" s="46"/>
      <c r="Y4851" s="46"/>
    </row>
    <row r="4852" spans="1:25" ht="15" customHeight="1" thickTop="1" x14ac:dyDescent="0.2">
      <c r="A4852" s="46"/>
      <c r="B4852" s="278"/>
      <c r="C4852" s="278"/>
      <c r="D4852" s="278"/>
      <c r="E4852" s="278"/>
      <c r="F4852" s="278"/>
      <c r="G4852" s="278"/>
      <c r="H4852" s="278"/>
      <c r="I4852" s="278"/>
      <c r="J4852" s="278"/>
      <c r="K4852" s="278"/>
      <c r="O4852" s="46"/>
      <c r="P4852" s="46"/>
      <c r="Q4852" s="46"/>
      <c r="R4852" s="46"/>
      <c r="S4852" s="46"/>
      <c r="T4852" s="46"/>
      <c r="U4852" s="46"/>
      <c r="V4852" s="46"/>
      <c r="W4852" s="46"/>
      <c r="X4852" s="46"/>
      <c r="Y4852" s="46"/>
    </row>
    <row r="4853" spans="1:25" ht="15" customHeight="1" x14ac:dyDescent="0.2">
      <c r="A4853" s="46"/>
      <c r="B4853" s="259"/>
      <c r="C4853" s="267" t="s">
        <v>24</v>
      </c>
      <c r="D4853" s="259" t="s">
        <v>25</v>
      </c>
      <c r="E4853" s="259" t="s">
        <v>26</v>
      </c>
      <c r="F4853" s="387" t="s">
        <v>917</v>
      </c>
      <c r="G4853" s="387"/>
      <c r="H4853" s="271" t="s">
        <v>27</v>
      </c>
      <c r="I4853" s="267" t="s">
        <v>28</v>
      </c>
      <c r="J4853" s="267" t="s">
        <v>29</v>
      </c>
      <c r="K4853" s="267" t="s">
        <v>30</v>
      </c>
      <c r="O4853" s="46"/>
      <c r="P4853" s="46"/>
      <c r="Q4853" s="46"/>
      <c r="R4853" s="46"/>
      <c r="S4853" s="46"/>
      <c r="T4853" s="46"/>
      <c r="U4853" s="46"/>
      <c r="V4853" s="46"/>
      <c r="W4853" s="46"/>
      <c r="X4853" s="46"/>
      <c r="Y4853" s="46"/>
    </row>
    <row r="4854" spans="1:25" ht="15" customHeight="1" x14ac:dyDescent="0.2">
      <c r="A4854" s="46"/>
      <c r="B4854" s="260" t="s">
        <v>918</v>
      </c>
      <c r="C4854" s="275" t="s">
        <v>1110</v>
      </c>
      <c r="D4854" s="260" t="s">
        <v>47</v>
      </c>
      <c r="E4854" s="260" t="s">
        <v>1111</v>
      </c>
      <c r="F4854" s="388" t="s">
        <v>3993</v>
      </c>
      <c r="G4854" s="388"/>
      <c r="H4854" s="274" t="s">
        <v>97</v>
      </c>
      <c r="I4854" s="277">
        <v>1</v>
      </c>
      <c r="J4854" s="276">
        <v>9.9600000000000009</v>
      </c>
      <c r="K4854" s="276">
        <v>9.9600000000000009</v>
      </c>
      <c r="O4854" s="46"/>
      <c r="P4854" s="46"/>
      <c r="Q4854" s="46"/>
      <c r="R4854" s="46"/>
      <c r="S4854" s="46"/>
      <c r="T4854" s="46"/>
      <c r="U4854" s="46"/>
      <c r="V4854" s="46"/>
      <c r="W4854" s="46"/>
      <c r="X4854" s="46"/>
      <c r="Y4854" s="46"/>
    </row>
    <row r="4855" spans="1:25" ht="15" customHeight="1" x14ac:dyDescent="0.2">
      <c r="A4855" s="46"/>
      <c r="B4855" s="261" t="s">
        <v>953</v>
      </c>
      <c r="C4855" s="280" t="s">
        <v>1108</v>
      </c>
      <c r="D4855" s="261" t="s">
        <v>47</v>
      </c>
      <c r="E4855" s="261" t="s">
        <v>1109</v>
      </c>
      <c r="F4855" s="385" t="s">
        <v>3970</v>
      </c>
      <c r="G4855" s="385"/>
      <c r="H4855" s="279" t="s">
        <v>950</v>
      </c>
      <c r="I4855" s="282">
        <v>9.4999999999999998E-3</v>
      </c>
      <c r="J4855" s="281">
        <v>26.59</v>
      </c>
      <c r="K4855" s="281">
        <v>0.25</v>
      </c>
      <c r="O4855" s="46"/>
      <c r="P4855" s="46"/>
      <c r="Q4855" s="46"/>
      <c r="R4855" s="46"/>
      <c r="S4855" s="46"/>
      <c r="T4855" s="46"/>
      <c r="U4855" s="46"/>
      <c r="V4855" s="46"/>
      <c r="W4855" s="46"/>
      <c r="X4855" s="46"/>
      <c r="Y4855" s="46"/>
    </row>
    <row r="4856" spans="1:25" ht="15" customHeight="1" x14ac:dyDescent="0.2">
      <c r="A4856" s="46"/>
      <c r="B4856" s="261" t="s">
        <v>953</v>
      </c>
      <c r="C4856" s="280" t="s">
        <v>1106</v>
      </c>
      <c r="D4856" s="261" t="s">
        <v>47</v>
      </c>
      <c r="E4856" s="261" t="s">
        <v>1107</v>
      </c>
      <c r="F4856" s="385" t="s">
        <v>3970</v>
      </c>
      <c r="G4856" s="385"/>
      <c r="H4856" s="279" t="s">
        <v>950</v>
      </c>
      <c r="I4856" s="282">
        <v>5.8099999999999999E-2</v>
      </c>
      <c r="J4856" s="281">
        <v>35.29</v>
      </c>
      <c r="K4856" s="281">
        <v>2.0499999999999998</v>
      </c>
      <c r="O4856" s="46"/>
      <c r="P4856" s="46"/>
      <c r="Q4856" s="46"/>
      <c r="R4856" s="46"/>
      <c r="S4856" s="46"/>
      <c r="T4856" s="46"/>
      <c r="U4856" s="46"/>
      <c r="V4856" s="46"/>
      <c r="W4856" s="46"/>
      <c r="X4856" s="46"/>
      <c r="Y4856" s="46"/>
    </row>
    <row r="4857" spans="1:25" ht="15" customHeight="1" x14ac:dyDescent="0.2">
      <c r="A4857" s="46"/>
      <c r="B4857" s="262" t="s">
        <v>919</v>
      </c>
      <c r="C4857" s="284" t="s">
        <v>2041</v>
      </c>
      <c r="D4857" s="262" t="s">
        <v>47</v>
      </c>
      <c r="E4857" s="262" t="s">
        <v>2042</v>
      </c>
      <c r="F4857" s="389" t="s">
        <v>923</v>
      </c>
      <c r="G4857" s="389"/>
      <c r="H4857" s="283" t="s">
        <v>97</v>
      </c>
      <c r="I4857" s="286">
        <v>1.07</v>
      </c>
      <c r="J4857" s="285">
        <v>7.16</v>
      </c>
      <c r="K4857" s="285">
        <v>7.66</v>
      </c>
      <c r="O4857" s="46"/>
      <c r="P4857" s="46"/>
      <c r="Q4857" s="46"/>
      <c r="R4857" s="46"/>
      <c r="S4857" s="46"/>
      <c r="T4857" s="46"/>
      <c r="U4857" s="46"/>
      <c r="V4857" s="46"/>
      <c r="W4857" s="46"/>
      <c r="X4857" s="46"/>
      <c r="Y4857" s="46"/>
    </row>
    <row r="4858" spans="1:25" ht="15" customHeight="1" x14ac:dyDescent="0.2">
      <c r="A4858" s="46"/>
      <c r="B4858" s="263"/>
      <c r="C4858" s="263"/>
      <c r="D4858" s="263"/>
      <c r="E4858" s="263"/>
      <c r="F4858" s="263" t="s">
        <v>924</v>
      </c>
      <c r="G4858" s="289">
        <v>2.0099999999999998</v>
      </c>
      <c r="H4858" s="263" t="s">
        <v>925</v>
      </c>
      <c r="I4858" s="289">
        <v>0</v>
      </c>
      <c r="J4858" s="263" t="s">
        <v>926</v>
      </c>
      <c r="K4858" s="289">
        <v>2.0099999999999998</v>
      </c>
      <c r="O4858" s="46"/>
      <c r="P4858" s="46"/>
      <c r="Q4858" s="46"/>
      <c r="R4858" s="46"/>
      <c r="S4858" s="46"/>
      <c r="T4858" s="46"/>
      <c r="U4858" s="46"/>
      <c r="V4858" s="46"/>
      <c r="W4858" s="46"/>
      <c r="X4858" s="46"/>
      <c r="Y4858" s="46"/>
    </row>
    <row r="4859" spans="1:25" ht="15" customHeight="1" thickBot="1" x14ac:dyDescent="0.25">
      <c r="A4859" s="46"/>
      <c r="B4859" s="263"/>
      <c r="C4859" s="263"/>
      <c r="D4859" s="263"/>
      <c r="E4859" s="263"/>
      <c r="F4859" s="263" t="s">
        <v>927</v>
      </c>
      <c r="G4859" s="289">
        <v>2.0699999999999998</v>
      </c>
      <c r="H4859" s="263"/>
      <c r="I4859" s="386" t="s">
        <v>928</v>
      </c>
      <c r="J4859" s="386"/>
      <c r="K4859" s="289">
        <v>12.03</v>
      </c>
      <c r="O4859" s="46"/>
      <c r="P4859" s="46"/>
      <c r="Q4859" s="46"/>
      <c r="R4859" s="46"/>
      <c r="S4859" s="46"/>
      <c r="T4859" s="46"/>
      <c r="U4859" s="46"/>
      <c r="V4859" s="46"/>
      <c r="W4859" s="46"/>
      <c r="X4859" s="46"/>
      <c r="Y4859" s="46"/>
    </row>
    <row r="4860" spans="1:25" ht="15" customHeight="1" thickTop="1" x14ac:dyDescent="0.2">
      <c r="A4860" s="46"/>
      <c r="B4860" s="278"/>
      <c r="C4860" s="278"/>
      <c r="D4860" s="278"/>
      <c r="E4860" s="278"/>
      <c r="F4860" s="278"/>
      <c r="G4860" s="278"/>
      <c r="H4860" s="278"/>
      <c r="I4860" s="278"/>
      <c r="J4860" s="278"/>
      <c r="K4860" s="278"/>
      <c r="O4860" s="46"/>
      <c r="P4860" s="46"/>
      <c r="Q4860" s="46"/>
      <c r="R4860" s="46"/>
      <c r="S4860" s="46"/>
      <c r="T4860" s="46"/>
      <c r="U4860" s="46"/>
      <c r="V4860" s="46"/>
      <c r="W4860" s="46"/>
      <c r="X4860" s="46"/>
      <c r="Y4860" s="46"/>
    </row>
    <row r="4861" spans="1:25" ht="15" customHeight="1" x14ac:dyDescent="0.2">
      <c r="A4861" s="46"/>
      <c r="B4861" s="259"/>
      <c r="C4861" s="267" t="s">
        <v>24</v>
      </c>
      <c r="D4861" s="259" t="s">
        <v>25</v>
      </c>
      <c r="E4861" s="259" t="s">
        <v>26</v>
      </c>
      <c r="F4861" s="387" t="s">
        <v>917</v>
      </c>
      <c r="G4861" s="387"/>
      <c r="H4861" s="271" t="s">
        <v>27</v>
      </c>
      <c r="I4861" s="267" t="s">
        <v>28</v>
      </c>
      <c r="J4861" s="267" t="s">
        <v>29</v>
      </c>
      <c r="K4861" s="267" t="s">
        <v>30</v>
      </c>
      <c r="O4861" s="46"/>
      <c r="P4861" s="46"/>
      <c r="Q4861" s="46"/>
      <c r="R4861" s="46"/>
      <c r="S4861" s="46"/>
      <c r="T4861" s="46"/>
      <c r="U4861" s="46"/>
      <c r="V4861" s="46"/>
      <c r="W4861" s="46"/>
      <c r="X4861" s="46"/>
      <c r="Y4861" s="46"/>
    </row>
    <row r="4862" spans="1:25" ht="15" customHeight="1" x14ac:dyDescent="0.2">
      <c r="A4862" s="46"/>
      <c r="B4862" s="260" t="s">
        <v>918</v>
      </c>
      <c r="C4862" s="275" t="s">
        <v>1852</v>
      </c>
      <c r="D4862" s="260" t="s">
        <v>47</v>
      </c>
      <c r="E4862" s="260" t="s">
        <v>1853</v>
      </c>
      <c r="F4862" s="388" t="s">
        <v>3970</v>
      </c>
      <c r="G4862" s="388"/>
      <c r="H4862" s="274" t="s">
        <v>950</v>
      </c>
      <c r="I4862" s="277">
        <v>1</v>
      </c>
      <c r="J4862" s="276">
        <v>0.25</v>
      </c>
      <c r="K4862" s="276">
        <v>0.25</v>
      </c>
      <c r="O4862" s="46"/>
      <c r="P4862" s="46"/>
      <c r="Q4862" s="46"/>
      <c r="R4862" s="46"/>
      <c r="S4862" s="46"/>
      <c r="T4862" s="46"/>
      <c r="U4862" s="46"/>
      <c r="V4862" s="46"/>
      <c r="W4862" s="46"/>
      <c r="X4862" s="46"/>
      <c r="Y4862" s="46"/>
    </row>
    <row r="4863" spans="1:25" ht="15" customHeight="1" x14ac:dyDescent="0.2">
      <c r="A4863" s="46"/>
      <c r="B4863" s="262" t="s">
        <v>919</v>
      </c>
      <c r="C4863" s="284" t="s">
        <v>1860</v>
      </c>
      <c r="D4863" s="262" t="s">
        <v>47</v>
      </c>
      <c r="E4863" s="262" t="s">
        <v>1861</v>
      </c>
      <c r="F4863" s="389" t="s">
        <v>920</v>
      </c>
      <c r="G4863" s="389"/>
      <c r="H4863" s="283" t="s">
        <v>950</v>
      </c>
      <c r="I4863" s="286">
        <v>1.154E-2</v>
      </c>
      <c r="J4863" s="285">
        <v>22.12</v>
      </c>
      <c r="K4863" s="285">
        <v>0.25</v>
      </c>
      <c r="O4863" s="46"/>
      <c r="P4863" s="46"/>
      <c r="Q4863" s="46"/>
      <c r="R4863" s="46"/>
      <c r="S4863" s="46"/>
      <c r="T4863" s="46"/>
      <c r="U4863" s="46"/>
      <c r="V4863" s="46"/>
      <c r="W4863" s="46"/>
      <c r="X4863" s="46"/>
      <c r="Y4863" s="46"/>
    </row>
    <row r="4864" spans="1:25" ht="15" customHeight="1" x14ac:dyDescent="0.2">
      <c r="A4864" s="46"/>
      <c r="B4864" s="263"/>
      <c r="C4864" s="263"/>
      <c r="D4864" s="263"/>
      <c r="E4864" s="263"/>
      <c r="F4864" s="263" t="s">
        <v>924</v>
      </c>
      <c r="G4864" s="289">
        <v>0.25</v>
      </c>
      <c r="H4864" s="263" t="s">
        <v>925</v>
      </c>
      <c r="I4864" s="289">
        <v>0</v>
      </c>
      <c r="J4864" s="263" t="s">
        <v>926</v>
      </c>
      <c r="K4864" s="289">
        <v>0.25</v>
      </c>
      <c r="O4864" s="46"/>
      <c r="P4864" s="46"/>
      <c r="Q4864" s="46"/>
      <c r="R4864" s="46"/>
      <c r="S4864" s="46"/>
      <c r="T4864" s="46"/>
      <c r="U4864" s="46"/>
      <c r="V4864" s="46"/>
      <c r="W4864" s="46"/>
      <c r="X4864" s="46"/>
      <c r="Y4864" s="46"/>
    </row>
    <row r="4865" spans="1:25" ht="15" customHeight="1" thickBot="1" x14ac:dyDescent="0.25">
      <c r="A4865" s="46"/>
      <c r="B4865" s="263"/>
      <c r="C4865" s="263"/>
      <c r="D4865" s="263"/>
      <c r="E4865" s="263"/>
      <c r="F4865" s="263" t="s">
        <v>927</v>
      </c>
      <c r="G4865" s="289">
        <v>0.05</v>
      </c>
      <c r="H4865" s="263"/>
      <c r="I4865" s="386" t="s">
        <v>928</v>
      </c>
      <c r="J4865" s="386"/>
      <c r="K4865" s="289">
        <v>0.3</v>
      </c>
      <c r="O4865" s="46"/>
      <c r="P4865" s="46"/>
      <c r="Q4865" s="46"/>
      <c r="R4865" s="46"/>
      <c r="S4865" s="46"/>
      <c r="T4865" s="46"/>
      <c r="U4865" s="46"/>
      <c r="V4865" s="46"/>
      <c r="W4865" s="46"/>
      <c r="X4865" s="46"/>
      <c r="Y4865" s="46"/>
    </row>
    <row r="4866" spans="1:25" ht="15" customHeight="1" thickTop="1" x14ac:dyDescent="0.2">
      <c r="A4866" s="46"/>
      <c r="B4866" s="278"/>
      <c r="C4866" s="278"/>
      <c r="D4866" s="278"/>
      <c r="E4866" s="278"/>
      <c r="F4866" s="278"/>
      <c r="G4866" s="278"/>
      <c r="H4866" s="278"/>
      <c r="I4866" s="278"/>
      <c r="J4866" s="278"/>
      <c r="K4866" s="278"/>
      <c r="O4866" s="46"/>
      <c r="P4866" s="46"/>
      <c r="Q4866" s="46"/>
      <c r="R4866" s="46"/>
      <c r="S4866" s="46"/>
      <c r="T4866" s="46"/>
      <c r="U4866" s="46"/>
      <c r="V4866" s="46"/>
      <c r="W4866" s="46"/>
      <c r="X4866" s="46"/>
      <c r="Y4866" s="46"/>
    </row>
    <row r="4867" spans="1:25" ht="15" customHeight="1" x14ac:dyDescent="0.2">
      <c r="A4867" s="46"/>
      <c r="B4867" s="259"/>
      <c r="C4867" s="267" t="s">
        <v>24</v>
      </c>
      <c r="D4867" s="259" t="s">
        <v>25</v>
      </c>
      <c r="E4867" s="259" t="s">
        <v>26</v>
      </c>
      <c r="F4867" s="387" t="s">
        <v>917</v>
      </c>
      <c r="G4867" s="387"/>
      <c r="H4867" s="271" t="s">
        <v>27</v>
      </c>
      <c r="I4867" s="267" t="s">
        <v>28</v>
      </c>
      <c r="J4867" s="267" t="s">
        <v>29</v>
      </c>
      <c r="K4867" s="267" t="s">
        <v>30</v>
      </c>
      <c r="O4867" s="46"/>
      <c r="P4867" s="46"/>
      <c r="Q4867" s="46"/>
      <c r="R4867" s="46"/>
      <c r="S4867" s="46"/>
      <c r="T4867" s="46"/>
      <c r="U4867" s="46"/>
      <c r="V4867" s="46"/>
      <c r="W4867" s="46"/>
      <c r="X4867" s="46"/>
      <c r="Y4867" s="46"/>
    </row>
    <row r="4868" spans="1:25" ht="15" customHeight="1" x14ac:dyDescent="0.2">
      <c r="A4868" s="46"/>
      <c r="B4868" s="260" t="s">
        <v>918</v>
      </c>
      <c r="C4868" s="275" t="s">
        <v>1868</v>
      </c>
      <c r="D4868" s="260" t="s">
        <v>47</v>
      </c>
      <c r="E4868" s="260" t="s">
        <v>1869</v>
      </c>
      <c r="F4868" s="388" t="s">
        <v>3970</v>
      </c>
      <c r="G4868" s="388"/>
      <c r="H4868" s="274" t="s">
        <v>950</v>
      </c>
      <c r="I4868" s="277">
        <v>1</v>
      </c>
      <c r="J4868" s="276">
        <v>0.32</v>
      </c>
      <c r="K4868" s="276">
        <v>0.32</v>
      </c>
      <c r="O4868" s="46"/>
      <c r="P4868" s="46"/>
      <c r="Q4868" s="46"/>
      <c r="R4868" s="46"/>
      <c r="S4868" s="46"/>
      <c r="T4868" s="46"/>
      <c r="U4868" s="46"/>
      <c r="V4868" s="46"/>
      <c r="W4868" s="46"/>
      <c r="X4868" s="46"/>
      <c r="Y4868" s="46"/>
    </row>
    <row r="4869" spans="1:25" ht="15" customHeight="1" x14ac:dyDescent="0.2">
      <c r="A4869" s="46"/>
      <c r="B4869" s="262" t="s">
        <v>919</v>
      </c>
      <c r="C4869" s="284" t="s">
        <v>1872</v>
      </c>
      <c r="D4869" s="262" t="s">
        <v>47</v>
      </c>
      <c r="E4869" s="262" t="s">
        <v>1873</v>
      </c>
      <c r="F4869" s="389" t="s">
        <v>920</v>
      </c>
      <c r="G4869" s="389"/>
      <c r="H4869" s="283" t="s">
        <v>950</v>
      </c>
      <c r="I4869" s="286">
        <v>1.4760000000000001E-2</v>
      </c>
      <c r="J4869" s="285">
        <v>22.12</v>
      </c>
      <c r="K4869" s="285">
        <v>0.32</v>
      </c>
      <c r="O4869" s="46"/>
      <c r="P4869" s="46"/>
      <c r="Q4869" s="46"/>
      <c r="R4869" s="46"/>
      <c r="S4869" s="46"/>
      <c r="T4869" s="46"/>
      <c r="U4869" s="46"/>
      <c r="V4869" s="46"/>
      <c r="W4869" s="46"/>
      <c r="X4869" s="46"/>
      <c r="Y4869" s="46"/>
    </row>
    <row r="4870" spans="1:25" ht="15" customHeight="1" x14ac:dyDescent="0.2">
      <c r="A4870" s="46"/>
      <c r="B4870" s="263"/>
      <c r="C4870" s="263"/>
      <c r="D4870" s="263"/>
      <c r="E4870" s="263"/>
      <c r="F4870" s="263" t="s">
        <v>924</v>
      </c>
      <c r="G4870" s="289">
        <v>0.32</v>
      </c>
      <c r="H4870" s="263" t="s">
        <v>925</v>
      </c>
      <c r="I4870" s="289">
        <v>0</v>
      </c>
      <c r="J4870" s="263" t="s">
        <v>926</v>
      </c>
      <c r="K4870" s="289">
        <v>0.32</v>
      </c>
      <c r="O4870" s="46"/>
      <c r="P4870" s="46"/>
      <c r="Q4870" s="46"/>
      <c r="R4870" s="46"/>
      <c r="S4870" s="46"/>
      <c r="T4870" s="46"/>
      <c r="U4870" s="46"/>
      <c r="V4870" s="46"/>
      <c r="W4870" s="46"/>
      <c r="X4870" s="46"/>
      <c r="Y4870" s="46"/>
    </row>
    <row r="4871" spans="1:25" ht="15" customHeight="1" thickBot="1" x14ac:dyDescent="0.25">
      <c r="A4871" s="46"/>
      <c r="B4871" s="263"/>
      <c r="C4871" s="263"/>
      <c r="D4871" s="263"/>
      <c r="E4871" s="263"/>
      <c r="F4871" s="263" t="s">
        <v>927</v>
      </c>
      <c r="G4871" s="289">
        <v>0.06</v>
      </c>
      <c r="H4871" s="263"/>
      <c r="I4871" s="386" t="s">
        <v>928</v>
      </c>
      <c r="J4871" s="386"/>
      <c r="K4871" s="289">
        <v>0.38</v>
      </c>
      <c r="O4871" s="46"/>
      <c r="P4871" s="46"/>
      <c r="Q4871" s="46"/>
      <c r="R4871" s="46"/>
      <c r="S4871" s="46"/>
      <c r="T4871" s="46"/>
      <c r="U4871" s="46"/>
      <c r="V4871" s="46"/>
      <c r="W4871" s="46"/>
      <c r="X4871" s="46"/>
      <c r="Y4871" s="46"/>
    </row>
    <row r="4872" spans="1:25" ht="15" customHeight="1" thickTop="1" x14ac:dyDescent="0.2">
      <c r="A4872" s="46"/>
      <c r="B4872" s="278"/>
      <c r="C4872" s="278"/>
      <c r="D4872" s="278"/>
      <c r="E4872" s="278"/>
      <c r="F4872" s="278"/>
      <c r="G4872" s="278"/>
      <c r="H4872" s="278"/>
      <c r="I4872" s="278"/>
      <c r="J4872" s="278"/>
      <c r="K4872" s="278"/>
      <c r="O4872" s="46"/>
      <c r="P4872" s="46"/>
      <c r="Q4872" s="46"/>
      <c r="R4872" s="46"/>
      <c r="S4872" s="46"/>
      <c r="T4872" s="46"/>
      <c r="U4872" s="46"/>
      <c r="V4872" s="46"/>
      <c r="W4872" s="46"/>
      <c r="X4872" s="46"/>
      <c r="Y4872" s="46"/>
    </row>
    <row r="4873" spans="1:25" ht="15" customHeight="1" x14ac:dyDescent="0.2">
      <c r="A4873" s="46"/>
      <c r="B4873" s="259"/>
      <c r="C4873" s="267" t="s">
        <v>24</v>
      </c>
      <c r="D4873" s="259" t="s">
        <v>25</v>
      </c>
      <c r="E4873" s="259" t="s">
        <v>26</v>
      </c>
      <c r="F4873" s="387" t="s">
        <v>917</v>
      </c>
      <c r="G4873" s="387"/>
      <c r="H4873" s="271" t="s">
        <v>27</v>
      </c>
      <c r="I4873" s="267" t="s">
        <v>28</v>
      </c>
      <c r="J4873" s="267" t="s">
        <v>29</v>
      </c>
      <c r="K4873" s="267" t="s">
        <v>30</v>
      </c>
      <c r="O4873" s="46"/>
      <c r="P4873" s="46"/>
      <c r="Q4873" s="46"/>
      <c r="R4873" s="46"/>
      <c r="S4873" s="46"/>
      <c r="T4873" s="46"/>
      <c r="U4873" s="46"/>
      <c r="V4873" s="46"/>
      <c r="W4873" s="46"/>
      <c r="X4873" s="46"/>
      <c r="Y4873" s="46"/>
    </row>
    <row r="4874" spans="1:25" ht="15" customHeight="1" x14ac:dyDescent="0.2">
      <c r="A4874" s="46"/>
      <c r="B4874" s="260" t="s">
        <v>918</v>
      </c>
      <c r="C4874" s="275" t="s">
        <v>1876</v>
      </c>
      <c r="D4874" s="260" t="s">
        <v>47</v>
      </c>
      <c r="E4874" s="260" t="s">
        <v>1877</v>
      </c>
      <c r="F4874" s="388" t="s">
        <v>3970</v>
      </c>
      <c r="G4874" s="388"/>
      <c r="H4874" s="274" t="s">
        <v>950</v>
      </c>
      <c r="I4874" s="277">
        <v>1</v>
      </c>
      <c r="J4874" s="276">
        <v>0.25</v>
      </c>
      <c r="K4874" s="276">
        <v>0.25</v>
      </c>
      <c r="O4874" s="46"/>
      <c r="P4874" s="46"/>
      <c r="Q4874" s="46"/>
      <c r="R4874" s="46"/>
      <c r="S4874" s="46"/>
      <c r="T4874" s="46"/>
      <c r="U4874" s="46"/>
      <c r="V4874" s="46"/>
      <c r="W4874" s="46"/>
      <c r="X4874" s="46"/>
      <c r="Y4874" s="46"/>
    </row>
    <row r="4875" spans="1:25" ht="15" customHeight="1" x14ac:dyDescent="0.2">
      <c r="A4875" s="46"/>
      <c r="B4875" s="262" t="s">
        <v>919</v>
      </c>
      <c r="C4875" s="284" t="s">
        <v>1882</v>
      </c>
      <c r="D4875" s="262" t="s">
        <v>47</v>
      </c>
      <c r="E4875" s="262" t="s">
        <v>1883</v>
      </c>
      <c r="F4875" s="389" t="s">
        <v>920</v>
      </c>
      <c r="G4875" s="389"/>
      <c r="H4875" s="283" t="s">
        <v>950</v>
      </c>
      <c r="I4875" s="286">
        <v>1.154E-2</v>
      </c>
      <c r="J4875" s="285">
        <v>22.12</v>
      </c>
      <c r="K4875" s="285">
        <v>0.25</v>
      </c>
      <c r="O4875" s="46"/>
      <c r="P4875" s="46"/>
      <c r="Q4875" s="46"/>
      <c r="R4875" s="46"/>
      <c r="S4875" s="46"/>
      <c r="T4875" s="46"/>
      <c r="U4875" s="46"/>
      <c r="V4875" s="46"/>
      <c r="W4875" s="46"/>
      <c r="X4875" s="46"/>
      <c r="Y4875" s="46"/>
    </row>
    <row r="4876" spans="1:25" ht="15" customHeight="1" x14ac:dyDescent="0.2">
      <c r="A4876" s="46"/>
      <c r="B4876" s="263"/>
      <c r="C4876" s="263"/>
      <c r="D4876" s="263"/>
      <c r="E4876" s="263"/>
      <c r="F4876" s="263" t="s">
        <v>924</v>
      </c>
      <c r="G4876" s="289">
        <v>0.25</v>
      </c>
      <c r="H4876" s="263" t="s">
        <v>925</v>
      </c>
      <c r="I4876" s="289">
        <v>0</v>
      </c>
      <c r="J4876" s="263" t="s">
        <v>926</v>
      </c>
      <c r="K4876" s="289">
        <v>0.25</v>
      </c>
      <c r="O4876" s="46"/>
      <c r="P4876" s="46"/>
      <c r="Q4876" s="46"/>
      <c r="R4876" s="46"/>
      <c r="S4876" s="46"/>
      <c r="T4876" s="46"/>
      <c r="U4876" s="46"/>
      <c r="V4876" s="46"/>
      <c r="W4876" s="46"/>
      <c r="X4876" s="46"/>
      <c r="Y4876" s="46"/>
    </row>
    <row r="4877" spans="1:25" ht="15" customHeight="1" thickBot="1" x14ac:dyDescent="0.25">
      <c r="A4877" s="46"/>
      <c r="B4877" s="263"/>
      <c r="C4877" s="263"/>
      <c r="D4877" s="263"/>
      <c r="E4877" s="263"/>
      <c r="F4877" s="263" t="s">
        <v>927</v>
      </c>
      <c r="G4877" s="289">
        <v>0.05</v>
      </c>
      <c r="H4877" s="263"/>
      <c r="I4877" s="386" t="s">
        <v>928</v>
      </c>
      <c r="J4877" s="386"/>
      <c r="K4877" s="289">
        <v>0.3</v>
      </c>
      <c r="O4877" s="46"/>
      <c r="P4877" s="46"/>
      <c r="Q4877" s="46"/>
      <c r="R4877" s="46"/>
      <c r="S4877" s="46"/>
      <c r="T4877" s="46"/>
      <c r="U4877" s="46"/>
      <c r="V4877" s="46"/>
      <c r="W4877" s="46"/>
      <c r="X4877" s="46"/>
      <c r="Y4877" s="46"/>
    </row>
    <row r="4878" spans="1:25" ht="15" customHeight="1" thickTop="1" x14ac:dyDescent="0.2">
      <c r="A4878" s="46"/>
      <c r="B4878" s="278"/>
      <c r="C4878" s="278"/>
      <c r="D4878" s="278"/>
      <c r="E4878" s="278"/>
      <c r="F4878" s="278"/>
      <c r="G4878" s="278"/>
      <c r="H4878" s="278"/>
      <c r="I4878" s="278"/>
      <c r="J4878" s="278"/>
      <c r="K4878" s="278"/>
      <c r="O4878" s="46"/>
      <c r="P4878" s="46"/>
      <c r="Q4878" s="46"/>
      <c r="R4878" s="46"/>
      <c r="S4878" s="46"/>
      <c r="T4878" s="46"/>
      <c r="U4878" s="46"/>
      <c r="V4878" s="46"/>
      <c r="W4878" s="46"/>
      <c r="X4878" s="46"/>
      <c r="Y4878" s="46"/>
    </row>
    <row r="4879" spans="1:25" ht="15" customHeight="1" x14ac:dyDescent="0.2">
      <c r="A4879" s="46"/>
      <c r="B4879" s="259"/>
      <c r="C4879" s="267" t="s">
        <v>24</v>
      </c>
      <c r="D4879" s="259" t="s">
        <v>25</v>
      </c>
      <c r="E4879" s="259" t="s">
        <v>26</v>
      </c>
      <c r="F4879" s="387" t="s">
        <v>917</v>
      </c>
      <c r="G4879" s="387"/>
      <c r="H4879" s="271" t="s">
        <v>27</v>
      </c>
      <c r="I4879" s="267" t="s">
        <v>28</v>
      </c>
      <c r="J4879" s="267" t="s">
        <v>29</v>
      </c>
      <c r="K4879" s="267" t="s">
        <v>30</v>
      </c>
      <c r="O4879" s="46"/>
      <c r="P4879" s="46"/>
      <c r="Q4879" s="46"/>
      <c r="R4879" s="46"/>
      <c r="S4879" s="46"/>
      <c r="T4879" s="46"/>
      <c r="U4879" s="46"/>
      <c r="V4879" s="46"/>
      <c r="W4879" s="46"/>
      <c r="X4879" s="46"/>
      <c r="Y4879" s="46"/>
    </row>
    <row r="4880" spans="1:25" ht="15" customHeight="1" x14ac:dyDescent="0.2">
      <c r="A4880" s="46"/>
      <c r="B4880" s="260" t="s">
        <v>918</v>
      </c>
      <c r="C4880" s="275" t="s">
        <v>1884</v>
      </c>
      <c r="D4880" s="260" t="s">
        <v>47</v>
      </c>
      <c r="E4880" s="260" t="s">
        <v>1885</v>
      </c>
      <c r="F4880" s="388" t="s">
        <v>3970</v>
      </c>
      <c r="G4880" s="388"/>
      <c r="H4880" s="274" t="s">
        <v>950</v>
      </c>
      <c r="I4880" s="277">
        <v>1</v>
      </c>
      <c r="J4880" s="276">
        <v>0.24</v>
      </c>
      <c r="K4880" s="276">
        <v>0.24</v>
      </c>
      <c r="O4880" s="46"/>
      <c r="P4880" s="46"/>
      <c r="Q4880" s="46"/>
      <c r="R4880" s="46"/>
      <c r="S4880" s="46"/>
      <c r="T4880" s="46"/>
      <c r="U4880" s="46"/>
      <c r="V4880" s="46"/>
      <c r="W4880" s="46"/>
      <c r="X4880" s="46"/>
      <c r="Y4880" s="46"/>
    </row>
    <row r="4881" spans="1:25" ht="15" customHeight="1" x14ac:dyDescent="0.2">
      <c r="A4881" s="46"/>
      <c r="B4881" s="262" t="s">
        <v>919</v>
      </c>
      <c r="C4881" s="284" t="s">
        <v>1886</v>
      </c>
      <c r="D4881" s="262" t="s">
        <v>47</v>
      </c>
      <c r="E4881" s="262" t="s">
        <v>1887</v>
      </c>
      <c r="F4881" s="389" t="s">
        <v>920</v>
      </c>
      <c r="G4881" s="389"/>
      <c r="H4881" s="283" t="s">
        <v>950</v>
      </c>
      <c r="I4881" s="286">
        <v>1.154E-2</v>
      </c>
      <c r="J4881" s="285">
        <v>21.6</v>
      </c>
      <c r="K4881" s="285">
        <v>0.24</v>
      </c>
      <c r="O4881" s="46"/>
      <c r="P4881" s="46"/>
      <c r="Q4881" s="46"/>
      <c r="R4881" s="46"/>
      <c r="S4881" s="46"/>
      <c r="T4881" s="46"/>
      <c r="U4881" s="46"/>
      <c r="V4881" s="46"/>
      <c r="W4881" s="46"/>
      <c r="X4881" s="46"/>
      <c r="Y4881" s="46"/>
    </row>
    <row r="4882" spans="1:25" ht="15" customHeight="1" x14ac:dyDescent="0.2">
      <c r="A4882" s="46"/>
      <c r="B4882" s="263"/>
      <c r="C4882" s="263"/>
      <c r="D4882" s="263"/>
      <c r="E4882" s="263"/>
      <c r="F4882" s="263" t="s">
        <v>924</v>
      </c>
      <c r="G4882" s="289">
        <v>0.24</v>
      </c>
      <c r="H4882" s="263" t="s">
        <v>925</v>
      </c>
      <c r="I4882" s="289">
        <v>0</v>
      </c>
      <c r="J4882" s="263" t="s">
        <v>926</v>
      </c>
      <c r="K4882" s="289">
        <v>0.24</v>
      </c>
      <c r="O4882" s="46"/>
      <c r="P4882" s="46"/>
      <c r="Q4882" s="46"/>
      <c r="R4882" s="46"/>
      <c r="S4882" s="46"/>
      <c r="T4882" s="46"/>
      <c r="U4882" s="46"/>
      <c r="V4882" s="46"/>
      <c r="W4882" s="46"/>
      <c r="X4882" s="46"/>
      <c r="Y4882" s="46"/>
    </row>
    <row r="4883" spans="1:25" ht="15" customHeight="1" thickBot="1" x14ac:dyDescent="0.25">
      <c r="A4883" s="46"/>
      <c r="B4883" s="263"/>
      <c r="C4883" s="263"/>
      <c r="D4883" s="263"/>
      <c r="E4883" s="263"/>
      <c r="F4883" s="263" t="s">
        <v>927</v>
      </c>
      <c r="G4883" s="289">
        <v>0.04</v>
      </c>
      <c r="H4883" s="263"/>
      <c r="I4883" s="386" t="s">
        <v>928</v>
      </c>
      <c r="J4883" s="386"/>
      <c r="K4883" s="289">
        <v>0.28000000000000003</v>
      </c>
      <c r="O4883" s="46"/>
      <c r="P4883" s="46"/>
      <c r="Q4883" s="46"/>
      <c r="R4883" s="46"/>
      <c r="S4883" s="46"/>
      <c r="T4883" s="46"/>
      <c r="U4883" s="46"/>
      <c r="V4883" s="46"/>
      <c r="W4883" s="46"/>
      <c r="X4883" s="46"/>
      <c r="Y4883" s="46"/>
    </row>
    <row r="4884" spans="1:25" ht="15" customHeight="1" thickTop="1" x14ac:dyDescent="0.2">
      <c r="A4884" s="46"/>
      <c r="B4884" s="278"/>
      <c r="C4884" s="278"/>
      <c r="D4884" s="278"/>
      <c r="E4884" s="278"/>
      <c r="F4884" s="278"/>
      <c r="G4884" s="278"/>
      <c r="H4884" s="278"/>
      <c r="I4884" s="278"/>
      <c r="J4884" s="278"/>
      <c r="K4884" s="278"/>
      <c r="O4884" s="46"/>
      <c r="P4884" s="46"/>
      <c r="Q4884" s="46"/>
      <c r="R4884" s="46"/>
      <c r="S4884" s="46"/>
      <c r="T4884" s="46"/>
      <c r="U4884" s="46"/>
      <c r="V4884" s="46"/>
      <c r="W4884" s="46"/>
      <c r="X4884" s="46"/>
      <c r="Y4884" s="46"/>
    </row>
    <row r="4885" spans="1:25" ht="15" customHeight="1" x14ac:dyDescent="0.2">
      <c r="A4885" s="46"/>
      <c r="B4885" s="259"/>
      <c r="C4885" s="267" t="s">
        <v>24</v>
      </c>
      <c r="D4885" s="259" t="s">
        <v>25</v>
      </c>
      <c r="E4885" s="259" t="s">
        <v>26</v>
      </c>
      <c r="F4885" s="387" t="s">
        <v>917</v>
      </c>
      <c r="G4885" s="387"/>
      <c r="H4885" s="271" t="s">
        <v>27</v>
      </c>
      <c r="I4885" s="267" t="s">
        <v>28</v>
      </c>
      <c r="J4885" s="267" t="s">
        <v>29</v>
      </c>
      <c r="K4885" s="267" t="s">
        <v>30</v>
      </c>
      <c r="O4885" s="46"/>
      <c r="P4885" s="46"/>
      <c r="Q4885" s="46"/>
      <c r="R4885" s="46"/>
      <c r="S4885" s="46"/>
      <c r="T4885" s="46"/>
      <c r="U4885" s="46"/>
      <c r="V4885" s="46"/>
      <c r="W4885" s="46"/>
      <c r="X4885" s="46"/>
      <c r="Y4885" s="46"/>
    </row>
    <row r="4886" spans="1:25" ht="15" customHeight="1" x14ac:dyDescent="0.2">
      <c r="A4886" s="46"/>
      <c r="B4886" s="260" t="s">
        <v>918</v>
      </c>
      <c r="C4886" s="275" t="s">
        <v>1905</v>
      </c>
      <c r="D4886" s="260" t="s">
        <v>47</v>
      </c>
      <c r="E4886" s="260" t="s">
        <v>1906</v>
      </c>
      <c r="F4886" s="388" t="s">
        <v>3970</v>
      </c>
      <c r="G4886" s="388"/>
      <c r="H4886" s="274" t="s">
        <v>950</v>
      </c>
      <c r="I4886" s="277">
        <v>1</v>
      </c>
      <c r="J4886" s="276">
        <v>0.35</v>
      </c>
      <c r="K4886" s="276">
        <v>0.35</v>
      </c>
      <c r="O4886" s="46"/>
      <c r="P4886" s="46"/>
      <c r="Q4886" s="46"/>
      <c r="R4886" s="46"/>
      <c r="S4886" s="46"/>
      <c r="T4886" s="46"/>
      <c r="U4886" s="46"/>
      <c r="V4886" s="46"/>
      <c r="W4886" s="46"/>
      <c r="X4886" s="46"/>
      <c r="Y4886" s="46"/>
    </row>
    <row r="4887" spans="1:25" ht="15" customHeight="1" x14ac:dyDescent="0.2">
      <c r="A4887" s="46"/>
      <c r="B4887" s="262" t="s">
        <v>919</v>
      </c>
      <c r="C4887" s="284" t="s">
        <v>1907</v>
      </c>
      <c r="D4887" s="262" t="s">
        <v>47</v>
      </c>
      <c r="E4887" s="262" t="s">
        <v>1908</v>
      </c>
      <c r="F4887" s="389" t="s">
        <v>920</v>
      </c>
      <c r="G4887" s="389"/>
      <c r="H4887" s="283" t="s">
        <v>950</v>
      </c>
      <c r="I4887" s="286">
        <v>1.154E-2</v>
      </c>
      <c r="J4887" s="285">
        <v>30.72</v>
      </c>
      <c r="K4887" s="285">
        <v>0.35</v>
      </c>
      <c r="O4887" s="46"/>
      <c r="P4887" s="46"/>
      <c r="Q4887" s="46"/>
      <c r="R4887" s="46"/>
      <c r="S4887" s="46"/>
      <c r="T4887" s="46"/>
      <c r="U4887" s="46"/>
      <c r="V4887" s="46"/>
      <c r="W4887" s="46"/>
      <c r="X4887" s="46"/>
      <c r="Y4887" s="46"/>
    </row>
    <row r="4888" spans="1:25" ht="15" customHeight="1" x14ac:dyDescent="0.2">
      <c r="A4888" s="46"/>
      <c r="B4888" s="263"/>
      <c r="C4888" s="263"/>
      <c r="D4888" s="263"/>
      <c r="E4888" s="263"/>
      <c r="F4888" s="263" t="s">
        <v>924</v>
      </c>
      <c r="G4888" s="289">
        <v>0.35</v>
      </c>
      <c r="H4888" s="263" t="s">
        <v>925</v>
      </c>
      <c r="I4888" s="289">
        <v>0</v>
      </c>
      <c r="J4888" s="263" t="s">
        <v>926</v>
      </c>
      <c r="K4888" s="289">
        <v>0.35</v>
      </c>
      <c r="O4888" s="46"/>
      <c r="P4888" s="46"/>
      <c r="Q4888" s="46"/>
      <c r="R4888" s="46"/>
      <c r="S4888" s="46"/>
      <c r="T4888" s="46"/>
      <c r="U4888" s="46"/>
      <c r="V4888" s="46"/>
      <c r="W4888" s="46"/>
      <c r="X4888" s="46"/>
      <c r="Y4888" s="46"/>
    </row>
    <row r="4889" spans="1:25" ht="15" customHeight="1" thickBot="1" x14ac:dyDescent="0.25">
      <c r="A4889" s="46"/>
      <c r="B4889" s="263"/>
      <c r="C4889" s="263"/>
      <c r="D4889" s="263"/>
      <c r="E4889" s="263"/>
      <c r="F4889" s="263" t="s">
        <v>927</v>
      </c>
      <c r="G4889" s="289">
        <v>7.0000000000000007E-2</v>
      </c>
      <c r="H4889" s="263"/>
      <c r="I4889" s="386" t="s">
        <v>928</v>
      </c>
      <c r="J4889" s="386"/>
      <c r="K4889" s="289">
        <v>0.42</v>
      </c>
      <c r="O4889" s="46"/>
      <c r="P4889" s="46"/>
      <c r="Q4889" s="46"/>
      <c r="R4889" s="46"/>
      <c r="S4889" s="46"/>
      <c r="T4889" s="46"/>
      <c r="U4889" s="46"/>
      <c r="V4889" s="46"/>
      <c r="W4889" s="46"/>
      <c r="X4889" s="46"/>
      <c r="Y4889" s="46"/>
    </row>
    <row r="4890" spans="1:25" ht="15" customHeight="1" thickTop="1" x14ac:dyDescent="0.2">
      <c r="A4890" s="46"/>
      <c r="B4890" s="278"/>
      <c r="C4890" s="278"/>
      <c r="D4890" s="278"/>
      <c r="E4890" s="278"/>
      <c r="F4890" s="278"/>
      <c r="G4890" s="278"/>
      <c r="H4890" s="278"/>
      <c r="I4890" s="278"/>
      <c r="J4890" s="278"/>
      <c r="K4890" s="278"/>
      <c r="O4890" s="46"/>
      <c r="P4890" s="46"/>
      <c r="Q4890" s="46"/>
      <c r="R4890" s="46"/>
      <c r="S4890" s="46"/>
      <c r="T4890" s="46"/>
      <c r="U4890" s="46"/>
      <c r="V4890" s="46"/>
      <c r="W4890" s="46"/>
      <c r="X4890" s="46"/>
      <c r="Y4890" s="46"/>
    </row>
    <row r="4891" spans="1:25" ht="15" customHeight="1" x14ac:dyDescent="0.2">
      <c r="A4891" s="46"/>
      <c r="B4891" s="259"/>
      <c r="C4891" s="267" t="s">
        <v>24</v>
      </c>
      <c r="D4891" s="259" t="s">
        <v>25</v>
      </c>
      <c r="E4891" s="259" t="s">
        <v>26</v>
      </c>
      <c r="F4891" s="387" t="s">
        <v>917</v>
      </c>
      <c r="G4891" s="387"/>
      <c r="H4891" s="271" t="s">
        <v>27</v>
      </c>
      <c r="I4891" s="267" t="s">
        <v>28</v>
      </c>
      <c r="J4891" s="267" t="s">
        <v>29</v>
      </c>
      <c r="K4891" s="267" t="s">
        <v>30</v>
      </c>
      <c r="O4891" s="46"/>
      <c r="P4891" s="46"/>
      <c r="Q4891" s="46"/>
      <c r="R4891" s="46"/>
      <c r="S4891" s="46"/>
      <c r="T4891" s="46"/>
      <c r="U4891" s="46"/>
      <c r="V4891" s="46"/>
      <c r="W4891" s="46"/>
      <c r="X4891" s="46"/>
      <c r="Y4891" s="46"/>
    </row>
    <row r="4892" spans="1:25" ht="15" customHeight="1" x14ac:dyDescent="0.2">
      <c r="A4892" s="46"/>
      <c r="B4892" s="260" t="s">
        <v>918</v>
      </c>
      <c r="C4892" s="275" t="s">
        <v>1918</v>
      </c>
      <c r="D4892" s="260" t="s">
        <v>47</v>
      </c>
      <c r="E4892" s="260" t="s">
        <v>1919</v>
      </c>
      <c r="F4892" s="388" t="s">
        <v>3970</v>
      </c>
      <c r="G4892" s="388"/>
      <c r="H4892" s="274" t="s">
        <v>950</v>
      </c>
      <c r="I4892" s="277">
        <v>1</v>
      </c>
      <c r="J4892" s="276">
        <v>0.21</v>
      </c>
      <c r="K4892" s="276">
        <v>0.21</v>
      </c>
      <c r="O4892" s="46"/>
      <c r="P4892" s="46"/>
      <c r="Q4892" s="46"/>
      <c r="R4892" s="46"/>
      <c r="S4892" s="46"/>
      <c r="T4892" s="46"/>
      <c r="U4892" s="46"/>
      <c r="V4892" s="46"/>
      <c r="W4892" s="46"/>
      <c r="X4892" s="46"/>
      <c r="Y4892" s="46"/>
    </row>
    <row r="4893" spans="1:25" ht="15" customHeight="1" x14ac:dyDescent="0.2">
      <c r="A4893" s="46"/>
      <c r="B4893" s="262" t="s">
        <v>919</v>
      </c>
      <c r="C4893" s="284" t="s">
        <v>1920</v>
      </c>
      <c r="D4893" s="262" t="s">
        <v>47</v>
      </c>
      <c r="E4893" s="262" t="s">
        <v>1921</v>
      </c>
      <c r="F4893" s="389" t="s">
        <v>920</v>
      </c>
      <c r="G4893" s="389"/>
      <c r="H4893" s="283" t="s">
        <v>950</v>
      </c>
      <c r="I4893" s="286">
        <v>1.4760000000000001E-2</v>
      </c>
      <c r="J4893" s="285">
        <v>14.33</v>
      </c>
      <c r="K4893" s="285">
        <v>0.21</v>
      </c>
      <c r="O4893" s="46"/>
      <c r="P4893" s="46"/>
      <c r="Q4893" s="46"/>
      <c r="R4893" s="46"/>
      <c r="S4893" s="46"/>
      <c r="T4893" s="46"/>
      <c r="U4893" s="46"/>
      <c r="V4893" s="46"/>
      <c r="W4893" s="46"/>
      <c r="X4893" s="46"/>
      <c r="Y4893" s="46"/>
    </row>
    <row r="4894" spans="1:25" ht="15" customHeight="1" x14ac:dyDescent="0.2">
      <c r="A4894" s="46"/>
      <c r="B4894" s="263"/>
      <c r="C4894" s="263"/>
      <c r="D4894" s="263"/>
      <c r="E4894" s="263"/>
      <c r="F4894" s="263" t="s">
        <v>924</v>
      </c>
      <c r="G4894" s="289">
        <v>0.21</v>
      </c>
      <c r="H4894" s="263" t="s">
        <v>925</v>
      </c>
      <c r="I4894" s="289">
        <v>0</v>
      </c>
      <c r="J4894" s="263" t="s">
        <v>926</v>
      </c>
      <c r="K4894" s="289">
        <v>0.21</v>
      </c>
      <c r="O4894" s="46"/>
      <c r="P4894" s="46"/>
      <c r="Q4894" s="46"/>
      <c r="R4894" s="46"/>
      <c r="S4894" s="46"/>
      <c r="T4894" s="46"/>
      <c r="U4894" s="46"/>
      <c r="V4894" s="46"/>
      <c r="W4894" s="46"/>
      <c r="X4894" s="46"/>
      <c r="Y4894" s="46"/>
    </row>
    <row r="4895" spans="1:25" ht="15" customHeight="1" thickBot="1" x14ac:dyDescent="0.25">
      <c r="A4895" s="46"/>
      <c r="B4895" s="263"/>
      <c r="C4895" s="263"/>
      <c r="D4895" s="263"/>
      <c r="E4895" s="263"/>
      <c r="F4895" s="263" t="s">
        <v>927</v>
      </c>
      <c r="G4895" s="289">
        <v>0.04</v>
      </c>
      <c r="H4895" s="263"/>
      <c r="I4895" s="386" t="s">
        <v>928</v>
      </c>
      <c r="J4895" s="386"/>
      <c r="K4895" s="289">
        <v>0.25</v>
      </c>
      <c r="O4895" s="46"/>
      <c r="P4895" s="46"/>
      <c r="Q4895" s="46"/>
      <c r="R4895" s="46"/>
      <c r="S4895" s="46"/>
      <c r="T4895" s="46"/>
      <c r="U4895" s="46"/>
      <c r="V4895" s="46"/>
      <c r="W4895" s="46"/>
      <c r="X4895" s="46"/>
      <c r="Y4895" s="46"/>
    </row>
    <row r="4896" spans="1:25" ht="15" customHeight="1" thickTop="1" x14ac:dyDescent="0.2">
      <c r="A4896" s="46"/>
      <c r="B4896" s="278"/>
      <c r="C4896" s="278"/>
      <c r="D4896" s="278"/>
      <c r="E4896" s="278"/>
      <c r="F4896" s="278"/>
      <c r="G4896" s="278"/>
      <c r="H4896" s="278"/>
      <c r="I4896" s="278"/>
      <c r="J4896" s="278"/>
      <c r="K4896" s="278"/>
      <c r="O4896" s="46"/>
      <c r="P4896" s="46"/>
      <c r="Q4896" s="46"/>
      <c r="R4896" s="46"/>
      <c r="S4896" s="46"/>
      <c r="T4896" s="46"/>
      <c r="U4896" s="46"/>
      <c r="V4896" s="46"/>
      <c r="W4896" s="46"/>
      <c r="X4896" s="46"/>
      <c r="Y4896" s="46"/>
    </row>
    <row r="4897" spans="1:25" ht="15" customHeight="1" x14ac:dyDescent="0.2">
      <c r="A4897" s="46"/>
      <c r="B4897" s="259"/>
      <c r="C4897" s="267" t="s">
        <v>24</v>
      </c>
      <c r="D4897" s="259" t="s">
        <v>25</v>
      </c>
      <c r="E4897" s="259" t="s">
        <v>26</v>
      </c>
      <c r="F4897" s="387" t="s">
        <v>917</v>
      </c>
      <c r="G4897" s="387"/>
      <c r="H4897" s="271" t="s">
        <v>27</v>
      </c>
      <c r="I4897" s="267" t="s">
        <v>28</v>
      </c>
      <c r="J4897" s="267" t="s">
        <v>29</v>
      </c>
      <c r="K4897" s="267" t="s">
        <v>30</v>
      </c>
      <c r="O4897" s="46"/>
      <c r="P4897" s="46"/>
      <c r="Q4897" s="46"/>
      <c r="R4897" s="46"/>
      <c r="S4897" s="46"/>
      <c r="T4897" s="46"/>
      <c r="U4897" s="46"/>
      <c r="V4897" s="46"/>
      <c r="W4897" s="46"/>
      <c r="X4897" s="46"/>
      <c r="Y4897" s="46"/>
    </row>
    <row r="4898" spans="1:25" ht="15" customHeight="1" x14ac:dyDescent="0.2">
      <c r="A4898" s="46"/>
      <c r="B4898" s="260" t="s">
        <v>918</v>
      </c>
      <c r="C4898" s="275" t="s">
        <v>1926</v>
      </c>
      <c r="D4898" s="260" t="s">
        <v>47</v>
      </c>
      <c r="E4898" s="260" t="s">
        <v>1927</v>
      </c>
      <c r="F4898" s="388" t="s">
        <v>3970</v>
      </c>
      <c r="G4898" s="388"/>
      <c r="H4898" s="274" t="s">
        <v>950</v>
      </c>
      <c r="I4898" s="277">
        <v>1</v>
      </c>
      <c r="J4898" s="276">
        <v>0.82</v>
      </c>
      <c r="K4898" s="276">
        <v>0.82</v>
      </c>
      <c r="O4898" s="46"/>
      <c r="P4898" s="46"/>
      <c r="Q4898" s="46"/>
      <c r="R4898" s="46"/>
      <c r="S4898" s="46"/>
      <c r="T4898" s="46"/>
      <c r="U4898" s="46"/>
      <c r="V4898" s="46"/>
      <c r="W4898" s="46"/>
      <c r="X4898" s="46"/>
      <c r="Y4898" s="46"/>
    </row>
    <row r="4899" spans="1:25" ht="15" customHeight="1" x14ac:dyDescent="0.2">
      <c r="A4899" s="46"/>
      <c r="B4899" s="262" t="s">
        <v>919</v>
      </c>
      <c r="C4899" s="284" t="s">
        <v>1928</v>
      </c>
      <c r="D4899" s="262" t="s">
        <v>47</v>
      </c>
      <c r="E4899" s="262" t="s">
        <v>1929</v>
      </c>
      <c r="F4899" s="389" t="s">
        <v>920</v>
      </c>
      <c r="G4899" s="389"/>
      <c r="H4899" s="283" t="s">
        <v>950</v>
      </c>
      <c r="I4899" s="286">
        <v>3.7319999999999999E-2</v>
      </c>
      <c r="J4899" s="285">
        <v>22.12</v>
      </c>
      <c r="K4899" s="285">
        <v>0.82</v>
      </c>
      <c r="O4899" s="46"/>
      <c r="P4899" s="46"/>
      <c r="Q4899" s="46"/>
      <c r="R4899" s="46"/>
      <c r="S4899" s="46"/>
      <c r="T4899" s="46"/>
      <c r="U4899" s="46"/>
      <c r="V4899" s="46"/>
      <c r="W4899" s="46"/>
      <c r="X4899" s="46"/>
      <c r="Y4899" s="46"/>
    </row>
    <row r="4900" spans="1:25" ht="15" customHeight="1" x14ac:dyDescent="0.2">
      <c r="A4900" s="46"/>
      <c r="B4900" s="263"/>
      <c r="C4900" s="263"/>
      <c r="D4900" s="263"/>
      <c r="E4900" s="263"/>
      <c r="F4900" s="263" t="s">
        <v>924</v>
      </c>
      <c r="G4900" s="289">
        <v>0.82</v>
      </c>
      <c r="H4900" s="263" t="s">
        <v>925</v>
      </c>
      <c r="I4900" s="289">
        <v>0</v>
      </c>
      <c r="J4900" s="263" t="s">
        <v>926</v>
      </c>
      <c r="K4900" s="289">
        <v>0.82</v>
      </c>
      <c r="O4900" s="46"/>
      <c r="P4900" s="46"/>
      <c r="Q4900" s="46"/>
      <c r="R4900" s="46"/>
      <c r="S4900" s="46"/>
      <c r="T4900" s="46"/>
      <c r="U4900" s="46"/>
      <c r="V4900" s="46"/>
      <c r="W4900" s="46"/>
      <c r="X4900" s="46"/>
      <c r="Y4900" s="46"/>
    </row>
    <row r="4901" spans="1:25" ht="15" customHeight="1" thickBot="1" x14ac:dyDescent="0.25">
      <c r="A4901" s="46"/>
      <c r="B4901" s="263"/>
      <c r="C4901" s="263"/>
      <c r="D4901" s="263"/>
      <c r="E4901" s="263"/>
      <c r="F4901" s="263" t="s">
        <v>927</v>
      </c>
      <c r="G4901" s="289">
        <v>0.17</v>
      </c>
      <c r="H4901" s="263"/>
      <c r="I4901" s="386" t="s">
        <v>928</v>
      </c>
      <c r="J4901" s="386"/>
      <c r="K4901" s="289">
        <v>0.99</v>
      </c>
      <c r="O4901" s="46"/>
      <c r="P4901" s="46"/>
      <c r="Q4901" s="46"/>
      <c r="R4901" s="46"/>
      <c r="S4901" s="46"/>
      <c r="T4901" s="46"/>
      <c r="U4901" s="46"/>
      <c r="V4901" s="46"/>
      <c r="W4901" s="46"/>
      <c r="X4901" s="46"/>
      <c r="Y4901" s="46"/>
    </row>
    <row r="4902" spans="1:25" ht="15" customHeight="1" thickTop="1" x14ac:dyDescent="0.2">
      <c r="A4902" s="46"/>
      <c r="B4902" s="278"/>
      <c r="C4902" s="278"/>
      <c r="D4902" s="278"/>
      <c r="E4902" s="278"/>
      <c r="F4902" s="278"/>
      <c r="G4902" s="278"/>
      <c r="H4902" s="278"/>
      <c r="I4902" s="278"/>
      <c r="J4902" s="278"/>
      <c r="K4902" s="278"/>
      <c r="O4902" s="46"/>
      <c r="P4902" s="46"/>
      <c r="Q4902" s="46"/>
      <c r="R4902" s="46"/>
      <c r="S4902" s="46"/>
      <c r="T4902" s="46"/>
      <c r="U4902" s="46"/>
      <c r="V4902" s="46"/>
      <c r="W4902" s="46"/>
      <c r="X4902" s="46"/>
      <c r="Y4902" s="46"/>
    </row>
    <row r="4903" spans="1:25" ht="15" customHeight="1" x14ac:dyDescent="0.2">
      <c r="A4903" s="46"/>
      <c r="B4903" s="259"/>
      <c r="C4903" s="267" t="s">
        <v>24</v>
      </c>
      <c r="D4903" s="259" t="s">
        <v>25</v>
      </c>
      <c r="E4903" s="259" t="s">
        <v>26</v>
      </c>
      <c r="F4903" s="387" t="s">
        <v>917</v>
      </c>
      <c r="G4903" s="387"/>
      <c r="H4903" s="271" t="s">
        <v>27</v>
      </c>
      <c r="I4903" s="267" t="s">
        <v>28</v>
      </c>
      <c r="J4903" s="267" t="s">
        <v>29</v>
      </c>
      <c r="K4903" s="267" t="s">
        <v>30</v>
      </c>
      <c r="O4903" s="46"/>
      <c r="P4903" s="46"/>
      <c r="Q4903" s="46"/>
      <c r="R4903" s="46"/>
      <c r="S4903" s="46"/>
      <c r="T4903" s="46"/>
      <c r="U4903" s="46"/>
      <c r="V4903" s="46"/>
      <c r="W4903" s="46"/>
      <c r="X4903" s="46"/>
      <c r="Y4903" s="46"/>
    </row>
    <row r="4904" spans="1:25" ht="15" customHeight="1" x14ac:dyDescent="0.2">
      <c r="A4904" s="46"/>
      <c r="B4904" s="260" t="s">
        <v>918</v>
      </c>
      <c r="C4904" s="275" t="s">
        <v>1934</v>
      </c>
      <c r="D4904" s="260" t="s">
        <v>47</v>
      </c>
      <c r="E4904" s="260" t="s">
        <v>1935</v>
      </c>
      <c r="F4904" s="388" t="s">
        <v>3970</v>
      </c>
      <c r="G4904" s="388"/>
      <c r="H4904" s="274" t="s">
        <v>950</v>
      </c>
      <c r="I4904" s="277">
        <v>1</v>
      </c>
      <c r="J4904" s="276">
        <v>0.39</v>
      </c>
      <c r="K4904" s="276">
        <v>0.39</v>
      </c>
      <c r="O4904" s="46"/>
      <c r="P4904" s="46"/>
      <c r="Q4904" s="46"/>
      <c r="R4904" s="46"/>
      <c r="S4904" s="46"/>
      <c r="T4904" s="46"/>
      <c r="U4904" s="46"/>
      <c r="V4904" s="46"/>
      <c r="W4904" s="46"/>
      <c r="X4904" s="46"/>
      <c r="Y4904" s="46"/>
    </row>
    <row r="4905" spans="1:25" ht="15" customHeight="1" x14ac:dyDescent="0.2">
      <c r="A4905" s="46"/>
      <c r="B4905" s="262" t="s">
        <v>919</v>
      </c>
      <c r="C4905" s="284" t="s">
        <v>1936</v>
      </c>
      <c r="D4905" s="262" t="s">
        <v>47</v>
      </c>
      <c r="E4905" s="262" t="s">
        <v>1937</v>
      </c>
      <c r="F4905" s="389" t="s">
        <v>920</v>
      </c>
      <c r="G4905" s="389"/>
      <c r="H4905" s="283" t="s">
        <v>950</v>
      </c>
      <c r="I4905" s="286">
        <v>1.7979999999999999E-2</v>
      </c>
      <c r="J4905" s="285">
        <v>22.12</v>
      </c>
      <c r="K4905" s="285">
        <v>0.39</v>
      </c>
      <c r="O4905" s="46"/>
      <c r="P4905" s="46"/>
      <c r="Q4905" s="46"/>
      <c r="R4905" s="46"/>
      <c r="S4905" s="46"/>
      <c r="T4905" s="46"/>
      <c r="U4905" s="46"/>
      <c r="V4905" s="46"/>
      <c r="W4905" s="46"/>
      <c r="X4905" s="46"/>
      <c r="Y4905" s="46"/>
    </row>
    <row r="4906" spans="1:25" ht="15" customHeight="1" x14ac:dyDescent="0.2">
      <c r="A4906" s="46"/>
      <c r="B4906" s="263"/>
      <c r="C4906" s="263"/>
      <c r="D4906" s="263"/>
      <c r="E4906" s="263"/>
      <c r="F4906" s="263" t="s">
        <v>924</v>
      </c>
      <c r="G4906" s="289">
        <v>0.39</v>
      </c>
      <c r="H4906" s="263" t="s">
        <v>925</v>
      </c>
      <c r="I4906" s="289">
        <v>0</v>
      </c>
      <c r="J4906" s="263" t="s">
        <v>926</v>
      </c>
      <c r="K4906" s="289">
        <v>0.39</v>
      </c>
      <c r="O4906" s="46"/>
      <c r="P4906" s="46"/>
      <c r="Q4906" s="46"/>
      <c r="R4906" s="46"/>
      <c r="S4906" s="46"/>
      <c r="T4906" s="46"/>
      <c r="U4906" s="46"/>
      <c r="V4906" s="46"/>
      <c r="W4906" s="46"/>
      <c r="X4906" s="46"/>
      <c r="Y4906" s="46"/>
    </row>
    <row r="4907" spans="1:25" ht="15" customHeight="1" thickBot="1" x14ac:dyDescent="0.25">
      <c r="A4907" s="46"/>
      <c r="B4907" s="263"/>
      <c r="C4907" s="263"/>
      <c r="D4907" s="263"/>
      <c r="E4907" s="263"/>
      <c r="F4907" s="263" t="s">
        <v>927</v>
      </c>
      <c r="G4907" s="289">
        <v>0.08</v>
      </c>
      <c r="H4907" s="263"/>
      <c r="I4907" s="386" t="s">
        <v>928</v>
      </c>
      <c r="J4907" s="386"/>
      <c r="K4907" s="289">
        <v>0.47</v>
      </c>
      <c r="O4907" s="46"/>
      <c r="P4907" s="46"/>
      <c r="Q4907" s="46"/>
      <c r="R4907" s="46"/>
      <c r="S4907" s="46"/>
      <c r="T4907" s="46"/>
      <c r="U4907" s="46"/>
      <c r="V4907" s="46"/>
      <c r="W4907" s="46"/>
      <c r="X4907" s="46"/>
      <c r="Y4907" s="46"/>
    </row>
    <row r="4908" spans="1:25" ht="15" customHeight="1" thickTop="1" x14ac:dyDescent="0.2">
      <c r="A4908" s="46"/>
      <c r="B4908" s="278"/>
      <c r="C4908" s="278"/>
      <c r="D4908" s="278"/>
      <c r="E4908" s="278"/>
      <c r="F4908" s="278"/>
      <c r="G4908" s="278"/>
      <c r="H4908" s="278"/>
      <c r="I4908" s="278"/>
      <c r="J4908" s="278"/>
      <c r="K4908" s="278"/>
      <c r="O4908" s="46"/>
      <c r="P4908" s="46"/>
      <c r="Q4908" s="46"/>
      <c r="R4908" s="46"/>
      <c r="S4908" s="46"/>
      <c r="T4908" s="46"/>
      <c r="U4908" s="46"/>
      <c r="V4908" s="46"/>
      <c r="W4908" s="46"/>
      <c r="X4908" s="46"/>
      <c r="Y4908" s="46"/>
    </row>
    <row r="4909" spans="1:25" ht="15" customHeight="1" x14ac:dyDescent="0.2">
      <c r="A4909" s="46"/>
      <c r="B4909" s="259"/>
      <c r="C4909" s="267" t="s">
        <v>24</v>
      </c>
      <c r="D4909" s="259" t="s">
        <v>25</v>
      </c>
      <c r="E4909" s="259" t="s">
        <v>26</v>
      </c>
      <c r="F4909" s="387" t="s">
        <v>917</v>
      </c>
      <c r="G4909" s="387"/>
      <c r="H4909" s="271" t="s">
        <v>27</v>
      </c>
      <c r="I4909" s="267" t="s">
        <v>28</v>
      </c>
      <c r="J4909" s="267" t="s">
        <v>29</v>
      </c>
      <c r="K4909" s="267" t="s">
        <v>30</v>
      </c>
      <c r="O4909" s="46"/>
      <c r="P4909" s="46"/>
      <c r="Q4909" s="46"/>
      <c r="R4909" s="46"/>
      <c r="S4909" s="46"/>
      <c r="T4909" s="46"/>
      <c r="U4909" s="46"/>
      <c r="V4909" s="46"/>
      <c r="W4909" s="46"/>
      <c r="X4909" s="46"/>
      <c r="Y4909" s="46"/>
    </row>
    <row r="4910" spans="1:25" ht="15" customHeight="1" x14ac:dyDescent="0.2">
      <c r="A4910" s="46"/>
      <c r="B4910" s="260" t="s">
        <v>918</v>
      </c>
      <c r="C4910" s="275" t="s">
        <v>2874</v>
      </c>
      <c r="D4910" s="260" t="s">
        <v>47</v>
      </c>
      <c r="E4910" s="260" t="s">
        <v>2875</v>
      </c>
      <c r="F4910" s="388" t="s">
        <v>3970</v>
      </c>
      <c r="G4910" s="388"/>
      <c r="H4910" s="274" t="s">
        <v>950</v>
      </c>
      <c r="I4910" s="277">
        <v>1</v>
      </c>
      <c r="J4910" s="276">
        <v>0.25</v>
      </c>
      <c r="K4910" s="276">
        <v>0.25</v>
      </c>
      <c r="O4910" s="46"/>
      <c r="P4910" s="46"/>
      <c r="Q4910" s="46"/>
      <c r="R4910" s="46"/>
      <c r="S4910" s="46"/>
      <c r="T4910" s="46"/>
      <c r="U4910" s="46"/>
      <c r="V4910" s="46"/>
      <c r="W4910" s="46"/>
      <c r="X4910" s="46"/>
      <c r="Y4910" s="46"/>
    </row>
    <row r="4911" spans="1:25" ht="15" customHeight="1" x14ac:dyDescent="0.2">
      <c r="A4911" s="46"/>
      <c r="B4911" s="262" t="s">
        <v>919</v>
      </c>
      <c r="C4911" s="284" t="s">
        <v>2876</v>
      </c>
      <c r="D4911" s="262" t="s">
        <v>47</v>
      </c>
      <c r="E4911" s="262" t="s">
        <v>2877</v>
      </c>
      <c r="F4911" s="389" t="s">
        <v>920</v>
      </c>
      <c r="G4911" s="389"/>
      <c r="H4911" s="283" t="s">
        <v>950</v>
      </c>
      <c r="I4911" s="286">
        <v>1.154E-2</v>
      </c>
      <c r="J4911" s="285">
        <v>22.12</v>
      </c>
      <c r="K4911" s="285">
        <v>0.25</v>
      </c>
      <c r="O4911" s="46"/>
      <c r="P4911" s="46"/>
      <c r="Q4911" s="46"/>
      <c r="R4911" s="46"/>
      <c r="S4911" s="46"/>
      <c r="T4911" s="46"/>
      <c r="U4911" s="46"/>
      <c r="V4911" s="46"/>
      <c r="W4911" s="46"/>
      <c r="X4911" s="46"/>
      <c r="Y4911" s="46"/>
    </row>
    <row r="4912" spans="1:25" ht="15" customHeight="1" x14ac:dyDescent="0.2">
      <c r="A4912" s="46"/>
      <c r="B4912" s="263"/>
      <c r="C4912" s="263"/>
      <c r="D4912" s="263"/>
      <c r="E4912" s="263"/>
      <c r="F4912" s="263" t="s">
        <v>924</v>
      </c>
      <c r="G4912" s="289">
        <v>0.25</v>
      </c>
      <c r="H4912" s="263" t="s">
        <v>925</v>
      </c>
      <c r="I4912" s="289">
        <v>0</v>
      </c>
      <c r="J4912" s="263" t="s">
        <v>926</v>
      </c>
      <c r="K4912" s="289">
        <v>0.25</v>
      </c>
      <c r="O4912" s="46"/>
      <c r="P4912" s="46"/>
      <c r="Q4912" s="46"/>
      <c r="R4912" s="46"/>
      <c r="S4912" s="46"/>
      <c r="T4912" s="46"/>
      <c r="U4912" s="46"/>
      <c r="V4912" s="46"/>
      <c r="W4912" s="46"/>
      <c r="X4912" s="46"/>
      <c r="Y4912" s="46"/>
    </row>
    <row r="4913" spans="1:25" ht="15" customHeight="1" thickBot="1" x14ac:dyDescent="0.25">
      <c r="A4913" s="46"/>
      <c r="B4913" s="263"/>
      <c r="C4913" s="263"/>
      <c r="D4913" s="263"/>
      <c r="E4913" s="263"/>
      <c r="F4913" s="263" t="s">
        <v>927</v>
      </c>
      <c r="G4913" s="289">
        <v>0.05</v>
      </c>
      <c r="H4913" s="263"/>
      <c r="I4913" s="386" t="s">
        <v>928</v>
      </c>
      <c r="J4913" s="386"/>
      <c r="K4913" s="289">
        <v>0.3</v>
      </c>
      <c r="O4913" s="46"/>
      <c r="P4913" s="46"/>
      <c r="Q4913" s="46"/>
      <c r="R4913" s="46"/>
      <c r="S4913" s="46"/>
      <c r="T4913" s="46"/>
      <c r="U4913" s="46"/>
      <c r="V4913" s="46"/>
      <c r="W4913" s="46"/>
      <c r="X4913" s="46"/>
      <c r="Y4913" s="46"/>
    </row>
    <row r="4914" spans="1:25" ht="15" customHeight="1" thickTop="1" x14ac:dyDescent="0.2">
      <c r="A4914" s="46"/>
      <c r="B4914" s="278"/>
      <c r="C4914" s="278"/>
      <c r="D4914" s="278"/>
      <c r="E4914" s="278"/>
      <c r="F4914" s="278"/>
      <c r="G4914" s="278"/>
      <c r="H4914" s="278"/>
      <c r="I4914" s="278"/>
      <c r="J4914" s="278"/>
      <c r="K4914" s="278"/>
      <c r="O4914" s="46"/>
      <c r="P4914" s="46"/>
      <c r="Q4914" s="46"/>
      <c r="R4914" s="46"/>
      <c r="S4914" s="46"/>
      <c r="T4914" s="46"/>
      <c r="U4914" s="46"/>
      <c r="V4914" s="46"/>
      <c r="W4914" s="46"/>
      <c r="X4914" s="46"/>
      <c r="Y4914" s="46"/>
    </row>
    <row r="4915" spans="1:25" ht="15" customHeight="1" x14ac:dyDescent="0.2">
      <c r="A4915" s="46"/>
      <c r="B4915" s="259"/>
      <c r="C4915" s="267" t="s">
        <v>24</v>
      </c>
      <c r="D4915" s="259" t="s">
        <v>25</v>
      </c>
      <c r="E4915" s="259" t="s">
        <v>26</v>
      </c>
      <c r="F4915" s="387" t="s">
        <v>917</v>
      </c>
      <c r="G4915" s="387"/>
      <c r="H4915" s="271" t="s">
        <v>27</v>
      </c>
      <c r="I4915" s="267" t="s">
        <v>28</v>
      </c>
      <c r="J4915" s="267" t="s">
        <v>29</v>
      </c>
      <c r="K4915" s="267" t="s">
        <v>30</v>
      </c>
      <c r="O4915" s="46"/>
      <c r="P4915" s="46"/>
      <c r="Q4915" s="46"/>
      <c r="R4915" s="46"/>
      <c r="S4915" s="46"/>
      <c r="T4915" s="46"/>
      <c r="U4915" s="46"/>
      <c r="V4915" s="46"/>
      <c r="W4915" s="46"/>
      <c r="X4915" s="46"/>
      <c r="Y4915" s="46"/>
    </row>
    <row r="4916" spans="1:25" ht="15" customHeight="1" x14ac:dyDescent="0.2">
      <c r="A4916" s="46"/>
      <c r="B4916" s="260" t="s">
        <v>918</v>
      </c>
      <c r="C4916" s="275" t="s">
        <v>1942</v>
      </c>
      <c r="D4916" s="260" t="s">
        <v>47</v>
      </c>
      <c r="E4916" s="260" t="s">
        <v>2878</v>
      </c>
      <c r="F4916" s="388" t="s">
        <v>3970</v>
      </c>
      <c r="G4916" s="388"/>
      <c r="H4916" s="274" t="s">
        <v>950</v>
      </c>
      <c r="I4916" s="277">
        <v>1</v>
      </c>
      <c r="J4916" s="276">
        <v>0.45</v>
      </c>
      <c r="K4916" s="276">
        <v>0.45</v>
      </c>
      <c r="O4916" s="46"/>
      <c r="P4916" s="46"/>
      <c r="Q4916" s="46"/>
      <c r="R4916" s="46"/>
      <c r="S4916" s="46"/>
      <c r="T4916" s="46"/>
      <c r="U4916" s="46"/>
      <c r="V4916" s="46"/>
      <c r="W4916" s="46"/>
      <c r="X4916" s="46"/>
      <c r="Y4916" s="46"/>
    </row>
    <row r="4917" spans="1:25" ht="15" customHeight="1" x14ac:dyDescent="0.2">
      <c r="A4917" s="46"/>
      <c r="B4917" s="262" t="s">
        <v>919</v>
      </c>
      <c r="C4917" s="284" t="s">
        <v>1943</v>
      </c>
      <c r="D4917" s="262" t="s">
        <v>47</v>
      </c>
      <c r="E4917" s="262" t="s">
        <v>1944</v>
      </c>
      <c r="F4917" s="389" t="s">
        <v>920</v>
      </c>
      <c r="G4917" s="389"/>
      <c r="H4917" s="283" t="s">
        <v>950</v>
      </c>
      <c r="I4917" s="286">
        <v>1.4760000000000001E-2</v>
      </c>
      <c r="J4917" s="285">
        <v>30.72</v>
      </c>
      <c r="K4917" s="285">
        <v>0.45</v>
      </c>
      <c r="O4917" s="46"/>
      <c r="P4917" s="46"/>
      <c r="Q4917" s="46"/>
      <c r="R4917" s="46"/>
      <c r="S4917" s="46"/>
      <c r="T4917" s="46"/>
      <c r="U4917" s="46"/>
      <c r="V4917" s="46"/>
      <c r="W4917" s="46"/>
      <c r="X4917" s="46"/>
      <c r="Y4917" s="46"/>
    </row>
    <row r="4918" spans="1:25" ht="15" customHeight="1" x14ac:dyDescent="0.2">
      <c r="A4918" s="46"/>
      <c r="B4918" s="263"/>
      <c r="C4918" s="263"/>
      <c r="D4918" s="263"/>
      <c r="E4918" s="263"/>
      <c r="F4918" s="263" t="s">
        <v>924</v>
      </c>
      <c r="G4918" s="289">
        <v>0.45</v>
      </c>
      <c r="H4918" s="263" t="s">
        <v>925</v>
      </c>
      <c r="I4918" s="289">
        <v>0</v>
      </c>
      <c r="J4918" s="263" t="s">
        <v>926</v>
      </c>
      <c r="K4918" s="289">
        <v>0.45</v>
      </c>
      <c r="O4918" s="46"/>
      <c r="P4918" s="46"/>
      <c r="Q4918" s="46"/>
      <c r="R4918" s="46"/>
      <c r="S4918" s="46"/>
      <c r="T4918" s="46"/>
      <c r="U4918" s="46"/>
      <c r="V4918" s="46"/>
      <c r="W4918" s="46"/>
      <c r="X4918" s="46"/>
      <c r="Y4918" s="46"/>
    </row>
    <row r="4919" spans="1:25" ht="15" customHeight="1" thickBot="1" x14ac:dyDescent="0.25">
      <c r="A4919" s="46"/>
      <c r="B4919" s="263"/>
      <c r="C4919" s="263"/>
      <c r="D4919" s="263"/>
      <c r="E4919" s="263"/>
      <c r="F4919" s="263" t="s">
        <v>927</v>
      </c>
      <c r="G4919" s="289">
        <v>0.09</v>
      </c>
      <c r="H4919" s="263"/>
      <c r="I4919" s="386" t="s">
        <v>928</v>
      </c>
      <c r="J4919" s="386"/>
      <c r="K4919" s="289">
        <v>0.54</v>
      </c>
      <c r="O4919" s="46"/>
      <c r="P4919" s="46"/>
      <c r="Q4919" s="46"/>
      <c r="R4919" s="46"/>
      <c r="S4919" s="46"/>
      <c r="T4919" s="46"/>
      <c r="U4919" s="46"/>
      <c r="V4919" s="46"/>
      <c r="W4919" s="46"/>
      <c r="X4919" s="46"/>
      <c r="Y4919" s="46"/>
    </row>
    <row r="4920" spans="1:25" ht="15" customHeight="1" thickTop="1" x14ac:dyDescent="0.2">
      <c r="A4920" s="46"/>
      <c r="B4920" s="278"/>
      <c r="C4920" s="278"/>
      <c r="D4920" s="278"/>
      <c r="E4920" s="278"/>
      <c r="F4920" s="278"/>
      <c r="G4920" s="278"/>
      <c r="H4920" s="278"/>
      <c r="I4920" s="278"/>
      <c r="J4920" s="278"/>
      <c r="K4920" s="278"/>
      <c r="O4920" s="46"/>
      <c r="P4920" s="46"/>
      <c r="Q4920" s="46"/>
      <c r="R4920" s="46"/>
      <c r="S4920" s="46"/>
      <c r="T4920" s="46"/>
      <c r="U4920" s="46"/>
      <c r="V4920" s="46"/>
      <c r="W4920" s="46"/>
      <c r="X4920" s="46"/>
      <c r="Y4920" s="46"/>
    </row>
    <row r="4921" spans="1:25" ht="15" customHeight="1" x14ac:dyDescent="0.2">
      <c r="A4921" s="46"/>
      <c r="B4921" s="259"/>
      <c r="C4921" s="267" t="s">
        <v>24</v>
      </c>
      <c r="D4921" s="259" t="s">
        <v>25</v>
      </c>
      <c r="E4921" s="259" t="s">
        <v>26</v>
      </c>
      <c r="F4921" s="387" t="s">
        <v>917</v>
      </c>
      <c r="G4921" s="387"/>
      <c r="H4921" s="271" t="s">
        <v>27</v>
      </c>
      <c r="I4921" s="267" t="s">
        <v>28</v>
      </c>
      <c r="J4921" s="267" t="s">
        <v>29</v>
      </c>
      <c r="K4921" s="267" t="s">
        <v>30</v>
      </c>
      <c r="O4921" s="46"/>
      <c r="P4921" s="46"/>
      <c r="Q4921" s="46"/>
      <c r="R4921" s="46"/>
      <c r="S4921" s="46"/>
      <c r="T4921" s="46"/>
      <c r="U4921" s="46"/>
      <c r="V4921" s="46"/>
      <c r="W4921" s="46"/>
      <c r="X4921" s="46"/>
      <c r="Y4921" s="46"/>
    </row>
    <row r="4922" spans="1:25" ht="15" customHeight="1" x14ac:dyDescent="0.2">
      <c r="A4922" s="46"/>
      <c r="B4922" s="260" t="s">
        <v>918</v>
      </c>
      <c r="C4922" s="275" t="s">
        <v>1996</v>
      </c>
      <c r="D4922" s="260" t="s">
        <v>47</v>
      </c>
      <c r="E4922" s="260" t="s">
        <v>1997</v>
      </c>
      <c r="F4922" s="388" t="s">
        <v>3970</v>
      </c>
      <c r="G4922" s="388"/>
      <c r="H4922" s="274" t="s">
        <v>950</v>
      </c>
      <c r="I4922" s="277">
        <v>1</v>
      </c>
      <c r="J4922" s="276">
        <v>0.44</v>
      </c>
      <c r="K4922" s="276">
        <v>0.44</v>
      </c>
      <c r="O4922" s="46"/>
      <c r="P4922" s="46"/>
      <c r="Q4922" s="46"/>
      <c r="R4922" s="46"/>
      <c r="S4922" s="46"/>
      <c r="T4922" s="46"/>
      <c r="U4922" s="46"/>
      <c r="V4922" s="46"/>
      <c r="W4922" s="46"/>
      <c r="X4922" s="46"/>
      <c r="Y4922" s="46"/>
    </row>
    <row r="4923" spans="1:25" ht="15" customHeight="1" x14ac:dyDescent="0.2">
      <c r="A4923" s="46"/>
      <c r="B4923" s="262" t="s">
        <v>919</v>
      </c>
      <c r="C4923" s="284" t="s">
        <v>1998</v>
      </c>
      <c r="D4923" s="262" t="s">
        <v>47</v>
      </c>
      <c r="E4923" s="262" t="s">
        <v>1999</v>
      </c>
      <c r="F4923" s="389" t="s">
        <v>920</v>
      </c>
      <c r="G4923" s="389"/>
      <c r="H4923" s="283" t="s">
        <v>950</v>
      </c>
      <c r="I4923" s="286">
        <v>1.4760000000000001E-2</v>
      </c>
      <c r="J4923" s="285">
        <v>30.11</v>
      </c>
      <c r="K4923" s="285">
        <v>0.44</v>
      </c>
      <c r="O4923" s="46"/>
      <c r="P4923" s="46"/>
      <c r="Q4923" s="46"/>
      <c r="R4923" s="46"/>
      <c r="S4923" s="46"/>
      <c r="T4923" s="46"/>
      <c r="U4923" s="46"/>
      <c r="V4923" s="46"/>
      <c r="W4923" s="46"/>
      <c r="X4923" s="46"/>
      <c r="Y4923" s="46"/>
    </row>
    <row r="4924" spans="1:25" ht="15" customHeight="1" x14ac:dyDescent="0.2">
      <c r="A4924" s="46"/>
      <c r="B4924" s="263"/>
      <c r="C4924" s="263"/>
      <c r="D4924" s="263"/>
      <c r="E4924" s="263"/>
      <c r="F4924" s="263" t="s">
        <v>924</v>
      </c>
      <c r="G4924" s="289">
        <v>0.44</v>
      </c>
      <c r="H4924" s="263" t="s">
        <v>925</v>
      </c>
      <c r="I4924" s="289">
        <v>0</v>
      </c>
      <c r="J4924" s="263" t="s">
        <v>926</v>
      </c>
      <c r="K4924" s="289">
        <v>0.44</v>
      </c>
      <c r="O4924" s="46"/>
      <c r="P4924" s="46"/>
      <c r="Q4924" s="46"/>
      <c r="R4924" s="46"/>
      <c r="S4924" s="46"/>
      <c r="T4924" s="46"/>
      <c r="U4924" s="46"/>
      <c r="V4924" s="46"/>
      <c r="W4924" s="46"/>
      <c r="X4924" s="46"/>
      <c r="Y4924" s="46"/>
    </row>
    <row r="4925" spans="1:25" ht="15" customHeight="1" thickBot="1" x14ac:dyDescent="0.25">
      <c r="A4925" s="46"/>
      <c r="B4925" s="263"/>
      <c r="C4925" s="263"/>
      <c r="D4925" s="263"/>
      <c r="E4925" s="263"/>
      <c r="F4925" s="263" t="s">
        <v>927</v>
      </c>
      <c r="G4925" s="289">
        <v>0.09</v>
      </c>
      <c r="H4925" s="263"/>
      <c r="I4925" s="386" t="s">
        <v>928</v>
      </c>
      <c r="J4925" s="386"/>
      <c r="K4925" s="289">
        <v>0.53</v>
      </c>
      <c r="O4925" s="46"/>
      <c r="P4925" s="46"/>
      <c r="Q4925" s="46"/>
      <c r="R4925" s="46"/>
      <c r="S4925" s="46"/>
      <c r="T4925" s="46"/>
      <c r="U4925" s="46"/>
      <c r="V4925" s="46"/>
      <c r="W4925" s="46"/>
      <c r="X4925" s="46"/>
      <c r="Y4925" s="46"/>
    </row>
    <row r="4926" spans="1:25" ht="15" customHeight="1" thickTop="1" x14ac:dyDescent="0.2">
      <c r="A4926" s="46"/>
      <c r="B4926" s="278"/>
      <c r="C4926" s="278"/>
      <c r="D4926" s="278"/>
      <c r="E4926" s="278"/>
      <c r="F4926" s="278"/>
      <c r="G4926" s="278"/>
      <c r="H4926" s="278"/>
      <c r="I4926" s="278"/>
      <c r="J4926" s="278"/>
      <c r="K4926" s="278"/>
      <c r="O4926" s="46"/>
      <c r="P4926" s="46"/>
      <c r="Q4926" s="46"/>
      <c r="R4926" s="46"/>
      <c r="S4926" s="46"/>
      <c r="T4926" s="46"/>
      <c r="U4926" s="46"/>
      <c r="V4926" s="46"/>
      <c r="W4926" s="46"/>
      <c r="X4926" s="46"/>
      <c r="Y4926" s="46"/>
    </row>
    <row r="4927" spans="1:25" ht="15" customHeight="1" x14ac:dyDescent="0.2">
      <c r="A4927" s="46"/>
      <c r="B4927" s="259"/>
      <c r="C4927" s="267" t="s">
        <v>24</v>
      </c>
      <c r="D4927" s="259" t="s">
        <v>25</v>
      </c>
      <c r="E4927" s="259" t="s">
        <v>26</v>
      </c>
      <c r="F4927" s="387" t="s">
        <v>917</v>
      </c>
      <c r="G4927" s="387"/>
      <c r="H4927" s="271" t="s">
        <v>27</v>
      </c>
      <c r="I4927" s="267" t="s">
        <v>28</v>
      </c>
      <c r="J4927" s="267" t="s">
        <v>29</v>
      </c>
      <c r="K4927" s="267" t="s">
        <v>30</v>
      </c>
      <c r="O4927" s="46"/>
      <c r="P4927" s="46"/>
      <c r="Q4927" s="46"/>
      <c r="R4927" s="46"/>
      <c r="S4927" s="46"/>
      <c r="T4927" s="46"/>
      <c r="U4927" s="46"/>
      <c r="V4927" s="46"/>
      <c r="W4927" s="46"/>
      <c r="X4927" s="46"/>
      <c r="Y4927" s="46"/>
    </row>
    <row r="4928" spans="1:25" ht="15" customHeight="1" x14ac:dyDescent="0.2">
      <c r="A4928" s="46"/>
      <c r="B4928" s="260" t="s">
        <v>918</v>
      </c>
      <c r="C4928" s="275" t="s">
        <v>2000</v>
      </c>
      <c r="D4928" s="260" t="s">
        <v>47</v>
      </c>
      <c r="E4928" s="260" t="s">
        <v>2001</v>
      </c>
      <c r="F4928" s="388" t="s">
        <v>3970</v>
      </c>
      <c r="G4928" s="388"/>
      <c r="H4928" s="274" t="s">
        <v>950</v>
      </c>
      <c r="I4928" s="277">
        <v>1</v>
      </c>
      <c r="J4928" s="276">
        <v>0.36</v>
      </c>
      <c r="K4928" s="276">
        <v>0.36</v>
      </c>
      <c r="O4928" s="46"/>
      <c r="P4928" s="46"/>
      <c r="Q4928" s="46"/>
      <c r="R4928" s="46"/>
      <c r="S4928" s="46"/>
      <c r="T4928" s="46"/>
      <c r="U4928" s="46"/>
      <c r="V4928" s="46"/>
      <c r="W4928" s="46"/>
      <c r="X4928" s="46"/>
      <c r="Y4928" s="46"/>
    </row>
    <row r="4929" spans="1:25" ht="15" customHeight="1" x14ac:dyDescent="0.2">
      <c r="A4929" s="46"/>
      <c r="B4929" s="262" t="s">
        <v>919</v>
      </c>
      <c r="C4929" s="284" t="s">
        <v>2002</v>
      </c>
      <c r="D4929" s="262" t="s">
        <v>47</v>
      </c>
      <c r="E4929" s="262" t="s">
        <v>2882</v>
      </c>
      <c r="F4929" s="389" t="s">
        <v>920</v>
      </c>
      <c r="G4929" s="389"/>
      <c r="H4929" s="283" t="s">
        <v>950</v>
      </c>
      <c r="I4929" s="286">
        <v>1.154E-2</v>
      </c>
      <c r="J4929" s="285">
        <v>31.99</v>
      </c>
      <c r="K4929" s="285">
        <v>0.36</v>
      </c>
      <c r="O4929" s="46"/>
      <c r="P4929" s="46"/>
      <c r="Q4929" s="46"/>
      <c r="R4929" s="46"/>
      <c r="S4929" s="46"/>
      <c r="T4929" s="46"/>
      <c r="U4929" s="46"/>
      <c r="V4929" s="46"/>
      <c r="W4929" s="46"/>
      <c r="X4929" s="46"/>
      <c r="Y4929" s="46"/>
    </row>
    <row r="4930" spans="1:25" ht="15" customHeight="1" x14ac:dyDescent="0.2">
      <c r="A4930" s="46"/>
      <c r="B4930" s="263"/>
      <c r="C4930" s="263"/>
      <c r="D4930" s="263"/>
      <c r="E4930" s="263"/>
      <c r="F4930" s="263" t="s">
        <v>924</v>
      </c>
      <c r="G4930" s="289">
        <v>0.36</v>
      </c>
      <c r="H4930" s="263" t="s">
        <v>925</v>
      </c>
      <c r="I4930" s="289">
        <v>0</v>
      </c>
      <c r="J4930" s="263" t="s">
        <v>926</v>
      </c>
      <c r="K4930" s="289">
        <v>0.36</v>
      </c>
      <c r="O4930" s="46"/>
      <c r="P4930" s="46"/>
      <c r="Q4930" s="46"/>
      <c r="R4930" s="46"/>
      <c r="S4930" s="46"/>
      <c r="T4930" s="46"/>
      <c r="U4930" s="46"/>
      <c r="V4930" s="46"/>
      <c r="W4930" s="46"/>
      <c r="X4930" s="46"/>
      <c r="Y4930" s="46"/>
    </row>
    <row r="4931" spans="1:25" ht="15" customHeight="1" thickBot="1" x14ac:dyDescent="0.25">
      <c r="A4931" s="46"/>
      <c r="B4931" s="263"/>
      <c r="C4931" s="263"/>
      <c r="D4931" s="263"/>
      <c r="E4931" s="263"/>
      <c r="F4931" s="263" t="s">
        <v>927</v>
      </c>
      <c r="G4931" s="289">
        <v>7.0000000000000007E-2</v>
      </c>
      <c r="H4931" s="263"/>
      <c r="I4931" s="386" t="s">
        <v>928</v>
      </c>
      <c r="J4931" s="386"/>
      <c r="K4931" s="289">
        <v>0.43</v>
      </c>
      <c r="O4931" s="46"/>
      <c r="P4931" s="46"/>
      <c r="Q4931" s="46"/>
      <c r="R4931" s="46"/>
      <c r="S4931" s="46"/>
      <c r="T4931" s="46"/>
      <c r="U4931" s="46"/>
      <c r="V4931" s="46"/>
      <c r="W4931" s="46"/>
      <c r="X4931" s="46"/>
      <c r="Y4931" s="46"/>
    </row>
    <row r="4932" spans="1:25" ht="15" customHeight="1" thickTop="1" x14ac:dyDescent="0.2">
      <c r="A4932" s="46"/>
      <c r="B4932" s="278"/>
      <c r="C4932" s="278"/>
      <c r="D4932" s="278"/>
      <c r="E4932" s="278"/>
      <c r="F4932" s="278"/>
      <c r="G4932" s="278"/>
      <c r="H4932" s="278"/>
      <c r="I4932" s="278"/>
      <c r="J4932" s="278"/>
      <c r="K4932" s="278"/>
      <c r="O4932" s="46"/>
      <c r="P4932" s="46"/>
      <c r="Q4932" s="46"/>
      <c r="R4932" s="46"/>
      <c r="S4932" s="46"/>
      <c r="T4932" s="46"/>
      <c r="U4932" s="46"/>
      <c r="V4932" s="46"/>
      <c r="W4932" s="46"/>
      <c r="X4932" s="46"/>
      <c r="Y4932" s="46"/>
    </row>
    <row r="4933" spans="1:25" ht="15" customHeight="1" x14ac:dyDescent="0.2">
      <c r="A4933" s="46"/>
      <c r="B4933" s="259"/>
      <c r="C4933" s="267" t="s">
        <v>24</v>
      </c>
      <c r="D4933" s="259" t="s">
        <v>25</v>
      </c>
      <c r="E4933" s="259" t="s">
        <v>26</v>
      </c>
      <c r="F4933" s="387" t="s">
        <v>917</v>
      </c>
      <c r="G4933" s="387"/>
      <c r="H4933" s="271" t="s">
        <v>27</v>
      </c>
      <c r="I4933" s="267" t="s">
        <v>28</v>
      </c>
      <c r="J4933" s="267" t="s">
        <v>29</v>
      </c>
      <c r="K4933" s="267" t="s">
        <v>30</v>
      </c>
      <c r="O4933" s="46"/>
      <c r="P4933" s="46"/>
      <c r="Q4933" s="46"/>
      <c r="R4933" s="46"/>
      <c r="S4933" s="46"/>
      <c r="T4933" s="46"/>
      <c r="U4933" s="46"/>
      <c r="V4933" s="46"/>
      <c r="W4933" s="46"/>
      <c r="X4933" s="46"/>
      <c r="Y4933" s="46"/>
    </row>
    <row r="4934" spans="1:25" ht="15" customHeight="1" x14ac:dyDescent="0.2">
      <c r="A4934" s="46"/>
      <c r="B4934" s="260" t="s">
        <v>918</v>
      </c>
      <c r="C4934" s="275" t="s">
        <v>2043</v>
      </c>
      <c r="D4934" s="260" t="s">
        <v>47</v>
      </c>
      <c r="E4934" s="260" t="s">
        <v>2044</v>
      </c>
      <c r="F4934" s="388" t="s">
        <v>3970</v>
      </c>
      <c r="G4934" s="388"/>
      <c r="H4934" s="274" t="s">
        <v>950</v>
      </c>
      <c r="I4934" s="277">
        <v>1</v>
      </c>
      <c r="J4934" s="276">
        <v>1.41</v>
      </c>
      <c r="K4934" s="276">
        <v>1.41</v>
      </c>
      <c r="O4934" s="46"/>
      <c r="P4934" s="46"/>
      <c r="Q4934" s="46"/>
      <c r="R4934" s="46"/>
      <c r="S4934" s="46"/>
      <c r="T4934" s="46"/>
      <c r="U4934" s="46"/>
      <c r="V4934" s="46"/>
      <c r="W4934" s="46"/>
      <c r="X4934" s="46"/>
      <c r="Y4934" s="46"/>
    </row>
    <row r="4935" spans="1:25" ht="15" customHeight="1" x14ac:dyDescent="0.2">
      <c r="A4935" s="46"/>
      <c r="B4935" s="262" t="s">
        <v>919</v>
      </c>
      <c r="C4935" s="284" t="s">
        <v>2045</v>
      </c>
      <c r="D4935" s="262" t="s">
        <v>47</v>
      </c>
      <c r="E4935" s="262" t="s">
        <v>2046</v>
      </c>
      <c r="F4935" s="389" t="s">
        <v>920</v>
      </c>
      <c r="G4935" s="389"/>
      <c r="H4935" s="283" t="s">
        <v>950</v>
      </c>
      <c r="I4935" s="286">
        <v>3.7319999999999999E-2</v>
      </c>
      <c r="J4935" s="285">
        <v>37.979999999999997</v>
      </c>
      <c r="K4935" s="285">
        <v>1.41</v>
      </c>
      <c r="O4935" s="46"/>
      <c r="P4935" s="46"/>
      <c r="Q4935" s="46"/>
      <c r="R4935" s="46"/>
      <c r="S4935" s="46"/>
      <c r="T4935" s="46"/>
      <c r="U4935" s="46"/>
      <c r="V4935" s="46"/>
      <c r="W4935" s="46"/>
      <c r="X4935" s="46"/>
      <c r="Y4935" s="46"/>
    </row>
    <row r="4936" spans="1:25" ht="15" customHeight="1" x14ac:dyDescent="0.2">
      <c r="A4936" s="46"/>
      <c r="B4936" s="263"/>
      <c r="C4936" s="263"/>
      <c r="D4936" s="263"/>
      <c r="E4936" s="263"/>
      <c r="F4936" s="263" t="s">
        <v>924</v>
      </c>
      <c r="G4936" s="289">
        <v>1.41</v>
      </c>
      <c r="H4936" s="263" t="s">
        <v>925</v>
      </c>
      <c r="I4936" s="289">
        <v>0</v>
      </c>
      <c r="J4936" s="263" t="s">
        <v>926</v>
      </c>
      <c r="K4936" s="289">
        <v>1.41</v>
      </c>
      <c r="O4936" s="46"/>
      <c r="P4936" s="46"/>
      <c r="Q4936" s="46"/>
      <c r="R4936" s="46"/>
      <c r="S4936" s="46"/>
      <c r="T4936" s="46"/>
      <c r="U4936" s="46"/>
      <c r="V4936" s="46"/>
      <c r="W4936" s="46"/>
      <c r="X4936" s="46"/>
      <c r="Y4936" s="46"/>
    </row>
    <row r="4937" spans="1:25" ht="15" customHeight="1" thickBot="1" x14ac:dyDescent="0.25">
      <c r="A4937" s="46"/>
      <c r="B4937" s="263"/>
      <c r="C4937" s="263"/>
      <c r="D4937" s="263"/>
      <c r="E4937" s="263"/>
      <c r="F4937" s="263" t="s">
        <v>927</v>
      </c>
      <c r="G4937" s="289">
        <v>0.28999999999999998</v>
      </c>
      <c r="H4937" s="263"/>
      <c r="I4937" s="386" t="s">
        <v>928</v>
      </c>
      <c r="J4937" s="386"/>
      <c r="K4937" s="289">
        <v>1.7</v>
      </c>
      <c r="O4937" s="46"/>
      <c r="P4937" s="46"/>
      <c r="Q4937" s="46"/>
      <c r="R4937" s="46"/>
      <c r="S4937" s="46"/>
      <c r="T4937" s="46"/>
      <c r="U4937" s="46"/>
      <c r="V4937" s="46"/>
      <c r="W4937" s="46"/>
      <c r="X4937" s="46"/>
      <c r="Y4937" s="46"/>
    </row>
    <row r="4938" spans="1:25" ht="15" customHeight="1" thickTop="1" x14ac:dyDescent="0.2">
      <c r="A4938" s="46"/>
      <c r="B4938" s="278"/>
      <c r="C4938" s="278"/>
      <c r="D4938" s="278"/>
      <c r="E4938" s="278"/>
      <c r="F4938" s="278"/>
      <c r="G4938" s="278"/>
      <c r="H4938" s="278"/>
      <c r="I4938" s="278"/>
      <c r="J4938" s="278"/>
      <c r="K4938" s="278"/>
      <c r="O4938" s="46"/>
      <c r="P4938" s="46"/>
      <c r="Q4938" s="46"/>
      <c r="R4938" s="46"/>
      <c r="S4938" s="46"/>
      <c r="T4938" s="46"/>
      <c r="U4938" s="46"/>
      <c r="V4938" s="46"/>
      <c r="W4938" s="46"/>
      <c r="X4938" s="46"/>
      <c r="Y4938" s="46"/>
    </row>
    <row r="4939" spans="1:25" ht="15" customHeight="1" x14ac:dyDescent="0.2">
      <c r="A4939" s="46"/>
      <c r="B4939" s="259"/>
      <c r="C4939" s="267" t="s">
        <v>24</v>
      </c>
      <c r="D4939" s="259" t="s">
        <v>25</v>
      </c>
      <c r="E4939" s="259" t="s">
        <v>26</v>
      </c>
      <c r="F4939" s="387" t="s">
        <v>917</v>
      </c>
      <c r="G4939" s="387"/>
      <c r="H4939" s="271" t="s">
        <v>27</v>
      </c>
      <c r="I4939" s="267" t="s">
        <v>28</v>
      </c>
      <c r="J4939" s="267" t="s">
        <v>29</v>
      </c>
      <c r="K4939" s="267" t="s">
        <v>30</v>
      </c>
      <c r="O4939" s="46"/>
      <c r="P4939" s="46"/>
      <c r="Q4939" s="46"/>
      <c r="R4939" s="46"/>
      <c r="S4939" s="46"/>
      <c r="T4939" s="46"/>
      <c r="U4939" s="46"/>
      <c r="V4939" s="46"/>
      <c r="W4939" s="46"/>
      <c r="X4939" s="46"/>
      <c r="Y4939" s="46"/>
    </row>
    <row r="4940" spans="1:25" ht="15" customHeight="1" x14ac:dyDescent="0.2">
      <c r="A4940" s="46"/>
      <c r="B4940" s="260" t="s">
        <v>918</v>
      </c>
      <c r="C4940" s="275" t="s">
        <v>2887</v>
      </c>
      <c r="D4940" s="260" t="s">
        <v>47</v>
      </c>
      <c r="E4940" s="260" t="s">
        <v>2888</v>
      </c>
      <c r="F4940" s="388" t="s">
        <v>3970</v>
      </c>
      <c r="G4940" s="388"/>
      <c r="H4940" s="274" t="s">
        <v>950</v>
      </c>
      <c r="I4940" s="277">
        <v>1</v>
      </c>
      <c r="J4940" s="276">
        <v>1.31</v>
      </c>
      <c r="K4940" s="276">
        <v>1.31</v>
      </c>
      <c r="O4940" s="46"/>
      <c r="P4940" s="46"/>
      <c r="Q4940" s="46"/>
      <c r="R4940" s="46"/>
      <c r="S4940" s="46"/>
      <c r="T4940" s="46"/>
      <c r="U4940" s="46"/>
      <c r="V4940" s="46"/>
      <c r="W4940" s="46"/>
      <c r="X4940" s="46"/>
      <c r="Y4940" s="46"/>
    </row>
    <row r="4941" spans="1:25" ht="15" customHeight="1" x14ac:dyDescent="0.2">
      <c r="A4941" s="46"/>
      <c r="B4941" s="262" t="s">
        <v>919</v>
      </c>
      <c r="C4941" s="284" t="s">
        <v>2889</v>
      </c>
      <c r="D4941" s="262" t="s">
        <v>47</v>
      </c>
      <c r="E4941" s="262" t="s">
        <v>2890</v>
      </c>
      <c r="F4941" s="389" t="s">
        <v>920</v>
      </c>
      <c r="G4941" s="389"/>
      <c r="H4941" s="283" t="s">
        <v>950</v>
      </c>
      <c r="I4941" s="286">
        <v>3.0870000000000002E-2</v>
      </c>
      <c r="J4941" s="285">
        <v>42.64</v>
      </c>
      <c r="K4941" s="285">
        <v>1.31</v>
      </c>
      <c r="O4941" s="46"/>
      <c r="P4941" s="46"/>
      <c r="Q4941" s="46"/>
      <c r="R4941" s="46"/>
      <c r="S4941" s="46"/>
      <c r="T4941" s="46"/>
      <c r="U4941" s="46"/>
      <c r="V4941" s="46"/>
      <c r="W4941" s="46"/>
      <c r="X4941" s="46"/>
      <c r="Y4941" s="46"/>
    </row>
    <row r="4942" spans="1:25" ht="15" customHeight="1" x14ac:dyDescent="0.2">
      <c r="A4942" s="46"/>
      <c r="B4942" s="263"/>
      <c r="C4942" s="263"/>
      <c r="D4942" s="263"/>
      <c r="E4942" s="263"/>
      <c r="F4942" s="263" t="s">
        <v>924</v>
      </c>
      <c r="G4942" s="289">
        <v>1.31</v>
      </c>
      <c r="H4942" s="263" t="s">
        <v>925</v>
      </c>
      <c r="I4942" s="289">
        <v>0</v>
      </c>
      <c r="J4942" s="263" t="s">
        <v>926</v>
      </c>
      <c r="K4942" s="289">
        <v>1.31</v>
      </c>
      <c r="O4942" s="46"/>
      <c r="P4942" s="46"/>
      <c r="Q4942" s="46"/>
      <c r="R4942" s="46"/>
      <c r="S4942" s="46"/>
      <c r="T4942" s="46"/>
      <c r="U4942" s="46"/>
      <c r="V4942" s="46"/>
      <c r="W4942" s="46"/>
      <c r="X4942" s="46"/>
      <c r="Y4942" s="46"/>
    </row>
    <row r="4943" spans="1:25" ht="15" customHeight="1" thickBot="1" x14ac:dyDescent="0.25">
      <c r="A4943" s="46"/>
      <c r="B4943" s="263"/>
      <c r="C4943" s="263"/>
      <c r="D4943" s="263"/>
      <c r="E4943" s="263"/>
      <c r="F4943" s="263" t="s">
        <v>927</v>
      </c>
      <c r="G4943" s="289">
        <v>0.27</v>
      </c>
      <c r="H4943" s="263"/>
      <c r="I4943" s="386" t="s">
        <v>928</v>
      </c>
      <c r="J4943" s="386"/>
      <c r="K4943" s="289">
        <v>1.58</v>
      </c>
      <c r="O4943" s="46"/>
      <c r="P4943" s="46"/>
      <c r="Q4943" s="46"/>
      <c r="R4943" s="46"/>
      <c r="S4943" s="46"/>
      <c r="T4943" s="46"/>
      <c r="U4943" s="46"/>
      <c r="V4943" s="46"/>
      <c r="W4943" s="46"/>
      <c r="X4943" s="46"/>
      <c r="Y4943" s="46"/>
    </row>
    <row r="4944" spans="1:25" ht="15" customHeight="1" thickTop="1" x14ac:dyDescent="0.2">
      <c r="A4944" s="46"/>
      <c r="B4944" s="278"/>
      <c r="C4944" s="278"/>
      <c r="D4944" s="278"/>
      <c r="E4944" s="278"/>
      <c r="F4944" s="278"/>
      <c r="G4944" s="278"/>
      <c r="H4944" s="278"/>
      <c r="I4944" s="278"/>
      <c r="J4944" s="278"/>
      <c r="K4944" s="278"/>
      <c r="O4944" s="46"/>
      <c r="P4944" s="46"/>
      <c r="Q4944" s="46"/>
      <c r="R4944" s="46"/>
      <c r="S4944" s="46"/>
      <c r="T4944" s="46"/>
      <c r="U4944" s="46"/>
      <c r="V4944" s="46"/>
      <c r="W4944" s="46"/>
      <c r="X4944" s="46"/>
      <c r="Y4944" s="46"/>
    </row>
    <row r="4945" spans="1:25" ht="15" customHeight="1" x14ac:dyDescent="0.2">
      <c r="A4945" s="46"/>
      <c r="B4945" s="259"/>
      <c r="C4945" s="267" t="s">
        <v>24</v>
      </c>
      <c r="D4945" s="259" t="s">
        <v>25</v>
      </c>
      <c r="E4945" s="259" t="s">
        <v>26</v>
      </c>
      <c r="F4945" s="387" t="s">
        <v>917</v>
      </c>
      <c r="G4945" s="387"/>
      <c r="H4945" s="271" t="s">
        <v>27</v>
      </c>
      <c r="I4945" s="267" t="s">
        <v>28</v>
      </c>
      <c r="J4945" s="267" t="s">
        <v>29</v>
      </c>
      <c r="K4945" s="267" t="s">
        <v>30</v>
      </c>
      <c r="O4945" s="46"/>
      <c r="P4945" s="46"/>
      <c r="Q4945" s="46"/>
      <c r="R4945" s="46"/>
      <c r="S4945" s="46"/>
      <c r="T4945" s="46"/>
      <c r="U4945" s="46"/>
      <c r="V4945" s="46"/>
      <c r="W4945" s="46"/>
      <c r="X4945" s="46"/>
      <c r="Y4945" s="46"/>
    </row>
    <row r="4946" spans="1:25" ht="15" customHeight="1" x14ac:dyDescent="0.2">
      <c r="A4946" s="46"/>
      <c r="B4946" s="260" t="s">
        <v>918</v>
      </c>
      <c r="C4946" s="275" t="s">
        <v>2047</v>
      </c>
      <c r="D4946" s="260" t="s">
        <v>47</v>
      </c>
      <c r="E4946" s="260" t="s">
        <v>2048</v>
      </c>
      <c r="F4946" s="388" t="s">
        <v>3970</v>
      </c>
      <c r="G4946" s="388"/>
      <c r="H4946" s="274" t="s">
        <v>950</v>
      </c>
      <c r="I4946" s="277">
        <v>1</v>
      </c>
      <c r="J4946" s="276">
        <v>0.54</v>
      </c>
      <c r="K4946" s="276">
        <v>0.54</v>
      </c>
      <c r="O4946" s="46"/>
      <c r="P4946" s="46"/>
      <c r="Q4946" s="46"/>
      <c r="R4946" s="46"/>
      <c r="S4946" s="46"/>
      <c r="T4946" s="46"/>
      <c r="U4946" s="46"/>
      <c r="V4946" s="46"/>
      <c r="W4946" s="46"/>
      <c r="X4946" s="46"/>
      <c r="Y4946" s="46"/>
    </row>
    <row r="4947" spans="1:25" ht="15" customHeight="1" x14ac:dyDescent="0.2">
      <c r="A4947" s="46"/>
      <c r="B4947" s="262" t="s">
        <v>919</v>
      </c>
      <c r="C4947" s="284" t="s">
        <v>2049</v>
      </c>
      <c r="D4947" s="262" t="s">
        <v>47</v>
      </c>
      <c r="E4947" s="262" t="s">
        <v>2050</v>
      </c>
      <c r="F4947" s="389" t="s">
        <v>920</v>
      </c>
      <c r="G4947" s="389"/>
      <c r="H4947" s="283" t="s">
        <v>950</v>
      </c>
      <c r="I4947" s="286">
        <v>1.7979999999999999E-2</v>
      </c>
      <c r="J4947" s="285">
        <v>30.35</v>
      </c>
      <c r="K4947" s="285">
        <v>0.54</v>
      </c>
      <c r="O4947" s="46"/>
      <c r="P4947" s="46"/>
      <c r="Q4947" s="46"/>
      <c r="R4947" s="46"/>
      <c r="S4947" s="46"/>
      <c r="T4947" s="46"/>
      <c r="U4947" s="46"/>
      <c r="V4947" s="46"/>
      <c r="W4947" s="46"/>
      <c r="X4947" s="46"/>
      <c r="Y4947" s="46"/>
    </row>
    <row r="4948" spans="1:25" ht="15" customHeight="1" x14ac:dyDescent="0.2">
      <c r="A4948" s="46"/>
      <c r="B4948" s="263"/>
      <c r="C4948" s="263"/>
      <c r="D4948" s="263"/>
      <c r="E4948" s="263"/>
      <c r="F4948" s="263" t="s">
        <v>924</v>
      </c>
      <c r="G4948" s="289">
        <v>0.54</v>
      </c>
      <c r="H4948" s="263" t="s">
        <v>925</v>
      </c>
      <c r="I4948" s="289">
        <v>0</v>
      </c>
      <c r="J4948" s="263" t="s">
        <v>926</v>
      </c>
      <c r="K4948" s="289">
        <v>0.54</v>
      </c>
      <c r="O4948" s="46"/>
      <c r="P4948" s="46"/>
      <c r="Q4948" s="46"/>
      <c r="R4948" s="46"/>
      <c r="S4948" s="46"/>
      <c r="T4948" s="46"/>
      <c r="U4948" s="46"/>
      <c r="V4948" s="46"/>
      <c r="W4948" s="46"/>
      <c r="X4948" s="46"/>
      <c r="Y4948" s="46"/>
    </row>
    <row r="4949" spans="1:25" ht="15" customHeight="1" thickBot="1" x14ac:dyDescent="0.25">
      <c r="A4949" s="46"/>
      <c r="B4949" s="263"/>
      <c r="C4949" s="263"/>
      <c r="D4949" s="263"/>
      <c r="E4949" s="263"/>
      <c r="F4949" s="263" t="s">
        <v>927</v>
      </c>
      <c r="G4949" s="289">
        <v>0.11</v>
      </c>
      <c r="H4949" s="263"/>
      <c r="I4949" s="386" t="s">
        <v>928</v>
      </c>
      <c r="J4949" s="386"/>
      <c r="K4949" s="289">
        <v>0.65</v>
      </c>
      <c r="O4949" s="46"/>
      <c r="P4949" s="46"/>
      <c r="Q4949" s="46"/>
      <c r="R4949" s="46"/>
      <c r="S4949" s="46"/>
      <c r="T4949" s="46"/>
      <c r="U4949" s="46"/>
      <c r="V4949" s="46"/>
      <c r="W4949" s="46"/>
      <c r="X4949" s="46"/>
      <c r="Y4949" s="46"/>
    </row>
    <row r="4950" spans="1:25" ht="15" customHeight="1" thickTop="1" x14ac:dyDescent="0.2">
      <c r="A4950" s="46"/>
      <c r="B4950" s="278"/>
      <c r="C4950" s="278"/>
      <c r="D4950" s="278"/>
      <c r="E4950" s="278"/>
      <c r="F4950" s="278"/>
      <c r="G4950" s="278"/>
      <c r="H4950" s="278"/>
      <c r="I4950" s="278"/>
      <c r="J4950" s="278"/>
      <c r="K4950" s="278"/>
      <c r="O4950" s="46"/>
      <c r="P4950" s="46"/>
      <c r="Q4950" s="46"/>
      <c r="R4950" s="46"/>
      <c r="S4950" s="46"/>
      <c r="T4950" s="46"/>
      <c r="U4950" s="46"/>
      <c r="V4950" s="46"/>
      <c r="W4950" s="46"/>
      <c r="X4950" s="46"/>
      <c r="Y4950" s="46"/>
    </row>
    <row r="4951" spans="1:25" ht="15" customHeight="1" x14ac:dyDescent="0.2">
      <c r="A4951" s="46"/>
      <c r="B4951" s="259"/>
      <c r="C4951" s="267" t="s">
        <v>24</v>
      </c>
      <c r="D4951" s="259" t="s">
        <v>25</v>
      </c>
      <c r="E4951" s="259" t="s">
        <v>26</v>
      </c>
      <c r="F4951" s="387" t="s">
        <v>917</v>
      </c>
      <c r="G4951" s="387"/>
      <c r="H4951" s="271" t="s">
        <v>27</v>
      </c>
      <c r="I4951" s="267" t="s">
        <v>28</v>
      </c>
      <c r="J4951" s="267" t="s">
        <v>29</v>
      </c>
      <c r="K4951" s="267" t="s">
        <v>30</v>
      </c>
      <c r="O4951" s="46"/>
      <c r="P4951" s="46"/>
      <c r="Q4951" s="46"/>
      <c r="R4951" s="46"/>
      <c r="S4951" s="46"/>
      <c r="T4951" s="46"/>
      <c r="U4951" s="46"/>
      <c r="V4951" s="46"/>
      <c r="W4951" s="46"/>
      <c r="X4951" s="46"/>
      <c r="Y4951" s="46"/>
    </row>
    <row r="4952" spans="1:25" ht="15" customHeight="1" x14ac:dyDescent="0.2">
      <c r="A4952" s="46"/>
      <c r="B4952" s="260" t="s">
        <v>918</v>
      </c>
      <c r="C4952" s="275" t="s">
        <v>2891</v>
      </c>
      <c r="D4952" s="260" t="s">
        <v>47</v>
      </c>
      <c r="E4952" s="260" t="s">
        <v>2892</v>
      </c>
      <c r="F4952" s="388" t="s">
        <v>3970</v>
      </c>
      <c r="G4952" s="388"/>
      <c r="H4952" s="274" t="s">
        <v>950</v>
      </c>
      <c r="I4952" s="277">
        <v>1</v>
      </c>
      <c r="J4952" s="276">
        <v>0.73</v>
      </c>
      <c r="K4952" s="276">
        <v>0.73</v>
      </c>
      <c r="O4952" s="46"/>
      <c r="P4952" s="46"/>
      <c r="Q4952" s="46"/>
      <c r="R4952" s="46"/>
      <c r="S4952" s="46"/>
      <c r="T4952" s="46"/>
      <c r="U4952" s="46"/>
      <c r="V4952" s="46"/>
      <c r="W4952" s="46"/>
      <c r="X4952" s="46"/>
      <c r="Y4952" s="46"/>
    </row>
    <row r="4953" spans="1:25" ht="15" customHeight="1" x14ac:dyDescent="0.2">
      <c r="A4953" s="46"/>
      <c r="B4953" s="262" t="s">
        <v>919</v>
      </c>
      <c r="C4953" s="284" t="s">
        <v>2893</v>
      </c>
      <c r="D4953" s="262" t="s">
        <v>47</v>
      </c>
      <c r="E4953" s="262" t="s">
        <v>2894</v>
      </c>
      <c r="F4953" s="389" t="s">
        <v>920</v>
      </c>
      <c r="G4953" s="389"/>
      <c r="H4953" s="283" t="s">
        <v>950</v>
      </c>
      <c r="I4953" s="286">
        <v>2.12E-2</v>
      </c>
      <c r="J4953" s="285">
        <v>34.49</v>
      </c>
      <c r="K4953" s="285">
        <v>0.73</v>
      </c>
      <c r="O4953" s="46"/>
      <c r="P4953" s="46"/>
      <c r="Q4953" s="46"/>
      <c r="R4953" s="46"/>
      <c r="S4953" s="46"/>
      <c r="T4953" s="46"/>
      <c r="U4953" s="46"/>
      <c r="V4953" s="46"/>
      <c r="W4953" s="46"/>
      <c r="X4953" s="46"/>
      <c r="Y4953" s="46"/>
    </row>
    <row r="4954" spans="1:25" ht="15" customHeight="1" x14ac:dyDescent="0.2">
      <c r="A4954" s="46"/>
      <c r="B4954" s="263"/>
      <c r="C4954" s="263"/>
      <c r="D4954" s="263"/>
      <c r="E4954" s="263"/>
      <c r="F4954" s="263" t="s">
        <v>924</v>
      </c>
      <c r="G4954" s="289">
        <v>0.73</v>
      </c>
      <c r="H4954" s="263" t="s">
        <v>925</v>
      </c>
      <c r="I4954" s="289">
        <v>0</v>
      </c>
      <c r="J4954" s="263" t="s">
        <v>926</v>
      </c>
      <c r="K4954" s="289">
        <v>0.73</v>
      </c>
      <c r="O4954" s="46"/>
      <c r="P4954" s="46"/>
      <c r="Q4954" s="46"/>
      <c r="R4954" s="46"/>
      <c r="S4954" s="46"/>
      <c r="T4954" s="46"/>
      <c r="U4954" s="46"/>
      <c r="V4954" s="46"/>
      <c r="W4954" s="46"/>
      <c r="X4954" s="46"/>
      <c r="Y4954" s="46"/>
    </row>
    <row r="4955" spans="1:25" ht="15" customHeight="1" thickBot="1" x14ac:dyDescent="0.25">
      <c r="A4955" s="46"/>
      <c r="B4955" s="263"/>
      <c r="C4955" s="263"/>
      <c r="D4955" s="263"/>
      <c r="E4955" s="263"/>
      <c r="F4955" s="263" t="s">
        <v>927</v>
      </c>
      <c r="G4955" s="289">
        <v>0.15</v>
      </c>
      <c r="H4955" s="263"/>
      <c r="I4955" s="386" t="s">
        <v>928</v>
      </c>
      <c r="J4955" s="386"/>
      <c r="K4955" s="289">
        <v>0.88</v>
      </c>
      <c r="O4955" s="46"/>
      <c r="P4955" s="46"/>
      <c r="Q4955" s="46"/>
      <c r="R4955" s="46"/>
      <c r="S4955" s="46"/>
      <c r="T4955" s="46"/>
      <c r="U4955" s="46"/>
      <c r="V4955" s="46"/>
      <c r="W4955" s="46"/>
      <c r="X4955" s="46"/>
      <c r="Y4955" s="46"/>
    </row>
    <row r="4956" spans="1:25" ht="15" customHeight="1" thickTop="1" x14ac:dyDescent="0.2">
      <c r="A4956" s="46"/>
      <c r="B4956" s="278"/>
      <c r="C4956" s="278"/>
      <c r="D4956" s="278"/>
      <c r="E4956" s="278"/>
      <c r="F4956" s="278"/>
      <c r="G4956" s="278"/>
      <c r="H4956" s="278"/>
      <c r="I4956" s="278"/>
      <c r="J4956" s="278"/>
      <c r="K4956" s="278"/>
      <c r="O4956" s="46"/>
      <c r="P4956" s="46"/>
      <c r="Q4956" s="46"/>
      <c r="R4956" s="46"/>
      <c r="S4956" s="46"/>
      <c r="T4956" s="46"/>
      <c r="U4956" s="46"/>
      <c r="V4956" s="46"/>
      <c r="W4956" s="46"/>
      <c r="X4956" s="46"/>
      <c r="Y4956" s="46"/>
    </row>
    <row r="4957" spans="1:25" ht="15" customHeight="1" x14ac:dyDescent="0.2">
      <c r="A4957" s="46"/>
      <c r="B4957" s="259"/>
      <c r="C4957" s="267" t="s">
        <v>24</v>
      </c>
      <c r="D4957" s="259" t="s">
        <v>25</v>
      </c>
      <c r="E4957" s="259" t="s">
        <v>26</v>
      </c>
      <c r="F4957" s="387" t="s">
        <v>917</v>
      </c>
      <c r="G4957" s="387"/>
      <c r="H4957" s="271" t="s">
        <v>27</v>
      </c>
      <c r="I4957" s="267" t="s">
        <v>28</v>
      </c>
      <c r="J4957" s="267" t="s">
        <v>29</v>
      </c>
      <c r="K4957" s="267" t="s">
        <v>30</v>
      </c>
      <c r="O4957" s="46"/>
      <c r="P4957" s="46"/>
      <c r="Q4957" s="46"/>
      <c r="R4957" s="46"/>
      <c r="S4957" s="46"/>
      <c r="T4957" s="46"/>
      <c r="U4957" s="46"/>
      <c r="V4957" s="46"/>
      <c r="W4957" s="46"/>
      <c r="X4957" s="46"/>
      <c r="Y4957" s="46"/>
    </row>
    <row r="4958" spans="1:25" ht="15" customHeight="1" x14ac:dyDescent="0.2">
      <c r="A4958" s="46"/>
      <c r="B4958" s="260" t="s">
        <v>918</v>
      </c>
      <c r="C4958" s="275" t="s">
        <v>1052</v>
      </c>
      <c r="D4958" s="260" t="s">
        <v>47</v>
      </c>
      <c r="E4958" s="260" t="s">
        <v>1053</v>
      </c>
      <c r="F4958" s="388" t="s">
        <v>3970</v>
      </c>
      <c r="G4958" s="388"/>
      <c r="H4958" s="274" t="s">
        <v>69</v>
      </c>
      <c r="I4958" s="277">
        <v>1</v>
      </c>
      <c r="J4958" s="276">
        <v>246.5</v>
      </c>
      <c r="K4958" s="276">
        <v>246.5</v>
      </c>
      <c r="O4958" s="46"/>
      <c r="P4958" s="46"/>
      <c r="Q4958" s="46"/>
      <c r="R4958" s="46"/>
      <c r="S4958" s="46"/>
      <c r="T4958" s="46"/>
      <c r="U4958" s="46"/>
      <c r="V4958" s="46"/>
      <c r="W4958" s="46"/>
      <c r="X4958" s="46"/>
      <c r="Y4958" s="46"/>
    </row>
    <row r="4959" spans="1:25" ht="15" customHeight="1" x14ac:dyDescent="0.2">
      <c r="A4959" s="46"/>
      <c r="B4959" s="262" t="s">
        <v>919</v>
      </c>
      <c r="C4959" s="284" t="s">
        <v>1058</v>
      </c>
      <c r="D4959" s="262" t="s">
        <v>47</v>
      </c>
      <c r="E4959" s="262" t="s">
        <v>1059</v>
      </c>
      <c r="F4959" s="389" t="s">
        <v>920</v>
      </c>
      <c r="G4959" s="389"/>
      <c r="H4959" s="283" t="s">
        <v>69</v>
      </c>
      <c r="I4959" s="286">
        <v>1.112E-2</v>
      </c>
      <c r="J4959" s="285">
        <v>22167.35</v>
      </c>
      <c r="K4959" s="285">
        <v>246.5</v>
      </c>
      <c r="O4959" s="46"/>
      <c r="P4959" s="46"/>
      <c r="Q4959" s="46"/>
      <c r="R4959" s="46"/>
      <c r="S4959" s="46"/>
      <c r="T4959" s="46"/>
      <c r="U4959" s="46"/>
      <c r="V4959" s="46"/>
      <c r="W4959" s="46"/>
      <c r="X4959" s="46"/>
      <c r="Y4959" s="46"/>
    </row>
    <row r="4960" spans="1:25" ht="15" customHeight="1" x14ac:dyDescent="0.2">
      <c r="A4960" s="46"/>
      <c r="B4960" s="263"/>
      <c r="C4960" s="263"/>
      <c r="D4960" s="263"/>
      <c r="E4960" s="263"/>
      <c r="F4960" s="263" t="s">
        <v>924</v>
      </c>
      <c r="G4960" s="289">
        <v>246.5</v>
      </c>
      <c r="H4960" s="263" t="s">
        <v>925</v>
      </c>
      <c r="I4960" s="289">
        <v>0</v>
      </c>
      <c r="J4960" s="263" t="s">
        <v>926</v>
      </c>
      <c r="K4960" s="289">
        <v>246.5</v>
      </c>
      <c r="O4960" s="46"/>
      <c r="P4960" s="46"/>
      <c r="Q4960" s="46"/>
      <c r="R4960" s="46"/>
      <c r="S4960" s="46"/>
      <c r="T4960" s="46"/>
      <c r="U4960" s="46"/>
      <c r="V4960" s="46"/>
      <c r="W4960" s="46"/>
      <c r="X4960" s="46"/>
      <c r="Y4960" s="46"/>
    </row>
    <row r="4961" spans="1:25" ht="15" customHeight="1" thickBot="1" x14ac:dyDescent="0.25">
      <c r="A4961" s="46"/>
      <c r="B4961" s="263"/>
      <c r="C4961" s="263"/>
      <c r="D4961" s="263"/>
      <c r="E4961" s="263"/>
      <c r="F4961" s="263" t="s">
        <v>927</v>
      </c>
      <c r="G4961" s="289">
        <v>51.29</v>
      </c>
      <c r="H4961" s="263"/>
      <c r="I4961" s="386" t="s">
        <v>928</v>
      </c>
      <c r="J4961" s="386"/>
      <c r="K4961" s="289">
        <v>297.79000000000002</v>
      </c>
      <c r="O4961" s="46"/>
      <c r="P4961" s="46"/>
      <c r="Q4961" s="46"/>
      <c r="R4961" s="46"/>
      <c r="S4961" s="46"/>
      <c r="T4961" s="46"/>
      <c r="U4961" s="46"/>
      <c r="V4961" s="46"/>
      <c r="W4961" s="46"/>
      <c r="X4961" s="46"/>
      <c r="Y4961" s="46"/>
    </row>
    <row r="4962" spans="1:25" ht="15" customHeight="1" thickTop="1" x14ac:dyDescent="0.2">
      <c r="A4962" s="46"/>
      <c r="B4962" s="278"/>
      <c r="C4962" s="278"/>
      <c r="D4962" s="278"/>
      <c r="E4962" s="278"/>
      <c r="F4962" s="278"/>
      <c r="G4962" s="278"/>
      <c r="H4962" s="278"/>
      <c r="I4962" s="278"/>
      <c r="J4962" s="278"/>
      <c r="K4962" s="278"/>
      <c r="O4962" s="46"/>
      <c r="P4962" s="46"/>
      <c r="Q4962" s="46"/>
      <c r="R4962" s="46"/>
      <c r="S4962" s="46"/>
      <c r="T4962" s="46"/>
      <c r="U4962" s="46"/>
      <c r="V4962" s="46"/>
      <c r="W4962" s="46"/>
      <c r="X4962" s="46"/>
      <c r="Y4962" s="46"/>
    </row>
    <row r="4963" spans="1:25" ht="15" customHeight="1" x14ac:dyDescent="0.2">
      <c r="A4963" s="46"/>
      <c r="B4963" s="259"/>
      <c r="C4963" s="267" t="s">
        <v>24</v>
      </c>
      <c r="D4963" s="259" t="s">
        <v>25</v>
      </c>
      <c r="E4963" s="259" t="s">
        <v>26</v>
      </c>
      <c r="F4963" s="387" t="s">
        <v>917</v>
      </c>
      <c r="G4963" s="387"/>
      <c r="H4963" s="271" t="s">
        <v>27</v>
      </c>
      <c r="I4963" s="267" t="s">
        <v>28</v>
      </c>
      <c r="J4963" s="267" t="s">
        <v>29</v>
      </c>
      <c r="K4963" s="267" t="s">
        <v>30</v>
      </c>
      <c r="O4963" s="46"/>
      <c r="P4963" s="46"/>
      <c r="Q4963" s="46"/>
      <c r="R4963" s="46"/>
      <c r="S4963" s="46"/>
      <c r="T4963" s="46"/>
      <c r="U4963" s="46"/>
      <c r="V4963" s="46"/>
      <c r="W4963" s="46"/>
      <c r="X4963" s="46"/>
      <c r="Y4963" s="46"/>
    </row>
    <row r="4964" spans="1:25" ht="15" customHeight="1" x14ac:dyDescent="0.2">
      <c r="A4964" s="46"/>
      <c r="B4964" s="260" t="s">
        <v>918</v>
      </c>
      <c r="C4964" s="275" t="s">
        <v>2895</v>
      </c>
      <c r="D4964" s="260" t="s">
        <v>47</v>
      </c>
      <c r="E4964" s="260" t="s">
        <v>2896</v>
      </c>
      <c r="F4964" s="388" t="s">
        <v>956</v>
      </c>
      <c r="G4964" s="388"/>
      <c r="H4964" s="274" t="s">
        <v>950</v>
      </c>
      <c r="I4964" s="277">
        <v>1</v>
      </c>
      <c r="J4964" s="276">
        <v>1.52</v>
      </c>
      <c r="K4964" s="276">
        <v>1.52</v>
      </c>
      <c r="O4964" s="46"/>
      <c r="P4964" s="46"/>
      <c r="Q4964" s="46"/>
      <c r="R4964" s="46"/>
      <c r="S4964" s="46"/>
      <c r="T4964" s="46"/>
      <c r="U4964" s="46"/>
      <c r="V4964" s="46"/>
      <c r="W4964" s="46"/>
      <c r="X4964" s="46"/>
      <c r="Y4964" s="46"/>
    </row>
    <row r="4965" spans="1:25" ht="15" customHeight="1" x14ac:dyDescent="0.2">
      <c r="A4965" s="46"/>
      <c r="B4965" s="262" t="s">
        <v>919</v>
      </c>
      <c r="C4965" s="284" t="s">
        <v>2897</v>
      </c>
      <c r="D4965" s="262" t="s">
        <v>47</v>
      </c>
      <c r="E4965" s="262" t="s">
        <v>2898</v>
      </c>
      <c r="F4965" s="389" t="s">
        <v>920</v>
      </c>
      <c r="G4965" s="389"/>
      <c r="H4965" s="283" t="s">
        <v>950</v>
      </c>
      <c r="I4965" s="286">
        <v>1.2109999999999999E-2</v>
      </c>
      <c r="J4965" s="285">
        <v>125.64</v>
      </c>
      <c r="K4965" s="285">
        <v>1.52</v>
      </c>
      <c r="O4965" s="46"/>
      <c r="P4965" s="46"/>
      <c r="Q4965" s="46"/>
      <c r="R4965" s="46"/>
      <c r="S4965" s="46"/>
      <c r="T4965" s="46"/>
      <c r="U4965" s="46"/>
      <c r="V4965" s="46"/>
      <c r="W4965" s="46"/>
      <c r="X4965" s="46"/>
      <c r="Y4965" s="46"/>
    </row>
    <row r="4966" spans="1:25" ht="15" customHeight="1" x14ac:dyDescent="0.2">
      <c r="A4966" s="46"/>
      <c r="B4966" s="263"/>
      <c r="C4966" s="263"/>
      <c r="D4966" s="263"/>
      <c r="E4966" s="263"/>
      <c r="F4966" s="263" t="s">
        <v>924</v>
      </c>
      <c r="G4966" s="289">
        <v>1.52</v>
      </c>
      <c r="H4966" s="263" t="s">
        <v>925</v>
      </c>
      <c r="I4966" s="289">
        <v>0</v>
      </c>
      <c r="J4966" s="263" t="s">
        <v>926</v>
      </c>
      <c r="K4966" s="289">
        <v>1.52</v>
      </c>
      <c r="O4966" s="46"/>
      <c r="P4966" s="46"/>
      <c r="Q4966" s="46"/>
      <c r="R4966" s="46"/>
      <c r="S4966" s="46"/>
      <c r="T4966" s="46"/>
      <c r="U4966" s="46"/>
      <c r="V4966" s="46"/>
      <c r="W4966" s="46"/>
      <c r="X4966" s="46"/>
      <c r="Y4966" s="46"/>
    </row>
    <row r="4967" spans="1:25" ht="15" customHeight="1" thickBot="1" x14ac:dyDescent="0.25">
      <c r="A4967" s="46"/>
      <c r="B4967" s="263"/>
      <c r="C4967" s="263"/>
      <c r="D4967" s="263"/>
      <c r="E4967" s="263"/>
      <c r="F4967" s="263" t="s">
        <v>927</v>
      </c>
      <c r="G4967" s="289">
        <v>0.31</v>
      </c>
      <c r="H4967" s="263"/>
      <c r="I4967" s="386" t="s">
        <v>928</v>
      </c>
      <c r="J4967" s="386"/>
      <c r="K4967" s="289">
        <v>1.83</v>
      </c>
      <c r="O4967" s="46"/>
      <c r="P4967" s="46"/>
      <c r="Q4967" s="46"/>
      <c r="R4967" s="46"/>
      <c r="S4967" s="46"/>
      <c r="T4967" s="46"/>
      <c r="U4967" s="46"/>
      <c r="V4967" s="46"/>
      <c r="W4967" s="46"/>
      <c r="X4967" s="46"/>
      <c r="Y4967" s="46"/>
    </row>
    <row r="4968" spans="1:25" ht="15" customHeight="1" thickTop="1" x14ac:dyDescent="0.2">
      <c r="A4968" s="46"/>
      <c r="B4968" s="278"/>
      <c r="C4968" s="278"/>
      <c r="D4968" s="278"/>
      <c r="E4968" s="278"/>
      <c r="F4968" s="278"/>
      <c r="G4968" s="278"/>
      <c r="H4968" s="278"/>
      <c r="I4968" s="278"/>
      <c r="J4968" s="278"/>
      <c r="K4968" s="278"/>
      <c r="O4968" s="46"/>
      <c r="P4968" s="46"/>
      <c r="Q4968" s="46"/>
      <c r="R4968" s="46"/>
      <c r="S4968" s="46"/>
      <c r="T4968" s="46"/>
      <c r="U4968" s="46"/>
      <c r="V4968" s="46"/>
      <c r="W4968" s="46"/>
      <c r="X4968" s="46"/>
      <c r="Y4968" s="46"/>
    </row>
    <row r="4969" spans="1:25" ht="15" customHeight="1" x14ac:dyDescent="0.2">
      <c r="A4969" s="46"/>
      <c r="B4969" s="259"/>
      <c r="C4969" s="267" t="s">
        <v>24</v>
      </c>
      <c r="D4969" s="259" t="s">
        <v>25</v>
      </c>
      <c r="E4969" s="259" t="s">
        <v>26</v>
      </c>
      <c r="F4969" s="387" t="s">
        <v>917</v>
      </c>
      <c r="G4969" s="387"/>
      <c r="H4969" s="271" t="s">
        <v>27</v>
      </c>
      <c r="I4969" s="267" t="s">
        <v>28</v>
      </c>
      <c r="J4969" s="267" t="s">
        <v>29</v>
      </c>
      <c r="K4969" s="267" t="s">
        <v>30</v>
      </c>
      <c r="O4969" s="46"/>
      <c r="P4969" s="46"/>
      <c r="Q4969" s="46"/>
      <c r="R4969" s="46"/>
      <c r="S4969" s="46"/>
      <c r="T4969" s="46"/>
      <c r="U4969" s="46"/>
      <c r="V4969" s="46"/>
      <c r="W4969" s="46"/>
      <c r="X4969" s="46"/>
      <c r="Y4969" s="46"/>
    </row>
    <row r="4970" spans="1:25" ht="15" customHeight="1" x14ac:dyDescent="0.2">
      <c r="A4970" s="46"/>
      <c r="B4970" s="260" t="s">
        <v>918</v>
      </c>
      <c r="C4970" s="275" t="s">
        <v>2051</v>
      </c>
      <c r="D4970" s="260" t="s">
        <v>47</v>
      </c>
      <c r="E4970" s="260" t="s">
        <v>2052</v>
      </c>
      <c r="F4970" s="388" t="s">
        <v>3970</v>
      </c>
      <c r="G4970" s="388"/>
      <c r="H4970" s="274" t="s">
        <v>950</v>
      </c>
      <c r="I4970" s="277">
        <v>1</v>
      </c>
      <c r="J4970" s="276">
        <v>0.65</v>
      </c>
      <c r="K4970" s="276">
        <v>0.65</v>
      </c>
      <c r="O4970" s="46"/>
      <c r="P4970" s="46"/>
      <c r="Q4970" s="46"/>
      <c r="R4970" s="46"/>
      <c r="S4970" s="46"/>
      <c r="T4970" s="46"/>
      <c r="U4970" s="46"/>
      <c r="V4970" s="46"/>
      <c r="W4970" s="46"/>
      <c r="X4970" s="46"/>
      <c r="Y4970" s="46"/>
    </row>
    <row r="4971" spans="1:25" ht="15" customHeight="1" x14ac:dyDescent="0.2">
      <c r="A4971" s="46"/>
      <c r="B4971" s="262" t="s">
        <v>919</v>
      </c>
      <c r="C4971" s="284" t="s">
        <v>2053</v>
      </c>
      <c r="D4971" s="262" t="s">
        <v>47</v>
      </c>
      <c r="E4971" s="262" t="s">
        <v>2054</v>
      </c>
      <c r="F4971" s="389" t="s">
        <v>920</v>
      </c>
      <c r="G4971" s="389"/>
      <c r="H4971" s="283" t="s">
        <v>950</v>
      </c>
      <c r="I4971" s="286">
        <v>2.12E-2</v>
      </c>
      <c r="J4971" s="285">
        <v>30.72</v>
      </c>
      <c r="K4971" s="285">
        <v>0.65</v>
      </c>
      <c r="O4971" s="46"/>
      <c r="P4971" s="46"/>
      <c r="Q4971" s="46"/>
      <c r="R4971" s="46"/>
      <c r="S4971" s="46"/>
      <c r="T4971" s="46"/>
      <c r="U4971" s="46"/>
      <c r="V4971" s="46"/>
      <c r="W4971" s="46"/>
      <c r="X4971" s="46"/>
      <c r="Y4971" s="46"/>
    </row>
    <row r="4972" spans="1:25" ht="15" customHeight="1" x14ac:dyDescent="0.2">
      <c r="A4972" s="46"/>
      <c r="B4972" s="263"/>
      <c r="C4972" s="263"/>
      <c r="D4972" s="263"/>
      <c r="E4972" s="263"/>
      <c r="F4972" s="263" t="s">
        <v>924</v>
      </c>
      <c r="G4972" s="289">
        <v>0.65</v>
      </c>
      <c r="H4972" s="263" t="s">
        <v>925</v>
      </c>
      <c r="I4972" s="289">
        <v>0</v>
      </c>
      <c r="J4972" s="263" t="s">
        <v>926</v>
      </c>
      <c r="K4972" s="289">
        <v>0.65</v>
      </c>
      <c r="O4972" s="46"/>
      <c r="P4972" s="46"/>
      <c r="Q4972" s="46"/>
      <c r="R4972" s="46"/>
      <c r="S4972" s="46"/>
      <c r="T4972" s="46"/>
      <c r="U4972" s="46"/>
      <c r="V4972" s="46"/>
      <c r="W4972" s="46"/>
      <c r="X4972" s="46"/>
      <c r="Y4972" s="46"/>
    </row>
    <row r="4973" spans="1:25" ht="15" customHeight="1" thickBot="1" x14ac:dyDescent="0.25">
      <c r="A4973" s="46"/>
      <c r="B4973" s="263"/>
      <c r="C4973" s="263"/>
      <c r="D4973" s="263"/>
      <c r="E4973" s="263"/>
      <c r="F4973" s="263" t="s">
        <v>927</v>
      </c>
      <c r="G4973" s="289">
        <v>0.13</v>
      </c>
      <c r="H4973" s="263"/>
      <c r="I4973" s="386" t="s">
        <v>928</v>
      </c>
      <c r="J4973" s="386"/>
      <c r="K4973" s="289">
        <v>0.78</v>
      </c>
      <c r="O4973" s="46"/>
      <c r="P4973" s="46"/>
      <c r="Q4973" s="46"/>
      <c r="R4973" s="46"/>
      <c r="S4973" s="46"/>
      <c r="T4973" s="46"/>
      <c r="U4973" s="46"/>
      <c r="V4973" s="46"/>
      <c r="W4973" s="46"/>
      <c r="X4973" s="46"/>
      <c r="Y4973" s="46"/>
    </row>
    <row r="4974" spans="1:25" ht="15" customHeight="1" thickTop="1" x14ac:dyDescent="0.2">
      <c r="A4974" s="46"/>
      <c r="B4974" s="278"/>
      <c r="C4974" s="278"/>
      <c r="D4974" s="278"/>
      <c r="E4974" s="278"/>
      <c r="F4974" s="278"/>
      <c r="G4974" s="278"/>
      <c r="H4974" s="278"/>
      <c r="I4974" s="278"/>
      <c r="J4974" s="278"/>
      <c r="K4974" s="278"/>
      <c r="O4974" s="46"/>
      <c r="P4974" s="46"/>
      <c r="Q4974" s="46"/>
      <c r="R4974" s="46"/>
      <c r="S4974" s="46"/>
      <c r="T4974" s="46"/>
      <c r="U4974" s="46"/>
      <c r="V4974" s="46"/>
      <c r="W4974" s="46"/>
      <c r="X4974" s="46"/>
      <c r="Y4974" s="46"/>
    </row>
    <row r="4975" spans="1:25" ht="15" customHeight="1" x14ac:dyDescent="0.2">
      <c r="A4975" s="46"/>
      <c r="B4975" s="259"/>
      <c r="C4975" s="267" t="s">
        <v>24</v>
      </c>
      <c r="D4975" s="259" t="s">
        <v>25</v>
      </c>
      <c r="E4975" s="259" t="s">
        <v>26</v>
      </c>
      <c r="F4975" s="387" t="s">
        <v>917</v>
      </c>
      <c r="G4975" s="387"/>
      <c r="H4975" s="271" t="s">
        <v>27</v>
      </c>
      <c r="I4975" s="267" t="s">
        <v>28</v>
      </c>
      <c r="J4975" s="267" t="s">
        <v>29</v>
      </c>
      <c r="K4975" s="267" t="s">
        <v>30</v>
      </c>
      <c r="O4975" s="46"/>
      <c r="P4975" s="46"/>
      <c r="Q4975" s="46"/>
      <c r="R4975" s="46"/>
      <c r="S4975" s="46"/>
      <c r="T4975" s="46"/>
      <c r="U4975" s="46"/>
      <c r="V4975" s="46"/>
      <c r="W4975" s="46"/>
      <c r="X4975" s="46"/>
      <c r="Y4975" s="46"/>
    </row>
    <row r="4976" spans="1:25" ht="15" customHeight="1" x14ac:dyDescent="0.2">
      <c r="A4976" s="46"/>
      <c r="B4976" s="260" t="s">
        <v>918</v>
      </c>
      <c r="C4976" s="275" t="s">
        <v>2055</v>
      </c>
      <c r="D4976" s="260" t="s">
        <v>47</v>
      </c>
      <c r="E4976" s="260" t="s">
        <v>2056</v>
      </c>
      <c r="F4976" s="388" t="s">
        <v>3970</v>
      </c>
      <c r="G4976" s="388"/>
      <c r="H4976" s="274" t="s">
        <v>950</v>
      </c>
      <c r="I4976" s="277">
        <v>1</v>
      </c>
      <c r="J4976" s="276">
        <v>0.11</v>
      </c>
      <c r="K4976" s="276">
        <v>0.11</v>
      </c>
      <c r="O4976" s="46"/>
      <c r="P4976" s="46"/>
      <c r="Q4976" s="46"/>
      <c r="R4976" s="46"/>
      <c r="S4976" s="46"/>
      <c r="T4976" s="46"/>
      <c r="U4976" s="46"/>
      <c r="V4976" s="46"/>
      <c r="W4976" s="46"/>
      <c r="X4976" s="46"/>
      <c r="Y4976" s="46"/>
    </row>
    <row r="4977" spans="1:25" ht="15" customHeight="1" x14ac:dyDescent="0.2">
      <c r="A4977" s="46"/>
      <c r="B4977" s="262" t="s">
        <v>919</v>
      </c>
      <c r="C4977" s="284" t="s">
        <v>2057</v>
      </c>
      <c r="D4977" s="262" t="s">
        <v>47</v>
      </c>
      <c r="E4977" s="262" t="s">
        <v>2058</v>
      </c>
      <c r="F4977" s="389" t="s">
        <v>920</v>
      </c>
      <c r="G4977" s="389"/>
      <c r="H4977" s="283" t="s">
        <v>950</v>
      </c>
      <c r="I4977" s="286">
        <v>5.0899999999999999E-3</v>
      </c>
      <c r="J4977" s="285">
        <v>21.62</v>
      </c>
      <c r="K4977" s="285">
        <v>0.11</v>
      </c>
      <c r="O4977" s="46"/>
      <c r="P4977" s="46"/>
      <c r="Q4977" s="46"/>
      <c r="R4977" s="46"/>
      <c r="S4977" s="46"/>
      <c r="T4977" s="46"/>
      <c r="U4977" s="46"/>
      <c r="V4977" s="46"/>
      <c r="W4977" s="46"/>
      <c r="X4977" s="46"/>
      <c r="Y4977" s="46"/>
    </row>
    <row r="4978" spans="1:25" ht="15" customHeight="1" x14ac:dyDescent="0.2">
      <c r="A4978" s="46"/>
      <c r="B4978" s="263"/>
      <c r="C4978" s="263"/>
      <c r="D4978" s="263"/>
      <c r="E4978" s="263"/>
      <c r="F4978" s="263" t="s">
        <v>924</v>
      </c>
      <c r="G4978" s="289">
        <v>0.11</v>
      </c>
      <c r="H4978" s="263" t="s">
        <v>925</v>
      </c>
      <c r="I4978" s="289">
        <v>0</v>
      </c>
      <c r="J4978" s="263" t="s">
        <v>926</v>
      </c>
      <c r="K4978" s="289">
        <v>0.11</v>
      </c>
      <c r="O4978" s="46"/>
      <c r="P4978" s="46"/>
      <c r="Q4978" s="46"/>
      <c r="R4978" s="46"/>
      <c r="S4978" s="46"/>
      <c r="T4978" s="46"/>
      <c r="U4978" s="46"/>
      <c r="V4978" s="46"/>
      <c r="W4978" s="46"/>
      <c r="X4978" s="46"/>
      <c r="Y4978" s="46"/>
    </row>
    <row r="4979" spans="1:25" ht="15" customHeight="1" thickBot="1" x14ac:dyDescent="0.25">
      <c r="A4979" s="46"/>
      <c r="B4979" s="263"/>
      <c r="C4979" s="263"/>
      <c r="D4979" s="263"/>
      <c r="E4979" s="263"/>
      <c r="F4979" s="263" t="s">
        <v>927</v>
      </c>
      <c r="G4979" s="289">
        <v>0.02</v>
      </c>
      <c r="H4979" s="263"/>
      <c r="I4979" s="386" t="s">
        <v>928</v>
      </c>
      <c r="J4979" s="386"/>
      <c r="K4979" s="289">
        <v>0.13</v>
      </c>
      <c r="O4979" s="46"/>
      <c r="P4979" s="46"/>
      <c r="Q4979" s="46"/>
      <c r="R4979" s="46"/>
      <c r="S4979" s="46"/>
      <c r="T4979" s="46"/>
      <c r="U4979" s="46"/>
      <c r="V4979" s="46"/>
      <c r="W4979" s="46"/>
      <c r="X4979" s="46"/>
      <c r="Y4979" s="46"/>
    </row>
    <row r="4980" spans="1:25" ht="15" customHeight="1" thickTop="1" x14ac:dyDescent="0.2">
      <c r="A4980" s="46"/>
      <c r="B4980" s="278"/>
      <c r="C4980" s="278"/>
      <c r="D4980" s="278"/>
      <c r="E4980" s="278"/>
      <c r="F4980" s="278"/>
      <c r="G4980" s="278"/>
      <c r="H4980" s="278"/>
      <c r="I4980" s="278"/>
      <c r="J4980" s="278"/>
      <c r="K4980" s="278"/>
      <c r="O4980" s="46"/>
      <c r="P4980" s="46"/>
      <c r="Q4980" s="46"/>
      <c r="R4980" s="46"/>
      <c r="S4980" s="46"/>
      <c r="T4980" s="46"/>
      <c r="U4980" s="46"/>
      <c r="V4980" s="46"/>
      <c r="W4980" s="46"/>
      <c r="X4980" s="46"/>
      <c r="Y4980" s="46"/>
    </row>
    <row r="4981" spans="1:25" ht="15" customHeight="1" x14ac:dyDescent="0.2">
      <c r="A4981" s="46"/>
      <c r="B4981" s="259"/>
      <c r="C4981" s="267" t="s">
        <v>24</v>
      </c>
      <c r="D4981" s="259" t="s">
        <v>25</v>
      </c>
      <c r="E4981" s="259" t="s">
        <v>26</v>
      </c>
      <c r="F4981" s="387" t="s">
        <v>917</v>
      </c>
      <c r="G4981" s="387"/>
      <c r="H4981" s="271" t="s">
        <v>27</v>
      </c>
      <c r="I4981" s="267" t="s">
        <v>28</v>
      </c>
      <c r="J4981" s="267" t="s">
        <v>29</v>
      </c>
      <c r="K4981" s="267" t="s">
        <v>30</v>
      </c>
      <c r="O4981" s="46"/>
      <c r="P4981" s="46"/>
      <c r="Q4981" s="46"/>
      <c r="R4981" s="46"/>
      <c r="S4981" s="46"/>
      <c r="T4981" s="46"/>
      <c r="U4981" s="46"/>
      <c r="V4981" s="46"/>
      <c r="W4981" s="46"/>
      <c r="X4981" s="46"/>
      <c r="Y4981" s="46"/>
    </row>
    <row r="4982" spans="1:25" ht="15" customHeight="1" x14ac:dyDescent="0.2">
      <c r="A4982" s="46"/>
      <c r="B4982" s="260" t="s">
        <v>918</v>
      </c>
      <c r="C4982" s="275" t="s">
        <v>2899</v>
      </c>
      <c r="D4982" s="260" t="s">
        <v>47</v>
      </c>
      <c r="E4982" s="260" t="s">
        <v>2900</v>
      </c>
      <c r="F4982" s="388" t="s">
        <v>3970</v>
      </c>
      <c r="G4982" s="388"/>
      <c r="H4982" s="274" t="s">
        <v>950</v>
      </c>
      <c r="I4982" s="277">
        <v>1</v>
      </c>
      <c r="J4982" s="276">
        <v>0.43</v>
      </c>
      <c r="K4982" s="276">
        <v>0.43</v>
      </c>
      <c r="O4982" s="46"/>
      <c r="P4982" s="46"/>
      <c r="Q4982" s="46"/>
      <c r="R4982" s="46"/>
      <c r="S4982" s="46"/>
      <c r="T4982" s="46"/>
      <c r="U4982" s="46"/>
      <c r="V4982" s="46"/>
      <c r="W4982" s="46"/>
      <c r="X4982" s="46"/>
      <c r="Y4982" s="46"/>
    </row>
    <row r="4983" spans="1:25" ht="15" customHeight="1" x14ac:dyDescent="0.2">
      <c r="A4983" s="46"/>
      <c r="B4983" s="262" t="s">
        <v>919</v>
      </c>
      <c r="C4983" s="284" t="s">
        <v>2901</v>
      </c>
      <c r="D4983" s="262" t="s">
        <v>47</v>
      </c>
      <c r="E4983" s="262" t="s">
        <v>2902</v>
      </c>
      <c r="F4983" s="389" t="s">
        <v>920</v>
      </c>
      <c r="G4983" s="389"/>
      <c r="H4983" s="283" t="s">
        <v>950</v>
      </c>
      <c r="I4983" s="286">
        <v>1.4760000000000001E-2</v>
      </c>
      <c r="J4983" s="285">
        <v>29.64</v>
      </c>
      <c r="K4983" s="285">
        <v>0.43</v>
      </c>
      <c r="O4983" s="46"/>
      <c r="P4983" s="46"/>
      <c r="Q4983" s="46"/>
      <c r="R4983" s="46"/>
      <c r="S4983" s="46"/>
      <c r="T4983" s="46"/>
      <c r="U4983" s="46"/>
      <c r="V4983" s="46"/>
      <c r="W4983" s="46"/>
      <c r="X4983" s="46"/>
      <c r="Y4983" s="46"/>
    </row>
    <row r="4984" spans="1:25" ht="15" customHeight="1" x14ac:dyDescent="0.2">
      <c r="A4984" s="46"/>
      <c r="B4984" s="263"/>
      <c r="C4984" s="263"/>
      <c r="D4984" s="263"/>
      <c r="E4984" s="263"/>
      <c r="F4984" s="263" t="s">
        <v>924</v>
      </c>
      <c r="G4984" s="289">
        <v>0.43</v>
      </c>
      <c r="H4984" s="263" t="s">
        <v>925</v>
      </c>
      <c r="I4984" s="289">
        <v>0</v>
      </c>
      <c r="J4984" s="263" t="s">
        <v>926</v>
      </c>
      <c r="K4984" s="289">
        <v>0.43</v>
      </c>
      <c r="O4984" s="46"/>
      <c r="P4984" s="46"/>
      <c r="Q4984" s="46"/>
      <c r="R4984" s="46"/>
      <c r="S4984" s="46"/>
      <c r="T4984" s="46"/>
      <c r="U4984" s="46"/>
      <c r="V4984" s="46"/>
      <c r="W4984" s="46"/>
      <c r="X4984" s="46"/>
      <c r="Y4984" s="46"/>
    </row>
    <row r="4985" spans="1:25" ht="15" customHeight="1" thickBot="1" x14ac:dyDescent="0.25">
      <c r="A4985" s="46"/>
      <c r="B4985" s="263"/>
      <c r="C4985" s="263"/>
      <c r="D4985" s="263"/>
      <c r="E4985" s="263"/>
      <c r="F4985" s="263" t="s">
        <v>927</v>
      </c>
      <c r="G4985" s="289">
        <v>0.08</v>
      </c>
      <c r="H4985" s="263"/>
      <c r="I4985" s="386" t="s">
        <v>928</v>
      </c>
      <c r="J4985" s="386"/>
      <c r="K4985" s="289">
        <v>0.51</v>
      </c>
      <c r="O4985" s="46"/>
      <c r="P4985" s="46"/>
      <c r="Q4985" s="46"/>
      <c r="R4985" s="46"/>
      <c r="S4985" s="46"/>
      <c r="T4985" s="46"/>
      <c r="U4985" s="46"/>
      <c r="V4985" s="46"/>
      <c r="W4985" s="46"/>
      <c r="X4985" s="46"/>
      <c r="Y4985" s="46"/>
    </row>
    <row r="4986" spans="1:25" ht="15" customHeight="1" thickTop="1" x14ac:dyDescent="0.2">
      <c r="A4986" s="46"/>
      <c r="B4986" s="278"/>
      <c r="C4986" s="278"/>
      <c r="D4986" s="278"/>
      <c r="E4986" s="278"/>
      <c r="F4986" s="278"/>
      <c r="G4986" s="278"/>
      <c r="H4986" s="278"/>
      <c r="I4986" s="278"/>
      <c r="J4986" s="278"/>
      <c r="K4986" s="278"/>
      <c r="O4986" s="46"/>
      <c r="P4986" s="46"/>
      <c r="Q4986" s="46"/>
      <c r="R4986" s="46"/>
      <c r="S4986" s="46"/>
      <c r="T4986" s="46"/>
      <c r="U4986" s="46"/>
      <c r="V4986" s="46"/>
      <c r="W4986" s="46"/>
      <c r="X4986" s="46"/>
      <c r="Y4986" s="46"/>
    </row>
    <row r="4987" spans="1:25" ht="15" customHeight="1" x14ac:dyDescent="0.2">
      <c r="A4987" s="46"/>
      <c r="B4987" s="259"/>
      <c r="C4987" s="267" t="s">
        <v>24</v>
      </c>
      <c r="D4987" s="259" t="s">
        <v>25</v>
      </c>
      <c r="E4987" s="259" t="s">
        <v>26</v>
      </c>
      <c r="F4987" s="387" t="s">
        <v>917</v>
      </c>
      <c r="G4987" s="387"/>
      <c r="H4987" s="271" t="s">
        <v>27</v>
      </c>
      <c r="I4987" s="267" t="s">
        <v>28</v>
      </c>
      <c r="J4987" s="267" t="s">
        <v>29</v>
      </c>
      <c r="K4987" s="267" t="s">
        <v>30</v>
      </c>
      <c r="O4987" s="46"/>
      <c r="P4987" s="46"/>
      <c r="Q4987" s="46"/>
      <c r="R4987" s="46"/>
      <c r="S4987" s="46"/>
      <c r="T4987" s="46"/>
      <c r="U4987" s="46"/>
      <c r="V4987" s="46"/>
      <c r="W4987" s="46"/>
      <c r="X4987" s="46"/>
      <c r="Y4987" s="46"/>
    </row>
    <row r="4988" spans="1:25" ht="15" customHeight="1" x14ac:dyDescent="0.2">
      <c r="A4988" s="46"/>
      <c r="B4988" s="260" t="s">
        <v>918</v>
      </c>
      <c r="C4988" s="275" t="s">
        <v>2059</v>
      </c>
      <c r="D4988" s="260" t="s">
        <v>47</v>
      </c>
      <c r="E4988" s="260" t="s">
        <v>2060</v>
      </c>
      <c r="F4988" s="388" t="s">
        <v>3970</v>
      </c>
      <c r="G4988" s="388"/>
      <c r="H4988" s="274" t="s">
        <v>950</v>
      </c>
      <c r="I4988" s="277">
        <v>1</v>
      </c>
      <c r="J4988" s="276">
        <v>0.33</v>
      </c>
      <c r="K4988" s="276">
        <v>0.33</v>
      </c>
      <c r="O4988" s="46"/>
      <c r="P4988" s="46"/>
      <c r="Q4988" s="46"/>
      <c r="R4988" s="46"/>
      <c r="S4988" s="46"/>
      <c r="T4988" s="46"/>
      <c r="U4988" s="46"/>
      <c r="V4988" s="46"/>
      <c r="W4988" s="46"/>
      <c r="X4988" s="46"/>
      <c r="Y4988" s="46"/>
    </row>
    <row r="4989" spans="1:25" ht="15" customHeight="1" x14ac:dyDescent="0.2">
      <c r="A4989" s="46"/>
      <c r="B4989" s="262" t="s">
        <v>919</v>
      </c>
      <c r="C4989" s="284" t="s">
        <v>2061</v>
      </c>
      <c r="D4989" s="262" t="s">
        <v>47</v>
      </c>
      <c r="E4989" s="262" t="s">
        <v>2062</v>
      </c>
      <c r="F4989" s="389" t="s">
        <v>920</v>
      </c>
      <c r="G4989" s="389"/>
      <c r="H4989" s="283" t="s">
        <v>950</v>
      </c>
      <c r="I4989" s="286">
        <v>1.4760000000000001E-2</v>
      </c>
      <c r="J4989" s="285">
        <v>22.83</v>
      </c>
      <c r="K4989" s="285">
        <v>0.33</v>
      </c>
      <c r="O4989" s="46"/>
      <c r="P4989" s="46"/>
      <c r="Q4989" s="46"/>
      <c r="R4989" s="46"/>
      <c r="S4989" s="46"/>
      <c r="T4989" s="46"/>
      <c r="U4989" s="46"/>
      <c r="V4989" s="46"/>
      <c r="W4989" s="46"/>
      <c r="X4989" s="46"/>
      <c r="Y4989" s="46"/>
    </row>
    <row r="4990" spans="1:25" ht="15" customHeight="1" x14ac:dyDescent="0.2">
      <c r="A4990" s="46"/>
      <c r="B4990" s="263"/>
      <c r="C4990" s="263"/>
      <c r="D4990" s="263"/>
      <c r="E4990" s="263"/>
      <c r="F4990" s="263" t="s">
        <v>924</v>
      </c>
      <c r="G4990" s="289">
        <v>0.33</v>
      </c>
      <c r="H4990" s="263" t="s">
        <v>925</v>
      </c>
      <c r="I4990" s="289">
        <v>0</v>
      </c>
      <c r="J4990" s="263" t="s">
        <v>926</v>
      </c>
      <c r="K4990" s="289">
        <v>0.33</v>
      </c>
      <c r="O4990" s="46"/>
      <c r="P4990" s="46"/>
      <c r="Q4990" s="46"/>
      <c r="R4990" s="46"/>
      <c r="S4990" s="46"/>
      <c r="T4990" s="46"/>
      <c r="U4990" s="46"/>
      <c r="V4990" s="46"/>
      <c r="W4990" s="46"/>
      <c r="X4990" s="46"/>
      <c r="Y4990" s="46"/>
    </row>
    <row r="4991" spans="1:25" ht="15" customHeight="1" thickBot="1" x14ac:dyDescent="0.25">
      <c r="A4991" s="46"/>
      <c r="B4991" s="263"/>
      <c r="C4991" s="263"/>
      <c r="D4991" s="263"/>
      <c r="E4991" s="263"/>
      <c r="F4991" s="263" t="s">
        <v>927</v>
      </c>
      <c r="G4991" s="289">
        <v>0.06</v>
      </c>
      <c r="H4991" s="263"/>
      <c r="I4991" s="386" t="s">
        <v>928</v>
      </c>
      <c r="J4991" s="386"/>
      <c r="K4991" s="289">
        <v>0.39</v>
      </c>
      <c r="O4991" s="46"/>
      <c r="P4991" s="46"/>
      <c r="Q4991" s="46"/>
      <c r="R4991" s="46"/>
      <c r="S4991" s="46"/>
      <c r="T4991" s="46"/>
      <c r="U4991" s="46"/>
      <c r="V4991" s="46"/>
      <c r="W4991" s="46"/>
      <c r="X4991" s="46"/>
      <c r="Y4991" s="46"/>
    </row>
    <row r="4992" spans="1:25" ht="15" customHeight="1" thickTop="1" x14ac:dyDescent="0.2">
      <c r="A4992" s="46"/>
      <c r="B4992" s="278"/>
      <c r="C4992" s="278"/>
      <c r="D4992" s="278"/>
      <c r="E4992" s="278"/>
      <c r="F4992" s="278"/>
      <c r="G4992" s="278"/>
      <c r="H4992" s="278"/>
      <c r="I4992" s="278"/>
      <c r="J4992" s="278"/>
      <c r="K4992" s="278"/>
      <c r="O4992" s="46"/>
      <c r="P4992" s="46"/>
      <c r="Q4992" s="46"/>
      <c r="R4992" s="46"/>
      <c r="S4992" s="46"/>
      <c r="T4992" s="46"/>
      <c r="U4992" s="46"/>
      <c r="V4992" s="46"/>
      <c r="W4992" s="46"/>
      <c r="X4992" s="46"/>
      <c r="Y4992" s="46"/>
    </row>
    <row r="4993" spans="1:25" ht="15" customHeight="1" x14ac:dyDescent="0.2">
      <c r="A4993" s="46"/>
      <c r="B4993" s="259"/>
      <c r="C4993" s="267" t="s">
        <v>24</v>
      </c>
      <c r="D4993" s="259" t="s">
        <v>25</v>
      </c>
      <c r="E4993" s="259" t="s">
        <v>26</v>
      </c>
      <c r="F4993" s="387" t="s">
        <v>917</v>
      </c>
      <c r="G4993" s="387"/>
      <c r="H4993" s="271" t="s">
        <v>27</v>
      </c>
      <c r="I4993" s="267" t="s">
        <v>28</v>
      </c>
      <c r="J4993" s="267" t="s">
        <v>29</v>
      </c>
      <c r="K4993" s="267" t="s">
        <v>30</v>
      </c>
      <c r="O4993" s="46"/>
      <c r="P4993" s="46"/>
      <c r="Q4993" s="46"/>
      <c r="R4993" s="46"/>
      <c r="S4993" s="46"/>
      <c r="T4993" s="46"/>
      <c r="U4993" s="46"/>
      <c r="V4993" s="46"/>
      <c r="W4993" s="46"/>
      <c r="X4993" s="46"/>
      <c r="Y4993" s="46"/>
    </row>
    <row r="4994" spans="1:25" ht="15" customHeight="1" x14ac:dyDescent="0.2">
      <c r="A4994" s="46"/>
      <c r="B4994" s="260" t="s">
        <v>918</v>
      </c>
      <c r="C4994" s="275" t="s">
        <v>2903</v>
      </c>
      <c r="D4994" s="260" t="s">
        <v>47</v>
      </c>
      <c r="E4994" s="260" t="s">
        <v>2904</v>
      </c>
      <c r="F4994" s="388" t="s">
        <v>3970</v>
      </c>
      <c r="G4994" s="388"/>
      <c r="H4994" s="274" t="s">
        <v>950</v>
      </c>
      <c r="I4994" s="277">
        <v>1</v>
      </c>
      <c r="J4994" s="276">
        <v>1.04</v>
      </c>
      <c r="K4994" s="276">
        <v>1.04</v>
      </c>
      <c r="O4994" s="46"/>
      <c r="P4994" s="46"/>
      <c r="Q4994" s="46"/>
      <c r="R4994" s="46"/>
      <c r="S4994" s="46"/>
      <c r="T4994" s="46"/>
      <c r="U4994" s="46"/>
      <c r="V4994" s="46"/>
      <c r="W4994" s="46"/>
      <c r="X4994" s="46"/>
      <c r="Y4994" s="46"/>
    </row>
    <row r="4995" spans="1:25" ht="15" customHeight="1" x14ac:dyDescent="0.2">
      <c r="A4995" s="46"/>
      <c r="B4995" s="262" t="s">
        <v>919</v>
      </c>
      <c r="C4995" s="284" t="s">
        <v>2905</v>
      </c>
      <c r="D4995" s="262" t="s">
        <v>47</v>
      </c>
      <c r="E4995" s="262" t="s">
        <v>2906</v>
      </c>
      <c r="F4995" s="389" t="s">
        <v>920</v>
      </c>
      <c r="G4995" s="389"/>
      <c r="H4995" s="283" t="s">
        <v>950</v>
      </c>
      <c r="I4995" s="286">
        <v>2.7650000000000001E-2</v>
      </c>
      <c r="J4995" s="285">
        <v>37.880000000000003</v>
      </c>
      <c r="K4995" s="285">
        <v>1.04</v>
      </c>
      <c r="O4995" s="46"/>
      <c r="P4995" s="46"/>
      <c r="Q4995" s="46"/>
      <c r="R4995" s="46"/>
      <c r="S4995" s="46"/>
      <c r="T4995" s="46"/>
      <c r="U4995" s="46"/>
      <c r="V4995" s="46"/>
      <c r="W4995" s="46"/>
      <c r="X4995" s="46"/>
      <c r="Y4995" s="46"/>
    </row>
    <row r="4996" spans="1:25" ht="15" customHeight="1" x14ac:dyDescent="0.2">
      <c r="A4996" s="46"/>
      <c r="B4996" s="263"/>
      <c r="C4996" s="263"/>
      <c r="D4996" s="263"/>
      <c r="E4996" s="263"/>
      <c r="F4996" s="263" t="s">
        <v>924</v>
      </c>
      <c r="G4996" s="289">
        <v>1.04</v>
      </c>
      <c r="H4996" s="263" t="s">
        <v>925</v>
      </c>
      <c r="I4996" s="289">
        <v>0</v>
      </c>
      <c r="J4996" s="263" t="s">
        <v>926</v>
      </c>
      <c r="K4996" s="289">
        <v>1.04</v>
      </c>
      <c r="O4996" s="46"/>
      <c r="P4996" s="46"/>
      <c r="Q4996" s="46"/>
      <c r="R4996" s="46"/>
      <c r="S4996" s="46"/>
      <c r="T4996" s="46"/>
      <c r="U4996" s="46"/>
      <c r="V4996" s="46"/>
      <c r="W4996" s="46"/>
      <c r="X4996" s="46"/>
      <c r="Y4996" s="46"/>
    </row>
    <row r="4997" spans="1:25" ht="15" customHeight="1" thickBot="1" x14ac:dyDescent="0.25">
      <c r="A4997" s="46"/>
      <c r="B4997" s="263"/>
      <c r="C4997" s="263"/>
      <c r="D4997" s="263"/>
      <c r="E4997" s="263"/>
      <c r="F4997" s="263" t="s">
        <v>927</v>
      </c>
      <c r="G4997" s="289">
        <v>0.21</v>
      </c>
      <c r="H4997" s="263"/>
      <c r="I4997" s="386" t="s">
        <v>928</v>
      </c>
      <c r="J4997" s="386"/>
      <c r="K4997" s="289">
        <v>1.25</v>
      </c>
      <c r="O4997" s="46"/>
      <c r="P4997" s="46"/>
      <c r="Q4997" s="46"/>
      <c r="R4997" s="46"/>
      <c r="S4997" s="46"/>
      <c r="T4997" s="46"/>
      <c r="U4997" s="46"/>
      <c r="V4997" s="46"/>
      <c r="W4997" s="46"/>
      <c r="X4997" s="46"/>
      <c r="Y4997" s="46"/>
    </row>
    <row r="4998" spans="1:25" ht="15" customHeight="1" thickTop="1" x14ac:dyDescent="0.2">
      <c r="A4998" s="46"/>
      <c r="B4998" s="278"/>
      <c r="C4998" s="278"/>
      <c r="D4998" s="278"/>
      <c r="E4998" s="278"/>
      <c r="F4998" s="278"/>
      <c r="G4998" s="278"/>
      <c r="H4998" s="278"/>
      <c r="I4998" s="278"/>
      <c r="J4998" s="278"/>
      <c r="K4998" s="278"/>
      <c r="O4998" s="46"/>
      <c r="P4998" s="46"/>
      <c r="Q4998" s="46"/>
      <c r="R4998" s="46"/>
      <c r="S4998" s="46"/>
      <c r="T4998" s="46"/>
      <c r="U4998" s="46"/>
      <c r="V4998" s="46"/>
      <c r="W4998" s="46"/>
      <c r="X4998" s="46"/>
      <c r="Y4998" s="46"/>
    </row>
    <row r="4999" spans="1:25" ht="15" customHeight="1" x14ac:dyDescent="0.2">
      <c r="A4999" s="46"/>
      <c r="B4999" s="259"/>
      <c r="C4999" s="267" t="s">
        <v>24</v>
      </c>
      <c r="D4999" s="259" t="s">
        <v>25</v>
      </c>
      <c r="E4999" s="259" t="s">
        <v>26</v>
      </c>
      <c r="F4999" s="387" t="s">
        <v>917</v>
      </c>
      <c r="G4999" s="387"/>
      <c r="H4999" s="271" t="s">
        <v>27</v>
      </c>
      <c r="I4999" s="267" t="s">
        <v>28</v>
      </c>
      <c r="J4999" s="267" t="s">
        <v>29</v>
      </c>
      <c r="K4999" s="267" t="s">
        <v>30</v>
      </c>
      <c r="O4999" s="46"/>
      <c r="P4999" s="46"/>
      <c r="Q4999" s="46"/>
      <c r="R4999" s="46"/>
      <c r="S4999" s="46"/>
      <c r="T4999" s="46"/>
      <c r="U4999" s="46"/>
      <c r="V4999" s="46"/>
      <c r="W4999" s="46"/>
      <c r="X4999" s="46"/>
      <c r="Y4999" s="46"/>
    </row>
    <row r="5000" spans="1:25" ht="15" customHeight="1" x14ac:dyDescent="0.2">
      <c r="A5000" s="46"/>
      <c r="B5000" s="260" t="s">
        <v>918</v>
      </c>
      <c r="C5000" s="275" t="s">
        <v>2063</v>
      </c>
      <c r="D5000" s="260" t="s">
        <v>47</v>
      </c>
      <c r="E5000" s="260" t="s">
        <v>2064</v>
      </c>
      <c r="F5000" s="388" t="s">
        <v>3970</v>
      </c>
      <c r="G5000" s="388"/>
      <c r="H5000" s="274" t="s">
        <v>950</v>
      </c>
      <c r="I5000" s="277">
        <v>1</v>
      </c>
      <c r="J5000" s="276">
        <v>0.27</v>
      </c>
      <c r="K5000" s="276">
        <v>0.27</v>
      </c>
      <c r="O5000" s="46"/>
      <c r="P5000" s="46"/>
      <c r="Q5000" s="46"/>
      <c r="R5000" s="46"/>
      <c r="S5000" s="46"/>
      <c r="T5000" s="46"/>
      <c r="U5000" s="46"/>
      <c r="V5000" s="46"/>
      <c r="W5000" s="46"/>
      <c r="X5000" s="46"/>
      <c r="Y5000" s="46"/>
    </row>
    <row r="5001" spans="1:25" ht="15" customHeight="1" x14ac:dyDescent="0.2">
      <c r="A5001" s="46"/>
      <c r="B5001" s="262" t="s">
        <v>919</v>
      </c>
      <c r="C5001" s="284" t="s">
        <v>2065</v>
      </c>
      <c r="D5001" s="262" t="s">
        <v>47</v>
      </c>
      <c r="E5001" s="262" t="s">
        <v>2066</v>
      </c>
      <c r="F5001" s="389" t="s">
        <v>920</v>
      </c>
      <c r="G5001" s="389"/>
      <c r="H5001" s="283" t="s">
        <v>950</v>
      </c>
      <c r="I5001" s="286">
        <v>1.154E-2</v>
      </c>
      <c r="J5001" s="285">
        <v>23.52</v>
      </c>
      <c r="K5001" s="285">
        <v>0.27</v>
      </c>
      <c r="O5001" s="46"/>
      <c r="P5001" s="46"/>
      <c r="Q5001" s="46"/>
      <c r="R5001" s="46"/>
      <c r="S5001" s="46"/>
      <c r="T5001" s="46"/>
      <c r="U5001" s="46"/>
      <c r="V5001" s="46"/>
      <c r="W5001" s="46"/>
      <c r="X5001" s="46"/>
      <c r="Y5001" s="46"/>
    </row>
    <row r="5002" spans="1:25" ht="15" customHeight="1" x14ac:dyDescent="0.2">
      <c r="A5002" s="46"/>
      <c r="B5002" s="263"/>
      <c r="C5002" s="263"/>
      <c r="D5002" s="263"/>
      <c r="E5002" s="263"/>
      <c r="F5002" s="263" t="s">
        <v>924</v>
      </c>
      <c r="G5002" s="289">
        <v>0.27</v>
      </c>
      <c r="H5002" s="263" t="s">
        <v>925</v>
      </c>
      <c r="I5002" s="289">
        <v>0</v>
      </c>
      <c r="J5002" s="263" t="s">
        <v>926</v>
      </c>
      <c r="K5002" s="289">
        <v>0.27</v>
      </c>
      <c r="O5002" s="46"/>
      <c r="P5002" s="46"/>
      <c r="Q5002" s="46"/>
      <c r="R5002" s="46"/>
      <c r="S5002" s="46"/>
      <c r="T5002" s="46"/>
      <c r="U5002" s="46"/>
      <c r="V5002" s="46"/>
      <c r="W5002" s="46"/>
      <c r="X5002" s="46"/>
      <c r="Y5002" s="46"/>
    </row>
    <row r="5003" spans="1:25" ht="15" customHeight="1" thickBot="1" x14ac:dyDescent="0.25">
      <c r="A5003" s="46"/>
      <c r="B5003" s="263"/>
      <c r="C5003" s="263"/>
      <c r="D5003" s="263"/>
      <c r="E5003" s="263"/>
      <c r="F5003" s="263" t="s">
        <v>927</v>
      </c>
      <c r="G5003" s="289">
        <v>0.05</v>
      </c>
      <c r="H5003" s="263"/>
      <c r="I5003" s="386" t="s">
        <v>928</v>
      </c>
      <c r="J5003" s="386"/>
      <c r="K5003" s="289">
        <v>0.32</v>
      </c>
      <c r="O5003" s="46"/>
      <c r="P5003" s="46"/>
      <c r="Q5003" s="46"/>
      <c r="R5003" s="46"/>
      <c r="S5003" s="46"/>
      <c r="T5003" s="46"/>
      <c r="U5003" s="46"/>
      <c r="V5003" s="46"/>
      <c r="W5003" s="46"/>
      <c r="X5003" s="46"/>
      <c r="Y5003" s="46"/>
    </row>
    <row r="5004" spans="1:25" ht="15" customHeight="1" thickTop="1" x14ac:dyDescent="0.2">
      <c r="A5004" s="46"/>
      <c r="B5004" s="278"/>
      <c r="C5004" s="278"/>
      <c r="D5004" s="278"/>
      <c r="E5004" s="278"/>
      <c r="F5004" s="278"/>
      <c r="G5004" s="278"/>
      <c r="H5004" s="278"/>
      <c r="I5004" s="278"/>
      <c r="J5004" s="278"/>
      <c r="K5004" s="278"/>
      <c r="O5004" s="46"/>
      <c r="P5004" s="46"/>
      <c r="Q5004" s="46"/>
      <c r="R5004" s="46"/>
      <c r="S5004" s="46"/>
      <c r="T5004" s="46"/>
      <c r="U5004" s="46"/>
      <c r="V5004" s="46"/>
      <c r="W5004" s="46"/>
      <c r="X5004" s="46"/>
      <c r="Y5004" s="46"/>
    </row>
    <row r="5005" spans="1:25" ht="15" customHeight="1" x14ac:dyDescent="0.2">
      <c r="A5005" s="46"/>
      <c r="B5005" s="259"/>
      <c r="C5005" s="267" t="s">
        <v>24</v>
      </c>
      <c r="D5005" s="259" t="s">
        <v>25</v>
      </c>
      <c r="E5005" s="259" t="s">
        <v>26</v>
      </c>
      <c r="F5005" s="387" t="s">
        <v>917</v>
      </c>
      <c r="G5005" s="387"/>
      <c r="H5005" s="271" t="s">
        <v>27</v>
      </c>
      <c r="I5005" s="267" t="s">
        <v>28</v>
      </c>
      <c r="J5005" s="267" t="s">
        <v>29</v>
      </c>
      <c r="K5005" s="267" t="s">
        <v>30</v>
      </c>
      <c r="O5005" s="46"/>
      <c r="P5005" s="46"/>
      <c r="Q5005" s="46"/>
      <c r="R5005" s="46"/>
      <c r="S5005" s="46"/>
      <c r="T5005" s="46"/>
      <c r="U5005" s="46"/>
      <c r="V5005" s="46"/>
      <c r="W5005" s="46"/>
      <c r="X5005" s="46"/>
      <c r="Y5005" s="46"/>
    </row>
    <row r="5006" spans="1:25" ht="15" customHeight="1" x14ac:dyDescent="0.2">
      <c r="A5006" s="46"/>
      <c r="B5006" s="260" t="s">
        <v>918</v>
      </c>
      <c r="C5006" s="275" t="s">
        <v>2907</v>
      </c>
      <c r="D5006" s="260" t="s">
        <v>47</v>
      </c>
      <c r="E5006" s="260" t="s">
        <v>2908</v>
      </c>
      <c r="F5006" s="388" t="s">
        <v>3970</v>
      </c>
      <c r="G5006" s="388"/>
      <c r="H5006" s="274" t="s">
        <v>950</v>
      </c>
      <c r="I5006" s="277">
        <v>1</v>
      </c>
      <c r="J5006" s="276">
        <v>0.32</v>
      </c>
      <c r="K5006" s="276">
        <v>0.32</v>
      </c>
      <c r="O5006" s="46"/>
      <c r="P5006" s="46"/>
      <c r="Q5006" s="46"/>
      <c r="R5006" s="46"/>
      <c r="S5006" s="46"/>
      <c r="T5006" s="46"/>
      <c r="U5006" s="46"/>
      <c r="V5006" s="46"/>
      <c r="W5006" s="46"/>
      <c r="X5006" s="46"/>
      <c r="Y5006" s="46"/>
    </row>
    <row r="5007" spans="1:25" ht="15" customHeight="1" x14ac:dyDescent="0.2">
      <c r="A5007" s="46"/>
      <c r="B5007" s="262" t="s">
        <v>919</v>
      </c>
      <c r="C5007" s="284" t="s">
        <v>2909</v>
      </c>
      <c r="D5007" s="262" t="s">
        <v>47</v>
      </c>
      <c r="E5007" s="262" t="s">
        <v>2910</v>
      </c>
      <c r="F5007" s="389" t="s">
        <v>920</v>
      </c>
      <c r="G5007" s="389"/>
      <c r="H5007" s="283" t="s">
        <v>950</v>
      </c>
      <c r="I5007" s="286">
        <v>1.4760000000000001E-2</v>
      </c>
      <c r="J5007" s="285">
        <v>21.81</v>
      </c>
      <c r="K5007" s="285">
        <v>0.32</v>
      </c>
      <c r="O5007" s="46"/>
      <c r="P5007" s="46"/>
      <c r="Q5007" s="46"/>
      <c r="R5007" s="46"/>
      <c r="S5007" s="46"/>
      <c r="T5007" s="46"/>
      <c r="U5007" s="46"/>
      <c r="V5007" s="46"/>
      <c r="W5007" s="46"/>
      <c r="X5007" s="46"/>
      <c r="Y5007" s="46"/>
    </row>
    <row r="5008" spans="1:25" ht="15" customHeight="1" x14ac:dyDescent="0.2">
      <c r="A5008" s="46"/>
      <c r="B5008" s="263"/>
      <c r="C5008" s="263"/>
      <c r="D5008" s="263"/>
      <c r="E5008" s="263"/>
      <c r="F5008" s="263" t="s">
        <v>924</v>
      </c>
      <c r="G5008" s="289">
        <v>0.32</v>
      </c>
      <c r="H5008" s="263" t="s">
        <v>925</v>
      </c>
      <c r="I5008" s="289">
        <v>0</v>
      </c>
      <c r="J5008" s="263" t="s">
        <v>926</v>
      </c>
      <c r="K5008" s="289">
        <v>0.32</v>
      </c>
      <c r="O5008" s="46"/>
      <c r="P5008" s="46"/>
      <c r="Q5008" s="46"/>
      <c r="R5008" s="46"/>
      <c r="S5008" s="46"/>
      <c r="T5008" s="46"/>
      <c r="U5008" s="46"/>
      <c r="V5008" s="46"/>
      <c r="W5008" s="46"/>
      <c r="X5008" s="46"/>
      <c r="Y5008" s="46"/>
    </row>
    <row r="5009" spans="1:25" ht="15" customHeight="1" thickBot="1" x14ac:dyDescent="0.25">
      <c r="A5009" s="46"/>
      <c r="B5009" s="263"/>
      <c r="C5009" s="263"/>
      <c r="D5009" s="263"/>
      <c r="E5009" s="263"/>
      <c r="F5009" s="263" t="s">
        <v>927</v>
      </c>
      <c r="G5009" s="289">
        <v>0.06</v>
      </c>
      <c r="H5009" s="263"/>
      <c r="I5009" s="386" t="s">
        <v>928</v>
      </c>
      <c r="J5009" s="386"/>
      <c r="K5009" s="289">
        <v>0.38</v>
      </c>
      <c r="O5009" s="46"/>
      <c r="P5009" s="46"/>
      <c r="Q5009" s="46"/>
      <c r="R5009" s="46"/>
      <c r="S5009" s="46"/>
      <c r="T5009" s="46"/>
      <c r="U5009" s="46"/>
      <c r="V5009" s="46"/>
      <c r="W5009" s="46"/>
      <c r="X5009" s="46"/>
      <c r="Y5009" s="46"/>
    </row>
    <row r="5010" spans="1:25" ht="15" customHeight="1" thickTop="1" x14ac:dyDescent="0.2">
      <c r="A5010" s="46"/>
      <c r="B5010" s="278"/>
      <c r="C5010" s="278"/>
      <c r="D5010" s="278"/>
      <c r="E5010" s="278"/>
      <c r="F5010" s="278"/>
      <c r="G5010" s="278"/>
      <c r="H5010" s="278"/>
      <c r="I5010" s="278"/>
      <c r="J5010" s="278"/>
      <c r="K5010" s="278"/>
      <c r="O5010" s="46"/>
      <c r="P5010" s="46"/>
      <c r="Q5010" s="46"/>
      <c r="R5010" s="46"/>
      <c r="S5010" s="46"/>
      <c r="T5010" s="46"/>
      <c r="U5010" s="46"/>
      <c r="V5010" s="46"/>
      <c r="W5010" s="46"/>
      <c r="X5010" s="46"/>
      <c r="Y5010" s="46"/>
    </row>
    <row r="5011" spans="1:25" ht="15" customHeight="1" x14ac:dyDescent="0.2">
      <c r="A5011" s="46"/>
      <c r="B5011" s="259"/>
      <c r="C5011" s="267" t="s">
        <v>24</v>
      </c>
      <c r="D5011" s="259" t="s">
        <v>25</v>
      </c>
      <c r="E5011" s="259" t="s">
        <v>26</v>
      </c>
      <c r="F5011" s="387" t="s">
        <v>917</v>
      </c>
      <c r="G5011" s="387"/>
      <c r="H5011" s="271" t="s">
        <v>27</v>
      </c>
      <c r="I5011" s="267" t="s">
        <v>28</v>
      </c>
      <c r="J5011" s="267" t="s">
        <v>29</v>
      </c>
      <c r="K5011" s="267" t="s">
        <v>30</v>
      </c>
      <c r="O5011" s="46"/>
      <c r="P5011" s="46"/>
      <c r="Q5011" s="46"/>
      <c r="R5011" s="46"/>
      <c r="S5011" s="46"/>
      <c r="T5011" s="46"/>
      <c r="U5011" s="46"/>
      <c r="V5011" s="46"/>
      <c r="W5011" s="46"/>
      <c r="X5011" s="46"/>
      <c r="Y5011" s="46"/>
    </row>
    <row r="5012" spans="1:25" ht="15" customHeight="1" x14ac:dyDescent="0.2">
      <c r="A5012" s="46"/>
      <c r="B5012" s="260" t="s">
        <v>918</v>
      </c>
      <c r="C5012" s="275" t="s">
        <v>2067</v>
      </c>
      <c r="D5012" s="260" t="s">
        <v>47</v>
      </c>
      <c r="E5012" s="260" t="s">
        <v>2068</v>
      </c>
      <c r="F5012" s="388" t="s">
        <v>3970</v>
      </c>
      <c r="G5012" s="388"/>
      <c r="H5012" s="274" t="s">
        <v>950</v>
      </c>
      <c r="I5012" s="277">
        <v>1</v>
      </c>
      <c r="J5012" s="276">
        <v>0.18</v>
      </c>
      <c r="K5012" s="276">
        <v>0.18</v>
      </c>
      <c r="O5012" s="46"/>
      <c r="P5012" s="46"/>
      <c r="Q5012" s="46"/>
      <c r="R5012" s="46"/>
      <c r="S5012" s="46"/>
      <c r="T5012" s="46"/>
      <c r="U5012" s="46"/>
      <c r="V5012" s="46"/>
      <c r="W5012" s="46"/>
      <c r="X5012" s="46"/>
      <c r="Y5012" s="46"/>
    </row>
    <row r="5013" spans="1:25" ht="15" customHeight="1" x14ac:dyDescent="0.2">
      <c r="A5013" s="46"/>
      <c r="B5013" s="262" t="s">
        <v>919</v>
      </c>
      <c r="C5013" s="284" t="s">
        <v>2069</v>
      </c>
      <c r="D5013" s="262" t="s">
        <v>47</v>
      </c>
      <c r="E5013" s="262" t="s">
        <v>2070</v>
      </c>
      <c r="F5013" s="389" t="s">
        <v>920</v>
      </c>
      <c r="G5013" s="389"/>
      <c r="H5013" s="283" t="s">
        <v>950</v>
      </c>
      <c r="I5013" s="286">
        <v>5.0899999999999999E-3</v>
      </c>
      <c r="J5013" s="285">
        <v>36.630000000000003</v>
      </c>
      <c r="K5013" s="285">
        <v>0.18</v>
      </c>
      <c r="O5013" s="46"/>
      <c r="P5013" s="46"/>
      <c r="Q5013" s="46"/>
      <c r="R5013" s="46"/>
      <c r="S5013" s="46"/>
      <c r="T5013" s="46"/>
      <c r="U5013" s="46"/>
      <c r="V5013" s="46"/>
      <c r="W5013" s="46"/>
      <c r="X5013" s="46"/>
      <c r="Y5013" s="46"/>
    </row>
    <row r="5014" spans="1:25" ht="15" customHeight="1" x14ac:dyDescent="0.2">
      <c r="A5014" s="46"/>
      <c r="B5014" s="263"/>
      <c r="C5014" s="263"/>
      <c r="D5014" s="263"/>
      <c r="E5014" s="263"/>
      <c r="F5014" s="263" t="s">
        <v>924</v>
      </c>
      <c r="G5014" s="289">
        <v>0.18</v>
      </c>
      <c r="H5014" s="263" t="s">
        <v>925</v>
      </c>
      <c r="I5014" s="289">
        <v>0</v>
      </c>
      <c r="J5014" s="263" t="s">
        <v>926</v>
      </c>
      <c r="K5014" s="289">
        <v>0.18</v>
      </c>
      <c r="O5014" s="46"/>
      <c r="P5014" s="46"/>
      <c r="Q5014" s="46"/>
      <c r="R5014" s="46"/>
      <c r="S5014" s="46"/>
      <c r="T5014" s="46"/>
      <c r="U5014" s="46"/>
      <c r="V5014" s="46"/>
      <c r="W5014" s="46"/>
      <c r="X5014" s="46"/>
      <c r="Y5014" s="46"/>
    </row>
    <row r="5015" spans="1:25" ht="15" customHeight="1" thickBot="1" x14ac:dyDescent="0.25">
      <c r="A5015" s="46"/>
      <c r="B5015" s="263"/>
      <c r="C5015" s="263"/>
      <c r="D5015" s="263"/>
      <c r="E5015" s="263"/>
      <c r="F5015" s="263" t="s">
        <v>927</v>
      </c>
      <c r="G5015" s="289">
        <v>0.03</v>
      </c>
      <c r="H5015" s="263"/>
      <c r="I5015" s="386" t="s">
        <v>928</v>
      </c>
      <c r="J5015" s="386"/>
      <c r="K5015" s="289">
        <v>0.21</v>
      </c>
      <c r="O5015" s="46"/>
      <c r="P5015" s="46"/>
      <c r="Q5015" s="46"/>
      <c r="R5015" s="46"/>
      <c r="S5015" s="46"/>
      <c r="T5015" s="46"/>
      <c r="U5015" s="46"/>
      <c r="V5015" s="46"/>
      <c r="W5015" s="46"/>
      <c r="X5015" s="46"/>
      <c r="Y5015" s="46"/>
    </row>
    <row r="5016" spans="1:25" ht="15" customHeight="1" thickTop="1" x14ac:dyDescent="0.2">
      <c r="A5016" s="46"/>
      <c r="B5016" s="278"/>
      <c r="C5016" s="278"/>
      <c r="D5016" s="278"/>
      <c r="E5016" s="278"/>
      <c r="F5016" s="278"/>
      <c r="G5016" s="278"/>
      <c r="H5016" s="278"/>
      <c r="I5016" s="278"/>
      <c r="J5016" s="278"/>
      <c r="K5016" s="278"/>
      <c r="O5016" s="46"/>
      <c r="P5016" s="46"/>
      <c r="Q5016" s="46"/>
      <c r="R5016" s="46"/>
      <c r="S5016" s="46"/>
      <c r="T5016" s="46"/>
      <c r="U5016" s="46"/>
      <c r="V5016" s="46"/>
      <c r="W5016" s="46"/>
      <c r="X5016" s="46"/>
      <c r="Y5016" s="46"/>
    </row>
    <row r="5017" spans="1:25" ht="15" customHeight="1" x14ac:dyDescent="0.2">
      <c r="A5017" s="46"/>
      <c r="B5017" s="259"/>
      <c r="C5017" s="267" t="s">
        <v>24</v>
      </c>
      <c r="D5017" s="259" t="s">
        <v>25</v>
      </c>
      <c r="E5017" s="259" t="s">
        <v>26</v>
      </c>
      <c r="F5017" s="387" t="s">
        <v>917</v>
      </c>
      <c r="G5017" s="387"/>
      <c r="H5017" s="271" t="s">
        <v>27</v>
      </c>
      <c r="I5017" s="267" t="s">
        <v>28</v>
      </c>
      <c r="J5017" s="267" t="s">
        <v>29</v>
      </c>
      <c r="K5017" s="267" t="s">
        <v>30</v>
      </c>
      <c r="O5017" s="46"/>
      <c r="P5017" s="46"/>
      <c r="Q5017" s="46"/>
      <c r="R5017" s="46"/>
      <c r="S5017" s="46"/>
      <c r="T5017" s="46"/>
      <c r="U5017" s="46"/>
      <c r="V5017" s="46"/>
      <c r="W5017" s="46"/>
      <c r="X5017" s="46"/>
      <c r="Y5017" s="46"/>
    </row>
    <row r="5018" spans="1:25" ht="15" customHeight="1" x14ac:dyDescent="0.2">
      <c r="A5018" s="46"/>
      <c r="B5018" s="260" t="s">
        <v>918</v>
      </c>
      <c r="C5018" s="275" t="s">
        <v>2071</v>
      </c>
      <c r="D5018" s="260" t="s">
        <v>47</v>
      </c>
      <c r="E5018" s="260" t="s">
        <v>2072</v>
      </c>
      <c r="F5018" s="388" t="s">
        <v>3970</v>
      </c>
      <c r="G5018" s="388"/>
      <c r="H5018" s="274" t="s">
        <v>950</v>
      </c>
      <c r="I5018" s="277">
        <v>1</v>
      </c>
      <c r="J5018" s="276">
        <v>0.67</v>
      </c>
      <c r="K5018" s="276">
        <v>0.67</v>
      </c>
      <c r="O5018" s="46"/>
      <c r="P5018" s="46"/>
      <c r="Q5018" s="46"/>
      <c r="R5018" s="46"/>
      <c r="S5018" s="46"/>
      <c r="T5018" s="46"/>
      <c r="U5018" s="46"/>
      <c r="V5018" s="46"/>
      <c r="W5018" s="46"/>
      <c r="X5018" s="46"/>
      <c r="Y5018" s="46"/>
    </row>
    <row r="5019" spans="1:25" ht="15" customHeight="1" x14ac:dyDescent="0.2">
      <c r="A5019" s="46"/>
      <c r="B5019" s="262" t="s">
        <v>919</v>
      </c>
      <c r="C5019" s="284" t="s">
        <v>2073</v>
      </c>
      <c r="D5019" s="262" t="s">
        <v>47</v>
      </c>
      <c r="E5019" s="262" t="s">
        <v>2074</v>
      </c>
      <c r="F5019" s="389" t="s">
        <v>920</v>
      </c>
      <c r="G5019" s="389"/>
      <c r="H5019" s="283" t="s">
        <v>950</v>
      </c>
      <c r="I5019" s="286">
        <v>1.6369999999999999E-2</v>
      </c>
      <c r="J5019" s="285">
        <v>41.07</v>
      </c>
      <c r="K5019" s="285">
        <v>0.67</v>
      </c>
      <c r="O5019" s="46"/>
      <c r="P5019" s="46"/>
      <c r="Q5019" s="46"/>
      <c r="R5019" s="46"/>
      <c r="S5019" s="46"/>
      <c r="T5019" s="46"/>
      <c r="U5019" s="46"/>
      <c r="V5019" s="46"/>
      <c r="W5019" s="46"/>
      <c r="X5019" s="46"/>
      <c r="Y5019" s="46"/>
    </row>
    <row r="5020" spans="1:25" ht="15" customHeight="1" x14ac:dyDescent="0.2">
      <c r="A5020" s="46"/>
      <c r="B5020" s="263"/>
      <c r="C5020" s="263"/>
      <c r="D5020" s="263"/>
      <c r="E5020" s="263"/>
      <c r="F5020" s="263" t="s">
        <v>924</v>
      </c>
      <c r="G5020" s="289">
        <v>0.67</v>
      </c>
      <c r="H5020" s="263" t="s">
        <v>925</v>
      </c>
      <c r="I5020" s="289">
        <v>0</v>
      </c>
      <c r="J5020" s="263" t="s">
        <v>926</v>
      </c>
      <c r="K5020" s="289">
        <v>0.67</v>
      </c>
      <c r="O5020" s="46"/>
      <c r="P5020" s="46"/>
      <c r="Q5020" s="46"/>
      <c r="R5020" s="46"/>
      <c r="S5020" s="46"/>
      <c r="T5020" s="46"/>
      <c r="U5020" s="46"/>
      <c r="V5020" s="46"/>
      <c r="W5020" s="46"/>
      <c r="X5020" s="46"/>
      <c r="Y5020" s="46"/>
    </row>
    <row r="5021" spans="1:25" ht="15" customHeight="1" thickBot="1" x14ac:dyDescent="0.25">
      <c r="A5021" s="46"/>
      <c r="B5021" s="263"/>
      <c r="C5021" s="263"/>
      <c r="D5021" s="263"/>
      <c r="E5021" s="263"/>
      <c r="F5021" s="263" t="s">
        <v>927</v>
      </c>
      <c r="G5021" s="289">
        <v>0.13</v>
      </c>
      <c r="H5021" s="263"/>
      <c r="I5021" s="386" t="s">
        <v>928</v>
      </c>
      <c r="J5021" s="386"/>
      <c r="K5021" s="289">
        <v>0.8</v>
      </c>
      <c r="O5021" s="46"/>
      <c r="P5021" s="46"/>
      <c r="Q5021" s="46"/>
      <c r="R5021" s="46"/>
      <c r="S5021" s="46"/>
      <c r="T5021" s="46"/>
      <c r="U5021" s="46"/>
      <c r="V5021" s="46"/>
      <c r="W5021" s="46"/>
      <c r="X5021" s="46"/>
      <c r="Y5021" s="46"/>
    </row>
    <row r="5022" spans="1:25" ht="15" customHeight="1" thickTop="1" x14ac:dyDescent="0.2">
      <c r="A5022" s="46"/>
      <c r="B5022" s="278"/>
      <c r="C5022" s="278"/>
      <c r="D5022" s="278"/>
      <c r="E5022" s="278"/>
      <c r="F5022" s="278"/>
      <c r="G5022" s="278"/>
      <c r="H5022" s="278"/>
      <c r="I5022" s="278"/>
      <c r="J5022" s="278"/>
      <c r="K5022" s="278"/>
      <c r="O5022" s="46"/>
      <c r="P5022" s="46"/>
      <c r="Q5022" s="46"/>
      <c r="R5022" s="46"/>
      <c r="S5022" s="46"/>
      <c r="T5022" s="46"/>
      <c r="U5022" s="46"/>
      <c r="V5022" s="46"/>
      <c r="W5022" s="46"/>
      <c r="X5022" s="46"/>
      <c r="Y5022" s="46"/>
    </row>
    <row r="5023" spans="1:25" ht="15" customHeight="1" x14ac:dyDescent="0.2">
      <c r="A5023" s="46"/>
      <c r="B5023" s="259"/>
      <c r="C5023" s="267" t="s">
        <v>24</v>
      </c>
      <c r="D5023" s="259" t="s">
        <v>25</v>
      </c>
      <c r="E5023" s="259" t="s">
        <v>26</v>
      </c>
      <c r="F5023" s="387" t="s">
        <v>917</v>
      </c>
      <c r="G5023" s="387"/>
      <c r="H5023" s="271" t="s">
        <v>27</v>
      </c>
      <c r="I5023" s="267" t="s">
        <v>28</v>
      </c>
      <c r="J5023" s="267" t="s">
        <v>29</v>
      </c>
      <c r="K5023" s="267" t="s">
        <v>30</v>
      </c>
      <c r="O5023" s="46"/>
      <c r="P5023" s="46"/>
      <c r="Q5023" s="46"/>
      <c r="R5023" s="46"/>
      <c r="S5023" s="46"/>
      <c r="T5023" s="46"/>
      <c r="U5023" s="46"/>
      <c r="V5023" s="46"/>
      <c r="W5023" s="46"/>
      <c r="X5023" s="46"/>
      <c r="Y5023" s="46"/>
    </row>
    <row r="5024" spans="1:25" ht="15" customHeight="1" x14ac:dyDescent="0.2">
      <c r="A5024" s="46"/>
      <c r="B5024" s="260" t="s">
        <v>918</v>
      </c>
      <c r="C5024" s="275" t="s">
        <v>2075</v>
      </c>
      <c r="D5024" s="260" t="s">
        <v>47</v>
      </c>
      <c r="E5024" s="260" t="s">
        <v>2076</v>
      </c>
      <c r="F5024" s="388" t="s">
        <v>3970</v>
      </c>
      <c r="G5024" s="388"/>
      <c r="H5024" s="274" t="s">
        <v>950</v>
      </c>
      <c r="I5024" s="277">
        <v>1</v>
      </c>
      <c r="J5024" s="276">
        <v>0.21</v>
      </c>
      <c r="K5024" s="276">
        <v>0.21</v>
      </c>
      <c r="O5024" s="46"/>
      <c r="P5024" s="46"/>
      <c r="Q5024" s="46"/>
      <c r="R5024" s="46"/>
      <c r="S5024" s="46"/>
      <c r="T5024" s="46"/>
      <c r="U5024" s="46"/>
      <c r="V5024" s="46"/>
      <c r="W5024" s="46"/>
      <c r="X5024" s="46"/>
      <c r="Y5024" s="46"/>
    </row>
    <row r="5025" spans="1:25" ht="15" customHeight="1" x14ac:dyDescent="0.2">
      <c r="A5025" s="46"/>
      <c r="B5025" s="262" t="s">
        <v>919</v>
      </c>
      <c r="C5025" s="284" t="s">
        <v>2077</v>
      </c>
      <c r="D5025" s="262" t="s">
        <v>47</v>
      </c>
      <c r="E5025" s="262" t="s">
        <v>2078</v>
      </c>
      <c r="F5025" s="389" t="s">
        <v>920</v>
      </c>
      <c r="G5025" s="389"/>
      <c r="H5025" s="283" t="s">
        <v>950</v>
      </c>
      <c r="I5025" s="286">
        <v>8.3099999999999997E-3</v>
      </c>
      <c r="J5025" s="285">
        <v>26.08</v>
      </c>
      <c r="K5025" s="285">
        <v>0.21</v>
      </c>
      <c r="O5025" s="46"/>
      <c r="P5025" s="46"/>
      <c r="Q5025" s="46"/>
      <c r="R5025" s="46"/>
      <c r="S5025" s="46"/>
      <c r="T5025" s="46"/>
      <c r="U5025" s="46"/>
      <c r="V5025" s="46"/>
      <c r="W5025" s="46"/>
      <c r="X5025" s="46"/>
      <c r="Y5025" s="46"/>
    </row>
    <row r="5026" spans="1:25" ht="15" customHeight="1" x14ac:dyDescent="0.2">
      <c r="A5026" s="46"/>
      <c r="B5026" s="263"/>
      <c r="C5026" s="263"/>
      <c r="D5026" s="263"/>
      <c r="E5026" s="263"/>
      <c r="F5026" s="263" t="s">
        <v>924</v>
      </c>
      <c r="G5026" s="289">
        <v>0.21</v>
      </c>
      <c r="H5026" s="263" t="s">
        <v>925</v>
      </c>
      <c r="I5026" s="289">
        <v>0</v>
      </c>
      <c r="J5026" s="263" t="s">
        <v>926</v>
      </c>
      <c r="K5026" s="289">
        <v>0.21</v>
      </c>
      <c r="O5026" s="46"/>
      <c r="P5026" s="46"/>
      <c r="Q5026" s="46"/>
      <c r="R5026" s="46"/>
      <c r="S5026" s="46"/>
      <c r="T5026" s="46"/>
      <c r="U5026" s="46"/>
      <c r="V5026" s="46"/>
      <c r="W5026" s="46"/>
      <c r="X5026" s="46"/>
      <c r="Y5026" s="46"/>
    </row>
    <row r="5027" spans="1:25" ht="15" customHeight="1" thickBot="1" x14ac:dyDescent="0.25">
      <c r="A5027" s="46"/>
      <c r="B5027" s="263"/>
      <c r="C5027" s="263"/>
      <c r="D5027" s="263"/>
      <c r="E5027" s="263"/>
      <c r="F5027" s="263" t="s">
        <v>927</v>
      </c>
      <c r="G5027" s="289">
        <v>0.04</v>
      </c>
      <c r="H5027" s="263"/>
      <c r="I5027" s="386" t="s">
        <v>928</v>
      </c>
      <c r="J5027" s="386"/>
      <c r="K5027" s="289">
        <v>0.25</v>
      </c>
      <c r="O5027" s="46"/>
      <c r="P5027" s="46"/>
      <c r="Q5027" s="46"/>
      <c r="R5027" s="46"/>
      <c r="S5027" s="46"/>
      <c r="T5027" s="46"/>
      <c r="U5027" s="46"/>
      <c r="V5027" s="46"/>
      <c r="W5027" s="46"/>
      <c r="X5027" s="46"/>
      <c r="Y5027" s="46"/>
    </row>
    <row r="5028" spans="1:25" ht="15" customHeight="1" thickTop="1" x14ac:dyDescent="0.2">
      <c r="A5028" s="46"/>
      <c r="B5028" s="278"/>
      <c r="C5028" s="278"/>
      <c r="D5028" s="278"/>
      <c r="E5028" s="278"/>
      <c r="F5028" s="278"/>
      <c r="G5028" s="278"/>
      <c r="H5028" s="278"/>
      <c r="I5028" s="278"/>
      <c r="J5028" s="278"/>
      <c r="K5028" s="278"/>
      <c r="O5028" s="46"/>
      <c r="P5028" s="46"/>
      <c r="Q5028" s="46"/>
      <c r="R5028" s="46"/>
      <c r="S5028" s="46"/>
      <c r="T5028" s="46"/>
      <c r="U5028" s="46"/>
      <c r="V5028" s="46"/>
      <c r="W5028" s="46"/>
      <c r="X5028" s="46"/>
      <c r="Y5028" s="46"/>
    </row>
    <row r="5029" spans="1:25" ht="15" customHeight="1" x14ac:dyDescent="0.2">
      <c r="A5029" s="46"/>
      <c r="B5029" s="259"/>
      <c r="C5029" s="267" t="s">
        <v>24</v>
      </c>
      <c r="D5029" s="259" t="s">
        <v>25</v>
      </c>
      <c r="E5029" s="259" t="s">
        <v>26</v>
      </c>
      <c r="F5029" s="387" t="s">
        <v>917</v>
      </c>
      <c r="G5029" s="387"/>
      <c r="H5029" s="271" t="s">
        <v>27</v>
      </c>
      <c r="I5029" s="267" t="s">
        <v>28</v>
      </c>
      <c r="J5029" s="267" t="s">
        <v>29</v>
      </c>
      <c r="K5029" s="267" t="s">
        <v>30</v>
      </c>
      <c r="O5029" s="46"/>
      <c r="P5029" s="46"/>
      <c r="Q5029" s="46"/>
      <c r="R5029" s="46"/>
      <c r="S5029" s="46"/>
      <c r="T5029" s="46"/>
      <c r="U5029" s="46"/>
      <c r="V5029" s="46"/>
      <c r="W5029" s="46"/>
      <c r="X5029" s="46"/>
      <c r="Y5029" s="46"/>
    </row>
    <row r="5030" spans="1:25" ht="15" customHeight="1" x14ac:dyDescent="0.2">
      <c r="A5030" s="46"/>
      <c r="B5030" s="260" t="s">
        <v>918</v>
      </c>
      <c r="C5030" s="275" t="s">
        <v>2079</v>
      </c>
      <c r="D5030" s="260" t="s">
        <v>47</v>
      </c>
      <c r="E5030" s="260" t="s">
        <v>2080</v>
      </c>
      <c r="F5030" s="388" t="s">
        <v>3970</v>
      </c>
      <c r="G5030" s="388"/>
      <c r="H5030" s="274" t="s">
        <v>950</v>
      </c>
      <c r="I5030" s="277">
        <v>1</v>
      </c>
      <c r="J5030" s="276">
        <v>0.32</v>
      </c>
      <c r="K5030" s="276">
        <v>0.32</v>
      </c>
      <c r="O5030" s="46"/>
      <c r="P5030" s="46"/>
      <c r="Q5030" s="46"/>
      <c r="R5030" s="46"/>
      <c r="S5030" s="46"/>
      <c r="T5030" s="46"/>
      <c r="U5030" s="46"/>
      <c r="V5030" s="46"/>
      <c r="W5030" s="46"/>
      <c r="X5030" s="46"/>
      <c r="Y5030" s="46"/>
    </row>
    <row r="5031" spans="1:25" ht="15" customHeight="1" x14ac:dyDescent="0.2">
      <c r="A5031" s="46"/>
      <c r="B5031" s="262" t="s">
        <v>919</v>
      </c>
      <c r="C5031" s="284" t="s">
        <v>2081</v>
      </c>
      <c r="D5031" s="262" t="s">
        <v>47</v>
      </c>
      <c r="E5031" s="262" t="s">
        <v>2082</v>
      </c>
      <c r="F5031" s="389" t="s">
        <v>920</v>
      </c>
      <c r="G5031" s="389"/>
      <c r="H5031" s="283" t="s">
        <v>950</v>
      </c>
      <c r="I5031" s="286">
        <v>1.154E-2</v>
      </c>
      <c r="J5031" s="285">
        <v>28.39</v>
      </c>
      <c r="K5031" s="285">
        <v>0.32</v>
      </c>
      <c r="O5031" s="46"/>
      <c r="P5031" s="46"/>
      <c r="Q5031" s="46"/>
      <c r="R5031" s="46"/>
      <c r="S5031" s="46"/>
      <c r="T5031" s="46"/>
      <c r="U5031" s="46"/>
      <c r="V5031" s="46"/>
      <c r="W5031" s="46"/>
      <c r="X5031" s="46"/>
      <c r="Y5031" s="46"/>
    </row>
    <row r="5032" spans="1:25" ht="15" customHeight="1" x14ac:dyDescent="0.2">
      <c r="A5032" s="46"/>
      <c r="B5032" s="263"/>
      <c r="C5032" s="263"/>
      <c r="D5032" s="263"/>
      <c r="E5032" s="263"/>
      <c r="F5032" s="263" t="s">
        <v>924</v>
      </c>
      <c r="G5032" s="289">
        <v>0.32</v>
      </c>
      <c r="H5032" s="263" t="s">
        <v>925</v>
      </c>
      <c r="I5032" s="289">
        <v>0</v>
      </c>
      <c r="J5032" s="263" t="s">
        <v>926</v>
      </c>
      <c r="K5032" s="289">
        <v>0.32</v>
      </c>
      <c r="O5032" s="46"/>
      <c r="P5032" s="46"/>
      <c r="Q5032" s="46"/>
      <c r="R5032" s="46"/>
      <c r="S5032" s="46"/>
      <c r="T5032" s="46"/>
      <c r="U5032" s="46"/>
      <c r="V5032" s="46"/>
      <c r="W5032" s="46"/>
      <c r="X5032" s="46"/>
      <c r="Y5032" s="46"/>
    </row>
    <row r="5033" spans="1:25" ht="15" customHeight="1" thickBot="1" x14ac:dyDescent="0.25">
      <c r="A5033" s="46"/>
      <c r="B5033" s="263"/>
      <c r="C5033" s="263"/>
      <c r="D5033" s="263"/>
      <c r="E5033" s="263"/>
      <c r="F5033" s="263" t="s">
        <v>927</v>
      </c>
      <c r="G5033" s="289">
        <v>0.06</v>
      </c>
      <c r="H5033" s="263"/>
      <c r="I5033" s="386" t="s">
        <v>928</v>
      </c>
      <c r="J5033" s="386"/>
      <c r="K5033" s="289">
        <v>0.38</v>
      </c>
      <c r="O5033" s="46"/>
      <c r="P5033" s="46"/>
      <c r="Q5033" s="46"/>
      <c r="R5033" s="46"/>
      <c r="S5033" s="46"/>
      <c r="T5033" s="46"/>
      <c r="U5033" s="46"/>
      <c r="V5033" s="46"/>
      <c r="W5033" s="46"/>
      <c r="X5033" s="46"/>
      <c r="Y5033" s="46"/>
    </row>
    <row r="5034" spans="1:25" ht="15" customHeight="1" thickTop="1" x14ac:dyDescent="0.2">
      <c r="A5034" s="46"/>
      <c r="B5034" s="278"/>
      <c r="C5034" s="278"/>
      <c r="D5034" s="278"/>
      <c r="E5034" s="278"/>
      <c r="F5034" s="278"/>
      <c r="G5034" s="278"/>
      <c r="H5034" s="278"/>
      <c r="I5034" s="278"/>
      <c r="J5034" s="278"/>
      <c r="K5034" s="278"/>
      <c r="O5034" s="46"/>
      <c r="P5034" s="46"/>
      <c r="Q5034" s="46"/>
      <c r="R5034" s="46"/>
      <c r="S5034" s="46"/>
      <c r="T5034" s="46"/>
      <c r="U5034" s="46"/>
      <c r="V5034" s="46"/>
      <c r="W5034" s="46"/>
      <c r="X5034" s="46"/>
      <c r="Y5034" s="46"/>
    </row>
    <row r="5035" spans="1:25" ht="15" customHeight="1" x14ac:dyDescent="0.2">
      <c r="A5035" s="46"/>
      <c r="B5035" s="259"/>
      <c r="C5035" s="267" t="s">
        <v>24</v>
      </c>
      <c r="D5035" s="259" t="s">
        <v>25</v>
      </c>
      <c r="E5035" s="259" t="s">
        <v>26</v>
      </c>
      <c r="F5035" s="387" t="s">
        <v>917</v>
      </c>
      <c r="G5035" s="387"/>
      <c r="H5035" s="271" t="s">
        <v>27</v>
      </c>
      <c r="I5035" s="267" t="s">
        <v>28</v>
      </c>
      <c r="J5035" s="267" t="s">
        <v>29</v>
      </c>
      <c r="K5035" s="267" t="s">
        <v>30</v>
      </c>
      <c r="O5035" s="46"/>
      <c r="P5035" s="46"/>
      <c r="Q5035" s="46"/>
      <c r="R5035" s="46"/>
      <c r="S5035" s="46"/>
      <c r="T5035" s="46"/>
      <c r="U5035" s="46"/>
      <c r="V5035" s="46"/>
      <c r="W5035" s="46"/>
      <c r="X5035" s="46"/>
      <c r="Y5035" s="46"/>
    </row>
    <row r="5036" spans="1:25" ht="15" customHeight="1" x14ac:dyDescent="0.2">
      <c r="A5036" s="46"/>
      <c r="B5036" s="260" t="s">
        <v>918</v>
      </c>
      <c r="C5036" s="275" t="s">
        <v>2083</v>
      </c>
      <c r="D5036" s="260" t="s">
        <v>47</v>
      </c>
      <c r="E5036" s="260" t="s">
        <v>2084</v>
      </c>
      <c r="F5036" s="388" t="s">
        <v>3970</v>
      </c>
      <c r="G5036" s="388"/>
      <c r="H5036" s="274" t="s">
        <v>950</v>
      </c>
      <c r="I5036" s="277">
        <v>1</v>
      </c>
      <c r="J5036" s="276">
        <v>0.46</v>
      </c>
      <c r="K5036" s="276">
        <v>0.46</v>
      </c>
      <c r="O5036" s="46"/>
      <c r="P5036" s="46"/>
      <c r="Q5036" s="46"/>
      <c r="R5036" s="46"/>
      <c r="S5036" s="46"/>
      <c r="T5036" s="46"/>
      <c r="U5036" s="46"/>
      <c r="V5036" s="46"/>
      <c r="W5036" s="46"/>
      <c r="X5036" s="46"/>
      <c r="Y5036" s="46"/>
    </row>
    <row r="5037" spans="1:25" ht="15" customHeight="1" x14ac:dyDescent="0.2">
      <c r="A5037" s="46"/>
      <c r="B5037" s="262" t="s">
        <v>919</v>
      </c>
      <c r="C5037" s="284" t="s">
        <v>2085</v>
      </c>
      <c r="D5037" s="262" t="s">
        <v>47</v>
      </c>
      <c r="E5037" s="262" t="s">
        <v>2086</v>
      </c>
      <c r="F5037" s="389" t="s">
        <v>920</v>
      </c>
      <c r="G5037" s="389"/>
      <c r="H5037" s="283" t="s">
        <v>950</v>
      </c>
      <c r="I5037" s="286">
        <v>1.6369999999999999E-2</v>
      </c>
      <c r="J5037" s="285">
        <v>28.3</v>
      </c>
      <c r="K5037" s="285">
        <v>0.46</v>
      </c>
      <c r="O5037" s="46"/>
      <c r="P5037" s="46"/>
      <c r="Q5037" s="46"/>
      <c r="R5037" s="46"/>
      <c r="S5037" s="46"/>
      <c r="T5037" s="46"/>
      <c r="U5037" s="46"/>
      <c r="V5037" s="46"/>
      <c r="W5037" s="46"/>
      <c r="X5037" s="46"/>
      <c r="Y5037" s="46"/>
    </row>
    <row r="5038" spans="1:25" ht="15" customHeight="1" x14ac:dyDescent="0.2">
      <c r="A5038" s="46"/>
      <c r="B5038" s="263"/>
      <c r="C5038" s="263"/>
      <c r="D5038" s="263"/>
      <c r="E5038" s="263"/>
      <c r="F5038" s="263" t="s">
        <v>924</v>
      </c>
      <c r="G5038" s="289">
        <v>0.46</v>
      </c>
      <c r="H5038" s="263" t="s">
        <v>925</v>
      </c>
      <c r="I5038" s="289">
        <v>0</v>
      </c>
      <c r="J5038" s="263" t="s">
        <v>926</v>
      </c>
      <c r="K5038" s="289">
        <v>0.46</v>
      </c>
      <c r="O5038" s="46"/>
      <c r="P5038" s="46"/>
      <c r="Q5038" s="46"/>
      <c r="R5038" s="46"/>
      <c r="S5038" s="46"/>
      <c r="T5038" s="46"/>
      <c r="U5038" s="46"/>
      <c r="V5038" s="46"/>
      <c r="W5038" s="46"/>
      <c r="X5038" s="46"/>
      <c r="Y5038" s="46"/>
    </row>
    <row r="5039" spans="1:25" ht="15" customHeight="1" thickBot="1" x14ac:dyDescent="0.25">
      <c r="A5039" s="46"/>
      <c r="B5039" s="263"/>
      <c r="C5039" s="263"/>
      <c r="D5039" s="263"/>
      <c r="E5039" s="263"/>
      <c r="F5039" s="263" t="s">
        <v>927</v>
      </c>
      <c r="G5039" s="289">
        <v>0.09</v>
      </c>
      <c r="H5039" s="263"/>
      <c r="I5039" s="386" t="s">
        <v>928</v>
      </c>
      <c r="J5039" s="386"/>
      <c r="K5039" s="289">
        <v>0.55000000000000004</v>
      </c>
      <c r="O5039" s="46"/>
      <c r="P5039" s="46"/>
      <c r="Q5039" s="46"/>
      <c r="R5039" s="46"/>
      <c r="S5039" s="46"/>
      <c r="T5039" s="46"/>
      <c r="U5039" s="46"/>
      <c r="V5039" s="46"/>
      <c r="W5039" s="46"/>
      <c r="X5039" s="46"/>
      <c r="Y5039" s="46"/>
    </row>
    <row r="5040" spans="1:25" ht="15" customHeight="1" thickTop="1" x14ac:dyDescent="0.2">
      <c r="A5040" s="46"/>
      <c r="B5040" s="278"/>
      <c r="C5040" s="278"/>
      <c r="D5040" s="278"/>
      <c r="E5040" s="278"/>
      <c r="F5040" s="278"/>
      <c r="G5040" s="278"/>
      <c r="H5040" s="278"/>
      <c r="I5040" s="278"/>
      <c r="J5040" s="278"/>
      <c r="K5040" s="278"/>
      <c r="O5040" s="46"/>
      <c r="P5040" s="46"/>
      <c r="Q5040" s="46"/>
      <c r="R5040" s="46"/>
      <c r="S5040" s="46"/>
      <c r="T5040" s="46"/>
      <c r="U5040" s="46"/>
      <c r="V5040" s="46"/>
      <c r="W5040" s="46"/>
      <c r="X5040" s="46"/>
      <c r="Y5040" s="46"/>
    </row>
    <row r="5041" spans="1:25" ht="15" customHeight="1" x14ac:dyDescent="0.2">
      <c r="A5041" s="46"/>
      <c r="B5041" s="259"/>
      <c r="C5041" s="267" t="s">
        <v>24</v>
      </c>
      <c r="D5041" s="259" t="s">
        <v>25</v>
      </c>
      <c r="E5041" s="259" t="s">
        <v>26</v>
      </c>
      <c r="F5041" s="387" t="s">
        <v>917</v>
      </c>
      <c r="G5041" s="387"/>
      <c r="H5041" s="271" t="s">
        <v>27</v>
      </c>
      <c r="I5041" s="267" t="s">
        <v>28</v>
      </c>
      <c r="J5041" s="267" t="s">
        <v>29</v>
      </c>
      <c r="K5041" s="267" t="s">
        <v>30</v>
      </c>
      <c r="O5041" s="46"/>
      <c r="P5041" s="46"/>
      <c r="Q5041" s="46"/>
      <c r="R5041" s="46"/>
      <c r="S5041" s="46"/>
      <c r="T5041" s="46"/>
      <c r="U5041" s="46"/>
      <c r="V5041" s="46"/>
      <c r="W5041" s="46"/>
      <c r="X5041" s="46"/>
      <c r="Y5041" s="46"/>
    </row>
    <row r="5042" spans="1:25" ht="15" customHeight="1" x14ac:dyDescent="0.2">
      <c r="A5042" s="46"/>
      <c r="B5042" s="260" t="s">
        <v>918</v>
      </c>
      <c r="C5042" s="275" t="s">
        <v>2087</v>
      </c>
      <c r="D5042" s="260" t="s">
        <v>47</v>
      </c>
      <c r="E5042" s="260" t="s">
        <v>2088</v>
      </c>
      <c r="F5042" s="388" t="s">
        <v>3970</v>
      </c>
      <c r="G5042" s="388"/>
      <c r="H5042" s="274" t="s">
        <v>950</v>
      </c>
      <c r="I5042" s="277">
        <v>1</v>
      </c>
      <c r="J5042" s="276">
        <v>0.47</v>
      </c>
      <c r="K5042" s="276">
        <v>0.47</v>
      </c>
      <c r="O5042" s="46"/>
      <c r="P5042" s="46"/>
      <c r="Q5042" s="46"/>
      <c r="R5042" s="46"/>
      <c r="S5042" s="46"/>
      <c r="T5042" s="46"/>
      <c r="U5042" s="46"/>
      <c r="V5042" s="46"/>
      <c r="W5042" s="46"/>
      <c r="X5042" s="46"/>
      <c r="Y5042" s="46"/>
    </row>
    <row r="5043" spans="1:25" ht="15" customHeight="1" x14ac:dyDescent="0.2">
      <c r="A5043" s="46"/>
      <c r="B5043" s="262" t="s">
        <v>919</v>
      </c>
      <c r="C5043" s="284" t="s">
        <v>2089</v>
      </c>
      <c r="D5043" s="262" t="s">
        <v>47</v>
      </c>
      <c r="E5043" s="262" t="s">
        <v>2090</v>
      </c>
      <c r="F5043" s="389" t="s">
        <v>920</v>
      </c>
      <c r="G5043" s="389"/>
      <c r="H5043" s="283" t="s">
        <v>950</v>
      </c>
      <c r="I5043" s="286">
        <v>1.6369999999999999E-2</v>
      </c>
      <c r="J5043" s="285">
        <v>28.73</v>
      </c>
      <c r="K5043" s="285">
        <v>0.47</v>
      </c>
      <c r="O5043" s="46"/>
      <c r="P5043" s="46"/>
      <c r="Q5043" s="46"/>
      <c r="R5043" s="46"/>
      <c r="S5043" s="46"/>
      <c r="T5043" s="46"/>
      <c r="U5043" s="46"/>
      <c r="V5043" s="46"/>
      <c r="W5043" s="46"/>
      <c r="X5043" s="46"/>
      <c r="Y5043" s="46"/>
    </row>
    <row r="5044" spans="1:25" ht="15" customHeight="1" x14ac:dyDescent="0.2">
      <c r="A5044" s="46"/>
      <c r="B5044" s="263"/>
      <c r="C5044" s="263"/>
      <c r="D5044" s="263"/>
      <c r="E5044" s="263"/>
      <c r="F5044" s="263" t="s">
        <v>924</v>
      </c>
      <c r="G5044" s="289">
        <v>0.47</v>
      </c>
      <c r="H5044" s="263" t="s">
        <v>925</v>
      </c>
      <c r="I5044" s="289">
        <v>0</v>
      </c>
      <c r="J5044" s="263" t="s">
        <v>926</v>
      </c>
      <c r="K5044" s="289">
        <v>0.47</v>
      </c>
      <c r="O5044" s="46"/>
      <c r="P5044" s="46"/>
      <c r="Q5044" s="46"/>
      <c r="R5044" s="46"/>
      <c r="S5044" s="46"/>
      <c r="T5044" s="46"/>
      <c r="U5044" s="46"/>
      <c r="V5044" s="46"/>
      <c r="W5044" s="46"/>
      <c r="X5044" s="46"/>
      <c r="Y5044" s="46"/>
    </row>
    <row r="5045" spans="1:25" ht="15" customHeight="1" thickBot="1" x14ac:dyDescent="0.25">
      <c r="A5045" s="46"/>
      <c r="B5045" s="263"/>
      <c r="C5045" s="263"/>
      <c r="D5045" s="263"/>
      <c r="E5045" s="263"/>
      <c r="F5045" s="263" t="s">
        <v>927</v>
      </c>
      <c r="G5045" s="289">
        <v>0.09</v>
      </c>
      <c r="H5045" s="263"/>
      <c r="I5045" s="386" t="s">
        <v>928</v>
      </c>
      <c r="J5045" s="386"/>
      <c r="K5045" s="289">
        <v>0.56000000000000005</v>
      </c>
      <c r="O5045" s="46"/>
      <c r="P5045" s="46"/>
      <c r="Q5045" s="46"/>
      <c r="R5045" s="46"/>
      <c r="S5045" s="46"/>
      <c r="T5045" s="46"/>
      <c r="U5045" s="46"/>
      <c r="V5045" s="46"/>
      <c r="W5045" s="46"/>
      <c r="X5045" s="46"/>
      <c r="Y5045" s="46"/>
    </row>
    <row r="5046" spans="1:25" ht="15" customHeight="1" thickTop="1" x14ac:dyDescent="0.2">
      <c r="A5046" s="46"/>
      <c r="B5046" s="278"/>
      <c r="C5046" s="278"/>
      <c r="D5046" s="278"/>
      <c r="E5046" s="278"/>
      <c r="F5046" s="278"/>
      <c r="G5046" s="278"/>
      <c r="H5046" s="278"/>
      <c r="I5046" s="278"/>
      <c r="J5046" s="278"/>
      <c r="K5046" s="278"/>
      <c r="O5046" s="46"/>
      <c r="P5046" s="46"/>
      <c r="Q5046" s="46"/>
      <c r="R5046" s="46"/>
      <c r="S5046" s="46"/>
      <c r="T5046" s="46"/>
      <c r="U5046" s="46"/>
      <c r="V5046" s="46"/>
      <c r="W5046" s="46"/>
      <c r="X5046" s="46"/>
      <c r="Y5046" s="46"/>
    </row>
    <row r="5047" spans="1:25" ht="15" customHeight="1" x14ac:dyDescent="0.2">
      <c r="A5047" s="46"/>
      <c r="B5047" s="259"/>
      <c r="C5047" s="267" t="s">
        <v>24</v>
      </c>
      <c r="D5047" s="259" t="s">
        <v>25</v>
      </c>
      <c r="E5047" s="259" t="s">
        <v>26</v>
      </c>
      <c r="F5047" s="387" t="s">
        <v>917</v>
      </c>
      <c r="G5047" s="387"/>
      <c r="H5047" s="271" t="s">
        <v>27</v>
      </c>
      <c r="I5047" s="267" t="s">
        <v>28</v>
      </c>
      <c r="J5047" s="267" t="s">
        <v>29</v>
      </c>
      <c r="K5047" s="267" t="s">
        <v>30</v>
      </c>
      <c r="O5047" s="46"/>
      <c r="P5047" s="46"/>
      <c r="Q5047" s="46"/>
      <c r="R5047" s="46"/>
      <c r="S5047" s="46"/>
      <c r="T5047" s="46"/>
      <c r="U5047" s="46"/>
      <c r="V5047" s="46"/>
      <c r="W5047" s="46"/>
      <c r="X5047" s="46"/>
      <c r="Y5047" s="46"/>
    </row>
    <row r="5048" spans="1:25" ht="15" customHeight="1" x14ac:dyDescent="0.2">
      <c r="A5048" s="46"/>
      <c r="B5048" s="260" t="s">
        <v>918</v>
      </c>
      <c r="C5048" s="275" t="s">
        <v>2091</v>
      </c>
      <c r="D5048" s="260" t="s">
        <v>47</v>
      </c>
      <c r="E5048" s="260" t="s">
        <v>2092</v>
      </c>
      <c r="F5048" s="388" t="s">
        <v>3970</v>
      </c>
      <c r="G5048" s="388"/>
      <c r="H5048" s="274" t="s">
        <v>950</v>
      </c>
      <c r="I5048" s="277">
        <v>1</v>
      </c>
      <c r="J5048" s="276">
        <v>0.32</v>
      </c>
      <c r="K5048" s="276">
        <v>0.32</v>
      </c>
      <c r="O5048" s="46"/>
      <c r="P5048" s="46"/>
      <c r="Q5048" s="46"/>
      <c r="R5048" s="46"/>
      <c r="S5048" s="46"/>
      <c r="T5048" s="46"/>
      <c r="U5048" s="46"/>
      <c r="V5048" s="46"/>
      <c r="W5048" s="46"/>
      <c r="X5048" s="46"/>
      <c r="Y5048" s="46"/>
    </row>
    <row r="5049" spans="1:25" ht="15" customHeight="1" x14ac:dyDescent="0.2">
      <c r="A5049" s="46"/>
      <c r="B5049" s="262" t="s">
        <v>919</v>
      </c>
      <c r="C5049" s="284" t="s">
        <v>2093</v>
      </c>
      <c r="D5049" s="262" t="s">
        <v>47</v>
      </c>
      <c r="E5049" s="262" t="s">
        <v>2094</v>
      </c>
      <c r="F5049" s="389" t="s">
        <v>920</v>
      </c>
      <c r="G5049" s="389"/>
      <c r="H5049" s="283" t="s">
        <v>950</v>
      </c>
      <c r="I5049" s="286">
        <v>1.154E-2</v>
      </c>
      <c r="J5049" s="285">
        <v>28.3</v>
      </c>
      <c r="K5049" s="285">
        <v>0.32</v>
      </c>
      <c r="O5049" s="46"/>
      <c r="P5049" s="46"/>
      <c r="Q5049" s="46"/>
      <c r="R5049" s="46"/>
      <c r="S5049" s="46"/>
      <c r="T5049" s="46"/>
      <c r="U5049" s="46"/>
      <c r="V5049" s="46"/>
      <c r="W5049" s="46"/>
      <c r="X5049" s="46"/>
      <c r="Y5049" s="46"/>
    </row>
    <row r="5050" spans="1:25" ht="15" customHeight="1" x14ac:dyDescent="0.2">
      <c r="A5050" s="46"/>
      <c r="B5050" s="263"/>
      <c r="C5050" s="263"/>
      <c r="D5050" s="263"/>
      <c r="E5050" s="263"/>
      <c r="F5050" s="263" t="s">
        <v>924</v>
      </c>
      <c r="G5050" s="289">
        <v>0.32</v>
      </c>
      <c r="H5050" s="263" t="s">
        <v>925</v>
      </c>
      <c r="I5050" s="289">
        <v>0</v>
      </c>
      <c r="J5050" s="263" t="s">
        <v>926</v>
      </c>
      <c r="K5050" s="289">
        <v>0.32</v>
      </c>
      <c r="O5050" s="46"/>
      <c r="P5050" s="46"/>
      <c r="Q5050" s="46"/>
      <c r="R5050" s="46"/>
      <c r="S5050" s="46"/>
      <c r="T5050" s="46"/>
      <c r="U5050" s="46"/>
      <c r="V5050" s="46"/>
      <c r="W5050" s="46"/>
      <c r="X5050" s="46"/>
      <c r="Y5050" s="46"/>
    </row>
    <row r="5051" spans="1:25" ht="15" customHeight="1" thickBot="1" x14ac:dyDescent="0.25">
      <c r="A5051" s="46"/>
      <c r="B5051" s="263"/>
      <c r="C5051" s="263"/>
      <c r="D5051" s="263"/>
      <c r="E5051" s="263"/>
      <c r="F5051" s="263" t="s">
        <v>927</v>
      </c>
      <c r="G5051" s="289">
        <v>0.06</v>
      </c>
      <c r="H5051" s="263"/>
      <c r="I5051" s="386" t="s">
        <v>928</v>
      </c>
      <c r="J5051" s="386"/>
      <c r="K5051" s="289">
        <v>0.38</v>
      </c>
      <c r="O5051" s="46"/>
      <c r="P5051" s="46"/>
      <c r="Q5051" s="46"/>
      <c r="R5051" s="46"/>
      <c r="S5051" s="46"/>
      <c r="T5051" s="46"/>
      <c r="U5051" s="46"/>
      <c r="V5051" s="46"/>
      <c r="W5051" s="46"/>
      <c r="X5051" s="46"/>
      <c r="Y5051" s="46"/>
    </row>
    <row r="5052" spans="1:25" ht="15" customHeight="1" thickTop="1" x14ac:dyDescent="0.2">
      <c r="A5052" s="46"/>
      <c r="B5052" s="278"/>
      <c r="C5052" s="278"/>
      <c r="D5052" s="278"/>
      <c r="E5052" s="278"/>
      <c r="F5052" s="278"/>
      <c r="G5052" s="278"/>
      <c r="H5052" s="278"/>
      <c r="I5052" s="278"/>
      <c r="J5052" s="278"/>
      <c r="K5052" s="278"/>
      <c r="O5052" s="46"/>
      <c r="P5052" s="46"/>
      <c r="Q5052" s="46"/>
      <c r="R5052" s="46"/>
      <c r="S5052" s="46"/>
      <c r="T5052" s="46"/>
      <c r="U5052" s="46"/>
      <c r="V5052" s="46"/>
      <c r="W5052" s="46"/>
      <c r="X5052" s="46"/>
      <c r="Y5052" s="46"/>
    </row>
    <row r="5053" spans="1:25" ht="15" customHeight="1" x14ac:dyDescent="0.2">
      <c r="A5053" s="46"/>
      <c r="B5053" s="259"/>
      <c r="C5053" s="267" t="s">
        <v>24</v>
      </c>
      <c r="D5053" s="259" t="s">
        <v>25</v>
      </c>
      <c r="E5053" s="259" t="s">
        <v>26</v>
      </c>
      <c r="F5053" s="387" t="s">
        <v>917</v>
      </c>
      <c r="G5053" s="387"/>
      <c r="H5053" s="271" t="s">
        <v>27</v>
      </c>
      <c r="I5053" s="267" t="s">
        <v>28</v>
      </c>
      <c r="J5053" s="267" t="s">
        <v>29</v>
      </c>
      <c r="K5053" s="267" t="s">
        <v>30</v>
      </c>
      <c r="O5053" s="46"/>
      <c r="P5053" s="46"/>
      <c r="Q5053" s="46"/>
      <c r="R5053" s="46"/>
      <c r="S5053" s="46"/>
      <c r="T5053" s="46"/>
      <c r="U5053" s="46"/>
      <c r="V5053" s="46"/>
      <c r="W5053" s="46"/>
      <c r="X5053" s="46"/>
      <c r="Y5053" s="46"/>
    </row>
    <row r="5054" spans="1:25" ht="15" customHeight="1" x14ac:dyDescent="0.2">
      <c r="A5054" s="46"/>
      <c r="B5054" s="260" t="s">
        <v>918</v>
      </c>
      <c r="C5054" s="275" t="s">
        <v>2095</v>
      </c>
      <c r="D5054" s="260" t="s">
        <v>47</v>
      </c>
      <c r="E5054" s="260" t="s">
        <v>2096</v>
      </c>
      <c r="F5054" s="388" t="s">
        <v>3970</v>
      </c>
      <c r="G5054" s="388"/>
      <c r="H5054" s="274" t="s">
        <v>950</v>
      </c>
      <c r="I5054" s="277">
        <v>1</v>
      </c>
      <c r="J5054" s="276">
        <v>0.26</v>
      </c>
      <c r="K5054" s="276">
        <v>0.26</v>
      </c>
      <c r="O5054" s="46"/>
      <c r="P5054" s="46"/>
      <c r="Q5054" s="46"/>
      <c r="R5054" s="46"/>
      <c r="S5054" s="46"/>
      <c r="T5054" s="46"/>
      <c r="U5054" s="46"/>
      <c r="V5054" s="46"/>
      <c r="W5054" s="46"/>
      <c r="X5054" s="46"/>
      <c r="Y5054" s="46"/>
    </row>
    <row r="5055" spans="1:25" ht="15" customHeight="1" x14ac:dyDescent="0.2">
      <c r="A5055" s="46"/>
      <c r="B5055" s="262" t="s">
        <v>919</v>
      </c>
      <c r="C5055" s="284" t="s">
        <v>2097</v>
      </c>
      <c r="D5055" s="262" t="s">
        <v>47</v>
      </c>
      <c r="E5055" s="262" t="s">
        <v>2098</v>
      </c>
      <c r="F5055" s="389" t="s">
        <v>920</v>
      </c>
      <c r="G5055" s="389"/>
      <c r="H5055" s="283" t="s">
        <v>950</v>
      </c>
      <c r="I5055" s="286">
        <v>1.154E-2</v>
      </c>
      <c r="J5055" s="285">
        <v>22.72</v>
      </c>
      <c r="K5055" s="285">
        <v>0.26</v>
      </c>
      <c r="O5055" s="46"/>
      <c r="P5055" s="46"/>
      <c r="Q5055" s="46"/>
      <c r="R5055" s="46"/>
      <c r="S5055" s="46"/>
      <c r="T5055" s="46"/>
      <c r="U5055" s="46"/>
      <c r="V5055" s="46"/>
      <c r="W5055" s="46"/>
      <c r="X5055" s="46"/>
      <c r="Y5055" s="46"/>
    </row>
    <row r="5056" spans="1:25" ht="15" customHeight="1" x14ac:dyDescent="0.2">
      <c r="A5056" s="46"/>
      <c r="B5056" s="263"/>
      <c r="C5056" s="263"/>
      <c r="D5056" s="263"/>
      <c r="E5056" s="263"/>
      <c r="F5056" s="263" t="s">
        <v>924</v>
      </c>
      <c r="G5056" s="289">
        <v>0.26</v>
      </c>
      <c r="H5056" s="263" t="s">
        <v>925</v>
      </c>
      <c r="I5056" s="289">
        <v>0</v>
      </c>
      <c r="J5056" s="263" t="s">
        <v>926</v>
      </c>
      <c r="K5056" s="289">
        <v>0.26</v>
      </c>
      <c r="O5056" s="46"/>
      <c r="P5056" s="46"/>
      <c r="Q5056" s="46"/>
      <c r="R5056" s="46"/>
      <c r="S5056" s="46"/>
      <c r="T5056" s="46"/>
      <c r="U5056" s="46"/>
      <c r="V5056" s="46"/>
      <c r="W5056" s="46"/>
      <c r="X5056" s="46"/>
      <c r="Y5056" s="46"/>
    </row>
    <row r="5057" spans="1:25" ht="15" customHeight="1" thickBot="1" x14ac:dyDescent="0.25">
      <c r="A5057" s="46"/>
      <c r="B5057" s="263"/>
      <c r="C5057" s="263"/>
      <c r="D5057" s="263"/>
      <c r="E5057" s="263"/>
      <c r="F5057" s="263" t="s">
        <v>927</v>
      </c>
      <c r="G5057" s="289">
        <v>0.05</v>
      </c>
      <c r="H5057" s="263"/>
      <c r="I5057" s="386" t="s">
        <v>928</v>
      </c>
      <c r="J5057" s="386"/>
      <c r="K5057" s="289">
        <v>0.31</v>
      </c>
      <c r="O5057" s="46"/>
      <c r="P5057" s="46"/>
      <c r="Q5057" s="46"/>
      <c r="R5057" s="46"/>
      <c r="S5057" s="46"/>
      <c r="T5057" s="46"/>
      <c r="U5057" s="46"/>
      <c r="V5057" s="46"/>
      <c r="W5057" s="46"/>
      <c r="X5057" s="46"/>
      <c r="Y5057" s="46"/>
    </row>
    <row r="5058" spans="1:25" ht="15" customHeight="1" thickTop="1" x14ac:dyDescent="0.2">
      <c r="A5058" s="46"/>
      <c r="B5058" s="278"/>
      <c r="C5058" s="278"/>
      <c r="D5058" s="278"/>
      <c r="E5058" s="278"/>
      <c r="F5058" s="278"/>
      <c r="G5058" s="278"/>
      <c r="H5058" s="278"/>
      <c r="I5058" s="278"/>
      <c r="J5058" s="278"/>
      <c r="K5058" s="278"/>
      <c r="O5058" s="46"/>
      <c r="P5058" s="46"/>
      <c r="Q5058" s="46"/>
      <c r="R5058" s="46"/>
      <c r="S5058" s="46"/>
      <c r="T5058" s="46"/>
      <c r="U5058" s="46"/>
      <c r="V5058" s="46"/>
      <c r="W5058" s="46"/>
      <c r="X5058" s="46"/>
      <c r="Y5058" s="46"/>
    </row>
    <row r="5059" spans="1:25" ht="15" customHeight="1" x14ac:dyDescent="0.2">
      <c r="A5059" s="46"/>
      <c r="B5059" s="259"/>
      <c r="C5059" s="267" t="s">
        <v>24</v>
      </c>
      <c r="D5059" s="259" t="s">
        <v>25</v>
      </c>
      <c r="E5059" s="259" t="s">
        <v>26</v>
      </c>
      <c r="F5059" s="387" t="s">
        <v>917</v>
      </c>
      <c r="G5059" s="387"/>
      <c r="H5059" s="271" t="s">
        <v>27</v>
      </c>
      <c r="I5059" s="267" t="s">
        <v>28</v>
      </c>
      <c r="J5059" s="267" t="s">
        <v>29</v>
      </c>
      <c r="K5059" s="267" t="s">
        <v>30</v>
      </c>
      <c r="O5059" s="46"/>
      <c r="P5059" s="46"/>
      <c r="Q5059" s="46"/>
      <c r="R5059" s="46"/>
      <c r="S5059" s="46"/>
      <c r="T5059" s="46"/>
      <c r="U5059" s="46"/>
      <c r="V5059" s="46"/>
      <c r="W5059" s="46"/>
      <c r="X5059" s="46"/>
      <c r="Y5059" s="46"/>
    </row>
    <row r="5060" spans="1:25" ht="15" customHeight="1" x14ac:dyDescent="0.2">
      <c r="A5060" s="46"/>
      <c r="B5060" s="260" t="s">
        <v>918</v>
      </c>
      <c r="C5060" s="275" t="s">
        <v>2099</v>
      </c>
      <c r="D5060" s="260" t="s">
        <v>47</v>
      </c>
      <c r="E5060" s="260" t="s">
        <v>2100</v>
      </c>
      <c r="F5060" s="388" t="s">
        <v>3970</v>
      </c>
      <c r="G5060" s="388"/>
      <c r="H5060" s="274" t="s">
        <v>950</v>
      </c>
      <c r="I5060" s="277">
        <v>1</v>
      </c>
      <c r="J5060" s="276">
        <v>0.65</v>
      </c>
      <c r="K5060" s="276">
        <v>0.65</v>
      </c>
      <c r="O5060" s="46"/>
      <c r="P5060" s="46"/>
      <c r="Q5060" s="46"/>
      <c r="R5060" s="46"/>
      <c r="S5060" s="46"/>
      <c r="T5060" s="46"/>
      <c r="U5060" s="46"/>
      <c r="V5060" s="46"/>
      <c r="W5060" s="46"/>
      <c r="X5060" s="46"/>
      <c r="Y5060" s="46"/>
    </row>
    <row r="5061" spans="1:25" ht="15" customHeight="1" x14ac:dyDescent="0.2">
      <c r="A5061" s="46"/>
      <c r="B5061" s="262" t="s">
        <v>919</v>
      </c>
      <c r="C5061" s="284" t="s">
        <v>2101</v>
      </c>
      <c r="D5061" s="262" t="s">
        <v>47</v>
      </c>
      <c r="E5061" s="262" t="s">
        <v>2102</v>
      </c>
      <c r="F5061" s="389" t="s">
        <v>920</v>
      </c>
      <c r="G5061" s="389"/>
      <c r="H5061" s="283" t="s">
        <v>950</v>
      </c>
      <c r="I5061" s="286">
        <v>2.12E-2</v>
      </c>
      <c r="J5061" s="285">
        <v>30.72</v>
      </c>
      <c r="K5061" s="285">
        <v>0.65</v>
      </c>
      <c r="O5061" s="46"/>
      <c r="P5061" s="46"/>
      <c r="Q5061" s="46"/>
      <c r="R5061" s="46"/>
      <c r="S5061" s="46"/>
      <c r="T5061" s="46"/>
      <c r="U5061" s="46"/>
      <c r="V5061" s="46"/>
      <c r="W5061" s="46"/>
      <c r="X5061" s="46"/>
      <c r="Y5061" s="46"/>
    </row>
    <row r="5062" spans="1:25" ht="15" customHeight="1" x14ac:dyDescent="0.2">
      <c r="A5062" s="46"/>
      <c r="B5062" s="263"/>
      <c r="C5062" s="263"/>
      <c r="D5062" s="263"/>
      <c r="E5062" s="263"/>
      <c r="F5062" s="263" t="s">
        <v>924</v>
      </c>
      <c r="G5062" s="289">
        <v>0.65</v>
      </c>
      <c r="H5062" s="263" t="s">
        <v>925</v>
      </c>
      <c r="I5062" s="289">
        <v>0</v>
      </c>
      <c r="J5062" s="263" t="s">
        <v>926</v>
      </c>
      <c r="K5062" s="289">
        <v>0.65</v>
      </c>
      <c r="O5062" s="46"/>
      <c r="P5062" s="46"/>
      <c r="Q5062" s="46"/>
      <c r="R5062" s="46"/>
      <c r="S5062" s="46"/>
      <c r="T5062" s="46"/>
      <c r="U5062" s="46"/>
      <c r="V5062" s="46"/>
      <c r="W5062" s="46"/>
      <c r="X5062" s="46"/>
      <c r="Y5062" s="46"/>
    </row>
    <row r="5063" spans="1:25" ht="15" customHeight="1" thickBot="1" x14ac:dyDescent="0.25">
      <c r="A5063" s="46"/>
      <c r="B5063" s="263"/>
      <c r="C5063" s="263"/>
      <c r="D5063" s="263"/>
      <c r="E5063" s="263"/>
      <c r="F5063" s="263" t="s">
        <v>927</v>
      </c>
      <c r="G5063" s="289">
        <v>0.13</v>
      </c>
      <c r="H5063" s="263"/>
      <c r="I5063" s="386" t="s">
        <v>928</v>
      </c>
      <c r="J5063" s="386"/>
      <c r="K5063" s="289">
        <v>0.78</v>
      </c>
      <c r="O5063" s="46"/>
      <c r="P5063" s="46"/>
      <c r="Q5063" s="46"/>
      <c r="R5063" s="46"/>
      <c r="S5063" s="46"/>
      <c r="T5063" s="46"/>
      <c r="U5063" s="46"/>
      <c r="V5063" s="46"/>
      <c r="W5063" s="46"/>
      <c r="X5063" s="46"/>
      <c r="Y5063" s="46"/>
    </row>
    <row r="5064" spans="1:25" ht="15" customHeight="1" thickTop="1" x14ac:dyDescent="0.2">
      <c r="A5064" s="46"/>
      <c r="B5064" s="278"/>
      <c r="C5064" s="278"/>
      <c r="D5064" s="278"/>
      <c r="E5064" s="278"/>
      <c r="F5064" s="278"/>
      <c r="G5064" s="278"/>
      <c r="H5064" s="278"/>
      <c r="I5064" s="278"/>
      <c r="J5064" s="278"/>
      <c r="K5064" s="278"/>
      <c r="O5064" s="46"/>
      <c r="P5064" s="46"/>
      <c r="Q5064" s="46"/>
      <c r="R5064" s="46"/>
      <c r="S5064" s="46"/>
      <c r="T5064" s="46"/>
      <c r="U5064" s="46"/>
      <c r="V5064" s="46"/>
      <c r="W5064" s="46"/>
      <c r="X5064" s="46"/>
      <c r="Y5064" s="46"/>
    </row>
    <row r="5065" spans="1:25" ht="15" customHeight="1" x14ac:dyDescent="0.2">
      <c r="A5065" s="46"/>
      <c r="B5065" s="259"/>
      <c r="C5065" s="267" t="s">
        <v>24</v>
      </c>
      <c r="D5065" s="259" t="s">
        <v>25</v>
      </c>
      <c r="E5065" s="259" t="s">
        <v>26</v>
      </c>
      <c r="F5065" s="387" t="s">
        <v>917</v>
      </c>
      <c r="G5065" s="387"/>
      <c r="H5065" s="271" t="s">
        <v>27</v>
      </c>
      <c r="I5065" s="267" t="s">
        <v>28</v>
      </c>
      <c r="J5065" s="267" t="s">
        <v>29</v>
      </c>
      <c r="K5065" s="267" t="s">
        <v>30</v>
      </c>
      <c r="O5065" s="46"/>
      <c r="P5065" s="46"/>
      <c r="Q5065" s="46"/>
      <c r="R5065" s="46"/>
      <c r="S5065" s="46"/>
      <c r="T5065" s="46"/>
      <c r="U5065" s="46"/>
      <c r="V5065" s="46"/>
      <c r="W5065" s="46"/>
      <c r="X5065" s="46"/>
      <c r="Y5065" s="46"/>
    </row>
    <row r="5066" spans="1:25" ht="15" customHeight="1" x14ac:dyDescent="0.2">
      <c r="A5066" s="46"/>
      <c r="B5066" s="260" t="s">
        <v>918</v>
      </c>
      <c r="C5066" s="275" t="s">
        <v>2103</v>
      </c>
      <c r="D5066" s="260" t="s">
        <v>47</v>
      </c>
      <c r="E5066" s="260" t="s">
        <v>2104</v>
      </c>
      <c r="F5066" s="388" t="s">
        <v>3970</v>
      </c>
      <c r="G5066" s="388"/>
      <c r="H5066" s="274" t="s">
        <v>950</v>
      </c>
      <c r="I5066" s="277">
        <v>1</v>
      </c>
      <c r="J5066" s="276">
        <v>0.41</v>
      </c>
      <c r="K5066" s="276">
        <v>0.41</v>
      </c>
      <c r="O5066" s="46"/>
      <c r="P5066" s="46"/>
      <c r="Q5066" s="46"/>
      <c r="R5066" s="46"/>
      <c r="S5066" s="46"/>
      <c r="T5066" s="46"/>
      <c r="U5066" s="46"/>
      <c r="V5066" s="46"/>
      <c r="W5066" s="46"/>
      <c r="X5066" s="46"/>
      <c r="Y5066" s="46"/>
    </row>
    <row r="5067" spans="1:25" ht="15" customHeight="1" x14ac:dyDescent="0.2">
      <c r="A5067" s="46"/>
      <c r="B5067" s="262" t="s">
        <v>919</v>
      </c>
      <c r="C5067" s="284" t="s">
        <v>2105</v>
      </c>
      <c r="D5067" s="262" t="s">
        <v>47</v>
      </c>
      <c r="E5067" s="262" t="s">
        <v>2106</v>
      </c>
      <c r="F5067" s="389" t="s">
        <v>920</v>
      </c>
      <c r="G5067" s="389"/>
      <c r="H5067" s="283" t="s">
        <v>950</v>
      </c>
      <c r="I5067" s="286">
        <v>1.4760000000000001E-2</v>
      </c>
      <c r="J5067" s="285">
        <v>28.41</v>
      </c>
      <c r="K5067" s="285">
        <v>0.41</v>
      </c>
      <c r="O5067" s="46"/>
      <c r="P5067" s="46"/>
      <c r="Q5067" s="46"/>
      <c r="R5067" s="46"/>
      <c r="S5067" s="46"/>
      <c r="T5067" s="46"/>
      <c r="U5067" s="46"/>
      <c r="V5067" s="46"/>
      <c r="W5067" s="46"/>
      <c r="X5067" s="46"/>
      <c r="Y5067" s="46"/>
    </row>
    <row r="5068" spans="1:25" ht="15" customHeight="1" x14ac:dyDescent="0.2">
      <c r="A5068" s="46"/>
      <c r="B5068" s="263"/>
      <c r="C5068" s="263"/>
      <c r="D5068" s="263"/>
      <c r="E5068" s="263"/>
      <c r="F5068" s="263" t="s">
        <v>924</v>
      </c>
      <c r="G5068" s="289">
        <v>0.41</v>
      </c>
      <c r="H5068" s="263" t="s">
        <v>925</v>
      </c>
      <c r="I5068" s="289">
        <v>0</v>
      </c>
      <c r="J5068" s="263" t="s">
        <v>926</v>
      </c>
      <c r="K5068" s="289">
        <v>0.41</v>
      </c>
      <c r="O5068" s="46"/>
      <c r="P5068" s="46"/>
      <c r="Q5068" s="46"/>
      <c r="R5068" s="46"/>
      <c r="S5068" s="46"/>
      <c r="T5068" s="46"/>
      <c r="U5068" s="46"/>
      <c r="V5068" s="46"/>
      <c r="W5068" s="46"/>
      <c r="X5068" s="46"/>
      <c r="Y5068" s="46"/>
    </row>
    <row r="5069" spans="1:25" ht="15" customHeight="1" thickBot="1" x14ac:dyDescent="0.25">
      <c r="A5069" s="46"/>
      <c r="B5069" s="263"/>
      <c r="C5069" s="263"/>
      <c r="D5069" s="263"/>
      <c r="E5069" s="263"/>
      <c r="F5069" s="263" t="s">
        <v>927</v>
      </c>
      <c r="G5069" s="289">
        <v>0.08</v>
      </c>
      <c r="H5069" s="263"/>
      <c r="I5069" s="386" t="s">
        <v>928</v>
      </c>
      <c r="J5069" s="386"/>
      <c r="K5069" s="289">
        <v>0.49</v>
      </c>
      <c r="O5069" s="46"/>
      <c r="P5069" s="46"/>
      <c r="Q5069" s="46"/>
      <c r="R5069" s="46"/>
      <c r="S5069" s="46"/>
      <c r="T5069" s="46"/>
      <c r="U5069" s="46"/>
      <c r="V5069" s="46"/>
      <c r="W5069" s="46"/>
      <c r="X5069" s="46"/>
      <c r="Y5069" s="46"/>
    </row>
    <row r="5070" spans="1:25" ht="15" customHeight="1" thickTop="1" x14ac:dyDescent="0.2">
      <c r="A5070" s="46"/>
      <c r="B5070" s="278"/>
      <c r="C5070" s="278"/>
      <c r="D5070" s="278"/>
      <c r="E5070" s="278"/>
      <c r="F5070" s="278"/>
      <c r="G5070" s="278"/>
      <c r="H5070" s="278"/>
      <c r="I5070" s="278"/>
      <c r="J5070" s="278"/>
      <c r="K5070" s="278"/>
      <c r="O5070" s="46"/>
      <c r="P5070" s="46"/>
      <c r="Q5070" s="46"/>
      <c r="R5070" s="46"/>
      <c r="S5070" s="46"/>
      <c r="T5070" s="46"/>
      <c r="U5070" s="46"/>
      <c r="V5070" s="46"/>
      <c r="W5070" s="46"/>
      <c r="X5070" s="46"/>
      <c r="Y5070" s="46"/>
    </row>
    <row r="5071" spans="1:25" ht="15" customHeight="1" x14ac:dyDescent="0.2">
      <c r="A5071" s="46"/>
      <c r="B5071" s="259"/>
      <c r="C5071" s="267" t="s">
        <v>24</v>
      </c>
      <c r="D5071" s="259" t="s">
        <v>25</v>
      </c>
      <c r="E5071" s="259" t="s">
        <v>26</v>
      </c>
      <c r="F5071" s="387" t="s">
        <v>917</v>
      </c>
      <c r="G5071" s="387"/>
      <c r="H5071" s="271" t="s">
        <v>27</v>
      </c>
      <c r="I5071" s="267" t="s">
        <v>28</v>
      </c>
      <c r="J5071" s="267" t="s">
        <v>29</v>
      </c>
      <c r="K5071" s="267" t="s">
        <v>30</v>
      </c>
      <c r="O5071" s="46"/>
      <c r="P5071" s="46"/>
      <c r="Q5071" s="46"/>
      <c r="R5071" s="46"/>
      <c r="S5071" s="46"/>
      <c r="T5071" s="46"/>
      <c r="U5071" s="46"/>
      <c r="V5071" s="46"/>
      <c r="W5071" s="46"/>
      <c r="X5071" s="46"/>
      <c r="Y5071" s="46"/>
    </row>
    <row r="5072" spans="1:25" ht="15" customHeight="1" x14ac:dyDescent="0.2">
      <c r="A5072" s="46"/>
      <c r="B5072" s="260" t="s">
        <v>918</v>
      </c>
      <c r="C5072" s="275" t="s">
        <v>2911</v>
      </c>
      <c r="D5072" s="260" t="s">
        <v>47</v>
      </c>
      <c r="E5072" s="260" t="s">
        <v>2912</v>
      </c>
      <c r="F5072" s="388" t="s">
        <v>3970</v>
      </c>
      <c r="G5072" s="388"/>
      <c r="H5072" s="274" t="s">
        <v>950</v>
      </c>
      <c r="I5072" s="277">
        <v>1</v>
      </c>
      <c r="J5072" s="276">
        <v>0.35</v>
      </c>
      <c r="K5072" s="276">
        <v>0.35</v>
      </c>
      <c r="O5072" s="46"/>
      <c r="P5072" s="46"/>
      <c r="Q5072" s="46"/>
      <c r="R5072" s="46"/>
      <c r="S5072" s="46"/>
      <c r="T5072" s="46"/>
      <c r="U5072" s="46"/>
      <c r="V5072" s="46"/>
      <c r="W5072" s="46"/>
      <c r="X5072" s="46"/>
      <c r="Y5072" s="46"/>
    </row>
    <row r="5073" spans="1:25" ht="15" customHeight="1" x14ac:dyDescent="0.2">
      <c r="A5073" s="46"/>
      <c r="B5073" s="262" t="s">
        <v>919</v>
      </c>
      <c r="C5073" s="284" t="s">
        <v>2913</v>
      </c>
      <c r="D5073" s="262" t="s">
        <v>47</v>
      </c>
      <c r="E5073" s="262" t="s">
        <v>2914</v>
      </c>
      <c r="F5073" s="389" t="s">
        <v>920</v>
      </c>
      <c r="G5073" s="389"/>
      <c r="H5073" s="283" t="s">
        <v>950</v>
      </c>
      <c r="I5073" s="286">
        <v>1.154E-2</v>
      </c>
      <c r="J5073" s="285">
        <v>30.72</v>
      </c>
      <c r="K5073" s="285">
        <v>0.35</v>
      </c>
      <c r="O5073" s="46"/>
      <c r="P5073" s="46"/>
      <c r="Q5073" s="46"/>
      <c r="R5073" s="46"/>
      <c r="S5073" s="46"/>
      <c r="T5073" s="46"/>
      <c r="U5073" s="46"/>
      <c r="V5073" s="46"/>
      <c r="W5073" s="46"/>
      <c r="X5073" s="46"/>
      <c r="Y5073" s="46"/>
    </row>
    <row r="5074" spans="1:25" ht="15" customHeight="1" x14ac:dyDescent="0.2">
      <c r="A5074" s="46"/>
      <c r="B5074" s="263"/>
      <c r="C5074" s="263"/>
      <c r="D5074" s="263"/>
      <c r="E5074" s="263"/>
      <c r="F5074" s="263" t="s">
        <v>924</v>
      </c>
      <c r="G5074" s="289">
        <v>0.35</v>
      </c>
      <c r="H5074" s="263" t="s">
        <v>925</v>
      </c>
      <c r="I5074" s="289">
        <v>0</v>
      </c>
      <c r="J5074" s="263" t="s">
        <v>926</v>
      </c>
      <c r="K5074" s="289">
        <v>0.35</v>
      </c>
      <c r="O5074" s="46"/>
      <c r="P5074" s="46"/>
      <c r="Q5074" s="46"/>
      <c r="R5074" s="46"/>
      <c r="S5074" s="46"/>
      <c r="T5074" s="46"/>
      <c r="U5074" s="46"/>
      <c r="V5074" s="46"/>
      <c r="W5074" s="46"/>
      <c r="X5074" s="46"/>
      <c r="Y5074" s="46"/>
    </row>
    <row r="5075" spans="1:25" ht="15" customHeight="1" thickBot="1" x14ac:dyDescent="0.25">
      <c r="A5075" s="46"/>
      <c r="B5075" s="263"/>
      <c r="C5075" s="263"/>
      <c r="D5075" s="263"/>
      <c r="E5075" s="263"/>
      <c r="F5075" s="263" t="s">
        <v>927</v>
      </c>
      <c r="G5075" s="289">
        <v>7.0000000000000007E-2</v>
      </c>
      <c r="H5075" s="263"/>
      <c r="I5075" s="386" t="s">
        <v>928</v>
      </c>
      <c r="J5075" s="386"/>
      <c r="K5075" s="289">
        <v>0.42</v>
      </c>
      <c r="O5075" s="46"/>
      <c r="P5075" s="46"/>
      <c r="Q5075" s="46"/>
      <c r="R5075" s="46"/>
      <c r="S5075" s="46"/>
      <c r="T5075" s="46"/>
      <c r="U5075" s="46"/>
      <c r="V5075" s="46"/>
      <c r="W5075" s="46"/>
      <c r="X5075" s="46"/>
      <c r="Y5075" s="46"/>
    </row>
    <row r="5076" spans="1:25" ht="15" customHeight="1" thickTop="1" x14ac:dyDescent="0.2">
      <c r="A5076" s="46"/>
      <c r="B5076" s="278"/>
      <c r="C5076" s="278"/>
      <c r="D5076" s="278"/>
      <c r="E5076" s="278"/>
      <c r="F5076" s="278"/>
      <c r="G5076" s="278"/>
      <c r="H5076" s="278"/>
      <c r="I5076" s="278"/>
      <c r="J5076" s="278"/>
      <c r="K5076" s="278"/>
      <c r="O5076" s="46"/>
      <c r="P5076" s="46"/>
      <c r="Q5076" s="46"/>
      <c r="R5076" s="46"/>
      <c r="S5076" s="46"/>
      <c r="T5076" s="46"/>
      <c r="U5076" s="46"/>
      <c r="V5076" s="46"/>
      <c r="W5076" s="46"/>
      <c r="X5076" s="46"/>
      <c r="Y5076" s="46"/>
    </row>
    <row r="5077" spans="1:25" ht="15" customHeight="1" x14ac:dyDescent="0.2">
      <c r="A5077" s="46"/>
      <c r="B5077" s="259"/>
      <c r="C5077" s="267" t="s">
        <v>24</v>
      </c>
      <c r="D5077" s="259" t="s">
        <v>25</v>
      </c>
      <c r="E5077" s="259" t="s">
        <v>26</v>
      </c>
      <c r="F5077" s="387" t="s">
        <v>917</v>
      </c>
      <c r="G5077" s="387"/>
      <c r="H5077" s="271" t="s">
        <v>27</v>
      </c>
      <c r="I5077" s="267" t="s">
        <v>28</v>
      </c>
      <c r="J5077" s="267" t="s">
        <v>29</v>
      </c>
      <c r="K5077" s="267" t="s">
        <v>30</v>
      </c>
      <c r="O5077" s="46"/>
      <c r="P5077" s="46"/>
      <c r="Q5077" s="46"/>
      <c r="R5077" s="46"/>
      <c r="S5077" s="46"/>
      <c r="T5077" s="46"/>
      <c r="U5077" s="46"/>
      <c r="V5077" s="46"/>
      <c r="W5077" s="46"/>
      <c r="X5077" s="46"/>
      <c r="Y5077" s="46"/>
    </row>
    <row r="5078" spans="1:25" ht="15" customHeight="1" x14ac:dyDescent="0.2">
      <c r="A5078" s="46"/>
      <c r="B5078" s="260" t="s">
        <v>918</v>
      </c>
      <c r="C5078" s="275" t="s">
        <v>2107</v>
      </c>
      <c r="D5078" s="260" t="s">
        <v>47</v>
      </c>
      <c r="E5078" s="260" t="s">
        <v>2108</v>
      </c>
      <c r="F5078" s="388" t="s">
        <v>3970</v>
      </c>
      <c r="G5078" s="388"/>
      <c r="H5078" s="274" t="s">
        <v>950</v>
      </c>
      <c r="I5078" s="277">
        <v>1</v>
      </c>
      <c r="J5078" s="276">
        <v>0.42</v>
      </c>
      <c r="K5078" s="276">
        <v>0.42</v>
      </c>
      <c r="O5078" s="46"/>
      <c r="P5078" s="46"/>
      <c r="Q5078" s="46"/>
      <c r="R5078" s="46"/>
      <c r="S5078" s="46"/>
      <c r="T5078" s="46"/>
      <c r="U5078" s="46"/>
      <c r="V5078" s="46"/>
      <c r="W5078" s="46"/>
      <c r="X5078" s="46"/>
      <c r="Y5078" s="46"/>
    </row>
    <row r="5079" spans="1:25" ht="15" customHeight="1" x14ac:dyDescent="0.2">
      <c r="A5079" s="46"/>
      <c r="B5079" s="262" t="s">
        <v>919</v>
      </c>
      <c r="C5079" s="284" t="s">
        <v>2109</v>
      </c>
      <c r="D5079" s="262" t="s">
        <v>47</v>
      </c>
      <c r="E5079" s="262" t="s">
        <v>2110</v>
      </c>
      <c r="F5079" s="389" t="s">
        <v>920</v>
      </c>
      <c r="G5079" s="389"/>
      <c r="H5079" s="283" t="s">
        <v>950</v>
      </c>
      <c r="I5079" s="286">
        <v>2.12E-2</v>
      </c>
      <c r="J5079" s="285">
        <v>20.18</v>
      </c>
      <c r="K5079" s="285">
        <v>0.42</v>
      </c>
      <c r="O5079" s="46"/>
      <c r="P5079" s="46"/>
      <c r="Q5079" s="46"/>
      <c r="R5079" s="46"/>
      <c r="S5079" s="46"/>
      <c r="T5079" s="46"/>
      <c r="U5079" s="46"/>
      <c r="V5079" s="46"/>
      <c r="W5079" s="46"/>
      <c r="X5079" s="46"/>
      <c r="Y5079" s="46"/>
    </row>
    <row r="5080" spans="1:25" ht="15" customHeight="1" x14ac:dyDescent="0.2">
      <c r="A5080" s="46"/>
      <c r="B5080" s="263"/>
      <c r="C5080" s="263"/>
      <c r="D5080" s="263"/>
      <c r="E5080" s="263"/>
      <c r="F5080" s="263" t="s">
        <v>924</v>
      </c>
      <c r="G5080" s="289">
        <v>0.42</v>
      </c>
      <c r="H5080" s="263" t="s">
        <v>925</v>
      </c>
      <c r="I5080" s="289">
        <v>0</v>
      </c>
      <c r="J5080" s="263" t="s">
        <v>926</v>
      </c>
      <c r="K5080" s="289">
        <v>0.42</v>
      </c>
      <c r="O5080" s="46"/>
      <c r="P5080" s="46"/>
      <c r="Q5080" s="46"/>
      <c r="R5080" s="46"/>
      <c r="S5080" s="46"/>
      <c r="T5080" s="46"/>
      <c r="U5080" s="46"/>
      <c r="V5080" s="46"/>
      <c r="W5080" s="46"/>
      <c r="X5080" s="46"/>
      <c r="Y5080" s="46"/>
    </row>
    <row r="5081" spans="1:25" ht="15" customHeight="1" thickBot="1" x14ac:dyDescent="0.25">
      <c r="A5081" s="46"/>
      <c r="B5081" s="263"/>
      <c r="C5081" s="263"/>
      <c r="D5081" s="263"/>
      <c r="E5081" s="263"/>
      <c r="F5081" s="263" t="s">
        <v>927</v>
      </c>
      <c r="G5081" s="289">
        <v>0.08</v>
      </c>
      <c r="H5081" s="263"/>
      <c r="I5081" s="386" t="s">
        <v>928</v>
      </c>
      <c r="J5081" s="386"/>
      <c r="K5081" s="289">
        <v>0.5</v>
      </c>
      <c r="O5081" s="46"/>
      <c r="P5081" s="46"/>
      <c r="Q5081" s="46"/>
      <c r="R5081" s="46"/>
      <c r="S5081" s="46"/>
      <c r="T5081" s="46"/>
      <c r="U5081" s="46"/>
      <c r="V5081" s="46"/>
      <c r="W5081" s="46"/>
      <c r="X5081" s="46"/>
      <c r="Y5081" s="46"/>
    </row>
    <row r="5082" spans="1:25" ht="15" customHeight="1" thickTop="1" x14ac:dyDescent="0.2">
      <c r="A5082" s="46"/>
      <c r="B5082" s="278"/>
      <c r="C5082" s="278"/>
      <c r="D5082" s="278"/>
      <c r="E5082" s="278"/>
      <c r="F5082" s="278"/>
      <c r="G5082" s="278"/>
      <c r="H5082" s="278"/>
      <c r="I5082" s="278"/>
      <c r="J5082" s="278"/>
      <c r="K5082" s="278"/>
      <c r="O5082" s="46"/>
      <c r="P5082" s="46"/>
      <c r="Q5082" s="46"/>
      <c r="R5082" s="46"/>
      <c r="S5082" s="46"/>
      <c r="T5082" s="46"/>
      <c r="U5082" s="46"/>
      <c r="V5082" s="46"/>
      <c r="W5082" s="46"/>
      <c r="X5082" s="46"/>
      <c r="Y5082" s="46"/>
    </row>
    <row r="5083" spans="1:25" ht="15" customHeight="1" x14ac:dyDescent="0.2">
      <c r="A5083" s="46"/>
      <c r="B5083" s="259"/>
      <c r="C5083" s="267" t="s">
        <v>24</v>
      </c>
      <c r="D5083" s="259" t="s">
        <v>25</v>
      </c>
      <c r="E5083" s="259" t="s">
        <v>26</v>
      </c>
      <c r="F5083" s="387" t="s">
        <v>917</v>
      </c>
      <c r="G5083" s="387"/>
      <c r="H5083" s="271" t="s">
        <v>27</v>
      </c>
      <c r="I5083" s="267" t="s">
        <v>28</v>
      </c>
      <c r="J5083" s="267" t="s">
        <v>29</v>
      </c>
      <c r="K5083" s="267" t="s">
        <v>30</v>
      </c>
      <c r="O5083" s="46"/>
      <c r="P5083" s="46"/>
      <c r="Q5083" s="46"/>
      <c r="R5083" s="46"/>
      <c r="S5083" s="46"/>
      <c r="T5083" s="46"/>
      <c r="U5083" s="46"/>
      <c r="V5083" s="46"/>
      <c r="W5083" s="46"/>
      <c r="X5083" s="46"/>
      <c r="Y5083" s="46"/>
    </row>
    <row r="5084" spans="1:25" ht="15" customHeight="1" x14ac:dyDescent="0.2">
      <c r="A5084" s="46"/>
      <c r="B5084" s="260" t="s">
        <v>918</v>
      </c>
      <c r="C5084" s="275" t="s">
        <v>2111</v>
      </c>
      <c r="D5084" s="260" t="s">
        <v>47</v>
      </c>
      <c r="E5084" s="260" t="s">
        <v>2112</v>
      </c>
      <c r="F5084" s="388" t="s">
        <v>3970</v>
      </c>
      <c r="G5084" s="388"/>
      <c r="H5084" s="274" t="s">
        <v>950</v>
      </c>
      <c r="I5084" s="277">
        <v>1</v>
      </c>
      <c r="J5084" s="276">
        <v>0.36</v>
      </c>
      <c r="K5084" s="276">
        <v>0.36</v>
      </c>
      <c r="O5084" s="46"/>
      <c r="P5084" s="46"/>
      <c r="Q5084" s="46"/>
      <c r="R5084" s="46"/>
      <c r="S5084" s="46"/>
      <c r="T5084" s="46"/>
      <c r="U5084" s="46"/>
      <c r="V5084" s="46"/>
      <c r="W5084" s="46"/>
      <c r="X5084" s="46"/>
      <c r="Y5084" s="46"/>
    </row>
    <row r="5085" spans="1:25" ht="15" customHeight="1" x14ac:dyDescent="0.2">
      <c r="A5085" s="46"/>
      <c r="B5085" s="262" t="s">
        <v>919</v>
      </c>
      <c r="C5085" s="284" t="s">
        <v>2113</v>
      </c>
      <c r="D5085" s="262" t="s">
        <v>47</v>
      </c>
      <c r="E5085" s="262" t="s">
        <v>2915</v>
      </c>
      <c r="F5085" s="389" t="s">
        <v>920</v>
      </c>
      <c r="G5085" s="389"/>
      <c r="H5085" s="283" t="s">
        <v>950</v>
      </c>
      <c r="I5085" s="286">
        <v>1.154E-2</v>
      </c>
      <c r="J5085" s="285">
        <v>31.6</v>
      </c>
      <c r="K5085" s="285">
        <v>0.36</v>
      </c>
      <c r="O5085" s="46"/>
      <c r="P5085" s="46"/>
      <c r="Q5085" s="46"/>
      <c r="R5085" s="46"/>
      <c r="S5085" s="46"/>
      <c r="T5085" s="46"/>
      <c r="U5085" s="46"/>
      <c r="V5085" s="46"/>
      <c r="W5085" s="46"/>
      <c r="X5085" s="46"/>
      <c r="Y5085" s="46"/>
    </row>
    <row r="5086" spans="1:25" ht="15" customHeight="1" x14ac:dyDescent="0.2">
      <c r="A5086" s="46"/>
      <c r="B5086" s="263"/>
      <c r="C5086" s="263"/>
      <c r="D5086" s="263"/>
      <c r="E5086" s="263"/>
      <c r="F5086" s="263" t="s">
        <v>924</v>
      </c>
      <c r="G5086" s="289">
        <v>0.36</v>
      </c>
      <c r="H5086" s="263" t="s">
        <v>925</v>
      </c>
      <c r="I5086" s="289">
        <v>0</v>
      </c>
      <c r="J5086" s="263" t="s">
        <v>926</v>
      </c>
      <c r="K5086" s="289">
        <v>0.36</v>
      </c>
      <c r="O5086" s="46"/>
      <c r="P5086" s="46"/>
      <c r="Q5086" s="46"/>
      <c r="R5086" s="46"/>
      <c r="S5086" s="46"/>
      <c r="T5086" s="46"/>
      <c r="U5086" s="46"/>
      <c r="V5086" s="46"/>
      <c r="W5086" s="46"/>
      <c r="X5086" s="46"/>
      <c r="Y5086" s="46"/>
    </row>
    <row r="5087" spans="1:25" ht="15" customHeight="1" thickBot="1" x14ac:dyDescent="0.25">
      <c r="A5087" s="46"/>
      <c r="B5087" s="263"/>
      <c r="C5087" s="263"/>
      <c r="D5087" s="263"/>
      <c r="E5087" s="263"/>
      <c r="F5087" s="263" t="s">
        <v>927</v>
      </c>
      <c r="G5087" s="289">
        <v>7.0000000000000007E-2</v>
      </c>
      <c r="H5087" s="263"/>
      <c r="I5087" s="386" t="s">
        <v>928</v>
      </c>
      <c r="J5087" s="386"/>
      <c r="K5087" s="289">
        <v>0.43</v>
      </c>
      <c r="O5087" s="46"/>
      <c r="P5087" s="46"/>
      <c r="Q5087" s="46"/>
      <c r="R5087" s="46"/>
      <c r="S5087" s="46"/>
      <c r="T5087" s="46"/>
      <c r="U5087" s="46"/>
      <c r="V5087" s="46"/>
      <c r="W5087" s="46"/>
      <c r="X5087" s="46"/>
      <c r="Y5087" s="46"/>
    </row>
    <row r="5088" spans="1:25" ht="15" customHeight="1" thickTop="1" x14ac:dyDescent="0.2">
      <c r="A5088" s="46"/>
      <c r="B5088" s="278"/>
      <c r="C5088" s="278"/>
      <c r="D5088" s="278"/>
      <c r="E5088" s="278"/>
      <c r="F5088" s="278"/>
      <c r="G5088" s="278"/>
      <c r="H5088" s="278"/>
      <c r="I5088" s="278"/>
      <c r="J5088" s="278"/>
      <c r="K5088" s="278"/>
      <c r="O5088" s="46"/>
      <c r="P5088" s="46"/>
      <c r="Q5088" s="46"/>
      <c r="R5088" s="46"/>
      <c r="S5088" s="46"/>
      <c r="T5088" s="46"/>
      <c r="U5088" s="46"/>
      <c r="V5088" s="46"/>
      <c r="W5088" s="46"/>
      <c r="X5088" s="46"/>
      <c r="Y5088" s="46"/>
    </row>
    <row r="5089" spans="1:25" ht="15" customHeight="1" x14ac:dyDescent="0.2">
      <c r="A5089" s="46"/>
      <c r="B5089" s="259"/>
      <c r="C5089" s="267" t="s">
        <v>24</v>
      </c>
      <c r="D5089" s="259" t="s">
        <v>25</v>
      </c>
      <c r="E5089" s="259" t="s">
        <v>26</v>
      </c>
      <c r="F5089" s="387" t="s">
        <v>917</v>
      </c>
      <c r="G5089" s="387"/>
      <c r="H5089" s="271" t="s">
        <v>27</v>
      </c>
      <c r="I5089" s="267" t="s">
        <v>28</v>
      </c>
      <c r="J5089" s="267" t="s">
        <v>29</v>
      </c>
      <c r="K5089" s="267" t="s">
        <v>30</v>
      </c>
      <c r="O5089" s="46"/>
      <c r="P5089" s="46"/>
      <c r="Q5089" s="46"/>
      <c r="R5089" s="46"/>
      <c r="S5089" s="46"/>
      <c r="T5089" s="46"/>
      <c r="U5089" s="46"/>
      <c r="V5089" s="46"/>
      <c r="W5089" s="46"/>
      <c r="X5089" s="46"/>
      <c r="Y5089" s="46"/>
    </row>
    <row r="5090" spans="1:25" ht="15" customHeight="1" x14ac:dyDescent="0.2">
      <c r="A5090" s="46"/>
      <c r="B5090" s="260" t="s">
        <v>918</v>
      </c>
      <c r="C5090" s="275" t="s">
        <v>2114</v>
      </c>
      <c r="D5090" s="260" t="s">
        <v>47</v>
      </c>
      <c r="E5090" s="260" t="s">
        <v>2115</v>
      </c>
      <c r="F5090" s="388" t="s">
        <v>3970</v>
      </c>
      <c r="G5090" s="388"/>
      <c r="H5090" s="274" t="s">
        <v>950</v>
      </c>
      <c r="I5090" s="277">
        <v>1</v>
      </c>
      <c r="J5090" s="276">
        <v>0.32</v>
      </c>
      <c r="K5090" s="276">
        <v>0.32</v>
      </c>
      <c r="O5090" s="46"/>
      <c r="P5090" s="46"/>
      <c r="Q5090" s="46"/>
      <c r="R5090" s="46"/>
      <c r="S5090" s="46"/>
      <c r="T5090" s="46"/>
      <c r="U5090" s="46"/>
      <c r="V5090" s="46"/>
      <c r="W5090" s="46"/>
      <c r="X5090" s="46"/>
      <c r="Y5090" s="46"/>
    </row>
    <row r="5091" spans="1:25" ht="15" customHeight="1" x14ac:dyDescent="0.2">
      <c r="A5091" s="46"/>
      <c r="B5091" s="262" t="s">
        <v>919</v>
      </c>
      <c r="C5091" s="284" t="s">
        <v>2093</v>
      </c>
      <c r="D5091" s="262" t="s">
        <v>47</v>
      </c>
      <c r="E5091" s="262" t="s">
        <v>2094</v>
      </c>
      <c r="F5091" s="389" t="s">
        <v>920</v>
      </c>
      <c r="G5091" s="389"/>
      <c r="H5091" s="283" t="s">
        <v>950</v>
      </c>
      <c r="I5091" s="286">
        <v>1.154E-2</v>
      </c>
      <c r="J5091" s="285">
        <v>28.3</v>
      </c>
      <c r="K5091" s="285">
        <v>0.32</v>
      </c>
      <c r="O5091" s="46"/>
      <c r="P5091" s="46"/>
      <c r="Q5091" s="46"/>
      <c r="R5091" s="46"/>
      <c r="S5091" s="46"/>
      <c r="T5091" s="46"/>
      <c r="U5091" s="46"/>
      <c r="V5091" s="46"/>
      <c r="W5091" s="46"/>
      <c r="X5091" s="46"/>
      <c r="Y5091" s="46"/>
    </row>
    <row r="5092" spans="1:25" ht="15" customHeight="1" x14ac:dyDescent="0.2">
      <c r="A5092" s="46"/>
      <c r="B5092" s="263"/>
      <c r="C5092" s="263"/>
      <c r="D5092" s="263"/>
      <c r="E5092" s="263"/>
      <c r="F5092" s="263" t="s">
        <v>924</v>
      </c>
      <c r="G5092" s="289">
        <v>0.32</v>
      </c>
      <c r="H5092" s="263" t="s">
        <v>925</v>
      </c>
      <c r="I5092" s="289">
        <v>0</v>
      </c>
      <c r="J5092" s="263" t="s">
        <v>926</v>
      </c>
      <c r="K5092" s="289">
        <v>0.32</v>
      </c>
      <c r="O5092" s="46"/>
      <c r="P5092" s="46"/>
      <c r="Q5092" s="46"/>
      <c r="R5092" s="46"/>
      <c r="S5092" s="46"/>
      <c r="T5092" s="46"/>
      <c r="U5092" s="46"/>
      <c r="V5092" s="46"/>
      <c r="W5092" s="46"/>
      <c r="X5092" s="46"/>
      <c r="Y5092" s="46"/>
    </row>
    <row r="5093" spans="1:25" ht="15" customHeight="1" thickBot="1" x14ac:dyDescent="0.25">
      <c r="A5093" s="46"/>
      <c r="B5093" s="263"/>
      <c r="C5093" s="263"/>
      <c r="D5093" s="263"/>
      <c r="E5093" s="263"/>
      <c r="F5093" s="263" t="s">
        <v>927</v>
      </c>
      <c r="G5093" s="289">
        <v>0.06</v>
      </c>
      <c r="H5093" s="263"/>
      <c r="I5093" s="386" t="s">
        <v>928</v>
      </c>
      <c r="J5093" s="386"/>
      <c r="K5093" s="289">
        <v>0.38</v>
      </c>
      <c r="O5093" s="46"/>
      <c r="P5093" s="46"/>
      <c r="Q5093" s="46"/>
      <c r="R5093" s="46"/>
      <c r="S5093" s="46"/>
      <c r="T5093" s="46"/>
      <c r="U5093" s="46"/>
      <c r="V5093" s="46"/>
      <c r="W5093" s="46"/>
      <c r="X5093" s="46"/>
      <c r="Y5093" s="46"/>
    </row>
    <row r="5094" spans="1:25" ht="15" customHeight="1" thickTop="1" x14ac:dyDescent="0.2">
      <c r="A5094" s="46"/>
      <c r="B5094" s="278"/>
      <c r="C5094" s="278"/>
      <c r="D5094" s="278"/>
      <c r="E5094" s="278"/>
      <c r="F5094" s="278"/>
      <c r="G5094" s="278"/>
      <c r="H5094" s="278"/>
      <c r="I5094" s="278"/>
      <c r="J5094" s="278"/>
      <c r="K5094" s="278"/>
      <c r="O5094" s="46"/>
      <c r="P5094" s="46"/>
      <c r="Q5094" s="46"/>
      <c r="R5094" s="46"/>
      <c r="S5094" s="46"/>
      <c r="T5094" s="46"/>
      <c r="U5094" s="46"/>
      <c r="V5094" s="46"/>
      <c r="W5094" s="46"/>
      <c r="X5094" s="46"/>
      <c r="Y5094" s="46"/>
    </row>
    <row r="5095" spans="1:25" ht="15" customHeight="1" x14ac:dyDescent="0.2">
      <c r="A5095" s="46"/>
      <c r="B5095" s="259"/>
      <c r="C5095" s="267" t="s">
        <v>24</v>
      </c>
      <c r="D5095" s="259" t="s">
        <v>25</v>
      </c>
      <c r="E5095" s="259" t="s">
        <v>26</v>
      </c>
      <c r="F5095" s="387" t="s">
        <v>917</v>
      </c>
      <c r="G5095" s="387"/>
      <c r="H5095" s="271" t="s">
        <v>27</v>
      </c>
      <c r="I5095" s="267" t="s">
        <v>28</v>
      </c>
      <c r="J5095" s="267" t="s">
        <v>29</v>
      </c>
      <c r="K5095" s="267" t="s">
        <v>30</v>
      </c>
      <c r="O5095" s="46"/>
      <c r="P5095" s="46"/>
      <c r="Q5095" s="46"/>
      <c r="R5095" s="46"/>
      <c r="S5095" s="46"/>
      <c r="T5095" s="46"/>
      <c r="U5095" s="46"/>
      <c r="V5095" s="46"/>
      <c r="W5095" s="46"/>
      <c r="X5095" s="46"/>
      <c r="Y5095" s="46"/>
    </row>
    <row r="5096" spans="1:25" ht="15" customHeight="1" x14ac:dyDescent="0.2">
      <c r="A5096" s="46"/>
      <c r="B5096" s="260" t="s">
        <v>918</v>
      </c>
      <c r="C5096" s="275" t="s">
        <v>2116</v>
      </c>
      <c r="D5096" s="260" t="s">
        <v>47</v>
      </c>
      <c r="E5096" s="260" t="s">
        <v>2117</v>
      </c>
      <c r="F5096" s="388" t="s">
        <v>3970</v>
      </c>
      <c r="G5096" s="388"/>
      <c r="H5096" s="274" t="s">
        <v>950</v>
      </c>
      <c r="I5096" s="277">
        <v>1</v>
      </c>
      <c r="J5096" s="276">
        <v>0.34</v>
      </c>
      <c r="K5096" s="276">
        <v>0.34</v>
      </c>
      <c r="O5096" s="46"/>
      <c r="P5096" s="46"/>
      <c r="Q5096" s="46"/>
      <c r="R5096" s="46"/>
      <c r="S5096" s="46"/>
      <c r="T5096" s="46"/>
      <c r="U5096" s="46"/>
      <c r="V5096" s="46"/>
      <c r="W5096" s="46"/>
      <c r="X5096" s="46"/>
      <c r="Y5096" s="46"/>
    </row>
    <row r="5097" spans="1:25" ht="15" customHeight="1" x14ac:dyDescent="0.2">
      <c r="A5097" s="46"/>
      <c r="B5097" s="262" t="s">
        <v>919</v>
      </c>
      <c r="C5097" s="284" t="s">
        <v>2118</v>
      </c>
      <c r="D5097" s="262" t="s">
        <v>47</v>
      </c>
      <c r="E5097" s="262" t="s">
        <v>2119</v>
      </c>
      <c r="F5097" s="389" t="s">
        <v>920</v>
      </c>
      <c r="G5097" s="389"/>
      <c r="H5097" s="283" t="s">
        <v>950</v>
      </c>
      <c r="I5097" s="286">
        <v>1.4760000000000001E-2</v>
      </c>
      <c r="J5097" s="285">
        <v>23.28</v>
      </c>
      <c r="K5097" s="285">
        <v>0.34</v>
      </c>
      <c r="O5097" s="46"/>
      <c r="P5097" s="46"/>
      <c r="Q5097" s="46"/>
      <c r="R5097" s="46"/>
      <c r="S5097" s="46"/>
      <c r="T5097" s="46"/>
      <c r="U5097" s="46"/>
      <c r="V5097" s="46"/>
      <c r="W5097" s="46"/>
      <c r="X5097" s="46"/>
      <c r="Y5097" s="46"/>
    </row>
    <row r="5098" spans="1:25" ht="15" customHeight="1" x14ac:dyDescent="0.2">
      <c r="A5098" s="46"/>
      <c r="B5098" s="263"/>
      <c r="C5098" s="263"/>
      <c r="D5098" s="263"/>
      <c r="E5098" s="263"/>
      <c r="F5098" s="263" t="s">
        <v>924</v>
      </c>
      <c r="G5098" s="289">
        <v>0.34</v>
      </c>
      <c r="H5098" s="263" t="s">
        <v>925</v>
      </c>
      <c r="I5098" s="289">
        <v>0</v>
      </c>
      <c r="J5098" s="263" t="s">
        <v>926</v>
      </c>
      <c r="K5098" s="289">
        <v>0.34</v>
      </c>
      <c r="O5098" s="46"/>
      <c r="P5098" s="46"/>
      <c r="Q5098" s="46"/>
      <c r="R5098" s="46"/>
      <c r="S5098" s="46"/>
      <c r="T5098" s="46"/>
      <c r="U5098" s="46"/>
      <c r="V5098" s="46"/>
      <c r="W5098" s="46"/>
      <c r="X5098" s="46"/>
      <c r="Y5098" s="46"/>
    </row>
    <row r="5099" spans="1:25" ht="15" customHeight="1" thickBot="1" x14ac:dyDescent="0.25">
      <c r="A5099" s="46"/>
      <c r="B5099" s="263"/>
      <c r="C5099" s="263"/>
      <c r="D5099" s="263"/>
      <c r="E5099" s="263"/>
      <c r="F5099" s="263" t="s">
        <v>927</v>
      </c>
      <c r="G5099" s="289">
        <v>7.0000000000000007E-2</v>
      </c>
      <c r="H5099" s="263"/>
      <c r="I5099" s="386" t="s">
        <v>928</v>
      </c>
      <c r="J5099" s="386"/>
      <c r="K5099" s="289">
        <v>0.41</v>
      </c>
      <c r="O5099" s="46"/>
      <c r="P5099" s="46"/>
      <c r="Q5099" s="46"/>
      <c r="R5099" s="46"/>
      <c r="S5099" s="46"/>
      <c r="T5099" s="46"/>
      <c r="U5099" s="46"/>
      <c r="V5099" s="46"/>
      <c r="W5099" s="46"/>
      <c r="X5099" s="46"/>
      <c r="Y5099" s="46"/>
    </row>
    <row r="5100" spans="1:25" ht="15" customHeight="1" thickTop="1" x14ac:dyDescent="0.2">
      <c r="A5100" s="46"/>
      <c r="B5100" s="278"/>
      <c r="C5100" s="278"/>
      <c r="D5100" s="278"/>
      <c r="E5100" s="278"/>
      <c r="F5100" s="278"/>
      <c r="G5100" s="278"/>
      <c r="H5100" s="278"/>
      <c r="I5100" s="278"/>
      <c r="J5100" s="278"/>
      <c r="K5100" s="278"/>
      <c r="O5100" s="46"/>
      <c r="P5100" s="46"/>
      <c r="Q5100" s="46"/>
      <c r="R5100" s="46"/>
      <c r="S5100" s="46"/>
      <c r="T5100" s="46"/>
      <c r="U5100" s="46"/>
      <c r="V5100" s="46"/>
      <c r="W5100" s="46"/>
      <c r="X5100" s="46"/>
      <c r="Y5100" s="46"/>
    </row>
    <row r="5101" spans="1:25" ht="15" customHeight="1" x14ac:dyDescent="0.2">
      <c r="A5101" s="46"/>
      <c r="B5101" s="259"/>
      <c r="C5101" s="267" t="s">
        <v>24</v>
      </c>
      <c r="D5101" s="259" t="s">
        <v>25</v>
      </c>
      <c r="E5101" s="259" t="s">
        <v>26</v>
      </c>
      <c r="F5101" s="387" t="s">
        <v>917</v>
      </c>
      <c r="G5101" s="387"/>
      <c r="H5101" s="271" t="s">
        <v>27</v>
      </c>
      <c r="I5101" s="267" t="s">
        <v>28</v>
      </c>
      <c r="J5101" s="267" t="s">
        <v>29</v>
      </c>
      <c r="K5101" s="267" t="s">
        <v>30</v>
      </c>
      <c r="O5101" s="46"/>
      <c r="P5101" s="46"/>
      <c r="Q5101" s="46"/>
      <c r="R5101" s="46"/>
      <c r="S5101" s="46"/>
      <c r="T5101" s="46"/>
      <c r="U5101" s="46"/>
      <c r="V5101" s="46"/>
      <c r="W5101" s="46"/>
      <c r="X5101" s="46"/>
      <c r="Y5101" s="46"/>
    </row>
    <row r="5102" spans="1:25" ht="15" customHeight="1" x14ac:dyDescent="0.2">
      <c r="A5102" s="46"/>
      <c r="B5102" s="260" t="s">
        <v>918</v>
      </c>
      <c r="C5102" s="275" t="s">
        <v>980</v>
      </c>
      <c r="D5102" s="260" t="s">
        <v>47</v>
      </c>
      <c r="E5102" s="260" t="s">
        <v>981</v>
      </c>
      <c r="F5102" s="388" t="s">
        <v>3978</v>
      </c>
      <c r="G5102" s="388"/>
      <c r="H5102" s="274" t="s">
        <v>49</v>
      </c>
      <c r="I5102" s="277">
        <v>1</v>
      </c>
      <c r="J5102" s="276">
        <v>28.78</v>
      </c>
      <c r="K5102" s="276">
        <v>28.78</v>
      </c>
      <c r="O5102" s="46"/>
      <c r="P5102" s="46"/>
      <c r="Q5102" s="46"/>
      <c r="R5102" s="46"/>
      <c r="S5102" s="46"/>
      <c r="T5102" s="46"/>
      <c r="U5102" s="46"/>
      <c r="V5102" s="46"/>
      <c r="W5102" s="46"/>
      <c r="X5102" s="46"/>
      <c r="Y5102" s="46"/>
    </row>
    <row r="5103" spans="1:25" ht="15" customHeight="1" x14ac:dyDescent="0.2">
      <c r="A5103" s="46"/>
      <c r="B5103" s="261" t="s">
        <v>953</v>
      </c>
      <c r="C5103" s="280" t="s">
        <v>991</v>
      </c>
      <c r="D5103" s="261" t="s">
        <v>47</v>
      </c>
      <c r="E5103" s="261" t="s">
        <v>992</v>
      </c>
      <c r="F5103" s="385" t="s">
        <v>3970</v>
      </c>
      <c r="G5103" s="385"/>
      <c r="H5103" s="279" t="s">
        <v>950</v>
      </c>
      <c r="I5103" s="282">
        <v>0.32800000000000001</v>
      </c>
      <c r="J5103" s="281">
        <v>43.64</v>
      </c>
      <c r="K5103" s="281">
        <v>14.31</v>
      </c>
      <c r="O5103" s="46"/>
      <c r="P5103" s="46"/>
      <c r="Q5103" s="46"/>
      <c r="R5103" s="46"/>
      <c r="S5103" s="46"/>
      <c r="T5103" s="46"/>
      <c r="U5103" s="46"/>
      <c r="V5103" s="46"/>
      <c r="W5103" s="46"/>
      <c r="X5103" s="46"/>
      <c r="Y5103" s="46"/>
    </row>
    <row r="5104" spans="1:25" ht="15" customHeight="1" x14ac:dyDescent="0.2">
      <c r="A5104" s="46"/>
      <c r="B5104" s="261" t="s">
        <v>953</v>
      </c>
      <c r="C5104" s="280" t="s">
        <v>988</v>
      </c>
      <c r="D5104" s="261" t="s">
        <v>47</v>
      </c>
      <c r="E5104" s="261" t="s">
        <v>989</v>
      </c>
      <c r="F5104" s="385" t="s">
        <v>3970</v>
      </c>
      <c r="G5104" s="385"/>
      <c r="H5104" s="279" t="s">
        <v>950</v>
      </c>
      <c r="I5104" s="282">
        <v>0.32800000000000001</v>
      </c>
      <c r="J5104" s="281">
        <v>27.19</v>
      </c>
      <c r="K5104" s="281">
        <v>8.91</v>
      </c>
      <c r="O5104" s="46"/>
      <c r="P5104" s="46"/>
      <c r="Q5104" s="46"/>
      <c r="R5104" s="46"/>
      <c r="S5104" s="46"/>
      <c r="T5104" s="46"/>
      <c r="U5104" s="46"/>
      <c r="V5104" s="46"/>
      <c r="W5104" s="46"/>
      <c r="X5104" s="46"/>
      <c r="Y5104" s="46"/>
    </row>
    <row r="5105" spans="1:25" ht="15" customHeight="1" x14ac:dyDescent="0.2">
      <c r="A5105" s="46"/>
      <c r="B5105" s="262" t="s">
        <v>919</v>
      </c>
      <c r="C5105" s="284" t="s">
        <v>2120</v>
      </c>
      <c r="D5105" s="262" t="s">
        <v>47</v>
      </c>
      <c r="E5105" s="262" t="s">
        <v>2121</v>
      </c>
      <c r="F5105" s="389" t="s">
        <v>923</v>
      </c>
      <c r="G5105" s="389"/>
      <c r="H5105" s="283" t="s">
        <v>49</v>
      </c>
      <c r="I5105" s="286">
        <v>1</v>
      </c>
      <c r="J5105" s="285">
        <v>5.56</v>
      </c>
      <c r="K5105" s="285">
        <v>5.56</v>
      </c>
      <c r="O5105" s="46"/>
      <c r="P5105" s="46"/>
      <c r="Q5105" s="46"/>
      <c r="R5105" s="46"/>
      <c r="S5105" s="46"/>
      <c r="T5105" s="46"/>
      <c r="U5105" s="46"/>
      <c r="V5105" s="46"/>
      <c r="W5105" s="46"/>
      <c r="X5105" s="46"/>
      <c r="Y5105" s="46"/>
    </row>
    <row r="5106" spans="1:25" ht="15" customHeight="1" x14ac:dyDescent="0.2">
      <c r="A5106" s="46"/>
      <c r="B5106" s="263"/>
      <c r="C5106" s="263"/>
      <c r="D5106" s="263"/>
      <c r="E5106" s="263"/>
      <c r="F5106" s="263" t="s">
        <v>924</v>
      </c>
      <c r="G5106" s="289">
        <v>20.43</v>
      </c>
      <c r="H5106" s="263" t="s">
        <v>925</v>
      </c>
      <c r="I5106" s="289">
        <v>0</v>
      </c>
      <c r="J5106" s="263" t="s">
        <v>926</v>
      </c>
      <c r="K5106" s="289">
        <v>20.43</v>
      </c>
      <c r="O5106" s="46"/>
      <c r="P5106" s="46"/>
      <c r="Q5106" s="46"/>
      <c r="R5106" s="46"/>
      <c r="S5106" s="46"/>
      <c r="T5106" s="46"/>
      <c r="U5106" s="46"/>
      <c r="V5106" s="46"/>
      <c r="W5106" s="46"/>
      <c r="X5106" s="46"/>
      <c r="Y5106" s="46"/>
    </row>
    <row r="5107" spans="1:25" ht="15" customHeight="1" thickBot="1" x14ac:dyDescent="0.25">
      <c r="A5107" s="46"/>
      <c r="B5107" s="263"/>
      <c r="C5107" s="263"/>
      <c r="D5107" s="263"/>
      <c r="E5107" s="263"/>
      <c r="F5107" s="263" t="s">
        <v>927</v>
      </c>
      <c r="G5107" s="289">
        <v>5.98</v>
      </c>
      <c r="H5107" s="263"/>
      <c r="I5107" s="386" t="s">
        <v>928</v>
      </c>
      <c r="J5107" s="386"/>
      <c r="K5107" s="289">
        <v>34.76</v>
      </c>
      <c r="O5107" s="46"/>
      <c r="P5107" s="46"/>
      <c r="Q5107" s="46"/>
      <c r="R5107" s="46"/>
      <c r="S5107" s="46"/>
      <c r="T5107" s="46"/>
      <c r="U5107" s="46"/>
      <c r="V5107" s="46"/>
      <c r="W5107" s="46"/>
      <c r="X5107" s="46"/>
      <c r="Y5107" s="46"/>
    </row>
    <row r="5108" spans="1:25" ht="15" customHeight="1" thickTop="1" x14ac:dyDescent="0.2">
      <c r="A5108" s="46"/>
      <c r="B5108" s="278"/>
      <c r="C5108" s="278"/>
      <c r="D5108" s="278"/>
      <c r="E5108" s="278"/>
      <c r="F5108" s="278"/>
      <c r="G5108" s="278"/>
      <c r="H5108" s="278"/>
      <c r="I5108" s="278"/>
      <c r="J5108" s="278"/>
      <c r="K5108" s="278"/>
      <c r="O5108" s="46"/>
      <c r="P5108" s="46"/>
      <c r="Q5108" s="46"/>
      <c r="R5108" s="46"/>
      <c r="S5108" s="46"/>
      <c r="T5108" s="46"/>
      <c r="U5108" s="46"/>
      <c r="V5108" s="46"/>
      <c r="W5108" s="46"/>
      <c r="X5108" s="46"/>
      <c r="Y5108" s="46"/>
    </row>
    <row r="5109" spans="1:25" ht="15" customHeight="1" x14ac:dyDescent="0.2">
      <c r="A5109" s="46"/>
      <c r="B5109" s="259"/>
      <c r="C5109" s="267" t="s">
        <v>24</v>
      </c>
      <c r="D5109" s="259" t="s">
        <v>25</v>
      </c>
      <c r="E5109" s="259" t="s">
        <v>26</v>
      </c>
      <c r="F5109" s="387" t="s">
        <v>917</v>
      </c>
      <c r="G5109" s="387"/>
      <c r="H5109" s="271" t="s">
        <v>27</v>
      </c>
      <c r="I5109" s="267" t="s">
        <v>28</v>
      </c>
      <c r="J5109" s="267" t="s">
        <v>29</v>
      </c>
      <c r="K5109" s="267" t="s">
        <v>30</v>
      </c>
      <c r="O5109" s="46"/>
      <c r="P5109" s="46"/>
      <c r="Q5109" s="46"/>
      <c r="R5109" s="46"/>
      <c r="S5109" s="46"/>
      <c r="T5109" s="46"/>
      <c r="U5109" s="46"/>
      <c r="V5109" s="46"/>
      <c r="W5109" s="46"/>
      <c r="X5109" s="46"/>
      <c r="Y5109" s="46"/>
    </row>
    <row r="5110" spans="1:25" ht="15" customHeight="1" x14ac:dyDescent="0.2">
      <c r="A5110" s="46"/>
      <c r="B5110" s="260" t="s">
        <v>918</v>
      </c>
      <c r="C5110" s="275" t="s">
        <v>995</v>
      </c>
      <c r="D5110" s="260" t="s">
        <v>47</v>
      </c>
      <c r="E5110" s="260" t="s">
        <v>996</v>
      </c>
      <c r="F5110" s="388" t="s">
        <v>3978</v>
      </c>
      <c r="G5110" s="388"/>
      <c r="H5110" s="274" t="s">
        <v>49</v>
      </c>
      <c r="I5110" s="277">
        <v>1</v>
      </c>
      <c r="J5110" s="276">
        <v>26.98</v>
      </c>
      <c r="K5110" s="276">
        <v>26.98</v>
      </c>
      <c r="O5110" s="46"/>
      <c r="P5110" s="46"/>
      <c r="Q5110" s="46"/>
      <c r="R5110" s="46"/>
      <c r="S5110" s="46"/>
      <c r="T5110" s="46"/>
      <c r="U5110" s="46"/>
      <c r="V5110" s="46"/>
      <c r="W5110" s="46"/>
      <c r="X5110" s="46"/>
      <c r="Y5110" s="46"/>
    </row>
    <row r="5111" spans="1:25" ht="15" customHeight="1" x14ac:dyDescent="0.2">
      <c r="A5111" s="46"/>
      <c r="B5111" s="261" t="s">
        <v>953</v>
      </c>
      <c r="C5111" s="280" t="s">
        <v>991</v>
      </c>
      <c r="D5111" s="261" t="s">
        <v>47</v>
      </c>
      <c r="E5111" s="261" t="s">
        <v>992</v>
      </c>
      <c r="F5111" s="385" t="s">
        <v>3970</v>
      </c>
      <c r="G5111" s="385"/>
      <c r="H5111" s="279" t="s">
        <v>950</v>
      </c>
      <c r="I5111" s="282">
        <v>0.32800000000000001</v>
      </c>
      <c r="J5111" s="281">
        <v>43.64</v>
      </c>
      <c r="K5111" s="281">
        <v>14.31</v>
      </c>
      <c r="O5111" s="46"/>
      <c r="P5111" s="46"/>
      <c r="Q5111" s="46"/>
      <c r="R5111" s="46"/>
      <c r="S5111" s="46"/>
      <c r="T5111" s="46"/>
      <c r="U5111" s="46"/>
      <c r="V5111" s="46"/>
      <c r="W5111" s="46"/>
      <c r="X5111" s="46"/>
      <c r="Y5111" s="46"/>
    </row>
    <row r="5112" spans="1:25" ht="15" customHeight="1" x14ac:dyDescent="0.2">
      <c r="A5112" s="46"/>
      <c r="B5112" s="261" t="s">
        <v>953</v>
      </c>
      <c r="C5112" s="280" t="s">
        <v>988</v>
      </c>
      <c r="D5112" s="261" t="s">
        <v>47</v>
      </c>
      <c r="E5112" s="261" t="s">
        <v>989</v>
      </c>
      <c r="F5112" s="385" t="s">
        <v>3970</v>
      </c>
      <c r="G5112" s="385"/>
      <c r="H5112" s="279" t="s">
        <v>950</v>
      </c>
      <c r="I5112" s="282">
        <v>0.32800000000000001</v>
      </c>
      <c r="J5112" s="281">
        <v>27.19</v>
      </c>
      <c r="K5112" s="281">
        <v>8.91</v>
      </c>
      <c r="O5112" s="46"/>
      <c r="P5112" s="46"/>
      <c r="Q5112" s="46"/>
      <c r="R5112" s="46"/>
      <c r="S5112" s="46"/>
      <c r="T5112" s="46"/>
      <c r="U5112" s="46"/>
      <c r="V5112" s="46"/>
      <c r="W5112" s="46"/>
      <c r="X5112" s="46"/>
      <c r="Y5112" s="46"/>
    </row>
    <row r="5113" spans="1:25" ht="15" customHeight="1" x14ac:dyDescent="0.2">
      <c r="A5113" s="46"/>
      <c r="B5113" s="262" t="s">
        <v>919</v>
      </c>
      <c r="C5113" s="284" t="s">
        <v>2122</v>
      </c>
      <c r="D5113" s="262" t="s">
        <v>47</v>
      </c>
      <c r="E5113" s="262" t="s">
        <v>2123</v>
      </c>
      <c r="F5113" s="389" t="s">
        <v>923</v>
      </c>
      <c r="G5113" s="389"/>
      <c r="H5113" s="283" t="s">
        <v>49</v>
      </c>
      <c r="I5113" s="286">
        <v>1</v>
      </c>
      <c r="J5113" s="285">
        <v>3.76</v>
      </c>
      <c r="K5113" s="285">
        <v>3.76</v>
      </c>
      <c r="O5113" s="46"/>
      <c r="P5113" s="46"/>
      <c r="Q5113" s="46"/>
      <c r="R5113" s="46"/>
      <c r="S5113" s="46"/>
      <c r="T5113" s="46"/>
      <c r="U5113" s="46"/>
      <c r="V5113" s="46"/>
      <c r="W5113" s="46"/>
      <c r="X5113" s="46"/>
      <c r="Y5113" s="46"/>
    </row>
    <row r="5114" spans="1:25" ht="15" customHeight="1" x14ac:dyDescent="0.2">
      <c r="A5114" s="46"/>
      <c r="B5114" s="263"/>
      <c r="C5114" s="263"/>
      <c r="D5114" s="263"/>
      <c r="E5114" s="263"/>
      <c r="F5114" s="263" t="s">
        <v>924</v>
      </c>
      <c r="G5114" s="289">
        <v>20.43</v>
      </c>
      <c r="H5114" s="263" t="s">
        <v>925</v>
      </c>
      <c r="I5114" s="289">
        <v>0</v>
      </c>
      <c r="J5114" s="263" t="s">
        <v>926</v>
      </c>
      <c r="K5114" s="289">
        <v>20.43</v>
      </c>
      <c r="O5114" s="46"/>
      <c r="P5114" s="46"/>
      <c r="Q5114" s="46"/>
      <c r="R5114" s="46"/>
      <c r="S5114" s="46"/>
      <c r="T5114" s="46"/>
      <c r="U5114" s="46"/>
      <c r="V5114" s="46"/>
      <c r="W5114" s="46"/>
      <c r="X5114" s="46"/>
      <c r="Y5114" s="46"/>
    </row>
    <row r="5115" spans="1:25" ht="15" customHeight="1" thickBot="1" x14ac:dyDescent="0.25">
      <c r="A5115" s="46"/>
      <c r="B5115" s="263"/>
      <c r="C5115" s="263"/>
      <c r="D5115" s="263"/>
      <c r="E5115" s="263"/>
      <c r="F5115" s="263" t="s">
        <v>927</v>
      </c>
      <c r="G5115" s="289">
        <v>5.61</v>
      </c>
      <c r="H5115" s="263"/>
      <c r="I5115" s="386" t="s">
        <v>928</v>
      </c>
      <c r="J5115" s="386"/>
      <c r="K5115" s="289">
        <v>32.590000000000003</v>
      </c>
      <c r="O5115" s="46"/>
      <c r="P5115" s="46"/>
      <c r="Q5115" s="46"/>
      <c r="R5115" s="46"/>
      <c r="S5115" s="46"/>
      <c r="T5115" s="46"/>
      <c r="U5115" s="46"/>
      <c r="V5115" s="46"/>
      <c r="W5115" s="46"/>
      <c r="X5115" s="46"/>
      <c r="Y5115" s="46"/>
    </row>
    <row r="5116" spans="1:25" ht="15" customHeight="1" thickTop="1" x14ac:dyDescent="0.2">
      <c r="A5116" s="46"/>
      <c r="B5116" s="278"/>
      <c r="C5116" s="278"/>
      <c r="D5116" s="278"/>
      <c r="E5116" s="278"/>
      <c r="F5116" s="278"/>
      <c r="G5116" s="278"/>
      <c r="H5116" s="278"/>
      <c r="I5116" s="278"/>
      <c r="J5116" s="278"/>
      <c r="K5116" s="278"/>
      <c r="O5116" s="46"/>
      <c r="P5116" s="46"/>
      <c r="Q5116" s="46"/>
      <c r="R5116" s="46"/>
      <c r="S5116" s="46"/>
      <c r="T5116" s="46"/>
      <c r="U5116" s="46"/>
      <c r="V5116" s="46"/>
      <c r="W5116" s="46"/>
      <c r="X5116" s="46"/>
      <c r="Y5116" s="46"/>
    </row>
    <row r="5117" spans="1:25" ht="15" customHeight="1" x14ac:dyDescent="0.2">
      <c r="A5117" s="46"/>
      <c r="B5117" s="259"/>
      <c r="C5117" s="267" t="s">
        <v>24</v>
      </c>
      <c r="D5117" s="259" t="s">
        <v>25</v>
      </c>
      <c r="E5117" s="259" t="s">
        <v>26</v>
      </c>
      <c r="F5117" s="387" t="s">
        <v>917</v>
      </c>
      <c r="G5117" s="387"/>
      <c r="H5117" s="271" t="s">
        <v>27</v>
      </c>
      <c r="I5117" s="267" t="s">
        <v>28</v>
      </c>
      <c r="J5117" s="267" t="s">
        <v>29</v>
      </c>
      <c r="K5117" s="267" t="s">
        <v>30</v>
      </c>
      <c r="O5117" s="46"/>
      <c r="P5117" s="46"/>
      <c r="Q5117" s="46"/>
      <c r="R5117" s="46"/>
      <c r="S5117" s="46"/>
      <c r="T5117" s="46"/>
      <c r="U5117" s="46"/>
      <c r="V5117" s="46"/>
      <c r="W5117" s="46"/>
      <c r="X5117" s="46"/>
      <c r="Y5117" s="46"/>
    </row>
    <row r="5118" spans="1:25" ht="15" customHeight="1" x14ac:dyDescent="0.2">
      <c r="A5118" s="46"/>
      <c r="B5118" s="260" t="s">
        <v>918</v>
      </c>
      <c r="C5118" s="275" t="s">
        <v>2916</v>
      </c>
      <c r="D5118" s="260" t="s">
        <v>47</v>
      </c>
      <c r="E5118" s="260" t="s">
        <v>2917</v>
      </c>
      <c r="F5118" s="388" t="s">
        <v>3985</v>
      </c>
      <c r="G5118" s="388"/>
      <c r="H5118" s="274" t="s">
        <v>1035</v>
      </c>
      <c r="I5118" s="277">
        <v>1</v>
      </c>
      <c r="J5118" s="276">
        <v>10.82</v>
      </c>
      <c r="K5118" s="276">
        <v>10.82</v>
      </c>
      <c r="O5118" s="46"/>
      <c r="P5118" s="46"/>
      <c r="Q5118" s="46"/>
      <c r="R5118" s="46"/>
      <c r="S5118" s="46"/>
      <c r="T5118" s="46"/>
      <c r="U5118" s="46"/>
      <c r="V5118" s="46"/>
      <c r="W5118" s="46"/>
      <c r="X5118" s="46"/>
      <c r="Y5118" s="46"/>
    </row>
    <row r="5119" spans="1:25" ht="15" customHeight="1" x14ac:dyDescent="0.2">
      <c r="A5119" s="46"/>
      <c r="B5119" s="261" t="s">
        <v>953</v>
      </c>
      <c r="C5119" s="280" t="s">
        <v>2920</v>
      </c>
      <c r="D5119" s="261" t="s">
        <v>47</v>
      </c>
      <c r="E5119" s="261" t="s">
        <v>2921</v>
      </c>
      <c r="F5119" s="385" t="s">
        <v>4041</v>
      </c>
      <c r="G5119" s="385"/>
      <c r="H5119" s="279" t="s">
        <v>950</v>
      </c>
      <c r="I5119" s="282">
        <v>1</v>
      </c>
      <c r="J5119" s="281">
        <v>0.15</v>
      </c>
      <c r="K5119" s="281">
        <v>0.15</v>
      </c>
      <c r="O5119" s="46"/>
      <c r="P5119" s="46"/>
      <c r="Q5119" s="46"/>
      <c r="R5119" s="46"/>
      <c r="S5119" s="46"/>
      <c r="T5119" s="46"/>
      <c r="U5119" s="46"/>
      <c r="V5119" s="46"/>
      <c r="W5119" s="46"/>
      <c r="X5119" s="46"/>
      <c r="Y5119" s="46"/>
    </row>
    <row r="5120" spans="1:25" ht="15" customHeight="1" x14ac:dyDescent="0.2">
      <c r="A5120" s="46"/>
      <c r="B5120" s="261" t="s">
        <v>953</v>
      </c>
      <c r="C5120" s="280" t="s">
        <v>2918</v>
      </c>
      <c r="D5120" s="261" t="s">
        <v>47</v>
      </c>
      <c r="E5120" s="261" t="s">
        <v>2919</v>
      </c>
      <c r="F5120" s="385" t="s">
        <v>4041</v>
      </c>
      <c r="G5120" s="385"/>
      <c r="H5120" s="279" t="s">
        <v>950</v>
      </c>
      <c r="I5120" s="282">
        <v>1</v>
      </c>
      <c r="J5120" s="281">
        <v>9.2100000000000009</v>
      </c>
      <c r="K5120" s="281">
        <v>9.2100000000000009</v>
      </c>
      <c r="O5120" s="46"/>
      <c r="P5120" s="46"/>
      <c r="Q5120" s="46"/>
      <c r="R5120" s="46"/>
      <c r="S5120" s="46"/>
      <c r="T5120" s="46"/>
      <c r="U5120" s="46"/>
      <c r="V5120" s="46"/>
      <c r="W5120" s="46"/>
      <c r="X5120" s="46"/>
      <c r="Y5120" s="46"/>
    </row>
    <row r="5121" spans="1:25" ht="15" customHeight="1" x14ac:dyDescent="0.2">
      <c r="A5121" s="46"/>
      <c r="B5121" s="261" t="s">
        <v>953</v>
      </c>
      <c r="C5121" s="280" t="s">
        <v>2924</v>
      </c>
      <c r="D5121" s="261" t="s">
        <v>47</v>
      </c>
      <c r="E5121" s="261" t="s">
        <v>2925</v>
      </c>
      <c r="F5121" s="385" t="s">
        <v>4041</v>
      </c>
      <c r="G5121" s="385"/>
      <c r="H5121" s="279" t="s">
        <v>950</v>
      </c>
      <c r="I5121" s="282">
        <v>1</v>
      </c>
      <c r="J5121" s="281">
        <v>0.72</v>
      </c>
      <c r="K5121" s="281">
        <v>0.72</v>
      </c>
      <c r="O5121" s="46"/>
      <c r="P5121" s="46"/>
      <c r="Q5121" s="46"/>
      <c r="R5121" s="46"/>
      <c r="S5121" s="46"/>
      <c r="T5121" s="46"/>
      <c r="U5121" s="46"/>
      <c r="V5121" s="46"/>
      <c r="W5121" s="46"/>
      <c r="X5121" s="46"/>
      <c r="Y5121" s="46"/>
    </row>
    <row r="5122" spans="1:25" ht="15" customHeight="1" x14ac:dyDescent="0.2">
      <c r="A5122" s="46"/>
      <c r="B5122" s="261" t="s">
        <v>953</v>
      </c>
      <c r="C5122" s="280" t="s">
        <v>2922</v>
      </c>
      <c r="D5122" s="261" t="s">
        <v>47</v>
      </c>
      <c r="E5122" s="261" t="s">
        <v>2923</v>
      </c>
      <c r="F5122" s="385" t="s">
        <v>4041</v>
      </c>
      <c r="G5122" s="385"/>
      <c r="H5122" s="279" t="s">
        <v>950</v>
      </c>
      <c r="I5122" s="282">
        <v>1</v>
      </c>
      <c r="J5122" s="281">
        <v>0.74</v>
      </c>
      <c r="K5122" s="281">
        <v>0.74</v>
      </c>
      <c r="O5122" s="46"/>
      <c r="P5122" s="46"/>
      <c r="Q5122" s="46"/>
      <c r="R5122" s="46"/>
      <c r="S5122" s="46"/>
      <c r="T5122" s="46"/>
      <c r="U5122" s="46"/>
      <c r="V5122" s="46"/>
      <c r="W5122" s="46"/>
      <c r="X5122" s="46"/>
      <c r="Y5122" s="46"/>
    </row>
    <row r="5123" spans="1:25" ht="15" customHeight="1" x14ac:dyDescent="0.2">
      <c r="A5123" s="46"/>
      <c r="B5123" s="263"/>
      <c r="C5123" s="263"/>
      <c r="D5123" s="263"/>
      <c r="E5123" s="263"/>
      <c r="F5123" s="263" t="s">
        <v>924</v>
      </c>
      <c r="G5123" s="289">
        <v>0</v>
      </c>
      <c r="H5123" s="263" t="s">
        <v>925</v>
      </c>
      <c r="I5123" s="289">
        <v>0</v>
      </c>
      <c r="J5123" s="263" t="s">
        <v>926</v>
      </c>
      <c r="K5123" s="289">
        <v>0</v>
      </c>
      <c r="O5123" s="46"/>
      <c r="P5123" s="46"/>
      <c r="Q5123" s="46"/>
      <c r="R5123" s="46"/>
      <c r="S5123" s="46"/>
      <c r="T5123" s="46"/>
      <c r="U5123" s="46"/>
      <c r="V5123" s="46"/>
      <c r="W5123" s="46"/>
      <c r="X5123" s="46"/>
      <c r="Y5123" s="46"/>
    </row>
    <row r="5124" spans="1:25" ht="15" customHeight="1" thickBot="1" x14ac:dyDescent="0.25">
      <c r="A5124" s="46"/>
      <c r="B5124" s="263"/>
      <c r="C5124" s="263"/>
      <c r="D5124" s="263"/>
      <c r="E5124" s="263"/>
      <c r="F5124" s="263" t="s">
        <v>927</v>
      </c>
      <c r="G5124" s="289">
        <v>2.25</v>
      </c>
      <c r="H5124" s="263"/>
      <c r="I5124" s="386" t="s">
        <v>928</v>
      </c>
      <c r="J5124" s="386"/>
      <c r="K5124" s="289">
        <v>13.07</v>
      </c>
      <c r="O5124" s="46"/>
      <c r="P5124" s="46"/>
      <c r="Q5124" s="46"/>
      <c r="R5124" s="46"/>
      <c r="S5124" s="46"/>
      <c r="T5124" s="46"/>
      <c r="U5124" s="46"/>
      <c r="V5124" s="46"/>
      <c r="W5124" s="46"/>
      <c r="X5124" s="46"/>
      <c r="Y5124" s="46"/>
    </row>
    <row r="5125" spans="1:25" ht="15" customHeight="1" thickTop="1" x14ac:dyDescent="0.2">
      <c r="A5125" s="46"/>
      <c r="B5125" s="278"/>
      <c r="C5125" s="278"/>
      <c r="D5125" s="278"/>
      <c r="E5125" s="278"/>
      <c r="F5125" s="278"/>
      <c r="G5125" s="278"/>
      <c r="H5125" s="278"/>
      <c r="I5125" s="278"/>
      <c r="J5125" s="278"/>
      <c r="K5125" s="278"/>
      <c r="O5125" s="46"/>
      <c r="P5125" s="46"/>
      <c r="Q5125" s="46"/>
      <c r="R5125" s="46"/>
      <c r="S5125" s="46"/>
      <c r="T5125" s="46"/>
      <c r="U5125" s="46"/>
      <c r="V5125" s="46"/>
      <c r="W5125" s="46"/>
      <c r="X5125" s="46"/>
      <c r="Y5125" s="46"/>
    </row>
    <row r="5126" spans="1:25" ht="15" customHeight="1" x14ac:dyDescent="0.2">
      <c r="A5126" s="46"/>
      <c r="B5126" s="259"/>
      <c r="C5126" s="267" t="s">
        <v>24</v>
      </c>
      <c r="D5126" s="259" t="s">
        <v>25</v>
      </c>
      <c r="E5126" s="259" t="s">
        <v>26</v>
      </c>
      <c r="F5126" s="387" t="s">
        <v>917</v>
      </c>
      <c r="G5126" s="387"/>
      <c r="H5126" s="271" t="s">
        <v>27</v>
      </c>
      <c r="I5126" s="267" t="s">
        <v>28</v>
      </c>
      <c r="J5126" s="267" t="s">
        <v>29</v>
      </c>
      <c r="K5126" s="267" t="s">
        <v>30</v>
      </c>
      <c r="O5126" s="46"/>
      <c r="P5126" s="46"/>
      <c r="Q5126" s="46"/>
      <c r="R5126" s="46"/>
      <c r="S5126" s="46"/>
      <c r="T5126" s="46"/>
      <c r="U5126" s="46"/>
      <c r="V5126" s="46"/>
      <c r="W5126" s="46"/>
      <c r="X5126" s="46"/>
      <c r="Y5126" s="46"/>
    </row>
    <row r="5127" spans="1:25" ht="15" customHeight="1" x14ac:dyDescent="0.2">
      <c r="A5127" s="46"/>
      <c r="B5127" s="260" t="s">
        <v>918</v>
      </c>
      <c r="C5127" s="275" t="s">
        <v>2922</v>
      </c>
      <c r="D5127" s="260" t="s">
        <v>47</v>
      </c>
      <c r="E5127" s="260" t="s">
        <v>2923</v>
      </c>
      <c r="F5127" s="388" t="s">
        <v>4041</v>
      </c>
      <c r="G5127" s="388"/>
      <c r="H5127" s="274" t="s">
        <v>950</v>
      </c>
      <c r="I5127" s="277">
        <v>1</v>
      </c>
      <c r="J5127" s="276">
        <v>0.74</v>
      </c>
      <c r="K5127" s="276">
        <v>0.74</v>
      </c>
      <c r="O5127" s="46"/>
      <c r="P5127" s="46"/>
      <c r="Q5127" s="46"/>
      <c r="R5127" s="46"/>
      <c r="S5127" s="46"/>
      <c r="T5127" s="46"/>
      <c r="U5127" s="46"/>
      <c r="V5127" s="46"/>
      <c r="W5127" s="46"/>
      <c r="X5127" s="46"/>
      <c r="Y5127" s="46"/>
    </row>
    <row r="5128" spans="1:25" ht="15" customHeight="1" x14ac:dyDescent="0.2">
      <c r="A5128" s="46"/>
      <c r="B5128" s="262" t="s">
        <v>919</v>
      </c>
      <c r="C5128" s="284" t="s">
        <v>2926</v>
      </c>
      <c r="D5128" s="262" t="s">
        <v>47</v>
      </c>
      <c r="E5128" s="262" t="s">
        <v>2927</v>
      </c>
      <c r="F5128" s="389" t="s">
        <v>4042</v>
      </c>
      <c r="G5128" s="389"/>
      <c r="H5128" s="283" t="s">
        <v>49</v>
      </c>
      <c r="I5128" s="286">
        <v>7.2000000000000002E-5</v>
      </c>
      <c r="J5128" s="285">
        <v>10408.950000000001</v>
      </c>
      <c r="K5128" s="285">
        <v>0.74</v>
      </c>
      <c r="O5128" s="46"/>
      <c r="P5128" s="46"/>
      <c r="Q5128" s="46"/>
      <c r="R5128" s="46"/>
      <c r="S5128" s="46"/>
      <c r="T5128" s="46"/>
      <c r="U5128" s="46"/>
      <c r="V5128" s="46"/>
      <c r="W5128" s="46"/>
      <c r="X5128" s="46"/>
      <c r="Y5128" s="46"/>
    </row>
    <row r="5129" spans="1:25" ht="15" customHeight="1" x14ac:dyDescent="0.2">
      <c r="A5129" s="46"/>
      <c r="B5129" s="263"/>
      <c r="C5129" s="263"/>
      <c r="D5129" s="263"/>
      <c r="E5129" s="263"/>
      <c r="F5129" s="263" t="s">
        <v>924</v>
      </c>
      <c r="G5129" s="289">
        <v>0</v>
      </c>
      <c r="H5129" s="263" t="s">
        <v>925</v>
      </c>
      <c r="I5129" s="289">
        <v>0</v>
      </c>
      <c r="J5129" s="263" t="s">
        <v>926</v>
      </c>
      <c r="K5129" s="289">
        <v>0</v>
      </c>
      <c r="O5129" s="46"/>
      <c r="P5129" s="46"/>
      <c r="Q5129" s="46"/>
      <c r="R5129" s="46"/>
      <c r="S5129" s="46"/>
      <c r="T5129" s="46"/>
      <c r="U5129" s="46"/>
      <c r="V5129" s="46"/>
      <c r="W5129" s="46"/>
      <c r="X5129" s="46"/>
      <c r="Y5129" s="46"/>
    </row>
    <row r="5130" spans="1:25" ht="15" customHeight="1" thickBot="1" x14ac:dyDescent="0.25">
      <c r="A5130" s="46"/>
      <c r="B5130" s="263"/>
      <c r="C5130" s="263"/>
      <c r="D5130" s="263"/>
      <c r="E5130" s="263"/>
      <c r="F5130" s="263" t="s">
        <v>927</v>
      </c>
      <c r="G5130" s="289">
        <v>0.15</v>
      </c>
      <c r="H5130" s="263"/>
      <c r="I5130" s="386" t="s">
        <v>928</v>
      </c>
      <c r="J5130" s="386"/>
      <c r="K5130" s="289">
        <v>0.89</v>
      </c>
      <c r="O5130" s="46"/>
      <c r="P5130" s="46"/>
      <c r="Q5130" s="46"/>
      <c r="R5130" s="46"/>
      <c r="S5130" s="46"/>
      <c r="T5130" s="46"/>
      <c r="U5130" s="46"/>
      <c r="V5130" s="46"/>
      <c r="W5130" s="46"/>
      <c r="X5130" s="46"/>
      <c r="Y5130" s="46"/>
    </row>
    <row r="5131" spans="1:25" ht="15" customHeight="1" thickTop="1" x14ac:dyDescent="0.2">
      <c r="A5131" s="46"/>
      <c r="B5131" s="278"/>
      <c r="C5131" s="278"/>
      <c r="D5131" s="278"/>
      <c r="E5131" s="278"/>
      <c r="F5131" s="278"/>
      <c r="G5131" s="278"/>
      <c r="H5131" s="278"/>
      <c r="I5131" s="278"/>
      <c r="J5131" s="278"/>
      <c r="K5131" s="278"/>
      <c r="O5131" s="46"/>
      <c r="P5131" s="46"/>
      <c r="Q5131" s="46"/>
      <c r="R5131" s="46"/>
      <c r="S5131" s="46"/>
      <c r="T5131" s="46"/>
      <c r="U5131" s="46"/>
      <c r="V5131" s="46"/>
      <c r="W5131" s="46"/>
      <c r="X5131" s="46"/>
      <c r="Y5131" s="46"/>
    </row>
    <row r="5132" spans="1:25" ht="15" customHeight="1" x14ac:dyDescent="0.2">
      <c r="A5132" s="46"/>
      <c r="B5132" s="259"/>
      <c r="C5132" s="267" t="s">
        <v>24</v>
      </c>
      <c r="D5132" s="259" t="s">
        <v>25</v>
      </c>
      <c r="E5132" s="259" t="s">
        <v>26</v>
      </c>
      <c r="F5132" s="387" t="s">
        <v>917</v>
      </c>
      <c r="G5132" s="387"/>
      <c r="H5132" s="271" t="s">
        <v>27</v>
      </c>
      <c r="I5132" s="267" t="s">
        <v>28</v>
      </c>
      <c r="J5132" s="267" t="s">
        <v>29</v>
      </c>
      <c r="K5132" s="267" t="s">
        <v>30</v>
      </c>
      <c r="O5132" s="46"/>
      <c r="P5132" s="46"/>
      <c r="Q5132" s="46"/>
      <c r="R5132" s="46"/>
      <c r="S5132" s="46"/>
      <c r="T5132" s="46"/>
      <c r="U5132" s="46"/>
      <c r="V5132" s="46"/>
      <c r="W5132" s="46"/>
      <c r="X5132" s="46"/>
      <c r="Y5132" s="46"/>
    </row>
    <row r="5133" spans="1:25" ht="15" customHeight="1" x14ac:dyDescent="0.2">
      <c r="A5133" s="46"/>
      <c r="B5133" s="260" t="s">
        <v>918</v>
      </c>
      <c r="C5133" s="275" t="s">
        <v>2920</v>
      </c>
      <c r="D5133" s="260" t="s">
        <v>47</v>
      </c>
      <c r="E5133" s="260" t="s">
        <v>2921</v>
      </c>
      <c r="F5133" s="388" t="s">
        <v>4041</v>
      </c>
      <c r="G5133" s="388"/>
      <c r="H5133" s="274" t="s">
        <v>950</v>
      </c>
      <c r="I5133" s="277">
        <v>1</v>
      </c>
      <c r="J5133" s="276">
        <v>0.15</v>
      </c>
      <c r="K5133" s="276">
        <v>0.15</v>
      </c>
      <c r="O5133" s="46"/>
      <c r="P5133" s="46"/>
      <c r="Q5133" s="46"/>
      <c r="R5133" s="46"/>
      <c r="S5133" s="46"/>
      <c r="T5133" s="46"/>
      <c r="U5133" s="46"/>
      <c r="V5133" s="46"/>
      <c r="W5133" s="46"/>
      <c r="X5133" s="46"/>
      <c r="Y5133" s="46"/>
    </row>
    <row r="5134" spans="1:25" ht="15" customHeight="1" x14ac:dyDescent="0.2">
      <c r="A5134" s="46"/>
      <c r="B5134" s="262" t="s">
        <v>919</v>
      </c>
      <c r="C5134" s="284" t="s">
        <v>2926</v>
      </c>
      <c r="D5134" s="262" t="s">
        <v>47</v>
      </c>
      <c r="E5134" s="262" t="s">
        <v>2927</v>
      </c>
      <c r="F5134" s="389" t="s">
        <v>4042</v>
      </c>
      <c r="G5134" s="389"/>
      <c r="H5134" s="283" t="s">
        <v>49</v>
      </c>
      <c r="I5134" s="286">
        <v>1.4800000000000001E-5</v>
      </c>
      <c r="J5134" s="285">
        <v>10408.950000000001</v>
      </c>
      <c r="K5134" s="285">
        <v>0.15</v>
      </c>
      <c r="O5134" s="46"/>
      <c r="P5134" s="46"/>
      <c r="Q5134" s="46"/>
      <c r="R5134" s="46"/>
      <c r="S5134" s="46"/>
      <c r="T5134" s="46"/>
      <c r="U5134" s="46"/>
      <c r="V5134" s="46"/>
      <c r="W5134" s="46"/>
      <c r="X5134" s="46"/>
      <c r="Y5134" s="46"/>
    </row>
    <row r="5135" spans="1:25" ht="15" customHeight="1" x14ac:dyDescent="0.2">
      <c r="A5135" s="46"/>
      <c r="B5135" s="263"/>
      <c r="C5135" s="263"/>
      <c r="D5135" s="263"/>
      <c r="E5135" s="263"/>
      <c r="F5135" s="263" t="s">
        <v>924</v>
      </c>
      <c r="G5135" s="289">
        <v>0</v>
      </c>
      <c r="H5135" s="263" t="s">
        <v>925</v>
      </c>
      <c r="I5135" s="289">
        <v>0</v>
      </c>
      <c r="J5135" s="263" t="s">
        <v>926</v>
      </c>
      <c r="K5135" s="289">
        <v>0</v>
      </c>
      <c r="O5135" s="46"/>
      <c r="P5135" s="46"/>
      <c r="Q5135" s="46"/>
      <c r="R5135" s="46"/>
      <c r="S5135" s="46"/>
      <c r="T5135" s="46"/>
      <c r="U5135" s="46"/>
      <c r="V5135" s="46"/>
      <c r="W5135" s="46"/>
      <c r="X5135" s="46"/>
      <c r="Y5135" s="46"/>
    </row>
    <row r="5136" spans="1:25" ht="15" customHeight="1" thickBot="1" x14ac:dyDescent="0.25">
      <c r="A5136" s="46"/>
      <c r="B5136" s="263"/>
      <c r="C5136" s="263"/>
      <c r="D5136" s="263"/>
      <c r="E5136" s="263"/>
      <c r="F5136" s="263" t="s">
        <v>927</v>
      </c>
      <c r="G5136" s="289">
        <v>0.03</v>
      </c>
      <c r="H5136" s="263"/>
      <c r="I5136" s="386" t="s">
        <v>928</v>
      </c>
      <c r="J5136" s="386"/>
      <c r="K5136" s="289">
        <v>0.18</v>
      </c>
      <c r="O5136" s="46"/>
      <c r="P5136" s="46"/>
      <c r="Q5136" s="46"/>
      <c r="R5136" s="46"/>
      <c r="S5136" s="46"/>
      <c r="T5136" s="46"/>
      <c r="U5136" s="46"/>
      <c r="V5136" s="46"/>
      <c r="W5136" s="46"/>
      <c r="X5136" s="46"/>
      <c r="Y5136" s="46"/>
    </row>
    <row r="5137" spans="1:25" ht="15" customHeight="1" thickTop="1" x14ac:dyDescent="0.2">
      <c r="A5137" s="46"/>
      <c r="B5137" s="278"/>
      <c r="C5137" s="278"/>
      <c r="D5137" s="278"/>
      <c r="E5137" s="278"/>
      <c r="F5137" s="278"/>
      <c r="G5137" s="278"/>
      <c r="H5137" s="278"/>
      <c r="I5137" s="278"/>
      <c r="J5137" s="278"/>
      <c r="K5137" s="278"/>
      <c r="O5137" s="46"/>
      <c r="P5137" s="46"/>
      <c r="Q5137" s="46"/>
      <c r="R5137" s="46"/>
      <c r="S5137" s="46"/>
      <c r="T5137" s="46"/>
      <c r="U5137" s="46"/>
      <c r="V5137" s="46"/>
      <c r="W5137" s="46"/>
      <c r="X5137" s="46"/>
      <c r="Y5137" s="46"/>
    </row>
    <row r="5138" spans="1:25" ht="15" customHeight="1" x14ac:dyDescent="0.2">
      <c r="A5138" s="46"/>
      <c r="B5138" s="259"/>
      <c r="C5138" s="267" t="s">
        <v>24</v>
      </c>
      <c r="D5138" s="259" t="s">
        <v>25</v>
      </c>
      <c r="E5138" s="259" t="s">
        <v>26</v>
      </c>
      <c r="F5138" s="387" t="s">
        <v>917</v>
      </c>
      <c r="G5138" s="387"/>
      <c r="H5138" s="271" t="s">
        <v>27</v>
      </c>
      <c r="I5138" s="267" t="s">
        <v>28</v>
      </c>
      <c r="J5138" s="267" t="s">
        <v>29</v>
      </c>
      <c r="K5138" s="267" t="s">
        <v>30</v>
      </c>
      <c r="O5138" s="46"/>
      <c r="P5138" s="46"/>
      <c r="Q5138" s="46"/>
      <c r="R5138" s="46"/>
      <c r="S5138" s="46"/>
      <c r="T5138" s="46"/>
      <c r="U5138" s="46"/>
      <c r="V5138" s="46"/>
      <c r="W5138" s="46"/>
      <c r="X5138" s="46"/>
      <c r="Y5138" s="46"/>
    </row>
    <row r="5139" spans="1:25" ht="15" customHeight="1" x14ac:dyDescent="0.2">
      <c r="A5139" s="46"/>
      <c r="B5139" s="260" t="s">
        <v>918</v>
      </c>
      <c r="C5139" s="275" t="s">
        <v>2924</v>
      </c>
      <c r="D5139" s="260" t="s">
        <v>47</v>
      </c>
      <c r="E5139" s="260" t="s">
        <v>2925</v>
      </c>
      <c r="F5139" s="388" t="s">
        <v>4041</v>
      </c>
      <c r="G5139" s="388"/>
      <c r="H5139" s="274" t="s">
        <v>950</v>
      </c>
      <c r="I5139" s="277">
        <v>1</v>
      </c>
      <c r="J5139" s="276">
        <v>0.72</v>
      </c>
      <c r="K5139" s="276">
        <v>0.72</v>
      </c>
      <c r="O5139" s="46"/>
      <c r="P5139" s="46"/>
      <c r="Q5139" s="46"/>
      <c r="R5139" s="46"/>
      <c r="S5139" s="46"/>
      <c r="T5139" s="46"/>
      <c r="U5139" s="46"/>
      <c r="V5139" s="46"/>
      <c r="W5139" s="46"/>
      <c r="X5139" s="46"/>
      <c r="Y5139" s="46"/>
    </row>
    <row r="5140" spans="1:25" ht="15" customHeight="1" x14ac:dyDescent="0.2">
      <c r="A5140" s="46"/>
      <c r="B5140" s="262" t="s">
        <v>919</v>
      </c>
      <c r="C5140" s="284" t="s">
        <v>2926</v>
      </c>
      <c r="D5140" s="262" t="s">
        <v>47</v>
      </c>
      <c r="E5140" s="262" t="s">
        <v>2927</v>
      </c>
      <c r="F5140" s="389" t="s">
        <v>4042</v>
      </c>
      <c r="G5140" s="389"/>
      <c r="H5140" s="283" t="s">
        <v>49</v>
      </c>
      <c r="I5140" s="286">
        <v>6.9999999999999994E-5</v>
      </c>
      <c r="J5140" s="285">
        <v>10408.950000000001</v>
      </c>
      <c r="K5140" s="285">
        <v>0.72</v>
      </c>
      <c r="O5140" s="46"/>
      <c r="P5140" s="46"/>
      <c r="Q5140" s="46"/>
      <c r="R5140" s="46"/>
      <c r="S5140" s="46"/>
      <c r="T5140" s="46"/>
      <c r="U5140" s="46"/>
      <c r="V5140" s="46"/>
      <c r="W5140" s="46"/>
      <c r="X5140" s="46"/>
      <c r="Y5140" s="46"/>
    </row>
    <row r="5141" spans="1:25" ht="15" customHeight="1" x14ac:dyDescent="0.2">
      <c r="A5141" s="46"/>
      <c r="B5141" s="263"/>
      <c r="C5141" s="263"/>
      <c r="D5141" s="263"/>
      <c r="E5141" s="263"/>
      <c r="F5141" s="263" t="s">
        <v>924</v>
      </c>
      <c r="G5141" s="289">
        <v>0</v>
      </c>
      <c r="H5141" s="263" t="s">
        <v>925</v>
      </c>
      <c r="I5141" s="289">
        <v>0</v>
      </c>
      <c r="J5141" s="263" t="s">
        <v>926</v>
      </c>
      <c r="K5141" s="289">
        <v>0</v>
      </c>
      <c r="O5141" s="46"/>
      <c r="P5141" s="46"/>
      <c r="Q5141" s="46"/>
      <c r="R5141" s="46"/>
      <c r="S5141" s="46"/>
      <c r="T5141" s="46"/>
      <c r="U5141" s="46"/>
      <c r="V5141" s="46"/>
      <c r="W5141" s="46"/>
      <c r="X5141" s="46"/>
      <c r="Y5141" s="46"/>
    </row>
    <row r="5142" spans="1:25" ht="15" customHeight="1" thickBot="1" x14ac:dyDescent="0.25">
      <c r="A5142" s="46"/>
      <c r="B5142" s="263"/>
      <c r="C5142" s="263"/>
      <c r="D5142" s="263"/>
      <c r="E5142" s="263"/>
      <c r="F5142" s="263" t="s">
        <v>927</v>
      </c>
      <c r="G5142" s="289">
        <v>0.14000000000000001</v>
      </c>
      <c r="H5142" s="263"/>
      <c r="I5142" s="386" t="s">
        <v>928</v>
      </c>
      <c r="J5142" s="386"/>
      <c r="K5142" s="289">
        <v>0.86</v>
      </c>
      <c r="O5142" s="46"/>
      <c r="P5142" s="46"/>
      <c r="Q5142" s="46"/>
      <c r="R5142" s="46"/>
      <c r="S5142" s="46"/>
      <c r="T5142" s="46"/>
      <c r="U5142" s="46"/>
      <c r="V5142" s="46"/>
      <c r="W5142" s="46"/>
      <c r="X5142" s="46"/>
      <c r="Y5142" s="46"/>
    </row>
    <row r="5143" spans="1:25" ht="15" customHeight="1" thickTop="1" x14ac:dyDescent="0.2">
      <c r="A5143" s="46"/>
      <c r="B5143" s="278"/>
      <c r="C5143" s="278"/>
      <c r="D5143" s="278"/>
      <c r="E5143" s="278"/>
      <c r="F5143" s="278"/>
      <c r="G5143" s="278"/>
      <c r="H5143" s="278"/>
      <c r="I5143" s="278"/>
      <c r="J5143" s="278"/>
      <c r="K5143" s="278"/>
      <c r="O5143" s="46"/>
      <c r="P5143" s="46"/>
      <c r="Q5143" s="46"/>
      <c r="R5143" s="46"/>
      <c r="S5143" s="46"/>
      <c r="T5143" s="46"/>
      <c r="U5143" s="46"/>
      <c r="V5143" s="46"/>
      <c r="W5143" s="46"/>
      <c r="X5143" s="46"/>
      <c r="Y5143" s="46"/>
    </row>
    <row r="5144" spans="1:25" ht="15" customHeight="1" x14ac:dyDescent="0.2">
      <c r="A5144" s="46"/>
      <c r="B5144" s="259"/>
      <c r="C5144" s="267" t="s">
        <v>24</v>
      </c>
      <c r="D5144" s="259" t="s">
        <v>25</v>
      </c>
      <c r="E5144" s="259" t="s">
        <v>26</v>
      </c>
      <c r="F5144" s="387" t="s">
        <v>917</v>
      </c>
      <c r="G5144" s="387"/>
      <c r="H5144" s="271" t="s">
        <v>27</v>
      </c>
      <c r="I5144" s="267" t="s">
        <v>28</v>
      </c>
      <c r="J5144" s="267" t="s">
        <v>29</v>
      </c>
      <c r="K5144" s="267" t="s">
        <v>30</v>
      </c>
      <c r="O5144" s="46"/>
      <c r="P5144" s="46"/>
      <c r="Q5144" s="46"/>
      <c r="R5144" s="46"/>
      <c r="S5144" s="46"/>
      <c r="T5144" s="46"/>
      <c r="U5144" s="46"/>
      <c r="V5144" s="46"/>
      <c r="W5144" s="46"/>
      <c r="X5144" s="46"/>
      <c r="Y5144" s="46"/>
    </row>
    <row r="5145" spans="1:25" ht="15" customHeight="1" x14ac:dyDescent="0.2">
      <c r="A5145" s="46"/>
      <c r="B5145" s="260" t="s">
        <v>918</v>
      </c>
      <c r="C5145" s="275" t="s">
        <v>2918</v>
      </c>
      <c r="D5145" s="260" t="s">
        <v>47</v>
      </c>
      <c r="E5145" s="260" t="s">
        <v>2919</v>
      </c>
      <c r="F5145" s="388" t="s">
        <v>4041</v>
      </c>
      <c r="G5145" s="388"/>
      <c r="H5145" s="274" t="s">
        <v>950</v>
      </c>
      <c r="I5145" s="277">
        <v>1</v>
      </c>
      <c r="J5145" s="276">
        <v>9.2100000000000009</v>
      </c>
      <c r="K5145" s="276">
        <v>9.2100000000000009</v>
      </c>
      <c r="O5145" s="46"/>
      <c r="P5145" s="46"/>
      <c r="Q5145" s="46"/>
      <c r="R5145" s="46"/>
      <c r="S5145" s="46"/>
      <c r="T5145" s="46"/>
      <c r="U5145" s="46"/>
      <c r="V5145" s="46"/>
      <c r="W5145" s="46"/>
      <c r="X5145" s="46"/>
      <c r="Y5145" s="46"/>
    </row>
    <row r="5146" spans="1:25" ht="15" customHeight="1" x14ac:dyDescent="0.2">
      <c r="A5146" s="46"/>
      <c r="B5146" s="262" t="s">
        <v>919</v>
      </c>
      <c r="C5146" s="284" t="s">
        <v>2017</v>
      </c>
      <c r="D5146" s="262" t="s">
        <v>47</v>
      </c>
      <c r="E5146" s="262" t="s">
        <v>2018</v>
      </c>
      <c r="F5146" s="389" t="s">
        <v>923</v>
      </c>
      <c r="G5146" s="389"/>
      <c r="H5146" s="283" t="s">
        <v>1075</v>
      </c>
      <c r="I5146" s="286">
        <v>1.44</v>
      </c>
      <c r="J5146" s="285">
        <v>6.4</v>
      </c>
      <c r="K5146" s="285">
        <v>9.2100000000000009</v>
      </c>
      <c r="O5146" s="46"/>
      <c r="P5146" s="46"/>
      <c r="Q5146" s="46"/>
      <c r="R5146" s="46"/>
      <c r="S5146" s="46"/>
      <c r="T5146" s="46"/>
      <c r="U5146" s="46"/>
      <c r="V5146" s="46"/>
      <c r="W5146" s="46"/>
      <c r="X5146" s="46"/>
      <c r="Y5146" s="46"/>
    </row>
    <row r="5147" spans="1:25" ht="15" customHeight="1" x14ac:dyDescent="0.2">
      <c r="A5147" s="46"/>
      <c r="B5147" s="263"/>
      <c r="C5147" s="263"/>
      <c r="D5147" s="263"/>
      <c r="E5147" s="263"/>
      <c r="F5147" s="263" t="s">
        <v>924</v>
      </c>
      <c r="G5147" s="289">
        <v>0</v>
      </c>
      <c r="H5147" s="263" t="s">
        <v>925</v>
      </c>
      <c r="I5147" s="289">
        <v>0</v>
      </c>
      <c r="J5147" s="263" t="s">
        <v>926</v>
      </c>
      <c r="K5147" s="289">
        <v>0</v>
      </c>
      <c r="O5147" s="46"/>
      <c r="P5147" s="46"/>
      <c r="Q5147" s="46"/>
      <c r="R5147" s="46"/>
      <c r="S5147" s="46"/>
      <c r="T5147" s="46"/>
      <c r="U5147" s="46"/>
      <c r="V5147" s="46"/>
      <c r="W5147" s="46"/>
      <c r="X5147" s="46"/>
      <c r="Y5147" s="46"/>
    </row>
    <row r="5148" spans="1:25" ht="15" customHeight="1" thickBot="1" x14ac:dyDescent="0.25">
      <c r="A5148" s="46"/>
      <c r="B5148" s="263"/>
      <c r="C5148" s="263"/>
      <c r="D5148" s="263"/>
      <c r="E5148" s="263"/>
      <c r="F5148" s="263" t="s">
        <v>927</v>
      </c>
      <c r="G5148" s="289">
        <v>1.91</v>
      </c>
      <c r="H5148" s="263"/>
      <c r="I5148" s="386" t="s">
        <v>928</v>
      </c>
      <c r="J5148" s="386"/>
      <c r="K5148" s="289">
        <v>11.12</v>
      </c>
      <c r="O5148" s="46"/>
      <c r="P5148" s="46"/>
      <c r="Q5148" s="46"/>
      <c r="R5148" s="46"/>
      <c r="S5148" s="46"/>
      <c r="T5148" s="46"/>
      <c r="U5148" s="46"/>
      <c r="V5148" s="46"/>
      <c r="W5148" s="46"/>
      <c r="X5148" s="46"/>
      <c r="Y5148" s="46"/>
    </row>
    <row r="5149" spans="1:25" ht="15" customHeight="1" thickTop="1" x14ac:dyDescent="0.2">
      <c r="A5149" s="46"/>
      <c r="B5149" s="278"/>
      <c r="C5149" s="278"/>
      <c r="D5149" s="278"/>
      <c r="E5149" s="278"/>
      <c r="F5149" s="278"/>
      <c r="G5149" s="278"/>
      <c r="H5149" s="278"/>
      <c r="I5149" s="278"/>
      <c r="J5149" s="278"/>
      <c r="K5149" s="278"/>
      <c r="O5149" s="46"/>
      <c r="P5149" s="46"/>
      <c r="Q5149" s="46"/>
      <c r="R5149" s="46"/>
      <c r="S5149" s="46"/>
      <c r="T5149" s="46"/>
      <c r="U5149" s="46"/>
      <c r="V5149" s="46"/>
      <c r="W5149" s="46"/>
      <c r="X5149" s="46"/>
      <c r="Y5149" s="46"/>
    </row>
    <row r="5150" spans="1:25" ht="15" customHeight="1" x14ac:dyDescent="0.2">
      <c r="A5150" s="46"/>
      <c r="B5150" s="259"/>
      <c r="C5150" s="267" t="s">
        <v>24</v>
      </c>
      <c r="D5150" s="259" t="s">
        <v>25</v>
      </c>
      <c r="E5150" s="259" t="s">
        <v>26</v>
      </c>
      <c r="F5150" s="387" t="s">
        <v>917</v>
      </c>
      <c r="G5150" s="387"/>
      <c r="H5150" s="271" t="s">
        <v>27</v>
      </c>
      <c r="I5150" s="267" t="s">
        <v>28</v>
      </c>
      <c r="J5150" s="267" t="s">
        <v>29</v>
      </c>
      <c r="K5150" s="267" t="s">
        <v>30</v>
      </c>
      <c r="O5150" s="46"/>
      <c r="P5150" s="46"/>
      <c r="Q5150" s="46"/>
      <c r="R5150" s="46"/>
      <c r="S5150" s="46"/>
      <c r="T5150" s="46"/>
      <c r="U5150" s="46"/>
      <c r="V5150" s="46"/>
      <c r="W5150" s="46"/>
      <c r="X5150" s="46"/>
      <c r="Y5150" s="46"/>
    </row>
    <row r="5151" spans="1:25" ht="15" customHeight="1" x14ac:dyDescent="0.2">
      <c r="A5151" s="46"/>
      <c r="B5151" s="260" t="s">
        <v>918</v>
      </c>
      <c r="C5151" s="275" t="s">
        <v>979</v>
      </c>
      <c r="D5151" s="260" t="s">
        <v>47</v>
      </c>
      <c r="E5151" s="260" t="s">
        <v>2635</v>
      </c>
      <c r="F5151" s="388" t="s">
        <v>3977</v>
      </c>
      <c r="G5151" s="388"/>
      <c r="H5151" s="274" t="s">
        <v>49</v>
      </c>
      <c r="I5151" s="277">
        <v>1</v>
      </c>
      <c r="J5151" s="276">
        <v>102.07</v>
      </c>
      <c r="K5151" s="276">
        <v>102.07</v>
      </c>
      <c r="O5151" s="46"/>
      <c r="P5151" s="46"/>
      <c r="Q5151" s="46"/>
      <c r="R5151" s="46"/>
      <c r="S5151" s="46"/>
      <c r="T5151" s="46"/>
      <c r="U5151" s="46"/>
      <c r="V5151" s="46"/>
      <c r="W5151" s="46"/>
      <c r="X5151" s="46"/>
      <c r="Y5151" s="46"/>
    </row>
    <row r="5152" spans="1:25" ht="15" customHeight="1" x14ac:dyDescent="0.2">
      <c r="A5152" s="46"/>
      <c r="B5152" s="261" t="s">
        <v>953</v>
      </c>
      <c r="C5152" s="280" t="s">
        <v>988</v>
      </c>
      <c r="D5152" s="261" t="s">
        <v>47</v>
      </c>
      <c r="E5152" s="261" t="s">
        <v>989</v>
      </c>
      <c r="F5152" s="385" t="s">
        <v>3970</v>
      </c>
      <c r="G5152" s="385"/>
      <c r="H5152" s="279" t="s">
        <v>950</v>
      </c>
      <c r="I5152" s="282">
        <v>0.52974500000000002</v>
      </c>
      <c r="J5152" s="281">
        <v>27.19</v>
      </c>
      <c r="K5152" s="281">
        <v>14.4</v>
      </c>
      <c r="O5152" s="46"/>
      <c r="P5152" s="46"/>
      <c r="Q5152" s="46"/>
      <c r="R5152" s="46"/>
      <c r="S5152" s="46"/>
      <c r="T5152" s="46"/>
      <c r="U5152" s="46"/>
      <c r="V5152" s="46"/>
      <c r="W5152" s="46"/>
      <c r="X5152" s="46"/>
      <c r="Y5152" s="46"/>
    </row>
    <row r="5153" spans="1:25" ht="15" customHeight="1" x14ac:dyDescent="0.2">
      <c r="A5153" s="46"/>
      <c r="B5153" s="261" t="s">
        <v>953</v>
      </c>
      <c r="C5153" s="280" t="s">
        <v>991</v>
      </c>
      <c r="D5153" s="261" t="s">
        <v>47</v>
      </c>
      <c r="E5153" s="261" t="s">
        <v>992</v>
      </c>
      <c r="F5153" s="385" t="s">
        <v>3970</v>
      </c>
      <c r="G5153" s="385"/>
      <c r="H5153" s="279" t="s">
        <v>950</v>
      </c>
      <c r="I5153" s="282">
        <v>0.52974500000000002</v>
      </c>
      <c r="J5153" s="281">
        <v>43.64</v>
      </c>
      <c r="K5153" s="281">
        <v>23.11</v>
      </c>
      <c r="O5153" s="46"/>
      <c r="P5153" s="46"/>
      <c r="Q5153" s="46"/>
      <c r="R5153" s="46"/>
      <c r="S5153" s="46"/>
      <c r="T5153" s="46"/>
      <c r="U5153" s="46"/>
      <c r="V5153" s="46"/>
      <c r="W5153" s="46"/>
      <c r="X5153" s="46"/>
      <c r="Y5153" s="46"/>
    </row>
    <row r="5154" spans="1:25" ht="15" customHeight="1" x14ac:dyDescent="0.2">
      <c r="A5154" s="46"/>
      <c r="B5154" s="262" t="s">
        <v>919</v>
      </c>
      <c r="C5154" s="284" t="s">
        <v>1849</v>
      </c>
      <c r="D5154" s="262" t="s">
        <v>47</v>
      </c>
      <c r="E5154" s="262" t="s">
        <v>1850</v>
      </c>
      <c r="F5154" s="389" t="s">
        <v>923</v>
      </c>
      <c r="G5154" s="389"/>
      <c r="H5154" s="283" t="s">
        <v>49</v>
      </c>
      <c r="I5154" s="286">
        <v>3</v>
      </c>
      <c r="J5154" s="285">
        <v>1.82</v>
      </c>
      <c r="K5154" s="285">
        <v>5.46</v>
      </c>
      <c r="O5154" s="46"/>
      <c r="P5154" s="46"/>
      <c r="Q5154" s="46"/>
      <c r="R5154" s="46"/>
      <c r="S5154" s="46"/>
      <c r="T5154" s="46"/>
      <c r="U5154" s="46"/>
      <c r="V5154" s="46"/>
      <c r="W5154" s="46"/>
      <c r="X5154" s="46"/>
      <c r="Y5154" s="46"/>
    </row>
    <row r="5155" spans="1:25" ht="15" customHeight="1" x14ac:dyDescent="0.2">
      <c r="A5155" s="46"/>
      <c r="B5155" s="262" t="s">
        <v>919</v>
      </c>
      <c r="C5155" s="284" t="s">
        <v>1847</v>
      </c>
      <c r="D5155" s="262" t="s">
        <v>47</v>
      </c>
      <c r="E5155" s="262" t="s">
        <v>1848</v>
      </c>
      <c r="F5155" s="389" t="s">
        <v>923</v>
      </c>
      <c r="G5155" s="389"/>
      <c r="H5155" s="283" t="s">
        <v>49</v>
      </c>
      <c r="I5155" s="286">
        <v>1</v>
      </c>
      <c r="J5155" s="285">
        <v>59.1</v>
      </c>
      <c r="K5155" s="285">
        <v>59.1</v>
      </c>
      <c r="O5155" s="46"/>
      <c r="P5155" s="46"/>
      <c r="Q5155" s="46"/>
      <c r="R5155" s="46"/>
      <c r="S5155" s="46"/>
      <c r="T5155" s="46"/>
      <c r="U5155" s="46"/>
      <c r="V5155" s="46"/>
      <c r="W5155" s="46"/>
      <c r="X5155" s="46"/>
      <c r="Y5155" s="46"/>
    </row>
    <row r="5156" spans="1:25" ht="15" customHeight="1" x14ac:dyDescent="0.2">
      <c r="A5156" s="46"/>
      <c r="B5156" s="263"/>
      <c r="C5156" s="263"/>
      <c r="D5156" s="263"/>
      <c r="E5156" s="263"/>
      <c r="F5156" s="263" t="s">
        <v>924</v>
      </c>
      <c r="G5156" s="289">
        <v>33.01</v>
      </c>
      <c r="H5156" s="263" t="s">
        <v>925</v>
      </c>
      <c r="I5156" s="289">
        <v>0</v>
      </c>
      <c r="J5156" s="263" t="s">
        <v>926</v>
      </c>
      <c r="K5156" s="289">
        <v>33.01</v>
      </c>
      <c r="O5156" s="46"/>
      <c r="P5156" s="46"/>
      <c r="Q5156" s="46"/>
      <c r="R5156" s="46"/>
      <c r="S5156" s="46"/>
      <c r="T5156" s="46"/>
      <c r="U5156" s="46"/>
      <c r="V5156" s="46"/>
      <c r="W5156" s="46"/>
      <c r="X5156" s="46"/>
      <c r="Y5156" s="46"/>
    </row>
    <row r="5157" spans="1:25" ht="15" customHeight="1" thickBot="1" x14ac:dyDescent="0.25">
      <c r="A5157" s="46"/>
      <c r="B5157" s="263"/>
      <c r="C5157" s="263"/>
      <c r="D5157" s="263"/>
      <c r="E5157" s="263"/>
      <c r="F5157" s="263" t="s">
        <v>927</v>
      </c>
      <c r="G5157" s="289">
        <v>21.24</v>
      </c>
      <c r="H5157" s="263"/>
      <c r="I5157" s="386" t="s">
        <v>928</v>
      </c>
      <c r="J5157" s="386"/>
      <c r="K5157" s="289">
        <v>123.31</v>
      </c>
      <c r="O5157" s="46"/>
      <c r="P5157" s="46"/>
      <c r="Q5157" s="46"/>
      <c r="R5157" s="46"/>
      <c r="S5157" s="46"/>
      <c r="T5157" s="46"/>
      <c r="U5157" s="46"/>
      <c r="V5157" s="46"/>
      <c r="W5157" s="46"/>
      <c r="X5157" s="46"/>
      <c r="Y5157" s="46"/>
    </row>
    <row r="5158" spans="1:25" ht="15" customHeight="1" thickTop="1" x14ac:dyDescent="0.2">
      <c r="A5158" s="46"/>
      <c r="B5158" s="278"/>
      <c r="C5158" s="278"/>
      <c r="D5158" s="278"/>
      <c r="E5158" s="278"/>
      <c r="F5158" s="278"/>
      <c r="G5158" s="278"/>
      <c r="H5158" s="278"/>
      <c r="I5158" s="278"/>
      <c r="J5158" s="278"/>
      <c r="K5158" s="278"/>
      <c r="O5158" s="46"/>
      <c r="P5158" s="46"/>
      <c r="Q5158" s="46"/>
      <c r="R5158" s="46"/>
      <c r="S5158" s="46"/>
      <c r="T5158" s="46"/>
      <c r="U5158" s="46"/>
      <c r="V5158" s="46"/>
      <c r="W5158" s="46"/>
      <c r="X5158" s="46"/>
      <c r="Y5158" s="46"/>
    </row>
    <row r="5159" spans="1:25" ht="15" customHeight="1" x14ac:dyDescent="0.2">
      <c r="A5159" s="46"/>
      <c r="B5159" s="259"/>
      <c r="C5159" s="267" t="s">
        <v>24</v>
      </c>
      <c r="D5159" s="259" t="s">
        <v>25</v>
      </c>
      <c r="E5159" s="259" t="s">
        <v>26</v>
      </c>
      <c r="F5159" s="387" t="s">
        <v>917</v>
      </c>
      <c r="G5159" s="387"/>
      <c r="H5159" s="271" t="s">
        <v>27</v>
      </c>
      <c r="I5159" s="267" t="s">
        <v>28</v>
      </c>
      <c r="J5159" s="267" t="s">
        <v>29</v>
      </c>
      <c r="K5159" s="267" t="s">
        <v>30</v>
      </c>
      <c r="O5159" s="46"/>
      <c r="P5159" s="46"/>
      <c r="Q5159" s="46"/>
      <c r="R5159" s="46"/>
      <c r="S5159" s="46"/>
      <c r="T5159" s="46"/>
      <c r="U5159" s="46"/>
      <c r="V5159" s="46"/>
      <c r="W5159" s="46"/>
      <c r="X5159" s="46"/>
      <c r="Y5159" s="46"/>
    </row>
    <row r="5160" spans="1:25" ht="15" customHeight="1" x14ac:dyDescent="0.2">
      <c r="A5160" s="46"/>
      <c r="B5160" s="260" t="s">
        <v>918</v>
      </c>
      <c r="C5160" s="275" t="s">
        <v>991</v>
      </c>
      <c r="D5160" s="260" t="s">
        <v>47</v>
      </c>
      <c r="E5160" s="260" t="s">
        <v>992</v>
      </c>
      <c r="F5160" s="388" t="s">
        <v>3970</v>
      </c>
      <c r="G5160" s="388"/>
      <c r="H5160" s="274" t="s">
        <v>950</v>
      </c>
      <c r="I5160" s="277">
        <v>1</v>
      </c>
      <c r="J5160" s="276">
        <v>43.64</v>
      </c>
      <c r="K5160" s="276">
        <v>43.64</v>
      </c>
      <c r="O5160" s="46"/>
      <c r="P5160" s="46"/>
      <c r="Q5160" s="46"/>
      <c r="R5160" s="46"/>
      <c r="S5160" s="46"/>
      <c r="T5160" s="46"/>
      <c r="U5160" s="46"/>
      <c r="V5160" s="46"/>
      <c r="W5160" s="46"/>
      <c r="X5160" s="46"/>
      <c r="Y5160" s="46"/>
    </row>
    <row r="5161" spans="1:25" ht="15" customHeight="1" x14ac:dyDescent="0.2">
      <c r="A5161" s="46"/>
      <c r="B5161" s="261" t="s">
        <v>953</v>
      </c>
      <c r="C5161" s="280" t="s">
        <v>2043</v>
      </c>
      <c r="D5161" s="261" t="s">
        <v>47</v>
      </c>
      <c r="E5161" s="261" t="s">
        <v>2044</v>
      </c>
      <c r="F5161" s="385" t="s">
        <v>3970</v>
      </c>
      <c r="G5161" s="385"/>
      <c r="H5161" s="279" t="s">
        <v>950</v>
      </c>
      <c r="I5161" s="282">
        <v>1</v>
      </c>
      <c r="J5161" s="281">
        <v>1.41</v>
      </c>
      <c r="K5161" s="281">
        <v>1.41</v>
      </c>
      <c r="O5161" s="46"/>
      <c r="P5161" s="46"/>
      <c r="Q5161" s="46"/>
      <c r="R5161" s="46"/>
      <c r="S5161" s="46"/>
      <c r="T5161" s="46"/>
      <c r="U5161" s="46"/>
      <c r="V5161" s="46"/>
      <c r="W5161" s="46"/>
      <c r="X5161" s="46"/>
      <c r="Y5161" s="46"/>
    </row>
    <row r="5162" spans="1:25" ht="15" customHeight="1" x14ac:dyDescent="0.2">
      <c r="A5162" s="46"/>
      <c r="B5162" s="262" t="s">
        <v>919</v>
      </c>
      <c r="C5162" s="284" t="s">
        <v>1932</v>
      </c>
      <c r="D5162" s="262" t="s">
        <v>47</v>
      </c>
      <c r="E5162" s="262" t="s">
        <v>1933</v>
      </c>
      <c r="F5162" s="389" t="s">
        <v>923</v>
      </c>
      <c r="G5162" s="389"/>
      <c r="H5162" s="283" t="s">
        <v>950</v>
      </c>
      <c r="I5162" s="286">
        <v>1</v>
      </c>
      <c r="J5162" s="285">
        <v>0.86</v>
      </c>
      <c r="K5162" s="285">
        <v>0.86</v>
      </c>
      <c r="O5162" s="46"/>
      <c r="P5162" s="46"/>
      <c r="Q5162" s="46"/>
      <c r="R5162" s="46"/>
      <c r="S5162" s="46"/>
      <c r="T5162" s="46"/>
      <c r="U5162" s="46"/>
      <c r="V5162" s="46"/>
      <c r="W5162" s="46"/>
      <c r="X5162" s="46"/>
      <c r="Y5162" s="46"/>
    </row>
    <row r="5163" spans="1:25" ht="15" customHeight="1" x14ac:dyDescent="0.2">
      <c r="A5163" s="46"/>
      <c r="B5163" s="262" t="s">
        <v>919</v>
      </c>
      <c r="C5163" s="284" t="s">
        <v>1856</v>
      </c>
      <c r="D5163" s="262" t="s">
        <v>47</v>
      </c>
      <c r="E5163" s="262" t="s">
        <v>1857</v>
      </c>
      <c r="F5163" s="389" t="s">
        <v>923</v>
      </c>
      <c r="G5163" s="389"/>
      <c r="H5163" s="283" t="s">
        <v>950</v>
      </c>
      <c r="I5163" s="286">
        <v>1</v>
      </c>
      <c r="J5163" s="285">
        <v>0.08</v>
      </c>
      <c r="K5163" s="285">
        <v>0.08</v>
      </c>
      <c r="O5163" s="46"/>
      <c r="P5163" s="46"/>
      <c r="Q5163" s="46"/>
      <c r="R5163" s="46"/>
      <c r="S5163" s="46"/>
      <c r="T5163" s="46"/>
      <c r="U5163" s="46"/>
      <c r="V5163" s="46"/>
      <c r="W5163" s="46"/>
      <c r="X5163" s="46"/>
      <c r="Y5163" s="46"/>
    </row>
    <row r="5164" spans="1:25" ht="15" customHeight="1" x14ac:dyDescent="0.2">
      <c r="A5164" s="46"/>
      <c r="B5164" s="262" t="s">
        <v>919</v>
      </c>
      <c r="C5164" s="284" t="s">
        <v>1864</v>
      </c>
      <c r="D5164" s="262" t="s">
        <v>47</v>
      </c>
      <c r="E5164" s="262" t="s">
        <v>1865</v>
      </c>
      <c r="F5164" s="389" t="s">
        <v>923</v>
      </c>
      <c r="G5164" s="389"/>
      <c r="H5164" s="283" t="s">
        <v>950</v>
      </c>
      <c r="I5164" s="286">
        <v>1</v>
      </c>
      <c r="J5164" s="285">
        <v>0.61</v>
      </c>
      <c r="K5164" s="285">
        <v>0.61</v>
      </c>
      <c r="O5164" s="46"/>
      <c r="P5164" s="46"/>
      <c r="Q5164" s="46"/>
      <c r="R5164" s="46"/>
      <c r="S5164" s="46"/>
      <c r="T5164" s="46"/>
      <c r="U5164" s="46"/>
      <c r="V5164" s="46"/>
      <c r="W5164" s="46"/>
      <c r="X5164" s="46"/>
      <c r="Y5164" s="46"/>
    </row>
    <row r="5165" spans="1:25" ht="15" customHeight="1" x14ac:dyDescent="0.2">
      <c r="A5165" s="46"/>
      <c r="B5165" s="262" t="s">
        <v>919</v>
      </c>
      <c r="C5165" s="284" t="s">
        <v>1866</v>
      </c>
      <c r="D5165" s="262" t="s">
        <v>47</v>
      </c>
      <c r="E5165" s="262" t="s">
        <v>1867</v>
      </c>
      <c r="F5165" s="389" t="s">
        <v>923</v>
      </c>
      <c r="G5165" s="389"/>
      <c r="H5165" s="283" t="s">
        <v>950</v>
      </c>
      <c r="I5165" s="286">
        <v>1</v>
      </c>
      <c r="J5165" s="285">
        <v>0.01</v>
      </c>
      <c r="K5165" s="285">
        <v>0.01</v>
      </c>
      <c r="O5165" s="46"/>
      <c r="P5165" s="46"/>
      <c r="Q5165" s="46"/>
      <c r="R5165" s="46"/>
      <c r="S5165" s="46"/>
      <c r="T5165" s="46"/>
      <c r="U5165" s="46"/>
      <c r="V5165" s="46"/>
      <c r="W5165" s="46"/>
      <c r="X5165" s="46"/>
      <c r="Y5165" s="46"/>
    </row>
    <row r="5166" spans="1:25" ht="15" customHeight="1" x14ac:dyDescent="0.2">
      <c r="A5166" s="46"/>
      <c r="B5166" s="262" t="s">
        <v>919</v>
      </c>
      <c r="C5166" s="284" t="s">
        <v>1858</v>
      </c>
      <c r="D5166" s="262" t="s">
        <v>47</v>
      </c>
      <c r="E5166" s="262" t="s">
        <v>1859</v>
      </c>
      <c r="F5166" s="389" t="s">
        <v>923</v>
      </c>
      <c r="G5166" s="389"/>
      <c r="H5166" s="283" t="s">
        <v>950</v>
      </c>
      <c r="I5166" s="286">
        <v>1</v>
      </c>
      <c r="J5166" s="285">
        <v>1.43</v>
      </c>
      <c r="K5166" s="285">
        <v>1.43</v>
      </c>
      <c r="O5166" s="46"/>
      <c r="P5166" s="46"/>
      <c r="Q5166" s="46"/>
      <c r="R5166" s="46"/>
      <c r="S5166" s="46"/>
      <c r="T5166" s="46"/>
      <c r="U5166" s="46"/>
      <c r="V5166" s="46"/>
      <c r="W5166" s="46"/>
      <c r="X5166" s="46"/>
      <c r="Y5166" s="46"/>
    </row>
    <row r="5167" spans="1:25" ht="15" customHeight="1" x14ac:dyDescent="0.2">
      <c r="A5167" s="46"/>
      <c r="B5167" s="262" t="s">
        <v>919</v>
      </c>
      <c r="C5167" s="284" t="s">
        <v>2045</v>
      </c>
      <c r="D5167" s="262" t="s">
        <v>47</v>
      </c>
      <c r="E5167" s="262" t="s">
        <v>2046</v>
      </c>
      <c r="F5167" s="389" t="s">
        <v>920</v>
      </c>
      <c r="G5167" s="389"/>
      <c r="H5167" s="283" t="s">
        <v>950</v>
      </c>
      <c r="I5167" s="286">
        <v>1</v>
      </c>
      <c r="J5167" s="285">
        <v>37.979999999999997</v>
      </c>
      <c r="K5167" s="285">
        <v>37.979999999999997</v>
      </c>
      <c r="O5167" s="46"/>
      <c r="P5167" s="46"/>
      <c r="Q5167" s="46"/>
      <c r="R5167" s="46"/>
      <c r="S5167" s="46"/>
      <c r="T5167" s="46"/>
      <c r="U5167" s="46"/>
      <c r="V5167" s="46"/>
      <c r="W5167" s="46"/>
      <c r="X5167" s="46"/>
      <c r="Y5167" s="46"/>
    </row>
    <row r="5168" spans="1:25" ht="15" customHeight="1" x14ac:dyDescent="0.2">
      <c r="A5168" s="46"/>
      <c r="B5168" s="262" t="s">
        <v>919</v>
      </c>
      <c r="C5168" s="284" t="s">
        <v>1930</v>
      </c>
      <c r="D5168" s="262" t="s">
        <v>47</v>
      </c>
      <c r="E5168" s="262" t="s">
        <v>1931</v>
      </c>
      <c r="F5168" s="389" t="s">
        <v>923</v>
      </c>
      <c r="G5168" s="389"/>
      <c r="H5168" s="283" t="s">
        <v>950</v>
      </c>
      <c r="I5168" s="286">
        <v>1</v>
      </c>
      <c r="J5168" s="285">
        <v>1.26</v>
      </c>
      <c r="K5168" s="285">
        <v>1.26</v>
      </c>
      <c r="O5168" s="46"/>
      <c r="P5168" s="46"/>
      <c r="Q5168" s="46"/>
      <c r="R5168" s="46"/>
      <c r="S5168" s="46"/>
      <c r="T5168" s="46"/>
      <c r="U5168" s="46"/>
      <c r="V5168" s="46"/>
      <c r="W5168" s="46"/>
      <c r="X5168" s="46"/>
      <c r="Y5168" s="46"/>
    </row>
    <row r="5169" spans="1:25" ht="15" customHeight="1" x14ac:dyDescent="0.2">
      <c r="A5169" s="46"/>
      <c r="B5169" s="263"/>
      <c r="C5169" s="263"/>
      <c r="D5169" s="263"/>
      <c r="E5169" s="263"/>
      <c r="F5169" s="263" t="s">
        <v>924</v>
      </c>
      <c r="G5169" s="289">
        <v>39.39</v>
      </c>
      <c r="H5169" s="263" t="s">
        <v>925</v>
      </c>
      <c r="I5169" s="289">
        <v>0</v>
      </c>
      <c r="J5169" s="263" t="s">
        <v>926</v>
      </c>
      <c r="K5169" s="289">
        <v>39.39</v>
      </c>
      <c r="O5169" s="46"/>
      <c r="P5169" s="46"/>
      <c r="Q5169" s="46"/>
      <c r="R5169" s="46"/>
      <c r="S5169" s="46"/>
      <c r="T5169" s="46"/>
      <c r="U5169" s="46"/>
      <c r="V5169" s="46"/>
      <c r="W5169" s="46"/>
      <c r="X5169" s="46"/>
      <c r="Y5169" s="46"/>
    </row>
    <row r="5170" spans="1:25" ht="15" customHeight="1" thickBot="1" x14ac:dyDescent="0.25">
      <c r="A5170" s="46"/>
      <c r="B5170" s="263"/>
      <c r="C5170" s="263"/>
      <c r="D5170" s="263"/>
      <c r="E5170" s="263"/>
      <c r="F5170" s="263" t="s">
        <v>927</v>
      </c>
      <c r="G5170" s="289">
        <v>9.08</v>
      </c>
      <c r="H5170" s="263"/>
      <c r="I5170" s="386" t="s">
        <v>928</v>
      </c>
      <c r="J5170" s="386"/>
      <c r="K5170" s="289">
        <v>52.72</v>
      </c>
      <c r="O5170" s="46"/>
      <c r="P5170" s="46"/>
      <c r="Q5170" s="46"/>
      <c r="R5170" s="46"/>
      <c r="S5170" s="46"/>
      <c r="T5170" s="46"/>
      <c r="U5170" s="46"/>
      <c r="V5170" s="46"/>
      <c r="W5170" s="46"/>
      <c r="X5170" s="46"/>
      <c r="Y5170" s="46"/>
    </row>
    <row r="5171" spans="1:25" ht="15" customHeight="1" thickTop="1" x14ac:dyDescent="0.2">
      <c r="A5171" s="46"/>
      <c r="B5171" s="278"/>
      <c r="C5171" s="278"/>
      <c r="D5171" s="278"/>
      <c r="E5171" s="278"/>
      <c r="F5171" s="278"/>
      <c r="G5171" s="278"/>
      <c r="H5171" s="278"/>
      <c r="I5171" s="278"/>
      <c r="J5171" s="278"/>
      <c r="K5171" s="278"/>
      <c r="O5171" s="46"/>
      <c r="P5171" s="46"/>
      <c r="Q5171" s="46"/>
      <c r="R5171" s="46"/>
      <c r="S5171" s="46"/>
      <c r="T5171" s="46"/>
      <c r="U5171" s="46"/>
      <c r="V5171" s="46"/>
      <c r="W5171" s="46"/>
      <c r="X5171" s="46"/>
      <c r="Y5171" s="46"/>
    </row>
    <row r="5172" spans="1:25" ht="15" customHeight="1" x14ac:dyDescent="0.2">
      <c r="A5172" s="46"/>
      <c r="B5172" s="259"/>
      <c r="C5172" s="267" t="s">
        <v>24</v>
      </c>
      <c r="D5172" s="259" t="s">
        <v>25</v>
      </c>
      <c r="E5172" s="259" t="s">
        <v>26</v>
      </c>
      <c r="F5172" s="387" t="s">
        <v>917</v>
      </c>
      <c r="G5172" s="387"/>
      <c r="H5172" s="271" t="s">
        <v>27</v>
      </c>
      <c r="I5172" s="267" t="s">
        <v>28</v>
      </c>
      <c r="J5172" s="267" t="s">
        <v>29</v>
      </c>
      <c r="K5172" s="267" t="s">
        <v>30</v>
      </c>
      <c r="O5172" s="46"/>
      <c r="P5172" s="46"/>
      <c r="Q5172" s="46"/>
      <c r="R5172" s="46"/>
      <c r="S5172" s="46"/>
      <c r="T5172" s="46"/>
      <c r="U5172" s="46"/>
      <c r="V5172" s="46"/>
      <c r="W5172" s="46"/>
      <c r="X5172" s="46"/>
      <c r="Y5172" s="46"/>
    </row>
    <row r="5173" spans="1:25" ht="15" customHeight="1" x14ac:dyDescent="0.2">
      <c r="A5173" s="46"/>
      <c r="B5173" s="260" t="s">
        <v>918</v>
      </c>
      <c r="C5173" s="275" t="s">
        <v>984</v>
      </c>
      <c r="D5173" s="260" t="s">
        <v>47</v>
      </c>
      <c r="E5173" s="260" t="s">
        <v>985</v>
      </c>
      <c r="F5173" s="388" t="s">
        <v>3978</v>
      </c>
      <c r="G5173" s="388"/>
      <c r="H5173" s="274" t="s">
        <v>83</v>
      </c>
      <c r="I5173" s="277">
        <v>1</v>
      </c>
      <c r="J5173" s="276">
        <v>21.85</v>
      </c>
      <c r="K5173" s="276">
        <v>21.85</v>
      </c>
      <c r="O5173" s="46"/>
      <c r="P5173" s="46"/>
      <c r="Q5173" s="46"/>
      <c r="R5173" s="46"/>
      <c r="S5173" s="46"/>
      <c r="T5173" s="46"/>
      <c r="U5173" s="46"/>
      <c r="V5173" s="46"/>
      <c r="W5173" s="46"/>
      <c r="X5173" s="46"/>
      <c r="Y5173" s="46"/>
    </row>
    <row r="5174" spans="1:25" ht="15" customHeight="1" x14ac:dyDescent="0.2">
      <c r="A5174" s="46"/>
      <c r="B5174" s="261" t="s">
        <v>953</v>
      </c>
      <c r="C5174" s="280" t="s">
        <v>988</v>
      </c>
      <c r="D5174" s="261" t="s">
        <v>47</v>
      </c>
      <c r="E5174" s="261" t="s">
        <v>989</v>
      </c>
      <c r="F5174" s="385" t="s">
        <v>3970</v>
      </c>
      <c r="G5174" s="385"/>
      <c r="H5174" s="279" t="s">
        <v>950</v>
      </c>
      <c r="I5174" s="282">
        <v>0.19700000000000001</v>
      </c>
      <c r="J5174" s="281">
        <v>27.19</v>
      </c>
      <c r="K5174" s="281">
        <v>5.35</v>
      </c>
      <c r="O5174" s="46"/>
      <c r="P5174" s="46"/>
      <c r="Q5174" s="46"/>
      <c r="R5174" s="46"/>
      <c r="S5174" s="46"/>
      <c r="T5174" s="46"/>
      <c r="U5174" s="46"/>
      <c r="V5174" s="46"/>
      <c r="W5174" s="46"/>
      <c r="X5174" s="46"/>
      <c r="Y5174" s="46"/>
    </row>
    <row r="5175" spans="1:25" ht="15" customHeight="1" x14ac:dyDescent="0.2">
      <c r="A5175" s="46"/>
      <c r="B5175" s="261" t="s">
        <v>953</v>
      </c>
      <c r="C5175" s="280" t="s">
        <v>991</v>
      </c>
      <c r="D5175" s="261" t="s">
        <v>47</v>
      </c>
      <c r="E5175" s="261" t="s">
        <v>992</v>
      </c>
      <c r="F5175" s="385" t="s">
        <v>3970</v>
      </c>
      <c r="G5175" s="385"/>
      <c r="H5175" s="279" t="s">
        <v>950</v>
      </c>
      <c r="I5175" s="282">
        <v>0.19700000000000001</v>
      </c>
      <c r="J5175" s="281">
        <v>43.64</v>
      </c>
      <c r="K5175" s="281">
        <v>8.59</v>
      </c>
      <c r="O5175" s="46"/>
      <c r="P5175" s="46"/>
      <c r="Q5175" s="46"/>
      <c r="R5175" s="46"/>
      <c r="S5175" s="46"/>
      <c r="T5175" s="46"/>
      <c r="U5175" s="46"/>
      <c r="V5175" s="46"/>
      <c r="W5175" s="46"/>
      <c r="X5175" s="46"/>
      <c r="Y5175" s="46"/>
    </row>
    <row r="5176" spans="1:25" ht="15" customHeight="1" x14ac:dyDescent="0.2">
      <c r="A5176" s="46"/>
      <c r="B5176" s="262" t="s">
        <v>919</v>
      </c>
      <c r="C5176" s="284" t="s">
        <v>2124</v>
      </c>
      <c r="D5176" s="262" t="s">
        <v>47</v>
      </c>
      <c r="E5176" s="262" t="s">
        <v>2928</v>
      </c>
      <c r="F5176" s="389" t="s">
        <v>923</v>
      </c>
      <c r="G5176" s="389"/>
      <c r="H5176" s="283" t="s">
        <v>83</v>
      </c>
      <c r="I5176" s="286">
        <v>1.0169999999999999</v>
      </c>
      <c r="J5176" s="285">
        <v>7.78</v>
      </c>
      <c r="K5176" s="285">
        <v>7.91</v>
      </c>
      <c r="O5176" s="46"/>
      <c r="P5176" s="46"/>
      <c r="Q5176" s="46"/>
      <c r="R5176" s="46"/>
      <c r="S5176" s="46"/>
      <c r="T5176" s="46"/>
      <c r="U5176" s="46"/>
      <c r="V5176" s="46"/>
      <c r="W5176" s="46"/>
      <c r="X5176" s="46"/>
      <c r="Y5176" s="46"/>
    </row>
    <row r="5177" spans="1:25" ht="15" customHeight="1" x14ac:dyDescent="0.2">
      <c r="A5177" s="46"/>
      <c r="B5177" s="263"/>
      <c r="C5177" s="263"/>
      <c r="D5177" s="263"/>
      <c r="E5177" s="263"/>
      <c r="F5177" s="263" t="s">
        <v>924</v>
      </c>
      <c r="G5177" s="289">
        <v>12.26</v>
      </c>
      <c r="H5177" s="263" t="s">
        <v>925</v>
      </c>
      <c r="I5177" s="289">
        <v>0</v>
      </c>
      <c r="J5177" s="263" t="s">
        <v>926</v>
      </c>
      <c r="K5177" s="289">
        <v>12.26</v>
      </c>
      <c r="O5177" s="46"/>
      <c r="P5177" s="46"/>
      <c r="Q5177" s="46"/>
      <c r="R5177" s="46"/>
      <c r="S5177" s="46"/>
      <c r="T5177" s="46"/>
      <c r="U5177" s="46"/>
      <c r="V5177" s="46"/>
      <c r="W5177" s="46"/>
      <c r="X5177" s="46"/>
      <c r="Y5177" s="46"/>
    </row>
    <row r="5178" spans="1:25" ht="15" customHeight="1" thickBot="1" x14ac:dyDescent="0.25">
      <c r="A5178" s="46"/>
      <c r="B5178" s="263"/>
      <c r="C5178" s="263"/>
      <c r="D5178" s="263"/>
      <c r="E5178" s="263"/>
      <c r="F5178" s="263" t="s">
        <v>927</v>
      </c>
      <c r="G5178" s="289">
        <v>4.54</v>
      </c>
      <c r="H5178" s="263"/>
      <c r="I5178" s="386" t="s">
        <v>928</v>
      </c>
      <c r="J5178" s="386"/>
      <c r="K5178" s="289">
        <v>26.39</v>
      </c>
      <c r="O5178" s="46"/>
      <c r="P5178" s="46"/>
      <c r="Q5178" s="46"/>
      <c r="R5178" s="46"/>
      <c r="S5178" s="46"/>
      <c r="T5178" s="46"/>
      <c r="U5178" s="46"/>
      <c r="V5178" s="46"/>
      <c r="W5178" s="46"/>
      <c r="X5178" s="46"/>
      <c r="Y5178" s="46"/>
    </row>
    <row r="5179" spans="1:25" ht="15" customHeight="1" thickTop="1" x14ac:dyDescent="0.2">
      <c r="A5179" s="46"/>
      <c r="B5179" s="278"/>
      <c r="C5179" s="278"/>
      <c r="D5179" s="278"/>
      <c r="E5179" s="278"/>
      <c r="F5179" s="278"/>
      <c r="G5179" s="278"/>
      <c r="H5179" s="278"/>
      <c r="I5179" s="278"/>
      <c r="J5179" s="278"/>
      <c r="K5179" s="278"/>
      <c r="O5179" s="46"/>
      <c r="P5179" s="46"/>
      <c r="Q5179" s="46"/>
      <c r="R5179" s="46"/>
      <c r="S5179" s="46"/>
      <c r="T5179" s="46"/>
      <c r="U5179" s="46"/>
      <c r="V5179" s="46"/>
      <c r="W5179" s="46"/>
      <c r="X5179" s="46"/>
      <c r="Y5179" s="46"/>
    </row>
    <row r="5180" spans="1:25" ht="15" customHeight="1" x14ac:dyDescent="0.2">
      <c r="A5180" s="46"/>
      <c r="B5180" s="259"/>
      <c r="C5180" s="267" t="s">
        <v>24</v>
      </c>
      <c r="D5180" s="259" t="s">
        <v>25</v>
      </c>
      <c r="E5180" s="259" t="s">
        <v>26</v>
      </c>
      <c r="F5180" s="387" t="s">
        <v>917</v>
      </c>
      <c r="G5180" s="387"/>
      <c r="H5180" s="271" t="s">
        <v>27</v>
      </c>
      <c r="I5180" s="267" t="s">
        <v>28</v>
      </c>
      <c r="J5180" s="267" t="s">
        <v>29</v>
      </c>
      <c r="K5180" s="267" t="s">
        <v>30</v>
      </c>
      <c r="O5180" s="46"/>
      <c r="P5180" s="46"/>
      <c r="Q5180" s="46"/>
      <c r="R5180" s="46"/>
      <c r="S5180" s="46"/>
      <c r="T5180" s="46"/>
      <c r="U5180" s="46"/>
      <c r="V5180" s="46"/>
      <c r="W5180" s="46"/>
      <c r="X5180" s="46"/>
      <c r="Y5180" s="46"/>
    </row>
    <row r="5181" spans="1:25" ht="15" customHeight="1" x14ac:dyDescent="0.2">
      <c r="A5181" s="46"/>
      <c r="B5181" s="260" t="s">
        <v>918</v>
      </c>
      <c r="C5181" s="275" t="s">
        <v>2736</v>
      </c>
      <c r="D5181" s="260" t="s">
        <v>47</v>
      </c>
      <c r="E5181" s="260" t="s">
        <v>2737</v>
      </c>
      <c r="F5181" s="388" t="s">
        <v>3970</v>
      </c>
      <c r="G5181" s="388"/>
      <c r="H5181" s="274" t="s">
        <v>950</v>
      </c>
      <c r="I5181" s="277">
        <v>1</v>
      </c>
      <c r="J5181" s="276">
        <v>48.2</v>
      </c>
      <c r="K5181" s="276">
        <v>48.2</v>
      </c>
      <c r="O5181" s="46"/>
      <c r="P5181" s="46"/>
      <c r="Q5181" s="46"/>
      <c r="R5181" s="46"/>
      <c r="S5181" s="46"/>
      <c r="T5181" s="46"/>
      <c r="U5181" s="46"/>
      <c r="V5181" s="46"/>
      <c r="W5181" s="46"/>
      <c r="X5181" s="46"/>
      <c r="Y5181" s="46"/>
    </row>
    <row r="5182" spans="1:25" ht="15" customHeight="1" x14ac:dyDescent="0.2">
      <c r="A5182" s="46"/>
      <c r="B5182" s="261" t="s">
        <v>953</v>
      </c>
      <c r="C5182" s="280" t="s">
        <v>2887</v>
      </c>
      <c r="D5182" s="261" t="s">
        <v>47</v>
      </c>
      <c r="E5182" s="261" t="s">
        <v>2888</v>
      </c>
      <c r="F5182" s="385" t="s">
        <v>3970</v>
      </c>
      <c r="G5182" s="385"/>
      <c r="H5182" s="279" t="s">
        <v>950</v>
      </c>
      <c r="I5182" s="282">
        <v>1</v>
      </c>
      <c r="J5182" s="281">
        <v>1.31</v>
      </c>
      <c r="K5182" s="281">
        <v>1.31</v>
      </c>
      <c r="O5182" s="46"/>
      <c r="P5182" s="46"/>
      <c r="Q5182" s="46"/>
      <c r="R5182" s="46"/>
      <c r="S5182" s="46"/>
      <c r="T5182" s="46"/>
      <c r="U5182" s="46"/>
      <c r="V5182" s="46"/>
      <c r="W5182" s="46"/>
      <c r="X5182" s="46"/>
      <c r="Y5182" s="46"/>
    </row>
    <row r="5183" spans="1:25" ht="15" customHeight="1" x14ac:dyDescent="0.2">
      <c r="A5183" s="46"/>
      <c r="B5183" s="262" t="s">
        <v>919</v>
      </c>
      <c r="C5183" s="284" t="s">
        <v>1930</v>
      </c>
      <c r="D5183" s="262" t="s">
        <v>47</v>
      </c>
      <c r="E5183" s="262" t="s">
        <v>1931</v>
      </c>
      <c r="F5183" s="389" t="s">
        <v>923</v>
      </c>
      <c r="G5183" s="389"/>
      <c r="H5183" s="283" t="s">
        <v>950</v>
      </c>
      <c r="I5183" s="286">
        <v>1</v>
      </c>
      <c r="J5183" s="285">
        <v>1.26</v>
      </c>
      <c r="K5183" s="285">
        <v>1.26</v>
      </c>
      <c r="O5183" s="46"/>
      <c r="P5183" s="46"/>
      <c r="Q5183" s="46"/>
      <c r="R5183" s="46"/>
      <c r="S5183" s="46"/>
      <c r="T5183" s="46"/>
      <c r="U5183" s="46"/>
      <c r="V5183" s="46"/>
      <c r="W5183" s="46"/>
      <c r="X5183" s="46"/>
      <c r="Y5183" s="46"/>
    </row>
    <row r="5184" spans="1:25" ht="15" customHeight="1" x14ac:dyDescent="0.2">
      <c r="A5184" s="46"/>
      <c r="B5184" s="262" t="s">
        <v>919</v>
      </c>
      <c r="C5184" s="284" t="s">
        <v>1858</v>
      </c>
      <c r="D5184" s="262" t="s">
        <v>47</v>
      </c>
      <c r="E5184" s="262" t="s">
        <v>1859</v>
      </c>
      <c r="F5184" s="389" t="s">
        <v>923</v>
      </c>
      <c r="G5184" s="389"/>
      <c r="H5184" s="283" t="s">
        <v>950</v>
      </c>
      <c r="I5184" s="286">
        <v>1</v>
      </c>
      <c r="J5184" s="285">
        <v>1.43</v>
      </c>
      <c r="K5184" s="285">
        <v>1.43</v>
      </c>
      <c r="O5184" s="46"/>
      <c r="P5184" s="46"/>
      <c r="Q5184" s="46"/>
      <c r="R5184" s="46"/>
      <c r="S5184" s="46"/>
      <c r="T5184" s="46"/>
      <c r="U5184" s="46"/>
      <c r="V5184" s="46"/>
      <c r="W5184" s="46"/>
      <c r="X5184" s="46"/>
      <c r="Y5184" s="46"/>
    </row>
    <row r="5185" spans="1:25" ht="15" customHeight="1" x14ac:dyDescent="0.2">
      <c r="A5185" s="46"/>
      <c r="B5185" s="262" t="s">
        <v>919</v>
      </c>
      <c r="C5185" s="284" t="s">
        <v>2889</v>
      </c>
      <c r="D5185" s="262" t="s">
        <v>47</v>
      </c>
      <c r="E5185" s="262" t="s">
        <v>2890</v>
      </c>
      <c r="F5185" s="389" t="s">
        <v>920</v>
      </c>
      <c r="G5185" s="389"/>
      <c r="H5185" s="283" t="s">
        <v>950</v>
      </c>
      <c r="I5185" s="286">
        <v>1</v>
      </c>
      <c r="J5185" s="285">
        <v>42.64</v>
      </c>
      <c r="K5185" s="285">
        <v>42.64</v>
      </c>
      <c r="O5185" s="46"/>
      <c r="P5185" s="46"/>
      <c r="Q5185" s="46"/>
      <c r="R5185" s="46"/>
      <c r="S5185" s="46"/>
      <c r="T5185" s="46"/>
      <c r="U5185" s="46"/>
      <c r="V5185" s="46"/>
      <c r="W5185" s="46"/>
      <c r="X5185" s="46"/>
      <c r="Y5185" s="46"/>
    </row>
    <row r="5186" spans="1:25" ht="15" customHeight="1" x14ac:dyDescent="0.2">
      <c r="A5186" s="46"/>
      <c r="B5186" s="262" t="s">
        <v>919</v>
      </c>
      <c r="C5186" s="284" t="s">
        <v>1864</v>
      </c>
      <c r="D5186" s="262" t="s">
        <v>47</v>
      </c>
      <c r="E5186" s="262" t="s">
        <v>1865</v>
      </c>
      <c r="F5186" s="389" t="s">
        <v>923</v>
      </c>
      <c r="G5186" s="389"/>
      <c r="H5186" s="283" t="s">
        <v>950</v>
      </c>
      <c r="I5186" s="286">
        <v>1</v>
      </c>
      <c r="J5186" s="285">
        <v>0.61</v>
      </c>
      <c r="K5186" s="285">
        <v>0.61</v>
      </c>
      <c r="O5186" s="46"/>
      <c r="P5186" s="46"/>
      <c r="Q5186" s="46"/>
      <c r="R5186" s="46"/>
      <c r="S5186" s="46"/>
      <c r="T5186" s="46"/>
      <c r="U5186" s="46"/>
      <c r="V5186" s="46"/>
      <c r="W5186" s="46"/>
      <c r="X5186" s="46"/>
      <c r="Y5186" s="46"/>
    </row>
    <row r="5187" spans="1:25" ht="15" customHeight="1" x14ac:dyDescent="0.2">
      <c r="A5187" s="46"/>
      <c r="B5187" s="262" t="s">
        <v>919</v>
      </c>
      <c r="C5187" s="284" t="s">
        <v>1866</v>
      </c>
      <c r="D5187" s="262" t="s">
        <v>47</v>
      </c>
      <c r="E5187" s="262" t="s">
        <v>1867</v>
      </c>
      <c r="F5187" s="389" t="s">
        <v>923</v>
      </c>
      <c r="G5187" s="389"/>
      <c r="H5187" s="283" t="s">
        <v>950</v>
      </c>
      <c r="I5187" s="286">
        <v>1</v>
      </c>
      <c r="J5187" s="285">
        <v>0.01</v>
      </c>
      <c r="K5187" s="285">
        <v>0.01</v>
      </c>
      <c r="O5187" s="46"/>
      <c r="P5187" s="46"/>
      <c r="Q5187" s="46"/>
      <c r="R5187" s="46"/>
      <c r="S5187" s="46"/>
      <c r="T5187" s="46"/>
      <c r="U5187" s="46"/>
      <c r="V5187" s="46"/>
      <c r="W5187" s="46"/>
      <c r="X5187" s="46"/>
      <c r="Y5187" s="46"/>
    </row>
    <row r="5188" spans="1:25" ht="15" customHeight="1" x14ac:dyDescent="0.2">
      <c r="A5188" s="46"/>
      <c r="B5188" s="262" t="s">
        <v>919</v>
      </c>
      <c r="C5188" s="284" t="s">
        <v>1856</v>
      </c>
      <c r="D5188" s="262" t="s">
        <v>47</v>
      </c>
      <c r="E5188" s="262" t="s">
        <v>1857</v>
      </c>
      <c r="F5188" s="389" t="s">
        <v>923</v>
      </c>
      <c r="G5188" s="389"/>
      <c r="H5188" s="283" t="s">
        <v>950</v>
      </c>
      <c r="I5188" s="286">
        <v>1</v>
      </c>
      <c r="J5188" s="285">
        <v>0.08</v>
      </c>
      <c r="K5188" s="285">
        <v>0.08</v>
      </c>
      <c r="O5188" s="46"/>
      <c r="P5188" s="46"/>
      <c r="Q5188" s="46"/>
      <c r="R5188" s="46"/>
      <c r="S5188" s="46"/>
      <c r="T5188" s="46"/>
      <c r="U5188" s="46"/>
      <c r="V5188" s="46"/>
      <c r="W5188" s="46"/>
      <c r="X5188" s="46"/>
      <c r="Y5188" s="46"/>
    </row>
    <row r="5189" spans="1:25" ht="15" customHeight="1" x14ac:dyDescent="0.2">
      <c r="A5189" s="46"/>
      <c r="B5189" s="262" t="s">
        <v>919</v>
      </c>
      <c r="C5189" s="284" t="s">
        <v>1932</v>
      </c>
      <c r="D5189" s="262" t="s">
        <v>47</v>
      </c>
      <c r="E5189" s="262" t="s">
        <v>1933</v>
      </c>
      <c r="F5189" s="389" t="s">
        <v>923</v>
      </c>
      <c r="G5189" s="389"/>
      <c r="H5189" s="283" t="s">
        <v>950</v>
      </c>
      <c r="I5189" s="286">
        <v>1</v>
      </c>
      <c r="J5189" s="285">
        <v>0.86</v>
      </c>
      <c r="K5189" s="285">
        <v>0.86</v>
      </c>
      <c r="O5189" s="46"/>
      <c r="P5189" s="46"/>
      <c r="Q5189" s="46"/>
      <c r="R5189" s="46"/>
      <c r="S5189" s="46"/>
      <c r="T5189" s="46"/>
      <c r="U5189" s="46"/>
      <c r="V5189" s="46"/>
      <c r="W5189" s="46"/>
      <c r="X5189" s="46"/>
      <c r="Y5189" s="46"/>
    </row>
    <row r="5190" spans="1:25" ht="15" customHeight="1" x14ac:dyDescent="0.2">
      <c r="A5190" s="46"/>
      <c r="B5190" s="263"/>
      <c r="C5190" s="263"/>
      <c r="D5190" s="263"/>
      <c r="E5190" s="263"/>
      <c r="F5190" s="263" t="s">
        <v>924</v>
      </c>
      <c r="G5190" s="289">
        <v>43.95</v>
      </c>
      <c r="H5190" s="263" t="s">
        <v>925</v>
      </c>
      <c r="I5190" s="289">
        <v>0</v>
      </c>
      <c r="J5190" s="263" t="s">
        <v>926</v>
      </c>
      <c r="K5190" s="289">
        <v>43.95</v>
      </c>
      <c r="O5190" s="46"/>
      <c r="P5190" s="46"/>
      <c r="Q5190" s="46"/>
      <c r="R5190" s="46"/>
      <c r="S5190" s="46"/>
      <c r="T5190" s="46"/>
      <c r="U5190" s="46"/>
      <c r="V5190" s="46"/>
      <c r="W5190" s="46"/>
      <c r="X5190" s="46"/>
      <c r="Y5190" s="46"/>
    </row>
    <row r="5191" spans="1:25" ht="15" customHeight="1" thickBot="1" x14ac:dyDescent="0.25">
      <c r="A5191" s="46"/>
      <c r="B5191" s="263"/>
      <c r="C5191" s="263"/>
      <c r="D5191" s="263"/>
      <c r="E5191" s="263"/>
      <c r="F5191" s="263" t="s">
        <v>927</v>
      </c>
      <c r="G5191" s="289">
        <v>10.029999999999999</v>
      </c>
      <c r="H5191" s="263"/>
      <c r="I5191" s="386" t="s">
        <v>928</v>
      </c>
      <c r="J5191" s="386"/>
      <c r="K5191" s="289">
        <v>58.23</v>
      </c>
      <c r="O5191" s="46"/>
      <c r="P5191" s="46"/>
      <c r="Q5191" s="46"/>
      <c r="R5191" s="46"/>
      <c r="S5191" s="46"/>
      <c r="T5191" s="46"/>
      <c r="U5191" s="46"/>
      <c r="V5191" s="46"/>
      <c r="W5191" s="46"/>
      <c r="X5191" s="46"/>
      <c r="Y5191" s="46"/>
    </row>
    <row r="5192" spans="1:25" ht="15" customHeight="1" thickTop="1" x14ac:dyDescent="0.2">
      <c r="A5192" s="46"/>
      <c r="B5192" s="278"/>
      <c r="C5192" s="278"/>
      <c r="D5192" s="278"/>
      <c r="E5192" s="278"/>
      <c r="F5192" s="278"/>
      <c r="G5192" s="278"/>
      <c r="H5192" s="278"/>
      <c r="I5192" s="278"/>
      <c r="J5192" s="278"/>
      <c r="K5192" s="278"/>
      <c r="O5192" s="46"/>
      <c r="P5192" s="46"/>
      <c r="Q5192" s="46"/>
      <c r="R5192" s="46"/>
      <c r="S5192" s="46"/>
      <c r="T5192" s="46"/>
      <c r="U5192" s="46"/>
      <c r="V5192" s="46"/>
      <c r="W5192" s="46"/>
      <c r="X5192" s="46"/>
      <c r="Y5192" s="46"/>
    </row>
    <row r="5193" spans="1:25" ht="15" customHeight="1" x14ac:dyDescent="0.2">
      <c r="A5193" s="46"/>
      <c r="B5193" s="259"/>
      <c r="C5193" s="267" t="s">
        <v>24</v>
      </c>
      <c r="D5193" s="259" t="s">
        <v>25</v>
      </c>
      <c r="E5193" s="259" t="s">
        <v>26</v>
      </c>
      <c r="F5193" s="387" t="s">
        <v>917</v>
      </c>
      <c r="G5193" s="387"/>
      <c r="H5193" s="271" t="s">
        <v>27</v>
      </c>
      <c r="I5193" s="267" t="s">
        <v>28</v>
      </c>
      <c r="J5193" s="267" t="s">
        <v>29</v>
      </c>
      <c r="K5193" s="267" t="s">
        <v>30</v>
      </c>
      <c r="O5193" s="46"/>
      <c r="P5193" s="46"/>
      <c r="Q5193" s="46"/>
      <c r="R5193" s="46"/>
      <c r="S5193" s="46"/>
      <c r="T5193" s="46"/>
      <c r="U5193" s="46"/>
      <c r="V5193" s="46"/>
      <c r="W5193" s="46"/>
      <c r="X5193" s="46"/>
      <c r="Y5193" s="46"/>
    </row>
    <row r="5194" spans="1:25" ht="15" customHeight="1" x14ac:dyDescent="0.2">
      <c r="A5194" s="46"/>
      <c r="B5194" s="260" t="s">
        <v>918</v>
      </c>
      <c r="C5194" s="275" t="s">
        <v>954</v>
      </c>
      <c r="D5194" s="260" t="s">
        <v>47</v>
      </c>
      <c r="E5194" s="260" t="s">
        <v>955</v>
      </c>
      <c r="F5194" s="388" t="s">
        <v>3970</v>
      </c>
      <c r="G5194" s="388"/>
      <c r="H5194" s="274" t="s">
        <v>950</v>
      </c>
      <c r="I5194" s="277">
        <v>1</v>
      </c>
      <c r="J5194" s="276">
        <v>34.46</v>
      </c>
      <c r="K5194" s="276">
        <v>34.46</v>
      </c>
      <c r="O5194" s="46"/>
      <c r="P5194" s="46"/>
      <c r="Q5194" s="46"/>
      <c r="R5194" s="46"/>
      <c r="S5194" s="46"/>
      <c r="T5194" s="46"/>
      <c r="U5194" s="46"/>
      <c r="V5194" s="46"/>
      <c r="W5194" s="46"/>
      <c r="X5194" s="46"/>
      <c r="Y5194" s="46"/>
    </row>
    <row r="5195" spans="1:25" ht="15" customHeight="1" x14ac:dyDescent="0.2">
      <c r="A5195" s="46"/>
      <c r="B5195" s="261" t="s">
        <v>953</v>
      </c>
      <c r="C5195" s="280" t="s">
        <v>2047</v>
      </c>
      <c r="D5195" s="261" t="s">
        <v>47</v>
      </c>
      <c r="E5195" s="261" t="s">
        <v>2048</v>
      </c>
      <c r="F5195" s="385" t="s">
        <v>3970</v>
      </c>
      <c r="G5195" s="385"/>
      <c r="H5195" s="279" t="s">
        <v>950</v>
      </c>
      <c r="I5195" s="282">
        <v>1</v>
      </c>
      <c r="J5195" s="281">
        <v>0.54</v>
      </c>
      <c r="K5195" s="281">
        <v>0.54</v>
      </c>
      <c r="O5195" s="46"/>
      <c r="P5195" s="46"/>
      <c r="Q5195" s="46"/>
      <c r="R5195" s="46"/>
      <c r="S5195" s="46"/>
      <c r="T5195" s="46"/>
      <c r="U5195" s="46"/>
      <c r="V5195" s="46"/>
      <c r="W5195" s="46"/>
      <c r="X5195" s="46"/>
      <c r="Y5195" s="46"/>
    </row>
    <row r="5196" spans="1:25" ht="15" customHeight="1" x14ac:dyDescent="0.2">
      <c r="A5196" s="46"/>
      <c r="B5196" s="262" t="s">
        <v>919</v>
      </c>
      <c r="C5196" s="284" t="s">
        <v>1864</v>
      </c>
      <c r="D5196" s="262" t="s">
        <v>47</v>
      </c>
      <c r="E5196" s="262" t="s">
        <v>1865</v>
      </c>
      <c r="F5196" s="389" t="s">
        <v>923</v>
      </c>
      <c r="G5196" s="389"/>
      <c r="H5196" s="283" t="s">
        <v>950</v>
      </c>
      <c r="I5196" s="286">
        <v>1</v>
      </c>
      <c r="J5196" s="285">
        <v>0.61</v>
      </c>
      <c r="K5196" s="285">
        <v>0.61</v>
      </c>
      <c r="O5196" s="46"/>
      <c r="P5196" s="46"/>
      <c r="Q5196" s="46"/>
      <c r="R5196" s="46"/>
      <c r="S5196" s="46"/>
      <c r="T5196" s="46"/>
      <c r="U5196" s="46"/>
      <c r="V5196" s="46"/>
      <c r="W5196" s="46"/>
      <c r="X5196" s="46"/>
      <c r="Y5196" s="46"/>
    </row>
    <row r="5197" spans="1:25" ht="15" customHeight="1" x14ac:dyDescent="0.2">
      <c r="A5197" s="46"/>
      <c r="B5197" s="262" t="s">
        <v>919</v>
      </c>
      <c r="C5197" s="284" t="s">
        <v>2049</v>
      </c>
      <c r="D5197" s="262" t="s">
        <v>47</v>
      </c>
      <c r="E5197" s="262" t="s">
        <v>2050</v>
      </c>
      <c r="F5197" s="389" t="s">
        <v>920</v>
      </c>
      <c r="G5197" s="389"/>
      <c r="H5197" s="283" t="s">
        <v>950</v>
      </c>
      <c r="I5197" s="286">
        <v>1</v>
      </c>
      <c r="J5197" s="285">
        <v>30.35</v>
      </c>
      <c r="K5197" s="285">
        <v>30.35</v>
      </c>
      <c r="O5197" s="46"/>
      <c r="P5197" s="46"/>
      <c r="Q5197" s="46"/>
      <c r="R5197" s="46"/>
      <c r="S5197" s="46"/>
      <c r="T5197" s="46"/>
      <c r="U5197" s="46"/>
      <c r="V5197" s="46"/>
      <c r="W5197" s="46"/>
      <c r="X5197" s="46"/>
      <c r="Y5197" s="46"/>
    </row>
    <row r="5198" spans="1:25" ht="15" customHeight="1" x14ac:dyDescent="0.2">
      <c r="A5198" s="46"/>
      <c r="B5198" s="262" t="s">
        <v>919</v>
      </c>
      <c r="C5198" s="284" t="s">
        <v>1856</v>
      </c>
      <c r="D5198" s="262" t="s">
        <v>47</v>
      </c>
      <c r="E5198" s="262" t="s">
        <v>1857</v>
      </c>
      <c r="F5198" s="389" t="s">
        <v>923</v>
      </c>
      <c r="G5198" s="389"/>
      <c r="H5198" s="283" t="s">
        <v>950</v>
      </c>
      <c r="I5198" s="286">
        <v>1</v>
      </c>
      <c r="J5198" s="285">
        <v>0.08</v>
      </c>
      <c r="K5198" s="285">
        <v>0.08</v>
      </c>
      <c r="O5198" s="46"/>
      <c r="P5198" s="46"/>
      <c r="Q5198" s="46"/>
      <c r="R5198" s="46"/>
      <c r="S5198" s="46"/>
      <c r="T5198" s="46"/>
      <c r="U5198" s="46"/>
      <c r="V5198" s="46"/>
      <c r="W5198" s="46"/>
      <c r="X5198" s="46"/>
      <c r="Y5198" s="46"/>
    </row>
    <row r="5199" spans="1:25" ht="15" customHeight="1" x14ac:dyDescent="0.2">
      <c r="A5199" s="46"/>
      <c r="B5199" s="262" t="s">
        <v>919</v>
      </c>
      <c r="C5199" s="284" t="s">
        <v>1938</v>
      </c>
      <c r="D5199" s="262" t="s">
        <v>47</v>
      </c>
      <c r="E5199" s="262" t="s">
        <v>1939</v>
      </c>
      <c r="F5199" s="389" t="s">
        <v>923</v>
      </c>
      <c r="G5199" s="389"/>
      <c r="H5199" s="283" t="s">
        <v>950</v>
      </c>
      <c r="I5199" s="286">
        <v>1</v>
      </c>
      <c r="J5199" s="285">
        <v>1.1299999999999999</v>
      </c>
      <c r="K5199" s="285">
        <v>1.1299999999999999</v>
      </c>
      <c r="O5199" s="46"/>
      <c r="P5199" s="46"/>
      <c r="Q5199" s="46"/>
      <c r="R5199" s="46"/>
      <c r="S5199" s="46"/>
      <c r="T5199" s="46"/>
      <c r="U5199" s="46"/>
      <c r="V5199" s="46"/>
      <c r="W5199" s="46"/>
      <c r="X5199" s="46"/>
      <c r="Y5199" s="46"/>
    </row>
    <row r="5200" spans="1:25" ht="15" customHeight="1" x14ac:dyDescent="0.2">
      <c r="A5200" s="46"/>
      <c r="B5200" s="262" t="s">
        <v>919</v>
      </c>
      <c r="C5200" s="284" t="s">
        <v>1940</v>
      </c>
      <c r="D5200" s="262" t="s">
        <v>47</v>
      </c>
      <c r="E5200" s="262" t="s">
        <v>1941</v>
      </c>
      <c r="F5200" s="389" t="s">
        <v>923</v>
      </c>
      <c r="G5200" s="389"/>
      <c r="H5200" s="283" t="s">
        <v>950</v>
      </c>
      <c r="I5200" s="286">
        <v>1</v>
      </c>
      <c r="J5200" s="285">
        <v>0.31</v>
      </c>
      <c r="K5200" s="285">
        <v>0.31</v>
      </c>
      <c r="O5200" s="46"/>
      <c r="P5200" s="46"/>
      <c r="Q5200" s="46"/>
      <c r="R5200" s="46"/>
      <c r="S5200" s="46"/>
      <c r="T5200" s="46"/>
      <c r="U5200" s="46"/>
      <c r="V5200" s="46"/>
      <c r="W5200" s="46"/>
      <c r="X5200" s="46"/>
      <c r="Y5200" s="46"/>
    </row>
    <row r="5201" spans="1:25" ht="15" customHeight="1" x14ac:dyDescent="0.2">
      <c r="A5201" s="46"/>
      <c r="B5201" s="262" t="s">
        <v>919</v>
      </c>
      <c r="C5201" s="284" t="s">
        <v>1858</v>
      </c>
      <c r="D5201" s="262" t="s">
        <v>47</v>
      </c>
      <c r="E5201" s="262" t="s">
        <v>1859</v>
      </c>
      <c r="F5201" s="389" t="s">
        <v>923</v>
      </c>
      <c r="G5201" s="389"/>
      <c r="H5201" s="283" t="s">
        <v>950</v>
      </c>
      <c r="I5201" s="286">
        <v>1</v>
      </c>
      <c r="J5201" s="285">
        <v>1.43</v>
      </c>
      <c r="K5201" s="285">
        <v>1.43</v>
      </c>
      <c r="O5201" s="46"/>
      <c r="P5201" s="46"/>
      <c r="Q5201" s="46"/>
      <c r="R5201" s="46"/>
      <c r="S5201" s="46"/>
      <c r="T5201" s="46"/>
      <c r="U5201" s="46"/>
      <c r="V5201" s="46"/>
      <c r="W5201" s="46"/>
      <c r="X5201" s="46"/>
      <c r="Y5201" s="46"/>
    </row>
    <row r="5202" spans="1:25" ht="15" customHeight="1" x14ac:dyDescent="0.2">
      <c r="A5202" s="46"/>
      <c r="B5202" s="262" t="s">
        <v>919</v>
      </c>
      <c r="C5202" s="284" t="s">
        <v>1866</v>
      </c>
      <c r="D5202" s="262" t="s">
        <v>47</v>
      </c>
      <c r="E5202" s="262" t="s">
        <v>1867</v>
      </c>
      <c r="F5202" s="389" t="s">
        <v>923</v>
      </c>
      <c r="G5202" s="389"/>
      <c r="H5202" s="283" t="s">
        <v>950</v>
      </c>
      <c r="I5202" s="286">
        <v>1</v>
      </c>
      <c r="J5202" s="285">
        <v>0.01</v>
      </c>
      <c r="K5202" s="285">
        <v>0.01</v>
      </c>
      <c r="O5202" s="46"/>
      <c r="P5202" s="46"/>
      <c r="Q5202" s="46"/>
      <c r="R5202" s="46"/>
      <c r="S5202" s="46"/>
      <c r="T5202" s="46"/>
      <c r="U5202" s="46"/>
      <c r="V5202" s="46"/>
      <c r="W5202" s="46"/>
      <c r="X5202" s="46"/>
      <c r="Y5202" s="46"/>
    </row>
    <row r="5203" spans="1:25" ht="15" customHeight="1" x14ac:dyDescent="0.2">
      <c r="A5203" s="46"/>
      <c r="B5203" s="263"/>
      <c r="C5203" s="263"/>
      <c r="D5203" s="263"/>
      <c r="E5203" s="263"/>
      <c r="F5203" s="263" t="s">
        <v>924</v>
      </c>
      <c r="G5203" s="289">
        <v>30.89</v>
      </c>
      <c r="H5203" s="263" t="s">
        <v>925</v>
      </c>
      <c r="I5203" s="289">
        <v>0</v>
      </c>
      <c r="J5203" s="263" t="s">
        <v>926</v>
      </c>
      <c r="K5203" s="289">
        <v>30.89</v>
      </c>
      <c r="O5203" s="46"/>
      <c r="P5203" s="46"/>
      <c r="Q5203" s="46"/>
      <c r="R5203" s="46"/>
      <c r="S5203" s="46"/>
      <c r="T5203" s="46"/>
      <c r="U5203" s="46"/>
      <c r="V5203" s="46"/>
      <c r="W5203" s="46"/>
      <c r="X5203" s="46"/>
      <c r="Y5203" s="46"/>
    </row>
    <row r="5204" spans="1:25" ht="15" customHeight="1" thickBot="1" x14ac:dyDescent="0.25">
      <c r="A5204" s="46"/>
      <c r="B5204" s="263"/>
      <c r="C5204" s="263"/>
      <c r="D5204" s="263"/>
      <c r="E5204" s="263"/>
      <c r="F5204" s="263" t="s">
        <v>927</v>
      </c>
      <c r="G5204" s="289">
        <v>7.17</v>
      </c>
      <c r="H5204" s="263"/>
      <c r="I5204" s="386" t="s">
        <v>928</v>
      </c>
      <c r="J5204" s="386"/>
      <c r="K5204" s="289">
        <v>41.63</v>
      </c>
      <c r="O5204" s="46"/>
      <c r="P5204" s="46"/>
      <c r="Q5204" s="46"/>
      <c r="R5204" s="46"/>
      <c r="S5204" s="46"/>
      <c r="T5204" s="46"/>
      <c r="U5204" s="46"/>
      <c r="V5204" s="46"/>
      <c r="W5204" s="46"/>
      <c r="X5204" s="46"/>
      <c r="Y5204" s="46"/>
    </row>
    <row r="5205" spans="1:25" ht="15" customHeight="1" thickTop="1" x14ac:dyDescent="0.2">
      <c r="A5205" s="46"/>
      <c r="B5205" s="278"/>
      <c r="C5205" s="278"/>
      <c r="D5205" s="278"/>
      <c r="E5205" s="278"/>
      <c r="F5205" s="278"/>
      <c r="G5205" s="278"/>
      <c r="H5205" s="278"/>
      <c r="I5205" s="278"/>
      <c r="J5205" s="278"/>
      <c r="K5205" s="278"/>
      <c r="O5205" s="46"/>
      <c r="P5205" s="46"/>
      <c r="Q5205" s="46"/>
      <c r="R5205" s="46"/>
      <c r="S5205" s="46"/>
      <c r="T5205" s="46"/>
      <c r="U5205" s="46"/>
      <c r="V5205" s="46"/>
      <c r="W5205" s="46"/>
      <c r="X5205" s="46"/>
      <c r="Y5205" s="46"/>
    </row>
    <row r="5206" spans="1:25" ht="15" customHeight="1" x14ac:dyDescent="0.2">
      <c r="A5206" s="46"/>
      <c r="B5206" s="259"/>
      <c r="C5206" s="267" t="s">
        <v>24</v>
      </c>
      <c r="D5206" s="259" t="s">
        <v>25</v>
      </c>
      <c r="E5206" s="259" t="s">
        <v>26</v>
      </c>
      <c r="F5206" s="387" t="s">
        <v>917</v>
      </c>
      <c r="G5206" s="387"/>
      <c r="H5206" s="271" t="s">
        <v>27</v>
      </c>
      <c r="I5206" s="267" t="s">
        <v>28</v>
      </c>
      <c r="J5206" s="267" t="s">
        <v>29</v>
      </c>
      <c r="K5206" s="267" t="s">
        <v>30</v>
      </c>
      <c r="O5206" s="46"/>
      <c r="P5206" s="46"/>
      <c r="Q5206" s="46"/>
      <c r="R5206" s="46"/>
      <c r="S5206" s="46"/>
      <c r="T5206" s="46"/>
      <c r="U5206" s="46"/>
      <c r="V5206" s="46"/>
      <c r="W5206" s="46"/>
      <c r="X5206" s="46"/>
      <c r="Y5206" s="46"/>
    </row>
    <row r="5207" spans="1:25" ht="15" customHeight="1" x14ac:dyDescent="0.2">
      <c r="A5207" s="46"/>
      <c r="B5207" s="260" t="s">
        <v>918</v>
      </c>
      <c r="C5207" s="275" t="s">
        <v>2644</v>
      </c>
      <c r="D5207" s="260" t="s">
        <v>47</v>
      </c>
      <c r="E5207" s="260" t="s">
        <v>2645</v>
      </c>
      <c r="F5207" s="388" t="s">
        <v>3970</v>
      </c>
      <c r="G5207" s="388"/>
      <c r="H5207" s="274" t="s">
        <v>950</v>
      </c>
      <c r="I5207" s="277">
        <v>1</v>
      </c>
      <c r="J5207" s="276">
        <v>38.090000000000003</v>
      </c>
      <c r="K5207" s="276">
        <v>38.090000000000003</v>
      </c>
      <c r="O5207" s="46"/>
      <c r="P5207" s="46"/>
      <c r="Q5207" s="46"/>
      <c r="R5207" s="46"/>
      <c r="S5207" s="46"/>
      <c r="T5207" s="46"/>
      <c r="U5207" s="46"/>
      <c r="V5207" s="46"/>
      <c r="W5207" s="46"/>
      <c r="X5207" s="46"/>
      <c r="Y5207" s="46"/>
    </row>
    <row r="5208" spans="1:25" ht="15" customHeight="1" x14ac:dyDescent="0.2">
      <c r="A5208" s="46"/>
      <c r="B5208" s="261" t="s">
        <v>953</v>
      </c>
      <c r="C5208" s="280" t="s">
        <v>2891</v>
      </c>
      <c r="D5208" s="261" t="s">
        <v>47</v>
      </c>
      <c r="E5208" s="261" t="s">
        <v>2892</v>
      </c>
      <c r="F5208" s="385" t="s">
        <v>3970</v>
      </c>
      <c r="G5208" s="385"/>
      <c r="H5208" s="279" t="s">
        <v>950</v>
      </c>
      <c r="I5208" s="282">
        <v>1</v>
      </c>
      <c r="J5208" s="281">
        <v>0.73</v>
      </c>
      <c r="K5208" s="281">
        <v>0.73</v>
      </c>
      <c r="O5208" s="46"/>
      <c r="P5208" s="46"/>
      <c r="Q5208" s="46"/>
      <c r="R5208" s="46"/>
      <c r="S5208" s="46"/>
      <c r="T5208" s="46"/>
      <c r="U5208" s="46"/>
      <c r="V5208" s="46"/>
      <c r="W5208" s="46"/>
      <c r="X5208" s="46"/>
      <c r="Y5208" s="46"/>
    </row>
    <row r="5209" spans="1:25" ht="15" customHeight="1" x14ac:dyDescent="0.2">
      <c r="A5209" s="46"/>
      <c r="B5209" s="262" t="s">
        <v>919</v>
      </c>
      <c r="C5209" s="284" t="s">
        <v>2929</v>
      </c>
      <c r="D5209" s="262" t="s">
        <v>47</v>
      </c>
      <c r="E5209" s="262" t="s">
        <v>2930</v>
      </c>
      <c r="F5209" s="389" t="s">
        <v>923</v>
      </c>
      <c r="G5209" s="389"/>
      <c r="H5209" s="283" t="s">
        <v>950</v>
      </c>
      <c r="I5209" s="286">
        <v>1</v>
      </c>
      <c r="J5209" s="285">
        <v>0.08</v>
      </c>
      <c r="K5209" s="285">
        <v>0.08</v>
      </c>
      <c r="O5209" s="46"/>
      <c r="P5209" s="46"/>
      <c r="Q5209" s="46"/>
      <c r="R5209" s="46"/>
      <c r="S5209" s="46"/>
      <c r="T5209" s="46"/>
      <c r="U5209" s="46"/>
      <c r="V5209" s="46"/>
      <c r="W5209" s="46"/>
      <c r="X5209" s="46"/>
      <c r="Y5209" s="46"/>
    </row>
    <row r="5210" spans="1:25" ht="15" customHeight="1" x14ac:dyDescent="0.2">
      <c r="A5210" s="46"/>
      <c r="B5210" s="262" t="s">
        <v>919</v>
      </c>
      <c r="C5210" s="284" t="s">
        <v>2931</v>
      </c>
      <c r="D5210" s="262" t="s">
        <v>47</v>
      </c>
      <c r="E5210" s="262" t="s">
        <v>2932</v>
      </c>
      <c r="F5210" s="389" t="s">
        <v>923</v>
      </c>
      <c r="G5210" s="389"/>
      <c r="H5210" s="283" t="s">
        <v>950</v>
      </c>
      <c r="I5210" s="286">
        <v>1</v>
      </c>
      <c r="J5210" s="285">
        <v>1.28</v>
      </c>
      <c r="K5210" s="285">
        <v>1.28</v>
      </c>
      <c r="O5210" s="46"/>
      <c r="P5210" s="46"/>
      <c r="Q5210" s="46"/>
      <c r="R5210" s="46"/>
      <c r="S5210" s="46"/>
      <c r="T5210" s="46"/>
      <c r="U5210" s="46"/>
      <c r="V5210" s="46"/>
      <c r="W5210" s="46"/>
      <c r="X5210" s="46"/>
      <c r="Y5210" s="46"/>
    </row>
    <row r="5211" spans="1:25" ht="15" customHeight="1" x14ac:dyDescent="0.2">
      <c r="A5211" s="46"/>
      <c r="B5211" s="262" t="s">
        <v>919</v>
      </c>
      <c r="C5211" s="284" t="s">
        <v>1856</v>
      </c>
      <c r="D5211" s="262" t="s">
        <v>47</v>
      </c>
      <c r="E5211" s="262" t="s">
        <v>1857</v>
      </c>
      <c r="F5211" s="389" t="s">
        <v>923</v>
      </c>
      <c r="G5211" s="389"/>
      <c r="H5211" s="283" t="s">
        <v>950</v>
      </c>
      <c r="I5211" s="286">
        <v>1</v>
      </c>
      <c r="J5211" s="285">
        <v>0.08</v>
      </c>
      <c r="K5211" s="285">
        <v>0.08</v>
      </c>
      <c r="O5211" s="46"/>
      <c r="P5211" s="46"/>
      <c r="Q5211" s="46"/>
      <c r="R5211" s="46"/>
      <c r="S5211" s="46"/>
      <c r="T5211" s="46"/>
      <c r="U5211" s="46"/>
      <c r="V5211" s="46"/>
      <c r="W5211" s="46"/>
      <c r="X5211" s="46"/>
      <c r="Y5211" s="46"/>
    </row>
    <row r="5212" spans="1:25" ht="15" customHeight="1" x14ac:dyDescent="0.2">
      <c r="A5212" s="46"/>
      <c r="B5212" s="262" t="s">
        <v>919</v>
      </c>
      <c r="C5212" s="284" t="s">
        <v>1858</v>
      </c>
      <c r="D5212" s="262" t="s">
        <v>47</v>
      </c>
      <c r="E5212" s="262" t="s">
        <v>1859</v>
      </c>
      <c r="F5212" s="389" t="s">
        <v>923</v>
      </c>
      <c r="G5212" s="389"/>
      <c r="H5212" s="283" t="s">
        <v>950</v>
      </c>
      <c r="I5212" s="286">
        <v>1</v>
      </c>
      <c r="J5212" s="285">
        <v>1.43</v>
      </c>
      <c r="K5212" s="285">
        <v>1.43</v>
      </c>
      <c r="O5212" s="46"/>
      <c r="P5212" s="46"/>
      <c r="Q5212" s="46"/>
      <c r="R5212" s="46"/>
      <c r="S5212" s="46"/>
      <c r="T5212" s="46"/>
      <c r="U5212" s="46"/>
      <c r="V5212" s="46"/>
      <c r="W5212" s="46"/>
      <c r="X5212" s="46"/>
      <c r="Y5212" s="46"/>
    </row>
    <row r="5213" spans="1:25" ht="15" customHeight="1" x14ac:dyDescent="0.2">
      <c r="A5213" s="46"/>
      <c r="B5213" s="262" t="s">
        <v>919</v>
      </c>
      <c r="C5213" s="284" t="s">
        <v>2893</v>
      </c>
      <c r="D5213" s="262" t="s">
        <v>47</v>
      </c>
      <c r="E5213" s="262" t="s">
        <v>2894</v>
      </c>
      <c r="F5213" s="389" t="s">
        <v>920</v>
      </c>
      <c r="G5213" s="389"/>
      <c r="H5213" s="283" t="s">
        <v>950</v>
      </c>
      <c r="I5213" s="286">
        <v>1</v>
      </c>
      <c r="J5213" s="285">
        <v>34.49</v>
      </c>
      <c r="K5213" s="285">
        <v>34.49</v>
      </c>
      <c r="O5213" s="46"/>
      <c r="P5213" s="46"/>
      <c r="Q5213" s="46"/>
      <c r="R5213" s="46"/>
      <c r="S5213" s="46"/>
      <c r="T5213" s="46"/>
      <c r="U5213" s="46"/>
      <c r="V5213" s="46"/>
      <c r="W5213" s="46"/>
      <c r="X5213" s="46"/>
      <c r="Y5213" s="46"/>
    </row>
    <row r="5214" spans="1:25" ht="15" customHeight="1" x14ac:dyDescent="0.2">
      <c r="A5214" s="46"/>
      <c r="B5214" s="263"/>
      <c r="C5214" s="263"/>
      <c r="D5214" s="263"/>
      <c r="E5214" s="263"/>
      <c r="F5214" s="263" t="s">
        <v>924</v>
      </c>
      <c r="G5214" s="289">
        <v>35.22</v>
      </c>
      <c r="H5214" s="263" t="s">
        <v>925</v>
      </c>
      <c r="I5214" s="289">
        <v>0</v>
      </c>
      <c r="J5214" s="263" t="s">
        <v>926</v>
      </c>
      <c r="K5214" s="289">
        <v>35.22</v>
      </c>
      <c r="O5214" s="46"/>
      <c r="P5214" s="46"/>
      <c r="Q5214" s="46"/>
      <c r="R5214" s="46"/>
      <c r="S5214" s="46"/>
      <c r="T5214" s="46"/>
      <c r="U5214" s="46"/>
      <c r="V5214" s="46"/>
      <c r="W5214" s="46"/>
      <c r="X5214" s="46"/>
      <c r="Y5214" s="46"/>
    </row>
    <row r="5215" spans="1:25" ht="15" customHeight="1" thickBot="1" x14ac:dyDescent="0.25">
      <c r="A5215" s="46"/>
      <c r="B5215" s="263"/>
      <c r="C5215" s="263"/>
      <c r="D5215" s="263"/>
      <c r="E5215" s="263"/>
      <c r="F5215" s="263" t="s">
        <v>927</v>
      </c>
      <c r="G5215" s="289">
        <v>7.92</v>
      </c>
      <c r="H5215" s="263"/>
      <c r="I5215" s="386" t="s">
        <v>928</v>
      </c>
      <c r="J5215" s="386"/>
      <c r="K5215" s="289">
        <v>46.01</v>
      </c>
      <c r="O5215" s="46"/>
      <c r="P5215" s="46"/>
      <c r="Q5215" s="46"/>
      <c r="R5215" s="46"/>
      <c r="S5215" s="46"/>
      <c r="T5215" s="46"/>
      <c r="U5215" s="46"/>
      <c r="V5215" s="46"/>
      <c r="W5215" s="46"/>
      <c r="X5215" s="46"/>
      <c r="Y5215" s="46"/>
    </row>
    <row r="5216" spans="1:25" ht="15" customHeight="1" thickTop="1" x14ac:dyDescent="0.2">
      <c r="A5216" s="46"/>
      <c r="B5216" s="278"/>
      <c r="C5216" s="278"/>
      <c r="D5216" s="278"/>
      <c r="E5216" s="278"/>
      <c r="F5216" s="278"/>
      <c r="G5216" s="278"/>
      <c r="H5216" s="278"/>
      <c r="I5216" s="278"/>
      <c r="J5216" s="278"/>
      <c r="K5216" s="278"/>
      <c r="O5216" s="46"/>
      <c r="P5216" s="46"/>
      <c r="Q5216" s="46"/>
      <c r="R5216" s="46"/>
      <c r="S5216" s="46"/>
      <c r="T5216" s="46"/>
      <c r="U5216" s="46"/>
      <c r="V5216" s="46"/>
      <c r="W5216" s="46"/>
      <c r="X5216" s="46"/>
      <c r="Y5216" s="46"/>
    </row>
    <row r="5217" spans="1:25" ht="15" customHeight="1" x14ac:dyDescent="0.2">
      <c r="A5217" s="46"/>
      <c r="B5217" s="259"/>
      <c r="C5217" s="267" t="s">
        <v>24</v>
      </c>
      <c r="D5217" s="259" t="s">
        <v>25</v>
      </c>
      <c r="E5217" s="259" t="s">
        <v>26</v>
      </c>
      <c r="F5217" s="387" t="s">
        <v>917</v>
      </c>
      <c r="G5217" s="387"/>
      <c r="H5217" s="271" t="s">
        <v>27</v>
      </c>
      <c r="I5217" s="267" t="s">
        <v>28</v>
      </c>
      <c r="J5217" s="267" t="s">
        <v>29</v>
      </c>
      <c r="K5217" s="267" t="s">
        <v>30</v>
      </c>
      <c r="O5217" s="46"/>
      <c r="P5217" s="46"/>
      <c r="Q5217" s="46"/>
      <c r="R5217" s="46"/>
      <c r="S5217" s="46"/>
      <c r="T5217" s="46"/>
      <c r="U5217" s="46"/>
      <c r="V5217" s="46"/>
      <c r="W5217" s="46"/>
      <c r="X5217" s="46"/>
      <c r="Y5217" s="46"/>
    </row>
    <row r="5218" spans="1:25" ht="15" customHeight="1" x14ac:dyDescent="0.2">
      <c r="A5218" s="46"/>
      <c r="B5218" s="260" t="s">
        <v>918</v>
      </c>
      <c r="C5218" s="275" t="s">
        <v>1418</v>
      </c>
      <c r="D5218" s="260" t="s">
        <v>47</v>
      </c>
      <c r="E5218" s="260" t="s">
        <v>2676</v>
      </c>
      <c r="F5218" s="388" t="s">
        <v>4015</v>
      </c>
      <c r="G5218" s="388"/>
      <c r="H5218" s="274" t="s">
        <v>49</v>
      </c>
      <c r="I5218" s="277">
        <v>1</v>
      </c>
      <c r="J5218" s="276">
        <v>53.96</v>
      </c>
      <c r="K5218" s="276">
        <v>53.96</v>
      </c>
      <c r="O5218" s="46"/>
      <c r="P5218" s="46"/>
      <c r="Q5218" s="46"/>
      <c r="R5218" s="46"/>
      <c r="S5218" s="46"/>
      <c r="T5218" s="46"/>
      <c r="U5218" s="46"/>
      <c r="V5218" s="46"/>
      <c r="W5218" s="46"/>
      <c r="X5218" s="46"/>
      <c r="Y5218" s="46"/>
    </row>
    <row r="5219" spans="1:25" ht="15" customHeight="1" x14ac:dyDescent="0.2">
      <c r="A5219" s="46"/>
      <c r="B5219" s="261" t="s">
        <v>953</v>
      </c>
      <c r="C5219" s="280" t="s">
        <v>954</v>
      </c>
      <c r="D5219" s="261" t="s">
        <v>47</v>
      </c>
      <c r="E5219" s="261" t="s">
        <v>955</v>
      </c>
      <c r="F5219" s="385" t="s">
        <v>3970</v>
      </c>
      <c r="G5219" s="385"/>
      <c r="H5219" s="279" t="s">
        <v>950</v>
      </c>
      <c r="I5219" s="282">
        <v>0.1525</v>
      </c>
      <c r="J5219" s="281">
        <v>34.46</v>
      </c>
      <c r="K5219" s="281">
        <v>5.25</v>
      </c>
      <c r="O5219" s="46"/>
      <c r="P5219" s="46"/>
      <c r="Q5219" s="46"/>
      <c r="R5219" s="46"/>
      <c r="S5219" s="46"/>
      <c r="T5219" s="46"/>
      <c r="U5219" s="46"/>
      <c r="V5219" s="46"/>
      <c r="W5219" s="46"/>
      <c r="X5219" s="46"/>
      <c r="Y5219" s="46"/>
    </row>
    <row r="5220" spans="1:25" ht="15" customHeight="1" x14ac:dyDescent="0.2">
      <c r="A5220" s="46"/>
      <c r="B5220" s="261" t="s">
        <v>953</v>
      </c>
      <c r="C5220" s="280" t="s">
        <v>1019</v>
      </c>
      <c r="D5220" s="261" t="s">
        <v>47</v>
      </c>
      <c r="E5220" s="261" t="s">
        <v>1020</v>
      </c>
      <c r="F5220" s="385" t="s">
        <v>3970</v>
      </c>
      <c r="G5220" s="385"/>
      <c r="H5220" s="279" t="s">
        <v>950</v>
      </c>
      <c r="I5220" s="282">
        <v>4.8099999999999997E-2</v>
      </c>
      <c r="J5220" s="281">
        <v>24.73</v>
      </c>
      <c r="K5220" s="281">
        <v>1.18</v>
      </c>
      <c r="O5220" s="46"/>
      <c r="P5220" s="46"/>
      <c r="Q5220" s="46"/>
      <c r="R5220" s="46"/>
      <c r="S5220" s="46"/>
      <c r="T5220" s="46"/>
      <c r="U5220" s="46"/>
      <c r="V5220" s="46"/>
      <c r="W5220" s="46"/>
      <c r="X5220" s="46"/>
      <c r="Y5220" s="46"/>
    </row>
    <row r="5221" spans="1:25" ht="15" customHeight="1" x14ac:dyDescent="0.2">
      <c r="A5221" s="46"/>
      <c r="B5221" s="262" t="s">
        <v>919</v>
      </c>
      <c r="C5221" s="284" t="s">
        <v>1415</v>
      </c>
      <c r="D5221" s="262" t="s">
        <v>47</v>
      </c>
      <c r="E5221" s="262" t="s">
        <v>2675</v>
      </c>
      <c r="F5221" s="389" t="s">
        <v>923</v>
      </c>
      <c r="G5221" s="389"/>
      <c r="H5221" s="283" t="s">
        <v>49</v>
      </c>
      <c r="I5221" s="286">
        <v>2.1000000000000001E-2</v>
      </c>
      <c r="J5221" s="285">
        <v>4.6500000000000004</v>
      </c>
      <c r="K5221" s="285">
        <v>0.09</v>
      </c>
      <c r="O5221" s="46"/>
      <c r="P5221" s="46"/>
      <c r="Q5221" s="46"/>
      <c r="R5221" s="46"/>
      <c r="S5221" s="46"/>
      <c r="T5221" s="46"/>
      <c r="U5221" s="46"/>
      <c r="V5221" s="46"/>
      <c r="W5221" s="46"/>
      <c r="X5221" s="46"/>
      <c r="Y5221" s="46"/>
    </row>
    <row r="5222" spans="1:25" ht="15" customHeight="1" x14ac:dyDescent="0.2">
      <c r="A5222" s="46"/>
      <c r="B5222" s="262" t="s">
        <v>919</v>
      </c>
      <c r="C5222" s="284" t="s">
        <v>2125</v>
      </c>
      <c r="D5222" s="262" t="s">
        <v>47</v>
      </c>
      <c r="E5222" s="262" t="s">
        <v>2933</v>
      </c>
      <c r="F5222" s="389" t="s">
        <v>923</v>
      </c>
      <c r="G5222" s="389"/>
      <c r="H5222" s="283" t="s">
        <v>49</v>
      </c>
      <c r="I5222" s="286">
        <v>1</v>
      </c>
      <c r="J5222" s="285">
        <v>47.44</v>
      </c>
      <c r="K5222" s="285">
        <v>47.44</v>
      </c>
      <c r="O5222" s="46"/>
      <c r="P5222" s="46"/>
      <c r="Q5222" s="46"/>
      <c r="R5222" s="46"/>
      <c r="S5222" s="46"/>
      <c r="T5222" s="46"/>
      <c r="U5222" s="46"/>
      <c r="V5222" s="46"/>
      <c r="W5222" s="46"/>
      <c r="X5222" s="46"/>
      <c r="Y5222" s="46"/>
    </row>
    <row r="5223" spans="1:25" ht="15" customHeight="1" x14ac:dyDescent="0.2">
      <c r="A5223" s="46"/>
      <c r="B5223" s="263"/>
      <c r="C5223" s="263"/>
      <c r="D5223" s="263"/>
      <c r="E5223" s="263"/>
      <c r="F5223" s="263" t="s">
        <v>924</v>
      </c>
      <c r="G5223" s="289">
        <v>5.7</v>
      </c>
      <c r="H5223" s="263" t="s">
        <v>925</v>
      </c>
      <c r="I5223" s="289">
        <v>0</v>
      </c>
      <c r="J5223" s="263" t="s">
        <v>926</v>
      </c>
      <c r="K5223" s="289">
        <v>5.7</v>
      </c>
      <c r="O5223" s="46"/>
      <c r="P5223" s="46"/>
      <c r="Q5223" s="46"/>
      <c r="R5223" s="46"/>
      <c r="S5223" s="46"/>
      <c r="T5223" s="46"/>
      <c r="U5223" s="46"/>
      <c r="V5223" s="46"/>
      <c r="W5223" s="46"/>
      <c r="X5223" s="46"/>
      <c r="Y5223" s="46"/>
    </row>
    <row r="5224" spans="1:25" ht="15" customHeight="1" thickBot="1" x14ac:dyDescent="0.25">
      <c r="A5224" s="46"/>
      <c r="B5224" s="263"/>
      <c r="C5224" s="263"/>
      <c r="D5224" s="263"/>
      <c r="E5224" s="263"/>
      <c r="F5224" s="263" t="s">
        <v>927</v>
      </c>
      <c r="G5224" s="289">
        <v>11.22</v>
      </c>
      <c r="H5224" s="263"/>
      <c r="I5224" s="386" t="s">
        <v>928</v>
      </c>
      <c r="J5224" s="386"/>
      <c r="K5224" s="289">
        <v>65.180000000000007</v>
      </c>
      <c r="O5224" s="46"/>
      <c r="P5224" s="46"/>
      <c r="Q5224" s="46"/>
      <c r="R5224" s="46"/>
      <c r="S5224" s="46"/>
      <c r="T5224" s="46"/>
      <c r="U5224" s="46"/>
      <c r="V5224" s="46"/>
      <c r="W5224" s="46"/>
      <c r="X5224" s="46"/>
      <c r="Y5224" s="46"/>
    </row>
    <row r="5225" spans="1:25" ht="15" customHeight="1" thickTop="1" x14ac:dyDescent="0.2">
      <c r="A5225" s="46"/>
      <c r="B5225" s="278"/>
      <c r="C5225" s="278"/>
      <c r="D5225" s="278"/>
      <c r="E5225" s="278"/>
      <c r="F5225" s="278"/>
      <c r="G5225" s="278"/>
      <c r="H5225" s="278"/>
      <c r="I5225" s="278"/>
      <c r="J5225" s="278"/>
      <c r="K5225" s="278"/>
      <c r="O5225" s="46"/>
      <c r="P5225" s="46"/>
      <c r="Q5225" s="46"/>
      <c r="R5225" s="46"/>
      <c r="S5225" s="46"/>
      <c r="T5225" s="46"/>
      <c r="U5225" s="46"/>
      <c r="V5225" s="46"/>
      <c r="W5225" s="46"/>
      <c r="X5225" s="46"/>
      <c r="Y5225" s="46"/>
    </row>
    <row r="5226" spans="1:25" ht="15" customHeight="1" x14ac:dyDescent="0.2">
      <c r="A5226" s="46"/>
      <c r="B5226" s="259"/>
      <c r="C5226" s="267" t="s">
        <v>24</v>
      </c>
      <c r="D5226" s="259" t="s">
        <v>25</v>
      </c>
      <c r="E5226" s="259" t="s">
        <v>26</v>
      </c>
      <c r="F5226" s="387" t="s">
        <v>917</v>
      </c>
      <c r="G5226" s="387"/>
      <c r="H5226" s="271" t="s">
        <v>27</v>
      </c>
      <c r="I5226" s="267" t="s">
        <v>28</v>
      </c>
      <c r="J5226" s="267" t="s">
        <v>29</v>
      </c>
      <c r="K5226" s="267" t="s">
        <v>30</v>
      </c>
      <c r="O5226" s="46"/>
      <c r="P5226" s="46"/>
      <c r="Q5226" s="46"/>
      <c r="R5226" s="46"/>
      <c r="S5226" s="46"/>
      <c r="T5226" s="46"/>
      <c r="U5226" s="46"/>
      <c r="V5226" s="46"/>
      <c r="W5226" s="46"/>
      <c r="X5226" s="46"/>
      <c r="Y5226" s="46"/>
    </row>
    <row r="5227" spans="1:25" ht="15" customHeight="1" x14ac:dyDescent="0.2">
      <c r="A5227" s="46"/>
      <c r="B5227" s="260" t="s">
        <v>918</v>
      </c>
      <c r="C5227" s="275" t="s">
        <v>1431</v>
      </c>
      <c r="D5227" s="260" t="s">
        <v>47</v>
      </c>
      <c r="E5227" s="260" t="s">
        <v>1432</v>
      </c>
      <c r="F5227" s="388" t="s">
        <v>4015</v>
      </c>
      <c r="G5227" s="388"/>
      <c r="H5227" s="274" t="s">
        <v>49</v>
      </c>
      <c r="I5227" s="277">
        <v>1</v>
      </c>
      <c r="J5227" s="276">
        <v>11.66</v>
      </c>
      <c r="K5227" s="276">
        <v>11.66</v>
      </c>
      <c r="O5227" s="46"/>
      <c r="P5227" s="46"/>
      <c r="Q5227" s="46"/>
      <c r="R5227" s="46"/>
      <c r="S5227" s="46"/>
      <c r="T5227" s="46"/>
      <c r="U5227" s="46"/>
      <c r="V5227" s="46"/>
      <c r="W5227" s="46"/>
      <c r="X5227" s="46"/>
      <c r="Y5227" s="46"/>
    </row>
    <row r="5228" spans="1:25" ht="15" customHeight="1" x14ac:dyDescent="0.2">
      <c r="A5228" s="46"/>
      <c r="B5228" s="261" t="s">
        <v>953</v>
      </c>
      <c r="C5228" s="280" t="s">
        <v>1019</v>
      </c>
      <c r="D5228" s="261" t="s">
        <v>47</v>
      </c>
      <c r="E5228" s="261" t="s">
        <v>1020</v>
      </c>
      <c r="F5228" s="385" t="s">
        <v>3970</v>
      </c>
      <c r="G5228" s="385"/>
      <c r="H5228" s="279" t="s">
        <v>950</v>
      </c>
      <c r="I5228" s="282">
        <v>4.8099999999999997E-2</v>
      </c>
      <c r="J5228" s="281">
        <v>24.73</v>
      </c>
      <c r="K5228" s="281">
        <v>1.18</v>
      </c>
      <c r="O5228" s="46"/>
      <c r="P5228" s="46"/>
      <c r="Q5228" s="46"/>
      <c r="R5228" s="46"/>
      <c r="S5228" s="46"/>
      <c r="T5228" s="46"/>
      <c r="U5228" s="46"/>
      <c r="V5228" s="46"/>
      <c r="W5228" s="46"/>
      <c r="X5228" s="46"/>
      <c r="Y5228" s="46"/>
    </row>
    <row r="5229" spans="1:25" ht="15" customHeight="1" x14ac:dyDescent="0.2">
      <c r="A5229" s="46"/>
      <c r="B5229" s="261" t="s">
        <v>953</v>
      </c>
      <c r="C5229" s="280" t="s">
        <v>954</v>
      </c>
      <c r="D5229" s="261" t="s">
        <v>47</v>
      </c>
      <c r="E5229" s="261" t="s">
        <v>955</v>
      </c>
      <c r="F5229" s="385" t="s">
        <v>3970</v>
      </c>
      <c r="G5229" s="385"/>
      <c r="H5229" s="279" t="s">
        <v>950</v>
      </c>
      <c r="I5229" s="282">
        <v>0.1525</v>
      </c>
      <c r="J5229" s="281">
        <v>34.46</v>
      </c>
      <c r="K5229" s="281">
        <v>5.25</v>
      </c>
      <c r="O5229" s="46"/>
      <c r="P5229" s="46"/>
      <c r="Q5229" s="46"/>
      <c r="R5229" s="46"/>
      <c r="S5229" s="46"/>
      <c r="T5229" s="46"/>
      <c r="U5229" s="46"/>
      <c r="V5229" s="46"/>
      <c r="W5229" s="46"/>
      <c r="X5229" s="46"/>
      <c r="Y5229" s="46"/>
    </row>
    <row r="5230" spans="1:25" ht="15" customHeight="1" x14ac:dyDescent="0.2">
      <c r="A5230" s="46"/>
      <c r="B5230" s="262" t="s">
        <v>919</v>
      </c>
      <c r="C5230" s="284" t="s">
        <v>2126</v>
      </c>
      <c r="D5230" s="262" t="s">
        <v>47</v>
      </c>
      <c r="E5230" s="262" t="s">
        <v>2934</v>
      </c>
      <c r="F5230" s="389" t="s">
        <v>923</v>
      </c>
      <c r="G5230" s="389"/>
      <c r="H5230" s="283" t="s">
        <v>49</v>
      </c>
      <c r="I5230" s="286">
        <v>1</v>
      </c>
      <c r="J5230" s="285">
        <v>5.14</v>
      </c>
      <c r="K5230" s="285">
        <v>5.14</v>
      </c>
      <c r="O5230" s="46"/>
      <c r="P5230" s="46"/>
      <c r="Q5230" s="46"/>
      <c r="R5230" s="46"/>
      <c r="S5230" s="46"/>
      <c r="T5230" s="46"/>
      <c r="U5230" s="46"/>
      <c r="V5230" s="46"/>
      <c r="W5230" s="46"/>
      <c r="X5230" s="46"/>
      <c r="Y5230" s="46"/>
    </row>
    <row r="5231" spans="1:25" ht="15" customHeight="1" x14ac:dyDescent="0.2">
      <c r="A5231" s="46"/>
      <c r="B5231" s="262" t="s">
        <v>919</v>
      </c>
      <c r="C5231" s="284" t="s">
        <v>1415</v>
      </c>
      <c r="D5231" s="262" t="s">
        <v>47</v>
      </c>
      <c r="E5231" s="262" t="s">
        <v>2675</v>
      </c>
      <c r="F5231" s="389" t="s">
        <v>923</v>
      </c>
      <c r="G5231" s="389"/>
      <c r="H5231" s="283" t="s">
        <v>49</v>
      </c>
      <c r="I5231" s="286">
        <v>2.1000000000000001E-2</v>
      </c>
      <c r="J5231" s="285">
        <v>4.6500000000000004</v>
      </c>
      <c r="K5231" s="285">
        <v>0.09</v>
      </c>
      <c r="O5231" s="46"/>
      <c r="P5231" s="46"/>
      <c r="Q5231" s="46"/>
      <c r="R5231" s="46"/>
      <c r="S5231" s="46"/>
      <c r="T5231" s="46"/>
      <c r="U5231" s="46"/>
      <c r="V5231" s="46"/>
      <c r="W5231" s="46"/>
      <c r="X5231" s="46"/>
      <c r="Y5231" s="46"/>
    </row>
    <row r="5232" spans="1:25" ht="15" customHeight="1" x14ac:dyDescent="0.2">
      <c r="A5232" s="46"/>
      <c r="B5232" s="263"/>
      <c r="C5232" s="263"/>
      <c r="D5232" s="263"/>
      <c r="E5232" s="263"/>
      <c r="F5232" s="263" t="s">
        <v>924</v>
      </c>
      <c r="G5232" s="289">
        <v>5.7</v>
      </c>
      <c r="H5232" s="263" t="s">
        <v>925</v>
      </c>
      <c r="I5232" s="289">
        <v>0</v>
      </c>
      <c r="J5232" s="263" t="s">
        <v>926</v>
      </c>
      <c r="K5232" s="289">
        <v>5.7</v>
      </c>
      <c r="O5232" s="46"/>
      <c r="P5232" s="46"/>
      <c r="Q5232" s="46"/>
      <c r="R5232" s="46"/>
      <c r="S5232" s="46"/>
      <c r="T5232" s="46"/>
      <c r="U5232" s="46"/>
      <c r="V5232" s="46"/>
      <c r="W5232" s="46"/>
      <c r="X5232" s="46"/>
      <c r="Y5232" s="46"/>
    </row>
    <row r="5233" spans="1:25" ht="15" customHeight="1" thickBot="1" x14ac:dyDescent="0.25">
      <c r="A5233" s="46"/>
      <c r="B5233" s="263"/>
      <c r="C5233" s="263"/>
      <c r="D5233" s="263"/>
      <c r="E5233" s="263"/>
      <c r="F5233" s="263" t="s">
        <v>927</v>
      </c>
      <c r="G5233" s="289">
        <v>2.42</v>
      </c>
      <c r="H5233" s="263"/>
      <c r="I5233" s="386" t="s">
        <v>928</v>
      </c>
      <c r="J5233" s="386"/>
      <c r="K5233" s="289">
        <v>14.08</v>
      </c>
      <c r="O5233" s="46"/>
      <c r="P5233" s="46"/>
      <c r="Q5233" s="46"/>
      <c r="R5233" s="46"/>
      <c r="S5233" s="46"/>
      <c r="T5233" s="46"/>
      <c r="U5233" s="46"/>
      <c r="V5233" s="46"/>
      <c r="W5233" s="46"/>
      <c r="X5233" s="46"/>
      <c r="Y5233" s="46"/>
    </row>
    <row r="5234" spans="1:25" ht="15" customHeight="1" thickTop="1" x14ac:dyDescent="0.2">
      <c r="A5234" s="46"/>
      <c r="B5234" s="278"/>
      <c r="C5234" s="278"/>
      <c r="D5234" s="278"/>
      <c r="E5234" s="278"/>
      <c r="F5234" s="278"/>
      <c r="G5234" s="278"/>
      <c r="H5234" s="278"/>
      <c r="I5234" s="278"/>
      <c r="J5234" s="278"/>
      <c r="K5234" s="278"/>
      <c r="O5234" s="46"/>
      <c r="P5234" s="46"/>
      <c r="Q5234" s="46"/>
      <c r="R5234" s="46"/>
      <c r="S5234" s="46"/>
      <c r="T5234" s="46"/>
      <c r="U5234" s="46"/>
      <c r="V5234" s="46"/>
      <c r="W5234" s="46"/>
      <c r="X5234" s="46"/>
      <c r="Y5234" s="46"/>
    </row>
    <row r="5235" spans="1:25" ht="15" customHeight="1" x14ac:dyDescent="0.2">
      <c r="A5235" s="46"/>
      <c r="B5235" s="259"/>
      <c r="C5235" s="267" t="s">
        <v>24</v>
      </c>
      <c r="D5235" s="259" t="s">
        <v>25</v>
      </c>
      <c r="E5235" s="259" t="s">
        <v>26</v>
      </c>
      <c r="F5235" s="387" t="s">
        <v>917</v>
      </c>
      <c r="G5235" s="387"/>
      <c r="H5235" s="271" t="s">
        <v>27</v>
      </c>
      <c r="I5235" s="267" t="s">
        <v>28</v>
      </c>
      <c r="J5235" s="267" t="s">
        <v>29</v>
      </c>
      <c r="K5235" s="267" t="s">
        <v>30</v>
      </c>
      <c r="O5235" s="46"/>
      <c r="P5235" s="46"/>
      <c r="Q5235" s="46"/>
      <c r="R5235" s="46"/>
      <c r="S5235" s="46"/>
      <c r="T5235" s="46"/>
      <c r="U5235" s="46"/>
      <c r="V5235" s="46"/>
      <c r="W5235" s="46"/>
      <c r="X5235" s="46"/>
      <c r="Y5235" s="46"/>
    </row>
    <row r="5236" spans="1:25" ht="15" customHeight="1" x14ac:dyDescent="0.2">
      <c r="A5236" s="46"/>
      <c r="B5236" s="260" t="s">
        <v>918</v>
      </c>
      <c r="C5236" s="275" t="s">
        <v>2646</v>
      </c>
      <c r="D5236" s="260" t="s">
        <v>47</v>
      </c>
      <c r="E5236" s="260" t="s">
        <v>2647</v>
      </c>
      <c r="F5236" s="388" t="s">
        <v>956</v>
      </c>
      <c r="G5236" s="388"/>
      <c r="H5236" s="274" t="s">
        <v>950</v>
      </c>
      <c r="I5236" s="277">
        <v>1</v>
      </c>
      <c r="J5236" s="276">
        <v>129.44999999999999</v>
      </c>
      <c r="K5236" s="276">
        <v>129.44999999999999</v>
      </c>
      <c r="O5236" s="46"/>
      <c r="P5236" s="46"/>
      <c r="Q5236" s="46"/>
      <c r="R5236" s="46"/>
      <c r="S5236" s="46"/>
      <c r="T5236" s="46"/>
      <c r="U5236" s="46"/>
      <c r="V5236" s="46"/>
      <c r="W5236" s="46"/>
      <c r="X5236" s="46"/>
      <c r="Y5236" s="46"/>
    </row>
    <row r="5237" spans="1:25" ht="15" customHeight="1" x14ac:dyDescent="0.2">
      <c r="A5237" s="46"/>
      <c r="B5237" s="261" t="s">
        <v>953</v>
      </c>
      <c r="C5237" s="280" t="s">
        <v>2895</v>
      </c>
      <c r="D5237" s="261" t="s">
        <v>47</v>
      </c>
      <c r="E5237" s="261" t="s">
        <v>2896</v>
      </c>
      <c r="F5237" s="385" t="s">
        <v>956</v>
      </c>
      <c r="G5237" s="385"/>
      <c r="H5237" s="279" t="s">
        <v>950</v>
      </c>
      <c r="I5237" s="282">
        <v>1</v>
      </c>
      <c r="J5237" s="281">
        <v>1.52</v>
      </c>
      <c r="K5237" s="281">
        <v>1.52</v>
      </c>
      <c r="O5237" s="46"/>
      <c r="P5237" s="46"/>
      <c r="Q5237" s="46"/>
      <c r="R5237" s="46"/>
      <c r="S5237" s="46"/>
      <c r="T5237" s="46"/>
      <c r="U5237" s="46"/>
      <c r="V5237" s="46"/>
      <c r="W5237" s="46"/>
      <c r="X5237" s="46"/>
      <c r="Y5237" s="46"/>
    </row>
    <row r="5238" spans="1:25" ht="15" customHeight="1" x14ac:dyDescent="0.2">
      <c r="A5238" s="46"/>
      <c r="B5238" s="262" t="s">
        <v>919</v>
      </c>
      <c r="C5238" s="284" t="s">
        <v>2897</v>
      </c>
      <c r="D5238" s="262" t="s">
        <v>47</v>
      </c>
      <c r="E5238" s="262" t="s">
        <v>2898</v>
      </c>
      <c r="F5238" s="389" t="s">
        <v>920</v>
      </c>
      <c r="G5238" s="389"/>
      <c r="H5238" s="283" t="s">
        <v>950</v>
      </c>
      <c r="I5238" s="286">
        <v>1</v>
      </c>
      <c r="J5238" s="285">
        <v>125.64</v>
      </c>
      <c r="K5238" s="285">
        <v>125.64</v>
      </c>
      <c r="O5238" s="46"/>
      <c r="P5238" s="46"/>
      <c r="Q5238" s="46"/>
      <c r="R5238" s="46"/>
      <c r="S5238" s="46"/>
      <c r="T5238" s="46"/>
      <c r="U5238" s="46"/>
      <c r="V5238" s="46"/>
      <c r="W5238" s="46"/>
      <c r="X5238" s="46"/>
      <c r="Y5238" s="46"/>
    </row>
    <row r="5239" spans="1:25" ht="15" customHeight="1" x14ac:dyDescent="0.2">
      <c r="A5239" s="46"/>
      <c r="B5239" s="262" t="s">
        <v>919</v>
      </c>
      <c r="C5239" s="284" t="s">
        <v>2935</v>
      </c>
      <c r="D5239" s="262" t="s">
        <v>47</v>
      </c>
      <c r="E5239" s="262" t="s">
        <v>2936</v>
      </c>
      <c r="F5239" s="389" t="s">
        <v>923</v>
      </c>
      <c r="G5239" s="389"/>
      <c r="H5239" s="283" t="s">
        <v>950</v>
      </c>
      <c r="I5239" s="286">
        <v>1</v>
      </c>
      <c r="J5239" s="285">
        <v>0.01</v>
      </c>
      <c r="K5239" s="285">
        <v>0.01</v>
      </c>
      <c r="O5239" s="46"/>
      <c r="P5239" s="46"/>
      <c r="Q5239" s="46"/>
      <c r="R5239" s="46"/>
      <c r="S5239" s="46"/>
      <c r="T5239" s="46"/>
      <c r="U5239" s="46"/>
      <c r="V5239" s="46"/>
      <c r="W5239" s="46"/>
      <c r="X5239" s="46"/>
      <c r="Y5239" s="46"/>
    </row>
    <row r="5240" spans="1:25" ht="15" customHeight="1" x14ac:dyDescent="0.2">
      <c r="A5240" s="46"/>
      <c r="B5240" s="262" t="s">
        <v>919</v>
      </c>
      <c r="C5240" s="284" t="s">
        <v>2937</v>
      </c>
      <c r="D5240" s="262" t="s">
        <v>47</v>
      </c>
      <c r="E5240" s="262" t="s">
        <v>2938</v>
      </c>
      <c r="F5240" s="389" t="s">
        <v>923</v>
      </c>
      <c r="G5240" s="389"/>
      <c r="H5240" s="283" t="s">
        <v>950</v>
      </c>
      <c r="I5240" s="286">
        <v>1</v>
      </c>
      <c r="J5240" s="285">
        <v>0.77</v>
      </c>
      <c r="K5240" s="285">
        <v>0.77</v>
      </c>
      <c r="O5240" s="46"/>
      <c r="P5240" s="46"/>
      <c r="Q5240" s="46"/>
      <c r="R5240" s="46"/>
      <c r="S5240" s="46"/>
      <c r="T5240" s="46"/>
      <c r="U5240" s="46"/>
      <c r="V5240" s="46"/>
      <c r="W5240" s="46"/>
      <c r="X5240" s="46"/>
      <c r="Y5240" s="46"/>
    </row>
    <row r="5241" spans="1:25" ht="15" customHeight="1" x14ac:dyDescent="0.2">
      <c r="A5241" s="46"/>
      <c r="B5241" s="262" t="s">
        <v>919</v>
      </c>
      <c r="C5241" s="284" t="s">
        <v>1858</v>
      </c>
      <c r="D5241" s="262" t="s">
        <v>47</v>
      </c>
      <c r="E5241" s="262" t="s">
        <v>1859</v>
      </c>
      <c r="F5241" s="389" t="s">
        <v>923</v>
      </c>
      <c r="G5241" s="389"/>
      <c r="H5241" s="283" t="s">
        <v>950</v>
      </c>
      <c r="I5241" s="286">
        <v>1</v>
      </c>
      <c r="J5241" s="285">
        <v>1.43</v>
      </c>
      <c r="K5241" s="285">
        <v>1.43</v>
      </c>
      <c r="O5241" s="46"/>
      <c r="P5241" s="46"/>
      <c r="Q5241" s="46"/>
      <c r="R5241" s="46"/>
      <c r="S5241" s="46"/>
      <c r="T5241" s="46"/>
      <c r="U5241" s="46"/>
      <c r="V5241" s="46"/>
      <c r="W5241" s="46"/>
      <c r="X5241" s="46"/>
      <c r="Y5241" s="46"/>
    </row>
    <row r="5242" spans="1:25" ht="15" customHeight="1" x14ac:dyDescent="0.2">
      <c r="A5242" s="46"/>
      <c r="B5242" s="262" t="s">
        <v>919</v>
      </c>
      <c r="C5242" s="284" t="s">
        <v>1856</v>
      </c>
      <c r="D5242" s="262" t="s">
        <v>47</v>
      </c>
      <c r="E5242" s="262" t="s">
        <v>1857</v>
      </c>
      <c r="F5242" s="389" t="s">
        <v>923</v>
      </c>
      <c r="G5242" s="389"/>
      <c r="H5242" s="283" t="s">
        <v>950</v>
      </c>
      <c r="I5242" s="286">
        <v>1</v>
      </c>
      <c r="J5242" s="285">
        <v>0.08</v>
      </c>
      <c r="K5242" s="285">
        <v>0.08</v>
      </c>
      <c r="O5242" s="46"/>
      <c r="P5242" s="46"/>
      <c r="Q5242" s="46"/>
      <c r="R5242" s="46"/>
      <c r="S5242" s="46"/>
      <c r="T5242" s="46"/>
      <c r="U5242" s="46"/>
      <c r="V5242" s="46"/>
      <c r="W5242" s="46"/>
      <c r="X5242" s="46"/>
      <c r="Y5242" s="46"/>
    </row>
    <row r="5243" spans="1:25" ht="15" customHeight="1" x14ac:dyDescent="0.2">
      <c r="A5243" s="46"/>
      <c r="B5243" s="263"/>
      <c r="C5243" s="263"/>
      <c r="D5243" s="263"/>
      <c r="E5243" s="263"/>
      <c r="F5243" s="263" t="s">
        <v>924</v>
      </c>
      <c r="G5243" s="289">
        <v>127.16</v>
      </c>
      <c r="H5243" s="263" t="s">
        <v>925</v>
      </c>
      <c r="I5243" s="289">
        <v>0</v>
      </c>
      <c r="J5243" s="263" t="s">
        <v>926</v>
      </c>
      <c r="K5243" s="289">
        <v>127.16</v>
      </c>
      <c r="O5243" s="46"/>
      <c r="P5243" s="46"/>
      <c r="Q5243" s="46"/>
      <c r="R5243" s="46"/>
      <c r="S5243" s="46"/>
      <c r="T5243" s="46"/>
      <c r="U5243" s="46"/>
      <c r="V5243" s="46"/>
      <c r="W5243" s="46"/>
      <c r="X5243" s="46"/>
      <c r="Y5243" s="46"/>
    </row>
    <row r="5244" spans="1:25" ht="15" customHeight="1" thickBot="1" x14ac:dyDescent="0.25">
      <c r="A5244" s="46"/>
      <c r="B5244" s="263"/>
      <c r="C5244" s="263"/>
      <c r="D5244" s="263"/>
      <c r="E5244" s="263"/>
      <c r="F5244" s="263" t="s">
        <v>927</v>
      </c>
      <c r="G5244" s="289">
        <v>26.93</v>
      </c>
      <c r="H5244" s="263"/>
      <c r="I5244" s="386" t="s">
        <v>928</v>
      </c>
      <c r="J5244" s="386"/>
      <c r="K5244" s="289">
        <v>156.38</v>
      </c>
      <c r="O5244" s="46"/>
      <c r="P5244" s="46"/>
      <c r="Q5244" s="46"/>
      <c r="R5244" s="46"/>
      <c r="S5244" s="46"/>
      <c r="T5244" s="46"/>
      <c r="U5244" s="46"/>
      <c r="V5244" s="46"/>
      <c r="W5244" s="46"/>
      <c r="X5244" s="46"/>
      <c r="Y5244" s="46"/>
    </row>
    <row r="5245" spans="1:25" ht="15" customHeight="1" thickTop="1" x14ac:dyDescent="0.2">
      <c r="A5245" s="46"/>
      <c r="B5245" s="278"/>
      <c r="C5245" s="278"/>
      <c r="D5245" s="278"/>
      <c r="E5245" s="278"/>
      <c r="F5245" s="278"/>
      <c r="G5245" s="278"/>
      <c r="H5245" s="278"/>
      <c r="I5245" s="278"/>
      <c r="J5245" s="278"/>
      <c r="K5245" s="278"/>
      <c r="O5245" s="46"/>
      <c r="P5245" s="46"/>
      <c r="Q5245" s="46"/>
      <c r="R5245" s="46"/>
      <c r="S5245" s="46"/>
      <c r="T5245" s="46"/>
      <c r="U5245" s="46"/>
      <c r="V5245" s="46"/>
      <c r="W5245" s="46"/>
      <c r="X5245" s="46"/>
      <c r="Y5245" s="46"/>
    </row>
    <row r="5246" spans="1:25" ht="15" customHeight="1" x14ac:dyDescent="0.2">
      <c r="A5246" s="46"/>
      <c r="B5246" s="259"/>
      <c r="C5246" s="267" t="s">
        <v>24</v>
      </c>
      <c r="D5246" s="259" t="s">
        <v>25</v>
      </c>
      <c r="E5246" s="259" t="s">
        <v>26</v>
      </c>
      <c r="F5246" s="387" t="s">
        <v>917</v>
      </c>
      <c r="G5246" s="387"/>
      <c r="H5246" s="271" t="s">
        <v>27</v>
      </c>
      <c r="I5246" s="267" t="s">
        <v>28</v>
      </c>
      <c r="J5246" s="267" t="s">
        <v>29</v>
      </c>
      <c r="K5246" s="267" t="s">
        <v>30</v>
      </c>
      <c r="O5246" s="46"/>
      <c r="P5246" s="46"/>
      <c r="Q5246" s="46"/>
      <c r="R5246" s="46"/>
      <c r="S5246" s="46"/>
      <c r="T5246" s="46"/>
      <c r="U5246" s="46"/>
      <c r="V5246" s="46"/>
      <c r="W5246" s="46"/>
      <c r="X5246" s="46"/>
      <c r="Y5246" s="46"/>
    </row>
    <row r="5247" spans="1:25" ht="15" customHeight="1" x14ac:dyDescent="0.2">
      <c r="A5247" s="46"/>
      <c r="B5247" s="260" t="s">
        <v>918</v>
      </c>
      <c r="C5247" s="275" t="s">
        <v>1168</v>
      </c>
      <c r="D5247" s="260" t="s">
        <v>47</v>
      </c>
      <c r="E5247" s="260" t="s">
        <v>1169</v>
      </c>
      <c r="F5247" s="388" t="s">
        <v>3974</v>
      </c>
      <c r="G5247" s="388"/>
      <c r="H5247" s="274" t="s">
        <v>60</v>
      </c>
      <c r="I5247" s="277">
        <v>1</v>
      </c>
      <c r="J5247" s="276">
        <v>71.81</v>
      </c>
      <c r="K5247" s="276">
        <v>71.81</v>
      </c>
      <c r="O5247" s="46"/>
      <c r="P5247" s="46"/>
      <c r="Q5247" s="46"/>
      <c r="R5247" s="46"/>
      <c r="S5247" s="46"/>
      <c r="T5247" s="46"/>
      <c r="U5247" s="46"/>
      <c r="V5247" s="46"/>
      <c r="W5247" s="46"/>
      <c r="X5247" s="46"/>
      <c r="Y5247" s="46"/>
    </row>
    <row r="5248" spans="1:25" ht="15" customHeight="1" x14ac:dyDescent="0.2">
      <c r="A5248" s="46"/>
      <c r="B5248" s="261" t="s">
        <v>953</v>
      </c>
      <c r="C5248" s="280" t="s">
        <v>1019</v>
      </c>
      <c r="D5248" s="261" t="s">
        <v>47</v>
      </c>
      <c r="E5248" s="261" t="s">
        <v>1020</v>
      </c>
      <c r="F5248" s="385" t="s">
        <v>3970</v>
      </c>
      <c r="G5248" s="385"/>
      <c r="H5248" s="279" t="s">
        <v>950</v>
      </c>
      <c r="I5248" s="282">
        <v>2.9039999999999999</v>
      </c>
      <c r="J5248" s="281">
        <v>24.73</v>
      </c>
      <c r="K5248" s="281">
        <v>71.81</v>
      </c>
      <c r="O5248" s="46"/>
      <c r="P5248" s="46"/>
      <c r="Q5248" s="46"/>
      <c r="R5248" s="46"/>
      <c r="S5248" s="46"/>
      <c r="T5248" s="46"/>
      <c r="U5248" s="46"/>
      <c r="V5248" s="46"/>
      <c r="W5248" s="46"/>
      <c r="X5248" s="46"/>
      <c r="Y5248" s="46"/>
    </row>
    <row r="5249" spans="1:25" ht="15" customHeight="1" x14ac:dyDescent="0.2">
      <c r="A5249" s="46"/>
      <c r="B5249" s="263"/>
      <c r="C5249" s="263"/>
      <c r="D5249" s="263"/>
      <c r="E5249" s="263"/>
      <c r="F5249" s="263" t="s">
        <v>924</v>
      </c>
      <c r="G5249" s="289">
        <v>59.82</v>
      </c>
      <c r="H5249" s="263" t="s">
        <v>925</v>
      </c>
      <c r="I5249" s="289">
        <v>0</v>
      </c>
      <c r="J5249" s="263" t="s">
        <v>926</v>
      </c>
      <c r="K5249" s="289">
        <v>59.82</v>
      </c>
      <c r="O5249" s="46"/>
      <c r="P5249" s="46"/>
      <c r="Q5249" s="46"/>
      <c r="R5249" s="46"/>
      <c r="S5249" s="46"/>
      <c r="T5249" s="46"/>
      <c r="U5249" s="46"/>
      <c r="V5249" s="46"/>
      <c r="W5249" s="46"/>
      <c r="X5249" s="46"/>
      <c r="Y5249" s="46"/>
    </row>
    <row r="5250" spans="1:25" ht="15" customHeight="1" thickBot="1" x14ac:dyDescent="0.25">
      <c r="A5250" s="46"/>
      <c r="B5250" s="263"/>
      <c r="C5250" s="263"/>
      <c r="D5250" s="263"/>
      <c r="E5250" s="263"/>
      <c r="F5250" s="263" t="s">
        <v>927</v>
      </c>
      <c r="G5250" s="289">
        <v>14.94</v>
      </c>
      <c r="H5250" s="263"/>
      <c r="I5250" s="386" t="s">
        <v>928</v>
      </c>
      <c r="J5250" s="386"/>
      <c r="K5250" s="289">
        <v>86.75</v>
      </c>
      <c r="O5250" s="46"/>
      <c r="P5250" s="46"/>
      <c r="Q5250" s="46"/>
      <c r="R5250" s="46"/>
      <c r="S5250" s="46"/>
      <c r="T5250" s="46"/>
      <c r="U5250" s="46"/>
      <c r="V5250" s="46"/>
      <c r="W5250" s="46"/>
      <c r="X5250" s="46"/>
      <c r="Y5250" s="46"/>
    </row>
    <row r="5251" spans="1:25" ht="15" customHeight="1" thickTop="1" x14ac:dyDescent="0.2">
      <c r="A5251" s="46"/>
      <c r="B5251" s="278"/>
      <c r="C5251" s="278"/>
      <c r="D5251" s="278"/>
      <c r="E5251" s="278"/>
      <c r="F5251" s="278"/>
      <c r="G5251" s="278"/>
      <c r="H5251" s="278"/>
      <c r="I5251" s="278"/>
      <c r="J5251" s="278"/>
      <c r="K5251" s="278"/>
      <c r="O5251" s="46"/>
      <c r="P5251" s="46"/>
      <c r="Q5251" s="46"/>
      <c r="R5251" s="46"/>
      <c r="S5251" s="46"/>
      <c r="T5251" s="46"/>
      <c r="U5251" s="46"/>
      <c r="V5251" s="46"/>
      <c r="W5251" s="46"/>
      <c r="X5251" s="46"/>
      <c r="Y5251" s="46"/>
    </row>
    <row r="5252" spans="1:25" ht="15" customHeight="1" x14ac:dyDescent="0.2">
      <c r="A5252" s="46"/>
      <c r="B5252" s="259"/>
      <c r="C5252" s="267" t="s">
        <v>24</v>
      </c>
      <c r="D5252" s="259" t="s">
        <v>25</v>
      </c>
      <c r="E5252" s="259" t="s">
        <v>26</v>
      </c>
      <c r="F5252" s="387" t="s">
        <v>917</v>
      </c>
      <c r="G5252" s="387"/>
      <c r="H5252" s="271" t="s">
        <v>27</v>
      </c>
      <c r="I5252" s="267" t="s">
        <v>28</v>
      </c>
      <c r="J5252" s="267" t="s">
        <v>29</v>
      </c>
      <c r="K5252" s="267" t="s">
        <v>30</v>
      </c>
      <c r="O5252" s="46"/>
      <c r="P5252" s="46"/>
      <c r="Q5252" s="46"/>
      <c r="R5252" s="46"/>
      <c r="S5252" s="46"/>
      <c r="T5252" s="46"/>
      <c r="U5252" s="46"/>
      <c r="V5252" s="46"/>
      <c r="W5252" s="46"/>
      <c r="X5252" s="46"/>
      <c r="Y5252" s="46"/>
    </row>
    <row r="5253" spans="1:25" ht="15" customHeight="1" x14ac:dyDescent="0.2">
      <c r="A5253" s="46"/>
      <c r="B5253" s="260" t="s">
        <v>918</v>
      </c>
      <c r="C5253" s="275" t="s">
        <v>3957</v>
      </c>
      <c r="D5253" s="260" t="s">
        <v>47</v>
      </c>
      <c r="E5253" s="260" t="s">
        <v>3958</v>
      </c>
      <c r="F5253" s="388" t="s">
        <v>3997</v>
      </c>
      <c r="G5253" s="388"/>
      <c r="H5253" s="274" t="s">
        <v>83</v>
      </c>
      <c r="I5253" s="277">
        <v>1</v>
      </c>
      <c r="J5253" s="276">
        <v>37.479999999999997</v>
      </c>
      <c r="K5253" s="276">
        <v>37.479999999999997</v>
      </c>
      <c r="O5253" s="46"/>
      <c r="P5253" s="46"/>
      <c r="Q5253" s="46"/>
      <c r="R5253" s="46"/>
      <c r="S5253" s="46"/>
      <c r="T5253" s="46"/>
      <c r="U5253" s="46"/>
      <c r="V5253" s="46"/>
      <c r="W5253" s="46"/>
      <c r="X5253" s="46"/>
      <c r="Y5253" s="46"/>
    </row>
    <row r="5254" spans="1:25" ht="15" customHeight="1" x14ac:dyDescent="0.2">
      <c r="A5254" s="46"/>
      <c r="B5254" s="261" t="s">
        <v>953</v>
      </c>
      <c r="C5254" s="280" t="s">
        <v>1039</v>
      </c>
      <c r="D5254" s="261" t="s">
        <v>47</v>
      </c>
      <c r="E5254" s="261" t="s">
        <v>1040</v>
      </c>
      <c r="F5254" s="385" t="s">
        <v>3985</v>
      </c>
      <c r="G5254" s="385"/>
      <c r="H5254" s="279" t="s">
        <v>1041</v>
      </c>
      <c r="I5254" s="282">
        <v>8.7999999999999995E-2</v>
      </c>
      <c r="J5254" s="281">
        <v>31.77</v>
      </c>
      <c r="K5254" s="281">
        <v>2.79</v>
      </c>
      <c r="O5254" s="46"/>
      <c r="P5254" s="46"/>
      <c r="Q5254" s="46"/>
      <c r="R5254" s="46"/>
      <c r="S5254" s="46"/>
      <c r="T5254" s="46"/>
      <c r="U5254" s="46"/>
      <c r="V5254" s="46"/>
      <c r="W5254" s="46"/>
      <c r="X5254" s="46"/>
      <c r="Y5254" s="46"/>
    </row>
    <row r="5255" spans="1:25" ht="15" customHeight="1" x14ac:dyDescent="0.2">
      <c r="A5255" s="46"/>
      <c r="B5255" s="261" t="s">
        <v>953</v>
      </c>
      <c r="C5255" s="280" t="s">
        <v>1033</v>
      </c>
      <c r="D5255" s="261" t="s">
        <v>47</v>
      </c>
      <c r="E5255" s="261" t="s">
        <v>1034</v>
      </c>
      <c r="F5255" s="385" t="s">
        <v>3985</v>
      </c>
      <c r="G5255" s="385"/>
      <c r="H5255" s="279" t="s">
        <v>1035</v>
      </c>
      <c r="I5255" s="282">
        <v>2.1999999999999999E-2</v>
      </c>
      <c r="J5255" s="281">
        <v>32.840000000000003</v>
      </c>
      <c r="K5255" s="281">
        <v>0.72</v>
      </c>
      <c r="O5255" s="46"/>
      <c r="P5255" s="46"/>
      <c r="Q5255" s="46"/>
      <c r="R5255" s="46"/>
      <c r="S5255" s="46"/>
      <c r="T5255" s="46"/>
      <c r="U5255" s="46"/>
      <c r="V5255" s="46"/>
      <c r="W5255" s="46"/>
      <c r="X5255" s="46"/>
      <c r="Y5255" s="46"/>
    </row>
    <row r="5256" spans="1:25" ht="15" customHeight="1" x14ac:dyDescent="0.2">
      <c r="A5256" s="46"/>
      <c r="B5256" s="261" t="s">
        <v>953</v>
      </c>
      <c r="C5256" s="280" t="s">
        <v>1017</v>
      </c>
      <c r="D5256" s="261" t="s">
        <v>47</v>
      </c>
      <c r="E5256" s="261" t="s">
        <v>1018</v>
      </c>
      <c r="F5256" s="385" t="s">
        <v>3970</v>
      </c>
      <c r="G5256" s="385"/>
      <c r="H5256" s="279" t="s">
        <v>950</v>
      </c>
      <c r="I5256" s="282">
        <v>8.3000000000000004E-2</v>
      </c>
      <c r="J5256" s="281">
        <v>36.35</v>
      </c>
      <c r="K5256" s="281">
        <v>3.01</v>
      </c>
      <c r="O5256" s="46"/>
      <c r="P5256" s="46"/>
      <c r="Q5256" s="46"/>
      <c r="R5256" s="46"/>
      <c r="S5256" s="46"/>
      <c r="T5256" s="46"/>
      <c r="U5256" s="46"/>
      <c r="V5256" s="46"/>
      <c r="W5256" s="46"/>
      <c r="X5256" s="46"/>
      <c r="Y5256" s="46"/>
    </row>
    <row r="5257" spans="1:25" ht="15" customHeight="1" x14ac:dyDescent="0.2">
      <c r="A5257" s="46"/>
      <c r="B5257" s="261" t="s">
        <v>953</v>
      </c>
      <c r="C5257" s="280" t="s">
        <v>1042</v>
      </c>
      <c r="D5257" s="261" t="s">
        <v>47</v>
      </c>
      <c r="E5257" s="261" t="s">
        <v>1043</v>
      </c>
      <c r="F5257" s="385" t="s">
        <v>3970</v>
      </c>
      <c r="G5257" s="385"/>
      <c r="H5257" s="279" t="s">
        <v>950</v>
      </c>
      <c r="I5257" s="282">
        <v>3.2000000000000001E-2</v>
      </c>
      <c r="J5257" s="281">
        <v>26.44</v>
      </c>
      <c r="K5257" s="281">
        <v>0.84</v>
      </c>
      <c r="O5257" s="46"/>
      <c r="P5257" s="46"/>
      <c r="Q5257" s="46"/>
      <c r="R5257" s="46"/>
      <c r="S5257" s="46"/>
      <c r="T5257" s="46"/>
      <c r="U5257" s="46"/>
      <c r="V5257" s="46"/>
      <c r="W5257" s="46"/>
      <c r="X5257" s="46"/>
      <c r="Y5257" s="46"/>
    </row>
    <row r="5258" spans="1:25" ht="15" customHeight="1" x14ac:dyDescent="0.2">
      <c r="A5258" s="46"/>
      <c r="B5258" s="262" t="s">
        <v>919</v>
      </c>
      <c r="C5258" s="284" t="s">
        <v>3966</v>
      </c>
      <c r="D5258" s="262" t="s">
        <v>47</v>
      </c>
      <c r="E5258" s="262" t="s">
        <v>3967</v>
      </c>
      <c r="F5258" s="389" t="s">
        <v>923</v>
      </c>
      <c r="G5258" s="389"/>
      <c r="H5258" s="283" t="s">
        <v>40</v>
      </c>
      <c r="I5258" s="286">
        <v>0.13600000000000001</v>
      </c>
      <c r="J5258" s="285">
        <v>95.45</v>
      </c>
      <c r="K5258" s="285">
        <v>12.98</v>
      </c>
      <c r="O5258" s="46"/>
      <c r="P5258" s="46"/>
      <c r="Q5258" s="46"/>
      <c r="R5258" s="46"/>
      <c r="S5258" s="46"/>
      <c r="T5258" s="46"/>
      <c r="U5258" s="46"/>
      <c r="V5258" s="46"/>
      <c r="W5258" s="46"/>
      <c r="X5258" s="46"/>
      <c r="Y5258" s="46"/>
    </row>
    <row r="5259" spans="1:25" ht="15" customHeight="1" x14ac:dyDescent="0.2">
      <c r="A5259" s="46"/>
      <c r="B5259" s="262" t="s">
        <v>919</v>
      </c>
      <c r="C5259" s="284" t="s">
        <v>1071</v>
      </c>
      <c r="D5259" s="262" t="s">
        <v>47</v>
      </c>
      <c r="E5259" s="262" t="s">
        <v>1072</v>
      </c>
      <c r="F5259" s="389" t="s">
        <v>923</v>
      </c>
      <c r="G5259" s="389"/>
      <c r="H5259" s="283" t="s">
        <v>97</v>
      </c>
      <c r="I5259" s="286">
        <v>1.2E-2</v>
      </c>
      <c r="J5259" s="285">
        <v>17.5</v>
      </c>
      <c r="K5259" s="285">
        <v>0.21</v>
      </c>
      <c r="O5259" s="46"/>
      <c r="P5259" s="46"/>
      <c r="Q5259" s="46"/>
      <c r="R5259" s="46"/>
      <c r="S5259" s="46"/>
      <c r="T5259" s="46"/>
      <c r="U5259" s="46"/>
      <c r="V5259" s="46"/>
      <c r="W5259" s="46"/>
      <c r="X5259" s="46"/>
      <c r="Y5259" s="46"/>
    </row>
    <row r="5260" spans="1:25" ht="15" customHeight="1" x14ac:dyDescent="0.2">
      <c r="A5260" s="46"/>
      <c r="B5260" s="262" t="s">
        <v>919</v>
      </c>
      <c r="C5260" s="284" t="s">
        <v>1050</v>
      </c>
      <c r="D5260" s="262" t="s">
        <v>47</v>
      </c>
      <c r="E5260" s="262" t="s">
        <v>1051</v>
      </c>
      <c r="F5260" s="389" t="s">
        <v>923</v>
      </c>
      <c r="G5260" s="389"/>
      <c r="H5260" s="283" t="s">
        <v>83</v>
      </c>
      <c r="I5260" s="286">
        <v>2.3420000000000001</v>
      </c>
      <c r="J5260" s="285">
        <v>7.23</v>
      </c>
      <c r="K5260" s="285">
        <v>16.93</v>
      </c>
      <c r="O5260" s="46"/>
      <c r="P5260" s="46"/>
      <c r="Q5260" s="46"/>
      <c r="R5260" s="46"/>
      <c r="S5260" s="46"/>
      <c r="T5260" s="46"/>
      <c r="U5260" s="46"/>
      <c r="V5260" s="46"/>
      <c r="W5260" s="46"/>
      <c r="X5260" s="46"/>
      <c r="Y5260" s="46"/>
    </row>
    <row r="5261" spans="1:25" ht="15" customHeight="1" x14ac:dyDescent="0.2">
      <c r="A5261" s="46"/>
      <c r="B5261" s="263"/>
      <c r="C5261" s="263"/>
      <c r="D5261" s="263"/>
      <c r="E5261" s="263"/>
      <c r="F5261" s="263" t="s">
        <v>924</v>
      </c>
      <c r="G5261" s="289">
        <v>6.52</v>
      </c>
      <c r="H5261" s="263" t="s">
        <v>925</v>
      </c>
      <c r="I5261" s="289">
        <v>0</v>
      </c>
      <c r="J5261" s="263" t="s">
        <v>926</v>
      </c>
      <c r="K5261" s="289">
        <v>6.52</v>
      </c>
      <c r="O5261" s="46"/>
      <c r="P5261" s="46"/>
      <c r="Q5261" s="46"/>
      <c r="R5261" s="46"/>
      <c r="S5261" s="46"/>
      <c r="T5261" s="46"/>
      <c r="U5261" s="46"/>
      <c r="V5261" s="46"/>
      <c r="W5261" s="46"/>
      <c r="X5261" s="46"/>
      <c r="Y5261" s="46"/>
    </row>
    <row r="5262" spans="1:25" ht="15" customHeight="1" thickBot="1" x14ac:dyDescent="0.25">
      <c r="A5262" s="46"/>
      <c r="B5262" s="263"/>
      <c r="C5262" s="263"/>
      <c r="D5262" s="263"/>
      <c r="E5262" s="263"/>
      <c r="F5262" s="263" t="s">
        <v>927</v>
      </c>
      <c r="G5262" s="289">
        <v>7.79</v>
      </c>
      <c r="H5262" s="263"/>
      <c r="I5262" s="386" t="s">
        <v>928</v>
      </c>
      <c r="J5262" s="386"/>
      <c r="K5262" s="289">
        <v>45.27</v>
      </c>
      <c r="O5262" s="46"/>
      <c r="P5262" s="46"/>
      <c r="Q5262" s="46"/>
      <c r="R5262" s="46"/>
      <c r="S5262" s="46"/>
      <c r="T5262" s="46"/>
      <c r="U5262" s="46"/>
      <c r="V5262" s="46"/>
      <c r="W5262" s="46"/>
      <c r="X5262" s="46"/>
      <c r="Y5262" s="46"/>
    </row>
    <row r="5263" spans="1:25" ht="15" customHeight="1" thickTop="1" x14ac:dyDescent="0.2">
      <c r="A5263" s="46"/>
      <c r="B5263" s="278"/>
      <c r="C5263" s="278"/>
      <c r="D5263" s="278"/>
      <c r="E5263" s="278"/>
      <c r="F5263" s="278"/>
      <c r="G5263" s="278"/>
      <c r="H5263" s="278"/>
      <c r="I5263" s="278"/>
      <c r="J5263" s="278"/>
      <c r="K5263" s="278"/>
      <c r="O5263" s="46"/>
      <c r="P5263" s="46"/>
      <c r="Q5263" s="46"/>
      <c r="R5263" s="46"/>
      <c r="S5263" s="46"/>
      <c r="T5263" s="46"/>
      <c r="U5263" s="46"/>
      <c r="V5263" s="46"/>
      <c r="W5263" s="46"/>
      <c r="X5263" s="46"/>
      <c r="Y5263" s="46"/>
    </row>
    <row r="5264" spans="1:25" ht="15" customHeight="1" x14ac:dyDescent="0.2">
      <c r="A5264" s="46"/>
      <c r="B5264" s="259"/>
      <c r="C5264" s="267" t="s">
        <v>24</v>
      </c>
      <c r="D5264" s="259" t="s">
        <v>25</v>
      </c>
      <c r="E5264" s="259" t="s">
        <v>26</v>
      </c>
      <c r="F5264" s="387" t="s">
        <v>917</v>
      </c>
      <c r="G5264" s="387"/>
      <c r="H5264" s="271" t="s">
        <v>27</v>
      </c>
      <c r="I5264" s="267" t="s">
        <v>28</v>
      </c>
      <c r="J5264" s="267" t="s">
        <v>29</v>
      </c>
      <c r="K5264" s="267" t="s">
        <v>30</v>
      </c>
      <c r="O5264" s="46"/>
      <c r="P5264" s="46"/>
      <c r="Q5264" s="46"/>
      <c r="R5264" s="46"/>
      <c r="S5264" s="46"/>
      <c r="T5264" s="46"/>
      <c r="U5264" s="46"/>
      <c r="V5264" s="46"/>
      <c r="W5264" s="46"/>
      <c r="X5264" s="46"/>
      <c r="Y5264" s="46"/>
    </row>
    <row r="5265" spans="1:25" ht="15" customHeight="1" x14ac:dyDescent="0.2">
      <c r="A5265" s="46"/>
      <c r="B5265" s="260" t="s">
        <v>918</v>
      </c>
      <c r="C5265" s="275" t="s">
        <v>3962</v>
      </c>
      <c r="D5265" s="260" t="s">
        <v>47</v>
      </c>
      <c r="E5265" s="260" t="s">
        <v>3963</v>
      </c>
      <c r="F5265" s="388" t="s">
        <v>3997</v>
      </c>
      <c r="G5265" s="388"/>
      <c r="H5265" s="274" t="s">
        <v>83</v>
      </c>
      <c r="I5265" s="277">
        <v>1</v>
      </c>
      <c r="J5265" s="276">
        <v>23.72</v>
      </c>
      <c r="K5265" s="276">
        <v>23.72</v>
      </c>
      <c r="O5265" s="46"/>
      <c r="P5265" s="46"/>
      <c r="Q5265" s="46"/>
      <c r="R5265" s="46"/>
      <c r="S5265" s="46"/>
      <c r="T5265" s="46"/>
      <c r="U5265" s="46"/>
      <c r="V5265" s="46"/>
      <c r="W5265" s="46"/>
      <c r="X5265" s="46"/>
      <c r="Y5265" s="46"/>
    </row>
    <row r="5266" spans="1:25" ht="15" customHeight="1" x14ac:dyDescent="0.2">
      <c r="A5266" s="46"/>
      <c r="B5266" s="261" t="s">
        <v>953</v>
      </c>
      <c r="C5266" s="280" t="s">
        <v>1033</v>
      </c>
      <c r="D5266" s="261" t="s">
        <v>47</v>
      </c>
      <c r="E5266" s="261" t="s">
        <v>1034</v>
      </c>
      <c r="F5266" s="385" t="s">
        <v>3985</v>
      </c>
      <c r="G5266" s="385"/>
      <c r="H5266" s="279" t="s">
        <v>1035</v>
      </c>
      <c r="I5266" s="282">
        <v>4.0000000000000001E-3</v>
      </c>
      <c r="J5266" s="281">
        <v>32.840000000000003</v>
      </c>
      <c r="K5266" s="281">
        <v>0.13</v>
      </c>
      <c r="O5266" s="46"/>
      <c r="P5266" s="46"/>
      <c r="Q5266" s="46"/>
      <c r="R5266" s="46"/>
      <c r="S5266" s="46"/>
      <c r="T5266" s="46"/>
      <c r="U5266" s="46"/>
      <c r="V5266" s="46"/>
      <c r="W5266" s="46"/>
      <c r="X5266" s="46"/>
      <c r="Y5266" s="46"/>
    </row>
    <row r="5267" spans="1:25" ht="15" customHeight="1" x14ac:dyDescent="0.2">
      <c r="A5267" s="46"/>
      <c r="B5267" s="261" t="s">
        <v>953</v>
      </c>
      <c r="C5267" s="280" t="s">
        <v>1017</v>
      </c>
      <c r="D5267" s="261" t="s">
        <v>47</v>
      </c>
      <c r="E5267" s="261" t="s">
        <v>1018</v>
      </c>
      <c r="F5267" s="385" t="s">
        <v>3970</v>
      </c>
      <c r="G5267" s="385"/>
      <c r="H5267" s="279" t="s">
        <v>950</v>
      </c>
      <c r="I5267" s="282">
        <v>0.05</v>
      </c>
      <c r="J5267" s="281">
        <v>36.35</v>
      </c>
      <c r="K5267" s="281">
        <v>1.81</v>
      </c>
      <c r="O5267" s="46"/>
      <c r="P5267" s="46"/>
      <c r="Q5267" s="46"/>
      <c r="R5267" s="46"/>
      <c r="S5267" s="46"/>
      <c r="T5267" s="46"/>
      <c r="U5267" s="46"/>
      <c r="V5267" s="46"/>
      <c r="W5267" s="46"/>
      <c r="X5267" s="46"/>
      <c r="Y5267" s="46"/>
    </row>
    <row r="5268" spans="1:25" ht="15" customHeight="1" x14ac:dyDescent="0.2">
      <c r="A5268" s="46"/>
      <c r="B5268" s="261" t="s">
        <v>953</v>
      </c>
      <c r="C5268" s="280" t="s">
        <v>1039</v>
      </c>
      <c r="D5268" s="261" t="s">
        <v>47</v>
      </c>
      <c r="E5268" s="261" t="s">
        <v>1040</v>
      </c>
      <c r="F5268" s="385" t="s">
        <v>3985</v>
      </c>
      <c r="G5268" s="385"/>
      <c r="H5268" s="279" t="s">
        <v>1041</v>
      </c>
      <c r="I5268" s="282">
        <v>1.7999999999999999E-2</v>
      </c>
      <c r="J5268" s="281">
        <v>31.77</v>
      </c>
      <c r="K5268" s="281">
        <v>0.56999999999999995</v>
      </c>
      <c r="O5268" s="46"/>
      <c r="P5268" s="46"/>
      <c r="Q5268" s="46"/>
      <c r="R5268" s="46"/>
      <c r="S5268" s="46"/>
      <c r="T5268" s="46"/>
      <c r="U5268" s="46"/>
      <c r="V5268" s="46"/>
      <c r="W5268" s="46"/>
      <c r="X5268" s="46"/>
      <c r="Y5268" s="46"/>
    </row>
    <row r="5269" spans="1:25" ht="15" customHeight="1" x14ac:dyDescent="0.2">
      <c r="A5269" s="46"/>
      <c r="B5269" s="261" t="s">
        <v>953</v>
      </c>
      <c r="C5269" s="280" t="s">
        <v>1042</v>
      </c>
      <c r="D5269" s="261" t="s">
        <v>47</v>
      </c>
      <c r="E5269" s="261" t="s">
        <v>1043</v>
      </c>
      <c r="F5269" s="385" t="s">
        <v>3970</v>
      </c>
      <c r="G5269" s="385"/>
      <c r="H5269" s="279" t="s">
        <v>950</v>
      </c>
      <c r="I5269" s="282">
        <v>1.2E-2</v>
      </c>
      <c r="J5269" s="281">
        <v>26.44</v>
      </c>
      <c r="K5269" s="281">
        <v>0.31</v>
      </c>
      <c r="O5269" s="46"/>
      <c r="P5269" s="46"/>
      <c r="Q5269" s="46"/>
      <c r="R5269" s="46"/>
      <c r="S5269" s="46"/>
      <c r="T5269" s="46"/>
      <c r="U5269" s="46"/>
      <c r="V5269" s="46"/>
      <c r="W5269" s="46"/>
      <c r="X5269" s="46"/>
      <c r="Y5269" s="46"/>
    </row>
    <row r="5270" spans="1:25" ht="15" customHeight="1" x14ac:dyDescent="0.2">
      <c r="A5270" s="46"/>
      <c r="B5270" s="262" t="s">
        <v>919</v>
      </c>
      <c r="C5270" s="284" t="s">
        <v>3968</v>
      </c>
      <c r="D5270" s="262" t="s">
        <v>47</v>
      </c>
      <c r="E5270" s="262" t="s">
        <v>3969</v>
      </c>
      <c r="F5270" s="389" t="s">
        <v>923</v>
      </c>
      <c r="G5270" s="389"/>
      <c r="H5270" s="283" t="s">
        <v>83</v>
      </c>
      <c r="I5270" s="286">
        <v>1.006</v>
      </c>
      <c r="J5270" s="285">
        <v>19.16</v>
      </c>
      <c r="K5270" s="285">
        <v>19.27</v>
      </c>
      <c r="O5270" s="46"/>
      <c r="P5270" s="46"/>
      <c r="Q5270" s="46"/>
      <c r="R5270" s="46"/>
      <c r="S5270" s="46"/>
      <c r="T5270" s="46"/>
      <c r="U5270" s="46"/>
      <c r="V5270" s="46"/>
      <c r="W5270" s="46"/>
      <c r="X5270" s="46"/>
      <c r="Y5270" s="46"/>
    </row>
    <row r="5271" spans="1:25" ht="15" customHeight="1" x14ac:dyDescent="0.2">
      <c r="A5271" s="46"/>
      <c r="B5271" s="262" t="s">
        <v>919</v>
      </c>
      <c r="C5271" s="284" t="s">
        <v>1050</v>
      </c>
      <c r="D5271" s="262" t="s">
        <v>47</v>
      </c>
      <c r="E5271" s="262" t="s">
        <v>1051</v>
      </c>
      <c r="F5271" s="389" t="s">
        <v>923</v>
      </c>
      <c r="G5271" s="389"/>
      <c r="H5271" s="283" t="s">
        <v>83</v>
      </c>
      <c r="I5271" s="286">
        <v>0.19600000000000001</v>
      </c>
      <c r="J5271" s="285">
        <v>7.23</v>
      </c>
      <c r="K5271" s="285">
        <v>1.41</v>
      </c>
      <c r="O5271" s="46"/>
      <c r="P5271" s="46"/>
      <c r="Q5271" s="46"/>
      <c r="R5271" s="46"/>
      <c r="S5271" s="46"/>
      <c r="T5271" s="46"/>
      <c r="U5271" s="46"/>
      <c r="V5271" s="46"/>
      <c r="W5271" s="46"/>
      <c r="X5271" s="46"/>
      <c r="Y5271" s="46"/>
    </row>
    <row r="5272" spans="1:25" ht="15" customHeight="1" x14ac:dyDescent="0.2">
      <c r="A5272" s="46"/>
      <c r="B5272" s="262" t="s">
        <v>919</v>
      </c>
      <c r="C5272" s="284" t="s">
        <v>1071</v>
      </c>
      <c r="D5272" s="262" t="s">
        <v>47</v>
      </c>
      <c r="E5272" s="262" t="s">
        <v>1072</v>
      </c>
      <c r="F5272" s="389" t="s">
        <v>923</v>
      </c>
      <c r="G5272" s="389"/>
      <c r="H5272" s="283" t="s">
        <v>97</v>
      </c>
      <c r="I5272" s="286">
        <v>1.2999999999999999E-2</v>
      </c>
      <c r="J5272" s="285">
        <v>17.5</v>
      </c>
      <c r="K5272" s="285">
        <v>0.22</v>
      </c>
      <c r="O5272" s="46"/>
      <c r="P5272" s="46"/>
      <c r="Q5272" s="46"/>
      <c r="R5272" s="46"/>
      <c r="S5272" s="46"/>
      <c r="T5272" s="46"/>
      <c r="U5272" s="46"/>
      <c r="V5272" s="46"/>
      <c r="W5272" s="46"/>
      <c r="X5272" s="46"/>
      <c r="Y5272" s="46"/>
    </row>
    <row r="5273" spans="1:25" ht="15" customHeight="1" x14ac:dyDescent="0.2">
      <c r="A5273" s="46"/>
      <c r="B5273" s="263"/>
      <c r="C5273" s="263"/>
      <c r="D5273" s="263"/>
      <c r="E5273" s="263"/>
      <c r="F5273" s="263" t="s">
        <v>924</v>
      </c>
      <c r="G5273" s="289">
        <v>2.4900000000000002</v>
      </c>
      <c r="H5273" s="263" t="s">
        <v>925</v>
      </c>
      <c r="I5273" s="289">
        <v>0</v>
      </c>
      <c r="J5273" s="263" t="s">
        <v>926</v>
      </c>
      <c r="K5273" s="289">
        <v>2.4900000000000002</v>
      </c>
      <c r="O5273" s="46"/>
      <c r="P5273" s="46"/>
      <c r="Q5273" s="46"/>
      <c r="R5273" s="46"/>
      <c r="S5273" s="46"/>
      <c r="T5273" s="46"/>
      <c r="U5273" s="46"/>
      <c r="V5273" s="46"/>
      <c r="W5273" s="46"/>
      <c r="X5273" s="46"/>
      <c r="Y5273" s="46"/>
    </row>
    <row r="5274" spans="1:25" ht="15" customHeight="1" thickBot="1" x14ac:dyDescent="0.25">
      <c r="A5274" s="46"/>
      <c r="B5274" s="263"/>
      <c r="C5274" s="263"/>
      <c r="D5274" s="263"/>
      <c r="E5274" s="263"/>
      <c r="F5274" s="263" t="s">
        <v>927</v>
      </c>
      <c r="G5274" s="289">
        <v>4.93</v>
      </c>
      <c r="H5274" s="263"/>
      <c r="I5274" s="386" t="s">
        <v>928</v>
      </c>
      <c r="J5274" s="386"/>
      <c r="K5274" s="289">
        <v>28.65</v>
      </c>
      <c r="O5274" s="46"/>
      <c r="P5274" s="46"/>
      <c r="Q5274" s="46"/>
      <c r="R5274" s="46"/>
      <c r="S5274" s="46"/>
      <c r="T5274" s="46"/>
      <c r="U5274" s="46"/>
      <c r="V5274" s="46"/>
      <c r="W5274" s="46"/>
      <c r="X5274" s="46"/>
      <c r="Y5274" s="46"/>
    </row>
    <row r="5275" spans="1:25" ht="15" customHeight="1" thickTop="1" x14ac:dyDescent="0.2">
      <c r="A5275" s="46"/>
      <c r="B5275" s="278"/>
      <c r="C5275" s="278"/>
      <c r="D5275" s="278"/>
      <c r="E5275" s="278"/>
      <c r="F5275" s="278"/>
      <c r="G5275" s="278"/>
      <c r="H5275" s="278"/>
      <c r="I5275" s="278"/>
      <c r="J5275" s="278"/>
      <c r="K5275" s="278"/>
      <c r="O5275" s="46"/>
      <c r="P5275" s="46"/>
      <c r="Q5275" s="46"/>
      <c r="R5275" s="46"/>
      <c r="S5275" s="46"/>
      <c r="T5275" s="46"/>
      <c r="U5275" s="46"/>
      <c r="V5275" s="46"/>
      <c r="W5275" s="46"/>
      <c r="X5275" s="46"/>
      <c r="Y5275" s="46"/>
    </row>
    <row r="5276" spans="1:25" ht="15" customHeight="1" x14ac:dyDescent="0.2">
      <c r="A5276" s="46"/>
      <c r="B5276" s="259"/>
      <c r="C5276" s="267" t="s">
        <v>24</v>
      </c>
      <c r="D5276" s="259" t="s">
        <v>25</v>
      </c>
      <c r="E5276" s="259" t="s">
        <v>26</v>
      </c>
      <c r="F5276" s="387" t="s">
        <v>917</v>
      </c>
      <c r="G5276" s="387"/>
      <c r="H5276" s="271" t="s">
        <v>27</v>
      </c>
      <c r="I5276" s="267" t="s">
        <v>28</v>
      </c>
      <c r="J5276" s="267" t="s">
        <v>29</v>
      </c>
      <c r="K5276" s="267" t="s">
        <v>30</v>
      </c>
      <c r="O5276" s="46"/>
      <c r="P5276" s="46"/>
      <c r="Q5276" s="46"/>
      <c r="R5276" s="46"/>
      <c r="S5276" s="46"/>
      <c r="T5276" s="46"/>
      <c r="U5276" s="46"/>
      <c r="V5276" s="46"/>
      <c r="W5276" s="46"/>
      <c r="X5276" s="46"/>
      <c r="Y5276" s="46"/>
    </row>
    <row r="5277" spans="1:25" ht="15" customHeight="1" x14ac:dyDescent="0.2">
      <c r="A5277" s="46"/>
      <c r="B5277" s="260" t="s">
        <v>918</v>
      </c>
      <c r="C5277" s="275" t="s">
        <v>1160</v>
      </c>
      <c r="D5277" s="260" t="s">
        <v>47</v>
      </c>
      <c r="E5277" s="260" t="s">
        <v>1161</v>
      </c>
      <c r="F5277" s="388" t="s">
        <v>3997</v>
      </c>
      <c r="G5277" s="388"/>
      <c r="H5277" s="274" t="s">
        <v>40</v>
      </c>
      <c r="I5277" s="277">
        <v>1</v>
      </c>
      <c r="J5277" s="276">
        <v>60.33</v>
      </c>
      <c r="K5277" s="276">
        <v>60.33</v>
      </c>
      <c r="O5277" s="46"/>
      <c r="P5277" s="46"/>
      <c r="Q5277" s="46"/>
      <c r="R5277" s="46"/>
      <c r="S5277" s="46"/>
      <c r="T5277" s="46"/>
      <c r="U5277" s="46"/>
      <c r="V5277" s="46"/>
      <c r="W5277" s="46"/>
      <c r="X5277" s="46"/>
      <c r="Y5277" s="46"/>
    </row>
    <row r="5278" spans="1:25" ht="15" customHeight="1" x14ac:dyDescent="0.2">
      <c r="A5278" s="46"/>
      <c r="B5278" s="261" t="s">
        <v>953</v>
      </c>
      <c r="C5278" s="280" t="s">
        <v>1042</v>
      </c>
      <c r="D5278" s="261" t="s">
        <v>47</v>
      </c>
      <c r="E5278" s="261" t="s">
        <v>1043</v>
      </c>
      <c r="F5278" s="385" t="s">
        <v>3970</v>
      </c>
      <c r="G5278" s="385"/>
      <c r="H5278" s="279" t="s">
        <v>950</v>
      </c>
      <c r="I5278" s="282">
        <v>5.0000000000000001E-3</v>
      </c>
      <c r="J5278" s="281">
        <v>26.44</v>
      </c>
      <c r="K5278" s="281">
        <v>0.13</v>
      </c>
      <c r="O5278" s="46"/>
      <c r="P5278" s="46"/>
      <c r="Q5278" s="46"/>
      <c r="R5278" s="46"/>
      <c r="S5278" s="46"/>
      <c r="T5278" s="46"/>
      <c r="U5278" s="46"/>
      <c r="V5278" s="46"/>
      <c r="W5278" s="46"/>
      <c r="X5278" s="46"/>
      <c r="Y5278" s="46"/>
    </row>
    <row r="5279" spans="1:25" ht="15" customHeight="1" x14ac:dyDescent="0.2">
      <c r="A5279" s="46"/>
      <c r="B5279" s="261" t="s">
        <v>953</v>
      </c>
      <c r="C5279" s="280" t="s">
        <v>1017</v>
      </c>
      <c r="D5279" s="261" t="s">
        <v>47</v>
      </c>
      <c r="E5279" s="261" t="s">
        <v>1018</v>
      </c>
      <c r="F5279" s="385" t="s">
        <v>3970</v>
      </c>
      <c r="G5279" s="385"/>
      <c r="H5279" s="279" t="s">
        <v>950</v>
      </c>
      <c r="I5279" s="282">
        <v>5.0000000000000001E-3</v>
      </c>
      <c r="J5279" s="281">
        <v>36.35</v>
      </c>
      <c r="K5279" s="281">
        <v>0.18</v>
      </c>
      <c r="O5279" s="46"/>
      <c r="P5279" s="46"/>
      <c r="Q5279" s="46"/>
      <c r="R5279" s="46"/>
      <c r="S5279" s="46"/>
      <c r="T5279" s="46"/>
      <c r="U5279" s="46"/>
      <c r="V5279" s="46"/>
      <c r="W5279" s="46"/>
      <c r="X5279" s="46"/>
      <c r="Y5279" s="46"/>
    </row>
    <row r="5280" spans="1:25" ht="15" customHeight="1" x14ac:dyDescent="0.2">
      <c r="A5280" s="46"/>
      <c r="B5280" s="261" t="s">
        <v>953</v>
      </c>
      <c r="C5280" s="280" t="s">
        <v>1039</v>
      </c>
      <c r="D5280" s="261" t="s">
        <v>47</v>
      </c>
      <c r="E5280" s="261" t="s">
        <v>1040</v>
      </c>
      <c r="F5280" s="385" t="s">
        <v>3985</v>
      </c>
      <c r="G5280" s="385"/>
      <c r="H5280" s="279" t="s">
        <v>1041</v>
      </c>
      <c r="I5280" s="282">
        <v>2.1999999999999999E-2</v>
      </c>
      <c r="J5280" s="281">
        <v>31.77</v>
      </c>
      <c r="K5280" s="281">
        <v>0.69</v>
      </c>
      <c r="O5280" s="46"/>
      <c r="P5280" s="46"/>
      <c r="Q5280" s="46"/>
      <c r="R5280" s="46"/>
      <c r="S5280" s="46"/>
      <c r="T5280" s="46"/>
      <c r="U5280" s="46"/>
      <c r="V5280" s="46"/>
      <c r="W5280" s="46"/>
      <c r="X5280" s="46"/>
      <c r="Y5280" s="46"/>
    </row>
    <row r="5281" spans="1:25" ht="15" customHeight="1" x14ac:dyDescent="0.2">
      <c r="A5281" s="46"/>
      <c r="B5281" s="261" t="s">
        <v>953</v>
      </c>
      <c r="C5281" s="280" t="s">
        <v>1033</v>
      </c>
      <c r="D5281" s="261" t="s">
        <v>47</v>
      </c>
      <c r="E5281" s="261" t="s">
        <v>1034</v>
      </c>
      <c r="F5281" s="385" t="s">
        <v>3985</v>
      </c>
      <c r="G5281" s="385"/>
      <c r="H5281" s="279" t="s">
        <v>1035</v>
      </c>
      <c r="I5281" s="282">
        <v>5.0000000000000001E-3</v>
      </c>
      <c r="J5281" s="281">
        <v>32.840000000000003</v>
      </c>
      <c r="K5281" s="281">
        <v>0.16</v>
      </c>
      <c r="O5281" s="46"/>
      <c r="P5281" s="46"/>
      <c r="Q5281" s="46"/>
      <c r="R5281" s="46"/>
      <c r="S5281" s="46"/>
      <c r="T5281" s="46"/>
      <c r="U5281" s="46"/>
      <c r="V5281" s="46"/>
      <c r="W5281" s="46"/>
      <c r="X5281" s="46"/>
      <c r="Y5281" s="46"/>
    </row>
    <row r="5282" spans="1:25" ht="15" customHeight="1" x14ac:dyDescent="0.2">
      <c r="A5282" s="46"/>
      <c r="B5282" s="262" t="s">
        <v>919</v>
      </c>
      <c r="C5282" s="284" t="s">
        <v>2127</v>
      </c>
      <c r="D5282" s="262" t="s">
        <v>47</v>
      </c>
      <c r="E5282" s="262" t="s">
        <v>2128</v>
      </c>
      <c r="F5282" s="389" t="s">
        <v>923</v>
      </c>
      <c r="G5282" s="389"/>
      <c r="H5282" s="283" t="s">
        <v>40</v>
      </c>
      <c r="I5282" s="286">
        <v>1.05</v>
      </c>
      <c r="J5282" s="285">
        <v>56.36</v>
      </c>
      <c r="K5282" s="285">
        <v>59.17</v>
      </c>
      <c r="O5282" s="46"/>
      <c r="P5282" s="46"/>
      <c r="Q5282" s="46"/>
      <c r="R5282" s="46"/>
      <c r="S5282" s="46"/>
      <c r="T5282" s="46"/>
      <c r="U5282" s="46"/>
      <c r="V5282" s="46"/>
      <c r="W5282" s="46"/>
      <c r="X5282" s="46"/>
      <c r="Y5282" s="46"/>
    </row>
    <row r="5283" spans="1:25" ht="15" customHeight="1" x14ac:dyDescent="0.2">
      <c r="A5283" s="46"/>
      <c r="B5283" s="263"/>
      <c r="C5283" s="263"/>
      <c r="D5283" s="263"/>
      <c r="E5283" s="263"/>
      <c r="F5283" s="263" t="s">
        <v>924</v>
      </c>
      <c r="G5283" s="289">
        <v>1.03</v>
      </c>
      <c r="H5283" s="263" t="s">
        <v>925</v>
      </c>
      <c r="I5283" s="289">
        <v>0</v>
      </c>
      <c r="J5283" s="263" t="s">
        <v>926</v>
      </c>
      <c r="K5283" s="289">
        <v>1.03</v>
      </c>
      <c r="O5283" s="46"/>
      <c r="P5283" s="46"/>
      <c r="Q5283" s="46"/>
      <c r="R5283" s="46"/>
      <c r="S5283" s="46"/>
      <c r="T5283" s="46"/>
      <c r="U5283" s="46"/>
      <c r="V5283" s="46"/>
      <c r="W5283" s="46"/>
      <c r="X5283" s="46"/>
      <c r="Y5283" s="46"/>
    </row>
    <row r="5284" spans="1:25" ht="15" customHeight="1" thickBot="1" x14ac:dyDescent="0.25">
      <c r="A5284" s="46"/>
      <c r="B5284" s="263"/>
      <c r="C5284" s="263"/>
      <c r="D5284" s="263"/>
      <c r="E5284" s="263"/>
      <c r="F5284" s="263" t="s">
        <v>927</v>
      </c>
      <c r="G5284" s="289">
        <v>12.55</v>
      </c>
      <c r="H5284" s="263"/>
      <c r="I5284" s="386" t="s">
        <v>928</v>
      </c>
      <c r="J5284" s="386"/>
      <c r="K5284" s="289">
        <v>72.88</v>
      </c>
      <c r="O5284" s="46"/>
      <c r="P5284" s="46"/>
      <c r="Q5284" s="46"/>
      <c r="R5284" s="46"/>
      <c r="S5284" s="46"/>
      <c r="T5284" s="46"/>
      <c r="U5284" s="46"/>
      <c r="V5284" s="46"/>
      <c r="W5284" s="46"/>
      <c r="X5284" s="46"/>
      <c r="Y5284" s="46"/>
    </row>
    <row r="5285" spans="1:25" ht="15" customHeight="1" thickTop="1" x14ac:dyDescent="0.2">
      <c r="A5285" s="46"/>
      <c r="B5285" s="278"/>
      <c r="C5285" s="278"/>
      <c r="D5285" s="278"/>
      <c r="E5285" s="278"/>
      <c r="F5285" s="278"/>
      <c r="G5285" s="278"/>
      <c r="H5285" s="278"/>
      <c r="I5285" s="278"/>
      <c r="J5285" s="278"/>
      <c r="K5285" s="278"/>
      <c r="O5285" s="46"/>
      <c r="P5285" s="46"/>
      <c r="Q5285" s="46"/>
      <c r="R5285" s="46"/>
      <c r="S5285" s="46"/>
      <c r="T5285" s="46"/>
      <c r="U5285" s="46"/>
      <c r="V5285" s="46"/>
      <c r="W5285" s="46"/>
      <c r="X5285" s="46"/>
      <c r="Y5285" s="46"/>
    </row>
    <row r="5286" spans="1:25" ht="15" customHeight="1" x14ac:dyDescent="0.2">
      <c r="A5286" s="46"/>
      <c r="B5286" s="259"/>
      <c r="C5286" s="267" t="s">
        <v>24</v>
      </c>
      <c r="D5286" s="259" t="s">
        <v>25</v>
      </c>
      <c r="E5286" s="259" t="s">
        <v>26</v>
      </c>
      <c r="F5286" s="387" t="s">
        <v>917</v>
      </c>
      <c r="G5286" s="387"/>
      <c r="H5286" s="271" t="s">
        <v>27</v>
      </c>
      <c r="I5286" s="267" t="s">
        <v>28</v>
      </c>
      <c r="J5286" s="267" t="s">
        <v>29</v>
      </c>
      <c r="K5286" s="267" t="s">
        <v>30</v>
      </c>
      <c r="O5286" s="46"/>
      <c r="P5286" s="46"/>
      <c r="Q5286" s="46"/>
      <c r="R5286" s="46"/>
      <c r="S5286" s="46"/>
      <c r="T5286" s="46"/>
      <c r="U5286" s="46"/>
      <c r="V5286" s="46"/>
      <c r="W5286" s="46"/>
      <c r="X5286" s="46"/>
      <c r="Y5286" s="46"/>
    </row>
    <row r="5287" spans="1:25" ht="15" customHeight="1" x14ac:dyDescent="0.2">
      <c r="A5287" s="46"/>
      <c r="B5287" s="260" t="s">
        <v>918</v>
      </c>
      <c r="C5287" s="275" t="s">
        <v>1150</v>
      </c>
      <c r="D5287" s="260" t="s">
        <v>47</v>
      </c>
      <c r="E5287" s="260" t="s">
        <v>1151</v>
      </c>
      <c r="F5287" s="388" t="s">
        <v>3997</v>
      </c>
      <c r="G5287" s="388"/>
      <c r="H5287" s="274" t="s">
        <v>40</v>
      </c>
      <c r="I5287" s="277">
        <v>1</v>
      </c>
      <c r="J5287" s="276">
        <v>178.63</v>
      </c>
      <c r="K5287" s="276">
        <v>178.63</v>
      </c>
      <c r="O5287" s="46"/>
      <c r="P5287" s="46"/>
      <c r="Q5287" s="46"/>
      <c r="R5287" s="46"/>
      <c r="S5287" s="46"/>
      <c r="T5287" s="46"/>
      <c r="U5287" s="46"/>
      <c r="V5287" s="46"/>
      <c r="W5287" s="46"/>
      <c r="X5287" s="46"/>
      <c r="Y5287" s="46"/>
    </row>
    <row r="5288" spans="1:25" ht="15" customHeight="1" x14ac:dyDescent="0.2">
      <c r="A5288" s="46"/>
      <c r="B5288" s="261" t="s">
        <v>953</v>
      </c>
      <c r="C5288" s="280" t="s">
        <v>1039</v>
      </c>
      <c r="D5288" s="261" t="s">
        <v>47</v>
      </c>
      <c r="E5288" s="261" t="s">
        <v>1040</v>
      </c>
      <c r="F5288" s="385" t="s">
        <v>3985</v>
      </c>
      <c r="G5288" s="385"/>
      <c r="H5288" s="279" t="s">
        <v>1041</v>
      </c>
      <c r="I5288" s="282">
        <v>0.255</v>
      </c>
      <c r="J5288" s="281">
        <v>31.77</v>
      </c>
      <c r="K5288" s="281">
        <v>8.1</v>
      </c>
      <c r="O5288" s="46"/>
      <c r="P5288" s="46"/>
      <c r="Q5288" s="46"/>
      <c r="R5288" s="46"/>
      <c r="S5288" s="46"/>
      <c r="T5288" s="46"/>
      <c r="U5288" s="46"/>
      <c r="V5288" s="46"/>
      <c r="W5288" s="46"/>
      <c r="X5288" s="46"/>
      <c r="Y5288" s="46"/>
    </row>
    <row r="5289" spans="1:25" ht="15" customHeight="1" x14ac:dyDescent="0.2">
      <c r="A5289" s="46"/>
      <c r="B5289" s="261" t="s">
        <v>953</v>
      </c>
      <c r="C5289" s="280" t="s">
        <v>1042</v>
      </c>
      <c r="D5289" s="261" t="s">
        <v>47</v>
      </c>
      <c r="E5289" s="261" t="s">
        <v>1043</v>
      </c>
      <c r="F5289" s="385" t="s">
        <v>3970</v>
      </c>
      <c r="G5289" s="385"/>
      <c r="H5289" s="279" t="s">
        <v>950</v>
      </c>
      <c r="I5289" s="282">
        <v>0.25</v>
      </c>
      <c r="J5289" s="281">
        <v>26.44</v>
      </c>
      <c r="K5289" s="281">
        <v>6.61</v>
      </c>
      <c r="O5289" s="46"/>
      <c r="P5289" s="46"/>
      <c r="Q5289" s="46"/>
      <c r="R5289" s="46"/>
      <c r="S5289" s="46"/>
      <c r="T5289" s="46"/>
      <c r="U5289" s="46"/>
      <c r="V5289" s="46"/>
      <c r="W5289" s="46"/>
      <c r="X5289" s="46"/>
      <c r="Y5289" s="46"/>
    </row>
    <row r="5290" spans="1:25" ht="15" customHeight="1" x14ac:dyDescent="0.2">
      <c r="A5290" s="46"/>
      <c r="B5290" s="261" t="s">
        <v>953</v>
      </c>
      <c r="C5290" s="280" t="s">
        <v>1033</v>
      </c>
      <c r="D5290" s="261" t="s">
        <v>47</v>
      </c>
      <c r="E5290" s="261" t="s">
        <v>1034</v>
      </c>
      <c r="F5290" s="385" t="s">
        <v>3985</v>
      </c>
      <c r="G5290" s="385"/>
      <c r="H5290" s="279" t="s">
        <v>1035</v>
      </c>
      <c r="I5290" s="282">
        <v>6.3E-2</v>
      </c>
      <c r="J5290" s="281">
        <v>32.840000000000003</v>
      </c>
      <c r="K5290" s="281">
        <v>2.06</v>
      </c>
      <c r="O5290" s="46"/>
      <c r="P5290" s="46"/>
      <c r="Q5290" s="46"/>
      <c r="R5290" s="46"/>
      <c r="S5290" s="46"/>
      <c r="T5290" s="46"/>
      <c r="U5290" s="46"/>
      <c r="V5290" s="46"/>
      <c r="W5290" s="46"/>
      <c r="X5290" s="46"/>
      <c r="Y5290" s="46"/>
    </row>
    <row r="5291" spans="1:25" ht="15" customHeight="1" x14ac:dyDescent="0.2">
      <c r="A5291" s="46"/>
      <c r="B5291" s="261" t="s">
        <v>953</v>
      </c>
      <c r="C5291" s="280" t="s">
        <v>1017</v>
      </c>
      <c r="D5291" s="261" t="s">
        <v>47</v>
      </c>
      <c r="E5291" s="261" t="s">
        <v>1018</v>
      </c>
      <c r="F5291" s="385" t="s">
        <v>3970</v>
      </c>
      <c r="G5291" s="385"/>
      <c r="H5291" s="279" t="s">
        <v>950</v>
      </c>
      <c r="I5291" s="282">
        <v>1.18</v>
      </c>
      <c r="J5291" s="281">
        <v>36.35</v>
      </c>
      <c r="K5291" s="281">
        <v>42.89</v>
      </c>
      <c r="O5291" s="46"/>
      <c r="P5291" s="46"/>
      <c r="Q5291" s="46"/>
      <c r="R5291" s="46"/>
      <c r="S5291" s="46"/>
      <c r="T5291" s="46"/>
      <c r="U5291" s="46"/>
      <c r="V5291" s="46"/>
      <c r="W5291" s="46"/>
      <c r="X5291" s="46"/>
      <c r="Y5291" s="46"/>
    </row>
    <row r="5292" spans="1:25" ht="15" customHeight="1" x14ac:dyDescent="0.2">
      <c r="A5292" s="46"/>
      <c r="B5292" s="262" t="s">
        <v>919</v>
      </c>
      <c r="C5292" s="284" t="s">
        <v>1071</v>
      </c>
      <c r="D5292" s="262" t="s">
        <v>47</v>
      </c>
      <c r="E5292" s="262" t="s">
        <v>1072</v>
      </c>
      <c r="F5292" s="389" t="s">
        <v>923</v>
      </c>
      <c r="G5292" s="389"/>
      <c r="H5292" s="283" t="s">
        <v>97</v>
      </c>
      <c r="I5292" s="286">
        <v>0.20799999999999999</v>
      </c>
      <c r="J5292" s="285">
        <v>17.5</v>
      </c>
      <c r="K5292" s="285">
        <v>3.64</v>
      </c>
      <c r="O5292" s="46"/>
      <c r="P5292" s="46"/>
      <c r="Q5292" s="46"/>
      <c r="R5292" s="46"/>
      <c r="S5292" s="46"/>
      <c r="T5292" s="46"/>
      <c r="U5292" s="46"/>
      <c r="V5292" s="46"/>
      <c r="W5292" s="46"/>
      <c r="X5292" s="46"/>
      <c r="Y5292" s="46"/>
    </row>
    <row r="5293" spans="1:25" ht="15" customHeight="1" x14ac:dyDescent="0.2">
      <c r="A5293" s="46"/>
      <c r="B5293" s="262" t="s">
        <v>919</v>
      </c>
      <c r="C5293" s="284" t="s">
        <v>1100</v>
      </c>
      <c r="D5293" s="262" t="s">
        <v>47</v>
      </c>
      <c r="E5293" s="262" t="s">
        <v>1101</v>
      </c>
      <c r="F5293" s="389" t="s">
        <v>923</v>
      </c>
      <c r="G5293" s="389"/>
      <c r="H5293" s="283" t="s">
        <v>83</v>
      </c>
      <c r="I5293" s="286">
        <v>9.2370000000000001</v>
      </c>
      <c r="J5293" s="285">
        <v>2.5299999999999998</v>
      </c>
      <c r="K5293" s="285">
        <v>23.36</v>
      </c>
      <c r="O5293" s="46"/>
      <c r="P5293" s="46"/>
      <c r="Q5293" s="46"/>
      <c r="R5293" s="46"/>
      <c r="S5293" s="46"/>
      <c r="T5293" s="46"/>
      <c r="U5293" s="46"/>
      <c r="V5293" s="46"/>
      <c r="W5293" s="46"/>
      <c r="X5293" s="46"/>
      <c r="Y5293" s="46"/>
    </row>
    <row r="5294" spans="1:25" ht="15" customHeight="1" x14ac:dyDescent="0.2">
      <c r="A5294" s="46"/>
      <c r="B5294" s="262" t="s">
        <v>919</v>
      </c>
      <c r="C5294" s="284" t="s">
        <v>2127</v>
      </c>
      <c r="D5294" s="262" t="s">
        <v>47</v>
      </c>
      <c r="E5294" s="262" t="s">
        <v>2128</v>
      </c>
      <c r="F5294" s="389" t="s">
        <v>923</v>
      </c>
      <c r="G5294" s="389"/>
      <c r="H5294" s="283" t="s">
        <v>40</v>
      </c>
      <c r="I5294" s="286">
        <v>1.3360000000000001</v>
      </c>
      <c r="J5294" s="285">
        <v>56.36</v>
      </c>
      <c r="K5294" s="285">
        <v>75.290000000000006</v>
      </c>
      <c r="O5294" s="46"/>
      <c r="P5294" s="46"/>
      <c r="Q5294" s="46"/>
      <c r="R5294" s="46"/>
      <c r="S5294" s="46"/>
      <c r="T5294" s="46"/>
      <c r="U5294" s="46"/>
      <c r="V5294" s="46"/>
      <c r="W5294" s="46"/>
      <c r="X5294" s="46"/>
      <c r="Y5294" s="46"/>
    </row>
    <row r="5295" spans="1:25" ht="15" customHeight="1" x14ac:dyDescent="0.2">
      <c r="A5295" s="46"/>
      <c r="B5295" s="262" t="s">
        <v>919</v>
      </c>
      <c r="C5295" s="284" t="s">
        <v>1050</v>
      </c>
      <c r="D5295" s="262" t="s">
        <v>47</v>
      </c>
      <c r="E5295" s="262" t="s">
        <v>1051</v>
      </c>
      <c r="F5295" s="389" t="s">
        <v>923</v>
      </c>
      <c r="G5295" s="389"/>
      <c r="H5295" s="283" t="s">
        <v>83</v>
      </c>
      <c r="I5295" s="286">
        <v>2.3079999999999998</v>
      </c>
      <c r="J5295" s="285">
        <v>7.23</v>
      </c>
      <c r="K5295" s="285">
        <v>16.68</v>
      </c>
      <c r="O5295" s="46"/>
      <c r="P5295" s="46"/>
      <c r="Q5295" s="46"/>
      <c r="R5295" s="46"/>
      <c r="S5295" s="46"/>
      <c r="T5295" s="46"/>
      <c r="U5295" s="46"/>
      <c r="V5295" s="46"/>
      <c r="W5295" s="46"/>
      <c r="X5295" s="46"/>
      <c r="Y5295" s="46"/>
    </row>
    <row r="5296" spans="1:25" ht="15" customHeight="1" x14ac:dyDescent="0.2">
      <c r="A5296" s="46"/>
      <c r="B5296" s="263"/>
      <c r="C5296" s="263"/>
      <c r="D5296" s="263"/>
      <c r="E5296" s="263"/>
      <c r="F5296" s="263" t="s">
        <v>924</v>
      </c>
      <c r="G5296" s="289">
        <v>52.87</v>
      </c>
      <c r="H5296" s="263" t="s">
        <v>925</v>
      </c>
      <c r="I5296" s="289">
        <v>0</v>
      </c>
      <c r="J5296" s="263" t="s">
        <v>926</v>
      </c>
      <c r="K5296" s="289">
        <v>52.87</v>
      </c>
      <c r="O5296" s="46"/>
      <c r="P5296" s="46"/>
      <c r="Q5296" s="46"/>
      <c r="R5296" s="46"/>
      <c r="S5296" s="46"/>
      <c r="T5296" s="46"/>
      <c r="U5296" s="46"/>
      <c r="V5296" s="46"/>
      <c r="W5296" s="46"/>
      <c r="X5296" s="46"/>
      <c r="Y5296" s="46"/>
    </row>
    <row r="5297" spans="1:25" ht="15" customHeight="1" thickBot="1" x14ac:dyDescent="0.25">
      <c r="A5297" s="46"/>
      <c r="B5297" s="263"/>
      <c r="C5297" s="263"/>
      <c r="D5297" s="263"/>
      <c r="E5297" s="263"/>
      <c r="F5297" s="263" t="s">
        <v>927</v>
      </c>
      <c r="G5297" s="289">
        <v>37.17</v>
      </c>
      <c r="H5297" s="263"/>
      <c r="I5297" s="386" t="s">
        <v>928</v>
      </c>
      <c r="J5297" s="386"/>
      <c r="K5297" s="289">
        <v>215.8</v>
      </c>
      <c r="O5297" s="46"/>
      <c r="P5297" s="46"/>
      <c r="Q5297" s="46"/>
      <c r="R5297" s="46"/>
      <c r="S5297" s="46"/>
      <c r="T5297" s="46"/>
      <c r="U5297" s="46"/>
      <c r="V5297" s="46"/>
      <c r="W5297" s="46"/>
      <c r="X5297" s="46"/>
      <c r="Y5297" s="46"/>
    </row>
    <row r="5298" spans="1:25" ht="15" customHeight="1" thickTop="1" x14ac:dyDescent="0.2">
      <c r="A5298" s="46"/>
      <c r="B5298" s="278"/>
      <c r="C5298" s="278"/>
      <c r="D5298" s="278"/>
      <c r="E5298" s="278"/>
      <c r="F5298" s="278"/>
      <c r="G5298" s="278"/>
      <c r="H5298" s="278"/>
      <c r="I5298" s="278"/>
      <c r="J5298" s="278"/>
      <c r="K5298" s="278"/>
      <c r="O5298" s="46"/>
      <c r="P5298" s="46"/>
      <c r="Q5298" s="46"/>
      <c r="R5298" s="46"/>
      <c r="S5298" s="46"/>
      <c r="T5298" s="46"/>
      <c r="U5298" s="46"/>
      <c r="V5298" s="46"/>
      <c r="W5298" s="46"/>
      <c r="X5298" s="46"/>
      <c r="Y5298" s="46"/>
    </row>
    <row r="5299" spans="1:25" ht="15" customHeight="1" x14ac:dyDescent="0.2">
      <c r="A5299" s="46"/>
      <c r="B5299" s="259"/>
      <c r="C5299" s="267" t="s">
        <v>24</v>
      </c>
      <c r="D5299" s="259" t="s">
        <v>25</v>
      </c>
      <c r="E5299" s="259" t="s">
        <v>26</v>
      </c>
      <c r="F5299" s="387" t="s">
        <v>917</v>
      </c>
      <c r="G5299" s="387"/>
      <c r="H5299" s="271" t="s">
        <v>27</v>
      </c>
      <c r="I5299" s="267" t="s">
        <v>28</v>
      </c>
      <c r="J5299" s="267" t="s">
        <v>29</v>
      </c>
      <c r="K5299" s="267" t="s">
        <v>30</v>
      </c>
      <c r="O5299" s="46"/>
      <c r="P5299" s="46"/>
      <c r="Q5299" s="46"/>
      <c r="R5299" s="46"/>
      <c r="S5299" s="46"/>
      <c r="T5299" s="46"/>
      <c r="U5299" s="46"/>
      <c r="V5299" s="46"/>
      <c r="W5299" s="46"/>
      <c r="X5299" s="46"/>
      <c r="Y5299" s="46"/>
    </row>
    <row r="5300" spans="1:25" ht="15" customHeight="1" x14ac:dyDescent="0.2">
      <c r="A5300" s="46"/>
      <c r="B5300" s="260" t="s">
        <v>918</v>
      </c>
      <c r="C5300" s="275" t="s">
        <v>1158</v>
      </c>
      <c r="D5300" s="260" t="s">
        <v>47</v>
      </c>
      <c r="E5300" s="260" t="s">
        <v>1159</v>
      </c>
      <c r="F5300" s="388" t="s">
        <v>3997</v>
      </c>
      <c r="G5300" s="388"/>
      <c r="H5300" s="274" t="s">
        <v>40</v>
      </c>
      <c r="I5300" s="277">
        <v>1</v>
      </c>
      <c r="J5300" s="276">
        <v>133.75</v>
      </c>
      <c r="K5300" s="276">
        <v>133.75</v>
      </c>
      <c r="O5300" s="46"/>
      <c r="P5300" s="46"/>
      <c r="Q5300" s="46"/>
      <c r="R5300" s="46"/>
      <c r="S5300" s="46"/>
      <c r="T5300" s="46"/>
      <c r="U5300" s="46"/>
      <c r="V5300" s="46"/>
      <c r="W5300" s="46"/>
      <c r="X5300" s="46"/>
      <c r="Y5300" s="46"/>
    </row>
    <row r="5301" spans="1:25" ht="15" customHeight="1" x14ac:dyDescent="0.2">
      <c r="A5301" s="46"/>
      <c r="B5301" s="261" t="s">
        <v>953</v>
      </c>
      <c r="C5301" s="280" t="s">
        <v>1042</v>
      </c>
      <c r="D5301" s="261" t="s">
        <v>47</v>
      </c>
      <c r="E5301" s="261" t="s">
        <v>1043</v>
      </c>
      <c r="F5301" s="385" t="s">
        <v>3970</v>
      </c>
      <c r="G5301" s="385"/>
      <c r="H5301" s="279" t="s">
        <v>950</v>
      </c>
      <c r="I5301" s="282">
        <v>0.20200000000000001</v>
      </c>
      <c r="J5301" s="281">
        <v>26.44</v>
      </c>
      <c r="K5301" s="281">
        <v>5.34</v>
      </c>
      <c r="O5301" s="46"/>
      <c r="P5301" s="46"/>
      <c r="Q5301" s="46"/>
      <c r="R5301" s="46"/>
      <c r="S5301" s="46"/>
      <c r="T5301" s="46"/>
      <c r="U5301" s="46"/>
      <c r="V5301" s="46"/>
      <c r="W5301" s="46"/>
      <c r="X5301" s="46"/>
      <c r="Y5301" s="46"/>
    </row>
    <row r="5302" spans="1:25" ht="15" customHeight="1" x14ac:dyDescent="0.2">
      <c r="A5302" s="46"/>
      <c r="B5302" s="261" t="s">
        <v>953</v>
      </c>
      <c r="C5302" s="280" t="s">
        <v>1039</v>
      </c>
      <c r="D5302" s="261" t="s">
        <v>47</v>
      </c>
      <c r="E5302" s="261" t="s">
        <v>1040</v>
      </c>
      <c r="F5302" s="385" t="s">
        <v>3985</v>
      </c>
      <c r="G5302" s="385"/>
      <c r="H5302" s="279" t="s">
        <v>1041</v>
      </c>
      <c r="I5302" s="282">
        <v>0.23699999999999999</v>
      </c>
      <c r="J5302" s="281">
        <v>31.77</v>
      </c>
      <c r="K5302" s="281">
        <v>7.52</v>
      </c>
      <c r="O5302" s="46"/>
      <c r="P5302" s="46"/>
      <c r="Q5302" s="46"/>
      <c r="R5302" s="46"/>
      <c r="S5302" s="46"/>
      <c r="T5302" s="46"/>
      <c r="U5302" s="46"/>
      <c r="V5302" s="46"/>
      <c r="W5302" s="46"/>
      <c r="X5302" s="46"/>
      <c r="Y5302" s="46"/>
    </row>
    <row r="5303" spans="1:25" ht="15" customHeight="1" x14ac:dyDescent="0.2">
      <c r="A5303" s="46"/>
      <c r="B5303" s="261" t="s">
        <v>953</v>
      </c>
      <c r="C5303" s="280" t="s">
        <v>1017</v>
      </c>
      <c r="D5303" s="261" t="s">
        <v>47</v>
      </c>
      <c r="E5303" s="261" t="s">
        <v>1018</v>
      </c>
      <c r="F5303" s="385" t="s">
        <v>3970</v>
      </c>
      <c r="G5303" s="385"/>
      <c r="H5303" s="279" t="s">
        <v>950</v>
      </c>
      <c r="I5303" s="282">
        <v>0.91100000000000003</v>
      </c>
      <c r="J5303" s="281">
        <v>36.35</v>
      </c>
      <c r="K5303" s="281">
        <v>33.11</v>
      </c>
      <c r="O5303" s="46"/>
      <c r="P5303" s="46"/>
      <c r="Q5303" s="46"/>
      <c r="R5303" s="46"/>
      <c r="S5303" s="46"/>
      <c r="T5303" s="46"/>
      <c r="U5303" s="46"/>
      <c r="V5303" s="46"/>
      <c r="W5303" s="46"/>
      <c r="X5303" s="46"/>
      <c r="Y5303" s="46"/>
    </row>
    <row r="5304" spans="1:25" ht="15" customHeight="1" x14ac:dyDescent="0.2">
      <c r="A5304" s="46"/>
      <c r="B5304" s="261" t="s">
        <v>953</v>
      </c>
      <c r="C5304" s="280" t="s">
        <v>1033</v>
      </c>
      <c r="D5304" s="261" t="s">
        <v>47</v>
      </c>
      <c r="E5304" s="261" t="s">
        <v>1034</v>
      </c>
      <c r="F5304" s="385" t="s">
        <v>3985</v>
      </c>
      <c r="G5304" s="385"/>
      <c r="H5304" s="279" t="s">
        <v>1035</v>
      </c>
      <c r="I5304" s="282">
        <v>0.05</v>
      </c>
      <c r="J5304" s="281">
        <v>32.840000000000003</v>
      </c>
      <c r="K5304" s="281">
        <v>1.64</v>
      </c>
      <c r="O5304" s="46"/>
      <c r="P5304" s="46"/>
      <c r="Q5304" s="46"/>
      <c r="R5304" s="46"/>
      <c r="S5304" s="46"/>
      <c r="T5304" s="46"/>
      <c r="U5304" s="46"/>
      <c r="V5304" s="46"/>
      <c r="W5304" s="46"/>
      <c r="X5304" s="46"/>
      <c r="Y5304" s="46"/>
    </row>
    <row r="5305" spans="1:25" ht="15" customHeight="1" x14ac:dyDescent="0.2">
      <c r="A5305" s="46"/>
      <c r="B5305" s="262" t="s">
        <v>919</v>
      </c>
      <c r="C5305" s="284" t="s">
        <v>1071</v>
      </c>
      <c r="D5305" s="262" t="s">
        <v>47</v>
      </c>
      <c r="E5305" s="262" t="s">
        <v>1072</v>
      </c>
      <c r="F5305" s="389" t="s">
        <v>923</v>
      </c>
      <c r="G5305" s="389"/>
      <c r="H5305" s="283" t="s">
        <v>97</v>
      </c>
      <c r="I5305" s="286">
        <v>0.159</v>
      </c>
      <c r="J5305" s="285">
        <v>17.5</v>
      </c>
      <c r="K5305" s="285">
        <v>2.78</v>
      </c>
      <c r="O5305" s="46"/>
      <c r="P5305" s="46"/>
      <c r="Q5305" s="46"/>
      <c r="R5305" s="46"/>
      <c r="S5305" s="46"/>
      <c r="T5305" s="46"/>
      <c r="U5305" s="46"/>
      <c r="V5305" s="46"/>
      <c r="W5305" s="46"/>
      <c r="X5305" s="46"/>
      <c r="Y5305" s="46"/>
    </row>
    <row r="5306" spans="1:25" ht="15" customHeight="1" x14ac:dyDescent="0.2">
      <c r="A5306" s="46"/>
      <c r="B5306" s="262" t="s">
        <v>919</v>
      </c>
      <c r="C5306" s="284" t="s">
        <v>1050</v>
      </c>
      <c r="D5306" s="262" t="s">
        <v>47</v>
      </c>
      <c r="E5306" s="262" t="s">
        <v>1051</v>
      </c>
      <c r="F5306" s="389" t="s">
        <v>923</v>
      </c>
      <c r="G5306" s="389"/>
      <c r="H5306" s="283" t="s">
        <v>83</v>
      </c>
      <c r="I5306" s="286">
        <v>0.16600000000000001</v>
      </c>
      <c r="J5306" s="285">
        <v>7.23</v>
      </c>
      <c r="K5306" s="285">
        <v>1.2</v>
      </c>
      <c r="O5306" s="46"/>
      <c r="P5306" s="46"/>
      <c r="Q5306" s="46"/>
      <c r="R5306" s="46"/>
      <c r="S5306" s="46"/>
      <c r="T5306" s="46"/>
      <c r="U5306" s="46"/>
      <c r="V5306" s="46"/>
      <c r="W5306" s="46"/>
      <c r="X5306" s="46"/>
      <c r="Y5306" s="46"/>
    </row>
    <row r="5307" spans="1:25" ht="15" customHeight="1" x14ac:dyDescent="0.2">
      <c r="A5307" s="46"/>
      <c r="B5307" s="262" t="s">
        <v>919</v>
      </c>
      <c r="C5307" s="284" t="s">
        <v>1100</v>
      </c>
      <c r="D5307" s="262" t="s">
        <v>47</v>
      </c>
      <c r="E5307" s="262" t="s">
        <v>1101</v>
      </c>
      <c r="F5307" s="389" t="s">
        <v>923</v>
      </c>
      <c r="G5307" s="389"/>
      <c r="H5307" s="283" t="s">
        <v>83</v>
      </c>
      <c r="I5307" s="286">
        <v>6.952</v>
      </c>
      <c r="J5307" s="285">
        <v>2.5299999999999998</v>
      </c>
      <c r="K5307" s="285">
        <v>17.579999999999998</v>
      </c>
      <c r="O5307" s="46"/>
      <c r="P5307" s="46"/>
      <c r="Q5307" s="46"/>
      <c r="R5307" s="46"/>
      <c r="S5307" s="46"/>
      <c r="T5307" s="46"/>
      <c r="U5307" s="46"/>
      <c r="V5307" s="46"/>
      <c r="W5307" s="46"/>
      <c r="X5307" s="46"/>
      <c r="Y5307" s="46"/>
    </row>
    <row r="5308" spans="1:25" ht="15" customHeight="1" x14ac:dyDescent="0.2">
      <c r="A5308" s="46"/>
      <c r="B5308" s="262" t="s">
        <v>919</v>
      </c>
      <c r="C5308" s="284" t="s">
        <v>2127</v>
      </c>
      <c r="D5308" s="262" t="s">
        <v>47</v>
      </c>
      <c r="E5308" s="262" t="s">
        <v>2128</v>
      </c>
      <c r="F5308" s="389" t="s">
        <v>923</v>
      </c>
      <c r="G5308" s="389"/>
      <c r="H5308" s="283" t="s">
        <v>40</v>
      </c>
      <c r="I5308" s="286">
        <v>1.1459999999999999</v>
      </c>
      <c r="J5308" s="285">
        <v>56.36</v>
      </c>
      <c r="K5308" s="285">
        <v>64.58</v>
      </c>
      <c r="O5308" s="46"/>
      <c r="P5308" s="46"/>
      <c r="Q5308" s="46"/>
      <c r="R5308" s="46"/>
      <c r="S5308" s="46"/>
      <c r="T5308" s="46"/>
      <c r="U5308" s="46"/>
      <c r="V5308" s="46"/>
      <c r="W5308" s="46"/>
      <c r="X5308" s="46"/>
      <c r="Y5308" s="46"/>
    </row>
    <row r="5309" spans="1:25" ht="15" customHeight="1" x14ac:dyDescent="0.2">
      <c r="A5309" s="46"/>
      <c r="B5309" s="263"/>
      <c r="C5309" s="263"/>
      <c r="D5309" s="263"/>
      <c r="E5309" s="263"/>
      <c r="F5309" s="263" t="s">
        <v>924</v>
      </c>
      <c r="G5309" s="289">
        <v>42.21</v>
      </c>
      <c r="H5309" s="263" t="s">
        <v>925</v>
      </c>
      <c r="I5309" s="289">
        <v>0</v>
      </c>
      <c r="J5309" s="263" t="s">
        <v>926</v>
      </c>
      <c r="K5309" s="289">
        <v>42.21</v>
      </c>
      <c r="O5309" s="46"/>
      <c r="P5309" s="46"/>
      <c r="Q5309" s="46"/>
      <c r="R5309" s="46"/>
      <c r="S5309" s="46"/>
      <c r="T5309" s="46"/>
      <c r="U5309" s="46"/>
      <c r="V5309" s="46"/>
      <c r="W5309" s="46"/>
      <c r="X5309" s="46"/>
      <c r="Y5309" s="46"/>
    </row>
    <row r="5310" spans="1:25" ht="15" customHeight="1" thickBot="1" x14ac:dyDescent="0.25">
      <c r="A5310" s="46"/>
      <c r="B5310" s="263"/>
      <c r="C5310" s="263"/>
      <c r="D5310" s="263"/>
      <c r="E5310" s="263"/>
      <c r="F5310" s="263" t="s">
        <v>927</v>
      </c>
      <c r="G5310" s="289">
        <v>27.83</v>
      </c>
      <c r="H5310" s="263"/>
      <c r="I5310" s="386" t="s">
        <v>928</v>
      </c>
      <c r="J5310" s="386"/>
      <c r="K5310" s="289">
        <v>161.58000000000001</v>
      </c>
      <c r="O5310" s="46"/>
      <c r="P5310" s="46"/>
      <c r="Q5310" s="46"/>
      <c r="R5310" s="46"/>
      <c r="S5310" s="46"/>
      <c r="T5310" s="46"/>
      <c r="U5310" s="46"/>
      <c r="V5310" s="46"/>
      <c r="W5310" s="46"/>
      <c r="X5310" s="46"/>
      <c r="Y5310" s="46"/>
    </row>
    <row r="5311" spans="1:25" ht="15" customHeight="1" thickTop="1" x14ac:dyDescent="0.2">
      <c r="A5311" s="46"/>
      <c r="B5311" s="278"/>
      <c r="C5311" s="278"/>
      <c r="D5311" s="278"/>
      <c r="E5311" s="278"/>
      <c r="F5311" s="278"/>
      <c r="G5311" s="278"/>
      <c r="H5311" s="278"/>
      <c r="I5311" s="278"/>
      <c r="J5311" s="278"/>
      <c r="K5311" s="278"/>
      <c r="O5311" s="46"/>
      <c r="P5311" s="46"/>
      <c r="Q5311" s="46"/>
      <c r="R5311" s="46"/>
      <c r="S5311" s="46"/>
      <c r="T5311" s="46"/>
      <c r="U5311" s="46"/>
      <c r="V5311" s="46"/>
      <c r="W5311" s="46"/>
      <c r="X5311" s="46"/>
      <c r="Y5311" s="46"/>
    </row>
    <row r="5312" spans="1:25" ht="15" customHeight="1" x14ac:dyDescent="0.2">
      <c r="A5312" s="46"/>
      <c r="B5312" s="259"/>
      <c r="C5312" s="267" t="s">
        <v>24</v>
      </c>
      <c r="D5312" s="259" t="s">
        <v>25</v>
      </c>
      <c r="E5312" s="259" t="s">
        <v>26</v>
      </c>
      <c r="F5312" s="387" t="s">
        <v>917</v>
      </c>
      <c r="G5312" s="387"/>
      <c r="H5312" s="271" t="s">
        <v>27</v>
      </c>
      <c r="I5312" s="267" t="s">
        <v>28</v>
      </c>
      <c r="J5312" s="267" t="s">
        <v>29</v>
      </c>
      <c r="K5312" s="267" t="s">
        <v>30</v>
      </c>
      <c r="O5312" s="46"/>
      <c r="P5312" s="46"/>
      <c r="Q5312" s="46"/>
      <c r="R5312" s="46"/>
      <c r="S5312" s="46"/>
      <c r="T5312" s="46"/>
      <c r="U5312" s="46"/>
      <c r="V5312" s="46"/>
      <c r="W5312" s="46"/>
      <c r="X5312" s="46"/>
      <c r="Y5312" s="46"/>
    </row>
    <row r="5313" spans="1:25" ht="15" customHeight="1" x14ac:dyDescent="0.2">
      <c r="A5313" s="46"/>
      <c r="B5313" s="260" t="s">
        <v>918</v>
      </c>
      <c r="C5313" s="275" t="s">
        <v>2616</v>
      </c>
      <c r="D5313" s="260" t="s">
        <v>47</v>
      </c>
      <c r="E5313" s="260" t="s">
        <v>2617</v>
      </c>
      <c r="F5313" s="388" t="s">
        <v>3973</v>
      </c>
      <c r="G5313" s="388"/>
      <c r="H5313" s="274" t="s">
        <v>40</v>
      </c>
      <c r="I5313" s="277">
        <v>1</v>
      </c>
      <c r="J5313" s="276">
        <v>46.57</v>
      </c>
      <c r="K5313" s="276">
        <v>46.57</v>
      </c>
      <c r="O5313" s="46"/>
      <c r="P5313" s="46"/>
      <c r="Q5313" s="46"/>
      <c r="R5313" s="46"/>
      <c r="S5313" s="46"/>
      <c r="T5313" s="46"/>
      <c r="U5313" s="46"/>
      <c r="V5313" s="46"/>
      <c r="W5313" s="46"/>
      <c r="X5313" s="46"/>
      <c r="Y5313" s="46"/>
    </row>
    <row r="5314" spans="1:25" ht="15" customHeight="1" x14ac:dyDescent="0.2">
      <c r="A5314" s="46"/>
      <c r="B5314" s="261" t="s">
        <v>953</v>
      </c>
      <c r="C5314" s="280" t="s">
        <v>1017</v>
      </c>
      <c r="D5314" s="261" t="s">
        <v>47</v>
      </c>
      <c r="E5314" s="261" t="s">
        <v>1018</v>
      </c>
      <c r="F5314" s="385" t="s">
        <v>3970</v>
      </c>
      <c r="G5314" s="385"/>
      <c r="H5314" s="279" t="s">
        <v>950</v>
      </c>
      <c r="I5314" s="282">
        <v>0.11600000000000001</v>
      </c>
      <c r="J5314" s="281">
        <v>36.35</v>
      </c>
      <c r="K5314" s="281">
        <v>4.21</v>
      </c>
      <c r="O5314" s="46"/>
      <c r="P5314" s="46"/>
      <c r="Q5314" s="46"/>
      <c r="R5314" s="46"/>
      <c r="S5314" s="46"/>
      <c r="T5314" s="46"/>
      <c r="U5314" s="46"/>
      <c r="V5314" s="46"/>
      <c r="W5314" s="46"/>
      <c r="X5314" s="46"/>
      <c r="Y5314" s="46"/>
    </row>
    <row r="5315" spans="1:25" ht="15" customHeight="1" x14ac:dyDescent="0.2">
      <c r="A5315" s="46"/>
      <c r="B5315" s="261" t="s">
        <v>953</v>
      </c>
      <c r="C5315" s="280" t="s">
        <v>1275</v>
      </c>
      <c r="D5315" s="261" t="s">
        <v>47</v>
      </c>
      <c r="E5315" s="261" t="s">
        <v>1276</v>
      </c>
      <c r="F5315" s="385" t="s">
        <v>3985</v>
      </c>
      <c r="G5315" s="385"/>
      <c r="H5315" s="279" t="s">
        <v>1035</v>
      </c>
      <c r="I5315" s="282">
        <v>6.1999999999999998E-3</v>
      </c>
      <c r="J5315" s="281">
        <v>33.01</v>
      </c>
      <c r="K5315" s="281">
        <v>0.2</v>
      </c>
      <c r="O5315" s="46"/>
      <c r="P5315" s="46"/>
      <c r="Q5315" s="46"/>
      <c r="R5315" s="46"/>
      <c r="S5315" s="46"/>
      <c r="T5315" s="46"/>
      <c r="U5315" s="46"/>
      <c r="V5315" s="46"/>
      <c r="W5315" s="46"/>
      <c r="X5315" s="46"/>
      <c r="Y5315" s="46"/>
    </row>
    <row r="5316" spans="1:25" ht="15" customHeight="1" x14ac:dyDescent="0.2">
      <c r="A5316" s="46"/>
      <c r="B5316" s="261" t="s">
        <v>953</v>
      </c>
      <c r="C5316" s="280" t="s">
        <v>1042</v>
      </c>
      <c r="D5316" s="261" t="s">
        <v>47</v>
      </c>
      <c r="E5316" s="261" t="s">
        <v>1043</v>
      </c>
      <c r="F5316" s="385" t="s">
        <v>3970</v>
      </c>
      <c r="G5316" s="385"/>
      <c r="H5316" s="279" t="s">
        <v>950</v>
      </c>
      <c r="I5316" s="282">
        <v>7.2999999999999995E-2</v>
      </c>
      <c r="J5316" s="281">
        <v>26.44</v>
      </c>
      <c r="K5316" s="281">
        <v>1.93</v>
      </c>
      <c r="O5316" s="46"/>
      <c r="P5316" s="46"/>
      <c r="Q5316" s="46"/>
      <c r="R5316" s="46"/>
      <c r="S5316" s="46"/>
      <c r="T5316" s="46"/>
      <c r="U5316" s="46"/>
      <c r="V5316" s="46"/>
      <c r="W5316" s="46"/>
      <c r="X5316" s="46"/>
      <c r="Y5316" s="46"/>
    </row>
    <row r="5317" spans="1:25" ht="15" customHeight="1" x14ac:dyDescent="0.2">
      <c r="A5317" s="46"/>
      <c r="B5317" s="261" t="s">
        <v>953</v>
      </c>
      <c r="C5317" s="280" t="s">
        <v>1277</v>
      </c>
      <c r="D5317" s="261" t="s">
        <v>47</v>
      </c>
      <c r="E5317" s="261" t="s">
        <v>1278</v>
      </c>
      <c r="F5317" s="385" t="s">
        <v>3985</v>
      </c>
      <c r="G5317" s="385"/>
      <c r="H5317" s="279" t="s">
        <v>1041</v>
      </c>
      <c r="I5317" s="282">
        <v>9.1000000000000004E-3</v>
      </c>
      <c r="J5317" s="281">
        <v>32.159999999999997</v>
      </c>
      <c r="K5317" s="281">
        <v>0.28999999999999998</v>
      </c>
      <c r="O5317" s="46"/>
      <c r="P5317" s="46"/>
      <c r="Q5317" s="46"/>
      <c r="R5317" s="46"/>
      <c r="S5317" s="46"/>
      <c r="T5317" s="46"/>
      <c r="U5317" s="46"/>
      <c r="V5317" s="46"/>
      <c r="W5317" s="46"/>
      <c r="X5317" s="46"/>
      <c r="Y5317" s="46"/>
    </row>
    <row r="5318" spans="1:25" ht="15" customHeight="1" x14ac:dyDescent="0.2">
      <c r="A5318" s="46"/>
      <c r="B5318" s="262" t="s">
        <v>919</v>
      </c>
      <c r="C5318" s="284" t="s">
        <v>1269</v>
      </c>
      <c r="D5318" s="262" t="s">
        <v>47</v>
      </c>
      <c r="E5318" s="262" t="s">
        <v>1270</v>
      </c>
      <c r="F5318" s="389" t="s">
        <v>923</v>
      </c>
      <c r="G5318" s="389"/>
      <c r="H5318" s="283" t="s">
        <v>97</v>
      </c>
      <c r="I5318" s="286">
        <v>0.12</v>
      </c>
      <c r="J5318" s="285">
        <v>17.5</v>
      </c>
      <c r="K5318" s="285">
        <v>2.1</v>
      </c>
      <c r="O5318" s="46"/>
      <c r="P5318" s="46"/>
      <c r="Q5318" s="46"/>
      <c r="R5318" s="46"/>
      <c r="S5318" s="46"/>
      <c r="T5318" s="46"/>
      <c r="U5318" s="46"/>
      <c r="V5318" s="46"/>
      <c r="W5318" s="46"/>
      <c r="X5318" s="46"/>
      <c r="Y5318" s="46"/>
    </row>
    <row r="5319" spans="1:25" ht="15" customHeight="1" x14ac:dyDescent="0.2">
      <c r="A5319" s="46"/>
      <c r="B5319" s="262" t="s">
        <v>919</v>
      </c>
      <c r="C5319" s="284" t="s">
        <v>1267</v>
      </c>
      <c r="D5319" s="262" t="s">
        <v>47</v>
      </c>
      <c r="E5319" s="262" t="s">
        <v>1268</v>
      </c>
      <c r="F5319" s="389" t="s">
        <v>923</v>
      </c>
      <c r="G5319" s="389"/>
      <c r="H5319" s="283" t="s">
        <v>83</v>
      </c>
      <c r="I5319" s="286">
        <v>7.3999999999999996E-2</v>
      </c>
      <c r="J5319" s="285">
        <v>81.91</v>
      </c>
      <c r="K5319" s="285">
        <v>6.06</v>
      </c>
      <c r="O5319" s="46"/>
      <c r="P5319" s="46"/>
      <c r="Q5319" s="46"/>
      <c r="R5319" s="46"/>
      <c r="S5319" s="46"/>
      <c r="T5319" s="46"/>
      <c r="U5319" s="46"/>
      <c r="V5319" s="46"/>
      <c r="W5319" s="46"/>
      <c r="X5319" s="46"/>
      <c r="Y5319" s="46"/>
    </row>
    <row r="5320" spans="1:25" ht="15" customHeight="1" x14ac:dyDescent="0.2">
      <c r="A5320" s="46"/>
      <c r="B5320" s="262" t="s">
        <v>919</v>
      </c>
      <c r="C5320" s="284" t="s">
        <v>1271</v>
      </c>
      <c r="D5320" s="262" t="s">
        <v>47</v>
      </c>
      <c r="E5320" s="262" t="s">
        <v>1272</v>
      </c>
      <c r="F5320" s="389" t="s">
        <v>923</v>
      </c>
      <c r="G5320" s="389"/>
      <c r="H5320" s="283" t="s">
        <v>83</v>
      </c>
      <c r="I5320" s="286">
        <v>0.55600000000000005</v>
      </c>
      <c r="J5320" s="285">
        <v>31</v>
      </c>
      <c r="K5320" s="285">
        <v>17.23</v>
      </c>
      <c r="O5320" s="46"/>
      <c r="P5320" s="46"/>
      <c r="Q5320" s="46"/>
      <c r="R5320" s="46"/>
      <c r="S5320" s="46"/>
      <c r="T5320" s="46"/>
      <c r="U5320" s="46"/>
      <c r="V5320" s="46"/>
      <c r="W5320" s="46"/>
      <c r="X5320" s="46"/>
      <c r="Y5320" s="46"/>
    </row>
    <row r="5321" spans="1:25" ht="15" customHeight="1" x14ac:dyDescent="0.2">
      <c r="A5321" s="46"/>
      <c r="B5321" s="262" t="s">
        <v>919</v>
      </c>
      <c r="C5321" s="284" t="s">
        <v>1273</v>
      </c>
      <c r="D5321" s="262" t="s">
        <v>47</v>
      </c>
      <c r="E5321" s="262" t="s">
        <v>1274</v>
      </c>
      <c r="F5321" s="389" t="s">
        <v>923</v>
      </c>
      <c r="G5321" s="389"/>
      <c r="H5321" s="283" t="s">
        <v>83</v>
      </c>
      <c r="I5321" s="286">
        <v>0.222</v>
      </c>
      <c r="J5321" s="285">
        <v>65.569999999999993</v>
      </c>
      <c r="K5321" s="285">
        <v>14.55</v>
      </c>
      <c r="O5321" s="46"/>
      <c r="P5321" s="46"/>
      <c r="Q5321" s="46"/>
      <c r="R5321" s="46"/>
      <c r="S5321" s="46"/>
      <c r="T5321" s="46"/>
      <c r="U5321" s="46"/>
      <c r="V5321" s="46"/>
      <c r="W5321" s="46"/>
      <c r="X5321" s="46"/>
      <c r="Y5321" s="46"/>
    </row>
    <row r="5322" spans="1:25" ht="15" customHeight="1" x14ac:dyDescent="0.2">
      <c r="A5322" s="46"/>
      <c r="B5322" s="263"/>
      <c r="C5322" s="263"/>
      <c r="D5322" s="263"/>
      <c r="E5322" s="263"/>
      <c r="F5322" s="263" t="s">
        <v>924</v>
      </c>
      <c r="G5322" s="289">
        <v>5.81</v>
      </c>
      <c r="H5322" s="263" t="s">
        <v>925</v>
      </c>
      <c r="I5322" s="289">
        <v>0</v>
      </c>
      <c r="J5322" s="263" t="s">
        <v>926</v>
      </c>
      <c r="K5322" s="289">
        <v>5.81</v>
      </c>
      <c r="O5322" s="46"/>
      <c r="P5322" s="46"/>
      <c r="Q5322" s="46"/>
      <c r="R5322" s="46"/>
      <c r="S5322" s="46"/>
      <c r="T5322" s="46"/>
      <c r="U5322" s="46"/>
      <c r="V5322" s="46"/>
      <c r="W5322" s="46"/>
      <c r="X5322" s="46"/>
      <c r="Y5322" s="46"/>
    </row>
    <row r="5323" spans="1:25" ht="15" customHeight="1" thickBot="1" x14ac:dyDescent="0.25">
      <c r="A5323" s="46"/>
      <c r="B5323" s="263"/>
      <c r="C5323" s="263"/>
      <c r="D5323" s="263"/>
      <c r="E5323" s="263"/>
      <c r="F5323" s="263" t="s">
        <v>927</v>
      </c>
      <c r="G5323" s="289">
        <v>9.69</v>
      </c>
      <c r="H5323" s="263"/>
      <c r="I5323" s="386" t="s">
        <v>928</v>
      </c>
      <c r="J5323" s="386"/>
      <c r="K5323" s="289">
        <v>56.26</v>
      </c>
      <c r="O5323" s="46"/>
      <c r="P5323" s="46"/>
      <c r="Q5323" s="46"/>
      <c r="R5323" s="46"/>
      <c r="S5323" s="46"/>
      <c r="T5323" s="46"/>
      <c r="U5323" s="46"/>
      <c r="V5323" s="46"/>
      <c r="W5323" s="46"/>
      <c r="X5323" s="46"/>
      <c r="Y5323" s="46"/>
    </row>
    <row r="5324" spans="1:25" ht="15" customHeight="1" thickTop="1" x14ac:dyDescent="0.2">
      <c r="A5324" s="46"/>
      <c r="B5324" s="278"/>
      <c r="C5324" s="278"/>
      <c r="D5324" s="278"/>
      <c r="E5324" s="278"/>
      <c r="F5324" s="278"/>
      <c r="G5324" s="278"/>
      <c r="H5324" s="278"/>
      <c r="I5324" s="278"/>
      <c r="J5324" s="278"/>
      <c r="K5324" s="278"/>
      <c r="O5324" s="46"/>
      <c r="P5324" s="46"/>
      <c r="Q5324" s="46"/>
      <c r="R5324" s="46"/>
      <c r="S5324" s="46"/>
      <c r="T5324" s="46"/>
      <c r="U5324" s="46"/>
      <c r="V5324" s="46"/>
      <c r="W5324" s="46"/>
      <c r="X5324" s="46"/>
      <c r="Y5324" s="46"/>
    </row>
    <row r="5325" spans="1:25" ht="15" customHeight="1" x14ac:dyDescent="0.2">
      <c r="A5325" s="46"/>
      <c r="B5325" s="259"/>
      <c r="C5325" s="267" t="s">
        <v>24</v>
      </c>
      <c r="D5325" s="259" t="s">
        <v>25</v>
      </c>
      <c r="E5325" s="259" t="s">
        <v>26</v>
      </c>
      <c r="F5325" s="387" t="s">
        <v>917</v>
      </c>
      <c r="G5325" s="387"/>
      <c r="H5325" s="271" t="s">
        <v>27</v>
      </c>
      <c r="I5325" s="267" t="s">
        <v>28</v>
      </c>
      <c r="J5325" s="267" t="s">
        <v>29</v>
      </c>
      <c r="K5325" s="267" t="s">
        <v>30</v>
      </c>
      <c r="O5325" s="46"/>
      <c r="P5325" s="46"/>
      <c r="Q5325" s="46"/>
      <c r="R5325" s="46"/>
      <c r="S5325" s="46"/>
      <c r="T5325" s="46"/>
      <c r="U5325" s="46"/>
      <c r="V5325" s="46"/>
      <c r="W5325" s="46"/>
      <c r="X5325" s="46"/>
      <c r="Y5325" s="46"/>
    </row>
    <row r="5326" spans="1:25" ht="15" customHeight="1" x14ac:dyDescent="0.2">
      <c r="A5326" s="46"/>
      <c r="B5326" s="260" t="s">
        <v>918</v>
      </c>
      <c r="C5326" s="275" t="s">
        <v>2618</v>
      </c>
      <c r="D5326" s="260" t="s">
        <v>47</v>
      </c>
      <c r="E5326" s="260" t="s">
        <v>2619</v>
      </c>
      <c r="F5326" s="388" t="s">
        <v>3973</v>
      </c>
      <c r="G5326" s="388"/>
      <c r="H5326" s="274" t="s">
        <v>49</v>
      </c>
      <c r="I5326" s="277">
        <v>1</v>
      </c>
      <c r="J5326" s="276">
        <v>4389.08</v>
      </c>
      <c r="K5326" s="276">
        <v>4389.08</v>
      </c>
      <c r="O5326" s="46"/>
      <c r="P5326" s="46"/>
      <c r="Q5326" s="46"/>
      <c r="R5326" s="46"/>
      <c r="S5326" s="46"/>
      <c r="T5326" s="46"/>
      <c r="U5326" s="46"/>
      <c r="V5326" s="46"/>
      <c r="W5326" s="46"/>
      <c r="X5326" s="46"/>
      <c r="Y5326" s="46"/>
    </row>
    <row r="5327" spans="1:25" ht="15" customHeight="1" x14ac:dyDescent="0.2">
      <c r="A5327" s="46"/>
      <c r="B5327" s="261" t="s">
        <v>953</v>
      </c>
      <c r="C5327" s="280" t="s">
        <v>2939</v>
      </c>
      <c r="D5327" s="261" t="s">
        <v>47</v>
      </c>
      <c r="E5327" s="261" t="s">
        <v>2940</v>
      </c>
      <c r="F5327" s="385" t="s">
        <v>3973</v>
      </c>
      <c r="G5327" s="385"/>
      <c r="H5327" s="279" t="s">
        <v>49</v>
      </c>
      <c r="I5327" s="282">
        <v>1</v>
      </c>
      <c r="J5327" s="281">
        <v>1140.96</v>
      </c>
      <c r="K5327" s="281">
        <v>1140.96</v>
      </c>
      <c r="O5327" s="46"/>
      <c r="P5327" s="46"/>
      <c r="Q5327" s="46"/>
      <c r="R5327" s="46"/>
      <c r="S5327" s="46"/>
      <c r="T5327" s="46"/>
      <c r="U5327" s="46"/>
      <c r="V5327" s="46"/>
      <c r="W5327" s="46"/>
      <c r="X5327" s="46"/>
      <c r="Y5327" s="46"/>
    </row>
    <row r="5328" spans="1:25" ht="15" customHeight="1" x14ac:dyDescent="0.2">
      <c r="A5328" s="46"/>
      <c r="B5328" s="261" t="s">
        <v>953</v>
      </c>
      <c r="C5328" s="280" t="s">
        <v>1042</v>
      </c>
      <c r="D5328" s="261" t="s">
        <v>47</v>
      </c>
      <c r="E5328" s="261" t="s">
        <v>1043</v>
      </c>
      <c r="F5328" s="385" t="s">
        <v>3970</v>
      </c>
      <c r="G5328" s="385"/>
      <c r="H5328" s="279" t="s">
        <v>950</v>
      </c>
      <c r="I5328" s="282">
        <v>4.3230000000000004</v>
      </c>
      <c r="J5328" s="281">
        <v>26.44</v>
      </c>
      <c r="K5328" s="281">
        <v>114.3</v>
      </c>
      <c r="O5328" s="46"/>
      <c r="P5328" s="46"/>
      <c r="Q5328" s="46"/>
      <c r="R5328" s="46"/>
      <c r="S5328" s="46"/>
      <c r="T5328" s="46"/>
      <c r="U5328" s="46"/>
      <c r="V5328" s="46"/>
      <c r="W5328" s="46"/>
      <c r="X5328" s="46"/>
      <c r="Y5328" s="46"/>
    </row>
    <row r="5329" spans="1:25" ht="15" customHeight="1" x14ac:dyDescent="0.2">
      <c r="A5329" s="46"/>
      <c r="B5329" s="261" t="s">
        <v>953</v>
      </c>
      <c r="C5329" s="280" t="s">
        <v>1017</v>
      </c>
      <c r="D5329" s="261" t="s">
        <v>47</v>
      </c>
      <c r="E5329" s="261" t="s">
        <v>1018</v>
      </c>
      <c r="F5329" s="385" t="s">
        <v>3970</v>
      </c>
      <c r="G5329" s="385"/>
      <c r="H5329" s="279" t="s">
        <v>950</v>
      </c>
      <c r="I5329" s="282">
        <v>18.734999999999999</v>
      </c>
      <c r="J5329" s="281">
        <v>36.35</v>
      </c>
      <c r="K5329" s="281">
        <v>681.01</v>
      </c>
      <c r="O5329" s="46"/>
      <c r="P5329" s="46"/>
      <c r="Q5329" s="46"/>
      <c r="R5329" s="46"/>
      <c r="S5329" s="46"/>
      <c r="T5329" s="46"/>
      <c r="U5329" s="46"/>
      <c r="V5329" s="46"/>
      <c r="W5329" s="46"/>
      <c r="X5329" s="46"/>
      <c r="Y5329" s="46"/>
    </row>
    <row r="5330" spans="1:25" ht="15" customHeight="1" x14ac:dyDescent="0.2">
      <c r="A5330" s="46"/>
      <c r="B5330" s="262" t="s">
        <v>919</v>
      </c>
      <c r="C5330" s="284" t="s">
        <v>1208</v>
      </c>
      <c r="D5330" s="262" t="s">
        <v>47</v>
      </c>
      <c r="E5330" s="262" t="s">
        <v>1209</v>
      </c>
      <c r="F5330" s="389" t="s">
        <v>923</v>
      </c>
      <c r="G5330" s="389"/>
      <c r="H5330" s="283" t="s">
        <v>83</v>
      </c>
      <c r="I5330" s="286">
        <v>3</v>
      </c>
      <c r="J5330" s="285">
        <v>43.81</v>
      </c>
      <c r="K5330" s="285">
        <v>131.43</v>
      </c>
      <c r="O5330" s="46"/>
      <c r="P5330" s="46"/>
      <c r="Q5330" s="46"/>
      <c r="R5330" s="46"/>
      <c r="S5330" s="46"/>
      <c r="T5330" s="46"/>
      <c r="U5330" s="46"/>
      <c r="V5330" s="46"/>
      <c r="W5330" s="46"/>
      <c r="X5330" s="46"/>
      <c r="Y5330" s="46"/>
    </row>
    <row r="5331" spans="1:25" ht="15" customHeight="1" x14ac:dyDescent="0.2">
      <c r="A5331" s="46"/>
      <c r="B5331" s="262" t="s">
        <v>919</v>
      </c>
      <c r="C5331" s="284" t="s">
        <v>2695</v>
      </c>
      <c r="D5331" s="262" t="s">
        <v>47</v>
      </c>
      <c r="E5331" s="262" t="s">
        <v>2696</v>
      </c>
      <c r="F5331" s="389" t="s">
        <v>923</v>
      </c>
      <c r="G5331" s="389"/>
      <c r="H5331" s="283" t="s">
        <v>83</v>
      </c>
      <c r="I5331" s="286">
        <v>3</v>
      </c>
      <c r="J5331" s="285">
        <v>11.72</v>
      </c>
      <c r="K5331" s="285">
        <v>35.159999999999997</v>
      </c>
      <c r="O5331" s="46"/>
      <c r="P5331" s="46"/>
      <c r="Q5331" s="46"/>
      <c r="R5331" s="46"/>
      <c r="S5331" s="46"/>
      <c r="T5331" s="46"/>
      <c r="U5331" s="46"/>
      <c r="V5331" s="46"/>
      <c r="W5331" s="46"/>
      <c r="X5331" s="46"/>
      <c r="Y5331" s="46"/>
    </row>
    <row r="5332" spans="1:25" ht="15" customHeight="1" x14ac:dyDescent="0.2">
      <c r="A5332" s="46"/>
      <c r="B5332" s="262" t="s">
        <v>919</v>
      </c>
      <c r="C5332" s="284" t="s">
        <v>2946</v>
      </c>
      <c r="D5332" s="262" t="s">
        <v>47</v>
      </c>
      <c r="E5332" s="262" t="s">
        <v>2947</v>
      </c>
      <c r="F5332" s="389" t="s">
        <v>923</v>
      </c>
      <c r="G5332" s="389"/>
      <c r="H5332" s="283" t="s">
        <v>49</v>
      </c>
      <c r="I5332" s="286">
        <v>1</v>
      </c>
      <c r="J5332" s="285">
        <v>30.64</v>
      </c>
      <c r="K5332" s="285">
        <v>30.64</v>
      </c>
      <c r="O5332" s="46"/>
      <c r="P5332" s="46"/>
      <c r="Q5332" s="46"/>
      <c r="R5332" s="46"/>
      <c r="S5332" s="46"/>
      <c r="T5332" s="46"/>
      <c r="U5332" s="46"/>
      <c r="V5332" s="46"/>
      <c r="W5332" s="46"/>
      <c r="X5332" s="46"/>
      <c r="Y5332" s="46"/>
    </row>
    <row r="5333" spans="1:25" ht="15" customHeight="1" x14ac:dyDescent="0.2">
      <c r="A5333" s="46"/>
      <c r="B5333" s="262" t="s">
        <v>919</v>
      </c>
      <c r="C5333" s="284" t="s">
        <v>2943</v>
      </c>
      <c r="D5333" s="262" t="s">
        <v>47</v>
      </c>
      <c r="E5333" s="262" t="s">
        <v>2944</v>
      </c>
      <c r="F5333" s="389" t="s">
        <v>923</v>
      </c>
      <c r="G5333" s="389"/>
      <c r="H5333" s="283" t="s">
        <v>2945</v>
      </c>
      <c r="I5333" s="286">
        <v>1</v>
      </c>
      <c r="J5333" s="285">
        <v>100.34</v>
      </c>
      <c r="K5333" s="285">
        <v>100.34</v>
      </c>
      <c r="O5333" s="46"/>
      <c r="P5333" s="46"/>
      <c r="Q5333" s="46"/>
      <c r="R5333" s="46"/>
      <c r="S5333" s="46"/>
      <c r="T5333" s="46"/>
      <c r="U5333" s="46"/>
      <c r="V5333" s="46"/>
      <c r="W5333" s="46"/>
      <c r="X5333" s="46"/>
      <c r="Y5333" s="46"/>
    </row>
    <row r="5334" spans="1:25" ht="15" customHeight="1" x14ac:dyDescent="0.2">
      <c r="A5334" s="46"/>
      <c r="B5334" s="262" t="s">
        <v>919</v>
      </c>
      <c r="C5334" s="284" t="s">
        <v>1947</v>
      </c>
      <c r="D5334" s="262" t="s">
        <v>47</v>
      </c>
      <c r="E5334" s="262" t="s">
        <v>2631</v>
      </c>
      <c r="F5334" s="389" t="s">
        <v>923</v>
      </c>
      <c r="G5334" s="389"/>
      <c r="H5334" s="283" t="s">
        <v>97</v>
      </c>
      <c r="I5334" s="286">
        <v>3</v>
      </c>
      <c r="J5334" s="285">
        <v>17.48</v>
      </c>
      <c r="K5334" s="285">
        <v>52.44</v>
      </c>
      <c r="O5334" s="46"/>
      <c r="P5334" s="46"/>
      <c r="Q5334" s="46"/>
      <c r="R5334" s="46"/>
      <c r="S5334" s="46"/>
      <c r="T5334" s="46"/>
      <c r="U5334" s="46"/>
      <c r="V5334" s="46"/>
      <c r="W5334" s="46"/>
      <c r="X5334" s="46"/>
      <c r="Y5334" s="46"/>
    </row>
    <row r="5335" spans="1:25" ht="15" customHeight="1" x14ac:dyDescent="0.2">
      <c r="A5335" s="46"/>
      <c r="B5335" s="262" t="s">
        <v>919</v>
      </c>
      <c r="C5335" s="284" t="s">
        <v>2941</v>
      </c>
      <c r="D5335" s="262" t="s">
        <v>47</v>
      </c>
      <c r="E5335" s="262" t="s">
        <v>2942</v>
      </c>
      <c r="F5335" s="389" t="s">
        <v>923</v>
      </c>
      <c r="G5335" s="389"/>
      <c r="H5335" s="283" t="s">
        <v>49</v>
      </c>
      <c r="I5335" s="286">
        <v>4</v>
      </c>
      <c r="J5335" s="285">
        <v>25.59</v>
      </c>
      <c r="K5335" s="285">
        <v>102.36</v>
      </c>
      <c r="O5335" s="46"/>
      <c r="P5335" s="46"/>
      <c r="Q5335" s="46"/>
      <c r="R5335" s="46"/>
      <c r="S5335" s="46"/>
      <c r="T5335" s="46"/>
      <c r="U5335" s="46"/>
      <c r="V5335" s="46"/>
      <c r="W5335" s="46"/>
      <c r="X5335" s="46"/>
      <c r="Y5335" s="46"/>
    </row>
    <row r="5336" spans="1:25" ht="15" customHeight="1" x14ac:dyDescent="0.2">
      <c r="A5336" s="46"/>
      <c r="B5336" s="262" t="s">
        <v>919</v>
      </c>
      <c r="C5336" s="284" t="s">
        <v>1267</v>
      </c>
      <c r="D5336" s="262" t="s">
        <v>47</v>
      </c>
      <c r="E5336" s="262" t="s">
        <v>1268</v>
      </c>
      <c r="F5336" s="389" t="s">
        <v>923</v>
      </c>
      <c r="G5336" s="389"/>
      <c r="H5336" s="283" t="s">
        <v>83</v>
      </c>
      <c r="I5336" s="286">
        <v>11</v>
      </c>
      <c r="J5336" s="285">
        <v>81.91</v>
      </c>
      <c r="K5336" s="285">
        <v>901.01</v>
      </c>
      <c r="O5336" s="46"/>
      <c r="P5336" s="46"/>
      <c r="Q5336" s="46"/>
      <c r="R5336" s="46"/>
      <c r="S5336" s="46"/>
      <c r="T5336" s="46"/>
      <c r="U5336" s="46"/>
      <c r="V5336" s="46"/>
      <c r="W5336" s="46"/>
      <c r="X5336" s="46"/>
      <c r="Y5336" s="46"/>
    </row>
    <row r="5337" spans="1:25" ht="15" customHeight="1" x14ac:dyDescent="0.2">
      <c r="A5337" s="46"/>
      <c r="B5337" s="262" t="s">
        <v>919</v>
      </c>
      <c r="C5337" s="284" t="s">
        <v>1273</v>
      </c>
      <c r="D5337" s="262" t="s">
        <v>47</v>
      </c>
      <c r="E5337" s="262" t="s">
        <v>1274</v>
      </c>
      <c r="F5337" s="389" t="s">
        <v>923</v>
      </c>
      <c r="G5337" s="389"/>
      <c r="H5337" s="283" t="s">
        <v>83</v>
      </c>
      <c r="I5337" s="286">
        <v>11.5</v>
      </c>
      <c r="J5337" s="285">
        <v>65.569999999999993</v>
      </c>
      <c r="K5337" s="285">
        <v>754.05</v>
      </c>
      <c r="O5337" s="46"/>
      <c r="P5337" s="46"/>
      <c r="Q5337" s="46"/>
      <c r="R5337" s="46"/>
      <c r="S5337" s="46"/>
      <c r="T5337" s="46"/>
      <c r="U5337" s="46"/>
      <c r="V5337" s="46"/>
      <c r="W5337" s="46"/>
      <c r="X5337" s="46"/>
      <c r="Y5337" s="46"/>
    </row>
    <row r="5338" spans="1:25" ht="15" customHeight="1" x14ac:dyDescent="0.2">
      <c r="A5338" s="46"/>
      <c r="B5338" s="262" t="s">
        <v>919</v>
      </c>
      <c r="C5338" s="284" t="s">
        <v>2948</v>
      </c>
      <c r="D5338" s="262" t="s">
        <v>47</v>
      </c>
      <c r="E5338" s="262" t="s">
        <v>2949</v>
      </c>
      <c r="F5338" s="389" t="s">
        <v>923</v>
      </c>
      <c r="G5338" s="389"/>
      <c r="H5338" s="283" t="s">
        <v>83</v>
      </c>
      <c r="I5338" s="286">
        <v>7</v>
      </c>
      <c r="J5338" s="285">
        <v>49.34</v>
      </c>
      <c r="K5338" s="285">
        <v>345.38</v>
      </c>
      <c r="O5338" s="46"/>
      <c r="P5338" s="46"/>
      <c r="Q5338" s="46"/>
      <c r="R5338" s="46"/>
      <c r="S5338" s="46"/>
      <c r="T5338" s="46"/>
      <c r="U5338" s="46"/>
      <c r="V5338" s="46"/>
      <c r="W5338" s="46"/>
      <c r="X5338" s="46"/>
      <c r="Y5338" s="46"/>
    </row>
    <row r="5339" spans="1:25" ht="15" customHeight="1" x14ac:dyDescent="0.2">
      <c r="A5339" s="46"/>
      <c r="B5339" s="263"/>
      <c r="C5339" s="263"/>
      <c r="D5339" s="263"/>
      <c r="E5339" s="263"/>
      <c r="F5339" s="263" t="s">
        <v>924</v>
      </c>
      <c r="G5339" s="289">
        <v>1119.47</v>
      </c>
      <c r="H5339" s="263" t="s">
        <v>925</v>
      </c>
      <c r="I5339" s="289">
        <v>0</v>
      </c>
      <c r="J5339" s="263" t="s">
        <v>926</v>
      </c>
      <c r="K5339" s="289">
        <v>1119.47</v>
      </c>
      <c r="O5339" s="46"/>
      <c r="P5339" s="46"/>
      <c r="Q5339" s="46"/>
      <c r="R5339" s="46"/>
      <c r="S5339" s="46"/>
      <c r="T5339" s="46"/>
      <c r="U5339" s="46"/>
      <c r="V5339" s="46"/>
      <c r="W5339" s="46"/>
      <c r="X5339" s="46"/>
      <c r="Y5339" s="46"/>
    </row>
    <row r="5340" spans="1:25" ht="15" customHeight="1" thickBot="1" x14ac:dyDescent="0.25">
      <c r="A5340" s="46"/>
      <c r="B5340" s="263"/>
      <c r="C5340" s="263"/>
      <c r="D5340" s="263"/>
      <c r="E5340" s="263"/>
      <c r="F5340" s="263" t="s">
        <v>927</v>
      </c>
      <c r="G5340" s="289">
        <v>913.36</v>
      </c>
      <c r="H5340" s="263"/>
      <c r="I5340" s="386" t="s">
        <v>928</v>
      </c>
      <c r="J5340" s="386"/>
      <c r="K5340" s="289">
        <v>5302.44</v>
      </c>
      <c r="O5340" s="46"/>
      <c r="P5340" s="46"/>
      <c r="Q5340" s="46"/>
      <c r="R5340" s="46"/>
      <c r="S5340" s="46"/>
      <c r="T5340" s="46"/>
      <c r="U5340" s="46"/>
      <c r="V5340" s="46"/>
      <c r="W5340" s="46"/>
      <c r="X5340" s="46"/>
      <c r="Y5340" s="46"/>
    </row>
    <row r="5341" spans="1:25" ht="15" customHeight="1" thickTop="1" x14ac:dyDescent="0.2">
      <c r="A5341" s="46"/>
      <c r="B5341" s="278"/>
      <c r="C5341" s="278"/>
      <c r="D5341" s="278"/>
      <c r="E5341" s="278"/>
      <c r="F5341" s="278"/>
      <c r="G5341" s="278"/>
      <c r="H5341" s="278"/>
      <c r="I5341" s="278"/>
      <c r="J5341" s="278"/>
      <c r="K5341" s="278"/>
      <c r="O5341" s="46"/>
      <c r="P5341" s="46"/>
      <c r="Q5341" s="46"/>
      <c r="R5341" s="46"/>
      <c r="S5341" s="46"/>
      <c r="T5341" s="46"/>
      <c r="U5341" s="46"/>
      <c r="V5341" s="46"/>
      <c r="W5341" s="46"/>
      <c r="X5341" s="46"/>
      <c r="Y5341" s="46"/>
    </row>
    <row r="5342" spans="1:25" ht="15" customHeight="1" x14ac:dyDescent="0.2">
      <c r="A5342" s="46"/>
      <c r="B5342" s="259"/>
      <c r="C5342" s="267" t="s">
        <v>24</v>
      </c>
      <c r="D5342" s="259" t="s">
        <v>25</v>
      </c>
      <c r="E5342" s="259" t="s">
        <v>26</v>
      </c>
      <c r="F5342" s="387" t="s">
        <v>917</v>
      </c>
      <c r="G5342" s="387"/>
      <c r="H5342" s="271" t="s">
        <v>27</v>
      </c>
      <c r="I5342" s="267" t="s">
        <v>28</v>
      </c>
      <c r="J5342" s="267" t="s">
        <v>29</v>
      </c>
      <c r="K5342" s="267" t="s">
        <v>30</v>
      </c>
      <c r="O5342" s="46"/>
      <c r="P5342" s="46"/>
      <c r="Q5342" s="46"/>
      <c r="R5342" s="46"/>
      <c r="S5342" s="46"/>
      <c r="T5342" s="46"/>
      <c r="U5342" s="46"/>
      <c r="V5342" s="46"/>
      <c r="W5342" s="46"/>
      <c r="X5342" s="46"/>
      <c r="Y5342" s="46"/>
    </row>
    <row r="5343" spans="1:25" ht="15" customHeight="1" x14ac:dyDescent="0.2">
      <c r="A5343" s="46"/>
      <c r="B5343" s="260" t="s">
        <v>918</v>
      </c>
      <c r="C5343" s="275" t="s">
        <v>1170</v>
      </c>
      <c r="D5343" s="260" t="s">
        <v>47</v>
      </c>
      <c r="E5343" s="260" t="s">
        <v>1171</v>
      </c>
      <c r="F5343" s="388" t="s">
        <v>3974</v>
      </c>
      <c r="G5343" s="388"/>
      <c r="H5343" s="274" t="s">
        <v>40</v>
      </c>
      <c r="I5343" s="277">
        <v>1</v>
      </c>
      <c r="J5343" s="276">
        <v>189.83</v>
      </c>
      <c r="K5343" s="276">
        <v>189.83</v>
      </c>
      <c r="O5343" s="46"/>
      <c r="P5343" s="46"/>
      <c r="Q5343" s="46"/>
      <c r="R5343" s="46"/>
      <c r="S5343" s="46"/>
      <c r="T5343" s="46"/>
      <c r="U5343" s="46"/>
      <c r="V5343" s="46"/>
      <c r="W5343" s="46"/>
      <c r="X5343" s="46"/>
      <c r="Y5343" s="46"/>
    </row>
    <row r="5344" spans="1:25" ht="15" customHeight="1" x14ac:dyDescent="0.2">
      <c r="A5344" s="46"/>
      <c r="B5344" s="261" t="s">
        <v>953</v>
      </c>
      <c r="C5344" s="280" t="s">
        <v>1017</v>
      </c>
      <c r="D5344" s="261" t="s">
        <v>47</v>
      </c>
      <c r="E5344" s="261" t="s">
        <v>1018</v>
      </c>
      <c r="F5344" s="385" t="s">
        <v>3970</v>
      </c>
      <c r="G5344" s="385"/>
      <c r="H5344" s="279" t="s">
        <v>950</v>
      </c>
      <c r="I5344" s="282">
        <v>2.3570000000000002</v>
      </c>
      <c r="J5344" s="281">
        <v>36.35</v>
      </c>
      <c r="K5344" s="281">
        <v>85.67</v>
      </c>
      <c r="O5344" s="46"/>
      <c r="P5344" s="46"/>
      <c r="Q5344" s="46"/>
      <c r="R5344" s="46"/>
      <c r="S5344" s="46"/>
      <c r="T5344" s="46"/>
      <c r="U5344" s="46"/>
      <c r="V5344" s="46"/>
      <c r="W5344" s="46"/>
      <c r="X5344" s="46"/>
      <c r="Y5344" s="46"/>
    </row>
    <row r="5345" spans="1:25" ht="15" customHeight="1" x14ac:dyDescent="0.2">
      <c r="A5345" s="46"/>
      <c r="B5345" s="261" t="s">
        <v>953</v>
      </c>
      <c r="C5345" s="280" t="s">
        <v>1042</v>
      </c>
      <c r="D5345" s="261" t="s">
        <v>47</v>
      </c>
      <c r="E5345" s="261" t="s">
        <v>1043</v>
      </c>
      <c r="F5345" s="385" t="s">
        <v>3970</v>
      </c>
      <c r="G5345" s="385"/>
      <c r="H5345" s="279" t="s">
        <v>950</v>
      </c>
      <c r="I5345" s="282">
        <v>1.444</v>
      </c>
      <c r="J5345" s="281">
        <v>26.44</v>
      </c>
      <c r="K5345" s="281">
        <v>38.17</v>
      </c>
      <c r="O5345" s="46"/>
      <c r="P5345" s="46"/>
      <c r="Q5345" s="46"/>
      <c r="R5345" s="46"/>
      <c r="S5345" s="46"/>
      <c r="T5345" s="46"/>
      <c r="U5345" s="46"/>
      <c r="V5345" s="46"/>
      <c r="W5345" s="46"/>
      <c r="X5345" s="46"/>
      <c r="Y5345" s="46"/>
    </row>
    <row r="5346" spans="1:25" ht="15" customHeight="1" x14ac:dyDescent="0.2">
      <c r="A5346" s="46"/>
      <c r="B5346" s="262" t="s">
        <v>919</v>
      </c>
      <c r="C5346" s="284" t="s">
        <v>1208</v>
      </c>
      <c r="D5346" s="262" t="s">
        <v>47</v>
      </c>
      <c r="E5346" s="262" t="s">
        <v>1209</v>
      </c>
      <c r="F5346" s="389" t="s">
        <v>923</v>
      </c>
      <c r="G5346" s="389"/>
      <c r="H5346" s="283" t="s">
        <v>83</v>
      </c>
      <c r="I5346" s="286">
        <v>1.38</v>
      </c>
      <c r="J5346" s="285">
        <v>43.81</v>
      </c>
      <c r="K5346" s="285">
        <v>60.45</v>
      </c>
      <c r="O5346" s="46"/>
      <c r="P5346" s="46"/>
      <c r="Q5346" s="46"/>
      <c r="R5346" s="46"/>
      <c r="S5346" s="46"/>
      <c r="T5346" s="46"/>
      <c r="U5346" s="46"/>
      <c r="V5346" s="46"/>
      <c r="W5346" s="46"/>
      <c r="X5346" s="46"/>
      <c r="Y5346" s="46"/>
    </row>
    <row r="5347" spans="1:25" ht="15" customHeight="1" x14ac:dyDescent="0.2">
      <c r="A5347" s="46"/>
      <c r="B5347" s="262" t="s">
        <v>919</v>
      </c>
      <c r="C5347" s="284" t="s">
        <v>1100</v>
      </c>
      <c r="D5347" s="262" t="s">
        <v>47</v>
      </c>
      <c r="E5347" s="262" t="s">
        <v>1101</v>
      </c>
      <c r="F5347" s="389" t="s">
        <v>923</v>
      </c>
      <c r="G5347" s="389"/>
      <c r="H5347" s="283" t="s">
        <v>83</v>
      </c>
      <c r="I5347" s="286">
        <v>0.44</v>
      </c>
      <c r="J5347" s="285">
        <v>2.5299999999999998</v>
      </c>
      <c r="K5347" s="285">
        <v>1.1100000000000001</v>
      </c>
      <c r="O5347" s="46"/>
      <c r="P5347" s="46"/>
      <c r="Q5347" s="46"/>
      <c r="R5347" s="46"/>
      <c r="S5347" s="46"/>
      <c r="T5347" s="46"/>
      <c r="U5347" s="46"/>
      <c r="V5347" s="46"/>
      <c r="W5347" s="46"/>
      <c r="X5347" s="46"/>
      <c r="Y5347" s="46"/>
    </row>
    <row r="5348" spans="1:25" ht="15" customHeight="1" x14ac:dyDescent="0.2">
      <c r="A5348" s="46"/>
      <c r="B5348" s="262" t="s">
        <v>919</v>
      </c>
      <c r="C5348" s="284" t="s">
        <v>1098</v>
      </c>
      <c r="D5348" s="262" t="s">
        <v>47</v>
      </c>
      <c r="E5348" s="262" t="s">
        <v>1099</v>
      </c>
      <c r="F5348" s="389" t="s">
        <v>923</v>
      </c>
      <c r="G5348" s="389"/>
      <c r="H5348" s="283" t="s">
        <v>1075</v>
      </c>
      <c r="I5348" s="286">
        <v>1.7000000000000001E-2</v>
      </c>
      <c r="J5348" s="285">
        <v>6.46</v>
      </c>
      <c r="K5348" s="285">
        <v>0.1</v>
      </c>
      <c r="O5348" s="46"/>
      <c r="P5348" s="46"/>
      <c r="Q5348" s="46"/>
      <c r="R5348" s="46"/>
      <c r="S5348" s="46"/>
      <c r="T5348" s="46"/>
      <c r="U5348" s="46"/>
      <c r="V5348" s="46"/>
      <c r="W5348" s="46"/>
      <c r="X5348" s="46"/>
      <c r="Y5348" s="46"/>
    </row>
    <row r="5349" spans="1:25" ht="15" customHeight="1" x14ac:dyDescent="0.2">
      <c r="A5349" s="46"/>
      <c r="B5349" s="262" t="s">
        <v>919</v>
      </c>
      <c r="C5349" s="284" t="s">
        <v>1050</v>
      </c>
      <c r="D5349" s="262" t="s">
        <v>47</v>
      </c>
      <c r="E5349" s="262" t="s">
        <v>1051</v>
      </c>
      <c r="F5349" s="389" t="s">
        <v>923</v>
      </c>
      <c r="G5349" s="389"/>
      <c r="H5349" s="283" t="s">
        <v>83</v>
      </c>
      <c r="I5349" s="286">
        <v>0.37</v>
      </c>
      <c r="J5349" s="285">
        <v>7.23</v>
      </c>
      <c r="K5349" s="285">
        <v>2.67</v>
      </c>
      <c r="O5349" s="46"/>
      <c r="P5349" s="46"/>
      <c r="Q5349" s="46"/>
      <c r="R5349" s="46"/>
      <c r="S5349" s="46"/>
      <c r="T5349" s="46"/>
      <c r="U5349" s="46"/>
      <c r="V5349" s="46"/>
      <c r="W5349" s="46"/>
      <c r="X5349" s="46"/>
      <c r="Y5349" s="46"/>
    </row>
    <row r="5350" spans="1:25" ht="15" customHeight="1" x14ac:dyDescent="0.2">
      <c r="A5350" s="46"/>
      <c r="B5350" s="262" t="s">
        <v>919</v>
      </c>
      <c r="C5350" s="284" t="s">
        <v>1071</v>
      </c>
      <c r="D5350" s="262" t="s">
        <v>47</v>
      </c>
      <c r="E5350" s="262" t="s">
        <v>1072</v>
      </c>
      <c r="F5350" s="389" t="s">
        <v>923</v>
      </c>
      <c r="G5350" s="389"/>
      <c r="H5350" s="283" t="s">
        <v>97</v>
      </c>
      <c r="I5350" s="286">
        <v>9.5000000000000001E-2</v>
      </c>
      <c r="J5350" s="285">
        <v>17.5</v>
      </c>
      <c r="K5350" s="285">
        <v>1.66</v>
      </c>
      <c r="O5350" s="46"/>
      <c r="P5350" s="46"/>
      <c r="Q5350" s="46"/>
      <c r="R5350" s="46"/>
      <c r="S5350" s="46"/>
      <c r="T5350" s="46"/>
      <c r="U5350" s="46"/>
      <c r="V5350" s="46"/>
      <c r="W5350" s="46"/>
      <c r="X5350" s="46"/>
      <c r="Y5350" s="46"/>
    </row>
    <row r="5351" spans="1:25" ht="15" customHeight="1" x14ac:dyDescent="0.2">
      <c r="A5351" s="46"/>
      <c r="B5351" s="263"/>
      <c r="C5351" s="263"/>
      <c r="D5351" s="263"/>
      <c r="E5351" s="263"/>
      <c r="F5351" s="263" t="s">
        <v>924</v>
      </c>
      <c r="G5351" s="289">
        <v>108.64</v>
      </c>
      <c r="H5351" s="263" t="s">
        <v>925</v>
      </c>
      <c r="I5351" s="289">
        <v>0</v>
      </c>
      <c r="J5351" s="263" t="s">
        <v>926</v>
      </c>
      <c r="K5351" s="289">
        <v>108.64</v>
      </c>
      <c r="O5351" s="46"/>
      <c r="P5351" s="46"/>
      <c r="Q5351" s="46"/>
      <c r="R5351" s="46"/>
      <c r="S5351" s="46"/>
      <c r="T5351" s="46"/>
      <c r="U5351" s="46"/>
      <c r="V5351" s="46"/>
      <c r="W5351" s="46"/>
      <c r="X5351" s="46"/>
      <c r="Y5351" s="46"/>
    </row>
    <row r="5352" spans="1:25" ht="15" customHeight="1" thickBot="1" x14ac:dyDescent="0.25">
      <c r="A5352" s="46"/>
      <c r="B5352" s="263"/>
      <c r="C5352" s="263"/>
      <c r="D5352" s="263"/>
      <c r="E5352" s="263"/>
      <c r="F5352" s="263" t="s">
        <v>927</v>
      </c>
      <c r="G5352" s="289">
        <v>39.5</v>
      </c>
      <c r="H5352" s="263"/>
      <c r="I5352" s="386" t="s">
        <v>928</v>
      </c>
      <c r="J5352" s="386"/>
      <c r="K5352" s="289">
        <v>229.33</v>
      </c>
      <c r="O5352" s="46"/>
      <c r="P5352" s="46"/>
      <c r="Q5352" s="46"/>
      <c r="R5352" s="46"/>
      <c r="S5352" s="46"/>
      <c r="T5352" s="46"/>
      <c r="U5352" s="46"/>
      <c r="V5352" s="46"/>
      <c r="W5352" s="46"/>
      <c r="X5352" s="46"/>
      <c r="Y5352" s="46"/>
    </row>
    <row r="5353" spans="1:25" ht="15" customHeight="1" thickTop="1" x14ac:dyDescent="0.2">
      <c r="A5353" s="46"/>
      <c r="B5353" s="278"/>
      <c r="C5353" s="278"/>
      <c r="D5353" s="278"/>
      <c r="E5353" s="278"/>
      <c r="F5353" s="278"/>
      <c r="G5353" s="278"/>
      <c r="H5353" s="278"/>
      <c r="I5353" s="278"/>
      <c r="J5353" s="278"/>
      <c r="K5353" s="278"/>
      <c r="O5353" s="46"/>
      <c r="P5353" s="46"/>
      <c r="Q5353" s="46"/>
      <c r="R5353" s="46"/>
      <c r="S5353" s="46"/>
      <c r="T5353" s="46"/>
      <c r="U5353" s="46"/>
      <c r="V5353" s="46"/>
      <c r="W5353" s="46"/>
      <c r="X5353" s="46"/>
      <c r="Y5353" s="46"/>
    </row>
    <row r="5354" spans="1:25" ht="15" customHeight="1" x14ac:dyDescent="0.2">
      <c r="A5354" s="46"/>
      <c r="B5354" s="259"/>
      <c r="C5354" s="267" t="s">
        <v>24</v>
      </c>
      <c r="D5354" s="259" t="s">
        <v>25</v>
      </c>
      <c r="E5354" s="259" t="s">
        <v>26</v>
      </c>
      <c r="F5354" s="387" t="s">
        <v>917</v>
      </c>
      <c r="G5354" s="387"/>
      <c r="H5354" s="271" t="s">
        <v>27</v>
      </c>
      <c r="I5354" s="267" t="s">
        <v>28</v>
      </c>
      <c r="J5354" s="267" t="s">
        <v>29</v>
      </c>
      <c r="K5354" s="267" t="s">
        <v>30</v>
      </c>
      <c r="O5354" s="46"/>
      <c r="P5354" s="46"/>
      <c r="Q5354" s="46"/>
      <c r="R5354" s="46"/>
      <c r="S5354" s="46"/>
      <c r="T5354" s="46"/>
      <c r="U5354" s="46"/>
      <c r="V5354" s="46"/>
      <c r="W5354" s="46"/>
      <c r="X5354" s="46"/>
      <c r="Y5354" s="46"/>
    </row>
    <row r="5355" spans="1:25" ht="15" customHeight="1" x14ac:dyDescent="0.2">
      <c r="A5355" s="46"/>
      <c r="B5355" s="260" t="s">
        <v>918</v>
      </c>
      <c r="C5355" s="275" t="s">
        <v>3682</v>
      </c>
      <c r="D5355" s="260" t="s">
        <v>47</v>
      </c>
      <c r="E5355" s="260" t="s">
        <v>3683</v>
      </c>
      <c r="F5355" s="388" t="s">
        <v>3992</v>
      </c>
      <c r="G5355" s="388"/>
      <c r="H5355" s="274" t="s">
        <v>40</v>
      </c>
      <c r="I5355" s="277">
        <v>1</v>
      </c>
      <c r="J5355" s="276">
        <v>75.3</v>
      </c>
      <c r="K5355" s="276">
        <v>75.3</v>
      </c>
      <c r="O5355" s="46"/>
      <c r="P5355" s="46"/>
      <c r="Q5355" s="46"/>
      <c r="R5355" s="46"/>
      <c r="S5355" s="46"/>
      <c r="T5355" s="46"/>
      <c r="U5355" s="46"/>
      <c r="V5355" s="46"/>
      <c r="W5355" s="46"/>
      <c r="X5355" s="46"/>
      <c r="Y5355" s="46"/>
    </row>
    <row r="5356" spans="1:25" ht="15" customHeight="1" x14ac:dyDescent="0.2">
      <c r="A5356" s="46"/>
      <c r="B5356" s="261" t="s">
        <v>953</v>
      </c>
      <c r="C5356" s="280" t="s">
        <v>1033</v>
      </c>
      <c r="D5356" s="261" t="s">
        <v>47</v>
      </c>
      <c r="E5356" s="261" t="s">
        <v>1034</v>
      </c>
      <c r="F5356" s="385" t="s">
        <v>3985</v>
      </c>
      <c r="G5356" s="385"/>
      <c r="H5356" s="279" t="s">
        <v>1035</v>
      </c>
      <c r="I5356" s="282">
        <v>1.2999999999999999E-2</v>
      </c>
      <c r="J5356" s="281">
        <v>32.840000000000003</v>
      </c>
      <c r="K5356" s="281">
        <v>0.42</v>
      </c>
      <c r="O5356" s="46"/>
      <c r="P5356" s="46"/>
      <c r="Q5356" s="46"/>
      <c r="R5356" s="46"/>
      <c r="S5356" s="46"/>
      <c r="T5356" s="46"/>
      <c r="U5356" s="46"/>
      <c r="V5356" s="46"/>
      <c r="W5356" s="46"/>
      <c r="X5356" s="46"/>
      <c r="Y5356" s="46"/>
    </row>
    <row r="5357" spans="1:25" ht="15" customHeight="1" x14ac:dyDescent="0.2">
      <c r="A5357" s="46"/>
      <c r="B5357" s="261" t="s">
        <v>953</v>
      </c>
      <c r="C5357" s="280" t="s">
        <v>1039</v>
      </c>
      <c r="D5357" s="261" t="s">
        <v>47</v>
      </c>
      <c r="E5357" s="261" t="s">
        <v>1040</v>
      </c>
      <c r="F5357" s="385" t="s">
        <v>3985</v>
      </c>
      <c r="G5357" s="385"/>
      <c r="H5357" s="279" t="s">
        <v>1041</v>
      </c>
      <c r="I5357" s="282">
        <v>5.2999999999999999E-2</v>
      </c>
      <c r="J5357" s="281">
        <v>31.77</v>
      </c>
      <c r="K5357" s="281">
        <v>1.68</v>
      </c>
      <c r="O5357" s="46"/>
      <c r="P5357" s="46"/>
      <c r="Q5357" s="46"/>
      <c r="R5357" s="46"/>
      <c r="S5357" s="46"/>
      <c r="T5357" s="46"/>
      <c r="U5357" s="46"/>
      <c r="V5357" s="46"/>
      <c r="W5357" s="46"/>
      <c r="X5357" s="46"/>
      <c r="Y5357" s="46"/>
    </row>
    <row r="5358" spans="1:25" ht="15" customHeight="1" x14ac:dyDescent="0.2">
      <c r="A5358" s="46"/>
      <c r="B5358" s="261" t="s">
        <v>953</v>
      </c>
      <c r="C5358" s="280" t="s">
        <v>1017</v>
      </c>
      <c r="D5358" s="261" t="s">
        <v>47</v>
      </c>
      <c r="E5358" s="261" t="s">
        <v>1018</v>
      </c>
      <c r="F5358" s="385" t="s">
        <v>3970</v>
      </c>
      <c r="G5358" s="385"/>
      <c r="H5358" s="279" t="s">
        <v>950</v>
      </c>
      <c r="I5358" s="282">
        <v>1.0880000000000001</v>
      </c>
      <c r="J5358" s="281">
        <v>36.35</v>
      </c>
      <c r="K5358" s="281">
        <v>39.54</v>
      </c>
      <c r="O5358" s="46"/>
      <c r="P5358" s="46"/>
      <c r="Q5358" s="46"/>
      <c r="R5358" s="46"/>
      <c r="S5358" s="46"/>
      <c r="T5358" s="46"/>
      <c r="U5358" s="46"/>
      <c r="V5358" s="46"/>
      <c r="W5358" s="46"/>
      <c r="X5358" s="46"/>
      <c r="Y5358" s="46"/>
    </row>
    <row r="5359" spans="1:25" ht="15" customHeight="1" x14ac:dyDescent="0.2">
      <c r="A5359" s="46"/>
      <c r="B5359" s="261" t="s">
        <v>953</v>
      </c>
      <c r="C5359" s="280" t="s">
        <v>1042</v>
      </c>
      <c r="D5359" s="261" t="s">
        <v>47</v>
      </c>
      <c r="E5359" s="261" t="s">
        <v>1043</v>
      </c>
      <c r="F5359" s="385" t="s">
        <v>3970</v>
      </c>
      <c r="G5359" s="385"/>
      <c r="H5359" s="279" t="s">
        <v>950</v>
      </c>
      <c r="I5359" s="282">
        <v>0.47699999999999998</v>
      </c>
      <c r="J5359" s="281">
        <v>26.44</v>
      </c>
      <c r="K5359" s="281">
        <v>12.61</v>
      </c>
      <c r="O5359" s="46"/>
      <c r="P5359" s="46"/>
      <c r="Q5359" s="46"/>
      <c r="R5359" s="46"/>
      <c r="S5359" s="46"/>
      <c r="T5359" s="46"/>
      <c r="U5359" s="46"/>
      <c r="V5359" s="46"/>
      <c r="W5359" s="46"/>
      <c r="X5359" s="46"/>
      <c r="Y5359" s="46"/>
    </row>
    <row r="5360" spans="1:25" ht="15" customHeight="1" x14ac:dyDescent="0.2">
      <c r="A5360" s="46"/>
      <c r="B5360" s="262" t="s">
        <v>919</v>
      </c>
      <c r="C5360" s="284" t="s">
        <v>1050</v>
      </c>
      <c r="D5360" s="262" t="s">
        <v>47</v>
      </c>
      <c r="E5360" s="262" t="s">
        <v>1051</v>
      </c>
      <c r="F5360" s="389" t="s">
        <v>923</v>
      </c>
      <c r="G5360" s="389"/>
      <c r="H5360" s="283" t="s">
        <v>83</v>
      </c>
      <c r="I5360" s="286">
        <v>0.60499999999999998</v>
      </c>
      <c r="J5360" s="285">
        <v>7.23</v>
      </c>
      <c r="K5360" s="285">
        <v>4.37</v>
      </c>
      <c r="O5360" s="46"/>
      <c r="P5360" s="46"/>
      <c r="Q5360" s="46"/>
      <c r="R5360" s="46"/>
      <c r="S5360" s="46"/>
      <c r="T5360" s="46"/>
      <c r="U5360" s="46"/>
      <c r="V5360" s="46"/>
      <c r="W5360" s="46"/>
      <c r="X5360" s="46"/>
      <c r="Y5360" s="46"/>
    </row>
    <row r="5361" spans="1:25" ht="15" customHeight="1" x14ac:dyDescent="0.2">
      <c r="A5361" s="46"/>
      <c r="B5361" s="262" t="s">
        <v>919</v>
      </c>
      <c r="C5361" s="284" t="s">
        <v>1104</v>
      </c>
      <c r="D5361" s="262" t="s">
        <v>47</v>
      </c>
      <c r="E5361" s="262" t="s">
        <v>1105</v>
      </c>
      <c r="F5361" s="389" t="s">
        <v>923</v>
      </c>
      <c r="G5361" s="389"/>
      <c r="H5361" s="283" t="s">
        <v>97</v>
      </c>
      <c r="I5361" s="286">
        <v>5.2999999999999999E-2</v>
      </c>
      <c r="J5361" s="285">
        <v>21.59</v>
      </c>
      <c r="K5361" s="285">
        <v>1.1399999999999999</v>
      </c>
      <c r="O5361" s="46"/>
      <c r="P5361" s="46"/>
      <c r="Q5361" s="46"/>
      <c r="R5361" s="46"/>
      <c r="S5361" s="46"/>
      <c r="T5361" s="46"/>
      <c r="U5361" s="46"/>
      <c r="V5361" s="46"/>
      <c r="W5361" s="46"/>
      <c r="X5361" s="46"/>
      <c r="Y5361" s="46"/>
    </row>
    <row r="5362" spans="1:25" ht="15" customHeight="1" x14ac:dyDescent="0.2">
      <c r="A5362" s="46"/>
      <c r="B5362" s="262" t="s">
        <v>919</v>
      </c>
      <c r="C5362" s="284" t="s">
        <v>1100</v>
      </c>
      <c r="D5362" s="262" t="s">
        <v>47</v>
      </c>
      <c r="E5362" s="262" t="s">
        <v>1101</v>
      </c>
      <c r="F5362" s="389" t="s">
        <v>923</v>
      </c>
      <c r="G5362" s="389"/>
      <c r="H5362" s="283" t="s">
        <v>83</v>
      </c>
      <c r="I5362" s="286">
        <v>0.54700000000000004</v>
      </c>
      <c r="J5362" s="285">
        <v>2.5299999999999998</v>
      </c>
      <c r="K5362" s="285">
        <v>1.38</v>
      </c>
      <c r="O5362" s="46"/>
      <c r="P5362" s="46"/>
      <c r="Q5362" s="46"/>
      <c r="R5362" s="46"/>
      <c r="S5362" s="46"/>
      <c r="T5362" s="46"/>
      <c r="U5362" s="46"/>
      <c r="V5362" s="46"/>
      <c r="W5362" s="46"/>
      <c r="X5362" s="46"/>
      <c r="Y5362" s="46"/>
    </row>
    <row r="5363" spans="1:25" ht="15" customHeight="1" x14ac:dyDescent="0.2">
      <c r="A5363" s="46"/>
      <c r="B5363" s="262" t="s">
        <v>919</v>
      </c>
      <c r="C5363" s="284" t="s">
        <v>1102</v>
      </c>
      <c r="D5363" s="262" t="s">
        <v>47</v>
      </c>
      <c r="E5363" s="262" t="s">
        <v>1103</v>
      </c>
      <c r="F5363" s="389" t="s">
        <v>923</v>
      </c>
      <c r="G5363" s="389"/>
      <c r="H5363" s="283" t="s">
        <v>83</v>
      </c>
      <c r="I5363" s="286">
        <v>1.1339999999999999</v>
      </c>
      <c r="J5363" s="285">
        <v>12</v>
      </c>
      <c r="K5363" s="285">
        <v>13.6</v>
      </c>
      <c r="O5363" s="46"/>
      <c r="P5363" s="46"/>
      <c r="Q5363" s="46"/>
      <c r="R5363" s="46"/>
      <c r="S5363" s="46"/>
      <c r="T5363" s="46"/>
      <c r="U5363" s="46"/>
      <c r="V5363" s="46"/>
      <c r="W5363" s="46"/>
      <c r="X5363" s="46"/>
      <c r="Y5363" s="46"/>
    </row>
    <row r="5364" spans="1:25" ht="15" customHeight="1" x14ac:dyDescent="0.2">
      <c r="A5364" s="46"/>
      <c r="B5364" s="262" t="s">
        <v>919</v>
      </c>
      <c r="C5364" s="284" t="s">
        <v>1098</v>
      </c>
      <c r="D5364" s="262" t="s">
        <v>47</v>
      </c>
      <c r="E5364" s="262" t="s">
        <v>1099</v>
      </c>
      <c r="F5364" s="389" t="s">
        <v>923</v>
      </c>
      <c r="G5364" s="389"/>
      <c r="H5364" s="283" t="s">
        <v>1075</v>
      </c>
      <c r="I5364" s="286">
        <v>1.67E-2</v>
      </c>
      <c r="J5364" s="285">
        <v>6.46</v>
      </c>
      <c r="K5364" s="285">
        <v>0.1</v>
      </c>
      <c r="O5364" s="46"/>
      <c r="P5364" s="46"/>
      <c r="Q5364" s="46"/>
      <c r="R5364" s="46"/>
      <c r="S5364" s="46"/>
      <c r="T5364" s="46"/>
      <c r="U5364" s="46"/>
      <c r="V5364" s="46"/>
      <c r="W5364" s="46"/>
      <c r="X5364" s="46"/>
      <c r="Y5364" s="46"/>
    </row>
    <row r="5365" spans="1:25" ht="15" customHeight="1" x14ac:dyDescent="0.2">
      <c r="A5365" s="46"/>
      <c r="B5365" s="262" t="s">
        <v>919</v>
      </c>
      <c r="C5365" s="284" t="s">
        <v>3841</v>
      </c>
      <c r="D5365" s="262" t="s">
        <v>47</v>
      </c>
      <c r="E5365" s="262" t="s">
        <v>3842</v>
      </c>
      <c r="F5365" s="389" t="s">
        <v>923</v>
      </c>
      <c r="G5365" s="389"/>
      <c r="H5365" s="283" t="s">
        <v>97</v>
      </c>
      <c r="I5365" s="286">
        <v>2.5999999999999999E-2</v>
      </c>
      <c r="J5365" s="285">
        <v>17.829999999999998</v>
      </c>
      <c r="K5365" s="285">
        <v>0.46</v>
      </c>
      <c r="O5365" s="46"/>
      <c r="P5365" s="46"/>
      <c r="Q5365" s="46"/>
      <c r="R5365" s="46"/>
      <c r="S5365" s="46"/>
      <c r="T5365" s="46"/>
      <c r="U5365" s="46"/>
      <c r="V5365" s="46"/>
      <c r="W5365" s="46"/>
      <c r="X5365" s="46"/>
      <c r="Y5365" s="46"/>
    </row>
    <row r="5366" spans="1:25" ht="15" customHeight="1" x14ac:dyDescent="0.2">
      <c r="A5366" s="46"/>
      <c r="B5366" s="263"/>
      <c r="C5366" s="263"/>
      <c r="D5366" s="263"/>
      <c r="E5366" s="263"/>
      <c r="F5366" s="263" t="s">
        <v>924</v>
      </c>
      <c r="G5366" s="289">
        <v>47.77</v>
      </c>
      <c r="H5366" s="263" t="s">
        <v>925</v>
      </c>
      <c r="I5366" s="289">
        <v>0</v>
      </c>
      <c r="J5366" s="263" t="s">
        <v>926</v>
      </c>
      <c r="K5366" s="289">
        <v>47.77</v>
      </c>
      <c r="O5366" s="46"/>
      <c r="P5366" s="46"/>
      <c r="Q5366" s="46"/>
      <c r="R5366" s="46"/>
      <c r="S5366" s="46"/>
      <c r="T5366" s="46"/>
      <c r="U5366" s="46"/>
      <c r="V5366" s="46"/>
      <c r="W5366" s="46"/>
      <c r="X5366" s="46"/>
      <c r="Y5366" s="46"/>
    </row>
    <row r="5367" spans="1:25" ht="15" customHeight="1" thickBot="1" x14ac:dyDescent="0.25">
      <c r="A5367" s="46"/>
      <c r="B5367" s="263"/>
      <c r="C5367" s="263"/>
      <c r="D5367" s="263"/>
      <c r="E5367" s="263"/>
      <c r="F5367" s="263" t="s">
        <v>927</v>
      </c>
      <c r="G5367" s="289">
        <v>15.66</v>
      </c>
      <c r="H5367" s="263"/>
      <c r="I5367" s="386" t="s">
        <v>928</v>
      </c>
      <c r="J5367" s="386"/>
      <c r="K5367" s="289">
        <v>90.96</v>
      </c>
      <c r="O5367" s="46"/>
      <c r="P5367" s="46"/>
      <c r="Q5367" s="46"/>
      <c r="R5367" s="46"/>
      <c r="S5367" s="46"/>
      <c r="T5367" s="46"/>
      <c r="U5367" s="46"/>
      <c r="V5367" s="46"/>
      <c r="W5367" s="46"/>
      <c r="X5367" s="46"/>
      <c r="Y5367" s="46"/>
    </row>
    <row r="5368" spans="1:25" ht="15" customHeight="1" thickTop="1" x14ac:dyDescent="0.2">
      <c r="A5368" s="46"/>
      <c r="B5368" s="278"/>
      <c r="C5368" s="278"/>
      <c r="D5368" s="278"/>
      <c r="E5368" s="278"/>
      <c r="F5368" s="278"/>
      <c r="G5368" s="278"/>
      <c r="H5368" s="278"/>
      <c r="I5368" s="278"/>
      <c r="J5368" s="278"/>
      <c r="K5368" s="278"/>
      <c r="O5368" s="46"/>
      <c r="P5368" s="46"/>
      <c r="Q5368" s="46"/>
      <c r="R5368" s="46"/>
      <c r="S5368" s="46"/>
      <c r="T5368" s="46"/>
      <c r="U5368" s="46"/>
      <c r="V5368" s="46"/>
      <c r="W5368" s="46"/>
      <c r="X5368" s="46"/>
      <c r="Y5368" s="46"/>
    </row>
    <row r="5369" spans="1:25" ht="15" customHeight="1" x14ac:dyDescent="0.2">
      <c r="A5369" s="46"/>
      <c r="B5369" s="259"/>
      <c r="C5369" s="267" t="s">
        <v>24</v>
      </c>
      <c r="D5369" s="259" t="s">
        <v>25</v>
      </c>
      <c r="E5369" s="259" t="s">
        <v>26</v>
      </c>
      <c r="F5369" s="387" t="s">
        <v>917</v>
      </c>
      <c r="G5369" s="387"/>
      <c r="H5369" s="271" t="s">
        <v>27</v>
      </c>
      <c r="I5369" s="267" t="s">
        <v>28</v>
      </c>
      <c r="J5369" s="267" t="s">
        <v>29</v>
      </c>
      <c r="K5369" s="267" t="s">
        <v>30</v>
      </c>
      <c r="O5369" s="46"/>
      <c r="P5369" s="46"/>
      <c r="Q5369" s="46"/>
      <c r="R5369" s="46"/>
      <c r="S5369" s="46"/>
      <c r="T5369" s="46"/>
      <c r="U5369" s="46"/>
      <c r="V5369" s="46"/>
      <c r="W5369" s="46"/>
      <c r="X5369" s="46"/>
      <c r="Y5369" s="46"/>
    </row>
    <row r="5370" spans="1:25" ht="15" customHeight="1" x14ac:dyDescent="0.2">
      <c r="A5370" s="46"/>
      <c r="B5370" s="260" t="s">
        <v>918</v>
      </c>
      <c r="C5370" s="275" t="s">
        <v>1313</v>
      </c>
      <c r="D5370" s="260" t="s">
        <v>47</v>
      </c>
      <c r="E5370" s="260" t="s">
        <v>1314</v>
      </c>
      <c r="F5370" s="388" t="s">
        <v>4005</v>
      </c>
      <c r="G5370" s="388"/>
      <c r="H5370" s="274" t="s">
        <v>49</v>
      </c>
      <c r="I5370" s="277">
        <v>1</v>
      </c>
      <c r="J5370" s="276">
        <v>201.76</v>
      </c>
      <c r="K5370" s="276">
        <v>201.76</v>
      </c>
      <c r="O5370" s="46"/>
      <c r="P5370" s="46"/>
      <c r="Q5370" s="46"/>
      <c r="R5370" s="46"/>
      <c r="S5370" s="46"/>
      <c r="T5370" s="46"/>
      <c r="U5370" s="46"/>
      <c r="V5370" s="46"/>
      <c r="W5370" s="46"/>
      <c r="X5370" s="46"/>
      <c r="Y5370" s="46"/>
    </row>
    <row r="5371" spans="1:25" ht="15" customHeight="1" x14ac:dyDescent="0.2">
      <c r="A5371" s="46"/>
      <c r="B5371" s="261" t="s">
        <v>953</v>
      </c>
      <c r="C5371" s="280" t="s">
        <v>1359</v>
      </c>
      <c r="D5371" s="261" t="s">
        <v>47</v>
      </c>
      <c r="E5371" s="261" t="s">
        <v>2642</v>
      </c>
      <c r="F5371" s="385" t="s">
        <v>3970</v>
      </c>
      <c r="G5371" s="385"/>
      <c r="H5371" s="279" t="s">
        <v>950</v>
      </c>
      <c r="I5371" s="282">
        <v>1.002</v>
      </c>
      <c r="J5371" s="281">
        <v>34.549999999999997</v>
      </c>
      <c r="K5371" s="281">
        <v>34.61</v>
      </c>
      <c r="O5371" s="46"/>
      <c r="P5371" s="46"/>
      <c r="Q5371" s="46"/>
      <c r="R5371" s="46"/>
      <c r="S5371" s="46"/>
      <c r="T5371" s="46"/>
      <c r="U5371" s="46"/>
      <c r="V5371" s="46"/>
      <c r="W5371" s="46"/>
      <c r="X5371" s="46"/>
      <c r="Y5371" s="46"/>
    </row>
    <row r="5372" spans="1:25" ht="15" customHeight="1" x14ac:dyDescent="0.2">
      <c r="A5372" s="46"/>
      <c r="B5372" s="261" t="s">
        <v>953</v>
      </c>
      <c r="C5372" s="280" t="s">
        <v>1019</v>
      </c>
      <c r="D5372" s="261" t="s">
        <v>47</v>
      </c>
      <c r="E5372" s="261" t="s">
        <v>1020</v>
      </c>
      <c r="F5372" s="385" t="s">
        <v>3970</v>
      </c>
      <c r="G5372" s="385"/>
      <c r="H5372" s="279" t="s">
        <v>950</v>
      </c>
      <c r="I5372" s="282">
        <v>0.501</v>
      </c>
      <c r="J5372" s="281">
        <v>24.73</v>
      </c>
      <c r="K5372" s="281">
        <v>12.38</v>
      </c>
      <c r="O5372" s="46"/>
      <c r="P5372" s="46"/>
      <c r="Q5372" s="46"/>
      <c r="R5372" s="46"/>
      <c r="S5372" s="46"/>
      <c r="T5372" s="46"/>
      <c r="U5372" s="46"/>
      <c r="V5372" s="46"/>
      <c r="W5372" s="46"/>
      <c r="X5372" s="46"/>
      <c r="Y5372" s="46"/>
    </row>
    <row r="5373" spans="1:25" ht="15" customHeight="1" x14ac:dyDescent="0.2">
      <c r="A5373" s="46"/>
      <c r="B5373" s="262" t="s">
        <v>919</v>
      </c>
      <c r="C5373" s="284" t="s">
        <v>2129</v>
      </c>
      <c r="D5373" s="262" t="s">
        <v>47</v>
      </c>
      <c r="E5373" s="262" t="s">
        <v>2130</v>
      </c>
      <c r="F5373" s="389" t="s">
        <v>923</v>
      </c>
      <c r="G5373" s="389"/>
      <c r="H5373" s="283" t="s">
        <v>668</v>
      </c>
      <c r="I5373" s="286">
        <v>1</v>
      </c>
      <c r="J5373" s="285">
        <v>154.77000000000001</v>
      </c>
      <c r="K5373" s="285">
        <v>154.77000000000001</v>
      </c>
      <c r="O5373" s="46"/>
      <c r="P5373" s="46"/>
      <c r="Q5373" s="46"/>
      <c r="R5373" s="46"/>
      <c r="S5373" s="46"/>
      <c r="T5373" s="46"/>
      <c r="U5373" s="46"/>
      <c r="V5373" s="46"/>
      <c r="W5373" s="46"/>
      <c r="X5373" s="46"/>
      <c r="Y5373" s="46"/>
    </row>
    <row r="5374" spans="1:25" ht="15" customHeight="1" x14ac:dyDescent="0.2">
      <c r="A5374" s="46"/>
      <c r="B5374" s="263"/>
      <c r="C5374" s="263"/>
      <c r="D5374" s="263"/>
      <c r="E5374" s="263"/>
      <c r="F5374" s="263" t="s">
        <v>924</v>
      </c>
      <c r="G5374" s="289">
        <v>40.93</v>
      </c>
      <c r="H5374" s="263" t="s">
        <v>925</v>
      </c>
      <c r="I5374" s="289">
        <v>0</v>
      </c>
      <c r="J5374" s="263" t="s">
        <v>926</v>
      </c>
      <c r="K5374" s="289">
        <v>40.93</v>
      </c>
      <c r="O5374" s="46"/>
      <c r="P5374" s="46"/>
      <c r="Q5374" s="46"/>
      <c r="R5374" s="46"/>
      <c r="S5374" s="46"/>
      <c r="T5374" s="46"/>
      <c r="U5374" s="46"/>
      <c r="V5374" s="46"/>
      <c r="W5374" s="46"/>
      <c r="X5374" s="46"/>
      <c r="Y5374" s="46"/>
    </row>
    <row r="5375" spans="1:25" ht="15" customHeight="1" thickBot="1" x14ac:dyDescent="0.25">
      <c r="A5375" s="46"/>
      <c r="B5375" s="263"/>
      <c r="C5375" s="263"/>
      <c r="D5375" s="263"/>
      <c r="E5375" s="263"/>
      <c r="F5375" s="263" t="s">
        <v>927</v>
      </c>
      <c r="G5375" s="289">
        <v>41.98</v>
      </c>
      <c r="H5375" s="263"/>
      <c r="I5375" s="386" t="s">
        <v>928</v>
      </c>
      <c r="J5375" s="386"/>
      <c r="K5375" s="289">
        <v>243.74</v>
      </c>
      <c r="O5375" s="46"/>
      <c r="P5375" s="46"/>
      <c r="Q5375" s="46"/>
      <c r="R5375" s="46"/>
      <c r="S5375" s="46"/>
      <c r="T5375" s="46"/>
      <c r="U5375" s="46"/>
      <c r="V5375" s="46"/>
      <c r="W5375" s="46"/>
      <c r="X5375" s="46"/>
      <c r="Y5375" s="46"/>
    </row>
    <row r="5376" spans="1:25" ht="15" customHeight="1" thickTop="1" x14ac:dyDescent="0.2">
      <c r="A5376" s="46"/>
      <c r="B5376" s="278"/>
      <c r="C5376" s="278"/>
      <c r="D5376" s="278"/>
      <c r="E5376" s="278"/>
      <c r="F5376" s="278"/>
      <c r="G5376" s="278"/>
      <c r="H5376" s="278"/>
      <c r="I5376" s="278"/>
      <c r="J5376" s="278"/>
      <c r="K5376" s="278"/>
      <c r="O5376" s="46"/>
      <c r="P5376" s="46"/>
      <c r="Q5376" s="46"/>
      <c r="R5376" s="46"/>
      <c r="S5376" s="46"/>
      <c r="T5376" s="46"/>
      <c r="U5376" s="46"/>
      <c r="V5376" s="46"/>
      <c r="W5376" s="46"/>
      <c r="X5376" s="46"/>
      <c r="Y5376" s="46"/>
    </row>
    <row r="5377" spans="1:25" ht="15" customHeight="1" x14ac:dyDescent="0.2">
      <c r="A5377" s="46"/>
      <c r="B5377" s="259"/>
      <c r="C5377" s="267" t="s">
        <v>24</v>
      </c>
      <c r="D5377" s="259" t="s">
        <v>25</v>
      </c>
      <c r="E5377" s="259" t="s">
        <v>26</v>
      </c>
      <c r="F5377" s="387" t="s">
        <v>917</v>
      </c>
      <c r="G5377" s="387"/>
      <c r="H5377" s="271" t="s">
        <v>27</v>
      </c>
      <c r="I5377" s="267" t="s">
        <v>28</v>
      </c>
      <c r="J5377" s="267" t="s">
        <v>29</v>
      </c>
      <c r="K5377" s="267" t="s">
        <v>30</v>
      </c>
      <c r="O5377" s="46"/>
      <c r="P5377" s="46"/>
      <c r="Q5377" s="46"/>
      <c r="R5377" s="46"/>
      <c r="S5377" s="46"/>
      <c r="T5377" s="46"/>
      <c r="U5377" s="46"/>
      <c r="V5377" s="46"/>
      <c r="W5377" s="46"/>
      <c r="X5377" s="46"/>
      <c r="Y5377" s="46"/>
    </row>
    <row r="5378" spans="1:25" ht="15" customHeight="1" x14ac:dyDescent="0.2">
      <c r="A5378" s="46"/>
      <c r="B5378" s="260" t="s">
        <v>918</v>
      </c>
      <c r="C5378" s="275" t="s">
        <v>1791</v>
      </c>
      <c r="D5378" s="260" t="s">
        <v>47</v>
      </c>
      <c r="E5378" s="260" t="s">
        <v>1792</v>
      </c>
      <c r="F5378" s="388" t="s">
        <v>4032</v>
      </c>
      <c r="G5378" s="388"/>
      <c r="H5378" s="274" t="s">
        <v>83</v>
      </c>
      <c r="I5378" s="277">
        <v>1</v>
      </c>
      <c r="J5378" s="276">
        <v>4.7</v>
      </c>
      <c r="K5378" s="276">
        <v>4.7</v>
      </c>
      <c r="O5378" s="46"/>
      <c r="P5378" s="46"/>
      <c r="Q5378" s="46"/>
      <c r="R5378" s="46"/>
      <c r="S5378" s="46"/>
      <c r="T5378" s="46"/>
      <c r="U5378" s="46"/>
      <c r="V5378" s="46"/>
      <c r="W5378" s="46"/>
      <c r="X5378" s="46"/>
      <c r="Y5378" s="46"/>
    </row>
    <row r="5379" spans="1:25" ht="15" customHeight="1" x14ac:dyDescent="0.2">
      <c r="A5379" s="46"/>
      <c r="B5379" s="261" t="s">
        <v>953</v>
      </c>
      <c r="C5379" s="280" t="s">
        <v>957</v>
      </c>
      <c r="D5379" s="261" t="s">
        <v>47</v>
      </c>
      <c r="E5379" s="261" t="s">
        <v>958</v>
      </c>
      <c r="F5379" s="385" t="s">
        <v>3970</v>
      </c>
      <c r="G5379" s="385"/>
      <c r="H5379" s="279" t="s">
        <v>950</v>
      </c>
      <c r="I5379" s="282">
        <v>1.29E-2</v>
      </c>
      <c r="J5379" s="281">
        <v>26.08</v>
      </c>
      <c r="K5379" s="281">
        <v>0.33</v>
      </c>
      <c r="O5379" s="46"/>
      <c r="P5379" s="46"/>
      <c r="Q5379" s="46"/>
      <c r="R5379" s="46"/>
      <c r="S5379" s="46"/>
      <c r="T5379" s="46"/>
      <c r="U5379" s="46"/>
      <c r="V5379" s="46"/>
      <c r="W5379" s="46"/>
      <c r="X5379" s="46"/>
      <c r="Y5379" s="46"/>
    </row>
    <row r="5380" spans="1:25" ht="15" customHeight="1" x14ac:dyDescent="0.2">
      <c r="A5380" s="46"/>
      <c r="B5380" s="261" t="s">
        <v>953</v>
      </c>
      <c r="C5380" s="280" t="s">
        <v>954</v>
      </c>
      <c r="D5380" s="261" t="s">
        <v>47</v>
      </c>
      <c r="E5380" s="261" t="s">
        <v>955</v>
      </c>
      <c r="F5380" s="385" t="s">
        <v>3970</v>
      </c>
      <c r="G5380" s="385"/>
      <c r="H5380" s="279" t="s">
        <v>950</v>
      </c>
      <c r="I5380" s="282">
        <v>5.6899999999999999E-2</v>
      </c>
      <c r="J5380" s="281">
        <v>34.46</v>
      </c>
      <c r="K5380" s="281">
        <v>1.96</v>
      </c>
      <c r="O5380" s="46"/>
      <c r="P5380" s="46"/>
      <c r="Q5380" s="46"/>
      <c r="R5380" s="46"/>
      <c r="S5380" s="46"/>
      <c r="T5380" s="46"/>
      <c r="U5380" s="46"/>
      <c r="V5380" s="46"/>
      <c r="W5380" s="46"/>
      <c r="X5380" s="46"/>
      <c r="Y5380" s="46"/>
    </row>
    <row r="5381" spans="1:25" ht="15" customHeight="1" x14ac:dyDescent="0.2">
      <c r="A5381" s="46"/>
      <c r="B5381" s="262" t="s">
        <v>919</v>
      </c>
      <c r="C5381" s="284" t="s">
        <v>2131</v>
      </c>
      <c r="D5381" s="262" t="s">
        <v>47</v>
      </c>
      <c r="E5381" s="262" t="s">
        <v>2132</v>
      </c>
      <c r="F5381" s="389" t="s">
        <v>923</v>
      </c>
      <c r="G5381" s="389"/>
      <c r="H5381" s="283" t="s">
        <v>49</v>
      </c>
      <c r="I5381" s="286">
        <v>1.3332999999999999</v>
      </c>
      <c r="J5381" s="285">
        <v>0.99</v>
      </c>
      <c r="K5381" s="285">
        <v>1.31</v>
      </c>
      <c r="O5381" s="46"/>
      <c r="P5381" s="46"/>
      <c r="Q5381" s="46"/>
      <c r="R5381" s="46"/>
      <c r="S5381" s="46"/>
      <c r="T5381" s="46"/>
      <c r="U5381" s="46"/>
      <c r="V5381" s="46"/>
      <c r="W5381" s="46"/>
      <c r="X5381" s="46"/>
      <c r="Y5381" s="46"/>
    </row>
    <row r="5382" spans="1:25" ht="15" customHeight="1" x14ac:dyDescent="0.2">
      <c r="A5382" s="46"/>
      <c r="B5382" s="262" t="s">
        <v>919</v>
      </c>
      <c r="C5382" s="284" t="s">
        <v>1647</v>
      </c>
      <c r="D5382" s="262" t="s">
        <v>47</v>
      </c>
      <c r="E5382" s="262" t="s">
        <v>1648</v>
      </c>
      <c r="F5382" s="389" t="s">
        <v>923</v>
      </c>
      <c r="G5382" s="389"/>
      <c r="H5382" s="283" t="s">
        <v>49</v>
      </c>
      <c r="I5382" s="286">
        <v>1.4</v>
      </c>
      <c r="J5382" s="285">
        <v>0.79</v>
      </c>
      <c r="K5382" s="285">
        <v>1.1000000000000001</v>
      </c>
      <c r="O5382" s="46"/>
      <c r="P5382" s="46"/>
      <c r="Q5382" s="46"/>
      <c r="R5382" s="46"/>
      <c r="S5382" s="46"/>
      <c r="T5382" s="46"/>
      <c r="U5382" s="46"/>
      <c r="V5382" s="46"/>
      <c r="W5382" s="46"/>
      <c r="X5382" s="46"/>
      <c r="Y5382" s="46"/>
    </row>
    <row r="5383" spans="1:25" ht="15" customHeight="1" x14ac:dyDescent="0.2">
      <c r="A5383" s="46"/>
      <c r="B5383" s="263"/>
      <c r="C5383" s="263"/>
      <c r="D5383" s="263"/>
      <c r="E5383" s="263"/>
      <c r="F5383" s="263" t="s">
        <v>924</v>
      </c>
      <c r="G5383" s="289">
        <v>2.04</v>
      </c>
      <c r="H5383" s="263" t="s">
        <v>925</v>
      </c>
      <c r="I5383" s="289">
        <v>0</v>
      </c>
      <c r="J5383" s="263" t="s">
        <v>926</v>
      </c>
      <c r="K5383" s="289">
        <v>2.04</v>
      </c>
      <c r="O5383" s="46"/>
      <c r="P5383" s="46"/>
      <c r="Q5383" s="46"/>
      <c r="R5383" s="46"/>
      <c r="S5383" s="46"/>
      <c r="T5383" s="46"/>
      <c r="U5383" s="46"/>
      <c r="V5383" s="46"/>
      <c r="W5383" s="46"/>
      <c r="X5383" s="46"/>
      <c r="Y5383" s="46"/>
    </row>
    <row r="5384" spans="1:25" ht="15" customHeight="1" thickBot="1" x14ac:dyDescent="0.25">
      <c r="A5384" s="46"/>
      <c r="B5384" s="263"/>
      <c r="C5384" s="263"/>
      <c r="D5384" s="263"/>
      <c r="E5384" s="263"/>
      <c r="F5384" s="263" t="s">
        <v>927</v>
      </c>
      <c r="G5384" s="289">
        <v>0.97</v>
      </c>
      <c r="H5384" s="263"/>
      <c r="I5384" s="386" t="s">
        <v>928</v>
      </c>
      <c r="J5384" s="386"/>
      <c r="K5384" s="289">
        <v>5.67</v>
      </c>
      <c r="O5384" s="46"/>
      <c r="P5384" s="46"/>
      <c r="Q5384" s="46"/>
      <c r="R5384" s="46"/>
      <c r="S5384" s="46"/>
      <c r="T5384" s="46"/>
      <c r="U5384" s="46"/>
      <c r="V5384" s="46"/>
      <c r="W5384" s="46"/>
      <c r="X5384" s="46"/>
      <c r="Y5384" s="46"/>
    </row>
    <row r="5385" spans="1:25" ht="15" customHeight="1" thickTop="1" x14ac:dyDescent="0.2">
      <c r="A5385" s="46"/>
      <c r="B5385" s="278"/>
      <c r="C5385" s="278"/>
      <c r="D5385" s="278"/>
      <c r="E5385" s="278"/>
      <c r="F5385" s="278"/>
      <c r="G5385" s="278"/>
      <c r="H5385" s="278"/>
      <c r="I5385" s="278"/>
      <c r="J5385" s="278"/>
      <c r="K5385" s="278"/>
      <c r="O5385" s="46"/>
      <c r="P5385" s="46"/>
      <c r="Q5385" s="46"/>
      <c r="R5385" s="46"/>
      <c r="S5385" s="46"/>
      <c r="T5385" s="46"/>
      <c r="U5385" s="46"/>
      <c r="V5385" s="46"/>
      <c r="W5385" s="46"/>
      <c r="X5385" s="46"/>
      <c r="Y5385" s="46"/>
    </row>
    <row r="5386" spans="1:25" ht="15" customHeight="1" x14ac:dyDescent="0.2">
      <c r="A5386" s="46"/>
      <c r="B5386" s="259"/>
      <c r="C5386" s="267" t="s">
        <v>24</v>
      </c>
      <c r="D5386" s="259" t="s">
        <v>25</v>
      </c>
      <c r="E5386" s="259" t="s">
        <v>26</v>
      </c>
      <c r="F5386" s="387" t="s">
        <v>917</v>
      </c>
      <c r="G5386" s="387"/>
      <c r="H5386" s="271" t="s">
        <v>27</v>
      </c>
      <c r="I5386" s="267" t="s">
        <v>28</v>
      </c>
      <c r="J5386" s="267" t="s">
        <v>29</v>
      </c>
      <c r="K5386" s="267" t="s">
        <v>30</v>
      </c>
      <c r="O5386" s="46"/>
      <c r="P5386" s="46"/>
      <c r="Q5386" s="46"/>
      <c r="R5386" s="46"/>
      <c r="S5386" s="46"/>
      <c r="T5386" s="46"/>
      <c r="U5386" s="46"/>
      <c r="V5386" s="46"/>
      <c r="W5386" s="46"/>
      <c r="X5386" s="46"/>
      <c r="Y5386" s="46"/>
    </row>
    <row r="5387" spans="1:25" ht="15" customHeight="1" x14ac:dyDescent="0.2">
      <c r="A5387" s="46"/>
      <c r="B5387" s="260" t="s">
        <v>918</v>
      </c>
      <c r="C5387" s="275" t="s">
        <v>1736</v>
      </c>
      <c r="D5387" s="260" t="s">
        <v>47</v>
      </c>
      <c r="E5387" s="260" t="s">
        <v>1737</v>
      </c>
      <c r="F5387" s="388" t="s">
        <v>4032</v>
      </c>
      <c r="G5387" s="388"/>
      <c r="H5387" s="274" t="s">
        <v>83</v>
      </c>
      <c r="I5387" s="277">
        <v>1</v>
      </c>
      <c r="J5387" s="276">
        <v>10.4</v>
      </c>
      <c r="K5387" s="276">
        <v>10.4</v>
      </c>
      <c r="O5387" s="46"/>
      <c r="P5387" s="46"/>
      <c r="Q5387" s="46"/>
      <c r="R5387" s="46"/>
      <c r="S5387" s="46"/>
      <c r="T5387" s="46"/>
      <c r="U5387" s="46"/>
      <c r="V5387" s="46"/>
      <c r="W5387" s="46"/>
      <c r="X5387" s="46"/>
      <c r="Y5387" s="46"/>
    </row>
    <row r="5388" spans="1:25" ht="15" customHeight="1" x14ac:dyDescent="0.2">
      <c r="A5388" s="46"/>
      <c r="B5388" s="261" t="s">
        <v>953</v>
      </c>
      <c r="C5388" s="280" t="s">
        <v>954</v>
      </c>
      <c r="D5388" s="261" t="s">
        <v>47</v>
      </c>
      <c r="E5388" s="261" t="s">
        <v>955</v>
      </c>
      <c r="F5388" s="385" t="s">
        <v>3970</v>
      </c>
      <c r="G5388" s="385"/>
      <c r="H5388" s="279" t="s">
        <v>950</v>
      </c>
      <c r="I5388" s="282">
        <v>0.2114</v>
      </c>
      <c r="J5388" s="281">
        <v>34.46</v>
      </c>
      <c r="K5388" s="281">
        <v>7.28</v>
      </c>
      <c r="O5388" s="46"/>
      <c r="P5388" s="46"/>
      <c r="Q5388" s="46"/>
      <c r="R5388" s="46"/>
      <c r="S5388" s="46"/>
      <c r="T5388" s="46"/>
      <c r="U5388" s="46"/>
      <c r="V5388" s="46"/>
      <c r="W5388" s="46"/>
      <c r="X5388" s="46"/>
      <c r="Y5388" s="46"/>
    </row>
    <row r="5389" spans="1:25" ht="15" customHeight="1" x14ac:dyDescent="0.2">
      <c r="A5389" s="46"/>
      <c r="B5389" s="261" t="s">
        <v>953</v>
      </c>
      <c r="C5389" s="280" t="s">
        <v>957</v>
      </c>
      <c r="D5389" s="261" t="s">
        <v>47</v>
      </c>
      <c r="E5389" s="261" t="s">
        <v>958</v>
      </c>
      <c r="F5389" s="385" t="s">
        <v>3970</v>
      </c>
      <c r="G5389" s="385"/>
      <c r="H5389" s="279" t="s">
        <v>950</v>
      </c>
      <c r="I5389" s="282">
        <v>4.8000000000000001E-2</v>
      </c>
      <c r="J5389" s="281">
        <v>26.08</v>
      </c>
      <c r="K5389" s="281">
        <v>1.25</v>
      </c>
      <c r="O5389" s="46"/>
      <c r="P5389" s="46"/>
      <c r="Q5389" s="46"/>
      <c r="R5389" s="46"/>
      <c r="S5389" s="46"/>
      <c r="T5389" s="46"/>
      <c r="U5389" s="46"/>
      <c r="V5389" s="46"/>
      <c r="W5389" s="46"/>
      <c r="X5389" s="46"/>
      <c r="Y5389" s="46"/>
    </row>
    <row r="5390" spans="1:25" ht="15" customHeight="1" x14ac:dyDescent="0.2">
      <c r="A5390" s="46"/>
      <c r="B5390" s="262" t="s">
        <v>919</v>
      </c>
      <c r="C5390" s="284" t="s">
        <v>2133</v>
      </c>
      <c r="D5390" s="262" t="s">
        <v>47</v>
      </c>
      <c r="E5390" s="262" t="s">
        <v>2134</v>
      </c>
      <c r="F5390" s="389" t="s">
        <v>923</v>
      </c>
      <c r="G5390" s="389"/>
      <c r="H5390" s="283" t="s">
        <v>49</v>
      </c>
      <c r="I5390" s="286">
        <v>1.7857000000000001</v>
      </c>
      <c r="J5390" s="285">
        <v>1.05</v>
      </c>
      <c r="K5390" s="285">
        <v>1.87</v>
      </c>
      <c r="O5390" s="46"/>
      <c r="P5390" s="46"/>
      <c r="Q5390" s="46"/>
      <c r="R5390" s="46"/>
      <c r="S5390" s="46"/>
      <c r="T5390" s="46"/>
      <c r="U5390" s="46"/>
      <c r="V5390" s="46"/>
      <c r="W5390" s="46"/>
      <c r="X5390" s="46"/>
      <c r="Y5390" s="46"/>
    </row>
    <row r="5391" spans="1:25" ht="15" customHeight="1" x14ac:dyDescent="0.2">
      <c r="A5391" s="46"/>
      <c r="B5391" s="263"/>
      <c r="C5391" s="263"/>
      <c r="D5391" s="263"/>
      <c r="E5391" s="263"/>
      <c r="F5391" s="263" t="s">
        <v>924</v>
      </c>
      <c r="G5391" s="289">
        <v>7.61</v>
      </c>
      <c r="H5391" s="263" t="s">
        <v>925</v>
      </c>
      <c r="I5391" s="289">
        <v>0</v>
      </c>
      <c r="J5391" s="263" t="s">
        <v>926</v>
      </c>
      <c r="K5391" s="289">
        <v>7.61</v>
      </c>
      <c r="O5391" s="46"/>
      <c r="P5391" s="46"/>
      <c r="Q5391" s="46"/>
      <c r="R5391" s="46"/>
      <c r="S5391" s="46"/>
      <c r="T5391" s="46"/>
      <c r="U5391" s="46"/>
      <c r="V5391" s="46"/>
      <c r="W5391" s="46"/>
      <c r="X5391" s="46"/>
      <c r="Y5391" s="46"/>
    </row>
    <row r="5392" spans="1:25" ht="15" customHeight="1" thickBot="1" x14ac:dyDescent="0.25">
      <c r="A5392" s="46"/>
      <c r="B5392" s="263"/>
      <c r="C5392" s="263"/>
      <c r="D5392" s="263"/>
      <c r="E5392" s="263"/>
      <c r="F5392" s="263" t="s">
        <v>927</v>
      </c>
      <c r="G5392" s="289">
        <v>2.16</v>
      </c>
      <c r="H5392" s="263"/>
      <c r="I5392" s="386" t="s">
        <v>928</v>
      </c>
      <c r="J5392" s="386"/>
      <c r="K5392" s="289">
        <v>12.56</v>
      </c>
      <c r="O5392" s="46"/>
      <c r="P5392" s="46"/>
      <c r="Q5392" s="46"/>
      <c r="R5392" s="46"/>
      <c r="S5392" s="46"/>
      <c r="T5392" s="46"/>
      <c r="U5392" s="46"/>
      <c r="V5392" s="46"/>
      <c r="W5392" s="46"/>
      <c r="X5392" s="46"/>
      <c r="Y5392" s="46"/>
    </row>
    <row r="5393" spans="1:25" ht="15" customHeight="1" thickTop="1" x14ac:dyDescent="0.2">
      <c r="A5393" s="46"/>
      <c r="B5393" s="278"/>
      <c r="C5393" s="278"/>
      <c r="D5393" s="278"/>
      <c r="E5393" s="278"/>
      <c r="F5393" s="278"/>
      <c r="G5393" s="278"/>
      <c r="H5393" s="278"/>
      <c r="I5393" s="278"/>
      <c r="J5393" s="278"/>
      <c r="K5393" s="278"/>
      <c r="O5393" s="46"/>
      <c r="P5393" s="46"/>
      <c r="Q5393" s="46"/>
      <c r="R5393" s="46"/>
      <c r="S5393" s="46"/>
      <c r="T5393" s="46"/>
      <c r="U5393" s="46"/>
      <c r="V5393" s="46"/>
      <c r="W5393" s="46"/>
      <c r="X5393" s="46"/>
      <c r="Y5393" s="46"/>
    </row>
    <row r="5394" spans="1:25" ht="15" customHeight="1" x14ac:dyDescent="0.2">
      <c r="A5394" s="46"/>
      <c r="B5394" s="259"/>
      <c r="C5394" s="267" t="s">
        <v>24</v>
      </c>
      <c r="D5394" s="259" t="s">
        <v>25</v>
      </c>
      <c r="E5394" s="259" t="s">
        <v>26</v>
      </c>
      <c r="F5394" s="387" t="s">
        <v>917</v>
      </c>
      <c r="G5394" s="387"/>
      <c r="H5394" s="271" t="s">
        <v>27</v>
      </c>
      <c r="I5394" s="267" t="s">
        <v>28</v>
      </c>
      <c r="J5394" s="267" t="s">
        <v>29</v>
      </c>
      <c r="K5394" s="267" t="s">
        <v>30</v>
      </c>
      <c r="O5394" s="46"/>
      <c r="P5394" s="46"/>
      <c r="Q5394" s="46"/>
      <c r="R5394" s="46"/>
      <c r="S5394" s="46"/>
      <c r="T5394" s="46"/>
      <c r="U5394" s="46"/>
      <c r="V5394" s="46"/>
      <c r="W5394" s="46"/>
      <c r="X5394" s="46"/>
      <c r="Y5394" s="46"/>
    </row>
    <row r="5395" spans="1:25" ht="15" customHeight="1" x14ac:dyDescent="0.2">
      <c r="A5395" s="46"/>
      <c r="B5395" s="260" t="s">
        <v>918</v>
      </c>
      <c r="C5395" s="275" t="s">
        <v>2135</v>
      </c>
      <c r="D5395" s="260" t="s">
        <v>47</v>
      </c>
      <c r="E5395" s="260" t="s">
        <v>2136</v>
      </c>
      <c r="F5395" s="388" t="s">
        <v>4001</v>
      </c>
      <c r="G5395" s="388"/>
      <c r="H5395" s="274" t="s">
        <v>60</v>
      </c>
      <c r="I5395" s="277">
        <v>1</v>
      </c>
      <c r="J5395" s="276">
        <v>645.1</v>
      </c>
      <c r="K5395" s="276">
        <v>645.1</v>
      </c>
      <c r="O5395" s="46"/>
      <c r="P5395" s="46"/>
      <c r="Q5395" s="46"/>
      <c r="R5395" s="46"/>
      <c r="S5395" s="46"/>
      <c r="T5395" s="46"/>
      <c r="U5395" s="46"/>
      <c r="V5395" s="46"/>
      <c r="W5395" s="46"/>
      <c r="X5395" s="46"/>
      <c r="Y5395" s="46"/>
    </row>
    <row r="5396" spans="1:25" ht="15" customHeight="1" x14ac:dyDescent="0.2">
      <c r="A5396" s="46"/>
      <c r="B5396" s="261" t="s">
        <v>953</v>
      </c>
      <c r="C5396" s="280" t="s">
        <v>1629</v>
      </c>
      <c r="D5396" s="261" t="s">
        <v>47</v>
      </c>
      <c r="E5396" s="261" t="s">
        <v>1630</v>
      </c>
      <c r="F5396" s="385" t="s">
        <v>3985</v>
      </c>
      <c r="G5396" s="385"/>
      <c r="H5396" s="279" t="s">
        <v>1041</v>
      </c>
      <c r="I5396" s="282">
        <v>0.49309999999999998</v>
      </c>
      <c r="J5396" s="281">
        <v>0.37</v>
      </c>
      <c r="K5396" s="281">
        <v>0.18</v>
      </c>
      <c r="O5396" s="46"/>
      <c r="P5396" s="46"/>
      <c r="Q5396" s="46"/>
      <c r="R5396" s="46"/>
      <c r="S5396" s="46"/>
      <c r="T5396" s="46"/>
      <c r="U5396" s="46"/>
      <c r="V5396" s="46"/>
      <c r="W5396" s="46"/>
      <c r="X5396" s="46"/>
      <c r="Y5396" s="46"/>
    </row>
    <row r="5397" spans="1:25" ht="15" customHeight="1" x14ac:dyDescent="0.2">
      <c r="A5397" s="46"/>
      <c r="B5397" s="261" t="s">
        <v>953</v>
      </c>
      <c r="C5397" s="280" t="s">
        <v>1625</v>
      </c>
      <c r="D5397" s="261" t="s">
        <v>47</v>
      </c>
      <c r="E5397" s="261" t="s">
        <v>1626</v>
      </c>
      <c r="F5397" s="385" t="s">
        <v>3985</v>
      </c>
      <c r="G5397" s="385"/>
      <c r="H5397" s="279" t="s">
        <v>1035</v>
      </c>
      <c r="I5397" s="282">
        <v>1.1137999999999999</v>
      </c>
      <c r="J5397" s="281">
        <v>1.62</v>
      </c>
      <c r="K5397" s="281">
        <v>1.8</v>
      </c>
      <c r="O5397" s="46"/>
      <c r="P5397" s="46"/>
      <c r="Q5397" s="46"/>
      <c r="R5397" s="46"/>
      <c r="S5397" s="46"/>
      <c r="T5397" s="46"/>
      <c r="U5397" s="46"/>
      <c r="V5397" s="46"/>
      <c r="W5397" s="46"/>
      <c r="X5397" s="46"/>
      <c r="Y5397" s="46"/>
    </row>
    <row r="5398" spans="1:25" ht="15" customHeight="1" x14ac:dyDescent="0.2">
      <c r="A5398" s="46"/>
      <c r="B5398" s="261" t="s">
        <v>953</v>
      </c>
      <c r="C5398" s="280" t="s">
        <v>1627</v>
      </c>
      <c r="D5398" s="261" t="s">
        <v>47</v>
      </c>
      <c r="E5398" s="261" t="s">
        <v>1628</v>
      </c>
      <c r="F5398" s="385" t="s">
        <v>3970</v>
      </c>
      <c r="G5398" s="385"/>
      <c r="H5398" s="279" t="s">
        <v>950</v>
      </c>
      <c r="I5398" s="282">
        <v>1.6069</v>
      </c>
      <c r="J5398" s="281">
        <v>29.32</v>
      </c>
      <c r="K5398" s="281">
        <v>47.11</v>
      </c>
      <c r="O5398" s="46"/>
      <c r="P5398" s="46"/>
      <c r="Q5398" s="46"/>
      <c r="R5398" s="46"/>
      <c r="S5398" s="46"/>
      <c r="T5398" s="46"/>
      <c r="U5398" s="46"/>
      <c r="V5398" s="46"/>
      <c r="W5398" s="46"/>
      <c r="X5398" s="46"/>
      <c r="Y5398" s="46"/>
    </row>
    <row r="5399" spans="1:25" ht="15" customHeight="1" x14ac:dyDescent="0.2">
      <c r="A5399" s="46"/>
      <c r="B5399" s="261" t="s">
        <v>953</v>
      </c>
      <c r="C5399" s="280" t="s">
        <v>1019</v>
      </c>
      <c r="D5399" s="261" t="s">
        <v>47</v>
      </c>
      <c r="E5399" s="261" t="s">
        <v>1020</v>
      </c>
      <c r="F5399" s="385" t="s">
        <v>3970</v>
      </c>
      <c r="G5399" s="385"/>
      <c r="H5399" s="279" t="s">
        <v>950</v>
      </c>
      <c r="I5399" s="282">
        <v>2.5491999999999999</v>
      </c>
      <c r="J5399" s="281">
        <v>24.73</v>
      </c>
      <c r="K5399" s="281">
        <v>63.04</v>
      </c>
      <c r="O5399" s="46"/>
      <c r="P5399" s="46"/>
      <c r="Q5399" s="46"/>
      <c r="R5399" s="46"/>
      <c r="S5399" s="46"/>
      <c r="T5399" s="46"/>
      <c r="U5399" s="46"/>
      <c r="V5399" s="46"/>
      <c r="W5399" s="46"/>
      <c r="X5399" s="46"/>
      <c r="Y5399" s="46"/>
    </row>
    <row r="5400" spans="1:25" ht="15" customHeight="1" x14ac:dyDescent="0.2">
      <c r="A5400" s="46"/>
      <c r="B5400" s="262" t="s">
        <v>919</v>
      </c>
      <c r="C5400" s="284" t="s">
        <v>1901</v>
      </c>
      <c r="D5400" s="262" t="s">
        <v>47</v>
      </c>
      <c r="E5400" s="262" t="s">
        <v>1902</v>
      </c>
      <c r="F5400" s="389" t="s">
        <v>923</v>
      </c>
      <c r="G5400" s="389"/>
      <c r="H5400" s="283" t="s">
        <v>60</v>
      </c>
      <c r="I5400" s="286">
        <v>0.63019999999999998</v>
      </c>
      <c r="J5400" s="285">
        <v>162.09</v>
      </c>
      <c r="K5400" s="285">
        <v>102.14</v>
      </c>
      <c r="O5400" s="46"/>
      <c r="P5400" s="46"/>
      <c r="Q5400" s="46"/>
      <c r="R5400" s="46"/>
      <c r="S5400" s="46"/>
      <c r="T5400" s="46"/>
      <c r="U5400" s="46"/>
      <c r="V5400" s="46"/>
      <c r="W5400" s="46"/>
      <c r="X5400" s="46"/>
      <c r="Y5400" s="46"/>
    </row>
    <row r="5401" spans="1:25" ht="15" customHeight="1" x14ac:dyDescent="0.2">
      <c r="A5401" s="46"/>
      <c r="B5401" s="262" t="s">
        <v>919</v>
      </c>
      <c r="C5401" s="284" t="s">
        <v>1895</v>
      </c>
      <c r="D5401" s="262" t="s">
        <v>47</v>
      </c>
      <c r="E5401" s="262" t="s">
        <v>1896</v>
      </c>
      <c r="F5401" s="389" t="s">
        <v>923</v>
      </c>
      <c r="G5401" s="389"/>
      <c r="H5401" s="283" t="s">
        <v>97</v>
      </c>
      <c r="I5401" s="286">
        <v>15.125500000000001</v>
      </c>
      <c r="J5401" s="285">
        <v>0.96</v>
      </c>
      <c r="K5401" s="285">
        <v>14.52</v>
      </c>
      <c r="O5401" s="46"/>
      <c r="P5401" s="46"/>
      <c r="Q5401" s="46"/>
      <c r="R5401" s="46"/>
      <c r="S5401" s="46"/>
      <c r="T5401" s="46"/>
      <c r="U5401" s="46"/>
      <c r="V5401" s="46"/>
      <c r="W5401" s="46"/>
      <c r="X5401" s="46"/>
      <c r="Y5401" s="46"/>
    </row>
    <row r="5402" spans="1:25" ht="15" customHeight="1" x14ac:dyDescent="0.2">
      <c r="A5402" s="46"/>
      <c r="B5402" s="262" t="s">
        <v>919</v>
      </c>
      <c r="C5402" s="284" t="s">
        <v>2137</v>
      </c>
      <c r="D5402" s="262" t="s">
        <v>47</v>
      </c>
      <c r="E5402" s="262" t="s">
        <v>2138</v>
      </c>
      <c r="F5402" s="389" t="s">
        <v>923</v>
      </c>
      <c r="G5402" s="389"/>
      <c r="H5402" s="283" t="s">
        <v>60</v>
      </c>
      <c r="I5402" s="286">
        <v>0.58819999999999995</v>
      </c>
      <c r="J5402" s="285">
        <v>129.19999999999999</v>
      </c>
      <c r="K5402" s="285">
        <v>75.989999999999995</v>
      </c>
      <c r="O5402" s="46"/>
      <c r="P5402" s="46"/>
      <c r="Q5402" s="46"/>
      <c r="R5402" s="46"/>
      <c r="S5402" s="46"/>
      <c r="T5402" s="46"/>
      <c r="U5402" s="46"/>
      <c r="V5402" s="46"/>
      <c r="W5402" s="46"/>
      <c r="X5402" s="46"/>
      <c r="Y5402" s="46"/>
    </row>
    <row r="5403" spans="1:25" ht="15" customHeight="1" x14ac:dyDescent="0.2">
      <c r="A5403" s="46"/>
      <c r="B5403" s="262" t="s">
        <v>919</v>
      </c>
      <c r="C5403" s="284" t="s">
        <v>1631</v>
      </c>
      <c r="D5403" s="262" t="s">
        <v>47</v>
      </c>
      <c r="E5403" s="262" t="s">
        <v>1632</v>
      </c>
      <c r="F5403" s="389" t="s">
        <v>923</v>
      </c>
      <c r="G5403" s="389"/>
      <c r="H5403" s="283" t="s">
        <v>97</v>
      </c>
      <c r="I5403" s="286">
        <v>420.15269999999998</v>
      </c>
      <c r="J5403" s="285">
        <v>0.81</v>
      </c>
      <c r="K5403" s="285">
        <v>340.32</v>
      </c>
      <c r="O5403" s="46"/>
      <c r="P5403" s="46"/>
      <c r="Q5403" s="46"/>
      <c r="R5403" s="46"/>
      <c r="S5403" s="46"/>
      <c r="T5403" s="46"/>
      <c r="U5403" s="46"/>
      <c r="V5403" s="46"/>
      <c r="W5403" s="46"/>
      <c r="X5403" s="46"/>
      <c r="Y5403" s="46"/>
    </row>
    <row r="5404" spans="1:25" ht="15" customHeight="1" x14ac:dyDescent="0.2">
      <c r="A5404" s="46"/>
      <c r="B5404" s="263"/>
      <c r="C5404" s="263"/>
      <c r="D5404" s="263"/>
      <c r="E5404" s="263"/>
      <c r="F5404" s="263" t="s">
        <v>924</v>
      </c>
      <c r="G5404" s="289">
        <v>94.75</v>
      </c>
      <c r="H5404" s="263" t="s">
        <v>925</v>
      </c>
      <c r="I5404" s="289">
        <v>0</v>
      </c>
      <c r="J5404" s="263" t="s">
        <v>926</v>
      </c>
      <c r="K5404" s="289">
        <v>94.75</v>
      </c>
      <c r="O5404" s="46"/>
      <c r="P5404" s="46"/>
      <c r="Q5404" s="46"/>
      <c r="R5404" s="46"/>
      <c r="S5404" s="46"/>
      <c r="T5404" s="46"/>
      <c r="U5404" s="46"/>
      <c r="V5404" s="46"/>
      <c r="W5404" s="46"/>
      <c r="X5404" s="46"/>
      <c r="Y5404" s="46"/>
    </row>
    <row r="5405" spans="1:25" ht="15" customHeight="1" thickBot="1" x14ac:dyDescent="0.25">
      <c r="A5405" s="46"/>
      <c r="B5405" s="263"/>
      <c r="C5405" s="263"/>
      <c r="D5405" s="263"/>
      <c r="E5405" s="263"/>
      <c r="F5405" s="263" t="s">
        <v>927</v>
      </c>
      <c r="G5405" s="289">
        <v>134.24</v>
      </c>
      <c r="H5405" s="263"/>
      <c r="I5405" s="386" t="s">
        <v>928</v>
      </c>
      <c r="J5405" s="386"/>
      <c r="K5405" s="289">
        <v>779.34</v>
      </c>
      <c r="O5405" s="46"/>
      <c r="P5405" s="46"/>
      <c r="Q5405" s="46"/>
      <c r="R5405" s="46"/>
      <c r="S5405" s="46"/>
      <c r="T5405" s="46"/>
      <c r="U5405" s="46"/>
      <c r="V5405" s="46"/>
      <c r="W5405" s="46"/>
      <c r="X5405" s="46"/>
      <c r="Y5405" s="46"/>
    </row>
    <row r="5406" spans="1:25" ht="15" customHeight="1" thickTop="1" x14ac:dyDescent="0.2">
      <c r="A5406" s="46"/>
      <c r="B5406" s="278"/>
      <c r="C5406" s="278"/>
      <c r="D5406" s="278"/>
      <c r="E5406" s="278"/>
      <c r="F5406" s="278"/>
      <c r="G5406" s="278"/>
      <c r="H5406" s="278"/>
      <c r="I5406" s="278"/>
      <c r="J5406" s="278"/>
      <c r="K5406" s="278"/>
      <c r="O5406" s="46"/>
      <c r="P5406" s="46"/>
      <c r="Q5406" s="46"/>
      <c r="R5406" s="46"/>
      <c r="S5406" s="46"/>
      <c r="T5406" s="46"/>
      <c r="U5406" s="46"/>
      <c r="V5406" s="46"/>
      <c r="W5406" s="46"/>
      <c r="X5406" s="46"/>
      <c r="Y5406" s="46"/>
    </row>
    <row r="5407" spans="1:25" ht="15" customHeight="1" x14ac:dyDescent="0.2">
      <c r="A5407" s="46"/>
      <c r="B5407" s="259"/>
      <c r="C5407" s="267" t="s">
        <v>24</v>
      </c>
      <c r="D5407" s="259" t="s">
        <v>25</v>
      </c>
      <c r="E5407" s="259" t="s">
        <v>26</v>
      </c>
      <c r="F5407" s="387" t="s">
        <v>917</v>
      </c>
      <c r="G5407" s="387"/>
      <c r="H5407" s="271" t="s">
        <v>27</v>
      </c>
      <c r="I5407" s="267" t="s">
        <v>28</v>
      </c>
      <c r="J5407" s="267" t="s">
        <v>29</v>
      </c>
      <c r="K5407" s="267" t="s">
        <v>30</v>
      </c>
      <c r="O5407" s="46"/>
      <c r="P5407" s="46"/>
      <c r="Q5407" s="46"/>
      <c r="R5407" s="46"/>
      <c r="S5407" s="46"/>
      <c r="T5407" s="46"/>
      <c r="U5407" s="46"/>
      <c r="V5407" s="46"/>
      <c r="W5407" s="46"/>
      <c r="X5407" s="46"/>
      <c r="Y5407" s="46"/>
    </row>
    <row r="5408" spans="1:25" ht="15" customHeight="1" x14ac:dyDescent="0.2">
      <c r="A5408" s="46"/>
      <c r="B5408" s="260" t="s">
        <v>918</v>
      </c>
      <c r="C5408" s="275" t="s">
        <v>1210</v>
      </c>
      <c r="D5408" s="260" t="s">
        <v>47</v>
      </c>
      <c r="E5408" s="260" t="s">
        <v>1211</v>
      </c>
      <c r="F5408" s="388" t="s">
        <v>4001</v>
      </c>
      <c r="G5408" s="388"/>
      <c r="H5408" s="274" t="s">
        <v>60</v>
      </c>
      <c r="I5408" s="277">
        <v>1</v>
      </c>
      <c r="J5408" s="276">
        <v>1028.46</v>
      </c>
      <c r="K5408" s="276">
        <v>1028.46</v>
      </c>
      <c r="O5408" s="46"/>
      <c r="P5408" s="46"/>
      <c r="Q5408" s="46"/>
      <c r="R5408" s="46"/>
      <c r="S5408" s="46"/>
      <c r="T5408" s="46"/>
      <c r="U5408" s="46"/>
      <c r="V5408" s="46"/>
      <c r="W5408" s="46"/>
      <c r="X5408" s="46"/>
      <c r="Y5408" s="46"/>
    </row>
    <row r="5409" spans="1:25" ht="15" customHeight="1" x14ac:dyDescent="0.2">
      <c r="A5409" s="46"/>
      <c r="B5409" s="261" t="s">
        <v>953</v>
      </c>
      <c r="C5409" s="280" t="s">
        <v>2135</v>
      </c>
      <c r="D5409" s="261" t="s">
        <v>47</v>
      </c>
      <c r="E5409" s="261" t="s">
        <v>2136</v>
      </c>
      <c r="F5409" s="385" t="s">
        <v>4001</v>
      </c>
      <c r="G5409" s="385"/>
      <c r="H5409" s="279" t="s">
        <v>60</v>
      </c>
      <c r="I5409" s="282">
        <v>1.2030000000000001</v>
      </c>
      <c r="J5409" s="281">
        <v>645.1</v>
      </c>
      <c r="K5409" s="281">
        <v>776.05</v>
      </c>
      <c r="O5409" s="46"/>
      <c r="P5409" s="46"/>
      <c r="Q5409" s="46"/>
      <c r="R5409" s="46"/>
      <c r="S5409" s="46"/>
      <c r="T5409" s="46"/>
      <c r="U5409" s="46"/>
      <c r="V5409" s="46"/>
      <c r="W5409" s="46"/>
      <c r="X5409" s="46"/>
      <c r="Y5409" s="46"/>
    </row>
    <row r="5410" spans="1:25" ht="15" customHeight="1" x14ac:dyDescent="0.2">
      <c r="A5410" s="46"/>
      <c r="B5410" s="261" t="s">
        <v>953</v>
      </c>
      <c r="C5410" s="280" t="s">
        <v>1019</v>
      </c>
      <c r="D5410" s="261" t="s">
        <v>47</v>
      </c>
      <c r="E5410" s="261" t="s">
        <v>1020</v>
      </c>
      <c r="F5410" s="385" t="s">
        <v>3970</v>
      </c>
      <c r="G5410" s="385"/>
      <c r="H5410" s="279" t="s">
        <v>950</v>
      </c>
      <c r="I5410" s="282">
        <v>3.2313000000000001</v>
      </c>
      <c r="J5410" s="281">
        <v>24.73</v>
      </c>
      <c r="K5410" s="281">
        <v>79.91</v>
      </c>
      <c r="O5410" s="46"/>
      <c r="P5410" s="46"/>
      <c r="Q5410" s="46"/>
      <c r="R5410" s="46"/>
      <c r="S5410" s="46"/>
      <c r="T5410" s="46"/>
      <c r="U5410" s="46"/>
      <c r="V5410" s="46"/>
      <c r="W5410" s="46"/>
      <c r="X5410" s="46"/>
      <c r="Y5410" s="46"/>
    </row>
    <row r="5411" spans="1:25" ht="15" customHeight="1" x14ac:dyDescent="0.2">
      <c r="A5411" s="46"/>
      <c r="B5411" s="261" t="s">
        <v>953</v>
      </c>
      <c r="C5411" s="280" t="s">
        <v>1086</v>
      </c>
      <c r="D5411" s="261" t="s">
        <v>47</v>
      </c>
      <c r="E5411" s="261" t="s">
        <v>1087</v>
      </c>
      <c r="F5411" s="385" t="s">
        <v>3970</v>
      </c>
      <c r="G5411" s="385"/>
      <c r="H5411" s="279" t="s">
        <v>950</v>
      </c>
      <c r="I5411" s="282">
        <v>4.8468999999999998</v>
      </c>
      <c r="J5411" s="281">
        <v>35.590000000000003</v>
      </c>
      <c r="K5411" s="281">
        <v>172.5</v>
      </c>
      <c r="O5411" s="46"/>
      <c r="P5411" s="46"/>
      <c r="Q5411" s="46"/>
      <c r="R5411" s="46"/>
      <c r="S5411" s="46"/>
      <c r="T5411" s="46"/>
      <c r="U5411" s="46"/>
      <c r="V5411" s="46"/>
      <c r="W5411" s="46"/>
      <c r="X5411" s="46"/>
      <c r="Y5411" s="46"/>
    </row>
    <row r="5412" spans="1:25" ht="15" customHeight="1" x14ac:dyDescent="0.2">
      <c r="A5412" s="46"/>
      <c r="B5412" s="263"/>
      <c r="C5412" s="263"/>
      <c r="D5412" s="263"/>
      <c r="E5412" s="263"/>
      <c r="F5412" s="263" t="s">
        <v>924</v>
      </c>
      <c r="G5412" s="289">
        <v>332.58</v>
      </c>
      <c r="H5412" s="263" t="s">
        <v>925</v>
      </c>
      <c r="I5412" s="289">
        <v>0</v>
      </c>
      <c r="J5412" s="263" t="s">
        <v>926</v>
      </c>
      <c r="K5412" s="289">
        <v>332.58</v>
      </c>
      <c r="O5412" s="46"/>
      <c r="P5412" s="46"/>
      <c r="Q5412" s="46"/>
      <c r="R5412" s="46"/>
      <c r="S5412" s="46"/>
      <c r="T5412" s="46"/>
      <c r="U5412" s="46"/>
      <c r="V5412" s="46"/>
      <c r="W5412" s="46"/>
      <c r="X5412" s="46"/>
      <c r="Y5412" s="46"/>
    </row>
    <row r="5413" spans="1:25" ht="15" customHeight="1" thickBot="1" x14ac:dyDescent="0.25">
      <c r="A5413" s="46"/>
      <c r="B5413" s="263"/>
      <c r="C5413" s="263"/>
      <c r="D5413" s="263"/>
      <c r="E5413" s="263"/>
      <c r="F5413" s="263" t="s">
        <v>927</v>
      </c>
      <c r="G5413" s="289">
        <v>214.02</v>
      </c>
      <c r="H5413" s="263"/>
      <c r="I5413" s="386" t="s">
        <v>928</v>
      </c>
      <c r="J5413" s="386"/>
      <c r="K5413" s="289">
        <v>1242.48</v>
      </c>
      <c r="O5413" s="46"/>
      <c r="P5413" s="46"/>
      <c r="Q5413" s="46"/>
      <c r="R5413" s="46"/>
      <c r="S5413" s="46"/>
      <c r="T5413" s="46"/>
      <c r="U5413" s="46"/>
      <c r="V5413" s="46"/>
      <c r="W5413" s="46"/>
      <c r="X5413" s="46"/>
      <c r="Y5413" s="46"/>
    </row>
    <row r="5414" spans="1:25" ht="15" customHeight="1" thickTop="1" x14ac:dyDescent="0.2">
      <c r="A5414" s="46"/>
      <c r="B5414" s="278"/>
      <c r="C5414" s="278"/>
      <c r="D5414" s="278"/>
      <c r="E5414" s="278"/>
      <c r="F5414" s="278"/>
      <c r="G5414" s="278"/>
      <c r="H5414" s="278"/>
      <c r="I5414" s="278"/>
      <c r="J5414" s="278"/>
      <c r="K5414" s="278"/>
      <c r="O5414" s="46"/>
      <c r="P5414" s="46"/>
      <c r="Q5414" s="46"/>
      <c r="R5414" s="46"/>
      <c r="S5414" s="46"/>
      <c r="T5414" s="46"/>
      <c r="U5414" s="46"/>
      <c r="V5414" s="46"/>
      <c r="W5414" s="46"/>
      <c r="X5414" s="46"/>
      <c r="Y5414" s="46"/>
    </row>
    <row r="5415" spans="1:25" ht="15" customHeight="1" x14ac:dyDescent="0.2">
      <c r="A5415" s="46"/>
      <c r="B5415" s="259"/>
      <c r="C5415" s="267" t="s">
        <v>24</v>
      </c>
      <c r="D5415" s="259" t="s">
        <v>25</v>
      </c>
      <c r="E5415" s="259" t="s">
        <v>26</v>
      </c>
      <c r="F5415" s="387" t="s">
        <v>917</v>
      </c>
      <c r="G5415" s="387"/>
      <c r="H5415" s="271" t="s">
        <v>27</v>
      </c>
      <c r="I5415" s="267" t="s">
        <v>28</v>
      </c>
      <c r="J5415" s="267" t="s">
        <v>29</v>
      </c>
      <c r="K5415" s="267" t="s">
        <v>30</v>
      </c>
      <c r="O5415" s="46"/>
      <c r="P5415" s="46"/>
      <c r="Q5415" s="46"/>
      <c r="R5415" s="46"/>
      <c r="S5415" s="46"/>
      <c r="T5415" s="46"/>
      <c r="U5415" s="46"/>
      <c r="V5415" s="46"/>
      <c r="W5415" s="46"/>
      <c r="X5415" s="46"/>
      <c r="Y5415" s="46"/>
    </row>
    <row r="5416" spans="1:25" ht="15" customHeight="1" x14ac:dyDescent="0.2">
      <c r="A5416" s="46"/>
      <c r="B5416" s="260" t="s">
        <v>918</v>
      </c>
      <c r="C5416" s="275" t="s">
        <v>1204</v>
      </c>
      <c r="D5416" s="260" t="s">
        <v>47</v>
      </c>
      <c r="E5416" s="260" t="s">
        <v>1205</v>
      </c>
      <c r="F5416" s="388" t="s">
        <v>4001</v>
      </c>
      <c r="G5416" s="388"/>
      <c r="H5416" s="274" t="s">
        <v>60</v>
      </c>
      <c r="I5416" s="277">
        <v>1</v>
      </c>
      <c r="J5416" s="276">
        <v>1162.18</v>
      </c>
      <c r="K5416" s="276">
        <v>1162.18</v>
      </c>
      <c r="O5416" s="46"/>
      <c r="P5416" s="46"/>
      <c r="Q5416" s="46"/>
      <c r="R5416" s="46"/>
      <c r="S5416" s="46"/>
      <c r="T5416" s="46"/>
      <c r="U5416" s="46"/>
      <c r="V5416" s="46"/>
      <c r="W5416" s="46"/>
      <c r="X5416" s="46"/>
      <c r="Y5416" s="46"/>
    </row>
    <row r="5417" spans="1:25" ht="15" customHeight="1" x14ac:dyDescent="0.2">
      <c r="A5417" s="46"/>
      <c r="B5417" s="261" t="s">
        <v>953</v>
      </c>
      <c r="C5417" s="280" t="s">
        <v>2135</v>
      </c>
      <c r="D5417" s="261" t="s">
        <v>47</v>
      </c>
      <c r="E5417" s="261" t="s">
        <v>2136</v>
      </c>
      <c r="F5417" s="385" t="s">
        <v>4001</v>
      </c>
      <c r="G5417" s="385"/>
      <c r="H5417" s="279" t="s">
        <v>60</v>
      </c>
      <c r="I5417" s="282">
        <v>1.2030000000000001</v>
      </c>
      <c r="J5417" s="281">
        <v>645.1</v>
      </c>
      <c r="K5417" s="281">
        <v>776.05</v>
      </c>
      <c r="O5417" s="46"/>
      <c r="P5417" s="46"/>
      <c r="Q5417" s="46"/>
      <c r="R5417" s="46"/>
      <c r="S5417" s="46"/>
      <c r="T5417" s="46"/>
      <c r="U5417" s="46"/>
      <c r="V5417" s="46"/>
      <c r="W5417" s="46"/>
      <c r="X5417" s="46"/>
      <c r="Y5417" s="46"/>
    </row>
    <row r="5418" spans="1:25" ht="15" customHeight="1" x14ac:dyDescent="0.2">
      <c r="A5418" s="46"/>
      <c r="B5418" s="261" t="s">
        <v>953</v>
      </c>
      <c r="C5418" s="280" t="s">
        <v>1086</v>
      </c>
      <c r="D5418" s="261" t="s">
        <v>47</v>
      </c>
      <c r="E5418" s="261" t="s">
        <v>1087</v>
      </c>
      <c r="F5418" s="385" t="s">
        <v>3970</v>
      </c>
      <c r="G5418" s="385"/>
      <c r="H5418" s="279" t="s">
        <v>950</v>
      </c>
      <c r="I5418" s="282">
        <v>7.4147999999999996</v>
      </c>
      <c r="J5418" s="281">
        <v>35.590000000000003</v>
      </c>
      <c r="K5418" s="281">
        <v>263.89</v>
      </c>
      <c r="O5418" s="46"/>
      <c r="P5418" s="46"/>
      <c r="Q5418" s="46"/>
      <c r="R5418" s="46"/>
      <c r="S5418" s="46"/>
      <c r="T5418" s="46"/>
      <c r="U5418" s="46"/>
      <c r="V5418" s="46"/>
      <c r="W5418" s="46"/>
      <c r="X5418" s="46"/>
      <c r="Y5418" s="46"/>
    </row>
    <row r="5419" spans="1:25" ht="15" customHeight="1" x14ac:dyDescent="0.2">
      <c r="A5419" s="46"/>
      <c r="B5419" s="261" t="s">
        <v>953</v>
      </c>
      <c r="C5419" s="280" t="s">
        <v>1019</v>
      </c>
      <c r="D5419" s="261" t="s">
        <v>47</v>
      </c>
      <c r="E5419" s="261" t="s">
        <v>1020</v>
      </c>
      <c r="F5419" s="385" t="s">
        <v>3970</v>
      </c>
      <c r="G5419" s="385"/>
      <c r="H5419" s="279" t="s">
        <v>950</v>
      </c>
      <c r="I5419" s="282">
        <v>4.9432</v>
      </c>
      <c r="J5419" s="281">
        <v>24.73</v>
      </c>
      <c r="K5419" s="281">
        <v>122.24</v>
      </c>
      <c r="O5419" s="46"/>
      <c r="P5419" s="46"/>
      <c r="Q5419" s="46"/>
      <c r="R5419" s="46"/>
      <c r="S5419" s="46"/>
      <c r="T5419" s="46"/>
      <c r="U5419" s="46"/>
      <c r="V5419" s="46"/>
      <c r="W5419" s="46"/>
      <c r="X5419" s="46"/>
      <c r="Y5419" s="46"/>
    </row>
    <row r="5420" spans="1:25" ht="15" customHeight="1" x14ac:dyDescent="0.2">
      <c r="A5420" s="46"/>
      <c r="B5420" s="263"/>
      <c r="C5420" s="263"/>
      <c r="D5420" s="263"/>
      <c r="E5420" s="263"/>
      <c r="F5420" s="263" t="s">
        <v>924</v>
      </c>
      <c r="G5420" s="289">
        <v>448.4</v>
      </c>
      <c r="H5420" s="263" t="s">
        <v>925</v>
      </c>
      <c r="I5420" s="289">
        <v>0</v>
      </c>
      <c r="J5420" s="263" t="s">
        <v>926</v>
      </c>
      <c r="K5420" s="289">
        <v>448.4</v>
      </c>
      <c r="O5420" s="46"/>
      <c r="P5420" s="46"/>
      <c r="Q5420" s="46"/>
      <c r="R5420" s="46"/>
      <c r="S5420" s="46"/>
      <c r="T5420" s="46"/>
      <c r="U5420" s="46"/>
      <c r="V5420" s="46"/>
      <c r="W5420" s="46"/>
      <c r="X5420" s="46"/>
      <c r="Y5420" s="46"/>
    </row>
    <row r="5421" spans="1:25" ht="15" customHeight="1" thickBot="1" x14ac:dyDescent="0.25">
      <c r="A5421" s="46"/>
      <c r="B5421" s="263"/>
      <c r="C5421" s="263"/>
      <c r="D5421" s="263"/>
      <c r="E5421" s="263"/>
      <c r="F5421" s="263" t="s">
        <v>927</v>
      </c>
      <c r="G5421" s="289">
        <v>241.84</v>
      </c>
      <c r="H5421" s="263"/>
      <c r="I5421" s="386" t="s">
        <v>928</v>
      </c>
      <c r="J5421" s="386"/>
      <c r="K5421" s="289">
        <v>1404.02</v>
      </c>
      <c r="O5421" s="46"/>
      <c r="P5421" s="46"/>
      <c r="Q5421" s="46"/>
      <c r="R5421" s="46"/>
      <c r="S5421" s="46"/>
      <c r="T5421" s="46"/>
      <c r="U5421" s="46"/>
      <c r="V5421" s="46"/>
      <c r="W5421" s="46"/>
      <c r="X5421" s="46"/>
      <c r="Y5421" s="46"/>
    </row>
    <row r="5422" spans="1:25" ht="15" customHeight="1" thickTop="1" x14ac:dyDescent="0.2">
      <c r="A5422" s="46"/>
      <c r="B5422" s="278"/>
      <c r="C5422" s="278"/>
      <c r="D5422" s="278"/>
      <c r="E5422" s="278"/>
      <c r="F5422" s="278"/>
      <c r="G5422" s="278"/>
      <c r="H5422" s="278"/>
      <c r="I5422" s="278"/>
      <c r="J5422" s="278"/>
      <c r="K5422" s="278"/>
      <c r="O5422" s="46"/>
      <c r="P5422" s="46"/>
      <c r="Q5422" s="46"/>
      <c r="R5422" s="46"/>
      <c r="S5422" s="46"/>
      <c r="T5422" s="46"/>
      <c r="U5422" s="46"/>
      <c r="V5422" s="46"/>
      <c r="W5422" s="46"/>
      <c r="X5422" s="46"/>
      <c r="Y5422" s="46"/>
    </row>
    <row r="5423" spans="1:25" ht="15" customHeight="1" x14ac:dyDescent="0.2">
      <c r="A5423" s="46"/>
      <c r="B5423" s="259"/>
      <c r="C5423" s="267" t="s">
        <v>24</v>
      </c>
      <c r="D5423" s="259" t="s">
        <v>25</v>
      </c>
      <c r="E5423" s="259" t="s">
        <v>26</v>
      </c>
      <c r="F5423" s="387" t="s">
        <v>917</v>
      </c>
      <c r="G5423" s="387"/>
      <c r="H5423" s="271" t="s">
        <v>27</v>
      </c>
      <c r="I5423" s="267" t="s">
        <v>28</v>
      </c>
      <c r="J5423" s="267" t="s">
        <v>29</v>
      </c>
      <c r="K5423" s="267" t="s">
        <v>30</v>
      </c>
      <c r="O5423" s="46"/>
      <c r="P5423" s="46"/>
      <c r="Q5423" s="46"/>
      <c r="R5423" s="46"/>
      <c r="S5423" s="46"/>
      <c r="T5423" s="46"/>
      <c r="U5423" s="46"/>
      <c r="V5423" s="46"/>
      <c r="W5423" s="46"/>
      <c r="X5423" s="46"/>
      <c r="Y5423" s="46"/>
    </row>
    <row r="5424" spans="1:25" ht="15" customHeight="1" x14ac:dyDescent="0.2">
      <c r="A5424" s="46"/>
      <c r="B5424" s="260" t="s">
        <v>918</v>
      </c>
      <c r="C5424" s="275" t="s">
        <v>3088</v>
      </c>
      <c r="D5424" s="260" t="s">
        <v>47</v>
      </c>
      <c r="E5424" s="260" t="s">
        <v>3089</v>
      </c>
      <c r="F5424" s="388" t="s">
        <v>4001</v>
      </c>
      <c r="G5424" s="388"/>
      <c r="H5424" s="274" t="s">
        <v>60</v>
      </c>
      <c r="I5424" s="277">
        <v>1</v>
      </c>
      <c r="J5424" s="276">
        <v>1208.1400000000001</v>
      </c>
      <c r="K5424" s="276">
        <v>1208.1400000000001</v>
      </c>
      <c r="O5424" s="46"/>
      <c r="P5424" s="46"/>
      <c r="Q5424" s="46"/>
      <c r="R5424" s="46"/>
      <c r="S5424" s="46"/>
      <c r="T5424" s="46"/>
      <c r="U5424" s="46"/>
      <c r="V5424" s="46"/>
      <c r="W5424" s="46"/>
      <c r="X5424" s="46"/>
      <c r="Y5424" s="46"/>
    </row>
    <row r="5425" spans="1:25" ht="15" customHeight="1" x14ac:dyDescent="0.2">
      <c r="A5425" s="46"/>
      <c r="B5425" s="261" t="s">
        <v>953</v>
      </c>
      <c r="C5425" s="280" t="s">
        <v>1086</v>
      </c>
      <c r="D5425" s="261" t="s">
        <v>47</v>
      </c>
      <c r="E5425" s="261" t="s">
        <v>1087</v>
      </c>
      <c r="F5425" s="385" t="s">
        <v>3970</v>
      </c>
      <c r="G5425" s="385"/>
      <c r="H5425" s="279" t="s">
        <v>950</v>
      </c>
      <c r="I5425" s="282">
        <v>8.2972999999999999</v>
      </c>
      <c r="J5425" s="281">
        <v>35.590000000000003</v>
      </c>
      <c r="K5425" s="281">
        <v>295.3</v>
      </c>
      <c r="O5425" s="46"/>
      <c r="P5425" s="46"/>
      <c r="Q5425" s="46"/>
      <c r="R5425" s="46"/>
      <c r="S5425" s="46"/>
      <c r="T5425" s="46"/>
      <c r="U5425" s="46"/>
      <c r="V5425" s="46"/>
      <c r="W5425" s="46"/>
      <c r="X5425" s="46"/>
      <c r="Y5425" s="46"/>
    </row>
    <row r="5426" spans="1:25" ht="15" customHeight="1" x14ac:dyDescent="0.2">
      <c r="A5426" s="46"/>
      <c r="B5426" s="261" t="s">
        <v>953</v>
      </c>
      <c r="C5426" s="280" t="s">
        <v>2135</v>
      </c>
      <c r="D5426" s="261" t="s">
        <v>47</v>
      </c>
      <c r="E5426" s="261" t="s">
        <v>2136</v>
      </c>
      <c r="F5426" s="385" t="s">
        <v>4001</v>
      </c>
      <c r="G5426" s="385"/>
      <c r="H5426" s="279" t="s">
        <v>60</v>
      </c>
      <c r="I5426" s="282">
        <v>1.2030000000000001</v>
      </c>
      <c r="J5426" s="281">
        <v>645.1</v>
      </c>
      <c r="K5426" s="281">
        <v>776.05</v>
      </c>
      <c r="O5426" s="46"/>
      <c r="P5426" s="46"/>
      <c r="Q5426" s="46"/>
      <c r="R5426" s="46"/>
      <c r="S5426" s="46"/>
      <c r="T5426" s="46"/>
      <c r="U5426" s="46"/>
      <c r="V5426" s="46"/>
      <c r="W5426" s="46"/>
      <c r="X5426" s="46"/>
      <c r="Y5426" s="46"/>
    </row>
    <row r="5427" spans="1:25" ht="15" customHeight="1" x14ac:dyDescent="0.2">
      <c r="A5427" s="46"/>
      <c r="B5427" s="261" t="s">
        <v>953</v>
      </c>
      <c r="C5427" s="280" t="s">
        <v>1019</v>
      </c>
      <c r="D5427" s="261" t="s">
        <v>47</v>
      </c>
      <c r="E5427" s="261" t="s">
        <v>1020</v>
      </c>
      <c r="F5427" s="385" t="s">
        <v>3970</v>
      </c>
      <c r="G5427" s="385"/>
      <c r="H5427" s="279" t="s">
        <v>950</v>
      </c>
      <c r="I5427" s="282">
        <v>5.5315000000000003</v>
      </c>
      <c r="J5427" s="281">
        <v>24.73</v>
      </c>
      <c r="K5427" s="281">
        <v>136.79</v>
      </c>
      <c r="O5427" s="46"/>
      <c r="P5427" s="46"/>
      <c r="Q5427" s="46"/>
      <c r="R5427" s="46"/>
      <c r="S5427" s="46"/>
      <c r="T5427" s="46"/>
      <c r="U5427" s="46"/>
      <c r="V5427" s="46"/>
      <c r="W5427" s="46"/>
      <c r="X5427" s="46"/>
      <c r="Y5427" s="46"/>
    </row>
    <row r="5428" spans="1:25" ht="15" customHeight="1" x14ac:dyDescent="0.2">
      <c r="A5428" s="46"/>
      <c r="B5428" s="263"/>
      <c r="C5428" s="263"/>
      <c r="D5428" s="263"/>
      <c r="E5428" s="263"/>
      <c r="F5428" s="263" t="s">
        <v>924</v>
      </c>
      <c r="G5428" s="289">
        <v>488.2</v>
      </c>
      <c r="H5428" s="263" t="s">
        <v>925</v>
      </c>
      <c r="I5428" s="289">
        <v>0</v>
      </c>
      <c r="J5428" s="263" t="s">
        <v>926</v>
      </c>
      <c r="K5428" s="289">
        <v>488.2</v>
      </c>
      <c r="O5428" s="46"/>
      <c r="P5428" s="46"/>
      <c r="Q5428" s="46"/>
      <c r="R5428" s="46"/>
      <c r="S5428" s="46"/>
      <c r="T5428" s="46"/>
      <c r="U5428" s="46"/>
      <c r="V5428" s="46"/>
      <c r="W5428" s="46"/>
      <c r="X5428" s="46"/>
      <c r="Y5428" s="46"/>
    </row>
    <row r="5429" spans="1:25" ht="15" customHeight="1" thickBot="1" x14ac:dyDescent="0.25">
      <c r="A5429" s="46"/>
      <c r="B5429" s="263"/>
      <c r="C5429" s="263"/>
      <c r="D5429" s="263"/>
      <c r="E5429" s="263"/>
      <c r="F5429" s="263" t="s">
        <v>927</v>
      </c>
      <c r="G5429" s="289">
        <v>251.41</v>
      </c>
      <c r="H5429" s="263"/>
      <c r="I5429" s="386" t="s">
        <v>928</v>
      </c>
      <c r="J5429" s="386"/>
      <c r="K5429" s="289">
        <v>1459.55</v>
      </c>
      <c r="O5429" s="46"/>
      <c r="P5429" s="46"/>
      <c r="Q5429" s="46"/>
      <c r="R5429" s="46"/>
      <c r="S5429" s="46"/>
      <c r="T5429" s="46"/>
      <c r="U5429" s="46"/>
      <c r="V5429" s="46"/>
      <c r="W5429" s="46"/>
      <c r="X5429" s="46"/>
      <c r="Y5429" s="46"/>
    </row>
    <row r="5430" spans="1:25" ht="15" customHeight="1" thickTop="1" x14ac:dyDescent="0.2">
      <c r="A5430" s="46"/>
      <c r="B5430" s="278"/>
      <c r="C5430" s="278"/>
      <c r="D5430" s="278"/>
      <c r="E5430" s="278"/>
      <c r="F5430" s="278"/>
      <c r="G5430" s="278"/>
      <c r="H5430" s="278"/>
      <c r="I5430" s="278"/>
      <c r="J5430" s="278"/>
      <c r="K5430" s="278"/>
      <c r="O5430" s="46"/>
      <c r="P5430" s="46"/>
      <c r="Q5430" s="46"/>
      <c r="R5430" s="46"/>
      <c r="S5430" s="46"/>
      <c r="T5430" s="46"/>
      <c r="U5430" s="46"/>
      <c r="V5430" s="46"/>
      <c r="W5430" s="46"/>
      <c r="X5430" s="46"/>
      <c r="Y5430" s="46"/>
    </row>
    <row r="5431" spans="1:25" ht="15" customHeight="1" x14ac:dyDescent="0.2">
      <c r="A5431" s="46"/>
      <c r="B5431" s="259"/>
      <c r="C5431" s="267" t="s">
        <v>24</v>
      </c>
      <c r="D5431" s="259" t="s">
        <v>25</v>
      </c>
      <c r="E5431" s="259" t="s">
        <v>26</v>
      </c>
      <c r="F5431" s="387" t="s">
        <v>917</v>
      </c>
      <c r="G5431" s="387"/>
      <c r="H5431" s="271" t="s">
        <v>27</v>
      </c>
      <c r="I5431" s="267" t="s">
        <v>28</v>
      </c>
      <c r="J5431" s="267" t="s">
        <v>29</v>
      </c>
      <c r="K5431" s="267" t="s">
        <v>30</v>
      </c>
      <c r="O5431" s="46"/>
      <c r="P5431" s="46"/>
      <c r="Q5431" s="46"/>
      <c r="R5431" s="46"/>
      <c r="S5431" s="46"/>
      <c r="T5431" s="46"/>
      <c r="U5431" s="46"/>
      <c r="V5431" s="46"/>
      <c r="W5431" s="46"/>
      <c r="X5431" s="46"/>
      <c r="Y5431" s="46"/>
    </row>
    <row r="5432" spans="1:25" ht="15" customHeight="1" x14ac:dyDescent="0.2">
      <c r="A5432" s="46"/>
      <c r="B5432" s="260" t="s">
        <v>918</v>
      </c>
      <c r="C5432" s="275" t="s">
        <v>2139</v>
      </c>
      <c r="D5432" s="260" t="s">
        <v>47</v>
      </c>
      <c r="E5432" s="260" t="s">
        <v>2950</v>
      </c>
      <c r="F5432" s="388" t="s">
        <v>4041</v>
      </c>
      <c r="G5432" s="388"/>
      <c r="H5432" s="274" t="s">
        <v>950</v>
      </c>
      <c r="I5432" s="277">
        <v>1</v>
      </c>
      <c r="J5432" s="276">
        <v>25.6</v>
      </c>
      <c r="K5432" s="276">
        <v>25.6</v>
      </c>
      <c r="O5432" s="46"/>
      <c r="P5432" s="46"/>
      <c r="Q5432" s="46"/>
      <c r="R5432" s="46"/>
      <c r="S5432" s="46"/>
      <c r="T5432" s="46"/>
      <c r="U5432" s="46"/>
      <c r="V5432" s="46"/>
      <c r="W5432" s="46"/>
      <c r="X5432" s="46"/>
      <c r="Y5432" s="46"/>
    </row>
    <row r="5433" spans="1:25" ht="15" customHeight="1" x14ac:dyDescent="0.2">
      <c r="A5433" s="46"/>
      <c r="B5433" s="262" t="s">
        <v>919</v>
      </c>
      <c r="C5433" s="284" t="s">
        <v>2140</v>
      </c>
      <c r="D5433" s="262" t="s">
        <v>47</v>
      </c>
      <c r="E5433" s="262" t="s">
        <v>2141</v>
      </c>
      <c r="F5433" s="389" t="s">
        <v>4042</v>
      </c>
      <c r="G5433" s="389"/>
      <c r="H5433" s="283" t="s">
        <v>49</v>
      </c>
      <c r="I5433" s="286">
        <v>3.6000000000000001E-5</v>
      </c>
      <c r="J5433" s="285">
        <v>711131.25</v>
      </c>
      <c r="K5433" s="285">
        <v>25.6</v>
      </c>
      <c r="O5433" s="46"/>
      <c r="P5433" s="46"/>
      <c r="Q5433" s="46"/>
      <c r="R5433" s="46"/>
      <c r="S5433" s="46"/>
      <c r="T5433" s="46"/>
      <c r="U5433" s="46"/>
      <c r="V5433" s="46"/>
      <c r="W5433" s="46"/>
      <c r="X5433" s="46"/>
      <c r="Y5433" s="46"/>
    </row>
    <row r="5434" spans="1:25" ht="15" customHeight="1" x14ac:dyDescent="0.2">
      <c r="A5434" s="46"/>
      <c r="B5434" s="263"/>
      <c r="C5434" s="263"/>
      <c r="D5434" s="263"/>
      <c r="E5434" s="263"/>
      <c r="F5434" s="263" t="s">
        <v>924</v>
      </c>
      <c r="G5434" s="289">
        <v>0</v>
      </c>
      <c r="H5434" s="263" t="s">
        <v>925</v>
      </c>
      <c r="I5434" s="289">
        <v>0</v>
      </c>
      <c r="J5434" s="263" t="s">
        <v>926</v>
      </c>
      <c r="K5434" s="289">
        <v>0</v>
      </c>
      <c r="O5434" s="46"/>
      <c r="P5434" s="46"/>
      <c r="Q5434" s="46"/>
      <c r="R5434" s="46"/>
      <c r="S5434" s="46"/>
      <c r="T5434" s="46"/>
      <c r="U5434" s="46"/>
      <c r="V5434" s="46"/>
      <c r="W5434" s="46"/>
      <c r="X5434" s="46"/>
      <c r="Y5434" s="46"/>
    </row>
    <row r="5435" spans="1:25" ht="15" customHeight="1" thickBot="1" x14ac:dyDescent="0.25">
      <c r="A5435" s="46"/>
      <c r="B5435" s="263"/>
      <c r="C5435" s="263"/>
      <c r="D5435" s="263"/>
      <c r="E5435" s="263"/>
      <c r="F5435" s="263" t="s">
        <v>927</v>
      </c>
      <c r="G5435" s="289">
        <v>5.32</v>
      </c>
      <c r="H5435" s="263"/>
      <c r="I5435" s="386" t="s">
        <v>928</v>
      </c>
      <c r="J5435" s="386"/>
      <c r="K5435" s="289">
        <v>30.92</v>
      </c>
      <c r="O5435" s="46"/>
      <c r="P5435" s="46"/>
      <c r="Q5435" s="46"/>
      <c r="R5435" s="46"/>
      <c r="S5435" s="46"/>
      <c r="T5435" s="46"/>
      <c r="U5435" s="46"/>
      <c r="V5435" s="46"/>
      <c r="W5435" s="46"/>
      <c r="X5435" s="46"/>
      <c r="Y5435" s="46"/>
    </row>
    <row r="5436" spans="1:25" ht="15" customHeight="1" thickTop="1" x14ac:dyDescent="0.2">
      <c r="A5436" s="46"/>
      <c r="B5436" s="278"/>
      <c r="C5436" s="278"/>
      <c r="D5436" s="278"/>
      <c r="E5436" s="278"/>
      <c r="F5436" s="278"/>
      <c r="G5436" s="278"/>
      <c r="H5436" s="278"/>
      <c r="I5436" s="278"/>
      <c r="J5436" s="278"/>
      <c r="K5436" s="278"/>
      <c r="O5436" s="46"/>
      <c r="P5436" s="46"/>
      <c r="Q5436" s="46"/>
      <c r="R5436" s="46"/>
      <c r="S5436" s="46"/>
      <c r="T5436" s="46"/>
      <c r="U5436" s="46"/>
      <c r="V5436" s="46"/>
      <c r="W5436" s="46"/>
      <c r="X5436" s="46"/>
      <c r="Y5436" s="46"/>
    </row>
    <row r="5437" spans="1:25" ht="15" customHeight="1" x14ac:dyDescent="0.2">
      <c r="A5437" s="46"/>
      <c r="B5437" s="259"/>
      <c r="C5437" s="267" t="s">
        <v>24</v>
      </c>
      <c r="D5437" s="259" t="s">
        <v>25</v>
      </c>
      <c r="E5437" s="259" t="s">
        <v>26</v>
      </c>
      <c r="F5437" s="387" t="s">
        <v>917</v>
      </c>
      <c r="G5437" s="387"/>
      <c r="H5437" s="271" t="s">
        <v>27</v>
      </c>
      <c r="I5437" s="267" t="s">
        <v>28</v>
      </c>
      <c r="J5437" s="267" t="s">
        <v>29</v>
      </c>
      <c r="K5437" s="267" t="s">
        <v>30</v>
      </c>
      <c r="O5437" s="46"/>
      <c r="P5437" s="46"/>
      <c r="Q5437" s="46"/>
      <c r="R5437" s="46"/>
      <c r="S5437" s="46"/>
      <c r="T5437" s="46"/>
      <c r="U5437" s="46"/>
      <c r="V5437" s="46"/>
      <c r="W5437" s="46"/>
      <c r="X5437" s="46"/>
      <c r="Y5437" s="46"/>
    </row>
    <row r="5438" spans="1:25" ht="15" customHeight="1" x14ac:dyDescent="0.2">
      <c r="A5438" s="46"/>
      <c r="B5438" s="260" t="s">
        <v>918</v>
      </c>
      <c r="C5438" s="275" t="s">
        <v>2142</v>
      </c>
      <c r="D5438" s="260" t="s">
        <v>47</v>
      </c>
      <c r="E5438" s="260" t="s">
        <v>2951</v>
      </c>
      <c r="F5438" s="388" t="s">
        <v>4041</v>
      </c>
      <c r="G5438" s="388"/>
      <c r="H5438" s="274" t="s">
        <v>950</v>
      </c>
      <c r="I5438" s="277">
        <v>1</v>
      </c>
      <c r="J5438" s="276">
        <v>9.6</v>
      </c>
      <c r="K5438" s="276">
        <v>9.6</v>
      </c>
      <c r="O5438" s="46"/>
      <c r="P5438" s="46"/>
      <c r="Q5438" s="46"/>
      <c r="R5438" s="46"/>
      <c r="S5438" s="46"/>
      <c r="T5438" s="46"/>
      <c r="U5438" s="46"/>
      <c r="V5438" s="46"/>
      <c r="W5438" s="46"/>
      <c r="X5438" s="46"/>
      <c r="Y5438" s="46"/>
    </row>
    <row r="5439" spans="1:25" ht="15" customHeight="1" x14ac:dyDescent="0.2">
      <c r="A5439" s="46"/>
      <c r="B5439" s="262" t="s">
        <v>919</v>
      </c>
      <c r="C5439" s="284" t="s">
        <v>2140</v>
      </c>
      <c r="D5439" s="262" t="s">
        <v>47</v>
      </c>
      <c r="E5439" s="262" t="s">
        <v>2141</v>
      </c>
      <c r="F5439" s="389" t="s">
        <v>4042</v>
      </c>
      <c r="G5439" s="389"/>
      <c r="H5439" s="283" t="s">
        <v>49</v>
      </c>
      <c r="I5439" s="286">
        <v>1.3499999999999999E-5</v>
      </c>
      <c r="J5439" s="285">
        <v>711131.25</v>
      </c>
      <c r="K5439" s="285">
        <v>9.6</v>
      </c>
      <c r="O5439" s="46"/>
      <c r="P5439" s="46"/>
      <c r="Q5439" s="46"/>
      <c r="R5439" s="46"/>
      <c r="S5439" s="46"/>
      <c r="T5439" s="46"/>
      <c r="U5439" s="46"/>
      <c r="V5439" s="46"/>
      <c r="W5439" s="46"/>
      <c r="X5439" s="46"/>
      <c r="Y5439" s="46"/>
    </row>
    <row r="5440" spans="1:25" ht="15" customHeight="1" x14ac:dyDescent="0.2">
      <c r="A5440" s="46"/>
      <c r="B5440" s="263"/>
      <c r="C5440" s="263"/>
      <c r="D5440" s="263"/>
      <c r="E5440" s="263"/>
      <c r="F5440" s="263" t="s">
        <v>924</v>
      </c>
      <c r="G5440" s="289">
        <v>0</v>
      </c>
      <c r="H5440" s="263" t="s">
        <v>925</v>
      </c>
      <c r="I5440" s="289">
        <v>0</v>
      </c>
      <c r="J5440" s="263" t="s">
        <v>926</v>
      </c>
      <c r="K5440" s="289">
        <v>0</v>
      </c>
      <c r="O5440" s="46"/>
      <c r="P5440" s="46"/>
      <c r="Q5440" s="46"/>
      <c r="R5440" s="46"/>
      <c r="S5440" s="46"/>
      <c r="T5440" s="46"/>
      <c r="U5440" s="46"/>
      <c r="V5440" s="46"/>
      <c r="W5440" s="46"/>
      <c r="X5440" s="46"/>
      <c r="Y5440" s="46"/>
    </row>
    <row r="5441" spans="1:25" ht="15" customHeight="1" thickBot="1" x14ac:dyDescent="0.25">
      <c r="A5441" s="46"/>
      <c r="B5441" s="263"/>
      <c r="C5441" s="263"/>
      <c r="D5441" s="263"/>
      <c r="E5441" s="263"/>
      <c r="F5441" s="263" t="s">
        <v>927</v>
      </c>
      <c r="G5441" s="289">
        <v>1.99</v>
      </c>
      <c r="H5441" s="263"/>
      <c r="I5441" s="386" t="s">
        <v>928</v>
      </c>
      <c r="J5441" s="386"/>
      <c r="K5441" s="289">
        <v>11.59</v>
      </c>
      <c r="O5441" s="46"/>
      <c r="P5441" s="46"/>
      <c r="Q5441" s="46"/>
      <c r="R5441" s="46"/>
      <c r="S5441" s="46"/>
      <c r="T5441" s="46"/>
      <c r="U5441" s="46"/>
      <c r="V5441" s="46"/>
      <c r="W5441" s="46"/>
      <c r="X5441" s="46"/>
      <c r="Y5441" s="46"/>
    </row>
    <row r="5442" spans="1:25" ht="15" customHeight="1" thickTop="1" x14ac:dyDescent="0.2">
      <c r="A5442" s="46"/>
      <c r="B5442" s="278"/>
      <c r="C5442" s="278"/>
      <c r="D5442" s="278"/>
      <c r="E5442" s="278"/>
      <c r="F5442" s="278"/>
      <c r="G5442" s="278"/>
      <c r="H5442" s="278"/>
      <c r="I5442" s="278"/>
      <c r="J5442" s="278"/>
      <c r="K5442" s="278"/>
      <c r="O5442" s="46"/>
      <c r="P5442" s="46"/>
      <c r="Q5442" s="46"/>
      <c r="R5442" s="46"/>
      <c r="S5442" s="46"/>
      <c r="T5442" s="46"/>
      <c r="U5442" s="46"/>
      <c r="V5442" s="46"/>
      <c r="W5442" s="46"/>
      <c r="X5442" s="46"/>
      <c r="Y5442" s="46"/>
    </row>
    <row r="5443" spans="1:25" ht="15" customHeight="1" x14ac:dyDescent="0.2">
      <c r="A5443" s="46"/>
      <c r="B5443" s="259"/>
      <c r="C5443" s="267" t="s">
        <v>24</v>
      </c>
      <c r="D5443" s="259" t="s">
        <v>25</v>
      </c>
      <c r="E5443" s="259" t="s">
        <v>26</v>
      </c>
      <c r="F5443" s="387" t="s">
        <v>917</v>
      </c>
      <c r="G5443" s="387"/>
      <c r="H5443" s="271" t="s">
        <v>27</v>
      </c>
      <c r="I5443" s="267" t="s">
        <v>28</v>
      </c>
      <c r="J5443" s="267" t="s">
        <v>29</v>
      </c>
      <c r="K5443" s="267" t="s">
        <v>30</v>
      </c>
      <c r="O5443" s="46"/>
      <c r="P5443" s="46"/>
      <c r="Q5443" s="46"/>
      <c r="R5443" s="46"/>
      <c r="S5443" s="46"/>
      <c r="T5443" s="46"/>
      <c r="U5443" s="46"/>
      <c r="V5443" s="46"/>
      <c r="W5443" s="46"/>
      <c r="X5443" s="46"/>
      <c r="Y5443" s="46"/>
    </row>
    <row r="5444" spans="1:25" ht="15" customHeight="1" x14ac:dyDescent="0.2">
      <c r="A5444" s="46"/>
      <c r="B5444" s="260" t="s">
        <v>918</v>
      </c>
      <c r="C5444" s="275" t="s">
        <v>2143</v>
      </c>
      <c r="D5444" s="260" t="s">
        <v>47</v>
      </c>
      <c r="E5444" s="260" t="s">
        <v>2952</v>
      </c>
      <c r="F5444" s="388" t="s">
        <v>4041</v>
      </c>
      <c r="G5444" s="388"/>
      <c r="H5444" s="274" t="s">
        <v>950</v>
      </c>
      <c r="I5444" s="277">
        <v>1</v>
      </c>
      <c r="J5444" s="276">
        <v>24.88</v>
      </c>
      <c r="K5444" s="276">
        <v>24.88</v>
      </c>
      <c r="O5444" s="46"/>
      <c r="P5444" s="46"/>
      <c r="Q5444" s="46"/>
      <c r="R5444" s="46"/>
      <c r="S5444" s="46"/>
      <c r="T5444" s="46"/>
      <c r="U5444" s="46"/>
      <c r="V5444" s="46"/>
      <c r="W5444" s="46"/>
      <c r="X5444" s="46"/>
      <c r="Y5444" s="46"/>
    </row>
    <row r="5445" spans="1:25" ht="15" customHeight="1" x14ac:dyDescent="0.2">
      <c r="A5445" s="46"/>
      <c r="B5445" s="262" t="s">
        <v>919</v>
      </c>
      <c r="C5445" s="284" t="s">
        <v>2140</v>
      </c>
      <c r="D5445" s="262" t="s">
        <v>47</v>
      </c>
      <c r="E5445" s="262" t="s">
        <v>2141</v>
      </c>
      <c r="F5445" s="389" t="s">
        <v>4042</v>
      </c>
      <c r="G5445" s="389"/>
      <c r="H5445" s="283" t="s">
        <v>49</v>
      </c>
      <c r="I5445" s="286">
        <v>3.4999999999999997E-5</v>
      </c>
      <c r="J5445" s="285">
        <v>711131.25</v>
      </c>
      <c r="K5445" s="285">
        <v>24.88</v>
      </c>
      <c r="O5445" s="46"/>
      <c r="P5445" s="46"/>
      <c r="Q5445" s="46"/>
      <c r="R5445" s="46"/>
      <c r="S5445" s="46"/>
      <c r="T5445" s="46"/>
      <c r="U5445" s="46"/>
      <c r="V5445" s="46"/>
      <c r="W5445" s="46"/>
      <c r="X5445" s="46"/>
      <c r="Y5445" s="46"/>
    </row>
    <row r="5446" spans="1:25" ht="15" customHeight="1" x14ac:dyDescent="0.2">
      <c r="A5446" s="46"/>
      <c r="B5446" s="263"/>
      <c r="C5446" s="263"/>
      <c r="D5446" s="263"/>
      <c r="E5446" s="263"/>
      <c r="F5446" s="263" t="s">
        <v>924</v>
      </c>
      <c r="G5446" s="289">
        <v>0</v>
      </c>
      <c r="H5446" s="263" t="s">
        <v>925</v>
      </c>
      <c r="I5446" s="289">
        <v>0</v>
      </c>
      <c r="J5446" s="263" t="s">
        <v>926</v>
      </c>
      <c r="K5446" s="289">
        <v>0</v>
      </c>
      <c r="O5446" s="46"/>
      <c r="P5446" s="46"/>
      <c r="Q5446" s="46"/>
      <c r="R5446" s="46"/>
      <c r="S5446" s="46"/>
      <c r="T5446" s="46"/>
      <c r="U5446" s="46"/>
      <c r="V5446" s="46"/>
      <c r="W5446" s="46"/>
      <c r="X5446" s="46"/>
      <c r="Y5446" s="46"/>
    </row>
    <row r="5447" spans="1:25" ht="15" customHeight="1" thickBot="1" x14ac:dyDescent="0.25">
      <c r="A5447" s="46"/>
      <c r="B5447" s="263"/>
      <c r="C5447" s="263"/>
      <c r="D5447" s="263"/>
      <c r="E5447" s="263"/>
      <c r="F5447" s="263" t="s">
        <v>927</v>
      </c>
      <c r="G5447" s="289">
        <v>5.17</v>
      </c>
      <c r="H5447" s="263"/>
      <c r="I5447" s="386" t="s">
        <v>928</v>
      </c>
      <c r="J5447" s="386"/>
      <c r="K5447" s="289">
        <v>30.05</v>
      </c>
      <c r="O5447" s="46"/>
      <c r="P5447" s="46"/>
      <c r="Q5447" s="46"/>
      <c r="R5447" s="46"/>
      <c r="S5447" s="46"/>
      <c r="T5447" s="46"/>
      <c r="U5447" s="46"/>
      <c r="V5447" s="46"/>
      <c r="W5447" s="46"/>
      <c r="X5447" s="46"/>
      <c r="Y5447" s="46"/>
    </row>
    <row r="5448" spans="1:25" ht="15" customHeight="1" thickTop="1" x14ac:dyDescent="0.2">
      <c r="A5448" s="46"/>
      <c r="B5448" s="278"/>
      <c r="C5448" s="278"/>
      <c r="D5448" s="278"/>
      <c r="E5448" s="278"/>
      <c r="F5448" s="278"/>
      <c r="G5448" s="278"/>
      <c r="H5448" s="278"/>
      <c r="I5448" s="278"/>
      <c r="J5448" s="278"/>
      <c r="K5448" s="278"/>
      <c r="O5448" s="46"/>
      <c r="P5448" s="46"/>
      <c r="Q5448" s="46"/>
      <c r="R5448" s="46"/>
      <c r="S5448" s="46"/>
      <c r="T5448" s="46"/>
      <c r="U5448" s="46"/>
      <c r="V5448" s="46"/>
      <c r="W5448" s="46"/>
      <c r="X5448" s="46"/>
      <c r="Y5448" s="46"/>
    </row>
    <row r="5449" spans="1:25" ht="15" customHeight="1" x14ac:dyDescent="0.2">
      <c r="A5449" s="46"/>
      <c r="B5449" s="259"/>
      <c r="C5449" s="267" t="s">
        <v>24</v>
      </c>
      <c r="D5449" s="259" t="s">
        <v>25</v>
      </c>
      <c r="E5449" s="259" t="s">
        <v>26</v>
      </c>
      <c r="F5449" s="387" t="s">
        <v>917</v>
      </c>
      <c r="G5449" s="387"/>
      <c r="H5449" s="271" t="s">
        <v>27</v>
      </c>
      <c r="I5449" s="267" t="s">
        <v>28</v>
      </c>
      <c r="J5449" s="267" t="s">
        <v>29</v>
      </c>
      <c r="K5449" s="267" t="s">
        <v>30</v>
      </c>
      <c r="O5449" s="46"/>
      <c r="P5449" s="46"/>
      <c r="Q5449" s="46"/>
      <c r="R5449" s="46"/>
      <c r="S5449" s="46"/>
      <c r="T5449" s="46"/>
      <c r="U5449" s="46"/>
      <c r="V5449" s="46"/>
      <c r="W5449" s="46"/>
      <c r="X5449" s="46"/>
      <c r="Y5449" s="46"/>
    </row>
    <row r="5450" spans="1:25" ht="15" customHeight="1" x14ac:dyDescent="0.2">
      <c r="A5450" s="46"/>
      <c r="B5450" s="260" t="s">
        <v>918</v>
      </c>
      <c r="C5450" s="275" t="s">
        <v>2144</v>
      </c>
      <c r="D5450" s="260" t="s">
        <v>47</v>
      </c>
      <c r="E5450" s="260" t="s">
        <v>2953</v>
      </c>
      <c r="F5450" s="388" t="s">
        <v>4041</v>
      </c>
      <c r="G5450" s="388"/>
      <c r="H5450" s="274" t="s">
        <v>950</v>
      </c>
      <c r="I5450" s="277">
        <v>1</v>
      </c>
      <c r="J5450" s="276">
        <v>6.91</v>
      </c>
      <c r="K5450" s="276">
        <v>6.91</v>
      </c>
      <c r="O5450" s="46"/>
      <c r="P5450" s="46"/>
      <c r="Q5450" s="46"/>
      <c r="R5450" s="46"/>
      <c r="S5450" s="46"/>
      <c r="T5450" s="46"/>
      <c r="U5450" s="46"/>
      <c r="V5450" s="46"/>
      <c r="W5450" s="46"/>
      <c r="X5450" s="46"/>
      <c r="Y5450" s="46"/>
    </row>
    <row r="5451" spans="1:25" ht="15" customHeight="1" x14ac:dyDescent="0.2">
      <c r="A5451" s="46"/>
      <c r="B5451" s="262" t="s">
        <v>919</v>
      </c>
      <c r="C5451" s="284" t="s">
        <v>1963</v>
      </c>
      <c r="D5451" s="262" t="s">
        <v>47</v>
      </c>
      <c r="E5451" s="262" t="s">
        <v>1964</v>
      </c>
      <c r="F5451" s="389" t="s">
        <v>4043</v>
      </c>
      <c r="G5451" s="389"/>
      <c r="H5451" s="283" t="s">
        <v>4044</v>
      </c>
      <c r="I5451" s="286">
        <v>9.35</v>
      </c>
      <c r="J5451" s="285">
        <v>0.74</v>
      </c>
      <c r="K5451" s="285">
        <v>6.91</v>
      </c>
      <c r="O5451" s="46"/>
      <c r="P5451" s="46"/>
      <c r="Q5451" s="46"/>
      <c r="R5451" s="46"/>
      <c r="S5451" s="46"/>
      <c r="T5451" s="46"/>
      <c r="U5451" s="46"/>
      <c r="V5451" s="46"/>
      <c r="W5451" s="46"/>
      <c r="X5451" s="46"/>
      <c r="Y5451" s="46"/>
    </row>
    <row r="5452" spans="1:25" ht="15" customHeight="1" x14ac:dyDescent="0.2">
      <c r="A5452" s="46"/>
      <c r="B5452" s="263"/>
      <c r="C5452" s="263"/>
      <c r="D5452" s="263"/>
      <c r="E5452" s="263"/>
      <c r="F5452" s="263" t="s">
        <v>924</v>
      </c>
      <c r="G5452" s="289">
        <v>0</v>
      </c>
      <c r="H5452" s="263" t="s">
        <v>925</v>
      </c>
      <c r="I5452" s="289">
        <v>0</v>
      </c>
      <c r="J5452" s="263" t="s">
        <v>926</v>
      </c>
      <c r="K5452" s="289">
        <v>0</v>
      </c>
      <c r="O5452" s="46"/>
      <c r="P5452" s="46"/>
      <c r="Q5452" s="46"/>
      <c r="R5452" s="46"/>
      <c r="S5452" s="46"/>
      <c r="T5452" s="46"/>
      <c r="U5452" s="46"/>
      <c r="V5452" s="46"/>
      <c r="W5452" s="46"/>
      <c r="X5452" s="46"/>
      <c r="Y5452" s="46"/>
    </row>
    <row r="5453" spans="1:25" ht="15" customHeight="1" thickBot="1" x14ac:dyDescent="0.25">
      <c r="A5453" s="46"/>
      <c r="B5453" s="263"/>
      <c r="C5453" s="263"/>
      <c r="D5453" s="263"/>
      <c r="E5453" s="263"/>
      <c r="F5453" s="263" t="s">
        <v>927</v>
      </c>
      <c r="G5453" s="289">
        <v>1.43</v>
      </c>
      <c r="H5453" s="263"/>
      <c r="I5453" s="386" t="s">
        <v>928</v>
      </c>
      <c r="J5453" s="386"/>
      <c r="K5453" s="289">
        <v>8.34</v>
      </c>
      <c r="O5453" s="46"/>
      <c r="P5453" s="46"/>
      <c r="Q5453" s="46"/>
      <c r="R5453" s="46"/>
      <c r="S5453" s="46"/>
      <c r="T5453" s="46"/>
      <c r="U5453" s="46"/>
      <c r="V5453" s="46"/>
      <c r="W5453" s="46"/>
      <c r="X5453" s="46"/>
      <c r="Y5453" s="46"/>
    </row>
    <row r="5454" spans="1:25" ht="15" customHeight="1" thickTop="1" x14ac:dyDescent="0.2">
      <c r="A5454" s="46"/>
      <c r="B5454" s="278"/>
      <c r="C5454" s="278"/>
      <c r="D5454" s="278"/>
      <c r="E5454" s="278"/>
      <c r="F5454" s="278"/>
      <c r="G5454" s="278"/>
      <c r="H5454" s="278"/>
      <c r="I5454" s="278"/>
      <c r="J5454" s="278"/>
      <c r="K5454" s="278"/>
      <c r="O5454" s="46"/>
      <c r="P5454" s="46"/>
      <c r="Q5454" s="46"/>
      <c r="R5454" s="46"/>
      <c r="S5454" s="46"/>
      <c r="T5454" s="46"/>
      <c r="U5454" s="46"/>
      <c r="V5454" s="46"/>
      <c r="W5454" s="46"/>
      <c r="X5454" s="46"/>
      <c r="Y5454" s="46"/>
    </row>
    <row r="5455" spans="1:25" ht="15" customHeight="1" x14ac:dyDescent="0.2">
      <c r="A5455" s="46"/>
      <c r="B5455" s="259"/>
      <c r="C5455" s="267" t="s">
        <v>24</v>
      </c>
      <c r="D5455" s="259" t="s">
        <v>25</v>
      </c>
      <c r="E5455" s="259" t="s">
        <v>26</v>
      </c>
      <c r="F5455" s="387" t="s">
        <v>917</v>
      </c>
      <c r="G5455" s="387"/>
      <c r="H5455" s="271" t="s">
        <v>27</v>
      </c>
      <c r="I5455" s="267" t="s">
        <v>28</v>
      </c>
      <c r="J5455" s="267" t="s">
        <v>29</v>
      </c>
      <c r="K5455" s="267" t="s">
        <v>30</v>
      </c>
      <c r="O5455" s="46"/>
      <c r="P5455" s="46"/>
      <c r="Q5455" s="46"/>
      <c r="R5455" s="46"/>
      <c r="S5455" s="46"/>
      <c r="T5455" s="46"/>
      <c r="U5455" s="46"/>
      <c r="V5455" s="46"/>
      <c r="W5455" s="46"/>
      <c r="X5455" s="46"/>
      <c r="Y5455" s="46"/>
    </row>
    <row r="5456" spans="1:25" ht="15" customHeight="1" x14ac:dyDescent="0.2">
      <c r="A5456" s="46"/>
      <c r="B5456" s="260" t="s">
        <v>918</v>
      </c>
      <c r="C5456" s="275" t="s">
        <v>1263</v>
      </c>
      <c r="D5456" s="260" t="s">
        <v>47</v>
      </c>
      <c r="E5456" s="260" t="s">
        <v>1264</v>
      </c>
      <c r="F5456" s="388" t="s">
        <v>3985</v>
      </c>
      <c r="G5456" s="388"/>
      <c r="H5456" s="274" t="s">
        <v>1035</v>
      </c>
      <c r="I5456" s="277">
        <v>1</v>
      </c>
      <c r="J5456" s="276">
        <v>99.22</v>
      </c>
      <c r="K5456" s="276">
        <v>99.22</v>
      </c>
      <c r="O5456" s="46"/>
      <c r="P5456" s="46"/>
      <c r="Q5456" s="46"/>
      <c r="R5456" s="46"/>
      <c r="S5456" s="46"/>
      <c r="T5456" s="46"/>
      <c r="U5456" s="46"/>
      <c r="V5456" s="46"/>
      <c r="W5456" s="46"/>
      <c r="X5456" s="46"/>
      <c r="Y5456" s="46"/>
    </row>
    <row r="5457" spans="1:25" ht="15" customHeight="1" x14ac:dyDescent="0.2">
      <c r="A5457" s="46"/>
      <c r="B5457" s="261" t="s">
        <v>953</v>
      </c>
      <c r="C5457" s="280" t="s">
        <v>2142</v>
      </c>
      <c r="D5457" s="261" t="s">
        <v>47</v>
      </c>
      <c r="E5457" s="261" t="s">
        <v>2951</v>
      </c>
      <c r="F5457" s="385" t="s">
        <v>4041</v>
      </c>
      <c r="G5457" s="385"/>
      <c r="H5457" s="279" t="s">
        <v>950</v>
      </c>
      <c r="I5457" s="282">
        <v>1</v>
      </c>
      <c r="J5457" s="281">
        <v>9.6</v>
      </c>
      <c r="K5457" s="281">
        <v>9.6</v>
      </c>
      <c r="O5457" s="46"/>
      <c r="P5457" s="46"/>
      <c r="Q5457" s="46"/>
      <c r="R5457" s="46"/>
      <c r="S5457" s="46"/>
      <c r="T5457" s="46"/>
      <c r="U5457" s="46"/>
      <c r="V5457" s="46"/>
      <c r="W5457" s="46"/>
      <c r="X5457" s="46"/>
      <c r="Y5457" s="46"/>
    </row>
    <row r="5458" spans="1:25" ht="15" customHeight="1" x14ac:dyDescent="0.2">
      <c r="A5458" s="46"/>
      <c r="B5458" s="261" t="s">
        <v>953</v>
      </c>
      <c r="C5458" s="280" t="s">
        <v>2143</v>
      </c>
      <c r="D5458" s="261" t="s">
        <v>47</v>
      </c>
      <c r="E5458" s="261" t="s">
        <v>2952</v>
      </c>
      <c r="F5458" s="385" t="s">
        <v>4041</v>
      </c>
      <c r="G5458" s="385"/>
      <c r="H5458" s="279" t="s">
        <v>950</v>
      </c>
      <c r="I5458" s="282">
        <v>1</v>
      </c>
      <c r="J5458" s="281">
        <v>24.88</v>
      </c>
      <c r="K5458" s="281">
        <v>24.88</v>
      </c>
      <c r="O5458" s="46"/>
      <c r="P5458" s="46"/>
      <c r="Q5458" s="46"/>
      <c r="R5458" s="46"/>
      <c r="S5458" s="46"/>
      <c r="T5458" s="46"/>
      <c r="U5458" s="46"/>
      <c r="V5458" s="46"/>
      <c r="W5458" s="46"/>
      <c r="X5458" s="46"/>
      <c r="Y5458" s="46"/>
    </row>
    <row r="5459" spans="1:25" ht="15" customHeight="1" x14ac:dyDescent="0.2">
      <c r="A5459" s="46"/>
      <c r="B5459" s="261" t="s">
        <v>953</v>
      </c>
      <c r="C5459" s="280" t="s">
        <v>2145</v>
      </c>
      <c r="D5459" s="261" t="s">
        <v>47</v>
      </c>
      <c r="E5459" s="261" t="s">
        <v>2146</v>
      </c>
      <c r="F5459" s="385" t="s">
        <v>3970</v>
      </c>
      <c r="G5459" s="385"/>
      <c r="H5459" s="279" t="s">
        <v>950</v>
      </c>
      <c r="I5459" s="282">
        <v>1</v>
      </c>
      <c r="J5459" s="281">
        <v>32.229999999999997</v>
      </c>
      <c r="K5459" s="281">
        <v>32.229999999999997</v>
      </c>
      <c r="O5459" s="46"/>
      <c r="P5459" s="46"/>
      <c r="Q5459" s="46"/>
      <c r="R5459" s="46"/>
      <c r="S5459" s="46"/>
      <c r="T5459" s="46"/>
      <c r="U5459" s="46"/>
      <c r="V5459" s="46"/>
      <c r="W5459" s="46"/>
      <c r="X5459" s="46"/>
      <c r="Y5459" s="46"/>
    </row>
    <row r="5460" spans="1:25" ht="15" customHeight="1" x14ac:dyDescent="0.2">
      <c r="A5460" s="46"/>
      <c r="B5460" s="261" t="s">
        <v>953</v>
      </c>
      <c r="C5460" s="280" t="s">
        <v>2139</v>
      </c>
      <c r="D5460" s="261" t="s">
        <v>47</v>
      </c>
      <c r="E5460" s="261" t="s">
        <v>2950</v>
      </c>
      <c r="F5460" s="385" t="s">
        <v>4041</v>
      </c>
      <c r="G5460" s="385"/>
      <c r="H5460" s="279" t="s">
        <v>950</v>
      </c>
      <c r="I5460" s="282">
        <v>1</v>
      </c>
      <c r="J5460" s="281">
        <v>25.6</v>
      </c>
      <c r="K5460" s="281">
        <v>25.6</v>
      </c>
      <c r="O5460" s="46"/>
      <c r="P5460" s="46"/>
      <c r="Q5460" s="46"/>
      <c r="R5460" s="46"/>
      <c r="S5460" s="46"/>
      <c r="T5460" s="46"/>
      <c r="U5460" s="46"/>
      <c r="V5460" s="46"/>
      <c r="W5460" s="46"/>
      <c r="X5460" s="46"/>
      <c r="Y5460" s="46"/>
    </row>
    <row r="5461" spans="1:25" ht="15" customHeight="1" x14ac:dyDescent="0.2">
      <c r="A5461" s="46"/>
      <c r="B5461" s="261" t="s">
        <v>953</v>
      </c>
      <c r="C5461" s="280" t="s">
        <v>2144</v>
      </c>
      <c r="D5461" s="261" t="s">
        <v>47</v>
      </c>
      <c r="E5461" s="261" t="s">
        <v>2953</v>
      </c>
      <c r="F5461" s="385" t="s">
        <v>4041</v>
      </c>
      <c r="G5461" s="385"/>
      <c r="H5461" s="279" t="s">
        <v>950</v>
      </c>
      <c r="I5461" s="282">
        <v>1</v>
      </c>
      <c r="J5461" s="281">
        <v>6.91</v>
      </c>
      <c r="K5461" s="281">
        <v>6.91</v>
      </c>
      <c r="O5461" s="46"/>
      <c r="P5461" s="46"/>
      <c r="Q5461" s="46"/>
      <c r="R5461" s="46"/>
      <c r="S5461" s="46"/>
      <c r="T5461" s="46"/>
      <c r="U5461" s="46"/>
      <c r="V5461" s="46"/>
      <c r="W5461" s="46"/>
      <c r="X5461" s="46"/>
      <c r="Y5461" s="46"/>
    </row>
    <row r="5462" spans="1:25" ht="15" customHeight="1" x14ac:dyDescent="0.2">
      <c r="A5462" s="46"/>
      <c r="B5462" s="263"/>
      <c r="C5462" s="263"/>
      <c r="D5462" s="263"/>
      <c r="E5462" s="263"/>
      <c r="F5462" s="263" t="s">
        <v>924</v>
      </c>
      <c r="G5462" s="289">
        <v>29.2</v>
      </c>
      <c r="H5462" s="263" t="s">
        <v>925</v>
      </c>
      <c r="I5462" s="289">
        <v>0</v>
      </c>
      <c r="J5462" s="263" t="s">
        <v>926</v>
      </c>
      <c r="K5462" s="289">
        <v>29.2</v>
      </c>
      <c r="O5462" s="46"/>
      <c r="P5462" s="46"/>
      <c r="Q5462" s="46"/>
      <c r="R5462" s="46"/>
      <c r="S5462" s="46"/>
      <c r="T5462" s="46"/>
      <c r="U5462" s="46"/>
      <c r="V5462" s="46"/>
      <c r="W5462" s="46"/>
      <c r="X5462" s="46"/>
      <c r="Y5462" s="46"/>
    </row>
    <row r="5463" spans="1:25" ht="15" customHeight="1" thickBot="1" x14ac:dyDescent="0.25">
      <c r="A5463" s="46"/>
      <c r="B5463" s="263"/>
      <c r="C5463" s="263"/>
      <c r="D5463" s="263"/>
      <c r="E5463" s="263"/>
      <c r="F5463" s="263" t="s">
        <v>927</v>
      </c>
      <c r="G5463" s="289">
        <v>20.64</v>
      </c>
      <c r="H5463" s="263"/>
      <c r="I5463" s="386" t="s">
        <v>928</v>
      </c>
      <c r="J5463" s="386"/>
      <c r="K5463" s="289">
        <v>119.86</v>
      </c>
      <c r="O5463" s="46"/>
      <c r="P5463" s="46"/>
      <c r="Q5463" s="46"/>
      <c r="R5463" s="46"/>
      <c r="S5463" s="46"/>
      <c r="T5463" s="46"/>
      <c r="U5463" s="46"/>
      <c r="V5463" s="46"/>
      <c r="W5463" s="46"/>
      <c r="X5463" s="46"/>
      <c r="Y5463" s="46"/>
    </row>
    <row r="5464" spans="1:25" ht="15" customHeight="1" thickTop="1" x14ac:dyDescent="0.2">
      <c r="A5464" s="46"/>
      <c r="B5464" s="278"/>
      <c r="C5464" s="278"/>
      <c r="D5464" s="278"/>
      <c r="E5464" s="278"/>
      <c r="F5464" s="278"/>
      <c r="G5464" s="278"/>
      <c r="H5464" s="278"/>
      <c r="I5464" s="278"/>
      <c r="J5464" s="278"/>
      <c r="K5464" s="278"/>
      <c r="O5464" s="46"/>
      <c r="P5464" s="46"/>
      <c r="Q5464" s="46"/>
      <c r="R5464" s="46"/>
      <c r="S5464" s="46"/>
      <c r="T5464" s="46"/>
      <c r="U5464" s="46"/>
      <c r="V5464" s="46"/>
      <c r="W5464" s="46"/>
      <c r="X5464" s="46"/>
      <c r="Y5464" s="46"/>
    </row>
    <row r="5465" spans="1:25" ht="15" customHeight="1" x14ac:dyDescent="0.2">
      <c r="A5465" s="46"/>
      <c r="B5465" s="259"/>
      <c r="C5465" s="267" t="s">
        <v>24</v>
      </c>
      <c r="D5465" s="259" t="s">
        <v>25</v>
      </c>
      <c r="E5465" s="259" t="s">
        <v>26</v>
      </c>
      <c r="F5465" s="387" t="s">
        <v>917</v>
      </c>
      <c r="G5465" s="387"/>
      <c r="H5465" s="271" t="s">
        <v>27</v>
      </c>
      <c r="I5465" s="267" t="s">
        <v>28</v>
      </c>
      <c r="J5465" s="267" t="s">
        <v>29</v>
      </c>
      <c r="K5465" s="267" t="s">
        <v>30</v>
      </c>
      <c r="O5465" s="46"/>
      <c r="P5465" s="46"/>
      <c r="Q5465" s="46"/>
      <c r="R5465" s="46"/>
      <c r="S5465" s="46"/>
      <c r="T5465" s="46"/>
      <c r="U5465" s="46"/>
      <c r="V5465" s="46"/>
      <c r="W5465" s="46"/>
      <c r="X5465" s="46"/>
      <c r="Y5465" s="46"/>
    </row>
    <row r="5466" spans="1:25" ht="15" customHeight="1" x14ac:dyDescent="0.2">
      <c r="A5466" s="46"/>
      <c r="B5466" s="260" t="s">
        <v>918</v>
      </c>
      <c r="C5466" s="275" t="s">
        <v>1265</v>
      </c>
      <c r="D5466" s="260" t="s">
        <v>47</v>
      </c>
      <c r="E5466" s="260" t="s">
        <v>1266</v>
      </c>
      <c r="F5466" s="388" t="s">
        <v>3985</v>
      </c>
      <c r="G5466" s="388"/>
      <c r="H5466" s="274" t="s">
        <v>1041</v>
      </c>
      <c r="I5466" s="277">
        <v>1</v>
      </c>
      <c r="J5466" s="276">
        <v>67.430000000000007</v>
      </c>
      <c r="K5466" s="276">
        <v>67.430000000000007</v>
      </c>
      <c r="O5466" s="46"/>
      <c r="P5466" s="46"/>
      <c r="Q5466" s="46"/>
      <c r="R5466" s="46"/>
      <c r="S5466" s="46"/>
      <c r="T5466" s="46"/>
      <c r="U5466" s="46"/>
      <c r="V5466" s="46"/>
      <c r="W5466" s="46"/>
      <c r="X5466" s="46"/>
      <c r="Y5466" s="46"/>
    </row>
    <row r="5467" spans="1:25" ht="15" customHeight="1" x14ac:dyDescent="0.2">
      <c r="A5467" s="46"/>
      <c r="B5467" s="261" t="s">
        <v>953</v>
      </c>
      <c r="C5467" s="280" t="s">
        <v>2142</v>
      </c>
      <c r="D5467" s="261" t="s">
        <v>47</v>
      </c>
      <c r="E5467" s="261" t="s">
        <v>2951</v>
      </c>
      <c r="F5467" s="385" t="s">
        <v>4041</v>
      </c>
      <c r="G5467" s="385"/>
      <c r="H5467" s="279" t="s">
        <v>950</v>
      </c>
      <c r="I5467" s="282">
        <v>1</v>
      </c>
      <c r="J5467" s="281">
        <v>9.6</v>
      </c>
      <c r="K5467" s="281">
        <v>9.6</v>
      </c>
      <c r="O5467" s="46"/>
      <c r="P5467" s="46"/>
      <c r="Q5467" s="46"/>
      <c r="R5467" s="46"/>
      <c r="S5467" s="46"/>
      <c r="T5467" s="46"/>
      <c r="U5467" s="46"/>
      <c r="V5467" s="46"/>
      <c r="W5467" s="46"/>
      <c r="X5467" s="46"/>
      <c r="Y5467" s="46"/>
    </row>
    <row r="5468" spans="1:25" ht="15" customHeight="1" x14ac:dyDescent="0.2">
      <c r="A5468" s="46"/>
      <c r="B5468" s="261" t="s">
        <v>953</v>
      </c>
      <c r="C5468" s="280" t="s">
        <v>2139</v>
      </c>
      <c r="D5468" s="261" t="s">
        <v>47</v>
      </c>
      <c r="E5468" s="261" t="s">
        <v>2950</v>
      </c>
      <c r="F5468" s="385" t="s">
        <v>4041</v>
      </c>
      <c r="G5468" s="385"/>
      <c r="H5468" s="279" t="s">
        <v>950</v>
      </c>
      <c r="I5468" s="282">
        <v>1</v>
      </c>
      <c r="J5468" s="281">
        <v>25.6</v>
      </c>
      <c r="K5468" s="281">
        <v>25.6</v>
      </c>
      <c r="O5468" s="46"/>
      <c r="P5468" s="46"/>
      <c r="Q5468" s="46"/>
      <c r="R5468" s="46"/>
      <c r="S5468" s="46"/>
      <c r="T5468" s="46"/>
      <c r="U5468" s="46"/>
      <c r="V5468" s="46"/>
      <c r="W5468" s="46"/>
      <c r="X5468" s="46"/>
      <c r="Y5468" s="46"/>
    </row>
    <row r="5469" spans="1:25" ht="15" customHeight="1" x14ac:dyDescent="0.2">
      <c r="A5469" s="46"/>
      <c r="B5469" s="261" t="s">
        <v>953</v>
      </c>
      <c r="C5469" s="280" t="s">
        <v>2145</v>
      </c>
      <c r="D5469" s="261" t="s">
        <v>47</v>
      </c>
      <c r="E5469" s="261" t="s">
        <v>2146</v>
      </c>
      <c r="F5469" s="385" t="s">
        <v>3970</v>
      </c>
      <c r="G5469" s="385"/>
      <c r="H5469" s="279" t="s">
        <v>950</v>
      </c>
      <c r="I5469" s="282">
        <v>1</v>
      </c>
      <c r="J5469" s="281">
        <v>32.229999999999997</v>
      </c>
      <c r="K5469" s="281">
        <v>32.229999999999997</v>
      </c>
      <c r="O5469" s="46"/>
      <c r="P5469" s="46"/>
      <c r="Q5469" s="46"/>
      <c r="R5469" s="46"/>
      <c r="S5469" s="46"/>
      <c r="T5469" s="46"/>
      <c r="U5469" s="46"/>
      <c r="V5469" s="46"/>
      <c r="W5469" s="46"/>
      <c r="X5469" s="46"/>
      <c r="Y5469" s="46"/>
    </row>
    <row r="5470" spans="1:25" ht="15" customHeight="1" x14ac:dyDescent="0.2">
      <c r="A5470" s="46"/>
      <c r="B5470" s="263"/>
      <c r="C5470" s="263"/>
      <c r="D5470" s="263"/>
      <c r="E5470" s="263"/>
      <c r="F5470" s="263" t="s">
        <v>924</v>
      </c>
      <c r="G5470" s="289">
        <v>29.2</v>
      </c>
      <c r="H5470" s="263" t="s">
        <v>925</v>
      </c>
      <c r="I5470" s="289">
        <v>0</v>
      </c>
      <c r="J5470" s="263" t="s">
        <v>926</v>
      </c>
      <c r="K5470" s="289">
        <v>29.2</v>
      </c>
      <c r="O5470" s="46"/>
      <c r="P5470" s="46"/>
      <c r="Q5470" s="46"/>
      <c r="R5470" s="46"/>
      <c r="S5470" s="46"/>
      <c r="T5470" s="46"/>
      <c r="U5470" s="46"/>
      <c r="V5470" s="46"/>
      <c r="W5470" s="46"/>
      <c r="X5470" s="46"/>
      <c r="Y5470" s="46"/>
    </row>
    <row r="5471" spans="1:25" ht="15" customHeight="1" thickBot="1" x14ac:dyDescent="0.25">
      <c r="A5471" s="46"/>
      <c r="B5471" s="263"/>
      <c r="C5471" s="263"/>
      <c r="D5471" s="263"/>
      <c r="E5471" s="263"/>
      <c r="F5471" s="263" t="s">
        <v>927</v>
      </c>
      <c r="G5471" s="289">
        <v>14.03</v>
      </c>
      <c r="H5471" s="263"/>
      <c r="I5471" s="386" t="s">
        <v>928</v>
      </c>
      <c r="J5471" s="386"/>
      <c r="K5471" s="289">
        <v>81.459999999999994</v>
      </c>
      <c r="O5471" s="46"/>
      <c r="P5471" s="46"/>
      <c r="Q5471" s="46"/>
      <c r="R5471" s="46"/>
      <c r="S5471" s="46"/>
      <c r="T5471" s="46"/>
      <c r="U5471" s="46"/>
      <c r="V5471" s="46"/>
      <c r="W5471" s="46"/>
      <c r="X5471" s="46"/>
      <c r="Y5471" s="46"/>
    </row>
    <row r="5472" spans="1:25" ht="15" customHeight="1" thickTop="1" x14ac:dyDescent="0.2">
      <c r="A5472" s="46"/>
      <c r="B5472" s="278"/>
      <c r="C5472" s="278"/>
      <c r="D5472" s="278"/>
      <c r="E5472" s="278"/>
      <c r="F5472" s="278"/>
      <c r="G5472" s="278"/>
      <c r="H5472" s="278"/>
      <c r="I5472" s="278"/>
      <c r="J5472" s="278"/>
      <c r="K5472" s="278"/>
      <c r="O5472" s="46"/>
      <c r="P5472" s="46"/>
      <c r="Q5472" s="46"/>
      <c r="R5472" s="46"/>
      <c r="S5472" s="46"/>
      <c r="T5472" s="46"/>
      <c r="U5472" s="46"/>
      <c r="V5472" s="46"/>
      <c r="W5472" s="46"/>
      <c r="X5472" s="46"/>
      <c r="Y5472" s="46"/>
    </row>
    <row r="5473" spans="1:25" ht="15" customHeight="1" x14ac:dyDescent="0.2">
      <c r="A5473" s="46"/>
      <c r="B5473" s="259"/>
      <c r="C5473" s="267" t="s">
        <v>24</v>
      </c>
      <c r="D5473" s="259" t="s">
        <v>25</v>
      </c>
      <c r="E5473" s="259" t="s">
        <v>26</v>
      </c>
      <c r="F5473" s="387" t="s">
        <v>917</v>
      </c>
      <c r="G5473" s="387"/>
      <c r="H5473" s="271" t="s">
        <v>27</v>
      </c>
      <c r="I5473" s="267" t="s">
        <v>28</v>
      </c>
      <c r="J5473" s="267" t="s">
        <v>29</v>
      </c>
      <c r="K5473" s="267" t="s">
        <v>30</v>
      </c>
      <c r="O5473" s="46"/>
      <c r="P5473" s="46"/>
      <c r="Q5473" s="46"/>
      <c r="R5473" s="46"/>
      <c r="S5473" s="46"/>
      <c r="T5473" s="46"/>
      <c r="U5473" s="46"/>
      <c r="V5473" s="46"/>
      <c r="W5473" s="46"/>
      <c r="X5473" s="46"/>
      <c r="Y5473" s="46"/>
    </row>
    <row r="5474" spans="1:25" ht="15" customHeight="1" x14ac:dyDescent="0.2">
      <c r="A5474" s="46"/>
      <c r="B5474" s="260" t="s">
        <v>918</v>
      </c>
      <c r="C5474" s="275" t="s">
        <v>1277</v>
      </c>
      <c r="D5474" s="260" t="s">
        <v>47</v>
      </c>
      <c r="E5474" s="260" t="s">
        <v>1278</v>
      </c>
      <c r="F5474" s="388" t="s">
        <v>3985</v>
      </c>
      <c r="G5474" s="388"/>
      <c r="H5474" s="274" t="s">
        <v>1041</v>
      </c>
      <c r="I5474" s="277">
        <v>1</v>
      </c>
      <c r="J5474" s="276">
        <v>32.159999999999997</v>
      </c>
      <c r="K5474" s="276">
        <v>32.159999999999997</v>
      </c>
      <c r="O5474" s="46"/>
      <c r="P5474" s="46"/>
      <c r="Q5474" s="46"/>
      <c r="R5474" s="46"/>
      <c r="S5474" s="46"/>
      <c r="T5474" s="46"/>
      <c r="U5474" s="46"/>
      <c r="V5474" s="46"/>
      <c r="W5474" s="46"/>
      <c r="X5474" s="46"/>
      <c r="Y5474" s="46"/>
    </row>
    <row r="5475" spans="1:25" ht="15" customHeight="1" x14ac:dyDescent="0.2">
      <c r="A5475" s="46"/>
      <c r="B5475" s="261" t="s">
        <v>953</v>
      </c>
      <c r="C5475" s="280" t="s">
        <v>2149</v>
      </c>
      <c r="D5475" s="261" t="s">
        <v>47</v>
      </c>
      <c r="E5475" s="261" t="s">
        <v>2150</v>
      </c>
      <c r="F5475" s="385" t="s">
        <v>3970</v>
      </c>
      <c r="G5475" s="385"/>
      <c r="H5475" s="279" t="s">
        <v>950</v>
      </c>
      <c r="I5475" s="282">
        <v>1</v>
      </c>
      <c r="J5475" s="281">
        <v>31.79</v>
      </c>
      <c r="K5475" s="281">
        <v>31.79</v>
      </c>
      <c r="O5475" s="46"/>
      <c r="P5475" s="46"/>
      <c r="Q5475" s="46"/>
      <c r="R5475" s="46"/>
      <c r="S5475" s="46"/>
      <c r="T5475" s="46"/>
      <c r="U5475" s="46"/>
      <c r="V5475" s="46"/>
      <c r="W5475" s="46"/>
      <c r="X5475" s="46"/>
      <c r="Y5475" s="46"/>
    </row>
    <row r="5476" spans="1:25" ht="15" customHeight="1" x14ac:dyDescent="0.2">
      <c r="A5476" s="46"/>
      <c r="B5476" s="261" t="s">
        <v>953</v>
      </c>
      <c r="C5476" s="280" t="s">
        <v>2147</v>
      </c>
      <c r="D5476" s="261" t="s">
        <v>47</v>
      </c>
      <c r="E5476" s="261" t="s">
        <v>2148</v>
      </c>
      <c r="F5476" s="385" t="s">
        <v>4041</v>
      </c>
      <c r="G5476" s="385"/>
      <c r="H5476" s="279" t="s">
        <v>950</v>
      </c>
      <c r="I5476" s="282">
        <v>1</v>
      </c>
      <c r="J5476" s="281">
        <v>7.0000000000000007E-2</v>
      </c>
      <c r="K5476" s="281">
        <v>7.0000000000000007E-2</v>
      </c>
      <c r="O5476" s="46"/>
      <c r="P5476" s="46"/>
      <c r="Q5476" s="46"/>
      <c r="R5476" s="46"/>
      <c r="S5476" s="46"/>
      <c r="T5476" s="46"/>
      <c r="U5476" s="46"/>
      <c r="V5476" s="46"/>
      <c r="W5476" s="46"/>
      <c r="X5476" s="46"/>
      <c r="Y5476" s="46"/>
    </row>
    <row r="5477" spans="1:25" ht="15" customHeight="1" x14ac:dyDescent="0.2">
      <c r="A5477" s="46"/>
      <c r="B5477" s="261" t="s">
        <v>953</v>
      </c>
      <c r="C5477" s="280" t="s">
        <v>2151</v>
      </c>
      <c r="D5477" s="261" t="s">
        <v>47</v>
      </c>
      <c r="E5477" s="261" t="s">
        <v>2152</v>
      </c>
      <c r="F5477" s="385" t="s">
        <v>4041</v>
      </c>
      <c r="G5477" s="385"/>
      <c r="H5477" s="279" t="s">
        <v>950</v>
      </c>
      <c r="I5477" s="282">
        <v>1</v>
      </c>
      <c r="J5477" s="281">
        <v>0.3</v>
      </c>
      <c r="K5477" s="281">
        <v>0.3</v>
      </c>
      <c r="O5477" s="46"/>
      <c r="P5477" s="46"/>
      <c r="Q5477" s="46"/>
      <c r="R5477" s="46"/>
      <c r="S5477" s="46"/>
      <c r="T5477" s="46"/>
      <c r="U5477" s="46"/>
      <c r="V5477" s="46"/>
      <c r="W5477" s="46"/>
      <c r="X5477" s="46"/>
      <c r="Y5477" s="46"/>
    </row>
    <row r="5478" spans="1:25" ht="15" customHeight="1" x14ac:dyDescent="0.2">
      <c r="A5478" s="46"/>
      <c r="B5478" s="263"/>
      <c r="C5478" s="263"/>
      <c r="D5478" s="263"/>
      <c r="E5478" s="263"/>
      <c r="F5478" s="263" t="s">
        <v>924</v>
      </c>
      <c r="G5478" s="289">
        <v>28.76</v>
      </c>
      <c r="H5478" s="263" t="s">
        <v>925</v>
      </c>
      <c r="I5478" s="289">
        <v>0</v>
      </c>
      <c r="J5478" s="263" t="s">
        <v>926</v>
      </c>
      <c r="K5478" s="289">
        <v>28.76</v>
      </c>
      <c r="O5478" s="46"/>
      <c r="P5478" s="46"/>
      <c r="Q5478" s="46"/>
      <c r="R5478" s="46"/>
      <c r="S5478" s="46"/>
      <c r="T5478" s="46"/>
      <c r="U5478" s="46"/>
      <c r="V5478" s="46"/>
      <c r="W5478" s="46"/>
      <c r="X5478" s="46"/>
      <c r="Y5478" s="46"/>
    </row>
    <row r="5479" spans="1:25" ht="15" customHeight="1" thickBot="1" x14ac:dyDescent="0.25">
      <c r="A5479" s="46"/>
      <c r="B5479" s="263"/>
      <c r="C5479" s="263"/>
      <c r="D5479" s="263"/>
      <c r="E5479" s="263"/>
      <c r="F5479" s="263" t="s">
        <v>927</v>
      </c>
      <c r="G5479" s="289">
        <v>6.69</v>
      </c>
      <c r="H5479" s="263"/>
      <c r="I5479" s="386" t="s">
        <v>928</v>
      </c>
      <c r="J5479" s="386"/>
      <c r="K5479" s="289">
        <v>38.85</v>
      </c>
      <c r="O5479" s="46"/>
      <c r="P5479" s="46"/>
      <c r="Q5479" s="46"/>
      <c r="R5479" s="46"/>
      <c r="S5479" s="46"/>
      <c r="T5479" s="46"/>
      <c r="U5479" s="46"/>
      <c r="V5479" s="46"/>
      <c r="W5479" s="46"/>
      <c r="X5479" s="46"/>
      <c r="Y5479" s="46"/>
    </row>
    <row r="5480" spans="1:25" ht="15" customHeight="1" thickTop="1" x14ac:dyDescent="0.2">
      <c r="A5480" s="46"/>
      <c r="B5480" s="278"/>
      <c r="C5480" s="278"/>
      <c r="D5480" s="278"/>
      <c r="E5480" s="278"/>
      <c r="F5480" s="278"/>
      <c r="G5480" s="278"/>
      <c r="H5480" s="278"/>
      <c r="I5480" s="278"/>
      <c r="J5480" s="278"/>
      <c r="K5480" s="278"/>
      <c r="O5480" s="46"/>
      <c r="P5480" s="46"/>
      <c r="Q5480" s="46"/>
      <c r="R5480" s="46"/>
      <c r="S5480" s="46"/>
      <c r="T5480" s="46"/>
      <c r="U5480" s="46"/>
      <c r="V5480" s="46"/>
      <c r="W5480" s="46"/>
      <c r="X5480" s="46"/>
      <c r="Y5480" s="46"/>
    </row>
    <row r="5481" spans="1:25" ht="15" customHeight="1" x14ac:dyDescent="0.2">
      <c r="A5481" s="46"/>
      <c r="B5481" s="259"/>
      <c r="C5481" s="267" t="s">
        <v>24</v>
      </c>
      <c r="D5481" s="259" t="s">
        <v>25</v>
      </c>
      <c r="E5481" s="259" t="s">
        <v>26</v>
      </c>
      <c r="F5481" s="387" t="s">
        <v>917</v>
      </c>
      <c r="G5481" s="387"/>
      <c r="H5481" s="271" t="s">
        <v>27</v>
      </c>
      <c r="I5481" s="267" t="s">
        <v>28</v>
      </c>
      <c r="J5481" s="267" t="s">
        <v>29</v>
      </c>
      <c r="K5481" s="267" t="s">
        <v>30</v>
      </c>
      <c r="O5481" s="46"/>
      <c r="P5481" s="46"/>
      <c r="Q5481" s="46"/>
      <c r="R5481" s="46"/>
      <c r="S5481" s="46"/>
      <c r="T5481" s="46"/>
      <c r="U5481" s="46"/>
      <c r="V5481" s="46"/>
      <c r="W5481" s="46"/>
      <c r="X5481" s="46"/>
      <c r="Y5481" s="46"/>
    </row>
    <row r="5482" spans="1:25" ht="15" customHeight="1" x14ac:dyDescent="0.2">
      <c r="A5482" s="46"/>
      <c r="B5482" s="260" t="s">
        <v>918</v>
      </c>
      <c r="C5482" s="275" t="s">
        <v>1275</v>
      </c>
      <c r="D5482" s="260" t="s">
        <v>47</v>
      </c>
      <c r="E5482" s="260" t="s">
        <v>1276</v>
      </c>
      <c r="F5482" s="388" t="s">
        <v>3985</v>
      </c>
      <c r="G5482" s="388"/>
      <c r="H5482" s="274" t="s">
        <v>1035</v>
      </c>
      <c r="I5482" s="277">
        <v>1</v>
      </c>
      <c r="J5482" s="276">
        <v>33.01</v>
      </c>
      <c r="K5482" s="276">
        <v>33.01</v>
      </c>
      <c r="O5482" s="46"/>
      <c r="P5482" s="46"/>
      <c r="Q5482" s="46"/>
      <c r="R5482" s="46"/>
      <c r="S5482" s="46"/>
      <c r="T5482" s="46"/>
      <c r="U5482" s="46"/>
      <c r="V5482" s="46"/>
      <c r="W5482" s="46"/>
      <c r="X5482" s="46"/>
      <c r="Y5482" s="46"/>
    </row>
    <row r="5483" spans="1:25" ht="15" customHeight="1" x14ac:dyDescent="0.2">
      <c r="A5483" s="46"/>
      <c r="B5483" s="261" t="s">
        <v>953</v>
      </c>
      <c r="C5483" s="280" t="s">
        <v>2153</v>
      </c>
      <c r="D5483" s="261" t="s">
        <v>47</v>
      </c>
      <c r="E5483" s="261" t="s">
        <v>2154</v>
      </c>
      <c r="F5483" s="385" t="s">
        <v>4041</v>
      </c>
      <c r="G5483" s="385"/>
      <c r="H5483" s="279" t="s">
        <v>950</v>
      </c>
      <c r="I5483" s="282">
        <v>1</v>
      </c>
      <c r="J5483" s="281">
        <v>0.56999999999999995</v>
      </c>
      <c r="K5483" s="281">
        <v>0.56999999999999995</v>
      </c>
      <c r="O5483" s="46"/>
      <c r="P5483" s="46"/>
      <c r="Q5483" s="46"/>
      <c r="R5483" s="46"/>
      <c r="S5483" s="46"/>
      <c r="T5483" s="46"/>
      <c r="U5483" s="46"/>
      <c r="V5483" s="46"/>
      <c r="W5483" s="46"/>
      <c r="X5483" s="46"/>
      <c r="Y5483" s="46"/>
    </row>
    <row r="5484" spans="1:25" ht="15" customHeight="1" x14ac:dyDescent="0.2">
      <c r="A5484" s="46"/>
      <c r="B5484" s="261" t="s">
        <v>953</v>
      </c>
      <c r="C5484" s="280" t="s">
        <v>2155</v>
      </c>
      <c r="D5484" s="261" t="s">
        <v>47</v>
      </c>
      <c r="E5484" s="261" t="s">
        <v>2156</v>
      </c>
      <c r="F5484" s="385" t="s">
        <v>4041</v>
      </c>
      <c r="G5484" s="385"/>
      <c r="H5484" s="279" t="s">
        <v>950</v>
      </c>
      <c r="I5484" s="282">
        <v>1</v>
      </c>
      <c r="J5484" s="281">
        <v>0.28000000000000003</v>
      </c>
      <c r="K5484" s="281">
        <v>0.28000000000000003</v>
      </c>
      <c r="O5484" s="46"/>
      <c r="P5484" s="46"/>
      <c r="Q5484" s="46"/>
      <c r="R5484" s="46"/>
      <c r="S5484" s="46"/>
      <c r="T5484" s="46"/>
      <c r="U5484" s="46"/>
      <c r="V5484" s="46"/>
      <c r="W5484" s="46"/>
      <c r="X5484" s="46"/>
      <c r="Y5484" s="46"/>
    </row>
    <row r="5485" spans="1:25" ht="15" customHeight="1" x14ac:dyDescent="0.2">
      <c r="A5485" s="46"/>
      <c r="B5485" s="261" t="s">
        <v>953</v>
      </c>
      <c r="C5485" s="280" t="s">
        <v>2151</v>
      </c>
      <c r="D5485" s="261" t="s">
        <v>47</v>
      </c>
      <c r="E5485" s="261" t="s">
        <v>2152</v>
      </c>
      <c r="F5485" s="385" t="s">
        <v>4041</v>
      </c>
      <c r="G5485" s="385"/>
      <c r="H5485" s="279" t="s">
        <v>950</v>
      </c>
      <c r="I5485" s="282">
        <v>1</v>
      </c>
      <c r="J5485" s="281">
        <v>0.3</v>
      </c>
      <c r="K5485" s="281">
        <v>0.3</v>
      </c>
      <c r="O5485" s="46"/>
      <c r="P5485" s="46"/>
      <c r="Q5485" s="46"/>
      <c r="R5485" s="46"/>
      <c r="S5485" s="46"/>
      <c r="T5485" s="46"/>
      <c r="U5485" s="46"/>
      <c r="V5485" s="46"/>
      <c r="W5485" s="46"/>
      <c r="X5485" s="46"/>
      <c r="Y5485" s="46"/>
    </row>
    <row r="5486" spans="1:25" ht="15" customHeight="1" x14ac:dyDescent="0.2">
      <c r="A5486" s="46"/>
      <c r="B5486" s="261" t="s">
        <v>953</v>
      </c>
      <c r="C5486" s="280" t="s">
        <v>2147</v>
      </c>
      <c r="D5486" s="261" t="s">
        <v>47</v>
      </c>
      <c r="E5486" s="261" t="s">
        <v>2148</v>
      </c>
      <c r="F5486" s="385" t="s">
        <v>4041</v>
      </c>
      <c r="G5486" s="385"/>
      <c r="H5486" s="279" t="s">
        <v>950</v>
      </c>
      <c r="I5486" s="282">
        <v>1</v>
      </c>
      <c r="J5486" s="281">
        <v>7.0000000000000007E-2</v>
      </c>
      <c r="K5486" s="281">
        <v>7.0000000000000007E-2</v>
      </c>
      <c r="O5486" s="46"/>
      <c r="P5486" s="46"/>
      <c r="Q5486" s="46"/>
      <c r="R5486" s="46"/>
      <c r="S5486" s="46"/>
      <c r="T5486" s="46"/>
      <c r="U5486" s="46"/>
      <c r="V5486" s="46"/>
      <c r="W5486" s="46"/>
      <c r="X5486" s="46"/>
      <c r="Y5486" s="46"/>
    </row>
    <row r="5487" spans="1:25" ht="15" customHeight="1" x14ac:dyDescent="0.2">
      <c r="A5487" s="46"/>
      <c r="B5487" s="261" t="s">
        <v>953</v>
      </c>
      <c r="C5487" s="280" t="s">
        <v>2149</v>
      </c>
      <c r="D5487" s="261" t="s">
        <v>47</v>
      </c>
      <c r="E5487" s="261" t="s">
        <v>2150</v>
      </c>
      <c r="F5487" s="385" t="s">
        <v>3970</v>
      </c>
      <c r="G5487" s="385"/>
      <c r="H5487" s="279" t="s">
        <v>950</v>
      </c>
      <c r="I5487" s="282">
        <v>1</v>
      </c>
      <c r="J5487" s="281">
        <v>31.79</v>
      </c>
      <c r="K5487" s="281">
        <v>31.79</v>
      </c>
      <c r="O5487" s="46"/>
      <c r="P5487" s="46"/>
      <c r="Q5487" s="46"/>
      <c r="R5487" s="46"/>
      <c r="S5487" s="46"/>
      <c r="T5487" s="46"/>
      <c r="U5487" s="46"/>
      <c r="V5487" s="46"/>
      <c r="W5487" s="46"/>
      <c r="X5487" s="46"/>
      <c r="Y5487" s="46"/>
    </row>
    <row r="5488" spans="1:25" ht="15" customHeight="1" x14ac:dyDescent="0.2">
      <c r="A5488" s="46"/>
      <c r="B5488" s="263"/>
      <c r="C5488" s="263"/>
      <c r="D5488" s="263"/>
      <c r="E5488" s="263"/>
      <c r="F5488" s="263" t="s">
        <v>924</v>
      </c>
      <c r="G5488" s="289">
        <v>28.76</v>
      </c>
      <c r="H5488" s="263" t="s">
        <v>925</v>
      </c>
      <c r="I5488" s="289">
        <v>0</v>
      </c>
      <c r="J5488" s="263" t="s">
        <v>926</v>
      </c>
      <c r="K5488" s="289">
        <v>28.76</v>
      </c>
      <c r="O5488" s="46"/>
      <c r="P5488" s="46"/>
      <c r="Q5488" s="46"/>
      <c r="R5488" s="46"/>
      <c r="S5488" s="46"/>
      <c r="T5488" s="46"/>
      <c r="U5488" s="46"/>
      <c r="V5488" s="46"/>
      <c r="W5488" s="46"/>
      <c r="X5488" s="46"/>
      <c r="Y5488" s="46"/>
    </row>
    <row r="5489" spans="1:25" ht="15" customHeight="1" thickBot="1" x14ac:dyDescent="0.25">
      <c r="A5489" s="46"/>
      <c r="B5489" s="263"/>
      <c r="C5489" s="263"/>
      <c r="D5489" s="263"/>
      <c r="E5489" s="263"/>
      <c r="F5489" s="263" t="s">
        <v>927</v>
      </c>
      <c r="G5489" s="289">
        <v>6.86</v>
      </c>
      <c r="H5489" s="263"/>
      <c r="I5489" s="386" t="s">
        <v>928</v>
      </c>
      <c r="J5489" s="386"/>
      <c r="K5489" s="289">
        <v>39.869999999999997</v>
      </c>
      <c r="O5489" s="46"/>
      <c r="P5489" s="46"/>
      <c r="Q5489" s="46"/>
      <c r="R5489" s="46"/>
      <c r="S5489" s="46"/>
      <c r="T5489" s="46"/>
      <c r="U5489" s="46"/>
      <c r="V5489" s="46"/>
      <c r="W5489" s="46"/>
      <c r="X5489" s="46"/>
      <c r="Y5489" s="46"/>
    </row>
    <row r="5490" spans="1:25" ht="15" customHeight="1" thickTop="1" x14ac:dyDescent="0.2">
      <c r="A5490" s="46"/>
      <c r="B5490" s="278"/>
      <c r="C5490" s="278"/>
      <c r="D5490" s="278"/>
      <c r="E5490" s="278"/>
      <c r="F5490" s="278"/>
      <c r="G5490" s="278"/>
      <c r="H5490" s="278"/>
      <c r="I5490" s="278"/>
      <c r="J5490" s="278"/>
      <c r="K5490" s="278"/>
      <c r="O5490" s="46"/>
      <c r="P5490" s="46"/>
      <c r="Q5490" s="46"/>
      <c r="R5490" s="46"/>
      <c r="S5490" s="46"/>
      <c r="T5490" s="46"/>
      <c r="U5490" s="46"/>
      <c r="V5490" s="46"/>
      <c r="W5490" s="46"/>
      <c r="X5490" s="46"/>
      <c r="Y5490" s="46"/>
    </row>
    <row r="5491" spans="1:25" ht="15" customHeight="1" x14ac:dyDescent="0.2">
      <c r="A5491" s="46"/>
      <c r="B5491" s="259"/>
      <c r="C5491" s="267" t="s">
        <v>24</v>
      </c>
      <c r="D5491" s="259" t="s">
        <v>25</v>
      </c>
      <c r="E5491" s="259" t="s">
        <v>26</v>
      </c>
      <c r="F5491" s="387" t="s">
        <v>917</v>
      </c>
      <c r="G5491" s="387"/>
      <c r="H5491" s="271" t="s">
        <v>27</v>
      </c>
      <c r="I5491" s="267" t="s">
        <v>28</v>
      </c>
      <c r="J5491" s="267" t="s">
        <v>29</v>
      </c>
      <c r="K5491" s="267" t="s">
        <v>30</v>
      </c>
      <c r="O5491" s="46"/>
      <c r="P5491" s="46"/>
      <c r="Q5491" s="46"/>
      <c r="R5491" s="46"/>
      <c r="S5491" s="46"/>
      <c r="T5491" s="46"/>
      <c r="U5491" s="46"/>
      <c r="V5491" s="46"/>
      <c r="W5491" s="46"/>
      <c r="X5491" s="46"/>
      <c r="Y5491" s="46"/>
    </row>
    <row r="5492" spans="1:25" ht="15" customHeight="1" x14ac:dyDescent="0.2">
      <c r="A5492" s="46"/>
      <c r="B5492" s="260" t="s">
        <v>918</v>
      </c>
      <c r="C5492" s="275" t="s">
        <v>2151</v>
      </c>
      <c r="D5492" s="260" t="s">
        <v>47</v>
      </c>
      <c r="E5492" s="260" t="s">
        <v>2152</v>
      </c>
      <c r="F5492" s="388" t="s">
        <v>4041</v>
      </c>
      <c r="G5492" s="388"/>
      <c r="H5492" s="274" t="s">
        <v>950</v>
      </c>
      <c r="I5492" s="277">
        <v>1</v>
      </c>
      <c r="J5492" s="276">
        <v>0.3</v>
      </c>
      <c r="K5492" s="276">
        <v>0.3</v>
      </c>
      <c r="O5492" s="46"/>
      <c r="P5492" s="46"/>
      <c r="Q5492" s="46"/>
      <c r="R5492" s="46"/>
      <c r="S5492" s="46"/>
      <c r="T5492" s="46"/>
      <c r="U5492" s="46"/>
      <c r="V5492" s="46"/>
      <c r="W5492" s="46"/>
      <c r="X5492" s="46"/>
      <c r="Y5492" s="46"/>
    </row>
    <row r="5493" spans="1:25" ht="15" customHeight="1" x14ac:dyDescent="0.2">
      <c r="A5493" s="46"/>
      <c r="B5493" s="262" t="s">
        <v>919</v>
      </c>
      <c r="C5493" s="284" t="s">
        <v>2157</v>
      </c>
      <c r="D5493" s="262" t="s">
        <v>47</v>
      </c>
      <c r="E5493" s="262" t="s">
        <v>2158</v>
      </c>
      <c r="F5493" s="389" t="s">
        <v>4042</v>
      </c>
      <c r="G5493" s="389"/>
      <c r="H5493" s="283" t="s">
        <v>49</v>
      </c>
      <c r="I5493" s="286">
        <v>6.3999999999999997E-5</v>
      </c>
      <c r="J5493" s="285">
        <v>4781.04</v>
      </c>
      <c r="K5493" s="285">
        <v>0.3</v>
      </c>
      <c r="O5493" s="46"/>
      <c r="P5493" s="46"/>
      <c r="Q5493" s="46"/>
      <c r="R5493" s="46"/>
      <c r="S5493" s="46"/>
      <c r="T5493" s="46"/>
      <c r="U5493" s="46"/>
      <c r="V5493" s="46"/>
      <c r="W5493" s="46"/>
      <c r="X5493" s="46"/>
      <c r="Y5493" s="46"/>
    </row>
    <row r="5494" spans="1:25" ht="15" customHeight="1" x14ac:dyDescent="0.2">
      <c r="A5494" s="46"/>
      <c r="B5494" s="263"/>
      <c r="C5494" s="263"/>
      <c r="D5494" s="263"/>
      <c r="E5494" s="263"/>
      <c r="F5494" s="263" t="s">
        <v>924</v>
      </c>
      <c r="G5494" s="289">
        <v>0</v>
      </c>
      <c r="H5494" s="263" t="s">
        <v>925</v>
      </c>
      <c r="I5494" s="289">
        <v>0</v>
      </c>
      <c r="J5494" s="263" t="s">
        <v>926</v>
      </c>
      <c r="K5494" s="289">
        <v>0</v>
      </c>
      <c r="O5494" s="46"/>
      <c r="P5494" s="46"/>
      <c r="Q5494" s="46"/>
      <c r="R5494" s="46"/>
      <c r="S5494" s="46"/>
      <c r="T5494" s="46"/>
      <c r="U5494" s="46"/>
      <c r="V5494" s="46"/>
      <c r="W5494" s="46"/>
      <c r="X5494" s="46"/>
      <c r="Y5494" s="46"/>
    </row>
    <row r="5495" spans="1:25" ht="15" customHeight="1" thickBot="1" x14ac:dyDescent="0.25">
      <c r="A5495" s="46"/>
      <c r="B5495" s="263"/>
      <c r="C5495" s="263"/>
      <c r="D5495" s="263"/>
      <c r="E5495" s="263"/>
      <c r="F5495" s="263" t="s">
        <v>927</v>
      </c>
      <c r="G5495" s="289">
        <v>0.06</v>
      </c>
      <c r="H5495" s="263"/>
      <c r="I5495" s="386" t="s">
        <v>928</v>
      </c>
      <c r="J5495" s="386"/>
      <c r="K5495" s="289">
        <v>0.36</v>
      </c>
      <c r="O5495" s="46"/>
      <c r="P5495" s="46"/>
      <c r="Q5495" s="46"/>
      <c r="R5495" s="46"/>
      <c r="S5495" s="46"/>
      <c r="T5495" s="46"/>
      <c r="U5495" s="46"/>
      <c r="V5495" s="46"/>
      <c r="W5495" s="46"/>
      <c r="X5495" s="46"/>
      <c r="Y5495" s="46"/>
    </row>
    <row r="5496" spans="1:25" ht="15" customHeight="1" thickTop="1" x14ac:dyDescent="0.2">
      <c r="A5496" s="46"/>
      <c r="B5496" s="278"/>
      <c r="C5496" s="278"/>
      <c r="D5496" s="278"/>
      <c r="E5496" s="278"/>
      <c r="F5496" s="278"/>
      <c r="G5496" s="278"/>
      <c r="H5496" s="278"/>
      <c r="I5496" s="278"/>
      <c r="J5496" s="278"/>
      <c r="K5496" s="278"/>
      <c r="O5496" s="46"/>
      <c r="P5496" s="46"/>
      <c r="Q5496" s="46"/>
      <c r="R5496" s="46"/>
      <c r="S5496" s="46"/>
      <c r="T5496" s="46"/>
      <c r="U5496" s="46"/>
      <c r="V5496" s="46"/>
      <c r="W5496" s="46"/>
      <c r="X5496" s="46"/>
      <c r="Y5496" s="46"/>
    </row>
    <row r="5497" spans="1:25" ht="15" customHeight="1" x14ac:dyDescent="0.2">
      <c r="A5497" s="46"/>
      <c r="B5497" s="259"/>
      <c r="C5497" s="267" t="s">
        <v>24</v>
      </c>
      <c r="D5497" s="259" t="s">
        <v>25</v>
      </c>
      <c r="E5497" s="259" t="s">
        <v>26</v>
      </c>
      <c r="F5497" s="387" t="s">
        <v>917</v>
      </c>
      <c r="G5497" s="387"/>
      <c r="H5497" s="271" t="s">
        <v>27</v>
      </c>
      <c r="I5497" s="267" t="s">
        <v>28</v>
      </c>
      <c r="J5497" s="267" t="s">
        <v>29</v>
      </c>
      <c r="K5497" s="267" t="s">
        <v>30</v>
      </c>
      <c r="O5497" s="46"/>
      <c r="P5497" s="46"/>
      <c r="Q5497" s="46"/>
      <c r="R5497" s="46"/>
      <c r="S5497" s="46"/>
      <c r="T5497" s="46"/>
      <c r="U5497" s="46"/>
      <c r="V5497" s="46"/>
      <c r="W5497" s="46"/>
      <c r="X5497" s="46"/>
      <c r="Y5497" s="46"/>
    </row>
    <row r="5498" spans="1:25" ht="15" customHeight="1" x14ac:dyDescent="0.2">
      <c r="A5498" s="46"/>
      <c r="B5498" s="260" t="s">
        <v>918</v>
      </c>
      <c r="C5498" s="275" t="s">
        <v>2147</v>
      </c>
      <c r="D5498" s="260" t="s">
        <v>47</v>
      </c>
      <c r="E5498" s="260" t="s">
        <v>2148</v>
      </c>
      <c r="F5498" s="388" t="s">
        <v>4041</v>
      </c>
      <c r="G5498" s="388"/>
      <c r="H5498" s="274" t="s">
        <v>950</v>
      </c>
      <c r="I5498" s="277">
        <v>1</v>
      </c>
      <c r="J5498" s="276">
        <v>7.0000000000000007E-2</v>
      </c>
      <c r="K5498" s="276">
        <v>7.0000000000000007E-2</v>
      </c>
      <c r="O5498" s="46"/>
      <c r="P5498" s="46"/>
      <c r="Q5498" s="46"/>
      <c r="R5498" s="46"/>
      <c r="S5498" s="46"/>
      <c r="T5498" s="46"/>
      <c r="U5498" s="46"/>
      <c r="V5498" s="46"/>
      <c r="W5498" s="46"/>
      <c r="X5498" s="46"/>
      <c r="Y5498" s="46"/>
    </row>
    <row r="5499" spans="1:25" ht="15" customHeight="1" x14ac:dyDescent="0.2">
      <c r="A5499" s="46"/>
      <c r="B5499" s="262" t="s">
        <v>919</v>
      </c>
      <c r="C5499" s="284" t="s">
        <v>2157</v>
      </c>
      <c r="D5499" s="262" t="s">
        <v>47</v>
      </c>
      <c r="E5499" s="262" t="s">
        <v>2158</v>
      </c>
      <c r="F5499" s="389" t="s">
        <v>4042</v>
      </c>
      <c r="G5499" s="389"/>
      <c r="H5499" s="283" t="s">
        <v>49</v>
      </c>
      <c r="I5499" s="286">
        <v>1.4800000000000001E-5</v>
      </c>
      <c r="J5499" s="285">
        <v>4781.04</v>
      </c>
      <c r="K5499" s="285">
        <v>7.0000000000000007E-2</v>
      </c>
      <c r="O5499" s="46"/>
      <c r="P5499" s="46"/>
      <c r="Q5499" s="46"/>
      <c r="R5499" s="46"/>
      <c r="S5499" s="46"/>
      <c r="T5499" s="46"/>
      <c r="U5499" s="46"/>
      <c r="V5499" s="46"/>
      <c r="W5499" s="46"/>
      <c r="X5499" s="46"/>
      <c r="Y5499" s="46"/>
    </row>
    <row r="5500" spans="1:25" ht="15" customHeight="1" x14ac:dyDescent="0.2">
      <c r="A5500" s="46"/>
      <c r="B5500" s="263"/>
      <c r="C5500" s="263"/>
      <c r="D5500" s="263"/>
      <c r="E5500" s="263"/>
      <c r="F5500" s="263" t="s">
        <v>924</v>
      </c>
      <c r="G5500" s="289">
        <v>0</v>
      </c>
      <c r="H5500" s="263" t="s">
        <v>925</v>
      </c>
      <c r="I5500" s="289">
        <v>0</v>
      </c>
      <c r="J5500" s="263" t="s">
        <v>926</v>
      </c>
      <c r="K5500" s="289">
        <v>0</v>
      </c>
      <c r="O5500" s="46"/>
      <c r="P5500" s="46"/>
      <c r="Q5500" s="46"/>
      <c r="R5500" s="46"/>
      <c r="S5500" s="46"/>
      <c r="T5500" s="46"/>
      <c r="U5500" s="46"/>
      <c r="V5500" s="46"/>
      <c r="W5500" s="46"/>
      <c r="X5500" s="46"/>
      <c r="Y5500" s="46"/>
    </row>
    <row r="5501" spans="1:25" ht="15" customHeight="1" thickBot="1" x14ac:dyDescent="0.25">
      <c r="A5501" s="46"/>
      <c r="B5501" s="263"/>
      <c r="C5501" s="263"/>
      <c r="D5501" s="263"/>
      <c r="E5501" s="263"/>
      <c r="F5501" s="263" t="s">
        <v>927</v>
      </c>
      <c r="G5501" s="289">
        <v>0.01</v>
      </c>
      <c r="H5501" s="263"/>
      <c r="I5501" s="386" t="s">
        <v>928</v>
      </c>
      <c r="J5501" s="386"/>
      <c r="K5501" s="289">
        <v>0.08</v>
      </c>
      <c r="O5501" s="46"/>
      <c r="P5501" s="46"/>
      <c r="Q5501" s="46"/>
      <c r="R5501" s="46"/>
      <c r="S5501" s="46"/>
      <c r="T5501" s="46"/>
      <c r="U5501" s="46"/>
      <c r="V5501" s="46"/>
      <c r="W5501" s="46"/>
      <c r="X5501" s="46"/>
      <c r="Y5501" s="46"/>
    </row>
    <row r="5502" spans="1:25" ht="15" customHeight="1" thickTop="1" x14ac:dyDescent="0.2">
      <c r="A5502" s="46"/>
      <c r="B5502" s="278"/>
      <c r="C5502" s="278"/>
      <c r="D5502" s="278"/>
      <c r="E5502" s="278"/>
      <c r="F5502" s="278"/>
      <c r="G5502" s="278"/>
      <c r="H5502" s="278"/>
      <c r="I5502" s="278"/>
      <c r="J5502" s="278"/>
      <c r="K5502" s="278"/>
      <c r="O5502" s="46"/>
      <c r="P5502" s="46"/>
      <c r="Q5502" s="46"/>
      <c r="R5502" s="46"/>
      <c r="S5502" s="46"/>
      <c r="T5502" s="46"/>
      <c r="U5502" s="46"/>
      <c r="V5502" s="46"/>
      <c r="W5502" s="46"/>
      <c r="X5502" s="46"/>
      <c r="Y5502" s="46"/>
    </row>
    <row r="5503" spans="1:25" ht="15" customHeight="1" x14ac:dyDescent="0.2">
      <c r="A5503" s="46"/>
      <c r="B5503" s="259"/>
      <c r="C5503" s="267" t="s">
        <v>24</v>
      </c>
      <c r="D5503" s="259" t="s">
        <v>25</v>
      </c>
      <c r="E5503" s="259" t="s">
        <v>26</v>
      </c>
      <c r="F5503" s="387" t="s">
        <v>917</v>
      </c>
      <c r="G5503" s="387"/>
      <c r="H5503" s="271" t="s">
        <v>27</v>
      </c>
      <c r="I5503" s="267" t="s">
        <v>28</v>
      </c>
      <c r="J5503" s="267" t="s">
        <v>29</v>
      </c>
      <c r="K5503" s="267" t="s">
        <v>30</v>
      </c>
      <c r="O5503" s="46"/>
      <c r="P5503" s="46"/>
      <c r="Q5503" s="46"/>
      <c r="R5503" s="46"/>
      <c r="S5503" s="46"/>
      <c r="T5503" s="46"/>
      <c r="U5503" s="46"/>
      <c r="V5503" s="46"/>
      <c r="W5503" s="46"/>
      <c r="X5503" s="46"/>
      <c r="Y5503" s="46"/>
    </row>
    <row r="5504" spans="1:25" ht="15" customHeight="1" x14ac:dyDescent="0.2">
      <c r="A5504" s="46"/>
      <c r="B5504" s="260" t="s">
        <v>918</v>
      </c>
      <c r="C5504" s="275" t="s">
        <v>2155</v>
      </c>
      <c r="D5504" s="260" t="s">
        <v>47</v>
      </c>
      <c r="E5504" s="260" t="s">
        <v>2156</v>
      </c>
      <c r="F5504" s="388" t="s">
        <v>4041</v>
      </c>
      <c r="G5504" s="388"/>
      <c r="H5504" s="274" t="s">
        <v>950</v>
      </c>
      <c r="I5504" s="277">
        <v>1</v>
      </c>
      <c r="J5504" s="276">
        <v>0.28000000000000003</v>
      </c>
      <c r="K5504" s="276">
        <v>0.28000000000000003</v>
      </c>
      <c r="O5504" s="46"/>
      <c r="P5504" s="46"/>
      <c r="Q5504" s="46"/>
      <c r="R5504" s="46"/>
      <c r="S5504" s="46"/>
      <c r="T5504" s="46"/>
      <c r="U5504" s="46"/>
      <c r="V5504" s="46"/>
      <c r="W5504" s="46"/>
      <c r="X5504" s="46"/>
      <c r="Y5504" s="46"/>
    </row>
    <row r="5505" spans="1:25" ht="15" customHeight="1" x14ac:dyDescent="0.2">
      <c r="A5505" s="46"/>
      <c r="B5505" s="262" t="s">
        <v>919</v>
      </c>
      <c r="C5505" s="284" t="s">
        <v>2157</v>
      </c>
      <c r="D5505" s="262" t="s">
        <v>47</v>
      </c>
      <c r="E5505" s="262" t="s">
        <v>2158</v>
      </c>
      <c r="F5505" s="389" t="s">
        <v>4042</v>
      </c>
      <c r="G5505" s="389"/>
      <c r="H5505" s="283" t="s">
        <v>49</v>
      </c>
      <c r="I5505" s="286">
        <v>6.0000000000000002E-5</v>
      </c>
      <c r="J5505" s="285">
        <v>4781.04</v>
      </c>
      <c r="K5505" s="285">
        <v>0.28000000000000003</v>
      </c>
      <c r="O5505" s="46"/>
      <c r="P5505" s="46"/>
      <c r="Q5505" s="46"/>
      <c r="R5505" s="46"/>
      <c r="S5505" s="46"/>
      <c r="T5505" s="46"/>
      <c r="U5505" s="46"/>
      <c r="V5505" s="46"/>
      <c r="W5505" s="46"/>
      <c r="X5505" s="46"/>
      <c r="Y5505" s="46"/>
    </row>
    <row r="5506" spans="1:25" ht="15" customHeight="1" x14ac:dyDescent="0.2">
      <c r="A5506" s="46"/>
      <c r="B5506" s="263"/>
      <c r="C5506" s="263"/>
      <c r="D5506" s="263"/>
      <c r="E5506" s="263"/>
      <c r="F5506" s="263" t="s">
        <v>924</v>
      </c>
      <c r="G5506" s="289">
        <v>0</v>
      </c>
      <c r="H5506" s="263" t="s">
        <v>925</v>
      </c>
      <c r="I5506" s="289">
        <v>0</v>
      </c>
      <c r="J5506" s="263" t="s">
        <v>926</v>
      </c>
      <c r="K5506" s="289">
        <v>0</v>
      </c>
      <c r="O5506" s="46"/>
      <c r="P5506" s="46"/>
      <c r="Q5506" s="46"/>
      <c r="R5506" s="46"/>
      <c r="S5506" s="46"/>
      <c r="T5506" s="46"/>
      <c r="U5506" s="46"/>
      <c r="V5506" s="46"/>
      <c r="W5506" s="46"/>
      <c r="X5506" s="46"/>
      <c r="Y5506" s="46"/>
    </row>
    <row r="5507" spans="1:25" ht="15" customHeight="1" thickBot="1" x14ac:dyDescent="0.25">
      <c r="A5507" s="46"/>
      <c r="B5507" s="263"/>
      <c r="C5507" s="263"/>
      <c r="D5507" s="263"/>
      <c r="E5507" s="263"/>
      <c r="F5507" s="263" t="s">
        <v>927</v>
      </c>
      <c r="G5507" s="289">
        <v>0.05</v>
      </c>
      <c r="H5507" s="263"/>
      <c r="I5507" s="386" t="s">
        <v>928</v>
      </c>
      <c r="J5507" s="386"/>
      <c r="K5507" s="289">
        <v>0.33</v>
      </c>
      <c r="O5507" s="46"/>
      <c r="P5507" s="46"/>
      <c r="Q5507" s="46"/>
      <c r="R5507" s="46"/>
      <c r="S5507" s="46"/>
      <c r="T5507" s="46"/>
      <c r="U5507" s="46"/>
      <c r="V5507" s="46"/>
      <c r="W5507" s="46"/>
      <c r="X5507" s="46"/>
      <c r="Y5507" s="46"/>
    </row>
    <row r="5508" spans="1:25" ht="15" customHeight="1" thickTop="1" x14ac:dyDescent="0.2">
      <c r="A5508" s="46"/>
      <c r="B5508" s="278"/>
      <c r="C5508" s="278"/>
      <c r="D5508" s="278"/>
      <c r="E5508" s="278"/>
      <c r="F5508" s="278"/>
      <c r="G5508" s="278"/>
      <c r="H5508" s="278"/>
      <c r="I5508" s="278"/>
      <c r="J5508" s="278"/>
      <c r="K5508" s="278"/>
      <c r="O5508" s="46"/>
      <c r="P5508" s="46"/>
      <c r="Q5508" s="46"/>
      <c r="R5508" s="46"/>
      <c r="S5508" s="46"/>
      <c r="T5508" s="46"/>
      <c r="U5508" s="46"/>
      <c r="V5508" s="46"/>
      <c r="W5508" s="46"/>
      <c r="X5508" s="46"/>
      <c r="Y5508" s="46"/>
    </row>
    <row r="5509" spans="1:25" ht="15" customHeight="1" x14ac:dyDescent="0.2">
      <c r="A5509" s="46"/>
      <c r="B5509" s="259"/>
      <c r="C5509" s="267" t="s">
        <v>24</v>
      </c>
      <c r="D5509" s="259" t="s">
        <v>25</v>
      </c>
      <c r="E5509" s="259" t="s">
        <v>26</v>
      </c>
      <c r="F5509" s="387" t="s">
        <v>917</v>
      </c>
      <c r="G5509" s="387"/>
      <c r="H5509" s="271" t="s">
        <v>27</v>
      </c>
      <c r="I5509" s="267" t="s">
        <v>28</v>
      </c>
      <c r="J5509" s="267" t="s">
        <v>29</v>
      </c>
      <c r="K5509" s="267" t="s">
        <v>30</v>
      </c>
      <c r="O5509" s="46"/>
      <c r="P5509" s="46"/>
      <c r="Q5509" s="46"/>
      <c r="R5509" s="46"/>
      <c r="S5509" s="46"/>
      <c r="T5509" s="46"/>
      <c r="U5509" s="46"/>
      <c r="V5509" s="46"/>
      <c r="W5509" s="46"/>
      <c r="X5509" s="46"/>
      <c r="Y5509" s="46"/>
    </row>
    <row r="5510" spans="1:25" ht="15" customHeight="1" x14ac:dyDescent="0.2">
      <c r="A5510" s="46"/>
      <c r="B5510" s="260" t="s">
        <v>918</v>
      </c>
      <c r="C5510" s="275" t="s">
        <v>2153</v>
      </c>
      <c r="D5510" s="260" t="s">
        <v>47</v>
      </c>
      <c r="E5510" s="260" t="s">
        <v>2154</v>
      </c>
      <c r="F5510" s="388" t="s">
        <v>4041</v>
      </c>
      <c r="G5510" s="388"/>
      <c r="H5510" s="274" t="s">
        <v>950</v>
      </c>
      <c r="I5510" s="277">
        <v>1</v>
      </c>
      <c r="J5510" s="276">
        <v>0.56999999999999995</v>
      </c>
      <c r="K5510" s="276">
        <v>0.56999999999999995</v>
      </c>
      <c r="O5510" s="46"/>
      <c r="P5510" s="46"/>
      <c r="Q5510" s="46"/>
      <c r="R5510" s="46"/>
      <c r="S5510" s="46"/>
      <c r="T5510" s="46"/>
      <c r="U5510" s="46"/>
      <c r="V5510" s="46"/>
      <c r="W5510" s="46"/>
      <c r="X5510" s="46"/>
      <c r="Y5510" s="46"/>
    </row>
    <row r="5511" spans="1:25" ht="15" customHeight="1" x14ac:dyDescent="0.2">
      <c r="A5511" s="46"/>
      <c r="B5511" s="262" t="s">
        <v>919</v>
      </c>
      <c r="C5511" s="284" t="s">
        <v>1963</v>
      </c>
      <c r="D5511" s="262" t="s">
        <v>47</v>
      </c>
      <c r="E5511" s="262" t="s">
        <v>1964</v>
      </c>
      <c r="F5511" s="389" t="s">
        <v>4043</v>
      </c>
      <c r="G5511" s="389"/>
      <c r="H5511" s="283" t="s">
        <v>4044</v>
      </c>
      <c r="I5511" s="286">
        <v>0.78</v>
      </c>
      <c r="J5511" s="285">
        <v>0.74</v>
      </c>
      <c r="K5511" s="285">
        <v>0.56999999999999995</v>
      </c>
      <c r="O5511" s="46"/>
      <c r="P5511" s="46"/>
      <c r="Q5511" s="46"/>
      <c r="R5511" s="46"/>
      <c r="S5511" s="46"/>
      <c r="T5511" s="46"/>
      <c r="U5511" s="46"/>
      <c r="V5511" s="46"/>
      <c r="W5511" s="46"/>
      <c r="X5511" s="46"/>
      <c r="Y5511" s="46"/>
    </row>
    <row r="5512" spans="1:25" ht="15" customHeight="1" x14ac:dyDescent="0.2">
      <c r="A5512" s="46"/>
      <c r="B5512" s="263"/>
      <c r="C5512" s="263"/>
      <c r="D5512" s="263"/>
      <c r="E5512" s="263"/>
      <c r="F5512" s="263" t="s">
        <v>924</v>
      </c>
      <c r="G5512" s="289">
        <v>0</v>
      </c>
      <c r="H5512" s="263" t="s">
        <v>925</v>
      </c>
      <c r="I5512" s="289">
        <v>0</v>
      </c>
      <c r="J5512" s="263" t="s">
        <v>926</v>
      </c>
      <c r="K5512" s="289">
        <v>0</v>
      </c>
      <c r="O5512" s="46"/>
      <c r="P5512" s="46"/>
      <c r="Q5512" s="46"/>
      <c r="R5512" s="46"/>
      <c r="S5512" s="46"/>
      <c r="T5512" s="46"/>
      <c r="U5512" s="46"/>
      <c r="V5512" s="46"/>
      <c r="W5512" s="46"/>
      <c r="X5512" s="46"/>
      <c r="Y5512" s="46"/>
    </row>
    <row r="5513" spans="1:25" ht="15" customHeight="1" thickBot="1" x14ac:dyDescent="0.25">
      <c r="A5513" s="46"/>
      <c r="B5513" s="263"/>
      <c r="C5513" s="263"/>
      <c r="D5513" s="263"/>
      <c r="E5513" s="263"/>
      <c r="F5513" s="263" t="s">
        <v>927</v>
      </c>
      <c r="G5513" s="289">
        <v>0.11</v>
      </c>
      <c r="H5513" s="263"/>
      <c r="I5513" s="386" t="s">
        <v>928</v>
      </c>
      <c r="J5513" s="386"/>
      <c r="K5513" s="289">
        <v>0.68</v>
      </c>
      <c r="O5513" s="46"/>
      <c r="P5513" s="46"/>
      <c r="Q5513" s="46"/>
      <c r="R5513" s="46"/>
      <c r="S5513" s="46"/>
      <c r="T5513" s="46"/>
      <c r="U5513" s="46"/>
      <c r="V5513" s="46"/>
      <c r="W5513" s="46"/>
      <c r="X5513" s="46"/>
      <c r="Y5513" s="46"/>
    </row>
    <row r="5514" spans="1:25" ht="15" customHeight="1" thickTop="1" x14ac:dyDescent="0.2">
      <c r="A5514" s="46"/>
      <c r="B5514" s="278"/>
      <c r="C5514" s="278"/>
      <c r="D5514" s="278"/>
      <c r="E5514" s="278"/>
      <c r="F5514" s="278"/>
      <c r="G5514" s="278"/>
      <c r="H5514" s="278"/>
      <c r="I5514" s="278"/>
      <c r="J5514" s="278"/>
      <c r="K5514" s="278"/>
      <c r="O5514" s="46"/>
      <c r="P5514" s="46"/>
      <c r="Q5514" s="46"/>
      <c r="R5514" s="46"/>
      <c r="S5514" s="46"/>
      <c r="T5514" s="46"/>
      <c r="U5514" s="46"/>
      <c r="V5514" s="46"/>
      <c r="W5514" s="46"/>
      <c r="X5514" s="46"/>
      <c r="Y5514" s="46"/>
    </row>
    <row r="5515" spans="1:25" ht="15" customHeight="1" x14ac:dyDescent="0.2">
      <c r="A5515" s="46"/>
      <c r="B5515" s="259"/>
      <c r="C5515" s="267" t="s">
        <v>24</v>
      </c>
      <c r="D5515" s="259" t="s">
        <v>25</v>
      </c>
      <c r="E5515" s="259" t="s">
        <v>26</v>
      </c>
      <c r="F5515" s="387" t="s">
        <v>917</v>
      </c>
      <c r="G5515" s="387"/>
      <c r="H5515" s="271" t="s">
        <v>27</v>
      </c>
      <c r="I5515" s="267" t="s">
        <v>28</v>
      </c>
      <c r="J5515" s="267" t="s">
        <v>29</v>
      </c>
      <c r="K5515" s="267" t="s">
        <v>30</v>
      </c>
      <c r="O5515" s="46"/>
      <c r="P5515" s="46"/>
      <c r="Q5515" s="46"/>
      <c r="R5515" s="46"/>
      <c r="S5515" s="46"/>
      <c r="T5515" s="46"/>
      <c r="U5515" s="46"/>
      <c r="V5515" s="46"/>
      <c r="W5515" s="46"/>
      <c r="X5515" s="46"/>
      <c r="Y5515" s="46"/>
    </row>
    <row r="5516" spans="1:25" ht="15" customHeight="1" x14ac:dyDescent="0.2">
      <c r="A5516" s="46"/>
      <c r="B5516" s="260" t="s">
        <v>918</v>
      </c>
      <c r="C5516" s="275" t="s">
        <v>1251</v>
      </c>
      <c r="D5516" s="260" t="s">
        <v>47</v>
      </c>
      <c r="E5516" s="260" t="s">
        <v>1252</v>
      </c>
      <c r="F5516" s="388" t="s">
        <v>3985</v>
      </c>
      <c r="G5516" s="388"/>
      <c r="H5516" s="274" t="s">
        <v>1041</v>
      </c>
      <c r="I5516" s="277">
        <v>1</v>
      </c>
      <c r="J5516" s="276">
        <v>175.22</v>
      </c>
      <c r="K5516" s="276">
        <v>175.22</v>
      </c>
      <c r="O5516" s="46"/>
      <c r="P5516" s="46"/>
      <c r="Q5516" s="46"/>
      <c r="R5516" s="46"/>
      <c r="S5516" s="46"/>
      <c r="T5516" s="46"/>
      <c r="U5516" s="46"/>
      <c r="V5516" s="46"/>
      <c r="W5516" s="46"/>
      <c r="X5516" s="46"/>
      <c r="Y5516" s="46"/>
    </row>
    <row r="5517" spans="1:25" ht="15" customHeight="1" x14ac:dyDescent="0.2">
      <c r="A5517" s="46"/>
      <c r="B5517" s="261" t="s">
        <v>953</v>
      </c>
      <c r="C5517" s="280" t="s">
        <v>2161</v>
      </c>
      <c r="D5517" s="261" t="s">
        <v>47</v>
      </c>
      <c r="E5517" s="261" t="s">
        <v>2162</v>
      </c>
      <c r="F5517" s="385" t="s">
        <v>4041</v>
      </c>
      <c r="G5517" s="385"/>
      <c r="H5517" s="279" t="s">
        <v>950</v>
      </c>
      <c r="I5517" s="282">
        <v>1</v>
      </c>
      <c r="J5517" s="281">
        <v>13.63</v>
      </c>
      <c r="K5517" s="281">
        <v>13.63</v>
      </c>
      <c r="O5517" s="46"/>
      <c r="P5517" s="46"/>
      <c r="Q5517" s="46"/>
      <c r="R5517" s="46"/>
      <c r="S5517" s="46"/>
      <c r="T5517" s="46"/>
      <c r="U5517" s="46"/>
      <c r="V5517" s="46"/>
      <c r="W5517" s="46"/>
      <c r="X5517" s="46"/>
      <c r="Y5517" s="46"/>
    </row>
    <row r="5518" spans="1:25" ht="15" customHeight="1" x14ac:dyDescent="0.2">
      <c r="A5518" s="46"/>
      <c r="B5518" s="261" t="s">
        <v>953</v>
      </c>
      <c r="C5518" s="280" t="s">
        <v>2163</v>
      </c>
      <c r="D5518" s="261" t="s">
        <v>47</v>
      </c>
      <c r="E5518" s="261" t="s">
        <v>2164</v>
      </c>
      <c r="F5518" s="385" t="s">
        <v>4041</v>
      </c>
      <c r="G5518" s="385"/>
      <c r="H5518" s="279" t="s">
        <v>950</v>
      </c>
      <c r="I5518" s="282">
        <v>1</v>
      </c>
      <c r="J5518" s="281">
        <v>95.65</v>
      </c>
      <c r="K5518" s="281">
        <v>95.65</v>
      </c>
      <c r="O5518" s="46"/>
      <c r="P5518" s="46"/>
      <c r="Q5518" s="46"/>
      <c r="R5518" s="46"/>
      <c r="S5518" s="46"/>
      <c r="T5518" s="46"/>
      <c r="U5518" s="46"/>
      <c r="V5518" s="46"/>
      <c r="W5518" s="46"/>
      <c r="X5518" s="46"/>
      <c r="Y5518" s="46"/>
    </row>
    <row r="5519" spans="1:25" ht="15" customHeight="1" x14ac:dyDescent="0.2">
      <c r="A5519" s="46"/>
      <c r="B5519" s="261" t="s">
        <v>953</v>
      </c>
      <c r="C5519" s="280" t="s">
        <v>2145</v>
      </c>
      <c r="D5519" s="261" t="s">
        <v>47</v>
      </c>
      <c r="E5519" s="261" t="s">
        <v>2146</v>
      </c>
      <c r="F5519" s="385" t="s">
        <v>3970</v>
      </c>
      <c r="G5519" s="385"/>
      <c r="H5519" s="279" t="s">
        <v>950</v>
      </c>
      <c r="I5519" s="282">
        <v>1</v>
      </c>
      <c r="J5519" s="281">
        <v>32.229999999999997</v>
      </c>
      <c r="K5519" s="281">
        <v>32.229999999999997</v>
      </c>
      <c r="O5519" s="46"/>
      <c r="P5519" s="46"/>
      <c r="Q5519" s="46"/>
      <c r="R5519" s="46"/>
      <c r="S5519" s="46"/>
      <c r="T5519" s="46"/>
      <c r="U5519" s="46"/>
      <c r="V5519" s="46"/>
      <c r="W5519" s="46"/>
      <c r="X5519" s="46"/>
      <c r="Y5519" s="46"/>
    </row>
    <row r="5520" spans="1:25" ht="15" customHeight="1" x14ac:dyDescent="0.2">
      <c r="A5520" s="46"/>
      <c r="B5520" s="261" t="s">
        <v>953</v>
      </c>
      <c r="C5520" s="280" t="s">
        <v>2159</v>
      </c>
      <c r="D5520" s="261" t="s">
        <v>47</v>
      </c>
      <c r="E5520" s="261" t="s">
        <v>2160</v>
      </c>
      <c r="F5520" s="385" t="s">
        <v>4041</v>
      </c>
      <c r="G5520" s="385"/>
      <c r="H5520" s="279" t="s">
        <v>950</v>
      </c>
      <c r="I5520" s="282">
        <v>1</v>
      </c>
      <c r="J5520" s="281">
        <v>33.71</v>
      </c>
      <c r="K5520" s="281">
        <v>33.71</v>
      </c>
      <c r="O5520" s="46"/>
      <c r="P5520" s="46"/>
      <c r="Q5520" s="46"/>
      <c r="R5520" s="46"/>
      <c r="S5520" s="46"/>
      <c r="T5520" s="46"/>
      <c r="U5520" s="46"/>
      <c r="V5520" s="46"/>
      <c r="W5520" s="46"/>
      <c r="X5520" s="46"/>
      <c r="Y5520" s="46"/>
    </row>
    <row r="5521" spans="1:25" ht="15" customHeight="1" x14ac:dyDescent="0.2">
      <c r="A5521" s="46"/>
      <c r="B5521" s="263"/>
      <c r="C5521" s="263"/>
      <c r="D5521" s="263"/>
      <c r="E5521" s="263"/>
      <c r="F5521" s="263" t="s">
        <v>924</v>
      </c>
      <c r="G5521" s="289">
        <v>29.2</v>
      </c>
      <c r="H5521" s="263" t="s">
        <v>925</v>
      </c>
      <c r="I5521" s="289">
        <v>0</v>
      </c>
      <c r="J5521" s="263" t="s">
        <v>926</v>
      </c>
      <c r="K5521" s="289">
        <v>29.2</v>
      </c>
      <c r="O5521" s="46"/>
      <c r="P5521" s="46"/>
      <c r="Q5521" s="46"/>
      <c r="R5521" s="46"/>
      <c r="S5521" s="46"/>
      <c r="T5521" s="46"/>
      <c r="U5521" s="46"/>
      <c r="V5521" s="46"/>
      <c r="W5521" s="46"/>
      <c r="X5521" s="46"/>
      <c r="Y5521" s="46"/>
    </row>
    <row r="5522" spans="1:25" ht="15" customHeight="1" thickBot="1" x14ac:dyDescent="0.25">
      <c r="A5522" s="46"/>
      <c r="B5522" s="263"/>
      <c r="C5522" s="263"/>
      <c r="D5522" s="263"/>
      <c r="E5522" s="263"/>
      <c r="F5522" s="263" t="s">
        <v>927</v>
      </c>
      <c r="G5522" s="289">
        <v>36.46</v>
      </c>
      <c r="H5522" s="263"/>
      <c r="I5522" s="386" t="s">
        <v>928</v>
      </c>
      <c r="J5522" s="386"/>
      <c r="K5522" s="289">
        <v>211.68</v>
      </c>
      <c r="O5522" s="46"/>
      <c r="P5522" s="46"/>
      <c r="Q5522" s="46"/>
      <c r="R5522" s="46"/>
      <c r="S5522" s="46"/>
      <c r="T5522" s="46"/>
      <c r="U5522" s="46"/>
      <c r="V5522" s="46"/>
      <c r="W5522" s="46"/>
      <c r="X5522" s="46"/>
      <c r="Y5522" s="46"/>
    </row>
    <row r="5523" spans="1:25" ht="15" customHeight="1" thickTop="1" x14ac:dyDescent="0.2">
      <c r="A5523" s="46"/>
      <c r="B5523" s="278"/>
      <c r="C5523" s="278"/>
      <c r="D5523" s="278"/>
      <c r="E5523" s="278"/>
      <c r="F5523" s="278"/>
      <c r="G5523" s="278"/>
      <c r="H5523" s="278"/>
      <c r="I5523" s="278"/>
      <c r="J5523" s="278"/>
      <c r="K5523" s="278"/>
      <c r="O5523" s="46"/>
      <c r="P5523" s="46"/>
      <c r="Q5523" s="46"/>
      <c r="R5523" s="46"/>
      <c r="S5523" s="46"/>
      <c r="T5523" s="46"/>
      <c r="U5523" s="46"/>
      <c r="V5523" s="46"/>
      <c r="W5523" s="46"/>
      <c r="X5523" s="46"/>
      <c r="Y5523" s="46"/>
    </row>
    <row r="5524" spans="1:25" ht="15" customHeight="1" x14ac:dyDescent="0.2">
      <c r="A5524" s="46"/>
      <c r="B5524" s="259"/>
      <c r="C5524" s="267" t="s">
        <v>24</v>
      </c>
      <c r="D5524" s="259" t="s">
        <v>25</v>
      </c>
      <c r="E5524" s="259" t="s">
        <v>26</v>
      </c>
      <c r="F5524" s="387" t="s">
        <v>917</v>
      </c>
      <c r="G5524" s="387"/>
      <c r="H5524" s="271" t="s">
        <v>27</v>
      </c>
      <c r="I5524" s="267" t="s">
        <v>28</v>
      </c>
      <c r="J5524" s="267" t="s">
        <v>29</v>
      </c>
      <c r="K5524" s="267" t="s">
        <v>30</v>
      </c>
      <c r="O5524" s="46"/>
      <c r="P5524" s="46"/>
      <c r="Q5524" s="46"/>
      <c r="R5524" s="46"/>
      <c r="S5524" s="46"/>
      <c r="T5524" s="46"/>
      <c r="U5524" s="46"/>
      <c r="V5524" s="46"/>
      <c r="W5524" s="46"/>
      <c r="X5524" s="46"/>
      <c r="Y5524" s="46"/>
    </row>
    <row r="5525" spans="1:25" ht="15" customHeight="1" x14ac:dyDescent="0.2">
      <c r="A5525" s="46"/>
      <c r="B5525" s="260" t="s">
        <v>918</v>
      </c>
      <c r="C5525" s="275" t="s">
        <v>1253</v>
      </c>
      <c r="D5525" s="260" t="s">
        <v>47</v>
      </c>
      <c r="E5525" s="260" t="s">
        <v>1254</v>
      </c>
      <c r="F5525" s="388" t="s">
        <v>3985</v>
      </c>
      <c r="G5525" s="388"/>
      <c r="H5525" s="274" t="s">
        <v>1035</v>
      </c>
      <c r="I5525" s="277">
        <v>1</v>
      </c>
      <c r="J5525" s="276">
        <v>338.6</v>
      </c>
      <c r="K5525" s="276">
        <v>338.6</v>
      </c>
      <c r="O5525" s="46"/>
      <c r="P5525" s="46"/>
      <c r="Q5525" s="46"/>
      <c r="R5525" s="46"/>
      <c r="S5525" s="46"/>
      <c r="T5525" s="46"/>
      <c r="U5525" s="46"/>
      <c r="V5525" s="46"/>
      <c r="W5525" s="46"/>
      <c r="X5525" s="46"/>
      <c r="Y5525" s="46"/>
    </row>
    <row r="5526" spans="1:25" ht="15" customHeight="1" x14ac:dyDescent="0.2">
      <c r="A5526" s="46"/>
      <c r="B5526" s="261" t="s">
        <v>953</v>
      </c>
      <c r="C5526" s="280" t="s">
        <v>2161</v>
      </c>
      <c r="D5526" s="261" t="s">
        <v>47</v>
      </c>
      <c r="E5526" s="261" t="s">
        <v>2162</v>
      </c>
      <c r="F5526" s="385" t="s">
        <v>4041</v>
      </c>
      <c r="G5526" s="385"/>
      <c r="H5526" s="279" t="s">
        <v>950</v>
      </c>
      <c r="I5526" s="282">
        <v>1</v>
      </c>
      <c r="J5526" s="281">
        <v>13.63</v>
      </c>
      <c r="K5526" s="281">
        <v>13.63</v>
      </c>
      <c r="O5526" s="46"/>
      <c r="P5526" s="46"/>
      <c r="Q5526" s="46"/>
      <c r="R5526" s="46"/>
      <c r="S5526" s="46"/>
      <c r="T5526" s="46"/>
      <c r="U5526" s="46"/>
      <c r="V5526" s="46"/>
      <c r="W5526" s="46"/>
      <c r="X5526" s="46"/>
      <c r="Y5526" s="46"/>
    </row>
    <row r="5527" spans="1:25" ht="15" customHeight="1" x14ac:dyDescent="0.2">
      <c r="A5527" s="46"/>
      <c r="B5527" s="261" t="s">
        <v>953</v>
      </c>
      <c r="C5527" s="280" t="s">
        <v>2145</v>
      </c>
      <c r="D5527" s="261" t="s">
        <v>47</v>
      </c>
      <c r="E5527" s="261" t="s">
        <v>2146</v>
      </c>
      <c r="F5527" s="385" t="s">
        <v>3970</v>
      </c>
      <c r="G5527" s="385"/>
      <c r="H5527" s="279" t="s">
        <v>950</v>
      </c>
      <c r="I5527" s="282">
        <v>1</v>
      </c>
      <c r="J5527" s="281">
        <v>32.229999999999997</v>
      </c>
      <c r="K5527" s="281">
        <v>32.229999999999997</v>
      </c>
      <c r="O5527" s="46"/>
      <c r="P5527" s="46"/>
      <c r="Q5527" s="46"/>
      <c r="R5527" s="46"/>
      <c r="S5527" s="46"/>
      <c r="T5527" s="46"/>
      <c r="U5527" s="46"/>
      <c r="V5527" s="46"/>
      <c r="W5527" s="46"/>
      <c r="X5527" s="46"/>
      <c r="Y5527" s="46"/>
    </row>
    <row r="5528" spans="1:25" ht="15" customHeight="1" x14ac:dyDescent="0.2">
      <c r="A5528" s="46"/>
      <c r="B5528" s="261" t="s">
        <v>953</v>
      </c>
      <c r="C5528" s="280" t="s">
        <v>2159</v>
      </c>
      <c r="D5528" s="261" t="s">
        <v>47</v>
      </c>
      <c r="E5528" s="261" t="s">
        <v>2160</v>
      </c>
      <c r="F5528" s="385" t="s">
        <v>4041</v>
      </c>
      <c r="G5528" s="385"/>
      <c r="H5528" s="279" t="s">
        <v>950</v>
      </c>
      <c r="I5528" s="282">
        <v>1</v>
      </c>
      <c r="J5528" s="281">
        <v>33.71</v>
      </c>
      <c r="K5528" s="281">
        <v>33.71</v>
      </c>
      <c r="O5528" s="46"/>
      <c r="P5528" s="46"/>
      <c r="Q5528" s="46"/>
      <c r="R5528" s="46"/>
      <c r="S5528" s="46"/>
      <c r="T5528" s="46"/>
      <c r="U5528" s="46"/>
      <c r="V5528" s="46"/>
      <c r="W5528" s="46"/>
      <c r="X5528" s="46"/>
      <c r="Y5528" s="46"/>
    </row>
    <row r="5529" spans="1:25" ht="15" customHeight="1" x14ac:dyDescent="0.2">
      <c r="A5529" s="46"/>
      <c r="B5529" s="261" t="s">
        <v>953</v>
      </c>
      <c r="C5529" s="280" t="s">
        <v>2165</v>
      </c>
      <c r="D5529" s="261" t="s">
        <v>47</v>
      </c>
      <c r="E5529" s="261" t="s">
        <v>2166</v>
      </c>
      <c r="F5529" s="385" t="s">
        <v>4041</v>
      </c>
      <c r="G5529" s="385"/>
      <c r="H5529" s="279" t="s">
        <v>950</v>
      </c>
      <c r="I5529" s="282">
        <v>1</v>
      </c>
      <c r="J5529" s="281">
        <v>9.6199999999999992</v>
      </c>
      <c r="K5529" s="281">
        <v>9.6199999999999992</v>
      </c>
      <c r="O5529" s="46"/>
      <c r="P5529" s="46"/>
      <c r="Q5529" s="46"/>
      <c r="R5529" s="46"/>
      <c r="S5529" s="46"/>
      <c r="T5529" s="46"/>
      <c r="U5529" s="46"/>
      <c r="V5529" s="46"/>
      <c r="W5529" s="46"/>
      <c r="X5529" s="46"/>
      <c r="Y5529" s="46"/>
    </row>
    <row r="5530" spans="1:25" ht="15" customHeight="1" x14ac:dyDescent="0.2">
      <c r="A5530" s="46"/>
      <c r="B5530" s="261" t="s">
        <v>953</v>
      </c>
      <c r="C5530" s="280" t="s">
        <v>2163</v>
      </c>
      <c r="D5530" s="261" t="s">
        <v>47</v>
      </c>
      <c r="E5530" s="261" t="s">
        <v>2164</v>
      </c>
      <c r="F5530" s="385" t="s">
        <v>4041</v>
      </c>
      <c r="G5530" s="385"/>
      <c r="H5530" s="279" t="s">
        <v>950</v>
      </c>
      <c r="I5530" s="282">
        <v>1</v>
      </c>
      <c r="J5530" s="281">
        <v>95.65</v>
      </c>
      <c r="K5530" s="281">
        <v>95.65</v>
      </c>
      <c r="O5530" s="46"/>
      <c r="P5530" s="46"/>
      <c r="Q5530" s="46"/>
      <c r="R5530" s="46"/>
      <c r="S5530" s="46"/>
      <c r="T5530" s="46"/>
      <c r="U5530" s="46"/>
      <c r="V5530" s="46"/>
      <c r="W5530" s="46"/>
      <c r="X5530" s="46"/>
      <c r="Y5530" s="46"/>
    </row>
    <row r="5531" spans="1:25" ht="15" customHeight="1" x14ac:dyDescent="0.2">
      <c r="A5531" s="46"/>
      <c r="B5531" s="261" t="s">
        <v>953</v>
      </c>
      <c r="C5531" s="280" t="s">
        <v>2167</v>
      </c>
      <c r="D5531" s="261" t="s">
        <v>47</v>
      </c>
      <c r="E5531" s="261" t="s">
        <v>2168</v>
      </c>
      <c r="F5531" s="385" t="s">
        <v>4041</v>
      </c>
      <c r="G5531" s="385"/>
      <c r="H5531" s="279" t="s">
        <v>950</v>
      </c>
      <c r="I5531" s="282">
        <v>1</v>
      </c>
      <c r="J5531" s="281">
        <v>153.76</v>
      </c>
      <c r="K5531" s="281">
        <v>153.76</v>
      </c>
      <c r="O5531" s="46"/>
      <c r="P5531" s="46"/>
      <c r="Q5531" s="46"/>
      <c r="R5531" s="46"/>
      <c r="S5531" s="46"/>
      <c r="T5531" s="46"/>
      <c r="U5531" s="46"/>
      <c r="V5531" s="46"/>
      <c r="W5531" s="46"/>
      <c r="X5531" s="46"/>
      <c r="Y5531" s="46"/>
    </row>
    <row r="5532" spans="1:25" ht="15" customHeight="1" x14ac:dyDescent="0.2">
      <c r="A5532" s="46"/>
      <c r="B5532" s="263"/>
      <c r="C5532" s="263"/>
      <c r="D5532" s="263"/>
      <c r="E5532" s="263"/>
      <c r="F5532" s="263" t="s">
        <v>924</v>
      </c>
      <c r="G5532" s="289">
        <v>29.2</v>
      </c>
      <c r="H5532" s="263" t="s">
        <v>925</v>
      </c>
      <c r="I5532" s="289">
        <v>0</v>
      </c>
      <c r="J5532" s="263" t="s">
        <v>926</v>
      </c>
      <c r="K5532" s="289">
        <v>29.2</v>
      </c>
      <c r="O5532" s="46"/>
      <c r="P5532" s="46"/>
      <c r="Q5532" s="46"/>
      <c r="R5532" s="46"/>
      <c r="S5532" s="46"/>
      <c r="T5532" s="46"/>
      <c r="U5532" s="46"/>
      <c r="V5532" s="46"/>
      <c r="W5532" s="46"/>
      <c r="X5532" s="46"/>
      <c r="Y5532" s="46"/>
    </row>
    <row r="5533" spans="1:25" ht="15" customHeight="1" thickBot="1" x14ac:dyDescent="0.25">
      <c r="A5533" s="46"/>
      <c r="B5533" s="263"/>
      <c r="C5533" s="263"/>
      <c r="D5533" s="263"/>
      <c r="E5533" s="263"/>
      <c r="F5533" s="263" t="s">
        <v>927</v>
      </c>
      <c r="G5533" s="289">
        <v>70.459999999999994</v>
      </c>
      <c r="H5533" s="263"/>
      <c r="I5533" s="386" t="s">
        <v>928</v>
      </c>
      <c r="J5533" s="386"/>
      <c r="K5533" s="289">
        <v>409.06</v>
      </c>
      <c r="O5533" s="46"/>
      <c r="P5533" s="46"/>
      <c r="Q5533" s="46"/>
      <c r="R5533" s="46"/>
      <c r="S5533" s="46"/>
      <c r="T5533" s="46"/>
      <c r="U5533" s="46"/>
      <c r="V5533" s="46"/>
      <c r="W5533" s="46"/>
      <c r="X5533" s="46"/>
      <c r="Y5533" s="46"/>
    </row>
    <row r="5534" spans="1:25" ht="15" customHeight="1" thickTop="1" x14ac:dyDescent="0.2">
      <c r="A5534" s="46"/>
      <c r="B5534" s="278"/>
      <c r="C5534" s="278"/>
      <c r="D5534" s="278"/>
      <c r="E5534" s="278"/>
      <c r="F5534" s="278"/>
      <c r="G5534" s="278"/>
      <c r="H5534" s="278"/>
      <c r="I5534" s="278"/>
      <c r="J5534" s="278"/>
      <c r="K5534" s="278"/>
      <c r="O5534" s="46"/>
      <c r="P5534" s="46"/>
      <c r="Q5534" s="46"/>
      <c r="R5534" s="46"/>
      <c r="S5534" s="46"/>
      <c r="T5534" s="46"/>
      <c r="U5534" s="46"/>
      <c r="V5534" s="46"/>
      <c r="W5534" s="46"/>
      <c r="X5534" s="46"/>
      <c r="Y5534" s="46"/>
    </row>
    <row r="5535" spans="1:25" ht="15" customHeight="1" x14ac:dyDescent="0.2">
      <c r="A5535" s="46"/>
      <c r="B5535" s="259"/>
      <c r="C5535" s="267" t="s">
        <v>24</v>
      </c>
      <c r="D5535" s="259" t="s">
        <v>25</v>
      </c>
      <c r="E5535" s="259" t="s">
        <v>26</v>
      </c>
      <c r="F5535" s="387" t="s">
        <v>917</v>
      </c>
      <c r="G5535" s="387"/>
      <c r="H5535" s="271" t="s">
        <v>27</v>
      </c>
      <c r="I5535" s="267" t="s">
        <v>28</v>
      </c>
      <c r="J5535" s="267" t="s">
        <v>29</v>
      </c>
      <c r="K5535" s="267" t="s">
        <v>30</v>
      </c>
      <c r="O5535" s="46"/>
      <c r="P5535" s="46"/>
      <c r="Q5535" s="46"/>
      <c r="R5535" s="46"/>
      <c r="S5535" s="46"/>
      <c r="T5535" s="46"/>
      <c r="U5535" s="46"/>
      <c r="V5535" s="46"/>
      <c r="W5535" s="46"/>
      <c r="X5535" s="46"/>
      <c r="Y5535" s="46"/>
    </row>
    <row r="5536" spans="1:25" ht="15" customHeight="1" x14ac:dyDescent="0.2">
      <c r="A5536" s="46"/>
      <c r="B5536" s="260" t="s">
        <v>918</v>
      </c>
      <c r="C5536" s="275" t="s">
        <v>2163</v>
      </c>
      <c r="D5536" s="260" t="s">
        <v>47</v>
      </c>
      <c r="E5536" s="260" t="s">
        <v>2164</v>
      </c>
      <c r="F5536" s="388" t="s">
        <v>4041</v>
      </c>
      <c r="G5536" s="388"/>
      <c r="H5536" s="274" t="s">
        <v>950</v>
      </c>
      <c r="I5536" s="277">
        <v>1</v>
      </c>
      <c r="J5536" s="276">
        <v>95.65</v>
      </c>
      <c r="K5536" s="276">
        <v>95.65</v>
      </c>
      <c r="O5536" s="46"/>
      <c r="P5536" s="46"/>
      <c r="Q5536" s="46"/>
      <c r="R5536" s="46"/>
      <c r="S5536" s="46"/>
      <c r="T5536" s="46"/>
      <c r="U5536" s="46"/>
      <c r="V5536" s="46"/>
      <c r="W5536" s="46"/>
      <c r="X5536" s="46"/>
      <c r="Y5536" s="46"/>
    </row>
    <row r="5537" spans="1:25" ht="15" customHeight="1" x14ac:dyDescent="0.2">
      <c r="A5537" s="46"/>
      <c r="B5537" s="262" t="s">
        <v>919</v>
      </c>
      <c r="C5537" s="284" t="s">
        <v>2169</v>
      </c>
      <c r="D5537" s="262" t="s">
        <v>47</v>
      </c>
      <c r="E5537" s="262" t="s">
        <v>2954</v>
      </c>
      <c r="F5537" s="389" t="s">
        <v>4042</v>
      </c>
      <c r="G5537" s="389"/>
      <c r="H5537" s="283" t="s">
        <v>49</v>
      </c>
      <c r="I5537" s="286">
        <v>4.0000000000000003E-5</v>
      </c>
      <c r="J5537" s="285">
        <v>2391389.06</v>
      </c>
      <c r="K5537" s="285">
        <v>95.65</v>
      </c>
      <c r="O5537" s="46"/>
      <c r="P5537" s="46"/>
      <c r="Q5537" s="46"/>
      <c r="R5537" s="46"/>
      <c r="S5537" s="46"/>
      <c r="T5537" s="46"/>
      <c r="U5537" s="46"/>
      <c r="V5537" s="46"/>
      <c r="W5537" s="46"/>
      <c r="X5537" s="46"/>
      <c r="Y5537" s="46"/>
    </row>
    <row r="5538" spans="1:25" ht="15" customHeight="1" x14ac:dyDescent="0.2">
      <c r="A5538" s="46"/>
      <c r="B5538" s="263"/>
      <c r="C5538" s="263"/>
      <c r="D5538" s="263"/>
      <c r="E5538" s="263"/>
      <c r="F5538" s="263" t="s">
        <v>924</v>
      </c>
      <c r="G5538" s="289">
        <v>0</v>
      </c>
      <c r="H5538" s="263" t="s">
        <v>925</v>
      </c>
      <c r="I5538" s="289">
        <v>0</v>
      </c>
      <c r="J5538" s="263" t="s">
        <v>926</v>
      </c>
      <c r="K5538" s="289">
        <v>0</v>
      </c>
      <c r="O5538" s="46"/>
      <c r="P5538" s="46"/>
      <c r="Q5538" s="46"/>
      <c r="R5538" s="46"/>
      <c r="S5538" s="46"/>
      <c r="T5538" s="46"/>
      <c r="U5538" s="46"/>
      <c r="V5538" s="46"/>
      <c r="W5538" s="46"/>
      <c r="X5538" s="46"/>
      <c r="Y5538" s="46"/>
    </row>
    <row r="5539" spans="1:25" ht="15" customHeight="1" thickBot="1" x14ac:dyDescent="0.25">
      <c r="A5539" s="46"/>
      <c r="B5539" s="263"/>
      <c r="C5539" s="263"/>
      <c r="D5539" s="263"/>
      <c r="E5539" s="263"/>
      <c r="F5539" s="263" t="s">
        <v>927</v>
      </c>
      <c r="G5539" s="289">
        <v>19.899999999999999</v>
      </c>
      <c r="H5539" s="263"/>
      <c r="I5539" s="386" t="s">
        <v>928</v>
      </c>
      <c r="J5539" s="386"/>
      <c r="K5539" s="289">
        <v>115.55</v>
      </c>
      <c r="O5539" s="46"/>
      <c r="P5539" s="46"/>
      <c r="Q5539" s="46"/>
      <c r="R5539" s="46"/>
      <c r="S5539" s="46"/>
      <c r="T5539" s="46"/>
      <c r="U5539" s="46"/>
      <c r="V5539" s="46"/>
      <c r="W5539" s="46"/>
      <c r="X5539" s="46"/>
      <c r="Y5539" s="46"/>
    </row>
    <row r="5540" spans="1:25" ht="15" customHeight="1" thickTop="1" x14ac:dyDescent="0.2">
      <c r="A5540" s="46"/>
      <c r="B5540" s="278"/>
      <c r="C5540" s="278"/>
      <c r="D5540" s="278"/>
      <c r="E5540" s="278"/>
      <c r="F5540" s="278"/>
      <c r="G5540" s="278"/>
      <c r="H5540" s="278"/>
      <c r="I5540" s="278"/>
      <c r="J5540" s="278"/>
      <c r="K5540" s="278"/>
      <c r="O5540" s="46"/>
      <c r="P5540" s="46"/>
      <c r="Q5540" s="46"/>
      <c r="R5540" s="46"/>
      <c r="S5540" s="46"/>
      <c r="T5540" s="46"/>
      <c r="U5540" s="46"/>
      <c r="V5540" s="46"/>
      <c r="W5540" s="46"/>
      <c r="X5540" s="46"/>
      <c r="Y5540" s="46"/>
    </row>
    <row r="5541" spans="1:25" ht="15" customHeight="1" x14ac:dyDescent="0.2">
      <c r="A5541" s="46"/>
      <c r="B5541" s="259"/>
      <c r="C5541" s="267" t="s">
        <v>24</v>
      </c>
      <c r="D5541" s="259" t="s">
        <v>25</v>
      </c>
      <c r="E5541" s="259" t="s">
        <v>26</v>
      </c>
      <c r="F5541" s="387" t="s">
        <v>917</v>
      </c>
      <c r="G5541" s="387"/>
      <c r="H5541" s="271" t="s">
        <v>27</v>
      </c>
      <c r="I5541" s="267" t="s">
        <v>28</v>
      </c>
      <c r="J5541" s="267" t="s">
        <v>29</v>
      </c>
      <c r="K5541" s="267" t="s">
        <v>30</v>
      </c>
      <c r="O5541" s="46"/>
      <c r="P5541" s="46"/>
      <c r="Q5541" s="46"/>
      <c r="R5541" s="46"/>
      <c r="S5541" s="46"/>
      <c r="T5541" s="46"/>
      <c r="U5541" s="46"/>
      <c r="V5541" s="46"/>
      <c r="W5541" s="46"/>
      <c r="X5541" s="46"/>
      <c r="Y5541" s="46"/>
    </row>
    <row r="5542" spans="1:25" ht="15" customHeight="1" x14ac:dyDescent="0.2">
      <c r="A5542" s="46"/>
      <c r="B5542" s="260" t="s">
        <v>918</v>
      </c>
      <c r="C5542" s="275" t="s">
        <v>2161</v>
      </c>
      <c r="D5542" s="260" t="s">
        <v>47</v>
      </c>
      <c r="E5542" s="260" t="s">
        <v>2162</v>
      </c>
      <c r="F5542" s="388" t="s">
        <v>4041</v>
      </c>
      <c r="G5542" s="388"/>
      <c r="H5542" s="274" t="s">
        <v>950</v>
      </c>
      <c r="I5542" s="277">
        <v>1</v>
      </c>
      <c r="J5542" s="276">
        <v>13.63</v>
      </c>
      <c r="K5542" s="276">
        <v>13.63</v>
      </c>
      <c r="O5542" s="46"/>
      <c r="P5542" s="46"/>
      <c r="Q5542" s="46"/>
      <c r="R5542" s="46"/>
      <c r="S5542" s="46"/>
      <c r="T5542" s="46"/>
      <c r="U5542" s="46"/>
      <c r="V5542" s="46"/>
      <c r="W5542" s="46"/>
      <c r="X5542" s="46"/>
      <c r="Y5542" s="46"/>
    </row>
    <row r="5543" spans="1:25" ht="15" customHeight="1" x14ac:dyDescent="0.2">
      <c r="A5543" s="46"/>
      <c r="B5543" s="262" t="s">
        <v>919</v>
      </c>
      <c r="C5543" s="284" t="s">
        <v>2169</v>
      </c>
      <c r="D5543" s="262" t="s">
        <v>47</v>
      </c>
      <c r="E5543" s="262" t="s">
        <v>2954</v>
      </c>
      <c r="F5543" s="389" t="s">
        <v>4042</v>
      </c>
      <c r="G5543" s="389"/>
      <c r="H5543" s="283" t="s">
        <v>49</v>
      </c>
      <c r="I5543" s="286">
        <v>5.6999999999999996E-6</v>
      </c>
      <c r="J5543" s="285">
        <v>2391389.06</v>
      </c>
      <c r="K5543" s="285">
        <v>13.63</v>
      </c>
      <c r="O5543" s="46"/>
      <c r="P5543" s="46"/>
      <c r="Q5543" s="46"/>
      <c r="R5543" s="46"/>
      <c r="S5543" s="46"/>
      <c r="T5543" s="46"/>
      <c r="U5543" s="46"/>
      <c r="V5543" s="46"/>
      <c r="W5543" s="46"/>
      <c r="X5543" s="46"/>
      <c r="Y5543" s="46"/>
    </row>
    <row r="5544" spans="1:25" ht="15" customHeight="1" x14ac:dyDescent="0.2">
      <c r="A5544" s="46"/>
      <c r="B5544" s="263"/>
      <c r="C5544" s="263"/>
      <c r="D5544" s="263"/>
      <c r="E5544" s="263"/>
      <c r="F5544" s="263" t="s">
        <v>924</v>
      </c>
      <c r="G5544" s="289">
        <v>0</v>
      </c>
      <c r="H5544" s="263" t="s">
        <v>925</v>
      </c>
      <c r="I5544" s="289">
        <v>0</v>
      </c>
      <c r="J5544" s="263" t="s">
        <v>926</v>
      </c>
      <c r="K5544" s="289">
        <v>0</v>
      </c>
      <c r="O5544" s="46"/>
      <c r="P5544" s="46"/>
      <c r="Q5544" s="46"/>
      <c r="R5544" s="46"/>
      <c r="S5544" s="46"/>
      <c r="T5544" s="46"/>
      <c r="U5544" s="46"/>
      <c r="V5544" s="46"/>
      <c r="W5544" s="46"/>
      <c r="X5544" s="46"/>
      <c r="Y5544" s="46"/>
    </row>
    <row r="5545" spans="1:25" ht="15" customHeight="1" thickBot="1" x14ac:dyDescent="0.25">
      <c r="A5545" s="46"/>
      <c r="B5545" s="263"/>
      <c r="C5545" s="263"/>
      <c r="D5545" s="263"/>
      <c r="E5545" s="263"/>
      <c r="F5545" s="263" t="s">
        <v>927</v>
      </c>
      <c r="G5545" s="289">
        <v>2.83</v>
      </c>
      <c r="H5545" s="263"/>
      <c r="I5545" s="386" t="s">
        <v>928</v>
      </c>
      <c r="J5545" s="386"/>
      <c r="K5545" s="289">
        <v>16.46</v>
      </c>
      <c r="O5545" s="46"/>
      <c r="P5545" s="46"/>
      <c r="Q5545" s="46"/>
      <c r="R5545" s="46"/>
      <c r="S5545" s="46"/>
      <c r="T5545" s="46"/>
      <c r="U5545" s="46"/>
      <c r="V5545" s="46"/>
      <c r="W5545" s="46"/>
      <c r="X5545" s="46"/>
      <c r="Y5545" s="46"/>
    </row>
    <row r="5546" spans="1:25" ht="15" customHeight="1" thickTop="1" x14ac:dyDescent="0.2">
      <c r="A5546" s="46"/>
      <c r="B5546" s="278"/>
      <c r="C5546" s="278"/>
      <c r="D5546" s="278"/>
      <c r="E5546" s="278"/>
      <c r="F5546" s="278"/>
      <c r="G5546" s="278"/>
      <c r="H5546" s="278"/>
      <c r="I5546" s="278"/>
      <c r="J5546" s="278"/>
      <c r="K5546" s="278"/>
      <c r="O5546" s="46"/>
      <c r="P5546" s="46"/>
      <c r="Q5546" s="46"/>
      <c r="R5546" s="46"/>
      <c r="S5546" s="46"/>
      <c r="T5546" s="46"/>
      <c r="U5546" s="46"/>
      <c r="V5546" s="46"/>
      <c r="W5546" s="46"/>
      <c r="X5546" s="46"/>
      <c r="Y5546" s="46"/>
    </row>
    <row r="5547" spans="1:25" ht="15" customHeight="1" x14ac:dyDescent="0.2">
      <c r="A5547" s="46"/>
      <c r="B5547" s="259"/>
      <c r="C5547" s="267" t="s">
        <v>24</v>
      </c>
      <c r="D5547" s="259" t="s">
        <v>25</v>
      </c>
      <c r="E5547" s="259" t="s">
        <v>26</v>
      </c>
      <c r="F5547" s="387" t="s">
        <v>917</v>
      </c>
      <c r="G5547" s="387"/>
      <c r="H5547" s="271" t="s">
        <v>27</v>
      </c>
      <c r="I5547" s="267" t="s">
        <v>28</v>
      </c>
      <c r="J5547" s="267" t="s">
        <v>29</v>
      </c>
      <c r="K5547" s="267" t="s">
        <v>30</v>
      </c>
      <c r="O5547" s="46"/>
      <c r="P5547" s="46"/>
      <c r="Q5547" s="46"/>
      <c r="R5547" s="46"/>
      <c r="S5547" s="46"/>
      <c r="T5547" s="46"/>
      <c r="U5547" s="46"/>
      <c r="V5547" s="46"/>
      <c r="W5547" s="46"/>
      <c r="X5547" s="46"/>
      <c r="Y5547" s="46"/>
    </row>
    <row r="5548" spans="1:25" ht="15" customHeight="1" x14ac:dyDescent="0.2">
      <c r="A5548" s="46"/>
      <c r="B5548" s="260" t="s">
        <v>918</v>
      </c>
      <c r="C5548" s="275" t="s">
        <v>2159</v>
      </c>
      <c r="D5548" s="260" t="s">
        <v>47</v>
      </c>
      <c r="E5548" s="260" t="s">
        <v>2160</v>
      </c>
      <c r="F5548" s="388" t="s">
        <v>4041</v>
      </c>
      <c r="G5548" s="388"/>
      <c r="H5548" s="274" t="s">
        <v>950</v>
      </c>
      <c r="I5548" s="277">
        <v>1</v>
      </c>
      <c r="J5548" s="276">
        <v>33.71</v>
      </c>
      <c r="K5548" s="276">
        <v>33.71</v>
      </c>
      <c r="O5548" s="46"/>
      <c r="P5548" s="46"/>
      <c r="Q5548" s="46"/>
      <c r="R5548" s="46"/>
      <c r="S5548" s="46"/>
      <c r="T5548" s="46"/>
      <c r="U5548" s="46"/>
      <c r="V5548" s="46"/>
      <c r="W5548" s="46"/>
      <c r="X5548" s="46"/>
      <c r="Y5548" s="46"/>
    </row>
    <row r="5549" spans="1:25" ht="15" customHeight="1" x14ac:dyDescent="0.2">
      <c r="A5549" s="46"/>
      <c r="B5549" s="262" t="s">
        <v>919</v>
      </c>
      <c r="C5549" s="284" t="s">
        <v>2169</v>
      </c>
      <c r="D5549" s="262" t="s">
        <v>47</v>
      </c>
      <c r="E5549" s="262" t="s">
        <v>2954</v>
      </c>
      <c r="F5549" s="389" t="s">
        <v>4042</v>
      </c>
      <c r="G5549" s="389"/>
      <c r="H5549" s="283" t="s">
        <v>49</v>
      </c>
      <c r="I5549" s="286">
        <v>1.4100000000000001E-5</v>
      </c>
      <c r="J5549" s="285">
        <v>2391389.06</v>
      </c>
      <c r="K5549" s="285">
        <v>33.71</v>
      </c>
      <c r="O5549" s="46"/>
      <c r="P5549" s="46"/>
      <c r="Q5549" s="46"/>
      <c r="R5549" s="46"/>
      <c r="S5549" s="46"/>
      <c r="T5549" s="46"/>
      <c r="U5549" s="46"/>
      <c r="V5549" s="46"/>
      <c r="W5549" s="46"/>
      <c r="X5549" s="46"/>
      <c r="Y5549" s="46"/>
    </row>
    <row r="5550" spans="1:25" ht="15" customHeight="1" x14ac:dyDescent="0.2">
      <c r="A5550" s="46"/>
      <c r="B5550" s="263"/>
      <c r="C5550" s="263"/>
      <c r="D5550" s="263"/>
      <c r="E5550" s="263"/>
      <c r="F5550" s="263" t="s">
        <v>924</v>
      </c>
      <c r="G5550" s="289">
        <v>0</v>
      </c>
      <c r="H5550" s="263" t="s">
        <v>925</v>
      </c>
      <c r="I5550" s="289">
        <v>0</v>
      </c>
      <c r="J5550" s="263" t="s">
        <v>926</v>
      </c>
      <c r="K5550" s="289">
        <v>0</v>
      </c>
      <c r="O5550" s="46"/>
      <c r="P5550" s="46"/>
      <c r="Q5550" s="46"/>
      <c r="R5550" s="46"/>
      <c r="S5550" s="46"/>
      <c r="T5550" s="46"/>
      <c r="U5550" s="46"/>
      <c r="V5550" s="46"/>
      <c r="W5550" s="46"/>
      <c r="X5550" s="46"/>
      <c r="Y5550" s="46"/>
    </row>
    <row r="5551" spans="1:25" ht="15" customHeight="1" thickBot="1" x14ac:dyDescent="0.25">
      <c r="A5551" s="46"/>
      <c r="B5551" s="263"/>
      <c r="C5551" s="263"/>
      <c r="D5551" s="263"/>
      <c r="E5551" s="263"/>
      <c r="F5551" s="263" t="s">
        <v>927</v>
      </c>
      <c r="G5551" s="289">
        <v>7.01</v>
      </c>
      <c r="H5551" s="263"/>
      <c r="I5551" s="386" t="s">
        <v>928</v>
      </c>
      <c r="J5551" s="386"/>
      <c r="K5551" s="289">
        <v>40.72</v>
      </c>
      <c r="O5551" s="46"/>
      <c r="P5551" s="46"/>
      <c r="Q5551" s="46"/>
      <c r="R5551" s="46"/>
      <c r="S5551" s="46"/>
      <c r="T5551" s="46"/>
      <c r="U5551" s="46"/>
      <c r="V5551" s="46"/>
      <c r="W5551" s="46"/>
      <c r="X5551" s="46"/>
      <c r="Y5551" s="46"/>
    </row>
    <row r="5552" spans="1:25" ht="15" customHeight="1" thickTop="1" x14ac:dyDescent="0.2">
      <c r="A5552" s="46"/>
      <c r="B5552" s="278"/>
      <c r="C5552" s="278"/>
      <c r="D5552" s="278"/>
      <c r="E5552" s="278"/>
      <c r="F5552" s="278"/>
      <c r="G5552" s="278"/>
      <c r="H5552" s="278"/>
      <c r="I5552" s="278"/>
      <c r="J5552" s="278"/>
      <c r="K5552" s="278"/>
      <c r="O5552" s="46"/>
      <c r="P5552" s="46"/>
      <c r="Q5552" s="46"/>
      <c r="R5552" s="46"/>
      <c r="S5552" s="46"/>
      <c r="T5552" s="46"/>
      <c r="U5552" s="46"/>
      <c r="V5552" s="46"/>
      <c r="W5552" s="46"/>
      <c r="X5552" s="46"/>
      <c r="Y5552" s="46"/>
    </row>
    <row r="5553" spans="1:25" ht="15" customHeight="1" x14ac:dyDescent="0.2">
      <c r="A5553" s="46"/>
      <c r="B5553" s="259"/>
      <c r="C5553" s="267" t="s">
        <v>24</v>
      </c>
      <c r="D5553" s="259" t="s">
        <v>25</v>
      </c>
      <c r="E5553" s="259" t="s">
        <v>26</v>
      </c>
      <c r="F5553" s="387" t="s">
        <v>917</v>
      </c>
      <c r="G5553" s="387"/>
      <c r="H5553" s="271" t="s">
        <v>27</v>
      </c>
      <c r="I5553" s="267" t="s">
        <v>28</v>
      </c>
      <c r="J5553" s="267" t="s">
        <v>29</v>
      </c>
      <c r="K5553" s="267" t="s">
        <v>30</v>
      </c>
      <c r="O5553" s="46"/>
      <c r="P5553" s="46"/>
      <c r="Q5553" s="46"/>
      <c r="R5553" s="46"/>
      <c r="S5553" s="46"/>
      <c r="T5553" s="46"/>
      <c r="U5553" s="46"/>
      <c r="V5553" s="46"/>
      <c r="W5553" s="46"/>
      <c r="X5553" s="46"/>
      <c r="Y5553" s="46"/>
    </row>
    <row r="5554" spans="1:25" ht="15" customHeight="1" x14ac:dyDescent="0.2">
      <c r="A5554" s="46"/>
      <c r="B5554" s="260" t="s">
        <v>918</v>
      </c>
      <c r="C5554" s="275" t="s">
        <v>2167</v>
      </c>
      <c r="D5554" s="260" t="s">
        <v>47</v>
      </c>
      <c r="E5554" s="260" t="s">
        <v>2168</v>
      </c>
      <c r="F5554" s="388" t="s">
        <v>4041</v>
      </c>
      <c r="G5554" s="388"/>
      <c r="H5554" s="274" t="s">
        <v>950</v>
      </c>
      <c r="I5554" s="277">
        <v>1</v>
      </c>
      <c r="J5554" s="276">
        <v>153.76</v>
      </c>
      <c r="K5554" s="276">
        <v>153.76</v>
      </c>
      <c r="O5554" s="46"/>
      <c r="P5554" s="46"/>
      <c r="Q5554" s="46"/>
      <c r="R5554" s="46"/>
      <c r="S5554" s="46"/>
      <c r="T5554" s="46"/>
      <c r="U5554" s="46"/>
      <c r="V5554" s="46"/>
      <c r="W5554" s="46"/>
      <c r="X5554" s="46"/>
      <c r="Y5554" s="46"/>
    </row>
    <row r="5555" spans="1:25" ht="15" customHeight="1" x14ac:dyDescent="0.2">
      <c r="A5555" s="46"/>
      <c r="B5555" s="262" t="s">
        <v>919</v>
      </c>
      <c r="C5555" s="284" t="s">
        <v>2169</v>
      </c>
      <c r="D5555" s="262" t="s">
        <v>47</v>
      </c>
      <c r="E5555" s="262" t="s">
        <v>2954</v>
      </c>
      <c r="F5555" s="389" t="s">
        <v>4042</v>
      </c>
      <c r="G5555" s="389"/>
      <c r="H5555" s="283" t="s">
        <v>49</v>
      </c>
      <c r="I5555" s="286">
        <v>6.4300000000000004E-5</v>
      </c>
      <c r="J5555" s="285">
        <v>2391389.06</v>
      </c>
      <c r="K5555" s="285">
        <v>153.76</v>
      </c>
      <c r="O5555" s="46"/>
      <c r="P5555" s="46"/>
      <c r="Q5555" s="46"/>
      <c r="R5555" s="46"/>
      <c r="S5555" s="46"/>
      <c r="T5555" s="46"/>
      <c r="U5555" s="46"/>
      <c r="V5555" s="46"/>
      <c r="W5555" s="46"/>
      <c r="X5555" s="46"/>
      <c r="Y5555" s="46"/>
    </row>
    <row r="5556" spans="1:25" ht="15" customHeight="1" x14ac:dyDescent="0.2">
      <c r="A5556" s="46"/>
      <c r="B5556" s="263"/>
      <c r="C5556" s="263"/>
      <c r="D5556" s="263"/>
      <c r="E5556" s="263"/>
      <c r="F5556" s="263" t="s">
        <v>924</v>
      </c>
      <c r="G5556" s="289">
        <v>0</v>
      </c>
      <c r="H5556" s="263" t="s">
        <v>925</v>
      </c>
      <c r="I5556" s="289">
        <v>0</v>
      </c>
      <c r="J5556" s="263" t="s">
        <v>926</v>
      </c>
      <c r="K5556" s="289">
        <v>0</v>
      </c>
      <c r="O5556" s="46"/>
      <c r="P5556" s="46"/>
      <c r="Q5556" s="46"/>
      <c r="R5556" s="46"/>
      <c r="S5556" s="46"/>
      <c r="T5556" s="46"/>
      <c r="U5556" s="46"/>
      <c r="V5556" s="46"/>
      <c r="W5556" s="46"/>
      <c r="X5556" s="46"/>
      <c r="Y5556" s="46"/>
    </row>
    <row r="5557" spans="1:25" ht="15" customHeight="1" thickBot="1" x14ac:dyDescent="0.25">
      <c r="A5557" s="46"/>
      <c r="B5557" s="263"/>
      <c r="C5557" s="263"/>
      <c r="D5557" s="263"/>
      <c r="E5557" s="263"/>
      <c r="F5557" s="263" t="s">
        <v>927</v>
      </c>
      <c r="G5557" s="289">
        <v>31.99</v>
      </c>
      <c r="H5557" s="263"/>
      <c r="I5557" s="386" t="s">
        <v>928</v>
      </c>
      <c r="J5557" s="386"/>
      <c r="K5557" s="289">
        <v>185.75</v>
      </c>
      <c r="O5557" s="46"/>
      <c r="P5557" s="46"/>
      <c r="Q5557" s="46"/>
      <c r="R5557" s="46"/>
      <c r="S5557" s="46"/>
      <c r="T5557" s="46"/>
      <c r="U5557" s="46"/>
      <c r="V5557" s="46"/>
      <c r="W5557" s="46"/>
      <c r="X5557" s="46"/>
      <c r="Y5557" s="46"/>
    </row>
    <row r="5558" spans="1:25" ht="15" customHeight="1" thickTop="1" x14ac:dyDescent="0.2">
      <c r="A5558" s="46"/>
      <c r="B5558" s="278"/>
      <c r="C5558" s="278"/>
      <c r="D5558" s="278"/>
      <c r="E5558" s="278"/>
      <c r="F5558" s="278"/>
      <c r="G5558" s="278"/>
      <c r="H5558" s="278"/>
      <c r="I5558" s="278"/>
      <c r="J5558" s="278"/>
      <c r="K5558" s="278"/>
      <c r="O5558" s="46"/>
      <c r="P5558" s="46"/>
      <c r="Q5558" s="46"/>
      <c r="R5558" s="46"/>
      <c r="S5558" s="46"/>
      <c r="T5558" s="46"/>
      <c r="U5558" s="46"/>
      <c r="V5558" s="46"/>
      <c r="W5558" s="46"/>
      <c r="X5558" s="46"/>
      <c r="Y5558" s="46"/>
    </row>
    <row r="5559" spans="1:25" ht="15" customHeight="1" x14ac:dyDescent="0.2">
      <c r="A5559" s="46"/>
      <c r="B5559" s="259"/>
      <c r="C5559" s="267" t="s">
        <v>24</v>
      </c>
      <c r="D5559" s="259" t="s">
        <v>25</v>
      </c>
      <c r="E5559" s="259" t="s">
        <v>26</v>
      </c>
      <c r="F5559" s="387" t="s">
        <v>917</v>
      </c>
      <c r="G5559" s="387"/>
      <c r="H5559" s="271" t="s">
        <v>27</v>
      </c>
      <c r="I5559" s="267" t="s">
        <v>28</v>
      </c>
      <c r="J5559" s="267" t="s">
        <v>29</v>
      </c>
      <c r="K5559" s="267" t="s">
        <v>30</v>
      </c>
      <c r="O5559" s="46"/>
      <c r="P5559" s="46"/>
      <c r="Q5559" s="46"/>
      <c r="R5559" s="46"/>
      <c r="S5559" s="46"/>
      <c r="T5559" s="46"/>
      <c r="U5559" s="46"/>
      <c r="V5559" s="46"/>
      <c r="W5559" s="46"/>
      <c r="X5559" s="46"/>
      <c r="Y5559" s="46"/>
    </row>
    <row r="5560" spans="1:25" ht="15" customHeight="1" x14ac:dyDescent="0.2">
      <c r="A5560" s="46"/>
      <c r="B5560" s="260" t="s">
        <v>918</v>
      </c>
      <c r="C5560" s="275" t="s">
        <v>2165</v>
      </c>
      <c r="D5560" s="260" t="s">
        <v>47</v>
      </c>
      <c r="E5560" s="260" t="s">
        <v>2166</v>
      </c>
      <c r="F5560" s="388" t="s">
        <v>4041</v>
      </c>
      <c r="G5560" s="388"/>
      <c r="H5560" s="274" t="s">
        <v>950</v>
      </c>
      <c r="I5560" s="277">
        <v>1</v>
      </c>
      <c r="J5560" s="276">
        <v>9.6199999999999992</v>
      </c>
      <c r="K5560" s="276">
        <v>9.6199999999999992</v>
      </c>
      <c r="O5560" s="46"/>
      <c r="P5560" s="46"/>
      <c r="Q5560" s="46"/>
      <c r="R5560" s="46"/>
      <c r="S5560" s="46"/>
      <c r="T5560" s="46"/>
      <c r="U5560" s="46"/>
      <c r="V5560" s="46"/>
      <c r="W5560" s="46"/>
      <c r="X5560" s="46"/>
      <c r="Y5560" s="46"/>
    </row>
    <row r="5561" spans="1:25" ht="15" customHeight="1" x14ac:dyDescent="0.2">
      <c r="A5561" s="46"/>
      <c r="B5561" s="262" t="s">
        <v>919</v>
      </c>
      <c r="C5561" s="284" t="s">
        <v>1963</v>
      </c>
      <c r="D5561" s="262" t="s">
        <v>47</v>
      </c>
      <c r="E5561" s="262" t="s">
        <v>1964</v>
      </c>
      <c r="F5561" s="389" t="s">
        <v>4043</v>
      </c>
      <c r="G5561" s="389"/>
      <c r="H5561" s="283" t="s">
        <v>4044</v>
      </c>
      <c r="I5561" s="286">
        <v>13</v>
      </c>
      <c r="J5561" s="285">
        <v>0.74</v>
      </c>
      <c r="K5561" s="285">
        <v>9.6199999999999992</v>
      </c>
      <c r="O5561" s="46"/>
      <c r="P5561" s="46"/>
      <c r="Q5561" s="46"/>
      <c r="R5561" s="46"/>
      <c r="S5561" s="46"/>
      <c r="T5561" s="46"/>
      <c r="U5561" s="46"/>
      <c r="V5561" s="46"/>
      <c r="W5561" s="46"/>
      <c r="X5561" s="46"/>
      <c r="Y5561" s="46"/>
    </row>
    <row r="5562" spans="1:25" ht="15" customHeight="1" x14ac:dyDescent="0.2">
      <c r="A5562" s="46"/>
      <c r="B5562" s="263"/>
      <c r="C5562" s="263"/>
      <c r="D5562" s="263"/>
      <c r="E5562" s="263"/>
      <c r="F5562" s="263" t="s">
        <v>924</v>
      </c>
      <c r="G5562" s="289">
        <v>0</v>
      </c>
      <c r="H5562" s="263" t="s">
        <v>925</v>
      </c>
      <c r="I5562" s="289">
        <v>0</v>
      </c>
      <c r="J5562" s="263" t="s">
        <v>926</v>
      </c>
      <c r="K5562" s="289">
        <v>0</v>
      </c>
      <c r="O5562" s="46"/>
      <c r="P5562" s="46"/>
      <c r="Q5562" s="46"/>
      <c r="R5562" s="46"/>
      <c r="S5562" s="46"/>
      <c r="T5562" s="46"/>
      <c r="U5562" s="46"/>
      <c r="V5562" s="46"/>
      <c r="W5562" s="46"/>
      <c r="X5562" s="46"/>
      <c r="Y5562" s="46"/>
    </row>
    <row r="5563" spans="1:25" ht="15" customHeight="1" thickBot="1" x14ac:dyDescent="0.25">
      <c r="A5563" s="46"/>
      <c r="B5563" s="263"/>
      <c r="C5563" s="263"/>
      <c r="D5563" s="263"/>
      <c r="E5563" s="263"/>
      <c r="F5563" s="263" t="s">
        <v>927</v>
      </c>
      <c r="G5563" s="289">
        <v>2</v>
      </c>
      <c r="H5563" s="263"/>
      <c r="I5563" s="386" t="s">
        <v>928</v>
      </c>
      <c r="J5563" s="386"/>
      <c r="K5563" s="289">
        <v>11.62</v>
      </c>
      <c r="O5563" s="46"/>
      <c r="P5563" s="46"/>
      <c r="Q5563" s="46"/>
      <c r="R5563" s="46"/>
      <c r="S5563" s="46"/>
      <c r="T5563" s="46"/>
      <c r="U5563" s="46"/>
      <c r="V5563" s="46"/>
      <c r="W5563" s="46"/>
      <c r="X5563" s="46"/>
      <c r="Y5563" s="46"/>
    </row>
    <row r="5564" spans="1:25" ht="15" customHeight="1" thickTop="1" x14ac:dyDescent="0.2">
      <c r="A5564" s="46"/>
      <c r="B5564" s="278"/>
      <c r="C5564" s="278"/>
      <c r="D5564" s="278"/>
      <c r="E5564" s="278"/>
      <c r="F5564" s="278"/>
      <c r="G5564" s="278"/>
      <c r="H5564" s="278"/>
      <c r="I5564" s="278"/>
      <c r="J5564" s="278"/>
      <c r="K5564" s="278"/>
      <c r="O5564" s="46"/>
      <c r="P5564" s="46"/>
      <c r="Q5564" s="46"/>
      <c r="R5564" s="46"/>
      <c r="S5564" s="46"/>
      <c r="T5564" s="46"/>
      <c r="U5564" s="46"/>
      <c r="V5564" s="46"/>
      <c r="W5564" s="46"/>
      <c r="X5564" s="46"/>
      <c r="Y5564" s="46"/>
    </row>
    <row r="5565" spans="1:25" ht="15" customHeight="1" x14ac:dyDescent="0.2">
      <c r="A5565" s="46"/>
      <c r="B5565" s="259"/>
      <c r="C5565" s="267" t="s">
        <v>24</v>
      </c>
      <c r="D5565" s="259" t="s">
        <v>25</v>
      </c>
      <c r="E5565" s="259" t="s">
        <v>26</v>
      </c>
      <c r="F5565" s="387" t="s">
        <v>917</v>
      </c>
      <c r="G5565" s="387"/>
      <c r="H5565" s="271" t="s">
        <v>27</v>
      </c>
      <c r="I5565" s="267" t="s">
        <v>28</v>
      </c>
      <c r="J5565" s="267" t="s">
        <v>29</v>
      </c>
      <c r="K5565" s="267" t="s">
        <v>30</v>
      </c>
      <c r="O5565" s="46"/>
      <c r="P5565" s="46"/>
      <c r="Q5565" s="46"/>
      <c r="R5565" s="46"/>
      <c r="S5565" s="46"/>
      <c r="T5565" s="46"/>
      <c r="U5565" s="46"/>
      <c r="V5565" s="46"/>
      <c r="W5565" s="46"/>
      <c r="X5565" s="46"/>
      <c r="Y5565" s="46"/>
    </row>
    <row r="5566" spans="1:25" ht="15" customHeight="1" x14ac:dyDescent="0.2">
      <c r="A5566" s="46"/>
      <c r="B5566" s="260" t="s">
        <v>918</v>
      </c>
      <c r="C5566" s="275" t="s">
        <v>2872</v>
      </c>
      <c r="D5566" s="260" t="s">
        <v>47</v>
      </c>
      <c r="E5566" s="260" t="s">
        <v>2873</v>
      </c>
      <c r="F5566" s="388" t="s">
        <v>3985</v>
      </c>
      <c r="G5566" s="388"/>
      <c r="H5566" s="274" t="s">
        <v>1041</v>
      </c>
      <c r="I5566" s="277">
        <v>1</v>
      </c>
      <c r="J5566" s="276">
        <v>84.92</v>
      </c>
      <c r="K5566" s="276">
        <v>84.92</v>
      </c>
      <c r="O5566" s="46"/>
      <c r="P5566" s="46"/>
      <c r="Q5566" s="46"/>
      <c r="R5566" s="46"/>
      <c r="S5566" s="46"/>
      <c r="T5566" s="46"/>
      <c r="U5566" s="46"/>
      <c r="V5566" s="46"/>
      <c r="W5566" s="46"/>
      <c r="X5566" s="46"/>
      <c r="Y5566" s="46"/>
    </row>
    <row r="5567" spans="1:25" ht="15" customHeight="1" x14ac:dyDescent="0.2">
      <c r="A5567" s="46"/>
      <c r="B5567" s="261" t="s">
        <v>953</v>
      </c>
      <c r="C5567" s="280" t="s">
        <v>2178</v>
      </c>
      <c r="D5567" s="261" t="s">
        <v>47</v>
      </c>
      <c r="E5567" s="261" t="s">
        <v>2179</v>
      </c>
      <c r="F5567" s="385" t="s">
        <v>4041</v>
      </c>
      <c r="G5567" s="385"/>
      <c r="H5567" s="279" t="s">
        <v>950</v>
      </c>
      <c r="I5567" s="282">
        <v>1</v>
      </c>
      <c r="J5567" s="281">
        <v>9.74</v>
      </c>
      <c r="K5567" s="281">
        <v>9.74</v>
      </c>
      <c r="O5567" s="46"/>
      <c r="P5567" s="46"/>
      <c r="Q5567" s="46"/>
      <c r="R5567" s="46"/>
      <c r="S5567" s="46"/>
      <c r="T5567" s="46"/>
      <c r="U5567" s="46"/>
      <c r="V5567" s="46"/>
      <c r="W5567" s="46"/>
      <c r="X5567" s="46"/>
      <c r="Y5567" s="46"/>
    </row>
    <row r="5568" spans="1:25" ht="15" customHeight="1" x14ac:dyDescent="0.2">
      <c r="A5568" s="46"/>
      <c r="B5568" s="261" t="s">
        <v>953</v>
      </c>
      <c r="C5568" s="280" t="s">
        <v>2170</v>
      </c>
      <c r="D5568" s="261" t="s">
        <v>47</v>
      </c>
      <c r="E5568" s="261" t="s">
        <v>2171</v>
      </c>
      <c r="F5568" s="385" t="s">
        <v>4041</v>
      </c>
      <c r="G5568" s="385"/>
      <c r="H5568" s="279" t="s">
        <v>950</v>
      </c>
      <c r="I5568" s="282">
        <v>1</v>
      </c>
      <c r="J5568" s="281">
        <v>3.93</v>
      </c>
      <c r="K5568" s="281">
        <v>3.93</v>
      </c>
      <c r="O5568" s="46"/>
      <c r="P5568" s="46"/>
      <c r="Q5568" s="46"/>
      <c r="R5568" s="46"/>
      <c r="S5568" s="46"/>
      <c r="T5568" s="46"/>
      <c r="U5568" s="46"/>
      <c r="V5568" s="46"/>
      <c r="W5568" s="46"/>
      <c r="X5568" s="46"/>
      <c r="Y5568" s="46"/>
    </row>
    <row r="5569" spans="1:25" ht="15" customHeight="1" x14ac:dyDescent="0.2">
      <c r="A5569" s="46"/>
      <c r="B5569" s="261" t="s">
        <v>953</v>
      </c>
      <c r="C5569" s="280" t="s">
        <v>2180</v>
      </c>
      <c r="D5569" s="261" t="s">
        <v>47</v>
      </c>
      <c r="E5569" s="261" t="s">
        <v>2181</v>
      </c>
      <c r="F5569" s="385" t="s">
        <v>3970</v>
      </c>
      <c r="G5569" s="385"/>
      <c r="H5569" s="279" t="s">
        <v>950</v>
      </c>
      <c r="I5569" s="282">
        <v>1</v>
      </c>
      <c r="J5569" s="281">
        <v>44.77</v>
      </c>
      <c r="K5569" s="281">
        <v>44.77</v>
      </c>
      <c r="O5569" s="46"/>
      <c r="P5569" s="46"/>
      <c r="Q5569" s="46"/>
      <c r="R5569" s="46"/>
      <c r="S5569" s="46"/>
      <c r="T5569" s="46"/>
      <c r="U5569" s="46"/>
      <c r="V5569" s="46"/>
      <c r="W5569" s="46"/>
      <c r="X5569" s="46"/>
      <c r="Y5569" s="46"/>
    </row>
    <row r="5570" spans="1:25" ht="15" customHeight="1" x14ac:dyDescent="0.2">
      <c r="A5570" s="46"/>
      <c r="B5570" s="261" t="s">
        <v>953</v>
      </c>
      <c r="C5570" s="280" t="s">
        <v>2174</v>
      </c>
      <c r="D5570" s="261" t="s">
        <v>47</v>
      </c>
      <c r="E5570" s="261" t="s">
        <v>2175</v>
      </c>
      <c r="F5570" s="385" t="s">
        <v>4041</v>
      </c>
      <c r="G5570" s="385"/>
      <c r="H5570" s="279" t="s">
        <v>950</v>
      </c>
      <c r="I5570" s="282">
        <v>1</v>
      </c>
      <c r="J5570" s="281">
        <v>26.48</v>
      </c>
      <c r="K5570" s="281">
        <v>26.48</v>
      </c>
      <c r="O5570" s="46"/>
      <c r="P5570" s="46"/>
      <c r="Q5570" s="46"/>
      <c r="R5570" s="46"/>
      <c r="S5570" s="46"/>
      <c r="T5570" s="46"/>
      <c r="U5570" s="46"/>
      <c r="V5570" s="46"/>
      <c r="W5570" s="46"/>
      <c r="X5570" s="46"/>
      <c r="Y5570" s="46"/>
    </row>
    <row r="5571" spans="1:25" ht="15" customHeight="1" x14ac:dyDescent="0.2">
      <c r="A5571" s="46"/>
      <c r="B5571" s="263"/>
      <c r="C5571" s="263"/>
      <c r="D5571" s="263"/>
      <c r="E5571" s="263"/>
      <c r="F5571" s="263" t="s">
        <v>924</v>
      </c>
      <c r="G5571" s="289">
        <v>41.74</v>
      </c>
      <c r="H5571" s="263" t="s">
        <v>925</v>
      </c>
      <c r="I5571" s="289">
        <v>0</v>
      </c>
      <c r="J5571" s="263" t="s">
        <v>926</v>
      </c>
      <c r="K5571" s="289">
        <v>41.74</v>
      </c>
      <c r="O5571" s="46"/>
      <c r="P5571" s="46"/>
      <c r="Q5571" s="46"/>
      <c r="R5571" s="46"/>
      <c r="S5571" s="46"/>
      <c r="T5571" s="46"/>
      <c r="U5571" s="46"/>
      <c r="V5571" s="46"/>
      <c r="W5571" s="46"/>
      <c r="X5571" s="46"/>
      <c r="Y5571" s="46"/>
    </row>
    <row r="5572" spans="1:25" ht="15" customHeight="1" thickBot="1" x14ac:dyDescent="0.25">
      <c r="A5572" s="46"/>
      <c r="B5572" s="263"/>
      <c r="C5572" s="263"/>
      <c r="D5572" s="263"/>
      <c r="E5572" s="263"/>
      <c r="F5572" s="263" t="s">
        <v>927</v>
      </c>
      <c r="G5572" s="289">
        <v>17.670000000000002</v>
      </c>
      <c r="H5572" s="263"/>
      <c r="I5572" s="386" t="s">
        <v>928</v>
      </c>
      <c r="J5572" s="386"/>
      <c r="K5572" s="289">
        <v>102.59</v>
      </c>
      <c r="O5572" s="46"/>
      <c r="P5572" s="46"/>
      <c r="Q5572" s="46"/>
      <c r="R5572" s="46"/>
      <c r="S5572" s="46"/>
      <c r="T5572" s="46"/>
      <c r="U5572" s="46"/>
      <c r="V5572" s="46"/>
      <c r="W5572" s="46"/>
      <c r="X5572" s="46"/>
      <c r="Y5572" s="46"/>
    </row>
    <row r="5573" spans="1:25" ht="15" customHeight="1" thickTop="1" x14ac:dyDescent="0.2">
      <c r="A5573" s="46"/>
      <c r="B5573" s="278"/>
      <c r="C5573" s="278"/>
      <c r="D5573" s="278"/>
      <c r="E5573" s="278"/>
      <c r="F5573" s="278"/>
      <c r="G5573" s="278"/>
      <c r="H5573" s="278"/>
      <c r="I5573" s="278"/>
      <c r="J5573" s="278"/>
      <c r="K5573" s="278"/>
      <c r="O5573" s="46"/>
      <c r="P5573" s="46"/>
      <c r="Q5573" s="46"/>
      <c r="R5573" s="46"/>
      <c r="S5573" s="46"/>
      <c r="T5573" s="46"/>
      <c r="U5573" s="46"/>
      <c r="V5573" s="46"/>
      <c r="W5573" s="46"/>
      <c r="X5573" s="46"/>
      <c r="Y5573" s="46"/>
    </row>
    <row r="5574" spans="1:25" ht="15" customHeight="1" x14ac:dyDescent="0.2">
      <c r="A5574" s="46"/>
      <c r="B5574" s="259"/>
      <c r="C5574" s="267" t="s">
        <v>24</v>
      </c>
      <c r="D5574" s="259" t="s">
        <v>25</v>
      </c>
      <c r="E5574" s="259" t="s">
        <v>26</v>
      </c>
      <c r="F5574" s="387" t="s">
        <v>917</v>
      </c>
      <c r="G5574" s="387"/>
      <c r="H5574" s="271" t="s">
        <v>27</v>
      </c>
      <c r="I5574" s="267" t="s">
        <v>28</v>
      </c>
      <c r="J5574" s="267" t="s">
        <v>29</v>
      </c>
      <c r="K5574" s="267" t="s">
        <v>30</v>
      </c>
      <c r="O5574" s="46"/>
      <c r="P5574" s="46"/>
      <c r="Q5574" s="46"/>
      <c r="R5574" s="46"/>
      <c r="S5574" s="46"/>
      <c r="T5574" s="46"/>
      <c r="U5574" s="46"/>
      <c r="V5574" s="46"/>
      <c r="W5574" s="46"/>
      <c r="X5574" s="46"/>
      <c r="Y5574" s="46"/>
    </row>
    <row r="5575" spans="1:25" ht="15" customHeight="1" x14ac:dyDescent="0.2">
      <c r="A5575" s="46"/>
      <c r="B5575" s="260" t="s">
        <v>918</v>
      </c>
      <c r="C5575" s="275" t="s">
        <v>1922</v>
      </c>
      <c r="D5575" s="260" t="s">
        <v>47</v>
      </c>
      <c r="E5575" s="260" t="s">
        <v>1923</v>
      </c>
      <c r="F5575" s="388" t="s">
        <v>3985</v>
      </c>
      <c r="G5575" s="388"/>
      <c r="H5575" s="274" t="s">
        <v>1035</v>
      </c>
      <c r="I5575" s="277">
        <v>1</v>
      </c>
      <c r="J5575" s="276">
        <v>289.97000000000003</v>
      </c>
      <c r="K5575" s="276">
        <v>289.97000000000003</v>
      </c>
      <c r="O5575" s="46"/>
      <c r="P5575" s="46"/>
      <c r="Q5575" s="46"/>
      <c r="R5575" s="46"/>
      <c r="S5575" s="46"/>
      <c r="T5575" s="46"/>
      <c r="U5575" s="46"/>
      <c r="V5575" s="46"/>
      <c r="W5575" s="46"/>
      <c r="X5575" s="46"/>
      <c r="Y5575" s="46"/>
    </row>
    <row r="5576" spans="1:25" ht="15" customHeight="1" x14ac:dyDescent="0.2">
      <c r="A5576" s="46"/>
      <c r="B5576" s="261" t="s">
        <v>953</v>
      </c>
      <c r="C5576" s="280" t="s">
        <v>2180</v>
      </c>
      <c r="D5576" s="261" t="s">
        <v>47</v>
      </c>
      <c r="E5576" s="261" t="s">
        <v>2181</v>
      </c>
      <c r="F5576" s="385" t="s">
        <v>3970</v>
      </c>
      <c r="G5576" s="385"/>
      <c r="H5576" s="279" t="s">
        <v>950</v>
      </c>
      <c r="I5576" s="282">
        <v>1</v>
      </c>
      <c r="J5576" s="281">
        <v>44.77</v>
      </c>
      <c r="K5576" s="281">
        <v>44.77</v>
      </c>
      <c r="O5576" s="46"/>
      <c r="P5576" s="46"/>
      <c r="Q5576" s="46"/>
      <c r="R5576" s="46"/>
      <c r="S5576" s="46"/>
      <c r="T5576" s="46"/>
      <c r="U5576" s="46"/>
      <c r="V5576" s="46"/>
      <c r="W5576" s="46"/>
      <c r="X5576" s="46"/>
      <c r="Y5576" s="46"/>
    </row>
    <row r="5577" spans="1:25" ht="15" customHeight="1" x14ac:dyDescent="0.2">
      <c r="A5577" s="46"/>
      <c r="B5577" s="261" t="s">
        <v>953</v>
      </c>
      <c r="C5577" s="280" t="s">
        <v>2172</v>
      </c>
      <c r="D5577" s="261" t="s">
        <v>47</v>
      </c>
      <c r="E5577" s="261" t="s">
        <v>2173</v>
      </c>
      <c r="F5577" s="385" t="s">
        <v>4041</v>
      </c>
      <c r="G5577" s="385"/>
      <c r="H5577" s="279" t="s">
        <v>950</v>
      </c>
      <c r="I5577" s="282">
        <v>1</v>
      </c>
      <c r="J5577" s="281">
        <v>160.16</v>
      </c>
      <c r="K5577" s="281">
        <v>160.16</v>
      </c>
      <c r="O5577" s="46"/>
      <c r="P5577" s="46"/>
      <c r="Q5577" s="46"/>
      <c r="R5577" s="46"/>
      <c r="S5577" s="46"/>
      <c r="T5577" s="46"/>
      <c r="U5577" s="46"/>
      <c r="V5577" s="46"/>
      <c r="W5577" s="46"/>
      <c r="X5577" s="46"/>
      <c r="Y5577" s="46"/>
    </row>
    <row r="5578" spans="1:25" ht="15" customHeight="1" x14ac:dyDescent="0.2">
      <c r="A5578" s="46"/>
      <c r="B5578" s="261" t="s">
        <v>953</v>
      </c>
      <c r="C5578" s="280" t="s">
        <v>2176</v>
      </c>
      <c r="D5578" s="261" t="s">
        <v>47</v>
      </c>
      <c r="E5578" s="261" t="s">
        <v>2177</v>
      </c>
      <c r="F5578" s="385" t="s">
        <v>4041</v>
      </c>
      <c r="G5578" s="385"/>
      <c r="H5578" s="279" t="s">
        <v>950</v>
      </c>
      <c r="I5578" s="282">
        <v>1</v>
      </c>
      <c r="J5578" s="281">
        <v>44.89</v>
      </c>
      <c r="K5578" s="281">
        <v>44.89</v>
      </c>
      <c r="O5578" s="46"/>
      <c r="P5578" s="46"/>
      <c r="Q5578" s="46"/>
      <c r="R5578" s="46"/>
      <c r="S5578" s="46"/>
      <c r="T5578" s="46"/>
      <c r="U5578" s="46"/>
      <c r="V5578" s="46"/>
      <c r="W5578" s="46"/>
      <c r="X5578" s="46"/>
      <c r="Y5578" s="46"/>
    </row>
    <row r="5579" spans="1:25" ht="15" customHeight="1" x14ac:dyDescent="0.2">
      <c r="A5579" s="46"/>
      <c r="B5579" s="261" t="s">
        <v>953</v>
      </c>
      <c r="C5579" s="280" t="s">
        <v>2170</v>
      </c>
      <c r="D5579" s="261" t="s">
        <v>47</v>
      </c>
      <c r="E5579" s="261" t="s">
        <v>2171</v>
      </c>
      <c r="F5579" s="385" t="s">
        <v>4041</v>
      </c>
      <c r="G5579" s="385"/>
      <c r="H5579" s="279" t="s">
        <v>950</v>
      </c>
      <c r="I5579" s="282">
        <v>1</v>
      </c>
      <c r="J5579" s="281">
        <v>3.93</v>
      </c>
      <c r="K5579" s="281">
        <v>3.93</v>
      </c>
      <c r="O5579" s="46"/>
      <c r="P5579" s="46"/>
      <c r="Q5579" s="46"/>
      <c r="R5579" s="46"/>
      <c r="S5579" s="46"/>
      <c r="T5579" s="46"/>
      <c r="U5579" s="46"/>
      <c r="V5579" s="46"/>
      <c r="W5579" s="46"/>
      <c r="X5579" s="46"/>
      <c r="Y5579" s="46"/>
    </row>
    <row r="5580" spans="1:25" ht="15" customHeight="1" x14ac:dyDescent="0.2">
      <c r="A5580" s="46"/>
      <c r="B5580" s="261" t="s">
        <v>953</v>
      </c>
      <c r="C5580" s="280" t="s">
        <v>2174</v>
      </c>
      <c r="D5580" s="261" t="s">
        <v>47</v>
      </c>
      <c r="E5580" s="261" t="s">
        <v>2175</v>
      </c>
      <c r="F5580" s="385" t="s">
        <v>4041</v>
      </c>
      <c r="G5580" s="385"/>
      <c r="H5580" s="279" t="s">
        <v>950</v>
      </c>
      <c r="I5580" s="282">
        <v>1</v>
      </c>
      <c r="J5580" s="281">
        <v>26.48</v>
      </c>
      <c r="K5580" s="281">
        <v>26.48</v>
      </c>
      <c r="O5580" s="46"/>
      <c r="P5580" s="46"/>
      <c r="Q5580" s="46"/>
      <c r="R5580" s="46"/>
      <c r="S5580" s="46"/>
      <c r="T5580" s="46"/>
      <c r="U5580" s="46"/>
      <c r="V5580" s="46"/>
      <c r="W5580" s="46"/>
      <c r="X5580" s="46"/>
      <c r="Y5580" s="46"/>
    </row>
    <row r="5581" spans="1:25" ht="15" customHeight="1" x14ac:dyDescent="0.2">
      <c r="A5581" s="46"/>
      <c r="B5581" s="261" t="s">
        <v>953</v>
      </c>
      <c r="C5581" s="280" t="s">
        <v>2178</v>
      </c>
      <c r="D5581" s="261" t="s">
        <v>47</v>
      </c>
      <c r="E5581" s="261" t="s">
        <v>2179</v>
      </c>
      <c r="F5581" s="385" t="s">
        <v>4041</v>
      </c>
      <c r="G5581" s="385"/>
      <c r="H5581" s="279" t="s">
        <v>950</v>
      </c>
      <c r="I5581" s="282">
        <v>1</v>
      </c>
      <c r="J5581" s="281">
        <v>9.74</v>
      </c>
      <c r="K5581" s="281">
        <v>9.74</v>
      </c>
      <c r="O5581" s="46"/>
      <c r="P5581" s="46"/>
      <c r="Q5581" s="46"/>
      <c r="R5581" s="46"/>
      <c r="S5581" s="46"/>
      <c r="T5581" s="46"/>
      <c r="U5581" s="46"/>
      <c r="V5581" s="46"/>
      <c r="W5581" s="46"/>
      <c r="X5581" s="46"/>
      <c r="Y5581" s="46"/>
    </row>
    <row r="5582" spans="1:25" ht="15" customHeight="1" x14ac:dyDescent="0.2">
      <c r="A5582" s="46"/>
      <c r="B5582" s="263"/>
      <c r="C5582" s="263"/>
      <c r="D5582" s="263"/>
      <c r="E5582" s="263"/>
      <c r="F5582" s="263" t="s">
        <v>924</v>
      </c>
      <c r="G5582" s="289">
        <v>41.74</v>
      </c>
      <c r="H5582" s="263" t="s">
        <v>925</v>
      </c>
      <c r="I5582" s="289">
        <v>0</v>
      </c>
      <c r="J5582" s="263" t="s">
        <v>926</v>
      </c>
      <c r="K5582" s="289">
        <v>41.74</v>
      </c>
      <c r="O5582" s="46"/>
      <c r="P5582" s="46"/>
      <c r="Q5582" s="46"/>
      <c r="R5582" s="46"/>
      <c r="S5582" s="46"/>
      <c r="T5582" s="46"/>
      <c r="U5582" s="46"/>
      <c r="V5582" s="46"/>
      <c r="W5582" s="46"/>
      <c r="X5582" s="46"/>
      <c r="Y5582" s="46"/>
    </row>
    <row r="5583" spans="1:25" ht="15" customHeight="1" thickBot="1" x14ac:dyDescent="0.25">
      <c r="A5583" s="46"/>
      <c r="B5583" s="263"/>
      <c r="C5583" s="263"/>
      <c r="D5583" s="263"/>
      <c r="E5583" s="263"/>
      <c r="F5583" s="263" t="s">
        <v>927</v>
      </c>
      <c r="G5583" s="289">
        <v>60.34</v>
      </c>
      <c r="H5583" s="263"/>
      <c r="I5583" s="386" t="s">
        <v>928</v>
      </c>
      <c r="J5583" s="386"/>
      <c r="K5583" s="289">
        <v>350.31</v>
      </c>
      <c r="O5583" s="46"/>
      <c r="P5583" s="46"/>
      <c r="Q5583" s="46"/>
      <c r="R5583" s="46"/>
      <c r="S5583" s="46"/>
      <c r="T5583" s="46"/>
      <c r="U5583" s="46"/>
      <c r="V5583" s="46"/>
      <c r="W5583" s="46"/>
      <c r="X5583" s="46"/>
      <c r="Y5583" s="46"/>
    </row>
    <row r="5584" spans="1:25" ht="15" customHeight="1" thickTop="1" x14ac:dyDescent="0.2">
      <c r="A5584" s="46"/>
      <c r="B5584" s="278"/>
      <c r="C5584" s="278"/>
      <c r="D5584" s="278"/>
      <c r="E5584" s="278"/>
      <c r="F5584" s="278"/>
      <c r="G5584" s="278"/>
      <c r="H5584" s="278"/>
      <c r="I5584" s="278"/>
      <c r="J5584" s="278"/>
      <c r="K5584" s="278"/>
      <c r="O5584" s="46"/>
      <c r="P5584" s="46"/>
      <c r="Q5584" s="46"/>
      <c r="R5584" s="46"/>
      <c r="S5584" s="46"/>
      <c r="T5584" s="46"/>
      <c r="U5584" s="46"/>
      <c r="V5584" s="46"/>
      <c r="W5584" s="46"/>
      <c r="X5584" s="46"/>
      <c r="Y5584" s="46"/>
    </row>
    <row r="5585" spans="1:25" ht="15" customHeight="1" x14ac:dyDescent="0.2">
      <c r="A5585" s="46"/>
      <c r="B5585" s="259"/>
      <c r="C5585" s="267" t="s">
        <v>24</v>
      </c>
      <c r="D5585" s="259" t="s">
        <v>25</v>
      </c>
      <c r="E5585" s="259" t="s">
        <v>26</v>
      </c>
      <c r="F5585" s="387" t="s">
        <v>917</v>
      </c>
      <c r="G5585" s="387"/>
      <c r="H5585" s="271" t="s">
        <v>27</v>
      </c>
      <c r="I5585" s="267" t="s">
        <v>28</v>
      </c>
      <c r="J5585" s="267" t="s">
        <v>29</v>
      </c>
      <c r="K5585" s="267" t="s">
        <v>30</v>
      </c>
      <c r="O5585" s="46"/>
      <c r="P5585" s="46"/>
      <c r="Q5585" s="46"/>
      <c r="R5585" s="46"/>
      <c r="S5585" s="46"/>
      <c r="T5585" s="46"/>
      <c r="U5585" s="46"/>
      <c r="V5585" s="46"/>
      <c r="W5585" s="46"/>
      <c r="X5585" s="46"/>
      <c r="Y5585" s="46"/>
    </row>
    <row r="5586" spans="1:25" ht="15" customHeight="1" x14ac:dyDescent="0.2">
      <c r="A5586" s="46"/>
      <c r="B5586" s="260" t="s">
        <v>918</v>
      </c>
      <c r="C5586" s="275" t="s">
        <v>2174</v>
      </c>
      <c r="D5586" s="260" t="s">
        <v>47</v>
      </c>
      <c r="E5586" s="260" t="s">
        <v>2175</v>
      </c>
      <c r="F5586" s="388" t="s">
        <v>4041</v>
      </c>
      <c r="G5586" s="388"/>
      <c r="H5586" s="274" t="s">
        <v>950</v>
      </c>
      <c r="I5586" s="277">
        <v>1</v>
      </c>
      <c r="J5586" s="276">
        <v>26.48</v>
      </c>
      <c r="K5586" s="276">
        <v>26.48</v>
      </c>
      <c r="O5586" s="46"/>
      <c r="P5586" s="46"/>
      <c r="Q5586" s="46"/>
      <c r="R5586" s="46"/>
      <c r="S5586" s="46"/>
      <c r="T5586" s="46"/>
      <c r="U5586" s="46"/>
      <c r="V5586" s="46"/>
      <c r="W5586" s="46"/>
      <c r="X5586" s="46"/>
      <c r="Y5586" s="46"/>
    </row>
    <row r="5587" spans="1:25" ht="15" customHeight="1" x14ac:dyDescent="0.2">
      <c r="A5587" s="46"/>
      <c r="B5587" s="262" t="s">
        <v>919</v>
      </c>
      <c r="C5587" s="284" t="s">
        <v>2184</v>
      </c>
      <c r="D5587" s="262" t="s">
        <v>47</v>
      </c>
      <c r="E5587" s="262" t="s">
        <v>2955</v>
      </c>
      <c r="F5587" s="389" t="s">
        <v>4042</v>
      </c>
      <c r="G5587" s="389"/>
      <c r="H5587" s="283" t="s">
        <v>49</v>
      </c>
      <c r="I5587" s="286">
        <v>5.5099999999999998E-5</v>
      </c>
      <c r="J5587" s="285">
        <v>138000</v>
      </c>
      <c r="K5587" s="285">
        <v>7.6</v>
      </c>
      <c r="O5587" s="46"/>
      <c r="P5587" s="46"/>
      <c r="Q5587" s="46"/>
      <c r="R5587" s="46"/>
      <c r="S5587" s="46"/>
      <c r="T5587" s="46"/>
      <c r="U5587" s="46"/>
      <c r="V5587" s="46"/>
      <c r="W5587" s="46"/>
      <c r="X5587" s="46"/>
      <c r="Y5587" s="46"/>
    </row>
    <row r="5588" spans="1:25" ht="15" customHeight="1" x14ac:dyDescent="0.2">
      <c r="A5588" s="46"/>
      <c r="B5588" s="262" t="s">
        <v>919</v>
      </c>
      <c r="C5588" s="284" t="s">
        <v>2182</v>
      </c>
      <c r="D5588" s="262" t="s">
        <v>47</v>
      </c>
      <c r="E5588" s="262" t="s">
        <v>2183</v>
      </c>
      <c r="F5588" s="389" t="s">
        <v>4042</v>
      </c>
      <c r="G5588" s="389"/>
      <c r="H5588" s="283" t="s">
        <v>49</v>
      </c>
      <c r="I5588" s="286">
        <v>3.43E-5</v>
      </c>
      <c r="J5588" s="285">
        <v>550540.52</v>
      </c>
      <c r="K5588" s="285">
        <v>18.88</v>
      </c>
      <c r="O5588" s="46"/>
      <c r="P5588" s="46"/>
      <c r="Q5588" s="46"/>
      <c r="R5588" s="46"/>
      <c r="S5588" s="46"/>
      <c r="T5588" s="46"/>
      <c r="U5588" s="46"/>
      <c r="V5588" s="46"/>
      <c r="W5588" s="46"/>
      <c r="X5588" s="46"/>
      <c r="Y5588" s="46"/>
    </row>
    <row r="5589" spans="1:25" ht="15" customHeight="1" x14ac:dyDescent="0.2">
      <c r="A5589" s="46"/>
      <c r="B5589" s="263"/>
      <c r="C5589" s="263"/>
      <c r="D5589" s="263"/>
      <c r="E5589" s="263"/>
      <c r="F5589" s="263" t="s">
        <v>924</v>
      </c>
      <c r="G5589" s="289">
        <v>0</v>
      </c>
      <c r="H5589" s="263" t="s">
        <v>925</v>
      </c>
      <c r="I5589" s="289">
        <v>0</v>
      </c>
      <c r="J5589" s="263" t="s">
        <v>926</v>
      </c>
      <c r="K5589" s="289">
        <v>0</v>
      </c>
      <c r="O5589" s="46"/>
      <c r="P5589" s="46"/>
      <c r="Q5589" s="46"/>
      <c r="R5589" s="46"/>
      <c r="S5589" s="46"/>
      <c r="T5589" s="46"/>
      <c r="U5589" s="46"/>
      <c r="V5589" s="46"/>
      <c r="W5589" s="46"/>
      <c r="X5589" s="46"/>
      <c r="Y5589" s="46"/>
    </row>
    <row r="5590" spans="1:25" ht="15" customHeight="1" thickBot="1" x14ac:dyDescent="0.25">
      <c r="A5590" s="46"/>
      <c r="B5590" s="263"/>
      <c r="C5590" s="263"/>
      <c r="D5590" s="263"/>
      <c r="E5590" s="263"/>
      <c r="F5590" s="263" t="s">
        <v>927</v>
      </c>
      <c r="G5590" s="289">
        <v>5.51</v>
      </c>
      <c r="H5590" s="263"/>
      <c r="I5590" s="386" t="s">
        <v>928</v>
      </c>
      <c r="J5590" s="386"/>
      <c r="K5590" s="289">
        <v>31.99</v>
      </c>
      <c r="O5590" s="46"/>
      <c r="P5590" s="46"/>
      <c r="Q5590" s="46"/>
      <c r="R5590" s="46"/>
      <c r="S5590" s="46"/>
      <c r="T5590" s="46"/>
      <c r="U5590" s="46"/>
      <c r="V5590" s="46"/>
      <c r="W5590" s="46"/>
      <c r="X5590" s="46"/>
      <c r="Y5590" s="46"/>
    </row>
    <row r="5591" spans="1:25" ht="15" customHeight="1" thickTop="1" x14ac:dyDescent="0.2">
      <c r="A5591" s="46"/>
      <c r="B5591" s="278"/>
      <c r="C5591" s="278"/>
      <c r="D5591" s="278"/>
      <c r="E5591" s="278"/>
      <c r="F5591" s="278"/>
      <c r="G5591" s="278"/>
      <c r="H5591" s="278"/>
      <c r="I5591" s="278"/>
      <c r="J5591" s="278"/>
      <c r="K5591" s="278"/>
      <c r="O5591" s="46"/>
      <c r="P5591" s="46"/>
      <c r="Q5591" s="46"/>
      <c r="R5591" s="46"/>
      <c r="S5591" s="46"/>
      <c r="T5591" s="46"/>
      <c r="U5591" s="46"/>
      <c r="V5591" s="46"/>
      <c r="W5591" s="46"/>
      <c r="X5591" s="46"/>
      <c r="Y5591" s="46"/>
    </row>
    <row r="5592" spans="1:25" ht="15" customHeight="1" x14ac:dyDescent="0.2">
      <c r="A5592" s="46"/>
      <c r="B5592" s="259"/>
      <c r="C5592" s="267" t="s">
        <v>24</v>
      </c>
      <c r="D5592" s="259" t="s">
        <v>25</v>
      </c>
      <c r="E5592" s="259" t="s">
        <v>26</v>
      </c>
      <c r="F5592" s="387" t="s">
        <v>917</v>
      </c>
      <c r="G5592" s="387"/>
      <c r="H5592" s="271" t="s">
        <v>27</v>
      </c>
      <c r="I5592" s="267" t="s">
        <v>28</v>
      </c>
      <c r="J5592" s="267" t="s">
        <v>29</v>
      </c>
      <c r="K5592" s="267" t="s">
        <v>30</v>
      </c>
      <c r="O5592" s="46"/>
      <c r="P5592" s="46"/>
      <c r="Q5592" s="46"/>
      <c r="R5592" s="46"/>
      <c r="S5592" s="46"/>
      <c r="T5592" s="46"/>
      <c r="U5592" s="46"/>
      <c r="V5592" s="46"/>
      <c r="W5592" s="46"/>
      <c r="X5592" s="46"/>
      <c r="Y5592" s="46"/>
    </row>
    <row r="5593" spans="1:25" ht="15" customHeight="1" x14ac:dyDescent="0.2">
      <c r="A5593" s="46"/>
      <c r="B5593" s="260" t="s">
        <v>918</v>
      </c>
      <c r="C5593" s="275" t="s">
        <v>2170</v>
      </c>
      <c r="D5593" s="260" t="s">
        <v>47</v>
      </c>
      <c r="E5593" s="260" t="s">
        <v>2171</v>
      </c>
      <c r="F5593" s="388" t="s">
        <v>4041</v>
      </c>
      <c r="G5593" s="388"/>
      <c r="H5593" s="274" t="s">
        <v>950</v>
      </c>
      <c r="I5593" s="277">
        <v>1</v>
      </c>
      <c r="J5593" s="276">
        <v>3.93</v>
      </c>
      <c r="K5593" s="276">
        <v>3.93</v>
      </c>
      <c r="O5593" s="46"/>
      <c r="P5593" s="46"/>
      <c r="Q5593" s="46"/>
      <c r="R5593" s="46"/>
      <c r="S5593" s="46"/>
      <c r="T5593" s="46"/>
      <c r="U5593" s="46"/>
      <c r="V5593" s="46"/>
      <c r="W5593" s="46"/>
      <c r="X5593" s="46"/>
      <c r="Y5593" s="46"/>
    </row>
    <row r="5594" spans="1:25" ht="15" customHeight="1" x14ac:dyDescent="0.2">
      <c r="A5594" s="46"/>
      <c r="B5594" s="262" t="s">
        <v>919</v>
      </c>
      <c r="C5594" s="284" t="s">
        <v>2182</v>
      </c>
      <c r="D5594" s="262" t="s">
        <v>47</v>
      </c>
      <c r="E5594" s="262" t="s">
        <v>2183</v>
      </c>
      <c r="F5594" s="389" t="s">
        <v>4042</v>
      </c>
      <c r="G5594" s="389"/>
      <c r="H5594" s="283" t="s">
        <v>49</v>
      </c>
      <c r="I5594" s="286">
        <v>5.6999999999999996E-6</v>
      </c>
      <c r="J5594" s="285">
        <v>550540.52</v>
      </c>
      <c r="K5594" s="285">
        <v>3.13</v>
      </c>
      <c r="O5594" s="46"/>
      <c r="P5594" s="46"/>
      <c r="Q5594" s="46"/>
      <c r="R5594" s="46"/>
      <c r="S5594" s="46"/>
      <c r="T5594" s="46"/>
      <c r="U5594" s="46"/>
      <c r="V5594" s="46"/>
      <c r="W5594" s="46"/>
      <c r="X5594" s="46"/>
      <c r="Y5594" s="46"/>
    </row>
    <row r="5595" spans="1:25" ht="15" customHeight="1" x14ac:dyDescent="0.2">
      <c r="A5595" s="46"/>
      <c r="B5595" s="262" t="s">
        <v>919</v>
      </c>
      <c r="C5595" s="284" t="s">
        <v>2184</v>
      </c>
      <c r="D5595" s="262" t="s">
        <v>47</v>
      </c>
      <c r="E5595" s="262" t="s">
        <v>2955</v>
      </c>
      <c r="F5595" s="389" t="s">
        <v>4042</v>
      </c>
      <c r="G5595" s="389"/>
      <c r="H5595" s="283" t="s">
        <v>49</v>
      </c>
      <c r="I5595" s="286">
        <v>5.8000000000000004E-6</v>
      </c>
      <c r="J5595" s="285">
        <v>138000</v>
      </c>
      <c r="K5595" s="285">
        <v>0.8</v>
      </c>
      <c r="O5595" s="46"/>
      <c r="P5595" s="46"/>
      <c r="Q5595" s="46"/>
      <c r="R5595" s="46"/>
      <c r="S5595" s="46"/>
      <c r="T5595" s="46"/>
      <c r="U5595" s="46"/>
      <c r="V5595" s="46"/>
      <c r="W5595" s="46"/>
      <c r="X5595" s="46"/>
      <c r="Y5595" s="46"/>
    </row>
    <row r="5596" spans="1:25" ht="15" customHeight="1" x14ac:dyDescent="0.2">
      <c r="A5596" s="46"/>
      <c r="B5596" s="263"/>
      <c r="C5596" s="263"/>
      <c r="D5596" s="263"/>
      <c r="E5596" s="263"/>
      <c r="F5596" s="263" t="s">
        <v>924</v>
      </c>
      <c r="G5596" s="289">
        <v>0</v>
      </c>
      <c r="H5596" s="263" t="s">
        <v>925</v>
      </c>
      <c r="I5596" s="289">
        <v>0</v>
      </c>
      <c r="J5596" s="263" t="s">
        <v>926</v>
      </c>
      <c r="K5596" s="289">
        <v>0</v>
      </c>
      <c r="O5596" s="46"/>
      <c r="P5596" s="46"/>
      <c r="Q5596" s="46"/>
      <c r="R5596" s="46"/>
      <c r="S5596" s="46"/>
      <c r="T5596" s="46"/>
      <c r="U5596" s="46"/>
      <c r="V5596" s="46"/>
      <c r="W5596" s="46"/>
      <c r="X5596" s="46"/>
      <c r="Y5596" s="46"/>
    </row>
    <row r="5597" spans="1:25" ht="15" customHeight="1" thickBot="1" x14ac:dyDescent="0.25">
      <c r="A5597" s="46"/>
      <c r="B5597" s="263"/>
      <c r="C5597" s="263"/>
      <c r="D5597" s="263"/>
      <c r="E5597" s="263"/>
      <c r="F5597" s="263" t="s">
        <v>927</v>
      </c>
      <c r="G5597" s="289">
        <v>0.81</v>
      </c>
      <c r="H5597" s="263"/>
      <c r="I5597" s="386" t="s">
        <v>928</v>
      </c>
      <c r="J5597" s="386"/>
      <c r="K5597" s="289">
        <v>4.74</v>
      </c>
      <c r="O5597" s="46"/>
      <c r="P5597" s="46"/>
      <c r="Q5597" s="46"/>
      <c r="R5597" s="46"/>
      <c r="S5597" s="46"/>
      <c r="T5597" s="46"/>
      <c r="U5597" s="46"/>
      <c r="V5597" s="46"/>
      <c r="W5597" s="46"/>
      <c r="X5597" s="46"/>
      <c r="Y5597" s="46"/>
    </row>
    <row r="5598" spans="1:25" ht="15" customHeight="1" thickTop="1" x14ac:dyDescent="0.2">
      <c r="A5598" s="46"/>
      <c r="B5598" s="278"/>
      <c r="C5598" s="278"/>
      <c r="D5598" s="278"/>
      <c r="E5598" s="278"/>
      <c r="F5598" s="278"/>
      <c r="G5598" s="278"/>
      <c r="H5598" s="278"/>
      <c r="I5598" s="278"/>
      <c r="J5598" s="278"/>
      <c r="K5598" s="278"/>
      <c r="O5598" s="46"/>
      <c r="P5598" s="46"/>
      <c r="Q5598" s="46"/>
      <c r="R5598" s="46"/>
      <c r="S5598" s="46"/>
      <c r="T5598" s="46"/>
      <c r="U5598" s="46"/>
      <c r="V5598" s="46"/>
      <c r="W5598" s="46"/>
      <c r="X5598" s="46"/>
      <c r="Y5598" s="46"/>
    </row>
    <row r="5599" spans="1:25" ht="15" customHeight="1" x14ac:dyDescent="0.2">
      <c r="A5599" s="46"/>
      <c r="B5599" s="259"/>
      <c r="C5599" s="267" t="s">
        <v>24</v>
      </c>
      <c r="D5599" s="259" t="s">
        <v>25</v>
      </c>
      <c r="E5599" s="259" t="s">
        <v>26</v>
      </c>
      <c r="F5599" s="387" t="s">
        <v>917</v>
      </c>
      <c r="G5599" s="387"/>
      <c r="H5599" s="271" t="s">
        <v>27</v>
      </c>
      <c r="I5599" s="267" t="s">
        <v>28</v>
      </c>
      <c r="J5599" s="267" t="s">
        <v>29</v>
      </c>
      <c r="K5599" s="267" t="s">
        <v>30</v>
      </c>
      <c r="O5599" s="46"/>
      <c r="P5599" s="46"/>
      <c r="Q5599" s="46"/>
      <c r="R5599" s="46"/>
      <c r="S5599" s="46"/>
      <c r="T5599" s="46"/>
      <c r="U5599" s="46"/>
      <c r="V5599" s="46"/>
      <c r="W5599" s="46"/>
      <c r="X5599" s="46"/>
      <c r="Y5599" s="46"/>
    </row>
    <row r="5600" spans="1:25" ht="15" customHeight="1" x14ac:dyDescent="0.2">
      <c r="A5600" s="46"/>
      <c r="B5600" s="260" t="s">
        <v>918</v>
      </c>
      <c r="C5600" s="275" t="s">
        <v>2178</v>
      </c>
      <c r="D5600" s="260" t="s">
        <v>47</v>
      </c>
      <c r="E5600" s="260" t="s">
        <v>2179</v>
      </c>
      <c r="F5600" s="388" t="s">
        <v>4041</v>
      </c>
      <c r="G5600" s="388"/>
      <c r="H5600" s="274" t="s">
        <v>950</v>
      </c>
      <c r="I5600" s="277">
        <v>1</v>
      </c>
      <c r="J5600" s="276">
        <v>9.74</v>
      </c>
      <c r="K5600" s="276">
        <v>9.74</v>
      </c>
      <c r="O5600" s="46"/>
      <c r="P5600" s="46"/>
      <c r="Q5600" s="46"/>
      <c r="R5600" s="46"/>
      <c r="S5600" s="46"/>
      <c r="T5600" s="46"/>
      <c r="U5600" s="46"/>
      <c r="V5600" s="46"/>
      <c r="W5600" s="46"/>
      <c r="X5600" s="46"/>
      <c r="Y5600" s="46"/>
    </row>
    <row r="5601" spans="1:25" ht="15" customHeight="1" x14ac:dyDescent="0.2">
      <c r="A5601" s="46"/>
      <c r="B5601" s="262" t="s">
        <v>919</v>
      </c>
      <c r="C5601" s="284" t="s">
        <v>2182</v>
      </c>
      <c r="D5601" s="262" t="s">
        <v>47</v>
      </c>
      <c r="E5601" s="262" t="s">
        <v>2183</v>
      </c>
      <c r="F5601" s="389" t="s">
        <v>4042</v>
      </c>
      <c r="G5601" s="389"/>
      <c r="H5601" s="283" t="s">
        <v>49</v>
      </c>
      <c r="I5601" s="286">
        <v>1.4100000000000001E-5</v>
      </c>
      <c r="J5601" s="285">
        <v>550540.52</v>
      </c>
      <c r="K5601" s="285">
        <v>7.76</v>
      </c>
      <c r="O5601" s="46"/>
      <c r="P5601" s="46"/>
      <c r="Q5601" s="46"/>
      <c r="R5601" s="46"/>
      <c r="S5601" s="46"/>
      <c r="T5601" s="46"/>
      <c r="U5601" s="46"/>
      <c r="V5601" s="46"/>
      <c r="W5601" s="46"/>
      <c r="X5601" s="46"/>
      <c r="Y5601" s="46"/>
    </row>
    <row r="5602" spans="1:25" ht="15" customHeight="1" x14ac:dyDescent="0.2">
      <c r="A5602" s="46"/>
      <c r="B5602" s="262" t="s">
        <v>919</v>
      </c>
      <c r="C5602" s="284" t="s">
        <v>2184</v>
      </c>
      <c r="D5602" s="262" t="s">
        <v>47</v>
      </c>
      <c r="E5602" s="262" t="s">
        <v>2955</v>
      </c>
      <c r="F5602" s="389" t="s">
        <v>4042</v>
      </c>
      <c r="G5602" s="389"/>
      <c r="H5602" s="283" t="s">
        <v>49</v>
      </c>
      <c r="I5602" s="286">
        <v>1.4399999999999999E-5</v>
      </c>
      <c r="J5602" s="285">
        <v>138000</v>
      </c>
      <c r="K5602" s="285">
        <v>1.98</v>
      </c>
      <c r="O5602" s="46"/>
      <c r="P5602" s="46"/>
      <c r="Q5602" s="46"/>
      <c r="R5602" s="46"/>
      <c r="S5602" s="46"/>
      <c r="T5602" s="46"/>
      <c r="U5602" s="46"/>
      <c r="V5602" s="46"/>
      <c r="W5602" s="46"/>
      <c r="X5602" s="46"/>
      <c r="Y5602" s="46"/>
    </row>
    <row r="5603" spans="1:25" ht="15" customHeight="1" x14ac:dyDescent="0.2">
      <c r="A5603" s="46"/>
      <c r="B5603" s="263"/>
      <c r="C5603" s="263"/>
      <c r="D5603" s="263"/>
      <c r="E5603" s="263"/>
      <c r="F5603" s="263" t="s">
        <v>924</v>
      </c>
      <c r="G5603" s="289">
        <v>0</v>
      </c>
      <c r="H5603" s="263" t="s">
        <v>925</v>
      </c>
      <c r="I5603" s="289">
        <v>0</v>
      </c>
      <c r="J5603" s="263" t="s">
        <v>926</v>
      </c>
      <c r="K5603" s="289">
        <v>0</v>
      </c>
      <c r="O5603" s="46"/>
      <c r="P5603" s="46"/>
      <c r="Q5603" s="46"/>
      <c r="R5603" s="46"/>
      <c r="S5603" s="46"/>
      <c r="T5603" s="46"/>
      <c r="U5603" s="46"/>
      <c r="V5603" s="46"/>
      <c r="W5603" s="46"/>
      <c r="X5603" s="46"/>
      <c r="Y5603" s="46"/>
    </row>
    <row r="5604" spans="1:25" ht="15" customHeight="1" thickBot="1" x14ac:dyDescent="0.25">
      <c r="A5604" s="46"/>
      <c r="B5604" s="263"/>
      <c r="C5604" s="263"/>
      <c r="D5604" s="263"/>
      <c r="E5604" s="263"/>
      <c r="F5604" s="263" t="s">
        <v>927</v>
      </c>
      <c r="G5604" s="289">
        <v>2.02</v>
      </c>
      <c r="H5604" s="263"/>
      <c r="I5604" s="386" t="s">
        <v>928</v>
      </c>
      <c r="J5604" s="386"/>
      <c r="K5604" s="289">
        <v>11.76</v>
      </c>
      <c r="O5604" s="46"/>
      <c r="P5604" s="46"/>
      <c r="Q5604" s="46"/>
      <c r="R5604" s="46"/>
      <c r="S5604" s="46"/>
      <c r="T5604" s="46"/>
      <c r="U5604" s="46"/>
      <c r="V5604" s="46"/>
      <c r="W5604" s="46"/>
      <c r="X5604" s="46"/>
      <c r="Y5604" s="46"/>
    </row>
    <row r="5605" spans="1:25" ht="15" customHeight="1" thickTop="1" x14ac:dyDescent="0.2">
      <c r="A5605" s="46"/>
      <c r="B5605" s="278"/>
      <c r="C5605" s="278"/>
      <c r="D5605" s="278"/>
      <c r="E5605" s="278"/>
      <c r="F5605" s="278"/>
      <c r="G5605" s="278"/>
      <c r="H5605" s="278"/>
      <c r="I5605" s="278"/>
      <c r="J5605" s="278"/>
      <c r="K5605" s="278"/>
      <c r="O5605" s="46"/>
      <c r="P5605" s="46"/>
      <c r="Q5605" s="46"/>
      <c r="R5605" s="46"/>
      <c r="S5605" s="46"/>
      <c r="T5605" s="46"/>
      <c r="U5605" s="46"/>
      <c r="V5605" s="46"/>
      <c r="W5605" s="46"/>
      <c r="X5605" s="46"/>
      <c r="Y5605" s="46"/>
    </row>
    <row r="5606" spans="1:25" ht="15" customHeight="1" x14ac:dyDescent="0.2">
      <c r="A5606" s="46"/>
      <c r="B5606" s="259"/>
      <c r="C5606" s="267" t="s">
        <v>24</v>
      </c>
      <c r="D5606" s="259" t="s">
        <v>25</v>
      </c>
      <c r="E5606" s="259" t="s">
        <v>26</v>
      </c>
      <c r="F5606" s="387" t="s">
        <v>917</v>
      </c>
      <c r="G5606" s="387"/>
      <c r="H5606" s="271" t="s">
        <v>27</v>
      </c>
      <c r="I5606" s="267" t="s">
        <v>28</v>
      </c>
      <c r="J5606" s="267" t="s">
        <v>29</v>
      </c>
      <c r="K5606" s="267" t="s">
        <v>30</v>
      </c>
      <c r="O5606" s="46"/>
      <c r="P5606" s="46"/>
      <c r="Q5606" s="46"/>
      <c r="R5606" s="46"/>
      <c r="S5606" s="46"/>
      <c r="T5606" s="46"/>
      <c r="U5606" s="46"/>
      <c r="V5606" s="46"/>
      <c r="W5606" s="46"/>
      <c r="X5606" s="46"/>
      <c r="Y5606" s="46"/>
    </row>
    <row r="5607" spans="1:25" ht="15" customHeight="1" x14ac:dyDescent="0.2">
      <c r="A5607" s="46"/>
      <c r="B5607" s="260" t="s">
        <v>918</v>
      </c>
      <c r="C5607" s="275" t="s">
        <v>2176</v>
      </c>
      <c r="D5607" s="260" t="s">
        <v>47</v>
      </c>
      <c r="E5607" s="260" t="s">
        <v>2177</v>
      </c>
      <c r="F5607" s="388" t="s">
        <v>4041</v>
      </c>
      <c r="G5607" s="388"/>
      <c r="H5607" s="274" t="s">
        <v>950</v>
      </c>
      <c r="I5607" s="277">
        <v>1</v>
      </c>
      <c r="J5607" s="276">
        <v>44.89</v>
      </c>
      <c r="K5607" s="276">
        <v>44.89</v>
      </c>
      <c r="O5607" s="46"/>
      <c r="P5607" s="46"/>
      <c r="Q5607" s="46"/>
      <c r="R5607" s="46"/>
      <c r="S5607" s="46"/>
      <c r="T5607" s="46"/>
      <c r="U5607" s="46"/>
      <c r="V5607" s="46"/>
      <c r="W5607" s="46"/>
      <c r="X5607" s="46"/>
      <c r="Y5607" s="46"/>
    </row>
    <row r="5608" spans="1:25" ht="15" customHeight="1" x14ac:dyDescent="0.2">
      <c r="A5608" s="46"/>
      <c r="B5608" s="262" t="s">
        <v>919</v>
      </c>
      <c r="C5608" s="284" t="s">
        <v>2182</v>
      </c>
      <c r="D5608" s="262" t="s">
        <v>47</v>
      </c>
      <c r="E5608" s="262" t="s">
        <v>2183</v>
      </c>
      <c r="F5608" s="389" t="s">
        <v>4042</v>
      </c>
      <c r="G5608" s="389"/>
      <c r="H5608" s="283" t="s">
        <v>49</v>
      </c>
      <c r="I5608" s="286">
        <v>6.4300000000000004E-5</v>
      </c>
      <c r="J5608" s="285">
        <v>550540.52</v>
      </c>
      <c r="K5608" s="285">
        <v>35.39</v>
      </c>
      <c r="O5608" s="46"/>
      <c r="P5608" s="46"/>
      <c r="Q5608" s="46"/>
      <c r="R5608" s="46"/>
      <c r="S5608" s="46"/>
      <c r="T5608" s="46"/>
      <c r="U5608" s="46"/>
      <c r="V5608" s="46"/>
      <c r="W5608" s="46"/>
      <c r="X5608" s="46"/>
      <c r="Y5608" s="46"/>
    </row>
    <row r="5609" spans="1:25" ht="15" customHeight="1" x14ac:dyDescent="0.2">
      <c r="A5609" s="46"/>
      <c r="B5609" s="262" t="s">
        <v>919</v>
      </c>
      <c r="C5609" s="284" t="s">
        <v>2184</v>
      </c>
      <c r="D5609" s="262" t="s">
        <v>47</v>
      </c>
      <c r="E5609" s="262" t="s">
        <v>2955</v>
      </c>
      <c r="F5609" s="389" t="s">
        <v>4042</v>
      </c>
      <c r="G5609" s="389"/>
      <c r="H5609" s="283" t="s">
        <v>49</v>
      </c>
      <c r="I5609" s="286">
        <v>6.8899999999999994E-5</v>
      </c>
      <c r="J5609" s="285">
        <v>138000</v>
      </c>
      <c r="K5609" s="285">
        <v>9.5</v>
      </c>
      <c r="O5609" s="46"/>
      <c r="P5609" s="46"/>
      <c r="Q5609" s="46"/>
      <c r="R5609" s="46"/>
      <c r="S5609" s="46"/>
      <c r="T5609" s="46"/>
      <c r="U5609" s="46"/>
      <c r="V5609" s="46"/>
      <c r="W5609" s="46"/>
      <c r="X5609" s="46"/>
      <c r="Y5609" s="46"/>
    </row>
    <row r="5610" spans="1:25" ht="15" customHeight="1" x14ac:dyDescent="0.2">
      <c r="A5610" s="46"/>
      <c r="B5610" s="263"/>
      <c r="C5610" s="263"/>
      <c r="D5610" s="263"/>
      <c r="E5610" s="263"/>
      <c r="F5610" s="263" t="s">
        <v>924</v>
      </c>
      <c r="G5610" s="289">
        <v>0</v>
      </c>
      <c r="H5610" s="263" t="s">
        <v>925</v>
      </c>
      <c r="I5610" s="289">
        <v>0</v>
      </c>
      <c r="J5610" s="263" t="s">
        <v>926</v>
      </c>
      <c r="K5610" s="289">
        <v>0</v>
      </c>
      <c r="O5610" s="46"/>
      <c r="P5610" s="46"/>
      <c r="Q5610" s="46"/>
      <c r="R5610" s="46"/>
      <c r="S5610" s="46"/>
      <c r="T5610" s="46"/>
      <c r="U5610" s="46"/>
      <c r="V5610" s="46"/>
      <c r="W5610" s="46"/>
      <c r="X5610" s="46"/>
      <c r="Y5610" s="46"/>
    </row>
    <row r="5611" spans="1:25" ht="15" customHeight="1" thickBot="1" x14ac:dyDescent="0.25">
      <c r="A5611" s="46"/>
      <c r="B5611" s="263"/>
      <c r="C5611" s="263"/>
      <c r="D5611" s="263"/>
      <c r="E5611" s="263"/>
      <c r="F5611" s="263" t="s">
        <v>927</v>
      </c>
      <c r="G5611" s="289">
        <v>9.34</v>
      </c>
      <c r="H5611" s="263"/>
      <c r="I5611" s="386" t="s">
        <v>928</v>
      </c>
      <c r="J5611" s="386"/>
      <c r="K5611" s="289">
        <v>54.23</v>
      </c>
      <c r="O5611" s="46"/>
      <c r="P5611" s="46"/>
      <c r="Q5611" s="46"/>
      <c r="R5611" s="46"/>
      <c r="S5611" s="46"/>
      <c r="T5611" s="46"/>
      <c r="U5611" s="46"/>
      <c r="V5611" s="46"/>
      <c r="W5611" s="46"/>
      <c r="X5611" s="46"/>
      <c r="Y5611" s="46"/>
    </row>
    <row r="5612" spans="1:25" ht="15" customHeight="1" thickTop="1" x14ac:dyDescent="0.2">
      <c r="A5612" s="46"/>
      <c r="B5612" s="278"/>
      <c r="C5612" s="278"/>
      <c r="D5612" s="278"/>
      <c r="E5612" s="278"/>
      <c r="F5612" s="278"/>
      <c r="G5612" s="278"/>
      <c r="H5612" s="278"/>
      <c r="I5612" s="278"/>
      <c r="J5612" s="278"/>
      <c r="K5612" s="278"/>
      <c r="O5612" s="46"/>
      <c r="P5612" s="46"/>
      <c r="Q5612" s="46"/>
      <c r="R5612" s="46"/>
      <c r="S5612" s="46"/>
      <c r="T5612" s="46"/>
      <c r="U5612" s="46"/>
      <c r="V5612" s="46"/>
      <c r="W5612" s="46"/>
      <c r="X5612" s="46"/>
      <c r="Y5612" s="46"/>
    </row>
    <row r="5613" spans="1:25" ht="15" customHeight="1" x14ac:dyDescent="0.2">
      <c r="A5613" s="46"/>
      <c r="B5613" s="259"/>
      <c r="C5613" s="267" t="s">
        <v>24</v>
      </c>
      <c r="D5613" s="259" t="s">
        <v>25</v>
      </c>
      <c r="E5613" s="259" t="s">
        <v>26</v>
      </c>
      <c r="F5613" s="387" t="s">
        <v>917</v>
      </c>
      <c r="G5613" s="387"/>
      <c r="H5613" s="271" t="s">
        <v>27</v>
      </c>
      <c r="I5613" s="267" t="s">
        <v>28</v>
      </c>
      <c r="J5613" s="267" t="s">
        <v>29</v>
      </c>
      <c r="K5613" s="267" t="s">
        <v>30</v>
      </c>
      <c r="O5613" s="46"/>
      <c r="P5613" s="46"/>
      <c r="Q5613" s="46"/>
      <c r="R5613" s="46"/>
      <c r="S5613" s="46"/>
      <c r="T5613" s="46"/>
      <c r="U5613" s="46"/>
      <c r="V5613" s="46"/>
      <c r="W5613" s="46"/>
      <c r="X5613" s="46"/>
      <c r="Y5613" s="46"/>
    </row>
    <row r="5614" spans="1:25" ht="15" customHeight="1" x14ac:dyDescent="0.2">
      <c r="A5614" s="46"/>
      <c r="B5614" s="260" t="s">
        <v>918</v>
      </c>
      <c r="C5614" s="275" t="s">
        <v>2172</v>
      </c>
      <c r="D5614" s="260" t="s">
        <v>47</v>
      </c>
      <c r="E5614" s="260" t="s">
        <v>2173</v>
      </c>
      <c r="F5614" s="388" t="s">
        <v>4041</v>
      </c>
      <c r="G5614" s="388"/>
      <c r="H5614" s="274" t="s">
        <v>950</v>
      </c>
      <c r="I5614" s="277">
        <v>1</v>
      </c>
      <c r="J5614" s="276">
        <v>160.16</v>
      </c>
      <c r="K5614" s="276">
        <v>160.16</v>
      </c>
      <c r="O5614" s="46"/>
      <c r="P5614" s="46"/>
      <c r="Q5614" s="46"/>
      <c r="R5614" s="46"/>
      <c r="S5614" s="46"/>
      <c r="T5614" s="46"/>
      <c r="U5614" s="46"/>
      <c r="V5614" s="46"/>
      <c r="W5614" s="46"/>
      <c r="X5614" s="46"/>
      <c r="Y5614" s="46"/>
    </row>
    <row r="5615" spans="1:25" ht="15" customHeight="1" x14ac:dyDescent="0.2">
      <c r="A5615" s="46"/>
      <c r="B5615" s="262" t="s">
        <v>919</v>
      </c>
      <c r="C5615" s="284" t="s">
        <v>1994</v>
      </c>
      <c r="D5615" s="262" t="s">
        <v>47</v>
      </c>
      <c r="E5615" s="262" t="s">
        <v>1995</v>
      </c>
      <c r="F5615" s="389" t="s">
        <v>923</v>
      </c>
      <c r="G5615" s="389"/>
      <c r="H5615" s="283" t="s">
        <v>1075</v>
      </c>
      <c r="I5615" s="286">
        <v>26.43</v>
      </c>
      <c r="J5615" s="285">
        <v>6.06</v>
      </c>
      <c r="K5615" s="285">
        <v>160.16</v>
      </c>
      <c r="O5615" s="46"/>
      <c r="P5615" s="46"/>
      <c r="Q5615" s="46"/>
      <c r="R5615" s="46"/>
      <c r="S5615" s="46"/>
      <c r="T5615" s="46"/>
      <c r="U5615" s="46"/>
      <c r="V5615" s="46"/>
      <c r="W5615" s="46"/>
      <c r="X5615" s="46"/>
      <c r="Y5615" s="46"/>
    </row>
    <row r="5616" spans="1:25" ht="15" customHeight="1" x14ac:dyDescent="0.2">
      <c r="A5616" s="46"/>
      <c r="B5616" s="263"/>
      <c r="C5616" s="263"/>
      <c r="D5616" s="263"/>
      <c r="E5616" s="263"/>
      <c r="F5616" s="263" t="s">
        <v>924</v>
      </c>
      <c r="G5616" s="289">
        <v>0</v>
      </c>
      <c r="H5616" s="263" t="s">
        <v>925</v>
      </c>
      <c r="I5616" s="289">
        <v>0</v>
      </c>
      <c r="J5616" s="263" t="s">
        <v>926</v>
      </c>
      <c r="K5616" s="289">
        <v>0</v>
      </c>
      <c r="O5616" s="46"/>
      <c r="P5616" s="46"/>
      <c r="Q5616" s="46"/>
      <c r="R5616" s="46"/>
      <c r="S5616" s="46"/>
      <c r="T5616" s="46"/>
      <c r="U5616" s="46"/>
      <c r="V5616" s="46"/>
      <c r="W5616" s="46"/>
      <c r="X5616" s="46"/>
      <c r="Y5616" s="46"/>
    </row>
    <row r="5617" spans="1:25" ht="15" customHeight="1" thickBot="1" x14ac:dyDescent="0.25">
      <c r="A5617" s="46"/>
      <c r="B5617" s="263"/>
      <c r="C5617" s="263"/>
      <c r="D5617" s="263"/>
      <c r="E5617" s="263"/>
      <c r="F5617" s="263" t="s">
        <v>927</v>
      </c>
      <c r="G5617" s="289">
        <v>33.32</v>
      </c>
      <c r="H5617" s="263"/>
      <c r="I5617" s="386" t="s">
        <v>928</v>
      </c>
      <c r="J5617" s="386"/>
      <c r="K5617" s="289">
        <v>193.48</v>
      </c>
      <c r="O5617" s="46"/>
      <c r="P5617" s="46"/>
      <c r="Q5617" s="46"/>
      <c r="R5617" s="46"/>
      <c r="S5617" s="46"/>
      <c r="T5617" s="46"/>
      <c r="U5617" s="46"/>
      <c r="V5617" s="46"/>
      <c r="W5617" s="46"/>
      <c r="X5617" s="46"/>
      <c r="Y5617" s="46"/>
    </row>
    <row r="5618" spans="1:25" ht="15" customHeight="1" thickTop="1" x14ac:dyDescent="0.2">
      <c r="A5618" s="46"/>
      <c r="B5618" s="278"/>
      <c r="C5618" s="278"/>
      <c r="D5618" s="278"/>
      <c r="E5618" s="278"/>
      <c r="F5618" s="278"/>
      <c r="G5618" s="278"/>
      <c r="H5618" s="278"/>
      <c r="I5618" s="278"/>
      <c r="J5618" s="278"/>
      <c r="K5618" s="278"/>
      <c r="O5618" s="46"/>
      <c r="P5618" s="46"/>
      <c r="Q5618" s="46"/>
      <c r="R5618" s="46"/>
      <c r="S5618" s="46"/>
      <c r="T5618" s="46"/>
      <c r="U5618" s="46"/>
      <c r="V5618" s="46"/>
      <c r="W5618" s="46"/>
      <c r="X5618" s="46"/>
      <c r="Y5618" s="46"/>
    </row>
    <row r="5619" spans="1:25" ht="15" customHeight="1" x14ac:dyDescent="0.2">
      <c r="A5619" s="46"/>
      <c r="B5619" s="259"/>
      <c r="C5619" s="267" t="s">
        <v>24</v>
      </c>
      <c r="D5619" s="259" t="s">
        <v>25</v>
      </c>
      <c r="E5619" s="259" t="s">
        <v>26</v>
      </c>
      <c r="F5619" s="387" t="s">
        <v>917</v>
      </c>
      <c r="G5619" s="387"/>
      <c r="H5619" s="271" t="s">
        <v>27</v>
      </c>
      <c r="I5619" s="267" t="s">
        <v>28</v>
      </c>
      <c r="J5619" s="267" t="s">
        <v>29</v>
      </c>
      <c r="K5619" s="267" t="s">
        <v>30</v>
      </c>
      <c r="O5619" s="46"/>
      <c r="P5619" s="46"/>
      <c r="Q5619" s="46"/>
      <c r="R5619" s="46"/>
      <c r="S5619" s="46"/>
      <c r="T5619" s="46"/>
      <c r="U5619" s="46"/>
      <c r="V5619" s="46"/>
      <c r="W5619" s="46"/>
      <c r="X5619" s="46"/>
      <c r="Y5619" s="46"/>
    </row>
    <row r="5620" spans="1:25" ht="15" customHeight="1" x14ac:dyDescent="0.2">
      <c r="A5620" s="46"/>
      <c r="B5620" s="260" t="s">
        <v>918</v>
      </c>
      <c r="C5620" s="275" t="s">
        <v>811</v>
      </c>
      <c r="D5620" s="260" t="s">
        <v>47</v>
      </c>
      <c r="E5620" s="260" t="s">
        <v>812</v>
      </c>
      <c r="F5620" s="388" t="s">
        <v>3980</v>
      </c>
      <c r="G5620" s="388"/>
      <c r="H5620" s="274" t="s">
        <v>49</v>
      </c>
      <c r="I5620" s="277">
        <v>1</v>
      </c>
      <c r="J5620" s="276">
        <v>125.81</v>
      </c>
      <c r="K5620" s="276">
        <v>125.81</v>
      </c>
      <c r="O5620" s="46"/>
      <c r="P5620" s="46"/>
      <c r="Q5620" s="46"/>
      <c r="R5620" s="46"/>
      <c r="S5620" s="46"/>
      <c r="T5620" s="46"/>
      <c r="U5620" s="46"/>
      <c r="V5620" s="46"/>
      <c r="W5620" s="46"/>
      <c r="X5620" s="46"/>
      <c r="Y5620" s="46"/>
    </row>
    <row r="5621" spans="1:25" ht="15" customHeight="1" x14ac:dyDescent="0.2">
      <c r="A5621" s="46"/>
      <c r="B5621" s="261" t="s">
        <v>953</v>
      </c>
      <c r="C5621" s="280" t="s">
        <v>988</v>
      </c>
      <c r="D5621" s="261" t="s">
        <v>47</v>
      </c>
      <c r="E5621" s="261" t="s">
        <v>989</v>
      </c>
      <c r="F5621" s="385" t="s">
        <v>3970</v>
      </c>
      <c r="G5621" s="385"/>
      <c r="H5621" s="279" t="s">
        <v>950</v>
      </c>
      <c r="I5621" s="282">
        <v>0.38819999999999999</v>
      </c>
      <c r="J5621" s="281">
        <v>27.19</v>
      </c>
      <c r="K5621" s="281">
        <v>10.55</v>
      </c>
      <c r="O5621" s="46"/>
      <c r="P5621" s="46"/>
      <c r="Q5621" s="46"/>
      <c r="R5621" s="46"/>
      <c r="S5621" s="46"/>
      <c r="T5621" s="46"/>
      <c r="U5621" s="46"/>
      <c r="V5621" s="46"/>
      <c r="W5621" s="46"/>
      <c r="X5621" s="46"/>
      <c r="Y5621" s="46"/>
    </row>
    <row r="5622" spans="1:25" ht="15" customHeight="1" x14ac:dyDescent="0.2">
      <c r="A5622" s="46"/>
      <c r="B5622" s="261" t="s">
        <v>953</v>
      </c>
      <c r="C5622" s="280" t="s">
        <v>991</v>
      </c>
      <c r="D5622" s="261" t="s">
        <v>47</v>
      </c>
      <c r="E5622" s="261" t="s">
        <v>992</v>
      </c>
      <c r="F5622" s="385" t="s">
        <v>3970</v>
      </c>
      <c r="G5622" s="385"/>
      <c r="H5622" s="279" t="s">
        <v>950</v>
      </c>
      <c r="I5622" s="282">
        <v>0.38819999999999999</v>
      </c>
      <c r="J5622" s="281">
        <v>43.64</v>
      </c>
      <c r="K5622" s="281">
        <v>16.940000000000001</v>
      </c>
      <c r="O5622" s="46"/>
      <c r="P5622" s="46"/>
      <c r="Q5622" s="46"/>
      <c r="R5622" s="46"/>
      <c r="S5622" s="46"/>
      <c r="T5622" s="46"/>
      <c r="U5622" s="46"/>
      <c r="V5622" s="46"/>
      <c r="W5622" s="46"/>
      <c r="X5622" s="46"/>
      <c r="Y5622" s="46"/>
    </row>
    <row r="5623" spans="1:25" ht="15" customHeight="1" x14ac:dyDescent="0.2">
      <c r="A5623" s="46"/>
      <c r="B5623" s="262" t="s">
        <v>919</v>
      </c>
      <c r="C5623" s="284" t="s">
        <v>1773</v>
      </c>
      <c r="D5623" s="262" t="s">
        <v>47</v>
      </c>
      <c r="E5623" s="262" t="s">
        <v>1774</v>
      </c>
      <c r="F5623" s="389" t="s">
        <v>923</v>
      </c>
      <c r="G5623" s="389"/>
      <c r="H5623" s="283" t="s">
        <v>49</v>
      </c>
      <c r="I5623" s="286">
        <v>1</v>
      </c>
      <c r="J5623" s="285">
        <v>98.32</v>
      </c>
      <c r="K5623" s="285">
        <v>98.32</v>
      </c>
      <c r="O5623" s="46"/>
      <c r="P5623" s="46"/>
      <c r="Q5623" s="46"/>
      <c r="R5623" s="46"/>
      <c r="S5623" s="46"/>
      <c r="T5623" s="46"/>
      <c r="U5623" s="46"/>
      <c r="V5623" s="46"/>
      <c r="W5623" s="46"/>
      <c r="X5623" s="46"/>
      <c r="Y5623" s="46"/>
    </row>
    <row r="5624" spans="1:25" ht="15" customHeight="1" x14ac:dyDescent="0.2">
      <c r="A5624" s="46"/>
      <c r="B5624" s="263"/>
      <c r="C5624" s="263"/>
      <c r="D5624" s="263"/>
      <c r="E5624" s="263"/>
      <c r="F5624" s="263" t="s">
        <v>924</v>
      </c>
      <c r="G5624" s="289">
        <v>24.19</v>
      </c>
      <c r="H5624" s="263" t="s">
        <v>925</v>
      </c>
      <c r="I5624" s="289">
        <v>0</v>
      </c>
      <c r="J5624" s="263" t="s">
        <v>926</v>
      </c>
      <c r="K5624" s="289">
        <v>24.19</v>
      </c>
      <c r="O5624" s="46"/>
      <c r="P5624" s="46"/>
      <c r="Q5624" s="46"/>
      <c r="R5624" s="46"/>
      <c r="S5624" s="46"/>
      <c r="T5624" s="46"/>
      <c r="U5624" s="46"/>
      <c r="V5624" s="46"/>
      <c r="W5624" s="46"/>
      <c r="X5624" s="46"/>
      <c r="Y5624" s="46"/>
    </row>
    <row r="5625" spans="1:25" ht="15" customHeight="1" thickBot="1" x14ac:dyDescent="0.25">
      <c r="A5625" s="46"/>
      <c r="B5625" s="263"/>
      <c r="C5625" s="263"/>
      <c r="D5625" s="263"/>
      <c r="E5625" s="263"/>
      <c r="F5625" s="263" t="s">
        <v>927</v>
      </c>
      <c r="G5625" s="289">
        <v>26.18</v>
      </c>
      <c r="H5625" s="263"/>
      <c r="I5625" s="386" t="s">
        <v>928</v>
      </c>
      <c r="J5625" s="386"/>
      <c r="K5625" s="289">
        <v>151.99</v>
      </c>
      <c r="O5625" s="46"/>
      <c r="P5625" s="46"/>
      <c r="Q5625" s="46"/>
      <c r="R5625" s="46"/>
      <c r="S5625" s="46"/>
      <c r="T5625" s="46"/>
      <c r="U5625" s="46"/>
      <c r="V5625" s="46"/>
      <c r="W5625" s="46"/>
      <c r="X5625" s="46"/>
      <c r="Y5625" s="46"/>
    </row>
    <row r="5626" spans="1:25" ht="15" customHeight="1" thickTop="1" x14ac:dyDescent="0.2">
      <c r="A5626" s="46"/>
      <c r="B5626" s="278"/>
      <c r="C5626" s="278"/>
      <c r="D5626" s="278"/>
      <c r="E5626" s="278"/>
      <c r="F5626" s="278"/>
      <c r="G5626" s="278"/>
      <c r="H5626" s="278"/>
      <c r="I5626" s="278"/>
      <c r="J5626" s="278"/>
      <c r="K5626" s="278"/>
      <c r="O5626" s="46"/>
      <c r="P5626" s="46"/>
      <c r="Q5626" s="46"/>
      <c r="R5626" s="46"/>
      <c r="S5626" s="46"/>
      <c r="T5626" s="46"/>
      <c r="U5626" s="46"/>
      <c r="V5626" s="46"/>
      <c r="W5626" s="46"/>
      <c r="X5626" s="46"/>
      <c r="Y5626" s="46"/>
    </row>
    <row r="5627" spans="1:25" ht="15" customHeight="1" x14ac:dyDescent="0.2">
      <c r="A5627" s="46"/>
      <c r="B5627" s="259"/>
      <c r="C5627" s="267" t="s">
        <v>24</v>
      </c>
      <c r="D5627" s="259" t="s">
        <v>25</v>
      </c>
      <c r="E5627" s="259" t="s">
        <v>26</v>
      </c>
      <c r="F5627" s="387" t="s">
        <v>917</v>
      </c>
      <c r="G5627" s="387"/>
      <c r="H5627" s="271" t="s">
        <v>27</v>
      </c>
      <c r="I5627" s="267" t="s">
        <v>28</v>
      </c>
      <c r="J5627" s="267" t="s">
        <v>29</v>
      </c>
      <c r="K5627" s="267" t="s">
        <v>30</v>
      </c>
      <c r="O5627" s="46"/>
      <c r="P5627" s="46"/>
      <c r="Q5627" s="46"/>
      <c r="R5627" s="46"/>
      <c r="S5627" s="46"/>
      <c r="T5627" s="46"/>
      <c r="U5627" s="46"/>
      <c r="V5627" s="46"/>
      <c r="W5627" s="46"/>
      <c r="X5627" s="46"/>
      <c r="Y5627" s="46"/>
    </row>
    <row r="5628" spans="1:25" ht="15" customHeight="1" x14ac:dyDescent="0.2">
      <c r="A5628" s="46"/>
      <c r="B5628" s="260" t="s">
        <v>918</v>
      </c>
      <c r="C5628" s="275" t="s">
        <v>1142</v>
      </c>
      <c r="D5628" s="260" t="s">
        <v>47</v>
      </c>
      <c r="E5628" s="260" t="s">
        <v>1143</v>
      </c>
      <c r="F5628" s="388" t="s">
        <v>3970</v>
      </c>
      <c r="G5628" s="388"/>
      <c r="H5628" s="274" t="s">
        <v>950</v>
      </c>
      <c r="I5628" s="277">
        <v>1</v>
      </c>
      <c r="J5628" s="276">
        <v>35.590000000000003</v>
      </c>
      <c r="K5628" s="276">
        <v>35.590000000000003</v>
      </c>
      <c r="O5628" s="46"/>
      <c r="P5628" s="46"/>
      <c r="Q5628" s="46"/>
      <c r="R5628" s="46"/>
      <c r="S5628" s="46"/>
      <c r="T5628" s="46"/>
      <c r="U5628" s="46"/>
      <c r="V5628" s="46"/>
      <c r="W5628" s="46"/>
      <c r="X5628" s="46"/>
      <c r="Y5628" s="46"/>
    </row>
    <row r="5629" spans="1:25" ht="15" customHeight="1" x14ac:dyDescent="0.2">
      <c r="A5629" s="46"/>
      <c r="B5629" s="261" t="s">
        <v>953</v>
      </c>
      <c r="C5629" s="280" t="s">
        <v>2051</v>
      </c>
      <c r="D5629" s="261" t="s">
        <v>47</v>
      </c>
      <c r="E5629" s="261" t="s">
        <v>2052</v>
      </c>
      <c r="F5629" s="385" t="s">
        <v>3970</v>
      </c>
      <c r="G5629" s="385"/>
      <c r="H5629" s="279" t="s">
        <v>950</v>
      </c>
      <c r="I5629" s="282">
        <v>1</v>
      </c>
      <c r="J5629" s="281">
        <v>0.65</v>
      </c>
      <c r="K5629" s="281">
        <v>0.65</v>
      </c>
      <c r="O5629" s="46"/>
      <c r="P5629" s="46"/>
      <c r="Q5629" s="46"/>
      <c r="R5629" s="46"/>
      <c r="S5629" s="46"/>
      <c r="T5629" s="46"/>
      <c r="U5629" s="46"/>
      <c r="V5629" s="46"/>
      <c r="W5629" s="46"/>
      <c r="X5629" s="46"/>
      <c r="Y5629" s="46"/>
    </row>
    <row r="5630" spans="1:25" ht="15" customHeight="1" x14ac:dyDescent="0.2">
      <c r="A5630" s="46"/>
      <c r="B5630" s="262" t="s">
        <v>919</v>
      </c>
      <c r="C5630" s="284" t="s">
        <v>1862</v>
      </c>
      <c r="D5630" s="262" t="s">
        <v>47</v>
      </c>
      <c r="E5630" s="262" t="s">
        <v>1863</v>
      </c>
      <c r="F5630" s="389" t="s">
        <v>923</v>
      </c>
      <c r="G5630" s="389"/>
      <c r="H5630" s="283" t="s">
        <v>950</v>
      </c>
      <c r="I5630" s="286">
        <v>1</v>
      </c>
      <c r="J5630" s="285">
        <v>0.78</v>
      </c>
      <c r="K5630" s="285">
        <v>0.78</v>
      </c>
      <c r="O5630" s="46"/>
      <c r="P5630" s="46"/>
      <c r="Q5630" s="46"/>
      <c r="R5630" s="46"/>
      <c r="S5630" s="46"/>
      <c r="T5630" s="46"/>
      <c r="U5630" s="46"/>
      <c r="V5630" s="46"/>
      <c r="W5630" s="46"/>
      <c r="X5630" s="46"/>
      <c r="Y5630" s="46"/>
    </row>
    <row r="5631" spans="1:25" ht="15" customHeight="1" x14ac:dyDescent="0.2">
      <c r="A5631" s="46"/>
      <c r="B5631" s="262" t="s">
        <v>919</v>
      </c>
      <c r="C5631" s="284" t="s">
        <v>1856</v>
      </c>
      <c r="D5631" s="262" t="s">
        <v>47</v>
      </c>
      <c r="E5631" s="262" t="s">
        <v>1857</v>
      </c>
      <c r="F5631" s="389" t="s">
        <v>923</v>
      </c>
      <c r="G5631" s="389"/>
      <c r="H5631" s="283" t="s">
        <v>950</v>
      </c>
      <c r="I5631" s="286">
        <v>1</v>
      </c>
      <c r="J5631" s="285">
        <v>0.08</v>
      </c>
      <c r="K5631" s="285">
        <v>0.08</v>
      </c>
      <c r="O5631" s="46"/>
      <c r="P5631" s="46"/>
      <c r="Q5631" s="46"/>
      <c r="R5631" s="46"/>
      <c r="S5631" s="46"/>
      <c r="T5631" s="46"/>
      <c r="U5631" s="46"/>
      <c r="V5631" s="46"/>
      <c r="W5631" s="46"/>
      <c r="X5631" s="46"/>
      <c r="Y5631" s="46"/>
    </row>
    <row r="5632" spans="1:25" ht="15" customHeight="1" x14ac:dyDescent="0.2">
      <c r="A5632" s="46"/>
      <c r="B5632" s="262" t="s">
        <v>919</v>
      </c>
      <c r="C5632" s="284" t="s">
        <v>2053</v>
      </c>
      <c r="D5632" s="262" t="s">
        <v>47</v>
      </c>
      <c r="E5632" s="262" t="s">
        <v>2054</v>
      </c>
      <c r="F5632" s="389" t="s">
        <v>920</v>
      </c>
      <c r="G5632" s="389"/>
      <c r="H5632" s="283" t="s">
        <v>950</v>
      </c>
      <c r="I5632" s="286">
        <v>1</v>
      </c>
      <c r="J5632" s="285">
        <v>30.72</v>
      </c>
      <c r="K5632" s="285">
        <v>30.72</v>
      </c>
      <c r="O5632" s="46"/>
      <c r="P5632" s="46"/>
      <c r="Q5632" s="46"/>
      <c r="R5632" s="46"/>
      <c r="S5632" s="46"/>
      <c r="T5632" s="46"/>
      <c r="U5632" s="46"/>
      <c r="V5632" s="46"/>
      <c r="W5632" s="46"/>
      <c r="X5632" s="46"/>
      <c r="Y5632" s="46"/>
    </row>
    <row r="5633" spans="1:25" ht="15" customHeight="1" x14ac:dyDescent="0.2">
      <c r="A5633" s="46"/>
      <c r="B5633" s="262" t="s">
        <v>919</v>
      </c>
      <c r="C5633" s="284" t="s">
        <v>1864</v>
      </c>
      <c r="D5633" s="262" t="s">
        <v>47</v>
      </c>
      <c r="E5633" s="262" t="s">
        <v>1865</v>
      </c>
      <c r="F5633" s="389" t="s">
        <v>923</v>
      </c>
      <c r="G5633" s="389"/>
      <c r="H5633" s="283" t="s">
        <v>950</v>
      </c>
      <c r="I5633" s="286">
        <v>1</v>
      </c>
      <c r="J5633" s="285">
        <v>0.61</v>
      </c>
      <c r="K5633" s="285">
        <v>0.61</v>
      </c>
      <c r="O5633" s="46"/>
      <c r="P5633" s="46"/>
      <c r="Q5633" s="46"/>
      <c r="R5633" s="46"/>
      <c r="S5633" s="46"/>
      <c r="T5633" s="46"/>
      <c r="U5633" s="46"/>
      <c r="V5633" s="46"/>
      <c r="W5633" s="46"/>
      <c r="X5633" s="46"/>
      <c r="Y5633" s="46"/>
    </row>
    <row r="5634" spans="1:25" ht="15" customHeight="1" x14ac:dyDescent="0.2">
      <c r="A5634" s="46"/>
      <c r="B5634" s="262" t="s">
        <v>919</v>
      </c>
      <c r="C5634" s="284" t="s">
        <v>1854</v>
      </c>
      <c r="D5634" s="262" t="s">
        <v>47</v>
      </c>
      <c r="E5634" s="262" t="s">
        <v>1855</v>
      </c>
      <c r="F5634" s="389" t="s">
        <v>923</v>
      </c>
      <c r="G5634" s="389"/>
      <c r="H5634" s="283" t="s">
        <v>950</v>
      </c>
      <c r="I5634" s="286">
        <v>1</v>
      </c>
      <c r="J5634" s="285">
        <v>1.31</v>
      </c>
      <c r="K5634" s="285">
        <v>1.31</v>
      </c>
      <c r="O5634" s="46"/>
      <c r="P5634" s="46"/>
      <c r="Q5634" s="46"/>
      <c r="R5634" s="46"/>
      <c r="S5634" s="46"/>
      <c r="T5634" s="46"/>
      <c r="U5634" s="46"/>
      <c r="V5634" s="46"/>
      <c r="W5634" s="46"/>
      <c r="X5634" s="46"/>
      <c r="Y5634" s="46"/>
    </row>
    <row r="5635" spans="1:25" ht="15" customHeight="1" x14ac:dyDescent="0.2">
      <c r="A5635" s="46"/>
      <c r="B5635" s="262" t="s">
        <v>919</v>
      </c>
      <c r="C5635" s="284" t="s">
        <v>1866</v>
      </c>
      <c r="D5635" s="262" t="s">
        <v>47</v>
      </c>
      <c r="E5635" s="262" t="s">
        <v>1867</v>
      </c>
      <c r="F5635" s="389" t="s">
        <v>923</v>
      </c>
      <c r="G5635" s="389"/>
      <c r="H5635" s="283" t="s">
        <v>950</v>
      </c>
      <c r="I5635" s="286">
        <v>1</v>
      </c>
      <c r="J5635" s="285">
        <v>0.01</v>
      </c>
      <c r="K5635" s="285">
        <v>0.01</v>
      </c>
      <c r="O5635" s="46"/>
      <c r="P5635" s="46"/>
      <c r="Q5635" s="46"/>
      <c r="R5635" s="46"/>
      <c r="S5635" s="46"/>
      <c r="T5635" s="46"/>
      <c r="U5635" s="46"/>
      <c r="V5635" s="46"/>
      <c r="W5635" s="46"/>
      <c r="X5635" s="46"/>
      <c r="Y5635" s="46"/>
    </row>
    <row r="5636" spans="1:25" ht="15" customHeight="1" x14ac:dyDescent="0.2">
      <c r="A5636" s="46"/>
      <c r="B5636" s="262" t="s">
        <v>919</v>
      </c>
      <c r="C5636" s="284" t="s">
        <v>1858</v>
      </c>
      <c r="D5636" s="262" t="s">
        <v>47</v>
      </c>
      <c r="E5636" s="262" t="s">
        <v>1859</v>
      </c>
      <c r="F5636" s="389" t="s">
        <v>923</v>
      </c>
      <c r="G5636" s="389"/>
      <c r="H5636" s="283" t="s">
        <v>950</v>
      </c>
      <c r="I5636" s="286">
        <v>1</v>
      </c>
      <c r="J5636" s="285">
        <v>1.43</v>
      </c>
      <c r="K5636" s="285">
        <v>1.43</v>
      </c>
      <c r="O5636" s="46"/>
      <c r="P5636" s="46"/>
      <c r="Q5636" s="46"/>
      <c r="R5636" s="46"/>
      <c r="S5636" s="46"/>
      <c r="T5636" s="46"/>
      <c r="U5636" s="46"/>
      <c r="V5636" s="46"/>
      <c r="W5636" s="46"/>
      <c r="X5636" s="46"/>
      <c r="Y5636" s="46"/>
    </row>
    <row r="5637" spans="1:25" ht="15" customHeight="1" x14ac:dyDescent="0.2">
      <c r="A5637" s="46"/>
      <c r="B5637" s="263"/>
      <c r="C5637" s="263"/>
      <c r="D5637" s="263"/>
      <c r="E5637" s="263"/>
      <c r="F5637" s="263" t="s">
        <v>924</v>
      </c>
      <c r="G5637" s="289">
        <v>31.37</v>
      </c>
      <c r="H5637" s="263" t="s">
        <v>925</v>
      </c>
      <c r="I5637" s="289">
        <v>0</v>
      </c>
      <c r="J5637" s="263" t="s">
        <v>926</v>
      </c>
      <c r="K5637" s="289">
        <v>31.37</v>
      </c>
      <c r="O5637" s="46"/>
      <c r="P5637" s="46"/>
      <c r="Q5637" s="46"/>
      <c r="R5637" s="46"/>
      <c r="S5637" s="46"/>
      <c r="T5637" s="46"/>
      <c r="U5637" s="46"/>
      <c r="V5637" s="46"/>
      <c r="W5637" s="46"/>
      <c r="X5637" s="46"/>
      <c r="Y5637" s="46"/>
    </row>
    <row r="5638" spans="1:25" ht="15" customHeight="1" thickBot="1" x14ac:dyDescent="0.25">
      <c r="A5638" s="46"/>
      <c r="B5638" s="263"/>
      <c r="C5638" s="263"/>
      <c r="D5638" s="263"/>
      <c r="E5638" s="263"/>
      <c r="F5638" s="263" t="s">
        <v>927</v>
      </c>
      <c r="G5638" s="289">
        <v>7.4</v>
      </c>
      <c r="H5638" s="263"/>
      <c r="I5638" s="386" t="s">
        <v>928</v>
      </c>
      <c r="J5638" s="386"/>
      <c r="K5638" s="289">
        <v>42.99</v>
      </c>
      <c r="O5638" s="46"/>
      <c r="P5638" s="46"/>
      <c r="Q5638" s="46"/>
      <c r="R5638" s="46"/>
      <c r="S5638" s="46"/>
      <c r="T5638" s="46"/>
      <c r="U5638" s="46"/>
      <c r="V5638" s="46"/>
      <c r="W5638" s="46"/>
      <c r="X5638" s="46"/>
      <c r="Y5638" s="46"/>
    </row>
    <row r="5639" spans="1:25" ht="15" customHeight="1" thickTop="1" x14ac:dyDescent="0.2">
      <c r="A5639" s="46"/>
      <c r="B5639" s="278"/>
      <c r="C5639" s="278"/>
      <c r="D5639" s="278"/>
      <c r="E5639" s="278"/>
      <c r="F5639" s="278"/>
      <c r="G5639" s="278"/>
      <c r="H5639" s="278"/>
      <c r="I5639" s="278"/>
      <c r="J5639" s="278"/>
      <c r="K5639" s="278"/>
      <c r="O5639" s="46"/>
      <c r="P5639" s="46"/>
      <c r="Q5639" s="46"/>
      <c r="R5639" s="46"/>
      <c r="S5639" s="46"/>
      <c r="T5639" s="46"/>
      <c r="U5639" s="46"/>
      <c r="V5639" s="46"/>
      <c r="W5639" s="46"/>
      <c r="X5639" s="46"/>
      <c r="Y5639" s="46"/>
    </row>
    <row r="5640" spans="1:25" ht="15" customHeight="1" x14ac:dyDescent="0.2">
      <c r="A5640" s="46"/>
      <c r="B5640" s="259"/>
      <c r="C5640" s="267" t="s">
        <v>24</v>
      </c>
      <c r="D5640" s="259" t="s">
        <v>25</v>
      </c>
      <c r="E5640" s="259" t="s">
        <v>26</v>
      </c>
      <c r="F5640" s="387" t="s">
        <v>917</v>
      </c>
      <c r="G5640" s="387"/>
      <c r="H5640" s="271" t="s">
        <v>27</v>
      </c>
      <c r="I5640" s="267" t="s">
        <v>28</v>
      </c>
      <c r="J5640" s="267" t="s">
        <v>29</v>
      </c>
      <c r="K5640" s="267" t="s">
        <v>30</v>
      </c>
      <c r="O5640" s="46"/>
      <c r="P5640" s="46"/>
      <c r="Q5640" s="46"/>
      <c r="R5640" s="46"/>
      <c r="S5640" s="46"/>
      <c r="T5640" s="46"/>
      <c r="U5640" s="46"/>
      <c r="V5640" s="46"/>
      <c r="W5640" s="46"/>
      <c r="X5640" s="46"/>
      <c r="Y5640" s="46"/>
    </row>
    <row r="5641" spans="1:25" ht="15" customHeight="1" x14ac:dyDescent="0.2">
      <c r="A5641" s="46"/>
      <c r="B5641" s="260" t="s">
        <v>918</v>
      </c>
      <c r="C5641" s="275" t="s">
        <v>2939</v>
      </c>
      <c r="D5641" s="260" t="s">
        <v>47</v>
      </c>
      <c r="E5641" s="260" t="s">
        <v>2940</v>
      </c>
      <c r="F5641" s="388" t="s">
        <v>3973</v>
      </c>
      <c r="G5641" s="388"/>
      <c r="H5641" s="274" t="s">
        <v>49</v>
      </c>
      <c r="I5641" s="277">
        <v>1</v>
      </c>
      <c r="J5641" s="276">
        <v>1140.96</v>
      </c>
      <c r="K5641" s="276">
        <v>1140.96</v>
      </c>
      <c r="O5641" s="46"/>
      <c r="P5641" s="46"/>
      <c r="Q5641" s="46"/>
      <c r="R5641" s="46"/>
      <c r="S5641" s="46"/>
      <c r="T5641" s="46"/>
      <c r="U5641" s="46"/>
      <c r="V5641" s="46"/>
      <c r="W5641" s="46"/>
      <c r="X5641" s="46"/>
      <c r="Y5641" s="46"/>
    </row>
    <row r="5642" spans="1:25" ht="15" customHeight="1" x14ac:dyDescent="0.2">
      <c r="A5642" s="46"/>
      <c r="B5642" s="261" t="s">
        <v>953</v>
      </c>
      <c r="C5642" s="280" t="s">
        <v>1251</v>
      </c>
      <c r="D5642" s="261" t="s">
        <v>47</v>
      </c>
      <c r="E5642" s="261" t="s">
        <v>1252</v>
      </c>
      <c r="F5642" s="385" t="s">
        <v>3985</v>
      </c>
      <c r="G5642" s="385"/>
      <c r="H5642" s="279" t="s">
        <v>1041</v>
      </c>
      <c r="I5642" s="282">
        <v>0.157</v>
      </c>
      <c r="J5642" s="281">
        <v>175.22</v>
      </c>
      <c r="K5642" s="281">
        <v>27.5</v>
      </c>
      <c r="O5642" s="46"/>
      <c r="P5642" s="46"/>
      <c r="Q5642" s="46"/>
      <c r="R5642" s="46"/>
      <c r="S5642" s="46"/>
      <c r="T5642" s="46"/>
      <c r="U5642" s="46"/>
      <c r="V5642" s="46"/>
      <c r="W5642" s="46"/>
      <c r="X5642" s="46"/>
      <c r="Y5642" s="46"/>
    </row>
    <row r="5643" spans="1:25" ht="15" customHeight="1" x14ac:dyDescent="0.2">
      <c r="A5643" s="46"/>
      <c r="B5643" s="261" t="s">
        <v>953</v>
      </c>
      <c r="C5643" s="280" t="s">
        <v>1017</v>
      </c>
      <c r="D5643" s="261" t="s">
        <v>47</v>
      </c>
      <c r="E5643" s="261" t="s">
        <v>1018</v>
      </c>
      <c r="F5643" s="385" t="s">
        <v>3970</v>
      </c>
      <c r="G5643" s="385"/>
      <c r="H5643" s="279" t="s">
        <v>950</v>
      </c>
      <c r="I5643" s="282">
        <v>10.401</v>
      </c>
      <c r="J5643" s="281">
        <v>36.35</v>
      </c>
      <c r="K5643" s="281">
        <v>378.07</v>
      </c>
      <c r="O5643" s="46"/>
      <c r="P5643" s="46"/>
      <c r="Q5643" s="46"/>
      <c r="R5643" s="46"/>
      <c r="S5643" s="46"/>
      <c r="T5643" s="46"/>
      <c r="U5643" s="46"/>
      <c r="V5643" s="46"/>
      <c r="W5643" s="46"/>
      <c r="X5643" s="46"/>
      <c r="Y5643" s="46"/>
    </row>
    <row r="5644" spans="1:25" ht="15" customHeight="1" x14ac:dyDescent="0.2">
      <c r="A5644" s="46"/>
      <c r="B5644" s="261" t="s">
        <v>953</v>
      </c>
      <c r="C5644" s="280" t="s">
        <v>1253</v>
      </c>
      <c r="D5644" s="261" t="s">
        <v>47</v>
      </c>
      <c r="E5644" s="261" t="s">
        <v>1254</v>
      </c>
      <c r="F5644" s="385" t="s">
        <v>3985</v>
      </c>
      <c r="G5644" s="385"/>
      <c r="H5644" s="279" t="s">
        <v>1035</v>
      </c>
      <c r="I5644" s="282">
        <v>0.1133</v>
      </c>
      <c r="J5644" s="281">
        <v>338.6</v>
      </c>
      <c r="K5644" s="281">
        <v>38.36</v>
      </c>
      <c r="O5644" s="46"/>
      <c r="P5644" s="46"/>
      <c r="Q5644" s="46"/>
      <c r="R5644" s="46"/>
      <c r="S5644" s="46"/>
      <c r="T5644" s="46"/>
      <c r="U5644" s="46"/>
      <c r="V5644" s="46"/>
      <c r="W5644" s="46"/>
      <c r="X5644" s="46"/>
      <c r="Y5644" s="46"/>
    </row>
    <row r="5645" spans="1:25" ht="15" customHeight="1" x14ac:dyDescent="0.2">
      <c r="A5645" s="46"/>
      <c r="B5645" s="261" t="s">
        <v>953</v>
      </c>
      <c r="C5645" s="280" t="s">
        <v>1042</v>
      </c>
      <c r="D5645" s="261" t="s">
        <v>47</v>
      </c>
      <c r="E5645" s="261" t="s">
        <v>1043</v>
      </c>
      <c r="F5645" s="385" t="s">
        <v>3970</v>
      </c>
      <c r="G5645" s="385"/>
      <c r="H5645" s="279" t="s">
        <v>950</v>
      </c>
      <c r="I5645" s="282">
        <v>3.2109999999999999</v>
      </c>
      <c r="J5645" s="281">
        <v>26.44</v>
      </c>
      <c r="K5645" s="281">
        <v>84.89</v>
      </c>
      <c r="O5645" s="46"/>
      <c r="P5645" s="46"/>
      <c r="Q5645" s="46"/>
      <c r="R5645" s="46"/>
      <c r="S5645" s="46"/>
      <c r="T5645" s="46"/>
      <c r="U5645" s="46"/>
      <c r="V5645" s="46"/>
      <c r="W5645" s="46"/>
      <c r="X5645" s="46"/>
      <c r="Y5645" s="46"/>
    </row>
    <row r="5646" spans="1:25" ht="15" customHeight="1" x14ac:dyDescent="0.2">
      <c r="A5646" s="46"/>
      <c r="B5646" s="262" t="s">
        <v>919</v>
      </c>
      <c r="C5646" s="284" t="s">
        <v>1273</v>
      </c>
      <c r="D5646" s="262" t="s">
        <v>47</v>
      </c>
      <c r="E5646" s="262" t="s">
        <v>1274</v>
      </c>
      <c r="F5646" s="389" t="s">
        <v>923</v>
      </c>
      <c r="G5646" s="389"/>
      <c r="H5646" s="283" t="s">
        <v>83</v>
      </c>
      <c r="I5646" s="286">
        <v>9</v>
      </c>
      <c r="J5646" s="285">
        <v>65.569999999999993</v>
      </c>
      <c r="K5646" s="285">
        <v>590.13</v>
      </c>
      <c r="O5646" s="46"/>
      <c r="P5646" s="46"/>
      <c r="Q5646" s="46"/>
      <c r="R5646" s="46"/>
      <c r="S5646" s="46"/>
      <c r="T5646" s="46"/>
      <c r="U5646" s="46"/>
      <c r="V5646" s="46"/>
      <c r="W5646" s="46"/>
      <c r="X5646" s="46"/>
      <c r="Y5646" s="46"/>
    </row>
    <row r="5647" spans="1:25" ht="15" customHeight="1" x14ac:dyDescent="0.2">
      <c r="A5647" s="46"/>
      <c r="B5647" s="262" t="s">
        <v>919</v>
      </c>
      <c r="C5647" s="284" t="s">
        <v>1269</v>
      </c>
      <c r="D5647" s="262" t="s">
        <v>47</v>
      </c>
      <c r="E5647" s="262" t="s">
        <v>1270</v>
      </c>
      <c r="F5647" s="389" t="s">
        <v>923</v>
      </c>
      <c r="G5647" s="389"/>
      <c r="H5647" s="283" t="s">
        <v>97</v>
      </c>
      <c r="I5647" s="286">
        <v>1.125</v>
      </c>
      <c r="J5647" s="285">
        <v>17.5</v>
      </c>
      <c r="K5647" s="285">
        <v>19.68</v>
      </c>
      <c r="O5647" s="46"/>
      <c r="P5647" s="46"/>
      <c r="Q5647" s="46"/>
      <c r="R5647" s="46"/>
      <c r="S5647" s="46"/>
      <c r="T5647" s="46"/>
      <c r="U5647" s="46"/>
      <c r="V5647" s="46"/>
      <c r="W5647" s="46"/>
      <c r="X5647" s="46"/>
      <c r="Y5647" s="46"/>
    </row>
    <row r="5648" spans="1:25" ht="15" customHeight="1" x14ac:dyDescent="0.2">
      <c r="A5648" s="46"/>
      <c r="B5648" s="262" t="s">
        <v>919</v>
      </c>
      <c r="C5648" s="284" t="s">
        <v>2956</v>
      </c>
      <c r="D5648" s="262" t="s">
        <v>47</v>
      </c>
      <c r="E5648" s="262" t="s">
        <v>2957</v>
      </c>
      <c r="F5648" s="389" t="s">
        <v>923</v>
      </c>
      <c r="G5648" s="389"/>
      <c r="H5648" s="283" t="s">
        <v>1191</v>
      </c>
      <c r="I5648" s="286">
        <v>0.04</v>
      </c>
      <c r="J5648" s="285">
        <v>58.44</v>
      </c>
      <c r="K5648" s="285">
        <v>2.33</v>
      </c>
      <c r="O5648" s="46"/>
      <c r="P5648" s="46"/>
      <c r="Q5648" s="46"/>
      <c r="R5648" s="46"/>
      <c r="S5648" s="46"/>
      <c r="T5648" s="46"/>
      <c r="U5648" s="46"/>
      <c r="V5648" s="46"/>
      <c r="W5648" s="46"/>
      <c r="X5648" s="46"/>
      <c r="Y5648" s="46"/>
    </row>
    <row r="5649" spans="1:25" ht="15" customHeight="1" x14ac:dyDescent="0.2">
      <c r="A5649" s="46"/>
      <c r="B5649" s="263"/>
      <c r="C5649" s="263"/>
      <c r="D5649" s="263"/>
      <c r="E5649" s="263"/>
      <c r="F5649" s="263" t="s">
        <v>924</v>
      </c>
      <c r="G5649" s="289">
        <v>416.4</v>
      </c>
      <c r="H5649" s="263" t="s">
        <v>925</v>
      </c>
      <c r="I5649" s="289">
        <v>0</v>
      </c>
      <c r="J5649" s="263" t="s">
        <v>926</v>
      </c>
      <c r="K5649" s="289">
        <v>416.4</v>
      </c>
      <c r="O5649" s="46"/>
      <c r="P5649" s="46"/>
      <c r="Q5649" s="46"/>
      <c r="R5649" s="46"/>
      <c r="S5649" s="46"/>
      <c r="T5649" s="46"/>
      <c r="U5649" s="46"/>
      <c r="V5649" s="46"/>
      <c r="W5649" s="46"/>
      <c r="X5649" s="46"/>
      <c r="Y5649" s="46"/>
    </row>
    <row r="5650" spans="1:25" ht="15" customHeight="1" thickBot="1" x14ac:dyDescent="0.25">
      <c r="A5650" s="46"/>
      <c r="B5650" s="263"/>
      <c r="C5650" s="263"/>
      <c r="D5650" s="263"/>
      <c r="E5650" s="263"/>
      <c r="F5650" s="263" t="s">
        <v>927</v>
      </c>
      <c r="G5650" s="289">
        <v>237.43</v>
      </c>
      <c r="H5650" s="263"/>
      <c r="I5650" s="386" t="s">
        <v>928</v>
      </c>
      <c r="J5650" s="386"/>
      <c r="K5650" s="289">
        <v>1378.39</v>
      </c>
      <c r="O5650" s="46"/>
      <c r="P5650" s="46"/>
      <c r="Q5650" s="46"/>
      <c r="R5650" s="46"/>
      <c r="S5650" s="46"/>
      <c r="T5650" s="46"/>
      <c r="U5650" s="46"/>
      <c r="V5650" s="46"/>
      <c r="W5650" s="46"/>
      <c r="X5650" s="46"/>
      <c r="Y5650" s="46"/>
    </row>
    <row r="5651" spans="1:25" ht="15" customHeight="1" thickTop="1" x14ac:dyDescent="0.2">
      <c r="A5651" s="46"/>
      <c r="B5651" s="278"/>
      <c r="C5651" s="278"/>
      <c r="D5651" s="278"/>
      <c r="E5651" s="278"/>
      <c r="F5651" s="278"/>
      <c r="G5651" s="278"/>
      <c r="H5651" s="278"/>
      <c r="I5651" s="278"/>
      <c r="J5651" s="278"/>
      <c r="K5651" s="278"/>
      <c r="O5651" s="46"/>
      <c r="P5651" s="46"/>
      <c r="Q5651" s="46"/>
      <c r="R5651" s="46"/>
      <c r="S5651" s="46"/>
      <c r="T5651" s="46"/>
      <c r="U5651" s="46"/>
      <c r="V5651" s="46"/>
      <c r="W5651" s="46"/>
      <c r="X5651" s="46"/>
      <c r="Y5651" s="46"/>
    </row>
    <row r="5652" spans="1:25" ht="15" customHeight="1" x14ac:dyDescent="0.2">
      <c r="A5652" s="46"/>
      <c r="B5652" s="259"/>
      <c r="C5652" s="267" t="s">
        <v>24</v>
      </c>
      <c r="D5652" s="259" t="s">
        <v>25</v>
      </c>
      <c r="E5652" s="259" t="s">
        <v>26</v>
      </c>
      <c r="F5652" s="387" t="s">
        <v>917</v>
      </c>
      <c r="G5652" s="387"/>
      <c r="H5652" s="271" t="s">
        <v>27</v>
      </c>
      <c r="I5652" s="267" t="s">
        <v>28</v>
      </c>
      <c r="J5652" s="267" t="s">
        <v>29</v>
      </c>
      <c r="K5652" s="267" t="s">
        <v>30</v>
      </c>
      <c r="O5652" s="46"/>
      <c r="P5652" s="46"/>
      <c r="Q5652" s="46"/>
      <c r="R5652" s="46"/>
      <c r="S5652" s="46"/>
      <c r="T5652" s="46"/>
      <c r="U5652" s="46"/>
      <c r="V5652" s="46"/>
      <c r="W5652" s="46"/>
      <c r="X5652" s="46"/>
      <c r="Y5652" s="46"/>
    </row>
    <row r="5653" spans="1:25" ht="15" customHeight="1" x14ac:dyDescent="0.2">
      <c r="A5653" s="46"/>
      <c r="B5653" s="260" t="s">
        <v>918</v>
      </c>
      <c r="C5653" s="275" t="s">
        <v>3111</v>
      </c>
      <c r="D5653" s="260" t="s">
        <v>47</v>
      </c>
      <c r="E5653" s="260" t="s">
        <v>3112</v>
      </c>
      <c r="F5653" s="388" t="s">
        <v>3978</v>
      </c>
      <c r="G5653" s="388"/>
      <c r="H5653" s="274" t="s">
        <v>49</v>
      </c>
      <c r="I5653" s="277">
        <v>1</v>
      </c>
      <c r="J5653" s="276">
        <v>49.98</v>
      </c>
      <c r="K5653" s="276">
        <v>49.98</v>
      </c>
      <c r="O5653" s="46"/>
      <c r="P5653" s="46"/>
      <c r="Q5653" s="46"/>
      <c r="R5653" s="46"/>
      <c r="S5653" s="46"/>
      <c r="T5653" s="46"/>
      <c r="U5653" s="46"/>
      <c r="V5653" s="46"/>
      <c r="W5653" s="46"/>
      <c r="X5653" s="46"/>
      <c r="Y5653" s="46"/>
    </row>
    <row r="5654" spans="1:25" ht="15" customHeight="1" x14ac:dyDescent="0.2">
      <c r="A5654" s="46"/>
      <c r="B5654" s="261" t="s">
        <v>953</v>
      </c>
      <c r="C5654" s="280" t="s">
        <v>991</v>
      </c>
      <c r="D5654" s="261" t="s">
        <v>47</v>
      </c>
      <c r="E5654" s="261" t="s">
        <v>992</v>
      </c>
      <c r="F5654" s="385" t="s">
        <v>3970</v>
      </c>
      <c r="G5654" s="385"/>
      <c r="H5654" s="279" t="s">
        <v>950</v>
      </c>
      <c r="I5654" s="282">
        <v>0.40200000000000002</v>
      </c>
      <c r="J5654" s="281">
        <v>43.64</v>
      </c>
      <c r="K5654" s="281">
        <v>17.54</v>
      </c>
      <c r="O5654" s="46"/>
      <c r="P5654" s="46"/>
      <c r="Q5654" s="46"/>
      <c r="R5654" s="46"/>
      <c r="S5654" s="46"/>
      <c r="T5654" s="46"/>
      <c r="U5654" s="46"/>
      <c r="V5654" s="46"/>
      <c r="W5654" s="46"/>
      <c r="X5654" s="46"/>
      <c r="Y5654" s="46"/>
    </row>
    <row r="5655" spans="1:25" ht="15" customHeight="1" x14ac:dyDescent="0.2">
      <c r="A5655" s="46"/>
      <c r="B5655" s="261" t="s">
        <v>953</v>
      </c>
      <c r="C5655" s="280" t="s">
        <v>988</v>
      </c>
      <c r="D5655" s="261" t="s">
        <v>47</v>
      </c>
      <c r="E5655" s="261" t="s">
        <v>989</v>
      </c>
      <c r="F5655" s="385" t="s">
        <v>3970</v>
      </c>
      <c r="G5655" s="385"/>
      <c r="H5655" s="279" t="s">
        <v>950</v>
      </c>
      <c r="I5655" s="282">
        <v>0.40200000000000002</v>
      </c>
      <c r="J5655" s="281">
        <v>27.19</v>
      </c>
      <c r="K5655" s="281">
        <v>10.93</v>
      </c>
      <c r="O5655" s="46"/>
      <c r="P5655" s="46"/>
      <c r="Q5655" s="46"/>
      <c r="R5655" s="46"/>
      <c r="S5655" s="46"/>
      <c r="T5655" s="46"/>
      <c r="U5655" s="46"/>
      <c r="V5655" s="46"/>
      <c r="W5655" s="46"/>
      <c r="X5655" s="46"/>
      <c r="Y5655" s="46"/>
    </row>
    <row r="5656" spans="1:25" ht="15" customHeight="1" x14ac:dyDescent="0.2">
      <c r="A5656" s="46"/>
      <c r="B5656" s="262" t="s">
        <v>919</v>
      </c>
      <c r="C5656" s="284" t="s">
        <v>3163</v>
      </c>
      <c r="D5656" s="262" t="s">
        <v>47</v>
      </c>
      <c r="E5656" s="262" t="s">
        <v>3164</v>
      </c>
      <c r="F5656" s="389" t="s">
        <v>923</v>
      </c>
      <c r="G5656" s="389"/>
      <c r="H5656" s="283" t="s">
        <v>49</v>
      </c>
      <c r="I5656" s="286">
        <v>1</v>
      </c>
      <c r="J5656" s="285">
        <v>21.51</v>
      </c>
      <c r="K5656" s="285">
        <v>21.51</v>
      </c>
      <c r="O5656" s="46"/>
      <c r="P5656" s="46"/>
      <c r="Q5656" s="46"/>
      <c r="R5656" s="46"/>
      <c r="S5656" s="46"/>
      <c r="T5656" s="46"/>
      <c r="U5656" s="46"/>
      <c r="V5656" s="46"/>
      <c r="W5656" s="46"/>
      <c r="X5656" s="46"/>
      <c r="Y5656" s="46"/>
    </row>
    <row r="5657" spans="1:25" ht="15" customHeight="1" x14ac:dyDescent="0.2">
      <c r="A5657" s="46"/>
      <c r="B5657" s="263"/>
      <c r="C5657" s="263"/>
      <c r="D5657" s="263"/>
      <c r="E5657" s="263"/>
      <c r="F5657" s="263" t="s">
        <v>924</v>
      </c>
      <c r="G5657" s="289">
        <v>25.05</v>
      </c>
      <c r="H5657" s="263" t="s">
        <v>925</v>
      </c>
      <c r="I5657" s="289">
        <v>0</v>
      </c>
      <c r="J5657" s="263" t="s">
        <v>926</v>
      </c>
      <c r="K5657" s="289">
        <v>25.05</v>
      </c>
      <c r="O5657" s="46"/>
      <c r="P5657" s="46"/>
      <c r="Q5657" s="46"/>
      <c r="R5657" s="46"/>
      <c r="S5657" s="46"/>
      <c r="T5657" s="46"/>
      <c r="U5657" s="46"/>
      <c r="V5657" s="46"/>
      <c r="W5657" s="46"/>
      <c r="X5657" s="46"/>
      <c r="Y5657" s="46"/>
    </row>
    <row r="5658" spans="1:25" ht="15" customHeight="1" thickBot="1" x14ac:dyDescent="0.25">
      <c r="A5658" s="46"/>
      <c r="B5658" s="263"/>
      <c r="C5658" s="263"/>
      <c r="D5658" s="263"/>
      <c r="E5658" s="263"/>
      <c r="F5658" s="263" t="s">
        <v>927</v>
      </c>
      <c r="G5658" s="289">
        <v>10.4</v>
      </c>
      <c r="H5658" s="263"/>
      <c r="I5658" s="386" t="s">
        <v>928</v>
      </c>
      <c r="J5658" s="386"/>
      <c r="K5658" s="289">
        <v>60.38</v>
      </c>
      <c r="O5658" s="46"/>
      <c r="P5658" s="46"/>
      <c r="Q5658" s="46"/>
      <c r="R5658" s="46"/>
      <c r="S5658" s="46"/>
      <c r="T5658" s="46"/>
      <c r="U5658" s="46"/>
      <c r="V5658" s="46"/>
      <c r="W5658" s="46"/>
      <c r="X5658" s="46"/>
      <c r="Y5658" s="46"/>
    </row>
    <row r="5659" spans="1:25" ht="15" customHeight="1" thickTop="1" x14ac:dyDescent="0.2">
      <c r="A5659" s="46"/>
      <c r="B5659" s="278"/>
      <c r="C5659" s="278"/>
      <c r="D5659" s="278"/>
      <c r="E5659" s="278"/>
      <c r="F5659" s="278"/>
      <c r="G5659" s="278"/>
      <c r="H5659" s="278"/>
      <c r="I5659" s="278"/>
      <c r="J5659" s="278"/>
      <c r="K5659" s="278"/>
      <c r="O5659" s="46"/>
      <c r="P5659" s="46"/>
      <c r="Q5659" s="46"/>
      <c r="R5659" s="46"/>
      <c r="S5659" s="46"/>
      <c r="T5659" s="46"/>
      <c r="U5659" s="46"/>
      <c r="V5659" s="46"/>
      <c r="W5659" s="46"/>
      <c r="X5659" s="46"/>
      <c r="Y5659" s="46"/>
    </row>
    <row r="5660" spans="1:25" ht="15" customHeight="1" x14ac:dyDescent="0.2">
      <c r="A5660" s="46"/>
      <c r="B5660" s="259"/>
      <c r="C5660" s="267" t="s">
        <v>24</v>
      </c>
      <c r="D5660" s="259" t="s">
        <v>25</v>
      </c>
      <c r="E5660" s="259" t="s">
        <v>26</v>
      </c>
      <c r="F5660" s="387" t="s">
        <v>917</v>
      </c>
      <c r="G5660" s="387"/>
      <c r="H5660" s="271" t="s">
        <v>27</v>
      </c>
      <c r="I5660" s="267" t="s">
        <v>28</v>
      </c>
      <c r="J5660" s="267" t="s">
        <v>29</v>
      </c>
      <c r="K5660" s="267" t="s">
        <v>30</v>
      </c>
      <c r="O5660" s="46"/>
      <c r="P5660" s="46"/>
      <c r="Q5660" s="46"/>
      <c r="R5660" s="46"/>
      <c r="S5660" s="46"/>
      <c r="T5660" s="46"/>
      <c r="U5660" s="46"/>
      <c r="V5660" s="46"/>
      <c r="W5660" s="46"/>
      <c r="X5660" s="46"/>
      <c r="Y5660" s="46"/>
    </row>
    <row r="5661" spans="1:25" ht="15" customHeight="1" x14ac:dyDescent="0.2">
      <c r="A5661" s="46"/>
      <c r="B5661" s="260" t="s">
        <v>918</v>
      </c>
      <c r="C5661" s="275" t="s">
        <v>1707</v>
      </c>
      <c r="D5661" s="260" t="s">
        <v>47</v>
      </c>
      <c r="E5661" s="260" t="s">
        <v>1708</v>
      </c>
      <c r="F5661" s="388" t="s">
        <v>3978</v>
      </c>
      <c r="G5661" s="388"/>
      <c r="H5661" s="274" t="s">
        <v>49</v>
      </c>
      <c r="I5661" s="277">
        <v>1</v>
      </c>
      <c r="J5661" s="276">
        <v>32.57</v>
      </c>
      <c r="K5661" s="276">
        <v>32.57</v>
      </c>
      <c r="O5661" s="46"/>
      <c r="P5661" s="46"/>
      <c r="Q5661" s="46"/>
      <c r="R5661" s="46"/>
      <c r="S5661" s="46"/>
      <c r="T5661" s="46"/>
      <c r="U5661" s="46"/>
      <c r="V5661" s="46"/>
      <c r="W5661" s="46"/>
      <c r="X5661" s="46"/>
      <c r="Y5661" s="46"/>
    </row>
    <row r="5662" spans="1:25" ht="15" customHeight="1" x14ac:dyDescent="0.2">
      <c r="A5662" s="46"/>
      <c r="B5662" s="261" t="s">
        <v>953</v>
      </c>
      <c r="C5662" s="280" t="s">
        <v>988</v>
      </c>
      <c r="D5662" s="261" t="s">
        <v>47</v>
      </c>
      <c r="E5662" s="261" t="s">
        <v>989</v>
      </c>
      <c r="F5662" s="385" t="s">
        <v>3970</v>
      </c>
      <c r="G5662" s="385"/>
      <c r="H5662" s="279" t="s">
        <v>950</v>
      </c>
      <c r="I5662" s="282">
        <v>0.317</v>
      </c>
      <c r="J5662" s="281">
        <v>27.19</v>
      </c>
      <c r="K5662" s="281">
        <v>8.61</v>
      </c>
      <c r="O5662" s="46"/>
      <c r="P5662" s="46"/>
      <c r="Q5662" s="46"/>
      <c r="R5662" s="46"/>
      <c r="S5662" s="46"/>
      <c r="T5662" s="46"/>
      <c r="U5662" s="46"/>
      <c r="V5662" s="46"/>
      <c r="W5662" s="46"/>
      <c r="X5662" s="46"/>
      <c r="Y5662" s="46"/>
    </row>
    <row r="5663" spans="1:25" ht="15" customHeight="1" x14ac:dyDescent="0.2">
      <c r="A5663" s="46"/>
      <c r="B5663" s="261" t="s">
        <v>953</v>
      </c>
      <c r="C5663" s="280" t="s">
        <v>991</v>
      </c>
      <c r="D5663" s="261" t="s">
        <v>47</v>
      </c>
      <c r="E5663" s="261" t="s">
        <v>992</v>
      </c>
      <c r="F5663" s="385" t="s">
        <v>3970</v>
      </c>
      <c r="G5663" s="385"/>
      <c r="H5663" s="279" t="s">
        <v>950</v>
      </c>
      <c r="I5663" s="282">
        <v>0.317</v>
      </c>
      <c r="J5663" s="281">
        <v>43.64</v>
      </c>
      <c r="K5663" s="281">
        <v>13.83</v>
      </c>
      <c r="O5663" s="46"/>
      <c r="P5663" s="46"/>
      <c r="Q5663" s="46"/>
      <c r="R5663" s="46"/>
      <c r="S5663" s="46"/>
      <c r="T5663" s="46"/>
      <c r="U5663" s="46"/>
      <c r="V5663" s="46"/>
      <c r="W5663" s="46"/>
      <c r="X5663" s="46"/>
      <c r="Y5663" s="46"/>
    </row>
    <row r="5664" spans="1:25" ht="15" customHeight="1" x14ac:dyDescent="0.2">
      <c r="A5664" s="46"/>
      <c r="B5664" s="262" t="s">
        <v>919</v>
      </c>
      <c r="C5664" s="284" t="s">
        <v>1718</v>
      </c>
      <c r="D5664" s="262" t="s">
        <v>47</v>
      </c>
      <c r="E5664" s="262" t="s">
        <v>1719</v>
      </c>
      <c r="F5664" s="389" t="s">
        <v>923</v>
      </c>
      <c r="G5664" s="389"/>
      <c r="H5664" s="283" t="s">
        <v>49</v>
      </c>
      <c r="I5664" s="286">
        <v>1</v>
      </c>
      <c r="J5664" s="285">
        <v>10.130000000000001</v>
      </c>
      <c r="K5664" s="285">
        <v>10.130000000000001</v>
      </c>
      <c r="O5664" s="46"/>
      <c r="P5664" s="46"/>
      <c r="Q5664" s="46"/>
      <c r="R5664" s="46"/>
      <c r="S5664" s="46"/>
      <c r="T5664" s="46"/>
      <c r="U5664" s="46"/>
      <c r="V5664" s="46"/>
      <c r="W5664" s="46"/>
      <c r="X5664" s="46"/>
      <c r="Y5664" s="46"/>
    </row>
    <row r="5665" spans="1:25" ht="15" customHeight="1" x14ac:dyDescent="0.2">
      <c r="A5665" s="46"/>
      <c r="B5665" s="263"/>
      <c r="C5665" s="263"/>
      <c r="D5665" s="263"/>
      <c r="E5665" s="263"/>
      <c r="F5665" s="263" t="s">
        <v>924</v>
      </c>
      <c r="G5665" s="289">
        <v>19.75</v>
      </c>
      <c r="H5665" s="263" t="s">
        <v>925</v>
      </c>
      <c r="I5665" s="289">
        <v>0</v>
      </c>
      <c r="J5665" s="263" t="s">
        <v>926</v>
      </c>
      <c r="K5665" s="289">
        <v>19.75</v>
      </c>
      <c r="O5665" s="46"/>
      <c r="P5665" s="46"/>
      <c r="Q5665" s="46"/>
      <c r="R5665" s="46"/>
      <c r="S5665" s="46"/>
      <c r="T5665" s="46"/>
      <c r="U5665" s="46"/>
      <c r="V5665" s="46"/>
      <c r="W5665" s="46"/>
      <c r="X5665" s="46"/>
      <c r="Y5665" s="46"/>
    </row>
    <row r="5666" spans="1:25" ht="15" customHeight="1" thickBot="1" x14ac:dyDescent="0.25">
      <c r="A5666" s="46"/>
      <c r="B5666" s="263"/>
      <c r="C5666" s="263"/>
      <c r="D5666" s="263"/>
      <c r="E5666" s="263"/>
      <c r="F5666" s="263" t="s">
        <v>927</v>
      </c>
      <c r="G5666" s="289">
        <v>6.77</v>
      </c>
      <c r="H5666" s="263"/>
      <c r="I5666" s="386" t="s">
        <v>928</v>
      </c>
      <c r="J5666" s="386"/>
      <c r="K5666" s="289">
        <v>39.340000000000003</v>
      </c>
      <c r="O5666" s="46"/>
      <c r="P5666" s="46"/>
      <c r="Q5666" s="46"/>
      <c r="R5666" s="46"/>
      <c r="S5666" s="46"/>
      <c r="T5666" s="46"/>
      <c r="U5666" s="46"/>
      <c r="V5666" s="46"/>
      <c r="W5666" s="46"/>
      <c r="X5666" s="46"/>
      <c r="Y5666" s="46"/>
    </row>
    <row r="5667" spans="1:25" ht="15" customHeight="1" thickTop="1" x14ac:dyDescent="0.2">
      <c r="A5667" s="46"/>
      <c r="B5667" s="278"/>
      <c r="C5667" s="278"/>
      <c r="D5667" s="278"/>
      <c r="E5667" s="278"/>
      <c r="F5667" s="278"/>
      <c r="G5667" s="278"/>
      <c r="H5667" s="278"/>
      <c r="I5667" s="278"/>
      <c r="J5667" s="278"/>
      <c r="K5667" s="278"/>
      <c r="O5667" s="46"/>
      <c r="P5667" s="46"/>
      <c r="Q5667" s="46"/>
      <c r="R5667" s="46"/>
      <c r="S5667" s="46"/>
      <c r="T5667" s="46"/>
      <c r="U5667" s="46"/>
      <c r="V5667" s="46"/>
      <c r="W5667" s="46"/>
      <c r="X5667" s="46"/>
      <c r="Y5667" s="46"/>
    </row>
    <row r="5668" spans="1:25" ht="15" customHeight="1" x14ac:dyDescent="0.2">
      <c r="A5668" s="46"/>
      <c r="B5668" s="259"/>
      <c r="C5668" s="267" t="s">
        <v>24</v>
      </c>
      <c r="D5668" s="259" t="s">
        <v>25</v>
      </c>
      <c r="E5668" s="259" t="s">
        <v>26</v>
      </c>
      <c r="F5668" s="387" t="s">
        <v>917</v>
      </c>
      <c r="G5668" s="387"/>
      <c r="H5668" s="271" t="s">
        <v>27</v>
      </c>
      <c r="I5668" s="267" t="s">
        <v>28</v>
      </c>
      <c r="J5668" s="267" t="s">
        <v>29</v>
      </c>
      <c r="K5668" s="267" t="s">
        <v>30</v>
      </c>
      <c r="O5668" s="46"/>
      <c r="P5668" s="46"/>
      <c r="Q5668" s="46"/>
      <c r="R5668" s="46"/>
      <c r="S5668" s="46"/>
      <c r="T5668" s="46"/>
      <c r="U5668" s="46"/>
      <c r="V5668" s="46"/>
      <c r="W5668" s="46"/>
      <c r="X5668" s="46"/>
      <c r="Y5668" s="46"/>
    </row>
    <row r="5669" spans="1:25" ht="15" customHeight="1" x14ac:dyDescent="0.2">
      <c r="A5669" s="46"/>
      <c r="B5669" s="260" t="s">
        <v>918</v>
      </c>
      <c r="C5669" s="275" t="s">
        <v>1709</v>
      </c>
      <c r="D5669" s="260" t="s">
        <v>47</v>
      </c>
      <c r="E5669" s="260" t="s">
        <v>1710</v>
      </c>
      <c r="F5669" s="388" t="s">
        <v>3978</v>
      </c>
      <c r="G5669" s="388"/>
      <c r="H5669" s="274" t="s">
        <v>49</v>
      </c>
      <c r="I5669" s="277">
        <v>1</v>
      </c>
      <c r="J5669" s="276">
        <v>60.77</v>
      </c>
      <c r="K5669" s="276">
        <v>60.77</v>
      </c>
      <c r="O5669" s="46"/>
      <c r="P5669" s="46"/>
      <c r="Q5669" s="46"/>
      <c r="R5669" s="46"/>
      <c r="S5669" s="46"/>
      <c r="T5669" s="46"/>
      <c r="U5669" s="46"/>
      <c r="V5669" s="46"/>
      <c r="W5669" s="46"/>
      <c r="X5669" s="46"/>
      <c r="Y5669" s="46"/>
    </row>
    <row r="5670" spans="1:25" ht="15" customHeight="1" x14ac:dyDescent="0.2">
      <c r="A5670" s="46"/>
      <c r="B5670" s="261" t="s">
        <v>953</v>
      </c>
      <c r="C5670" s="280" t="s">
        <v>988</v>
      </c>
      <c r="D5670" s="261" t="s">
        <v>47</v>
      </c>
      <c r="E5670" s="261" t="s">
        <v>989</v>
      </c>
      <c r="F5670" s="385" t="s">
        <v>3970</v>
      </c>
      <c r="G5670" s="385"/>
      <c r="H5670" s="279" t="s">
        <v>950</v>
      </c>
      <c r="I5670" s="282">
        <v>0.57199999999999995</v>
      </c>
      <c r="J5670" s="281">
        <v>27.19</v>
      </c>
      <c r="K5670" s="281">
        <v>15.55</v>
      </c>
      <c r="O5670" s="46"/>
      <c r="P5670" s="46"/>
      <c r="Q5670" s="46"/>
      <c r="R5670" s="46"/>
      <c r="S5670" s="46"/>
      <c r="T5670" s="46"/>
      <c r="U5670" s="46"/>
      <c r="V5670" s="46"/>
      <c r="W5670" s="46"/>
      <c r="X5670" s="46"/>
      <c r="Y5670" s="46"/>
    </row>
    <row r="5671" spans="1:25" ht="15" customHeight="1" x14ac:dyDescent="0.2">
      <c r="A5671" s="46"/>
      <c r="B5671" s="261" t="s">
        <v>953</v>
      </c>
      <c r="C5671" s="280" t="s">
        <v>991</v>
      </c>
      <c r="D5671" s="261" t="s">
        <v>47</v>
      </c>
      <c r="E5671" s="261" t="s">
        <v>992</v>
      </c>
      <c r="F5671" s="385" t="s">
        <v>3970</v>
      </c>
      <c r="G5671" s="385"/>
      <c r="H5671" s="279" t="s">
        <v>950</v>
      </c>
      <c r="I5671" s="282">
        <v>0.57199999999999995</v>
      </c>
      <c r="J5671" s="281">
        <v>43.64</v>
      </c>
      <c r="K5671" s="281">
        <v>24.96</v>
      </c>
      <c r="O5671" s="46"/>
      <c r="P5671" s="46"/>
      <c r="Q5671" s="46"/>
      <c r="R5671" s="46"/>
      <c r="S5671" s="46"/>
      <c r="T5671" s="46"/>
      <c r="U5671" s="46"/>
      <c r="V5671" s="46"/>
      <c r="W5671" s="46"/>
      <c r="X5671" s="46"/>
      <c r="Y5671" s="46"/>
    </row>
    <row r="5672" spans="1:25" ht="15" customHeight="1" x14ac:dyDescent="0.2">
      <c r="A5672" s="46"/>
      <c r="B5672" s="262" t="s">
        <v>919</v>
      </c>
      <c r="C5672" s="284" t="s">
        <v>1718</v>
      </c>
      <c r="D5672" s="262" t="s">
        <v>47</v>
      </c>
      <c r="E5672" s="262" t="s">
        <v>1719</v>
      </c>
      <c r="F5672" s="389" t="s">
        <v>923</v>
      </c>
      <c r="G5672" s="389"/>
      <c r="H5672" s="283" t="s">
        <v>49</v>
      </c>
      <c r="I5672" s="286">
        <v>2</v>
      </c>
      <c r="J5672" s="285">
        <v>10.130000000000001</v>
      </c>
      <c r="K5672" s="285">
        <v>20.260000000000002</v>
      </c>
      <c r="O5672" s="46"/>
      <c r="P5672" s="46"/>
      <c r="Q5672" s="46"/>
      <c r="R5672" s="46"/>
      <c r="S5672" s="46"/>
      <c r="T5672" s="46"/>
      <c r="U5672" s="46"/>
      <c r="V5672" s="46"/>
      <c r="W5672" s="46"/>
      <c r="X5672" s="46"/>
      <c r="Y5672" s="46"/>
    </row>
    <row r="5673" spans="1:25" ht="15" customHeight="1" x14ac:dyDescent="0.2">
      <c r="A5673" s="46"/>
      <c r="B5673" s="263"/>
      <c r="C5673" s="263"/>
      <c r="D5673" s="263"/>
      <c r="E5673" s="263"/>
      <c r="F5673" s="263" t="s">
        <v>924</v>
      </c>
      <c r="G5673" s="289">
        <v>35.65</v>
      </c>
      <c r="H5673" s="263" t="s">
        <v>925</v>
      </c>
      <c r="I5673" s="289">
        <v>0</v>
      </c>
      <c r="J5673" s="263" t="s">
        <v>926</v>
      </c>
      <c r="K5673" s="289">
        <v>35.65</v>
      </c>
      <c r="O5673" s="46"/>
      <c r="P5673" s="46"/>
      <c r="Q5673" s="46"/>
      <c r="R5673" s="46"/>
      <c r="S5673" s="46"/>
      <c r="T5673" s="46"/>
      <c r="U5673" s="46"/>
      <c r="V5673" s="46"/>
      <c r="W5673" s="46"/>
      <c r="X5673" s="46"/>
      <c r="Y5673" s="46"/>
    </row>
    <row r="5674" spans="1:25" ht="15" customHeight="1" thickBot="1" x14ac:dyDescent="0.25">
      <c r="A5674" s="46"/>
      <c r="B5674" s="263"/>
      <c r="C5674" s="263"/>
      <c r="D5674" s="263"/>
      <c r="E5674" s="263"/>
      <c r="F5674" s="263" t="s">
        <v>927</v>
      </c>
      <c r="G5674" s="289">
        <v>12.64</v>
      </c>
      <c r="H5674" s="263"/>
      <c r="I5674" s="386" t="s">
        <v>928</v>
      </c>
      <c r="J5674" s="386"/>
      <c r="K5674" s="289">
        <v>73.41</v>
      </c>
      <c r="O5674" s="46"/>
      <c r="P5674" s="46"/>
      <c r="Q5674" s="46"/>
      <c r="R5674" s="46"/>
      <c r="S5674" s="46"/>
      <c r="T5674" s="46"/>
      <c r="U5674" s="46"/>
      <c r="V5674" s="46"/>
      <c r="W5674" s="46"/>
      <c r="X5674" s="46"/>
      <c r="Y5674" s="46"/>
    </row>
    <row r="5675" spans="1:25" ht="15" customHeight="1" thickTop="1" x14ac:dyDescent="0.2">
      <c r="A5675" s="46"/>
      <c r="B5675" s="278"/>
      <c r="C5675" s="278"/>
      <c r="D5675" s="278"/>
      <c r="E5675" s="278"/>
      <c r="F5675" s="278"/>
      <c r="G5675" s="278"/>
      <c r="H5675" s="278"/>
      <c r="I5675" s="278"/>
      <c r="J5675" s="278"/>
      <c r="K5675" s="278"/>
      <c r="O5675" s="46"/>
      <c r="P5675" s="46"/>
      <c r="Q5675" s="46"/>
      <c r="R5675" s="46"/>
      <c r="S5675" s="46"/>
      <c r="T5675" s="46"/>
      <c r="U5675" s="46"/>
      <c r="V5675" s="46"/>
      <c r="W5675" s="46"/>
      <c r="X5675" s="46"/>
      <c r="Y5675" s="46"/>
    </row>
    <row r="5676" spans="1:25" ht="15" customHeight="1" x14ac:dyDescent="0.2">
      <c r="A5676" s="46"/>
      <c r="B5676" s="259"/>
      <c r="C5676" s="267" t="s">
        <v>24</v>
      </c>
      <c r="D5676" s="259" t="s">
        <v>25</v>
      </c>
      <c r="E5676" s="259" t="s">
        <v>26</v>
      </c>
      <c r="F5676" s="387" t="s">
        <v>917</v>
      </c>
      <c r="G5676" s="387"/>
      <c r="H5676" s="271" t="s">
        <v>27</v>
      </c>
      <c r="I5676" s="267" t="s">
        <v>28</v>
      </c>
      <c r="J5676" s="267" t="s">
        <v>29</v>
      </c>
      <c r="K5676" s="267" t="s">
        <v>30</v>
      </c>
      <c r="O5676" s="46"/>
      <c r="P5676" s="46"/>
      <c r="Q5676" s="46"/>
      <c r="R5676" s="46"/>
      <c r="S5676" s="46"/>
      <c r="T5676" s="46"/>
      <c r="U5676" s="46"/>
      <c r="V5676" s="46"/>
      <c r="W5676" s="46"/>
      <c r="X5676" s="46"/>
      <c r="Y5676" s="46"/>
    </row>
    <row r="5677" spans="1:25" ht="15" customHeight="1" x14ac:dyDescent="0.2">
      <c r="A5677" s="46"/>
      <c r="B5677" s="260" t="s">
        <v>918</v>
      </c>
      <c r="C5677" s="275" t="s">
        <v>3718</v>
      </c>
      <c r="D5677" s="260" t="s">
        <v>47</v>
      </c>
      <c r="E5677" s="260" t="s">
        <v>3719</v>
      </c>
      <c r="F5677" s="388" t="s">
        <v>3978</v>
      </c>
      <c r="G5677" s="388"/>
      <c r="H5677" s="274" t="s">
        <v>49</v>
      </c>
      <c r="I5677" s="277">
        <v>1</v>
      </c>
      <c r="J5677" s="276">
        <v>52.32</v>
      </c>
      <c r="K5677" s="276">
        <v>52.32</v>
      </c>
      <c r="O5677" s="46"/>
      <c r="P5677" s="46"/>
      <c r="Q5677" s="46"/>
      <c r="R5677" s="46"/>
      <c r="S5677" s="46"/>
      <c r="T5677" s="46"/>
      <c r="U5677" s="46"/>
      <c r="V5677" s="46"/>
      <c r="W5677" s="46"/>
      <c r="X5677" s="46"/>
      <c r="Y5677" s="46"/>
    </row>
    <row r="5678" spans="1:25" ht="15" customHeight="1" x14ac:dyDescent="0.2">
      <c r="A5678" s="46"/>
      <c r="B5678" s="261" t="s">
        <v>953</v>
      </c>
      <c r="C5678" s="280" t="s">
        <v>988</v>
      </c>
      <c r="D5678" s="261" t="s">
        <v>47</v>
      </c>
      <c r="E5678" s="261" t="s">
        <v>989</v>
      </c>
      <c r="F5678" s="385" t="s">
        <v>3970</v>
      </c>
      <c r="G5678" s="385"/>
      <c r="H5678" s="279" t="s">
        <v>950</v>
      </c>
      <c r="I5678" s="282">
        <v>0.48599999999999999</v>
      </c>
      <c r="J5678" s="281">
        <v>27.19</v>
      </c>
      <c r="K5678" s="281">
        <v>13.21</v>
      </c>
      <c r="O5678" s="46"/>
      <c r="P5678" s="46"/>
      <c r="Q5678" s="46"/>
      <c r="R5678" s="46"/>
      <c r="S5678" s="46"/>
      <c r="T5678" s="46"/>
      <c r="U5678" s="46"/>
      <c r="V5678" s="46"/>
      <c r="W5678" s="46"/>
      <c r="X5678" s="46"/>
      <c r="Y5678" s="46"/>
    </row>
    <row r="5679" spans="1:25" ht="15" customHeight="1" x14ac:dyDescent="0.2">
      <c r="A5679" s="46"/>
      <c r="B5679" s="261" t="s">
        <v>953</v>
      </c>
      <c r="C5679" s="280" t="s">
        <v>991</v>
      </c>
      <c r="D5679" s="261" t="s">
        <v>47</v>
      </c>
      <c r="E5679" s="261" t="s">
        <v>992</v>
      </c>
      <c r="F5679" s="385" t="s">
        <v>3970</v>
      </c>
      <c r="G5679" s="385"/>
      <c r="H5679" s="279" t="s">
        <v>950</v>
      </c>
      <c r="I5679" s="282">
        <v>0.48599999999999999</v>
      </c>
      <c r="J5679" s="281">
        <v>43.64</v>
      </c>
      <c r="K5679" s="281">
        <v>21.2</v>
      </c>
      <c r="O5679" s="46"/>
      <c r="P5679" s="46"/>
      <c r="Q5679" s="46"/>
      <c r="R5679" s="46"/>
      <c r="S5679" s="46"/>
      <c r="T5679" s="46"/>
      <c r="U5679" s="46"/>
      <c r="V5679" s="46"/>
      <c r="W5679" s="46"/>
      <c r="X5679" s="46"/>
      <c r="Y5679" s="46"/>
    </row>
    <row r="5680" spans="1:25" ht="15" customHeight="1" x14ac:dyDescent="0.2">
      <c r="A5680" s="46"/>
      <c r="B5680" s="262" t="s">
        <v>919</v>
      </c>
      <c r="C5680" s="284" t="s">
        <v>1718</v>
      </c>
      <c r="D5680" s="262" t="s">
        <v>47</v>
      </c>
      <c r="E5680" s="262" t="s">
        <v>1719</v>
      </c>
      <c r="F5680" s="389" t="s">
        <v>923</v>
      </c>
      <c r="G5680" s="389"/>
      <c r="H5680" s="283" t="s">
        <v>49</v>
      </c>
      <c r="I5680" s="286">
        <v>1</v>
      </c>
      <c r="J5680" s="285">
        <v>10.130000000000001</v>
      </c>
      <c r="K5680" s="285">
        <v>10.130000000000001</v>
      </c>
      <c r="O5680" s="46"/>
      <c r="P5680" s="46"/>
      <c r="Q5680" s="46"/>
      <c r="R5680" s="46"/>
      <c r="S5680" s="46"/>
      <c r="T5680" s="46"/>
      <c r="U5680" s="46"/>
      <c r="V5680" s="46"/>
      <c r="W5680" s="46"/>
      <c r="X5680" s="46"/>
      <c r="Y5680" s="46"/>
    </row>
    <row r="5681" spans="1:25" ht="15" customHeight="1" x14ac:dyDescent="0.2">
      <c r="A5681" s="46"/>
      <c r="B5681" s="262" t="s">
        <v>919</v>
      </c>
      <c r="C5681" s="284" t="s">
        <v>1720</v>
      </c>
      <c r="D5681" s="262" t="s">
        <v>47</v>
      </c>
      <c r="E5681" s="262" t="s">
        <v>1721</v>
      </c>
      <c r="F5681" s="389" t="s">
        <v>923</v>
      </c>
      <c r="G5681" s="389"/>
      <c r="H5681" s="283" t="s">
        <v>49</v>
      </c>
      <c r="I5681" s="286">
        <v>1</v>
      </c>
      <c r="J5681" s="285">
        <v>7.78</v>
      </c>
      <c r="K5681" s="285">
        <v>7.78</v>
      </c>
      <c r="O5681" s="46"/>
      <c r="P5681" s="46"/>
      <c r="Q5681" s="46"/>
      <c r="R5681" s="46"/>
      <c r="S5681" s="46"/>
      <c r="T5681" s="46"/>
      <c r="U5681" s="46"/>
      <c r="V5681" s="46"/>
      <c r="W5681" s="46"/>
      <c r="X5681" s="46"/>
      <c r="Y5681" s="46"/>
    </row>
    <row r="5682" spans="1:25" ht="15" customHeight="1" x14ac:dyDescent="0.2">
      <c r="A5682" s="46"/>
      <c r="B5682" s="263"/>
      <c r="C5682" s="263"/>
      <c r="D5682" s="263"/>
      <c r="E5682" s="263"/>
      <c r="F5682" s="263" t="s">
        <v>924</v>
      </c>
      <c r="G5682" s="289">
        <v>30.28</v>
      </c>
      <c r="H5682" s="263" t="s">
        <v>925</v>
      </c>
      <c r="I5682" s="289">
        <v>0</v>
      </c>
      <c r="J5682" s="263" t="s">
        <v>926</v>
      </c>
      <c r="K5682" s="289">
        <v>30.28</v>
      </c>
      <c r="O5682" s="46"/>
      <c r="P5682" s="46"/>
      <c r="Q5682" s="46"/>
      <c r="R5682" s="46"/>
      <c r="S5682" s="46"/>
      <c r="T5682" s="46"/>
      <c r="U5682" s="46"/>
      <c r="V5682" s="46"/>
      <c r="W5682" s="46"/>
      <c r="X5682" s="46"/>
      <c r="Y5682" s="46"/>
    </row>
    <row r="5683" spans="1:25" ht="15" customHeight="1" thickBot="1" x14ac:dyDescent="0.25">
      <c r="A5683" s="46"/>
      <c r="B5683" s="263"/>
      <c r="C5683" s="263"/>
      <c r="D5683" s="263"/>
      <c r="E5683" s="263"/>
      <c r="F5683" s="263" t="s">
        <v>927</v>
      </c>
      <c r="G5683" s="289">
        <v>10.88</v>
      </c>
      <c r="H5683" s="263"/>
      <c r="I5683" s="386" t="s">
        <v>928</v>
      </c>
      <c r="J5683" s="386"/>
      <c r="K5683" s="289">
        <v>63.2</v>
      </c>
      <c r="O5683" s="46"/>
      <c r="P5683" s="46"/>
      <c r="Q5683" s="46"/>
      <c r="R5683" s="46"/>
      <c r="S5683" s="46"/>
      <c r="T5683" s="46"/>
      <c r="U5683" s="46"/>
      <c r="V5683" s="46"/>
      <c r="W5683" s="46"/>
      <c r="X5683" s="46"/>
      <c r="Y5683" s="46"/>
    </row>
    <row r="5684" spans="1:25" ht="15" customHeight="1" thickTop="1" x14ac:dyDescent="0.2">
      <c r="A5684" s="46"/>
      <c r="B5684" s="278"/>
      <c r="C5684" s="278"/>
      <c r="D5684" s="278"/>
      <c r="E5684" s="278"/>
      <c r="F5684" s="278"/>
      <c r="G5684" s="278"/>
      <c r="H5684" s="278"/>
      <c r="I5684" s="278"/>
      <c r="J5684" s="278"/>
      <c r="K5684" s="278"/>
      <c r="O5684" s="46"/>
      <c r="P5684" s="46"/>
      <c r="Q5684" s="46"/>
      <c r="R5684" s="46"/>
      <c r="S5684" s="46"/>
      <c r="T5684" s="46"/>
      <c r="U5684" s="46"/>
      <c r="V5684" s="46"/>
      <c r="W5684" s="46"/>
      <c r="X5684" s="46"/>
      <c r="Y5684" s="46"/>
    </row>
    <row r="5685" spans="1:25" ht="15" customHeight="1" x14ac:dyDescent="0.2">
      <c r="A5685" s="46"/>
      <c r="B5685" s="259"/>
      <c r="C5685" s="267" t="s">
        <v>24</v>
      </c>
      <c r="D5685" s="259" t="s">
        <v>25</v>
      </c>
      <c r="E5685" s="259" t="s">
        <v>26</v>
      </c>
      <c r="F5685" s="387" t="s">
        <v>917</v>
      </c>
      <c r="G5685" s="387"/>
      <c r="H5685" s="271" t="s">
        <v>27</v>
      </c>
      <c r="I5685" s="267" t="s">
        <v>28</v>
      </c>
      <c r="J5685" s="267" t="s">
        <v>29</v>
      </c>
      <c r="K5685" s="267" t="s">
        <v>30</v>
      </c>
      <c r="O5685" s="46"/>
      <c r="P5685" s="46"/>
      <c r="Q5685" s="46"/>
      <c r="R5685" s="46"/>
      <c r="S5685" s="46"/>
      <c r="T5685" s="46"/>
      <c r="U5685" s="46"/>
      <c r="V5685" s="46"/>
      <c r="W5685" s="46"/>
      <c r="X5685" s="46"/>
      <c r="Y5685" s="46"/>
    </row>
    <row r="5686" spans="1:25" ht="15" customHeight="1" x14ac:dyDescent="0.2">
      <c r="A5686" s="46"/>
      <c r="B5686" s="260" t="s">
        <v>918</v>
      </c>
      <c r="C5686" s="275" t="s">
        <v>3109</v>
      </c>
      <c r="D5686" s="260" t="s">
        <v>47</v>
      </c>
      <c r="E5686" s="260" t="s">
        <v>3110</v>
      </c>
      <c r="F5686" s="388" t="s">
        <v>3978</v>
      </c>
      <c r="G5686" s="388"/>
      <c r="H5686" s="274" t="s">
        <v>49</v>
      </c>
      <c r="I5686" s="277">
        <v>1</v>
      </c>
      <c r="J5686" s="276">
        <v>80.510000000000005</v>
      </c>
      <c r="K5686" s="276">
        <v>80.510000000000005</v>
      </c>
      <c r="O5686" s="46"/>
      <c r="P5686" s="46"/>
      <c r="Q5686" s="46"/>
      <c r="R5686" s="46"/>
      <c r="S5686" s="46"/>
      <c r="T5686" s="46"/>
      <c r="U5686" s="46"/>
      <c r="V5686" s="46"/>
      <c r="W5686" s="46"/>
      <c r="X5686" s="46"/>
      <c r="Y5686" s="46"/>
    </row>
    <row r="5687" spans="1:25" ht="15" customHeight="1" x14ac:dyDescent="0.2">
      <c r="A5687" s="46"/>
      <c r="B5687" s="261" t="s">
        <v>953</v>
      </c>
      <c r="C5687" s="280" t="s">
        <v>988</v>
      </c>
      <c r="D5687" s="261" t="s">
        <v>47</v>
      </c>
      <c r="E5687" s="261" t="s">
        <v>989</v>
      </c>
      <c r="F5687" s="385" t="s">
        <v>3970</v>
      </c>
      <c r="G5687" s="385"/>
      <c r="H5687" s="279" t="s">
        <v>950</v>
      </c>
      <c r="I5687" s="282">
        <v>0.74099999999999999</v>
      </c>
      <c r="J5687" s="281">
        <v>27.19</v>
      </c>
      <c r="K5687" s="281">
        <v>20.14</v>
      </c>
      <c r="O5687" s="46"/>
      <c r="P5687" s="46"/>
      <c r="Q5687" s="46"/>
      <c r="R5687" s="46"/>
      <c r="S5687" s="46"/>
      <c r="T5687" s="46"/>
      <c r="U5687" s="46"/>
      <c r="V5687" s="46"/>
      <c r="W5687" s="46"/>
      <c r="X5687" s="46"/>
      <c r="Y5687" s="46"/>
    </row>
    <row r="5688" spans="1:25" ht="15" customHeight="1" x14ac:dyDescent="0.2">
      <c r="A5688" s="46"/>
      <c r="B5688" s="261" t="s">
        <v>953</v>
      </c>
      <c r="C5688" s="280" t="s">
        <v>991</v>
      </c>
      <c r="D5688" s="261" t="s">
        <v>47</v>
      </c>
      <c r="E5688" s="261" t="s">
        <v>992</v>
      </c>
      <c r="F5688" s="385" t="s">
        <v>3970</v>
      </c>
      <c r="G5688" s="385"/>
      <c r="H5688" s="279" t="s">
        <v>950</v>
      </c>
      <c r="I5688" s="282">
        <v>0.74099999999999999</v>
      </c>
      <c r="J5688" s="281">
        <v>43.64</v>
      </c>
      <c r="K5688" s="281">
        <v>32.33</v>
      </c>
      <c r="O5688" s="46"/>
      <c r="P5688" s="46"/>
      <c r="Q5688" s="46"/>
      <c r="R5688" s="46"/>
      <c r="S5688" s="46"/>
      <c r="T5688" s="46"/>
      <c r="U5688" s="46"/>
      <c r="V5688" s="46"/>
      <c r="W5688" s="46"/>
      <c r="X5688" s="46"/>
      <c r="Y5688" s="46"/>
    </row>
    <row r="5689" spans="1:25" ht="15" customHeight="1" x14ac:dyDescent="0.2">
      <c r="A5689" s="46"/>
      <c r="B5689" s="262" t="s">
        <v>919</v>
      </c>
      <c r="C5689" s="284" t="s">
        <v>1720</v>
      </c>
      <c r="D5689" s="262" t="s">
        <v>47</v>
      </c>
      <c r="E5689" s="262" t="s">
        <v>1721</v>
      </c>
      <c r="F5689" s="389" t="s">
        <v>923</v>
      </c>
      <c r="G5689" s="389"/>
      <c r="H5689" s="283" t="s">
        <v>49</v>
      </c>
      <c r="I5689" s="286">
        <v>1</v>
      </c>
      <c r="J5689" s="285">
        <v>7.78</v>
      </c>
      <c r="K5689" s="285">
        <v>7.78</v>
      </c>
      <c r="O5689" s="46"/>
      <c r="P5689" s="46"/>
      <c r="Q5689" s="46"/>
      <c r="R5689" s="46"/>
      <c r="S5689" s="46"/>
      <c r="T5689" s="46"/>
      <c r="U5689" s="46"/>
      <c r="V5689" s="46"/>
      <c r="W5689" s="46"/>
      <c r="X5689" s="46"/>
      <c r="Y5689" s="46"/>
    </row>
    <row r="5690" spans="1:25" ht="15" customHeight="1" x14ac:dyDescent="0.2">
      <c r="A5690" s="46"/>
      <c r="B5690" s="262" t="s">
        <v>919</v>
      </c>
      <c r="C5690" s="284" t="s">
        <v>1718</v>
      </c>
      <c r="D5690" s="262" t="s">
        <v>47</v>
      </c>
      <c r="E5690" s="262" t="s">
        <v>1719</v>
      </c>
      <c r="F5690" s="389" t="s">
        <v>923</v>
      </c>
      <c r="G5690" s="389"/>
      <c r="H5690" s="283" t="s">
        <v>49</v>
      </c>
      <c r="I5690" s="286">
        <v>2</v>
      </c>
      <c r="J5690" s="285">
        <v>10.130000000000001</v>
      </c>
      <c r="K5690" s="285">
        <v>20.260000000000002</v>
      </c>
      <c r="O5690" s="46"/>
      <c r="P5690" s="46"/>
      <c r="Q5690" s="46"/>
      <c r="R5690" s="46"/>
      <c r="S5690" s="46"/>
      <c r="T5690" s="46"/>
      <c r="U5690" s="46"/>
      <c r="V5690" s="46"/>
      <c r="W5690" s="46"/>
      <c r="X5690" s="46"/>
      <c r="Y5690" s="46"/>
    </row>
    <row r="5691" spans="1:25" ht="15" customHeight="1" x14ac:dyDescent="0.2">
      <c r="A5691" s="46"/>
      <c r="B5691" s="263"/>
      <c r="C5691" s="263"/>
      <c r="D5691" s="263"/>
      <c r="E5691" s="263"/>
      <c r="F5691" s="263" t="s">
        <v>924</v>
      </c>
      <c r="G5691" s="289">
        <v>46.17</v>
      </c>
      <c r="H5691" s="263" t="s">
        <v>925</v>
      </c>
      <c r="I5691" s="289">
        <v>0</v>
      </c>
      <c r="J5691" s="263" t="s">
        <v>926</v>
      </c>
      <c r="K5691" s="289">
        <v>46.17</v>
      </c>
      <c r="O5691" s="46"/>
      <c r="P5691" s="46"/>
      <c r="Q5691" s="46"/>
      <c r="R5691" s="46"/>
      <c r="S5691" s="46"/>
      <c r="T5691" s="46"/>
      <c r="U5691" s="46"/>
      <c r="V5691" s="46"/>
      <c r="W5691" s="46"/>
      <c r="X5691" s="46"/>
      <c r="Y5691" s="46"/>
    </row>
    <row r="5692" spans="1:25" ht="15" customHeight="1" thickBot="1" x14ac:dyDescent="0.25">
      <c r="A5692" s="46"/>
      <c r="B5692" s="263"/>
      <c r="C5692" s="263"/>
      <c r="D5692" s="263"/>
      <c r="E5692" s="263"/>
      <c r="F5692" s="263" t="s">
        <v>927</v>
      </c>
      <c r="G5692" s="289">
        <v>16.75</v>
      </c>
      <c r="H5692" s="263"/>
      <c r="I5692" s="386" t="s">
        <v>928</v>
      </c>
      <c r="J5692" s="386"/>
      <c r="K5692" s="289">
        <v>97.26</v>
      </c>
      <c r="O5692" s="46"/>
      <c r="P5692" s="46"/>
      <c r="Q5692" s="46"/>
      <c r="R5692" s="46"/>
      <c r="S5692" s="46"/>
      <c r="T5692" s="46"/>
      <c r="U5692" s="46"/>
      <c r="V5692" s="46"/>
      <c r="W5692" s="46"/>
      <c r="X5692" s="46"/>
      <c r="Y5692" s="46"/>
    </row>
    <row r="5693" spans="1:25" ht="15" customHeight="1" thickTop="1" x14ac:dyDescent="0.2">
      <c r="A5693" s="46"/>
      <c r="B5693" s="278"/>
      <c r="C5693" s="278"/>
      <c r="D5693" s="278"/>
      <c r="E5693" s="278"/>
      <c r="F5693" s="278"/>
      <c r="G5693" s="278"/>
      <c r="H5693" s="278"/>
      <c r="I5693" s="278"/>
      <c r="J5693" s="278"/>
      <c r="K5693" s="278"/>
      <c r="O5693" s="46"/>
      <c r="P5693" s="46"/>
      <c r="Q5693" s="46"/>
      <c r="R5693" s="46"/>
      <c r="S5693" s="46"/>
      <c r="T5693" s="46"/>
      <c r="U5693" s="46"/>
      <c r="V5693" s="46"/>
      <c r="W5693" s="46"/>
      <c r="X5693" s="46"/>
      <c r="Y5693" s="46"/>
    </row>
    <row r="5694" spans="1:25" ht="15" customHeight="1" x14ac:dyDescent="0.2">
      <c r="A5694" s="46"/>
      <c r="B5694" s="259"/>
      <c r="C5694" s="267" t="s">
        <v>24</v>
      </c>
      <c r="D5694" s="259" t="s">
        <v>25</v>
      </c>
      <c r="E5694" s="259" t="s">
        <v>26</v>
      </c>
      <c r="F5694" s="387" t="s">
        <v>917</v>
      </c>
      <c r="G5694" s="387"/>
      <c r="H5694" s="271" t="s">
        <v>27</v>
      </c>
      <c r="I5694" s="267" t="s">
        <v>28</v>
      </c>
      <c r="J5694" s="267" t="s">
        <v>29</v>
      </c>
      <c r="K5694" s="267" t="s">
        <v>30</v>
      </c>
      <c r="O5694" s="46"/>
      <c r="P5694" s="46"/>
      <c r="Q5694" s="46"/>
      <c r="R5694" s="46"/>
      <c r="S5694" s="46"/>
      <c r="T5694" s="46"/>
      <c r="U5694" s="46"/>
      <c r="V5694" s="46"/>
      <c r="W5694" s="46"/>
      <c r="X5694" s="46"/>
      <c r="Y5694" s="46"/>
    </row>
    <row r="5695" spans="1:25" ht="15" customHeight="1" x14ac:dyDescent="0.2">
      <c r="A5695" s="46"/>
      <c r="B5695" s="260" t="s">
        <v>918</v>
      </c>
      <c r="C5695" s="275" t="s">
        <v>1711</v>
      </c>
      <c r="D5695" s="260" t="s">
        <v>47</v>
      </c>
      <c r="E5695" s="260" t="s">
        <v>1712</v>
      </c>
      <c r="F5695" s="388" t="s">
        <v>3978</v>
      </c>
      <c r="G5695" s="388"/>
      <c r="H5695" s="274" t="s">
        <v>49</v>
      </c>
      <c r="I5695" s="277">
        <v>1</v>
      </c>
      <c r="J5695" s="276">
        <v>24.2</v>
      </c>
      <c r="K5695" s="276">
        <v>24.2</v>
      </c>
      <c r="O5695" s="46"/>
      <c r="P5695" s="46"/>
      <c r="Q5695" s="46"/>
      <c r="R5695" s="46"/>
      <c r="S5695" s="46"/>
      <c r="T5695" s="46"/>
      <c r="U5695" s="46"/>
      <c r="V5695" s="46"/>
      <c r="W5695" s="46"/>
      <c r="X5695" s="46"/>
      <c r="Y5695" s="46"/>
    </row>
    <row r="5696" spans="1:25" ht="15" customHeight="1" x14ac:dyDescent="0.2">
      <c r="A5696" s="46"/>
      <c r="B5696" s="261" t="s">
        <v>953</v>
      </c>
      <c r="C5696" s="280" t="s">
        <v>988</v>
      </c>
      <c r="D5696" s="261" t="s">
        <v>47</v>
      </c>
      <c r="E5696" s="261" t="s">
        <v>989</v>
      </c>
      <c r="F5696" s="385" t="s">
        <v>3970</v>
      </c>
      <c r="G5696" s="385"/>
      <c r="H5696" s="279" t="s">
        <v>950</v>
      </c>
      <c r="I5696" s="282">
        <v>0.23200000000000001</v>
      </c>
      <c r="J5696" s="281">
        <v>27.19</v>
      </c>
      <c r="K5696" s="281">
        <v>6.3</v>
      </c>
      <c r="O5696" s="46"/>
      <c r="P5696" s="46"/>
      <c r="Q5696" s="46"/>
      <c r="R5696" s="46"/>
      <c r="S5696" s="46"/>
      <c r="T5696" s="46"/>
      <c r="U5696" s="46"/>
      <c r="V5696" s="46"/>
      <c r="W5696" s="46"/>
      <c r="X5696" s="46"/>
      <c r="Y5696" s="46"/>
    </row>
    <row r="5697" spans="1:25" ht="15" customHeight="1" x14ac:dyDescent="0.2">
      <c r="A5697" s="46"/>
      <c r="B5697" s="261" t="s">
        <v>953</v>
      </c>
      <c r="C5697" s="280" t="s">
        <v>991</v>
      </c>
      <c r="D5697" s="261" t="s">
        <v>47</v>
      </c>
      <c r="E5697" s="261" t="s">
        <v>992</v>
      </c>
      <c r="F5697" s="385" t="s">
        <v>3970</v>
      </c>
      <c r="G5697" s="385"/>
      <c r="H5697" s="279" t="s">
        <v>950</v>
      </c>
      <c r="I5697" s="282">
        <v>0.23200000000000001</v>
      </c>
      <c r="J5697" s="281">
        <v>43.64</v>
      </c>
      <c r="K5697" s="281">
        <v>10.119999999999999</v>
      </c>
      <c r="O5697" s="46"/>
      <c r="P5697" s="46"/>
      <c r="Q5697" s="46"/>
      <c r="R5697" s="46"/>
      <c r="S5697" s="46"/>
      <c r="T5697" s="46"/>
      <c r="U5697" s="46"/>
      <c r="V5697" s="46"/>
      <c r="W5697" s="46"/>
      <c r="X5697" s="46"/>
      <c r="Y5697" s="46"/>
    </row>
    <row r="5698" spans="1:25" ht="15" customHeight="1" x14ac:dyDescent="0.2">
      <c r="A5698" s="46"/>
      <c r="B5698" s="262" t="s">
        <v>919</v>
      </c>
      <c r="C5698" s="284" t="s">
        <v>1720</v>
      </c>
      <c r="D5698" s="262" t="s">
        <v>47</v>
      </c>
      <c r="E5698" s="262" t="s">
        <v>1721</v>
      </c>
      <c r="F5698" s="389" t="s">
        <v>923</v>
      </c>
      <c r="G5698" s="389"/>
      <c r="H5698" s="283" t="s">
        <v>49</v>
      </c>
      <c r="I5698" s="286">
        <v>1</v>
      </c>
      <c r="J5698" s="285">
        <v>7.78</v>
      </c>
      <c r="K5698" s="285">
        <v>7.78</v>
      </c>
      <c r="O5698" s="46"/>
      <c r="P5698" s="46"/>
      <c r="Q5698" s="46"/>
      <c r="R5698" s="46"/>
      <c r="S5698" s="46"/>
      <c r="T5698" s="46"/>
      <c r="U5698" s="46"/>
      <c r="V5698" s="46"/>
      <c r="W5698" s="46"/>
      <c r="X5698" s="46"/>
      <c r="Y5698" s="46"/>
    </row>
    <row r="5699" spans="1:25" ht="15" customHeight="1" x14ac:dyDescent="0.2">
      <c r="A5699" s="46"/>
      <c r="B5699" s="263"/>
      <c r="C5699" s="263"/>
      <c r="D5699" s="263"/>
      <c r="E5699" s="263"/>
      <c r="F5699" s="263" t="s">
        <v>924</v>
      </c>
      <c r="G5699" s="289">
        <v>14.45</v>
      </c>
      <c r="H5699" s="263" t="s">
        <v>925</v>
      </c>
      <c r="I5699" s="289">
        <v>0</v>
      </c>
      <c r="J5699" s="263" t="s">
        <v>926</v>
      </c>
      <c r="K5699" s="289">
        <v>14.45</v>
      </c>
      <c r="O5699" s="46"/>
      <c r="P5699" s="46"/>
      <c r="Q5699" s="46"/>
      <c r="R5699" s="46"/>
      <c r="S5699" s="46"/>
      <c r="T5699" s="46"/>
      <c r="U5699" s="46"/>
      <c r="V5699" s="46"/>
      <c r="W5699" s="46"/>
      <c r="X5699" s="46"/>
      <c r="Y5699" s="46"/>
    </row>
    <row r="5700" spans="1:25" ht="15" customHeight="1" thickBot="1" x14ac:dyDescent="0.25">
      <c r="A5700" s="46"/>
      <c r="B5700" s="263"/>
      <c r="C5700" s="263"/>
      <c r="D5700" s="263"/>
      <c r="E5700" s="263"/>
      <c r="F5700" s="263" t="s">
        <v>927</v>
      </c>
      <c r="G5700" s="289">
        <v>5.03</v>
      </c>
      <c r="H5700" s="263"/>
      <c r="I5700" s="386" t="s">
        <v>928</v>
      </c>
      <c r="J5700" s="386"/>
      <c r="K5700" s="289">
        <v>29.23</v>
      </c>
      <c r="O5700" s="46"/>
      <c r="P5700" s="46"/>
      <c r="Q5700" s="46"/>
      <c r="R5700" s="46"/>
      <c r="S5700" s="46"/>
      <c r="T5700" s="46"/>
      <c r="U5700" s="46"/>
      <c r="V5700" s="46"/>
      <c r="W5700" s="46"/>
      <c r="X5700" s="46"/>
      <c r="Y5700" s="46"/>
    </row>
    <row r="5701" spans="1:25" ht="15" customHeight="1" thickTop="1" x14ac:dyDescent="0.2">
      <c r="A5701" s="46"/>
      <c r="B5701" s="278"/>
      <c r="C5701" s="278"/>
      <c r="D5701" s="278"/>
      <c r="E5701" s="278"/>
      <c r="F5701" s="278"/>
      <c r="G5701" s="278"/>
      <c r="H5701" s="278"/>
      <c r="I5701" s="278"/>
      <c r="J5701" s="278"/>
      <c r="K5701" s="278"/>
      <c r="O5701" s="46"/>
      <c r="P5701" s="46"/>
      <c r="Q5701" s="46"/>
      <c r="R5701" s="46"/>
      <c r="S5701" s="46"/>
      <c r="T5701" s="46"/>
      <c r="U5701" s="46"/>
      <c r="V5701" s="46"/>
      <c r="W5701" s="46"/>
      <c r="X5701" s="46"/>
      <c r="Y5701" s="46"/>
    </row>
    <row r="5702" spans="1:25" ht="15" customHeight="1" x14ac:dyDescent="0.2">
      <c r="A5702" s="46"/>
      <c r="B5702" s="259"/>
      <c r="C5702" s="267" t="s">
        <v>24</v>
      </c>
      <c r="D5702" s="259" t="s">
        <v>25</v>
      </c>
      <c r="E5702" s="259" t="s">
        <v>26</v>
      </c>
      <c r="F5702" s="387" t="s">
        <v>917</v>
      </c>
      <c r="G5702" s="387"/>
      <c r="H5702" s="271" t="s">
        <v>27</v>
      </c>
      <c r="I5702" s="267" t="s">
        <v>28</v>
      </c>
      <c r="J5702" s="267" t="s">
        <v>29</v>
      </c>
      <c r="K5702" s="267" t="s">
        <v>30</v>
      </c>
      <c r="O5702" s="46"/>
      <c r="P5702" s="46"/>
      <c r="Q5702" s="46"/>
      <c r="R5702" s="46"/>
      <c r="S5702" s="46"/>
      <c r="T5702" s="46"/>
      <c r="U5702" s="46"/>
      <c r="V5702" s="46"/>
      <c r="W5702" s="46"/>
      <c r="X5702" s="46"/>
      <c r="Y5702" s="46"/>
    </row>
    <row r="5703" spans="1:25" ht="15" customHeight="1" x14ac:dyDescent="0.2">
      <c r="A5703" s="46"/>
      <c r="B5703" s="260" t="s">
        <v>918</v>
      </c>
      <c r="C5703" s="275" t="s">
        <v>3716</v>
      </c>
      <c r="D5703" s="260" t="s">
        <v>47</v>
      </c>
      <c r="E5703" s="260" t="s">
        <v>3717</v>
      </c>
      <c r="F5703" s="388" t="s">
        <v>3978</v>
      </c>
      <c r="G5703" s="388"/>
      <c r="H5703" s="274" t="s">
        <v>49</v>
      </c>
      <c r="I5703" s="277">
        <v>1</v>
      </c>
      <c r="J5703" s="276">
        <v>72.14</v>
      </c>
      <c r="K5703" s="276">
        <v>72.14</v>
      </c>
      <c r="O5703" s="46"/>
      <c r="P5703" s="46"/>
      <c r="Q5703" s="46"/>
      <c r="R5703" s="46"/>
      <c r="S5703" s="46"/>
      <c r="T5703" s="46"/>
      <c r="U5703" s="46"/>
      <c r="V5703" s="46"/>
      <c r="W5703" s="46"/>
      <c r="X5703" s="46"/>
      <c r="Y5703" s="46"/>
    </row>
    <row r="5704" spans="1:25" ht="15" customHeight="1" x14ac:dyDescent="0.2">
      <c r="A5704" s="46"/>
      <c r="B5704" s="261" t="s">
        <v>953</v>
      </c>
      <c r="C5704" s="280" t="s">
        <v>991</v>
      </c>
      <c r="D5704" s="261" t="s">
        <v>47</v>
      </c>
      <c r="E5704" s="261" t="s">
        <v>992</v>
      </c>
      <c r="F5704" s="385" t="s">
        <v>3970</v>
      </c>
      <c r="G5704" s="385"/>
      <c r="H5704" s="279" t="s">
        <v>950</v>
      </c>
      <c r="I5704" s="282">
        <v>0.65600000000000003</v>
      </c>
      <c r="J5704" s="281">
        <v>43.64</v>
      </c>
      <c r="K5704" s="281">
        <v>28.62</v>
      </c>
      <c r="O5704" s="46"/>
      <c r="P5704" s="46"/>
      <c r="Q5704" s="46"/>
      <c r="R5704" s="46"/>
      <c r="S5704" s="46"/>
      <c r="T5704" s="46"/>
      <c r="U5704" s="46"/>
      <c r="V5704" s="46"/>
      <c r="W5704" s="46"/>
      <c r="X5704" s="46"/>
      <c r="Y5704" s="46"/>
    </row>
    <row r="5705" spans="1:25" ht="15" customHeight="1" x14ac:dyDescent="0.2">
      <c r="A5705" s="46"/>
      <c r="B5705" s="261" t="s">
        <v>953</v>
      </c>
      <c r="C5705" s="280" t="s">
        <v>988</v>
      </c>
      <c r="D5705" s="261" t="s">
        <v>47</v>
      </c>
      <c r="E5705" s="261" t="s">
        <v>989</v>
      </c>
      <c r="F5705" s="385" t="s">
        <v>3970</v>
      </c>
      <c r="G5705" s="385"/>
      <c r="H5705" s="279" t="s">
        <v>950</v>
      </c>
      <c r="I5705" s="282">
        <v>0.65600000000000003</v>
      </c>
      <c r="J5705" s="281">
        <v>27.19</v>
      </c>
      <c r="K5705" s="281">
        <v>17.829999999999998</v>
      </c>
      <c r="O5705" s="46"/>
      <c r="P5705" s="46"/>
      <c r="Q5705" s="46"/>
      <c r="R5705" s="46"/>
      <c r="S5705" s="46"/>
      <c r="T5705" s="46"/>
      <c r="U5705" s="46"/>
      <c r="V5705" s="46"/>
      <c r="W5705" s="46"/>
      <c r="X5705" s="46"/>
      <c r="Y5705" s="46"/>
    </row>
    <row r="5706" spans="1:25" ht="15" customHeight="1" x14ac:dyDescent="0.2">
      <c r="A5706" s="46"/>
      <c r="B5706" s="262" t="s">
        <v>919</v>
      </c>
      <c r="C5706" s="284" t="s">
        <v>1720</v>
      </c>
      <c r="D5706" s="262" t="s">
        <v>47</v>
      </c>
      <c r="E5706" s="262" t="s">
        <v>1721</v>
      </c>
      <c r="F5706" s="389" t="s">
        <v>923</v>
      </c>
      <c r="G5706" s="389"/>
      <c r="H5706" s="283" t="s">
        <v>49</v>
      </c>
      <c r="I5706" s="286">
        <v>2</v>
      </c>
      <c r="J5706" s="285">
        <v>7.78</v>
      </c>
      <c r="K5706" s="285">
        <v>15.56</v>
      </c>
      <c r="O5706" s="46"/>
      <c r="P5706" s="46"/>
      <c r="Q5706" s="46"/>
      <c r="R5706" s="46"/>
      <c r="S5706" s="46"/>
      <c r="T5706" s="46"/>
      <c r="U5706" s="46"/>
      <c r="V5706" s="46"/>
      <c r="W5706" s="46"/>
      <c r="X5706" s="46"/>
      <c r="Y5706" s="46"/>
    </row>
    <row r="5707" spans="1:25" ht="15" customHeight="1" x14ac:dyDescent="0.2">
      <c r="A5707" s="46"/>
      <c r="B5707" s="262" t="s">
        <v>919</v>
      </c>
      <c r="C5707" s="284" t="s">
        <v>1718</v>
      </c>
      <c r="D5707" s="262" t="s">
        <v>47</v>
      </c>
      <c r="E5707" s="262" t="s">
        <v>1719</v>
      </c>
      <c r="F5707" s="389" t="s">
        <v>923</v>
      </c>
      <c r="G5707" s="389"/>
      <c r="H5707" s="283" t="s">
        <v>49</v>
      </c>
      <c r="I5707" s="286">
        <v>1</v>
      </c>
      <c r="J5707" s="285">
        <v>10.130000000000001</v>
      </c>
      <c r="K5707" s="285">
        <v>10.130000000000001</v>
      </c>
      <c r="O5707" s="46"/>
      <c r="P5707" s="46"/>
      <c r="Q5707" s="46"/>
      <c r="R5707" s="46"/>
      <c r="S5707" s="46"/>
      <c r="T5707" s="46"/>
      <c r="U5707" s="46"/>
      <c r="V5707" s="46"/>
      <c r="W5707" s="46"/>
      <c r="X5707" s="46"/>
      <c r="Y5707" s="46"/>
    </row>
    <row r="5708" spans="1:25" ht="15" customHeight="1" x14ac:dyDescent="0.2">
      <c r="A5708" s="46"/>
      <c r="B5708" s="263"/>
      <c r="C5708" s="263"/>
      <c r="D5708" s="263"/>
      <c r="E5708" s="263"/>
      <c r="F5708" s="263" t="s">
        <v>924</v>
      </c>
      <c r="G5708" s="289">
        <v>40.869999999999997</v>
      </c>
      <c r="H5708" s="263" t="s">
        <v>925</v>
      </c>
      <c r="I5708" s="289">
        <v>0</v>
      </c>
      <c r="J5708" s="263" t="s">
        <v>926</v>
      </c>
      <c r="K5708" s="289">
        <v>40.869999999999997</v>
      </c>
      <c r="O5708" s="46"/>
      <c r="P5708" s="46"/>
      <c r="Q5708" s="46"/>
      <c r="R5708" s="46"/>
      <c r="S5708" s="46"/>
      <c r="T5708" s="46"/>
      <c r="U5708" s="46"/>
      <c r="V5708" s="46"/>
      <c r="W5708" s="46"/>
      <c r="X5708" s="46"/>
      <c r="Y5708" s="46"/>
    </row>
    <row r="5709" spans="1:25" ht="15" customHeight="1" thickBot="1" x14ac:dyDescent="0.25">
      <c r="A5709" s="46"/>
      <c r="B5709" s="263"/>
      <c r="C5709" s="263"/>
      <c r="D5709" s="263"/>
      <c r="E5709" s="263"/>
      <c r="F5709" s="263" t="s">
        <v>927</v>
      </c>
      <c r="G5709" s="289">
        <v>15.01</v>
      </c>
      <c r="H5709" s="263"/>
      <c r="I5709" s="386" t="s">
        <v>928</v>
      </c>
      <c r="J5709" s="386"/>
      <c r="K5709" s="289">
        <v>87.15</v>
      </c>
      <c r="O5709" s="46"/>
      <c r="P5709" s="46"/>
      <c r="Q5709" s="46"/>
      <c r="R5709" s="46"/>
      <c r="S5709" s="46"/>
      <c r="T5709" s="46"/>
      <c r="U5709" s="46"/>
      <c r="V5709" s="46"/>
      <c r="W5709" s="46"/>
      <c r="X5709" s="46"/>
      <c r="Y5709" s="46"/>
    </row>
    <row r="5710" spans="1:25" ht="15" customHeight="1" thickTop="1" x14ac:dyDescent="0.2">
      <c r="A5710" s="46"/>
      <c r="B5710" s="278"/>
      <c r="C5710" s="278"/>
      <c r="D5710" s="278"/>
      <c r="E5710" s="278"/>
      <c r="F5710" s="278"/>
      <c r="G5710" s="278"/>
      <c r="H5710" s="278"/>
      <c r="I5710" s="278"/>
      <c r="J5710" s="278"/>
      <c r="K5710" s="278"/>
      <c r="O5710" s="46"/>
      <c r="P5710" s="46"/>
      <c r="Q5710" s="46"/>
      <c r="R5710" s="46"/>
      <c r="S5710" s="46"/>
      <c r="T5710" s="46"/>
      <c r="U5710" s="46"/>
      <c r="V5710" s="46"/>
      <c r="W5710" s="46"/>
      <c r="X5710" s="46"/>
      <c r="Y5710" s="46"/>
    </row>
    <row r="5711" spans="1:25" ht="15" customHeight="1" x14ac:dyDescent="0.2">
      <c r="A5711" s="46"/>
      <c r="B5711" s="259"/>
      <c r="C5711" s="267" t="s">
        <v>24</v>
      </c>
      <c r="D5711" s="259" t="s">
        <v>25</v>
      </c>
      <c r="E5711" s="259" t="s">
        <v>26</v>
      </c>
      <c r="F5711" s="387" t="s">
        <v>917</v>
      </c>
      <c r="G5711" s="387"/>
      <c r="H5711" s="271" t="s">
        <v>27</v>
      </c>
      <c r="I5711" s="267" t="s">
        <v>28</v>
      </c>
      <c r="J5711" s="267" t="s">
        <v>29</v>
      </c>
      <c r="K5711" s="267" t="s">
        <v>30</v>
      </c>
      <c r="O5711" s="46"/>
      <c r="P5711" s="46"/>
      <c r="Q5711" s="46"/>
      <c r="R5711" s="46"/>
      <c r="S5711" s="46"/>
      <c r="T5711" s="46"/>
      <c r="U5711" s="46"/>
      <c r="V5711" s="46"/>
      <c r="W5711" s="46"/>
      <c r="X5711" s="46"/>
      <c r="Y5711" s="46"/>
    </row>
    <row r="5712" spans="1:25" ht="15" customHeight="1" x14ac:dyDescent="0.2">
      <c r="A5712" s="46"/>
      <c r="B5712" s="260" t="s">
        <v>918</v>
      </c>
      <c r="C5712" s="275" t="s">
        <v>3335</v>
      </c>
      <c r="D5712" s="260" t="s">
        <v>47</v>
      </c>
      <c r="E5712" s="260" t="s">
        <v>3336</v>
      </c>
      <c r="F5712" s="388" t="s">
        <v>3978</v>
      </c>
      <c r="G5712" s="388"/>
      <c r="H5712" s="274" t="s">
        <v>49</v>
      </c>
      <c r="I5712" s="277">
        <v>1</v>
      </c>
      <c r="J5712" s="276">
        <v>44.03</v>
      </c>
      <c r="K5712" s="276">
        <v>44.03</v>
      </c>
      <c r="O5712" s="46"/>
      <c r="P5712" s="46"/>
      <c r="Q5712" s="46"/>
      <c r="R5712" s="46"/>
      <c r="S5712" s="46"/>
      <c r="T5712" s="46"/>
      <c r="U5712" s="46"/>
      <c r="V5712" s="46"/>
      <c r="W5712" s="46"/>
      <c r="X5712" s="46"/>
      <c r="Y5712" s="46"/>
    </row>
    <row r="5713" spans="1:25" ht="15" customHeight="1" x14ac:dyDescent="0.2">
      <c r="A5713" s="46"/>
      <c r="B5713" s="261" t="s">
        <v>953</v>
      </c>
      <c r="C5713" s="280" t="s">
        <v>988</v>
      </c>
      <c r="D5713" s="261" t="s">
        <v>47</v>
      </c>
      <c r="E5713" s="261" t="s">
        <v>989</v>
      </c>
      <c r="F5713" s="385" t="s">
        <v>3970</v>
      </c>
      <c r="G5713" s="385"/>
      <c r="H5713" s="279" t="s">
        <v>950</v>
      </c>
      <c r="I5713" s="282">
        <v>0.40200000000000002</v>
      </c>
      <c r="J5713" s="281">
        <v>27.19</v>
      </c>
      <c r="K5713" s="281">
        <v>10.93</v>
      </c>
      <c r="O5713" s="46"/>
      <c r="P5713" s="46"/>
      <c r="Q5713" s="46"/>
      <c r="R5713" s="46"/>
      <c r="S5713" s="46"/>
      <c r="T5713" s="46"/>
      <c r="U5713" s="46"/>
      <c r="V5713" s="46"/>
      <c r="W5713" s="46"/>
      <c r="X5713" s="46"/>
      <c r="Y5713" s="46"/>
    </row>
    <row r="5714" spans="1:25" ht="15" customHeight="1" x14ac:dyDescent="0.2">
      <c r="A5714" s="46"/>
      <c r="B5714" s="261" t="s">
        <v>953</v>
      </c>
      <c r="C5714" s="280" t="s">
        <v>991</v>
      </c>
      <c r="D5714" s="261" t="s">
        <v>47</v>
      </c>
      <c r="E5714" s="261" t="s">
        <v>992</v>
      </c>
      <c r="F5714" s="385" t="s">
        <v>3970</v>
      </c>
      <c r="G5714" s="385"/>
      <c r="H5714" s="279" t="s">
        <v>950</v>
      </c>
      <c r="I5714" s="282">
        <v>0.40200000000000002</v>
      </c>
      <c r="J5714" s="281">
        <v>43.64</v>
      </c>
      <c r="K5714" s="281">
        <v>17.54</v>
      </c>
      <c r="O5714" s="46"/>
      <c r="P5714" s="46"/>
      <c r="Q5714" s="46"/>
      <c r="R5714" s="46"/>
      <c r="S5714" s="46"/>
      <c r="T5714" s="46"/>
      <c r="U5714" s="46"/>
      <c r="V5714" s="46"/>
      <c r="W5714" s="46"/>
      <c r="X5714" s="46"/>
      <c r="Y5714" s="46"/>
    </row>
    <row r="5715" spans="1:25" ht="15" customHeight="1" x14ac:dyDescent="0.2">
      <c r="A5715" s="46"/>
      <c r="B5715" s="262" t="s">
        <v>919</v>
      </c>
      <c r="C5715" s="284" t="s">
        <v>1720</v>
      </c>
      <c r="D5715" s="262" t="s">
        <v>47</v>
      </c>
      <c r="E5715" s="262" t="s">
        <v>1721</v>
      </c>
      <c r="F5715" s="389" t="s">
        <v>923</v>
      </c>
      <c r="G5715" s="389"/>
      <c r="H5715" s="283" t="s">
        <v>49</v>
      </c>
      <c r="I5715" s="286">
        <v>2</v>
      </c>
      <c r="J5715" s="285">
        <v>7.78</v>
      </c>
      <c r="K5715" s="285">
        <v>15.56</v>
      </c>
      <c r="O5715" s="46"/>
      <c r="P5715" s="46"/>
      <c r="Q5715" s="46"/>
      <c r="R5715" s="46"/>
      <c r="S5715" s="46"/>
      <c r="T5715" s="46"/>
      <c r="U5715" s="46"/>
      <c r="V5715" s="46"/>
      <c r="W5715" s="46"/>
      <c r="X5715" s="46"/>
      <c r="Y5715" s="46"/>
    </row>
    <row r="5716" spans="1:25" ht="15" customHeight="1" x14ac:dyDescent="0.2">
      <c r="A5716" s="46"/>
      <c r="B5716" s="263"/>
      <c r="C5716" s="263"/>
      <c r="D5716" s="263"/>
      <c r="E5716" s="263"/>
      <c r="F5716" s="263" t="s">
        <v>924</v>
      </c>
      <c r="G5716" s="289">
        <v>25.05</v>
      </c>
      <c r="H5716" s="263" t="s">
        <v>925</v>
      </c>
      <c r="I5716" s="289">
        <v>0</v>
      </c>
      <c r="J5716" s="263" t="s">
        <v>926</v>
      </c>
      <c r="K5716" s="289">
        <v>25.05</v>
      </c>
      <c r="O5716" s="46"/>
      <c r="P5716" s="46"/>
      <c r="Q5716" s="46"/>
      <c r="R5716" s="46"/>
      <c r="S5716" s="46"/>
      <c r="T5716" s="46"/>
      <c r="U5716" s="46"/>
      <c r="V5716" s="46"/>
      <c r="W5716" s="46"/>
      <c r="X5716" s="46"/>
      <c r="Y5716" s="46"/>
    </row>
    <row r="5717" spans="1:25" ht="15" customHeight="1" thickBot="1" x14ac:dyDescent="0.25">
      <c r="A5717" s="46"/>
      <c r="B5717" s="263"/>
      <c r="C5717" s="263"/>
      <c r="D5717" s="263"/>
      <c r="E5717" s="263"/>
      <c r="F5717" s="263" t="s">
        <v>927</v>
      </c>
      <c r="G5717" s="289">
        <v>9.16</v>
      </c>
      <c r="H5717" s="263"/>
      <c r="I5717" s="386" t="s">
        <v>928</v>
      </c>
      <c r="J5717" s="386"/>
      <c r="K5717" s="289">
        <v>53.19</v>
      </c>
      <c r="O5717" s="46"/>
      <c r="P5717" s="46"/>
      <c r="Q5717" s="46"/>
      <c r="R5717" s="46"/>
      <c r="S5717" s="46"/>
      <c r="T5717" s="46"/>
      <c r="U5717" s="46"/>
      <c r="V5717" s="46"/>
      <c r="W5717" s="46"/>
      <c r="X5717" s="46"/>
      <c r="Y5717" s="46"/>
    </row>
    <row r="5718" spans="1:25" ht="15" customHeight="1" thickTop="1" x14ac:dyDescent="0.2">
      <c r="A5718" s="46"/>
      <c r="B5718" s="278"/>
      <c r="C5718" s="278"/>
      <c r="D5718" s="278"/>
      <c r="E5718" s="278"/>
      <c r="F5718" s="278"/>
      <c r="G5718" s="278"/>
      <c r="H5718" s="278"/>
      <c r="I5718" s="278"/>
      <c r="J5718" s="278"/>
      <c r="K5718" s="278"/>
      <c r="O5718" s="46"/>
      <c r="P5718" s="46"/>
      <c r="Q5718" s="46"/>
      <c r="R5718" s="46"/>
      <c r="S5718" s="46"/>
      <c r="T5718" s="46"/>
      <c r="U5718" s="46"/>
      <c r="V5718" s="46"/>
      <c r="W5718" s="46"/>
      <c r="X5718" s="46"/>
      <c r="Y5718" s="46"/>
    </row>
    <row r="5719" spans="1:25" ht="15" customHeight="1" x14ac:dyDescent="0.2">
      <c r="A5719" s="46"/>
      <c r="B5719" s="259"/>
      <c r="C5719" s="267" t="s">
        <v>24</v>
      </c>
      <c r="D5719" s="259" t="s">
        <v>25</v>
      </c>
      <c r="E5719" s="259" t="s">
        <v>26</v>
      </c>
      <c r="F5719" s="387" t="s">
        <v>917</v>
      </c>
      <c r="G5719" s="387"/>
      <c r="H5719" s="271" t="s">
        <v>27</v>
      </c>
      <c r="I5719" s="267" t="s">
        <v>28</v>
      </c>
      <c r="J5719" s="267" t="s">
        <v>29</v>
      </c>
      <c r="K5719" s="267" t="s">
        <v>30</v>
      </c>
      <c r="O5719" s="46"/>
      <c r="P5719" s="46"/>
      <c r="Q5719" s="46"/>
      <c r="R5719" s="46"/>
      <c r="S5719" s="46"/>
      <c r="T5719" s="46"/>
      <c r="U5719" s="46"/>
      <c r="V5719" s="46"/>
      <c r="W5719" s="46"/>
      <c r="X5719" s="46"/>
      <c r="Y5719" s="46"/>
    </row>
    <row r="5720" spans="1:25" ht="15" customHeight="1" x14ac:dyDescent="0.2">
      <c r="A5720" s="46"/>
      <c r="B5720" s="260" t="s">
        <v>918</v>
      </c>
      <c r="C5720" s="275" t="s">
        <v>1233</v>
      </c>
      <c r="D5720" s="260" t="s">
        <v>39</v>
      </c>
      <c r="E5720" s="260" t="s">
        <v>1234</v>
      </c>
      <c r="F5720" s="388" t="s">
        <v>1235</v>
      </c>
      <c r="G5720" s="388"/>
      <c r="H5720" s="274" t="s">
        <v>40</v>
      </c>
      <c r="I5720" s="277">
        <v>1</v>
      </c>
      <c r="J5720" s="276">
        <v>66.790000000000006</v>
      </c>
      <c r="K5720" s="276">
        <v>66.790000000000006</v>
      </c>
      <c r="O5720" s="46"/>
      <c r="P5720" s="46"/>
      <c r="Q5720" s="46"/>
      <c r="R5720" s="46"/>
      <c r="S5720" s="46"/>
      <c r="T5720" s="46"/>
      <c r="U5720" s="46"/>
      <c r="V5720" s="46"/>
      <c r="W5720" s="46"/>
      <c r="X5720" s="46"/>
      <c r="Y5720" s="46"/>
    </row>
    <row r="5721" spans="1:25" ht="15" customHeight="1" x14ac:dyDescent="0.2">
      <c r="A5721" s="46"/>
      <c r="B5721" s="259" t="s">
        <v>23</v>
      </c>
      <c r="C5721" s="267" t="s">
        <v>24</v>
      </c>
      <c r="D5721" s="259" t="s">
        <v>25</v>
      </c>
      <c r="E5721" s="259" t="s">
        <v>26</v>
      </c>
      <c r="F5721" s="387" t="s">
        <v>917</v>
      </c>
      <c r="G5721" s="430"/>
      <c r="H5721" s="271" t="s">
        <v>27</v>
      </c>
      <c r="I5721" s="267" t="s">
        <v>28</v>
      </c>
      <c r="J5721" s="267" t="s">
        <v>29</v>
      </c>
      <c r="K5721" s="267" t="s">
        <v>30</v>
      </c>
      <c r="O5721" s="46"/>
      <c r="P5721" s="46"/>
      <c r="Q5721" s="46"/>
      <c r="R5721" s="46"/>
      <c r="S5721" s="46"/>
      <c r="T5721" s="46"/>
      <c r="U5721" s="46"/>
      <c r="V5721" s="46"/>
      <c r="W5721" s="46"/>
      <c r="X5721" s="46"/>
      <c r="Y5721" s="46"/>
    </row>
    <row r="5722" spans="1:25" ht="15" customHeight="1" x14ac:dyDescent="0.2">
      <c r="A5722" s="46"/>
      <c r="B5722" s="262" t="s">
        <v>919</v>
      </c>
      <c r="C5722" s="284" t="s">
        <v>2958</v>
      </c>
      <c r="D5722" s="262" t="s">
        <v>39</v>
      </c>
      <c r="E5722" s="262" t="s">
        <v>2187</v>
      </c>
      <c r="F5722" s="389" t="s">
        <v>923</v>
      </c>
      <c r="G5722" s="389"/>
      <c r="H5722" s="283" t="s">
        <v>40</v>
      </c>
      <c r="I5722" s="286">
        <v>1</v>
      </c>
      <c r="J5722" s="285" t="s">
        <v>2959</v>
      </c>
      <c r="K5722" s="290" t="s">
        <v>2959</v>
      </c>
      <c r="O5722" s="46"/>
      <c r="P5722" s="46"/>
      <c r="Q5722" s="46"/>
      <c r="R5722" s="46"/>
      <c r="S5722" s="46"/>
      <c r="T5722" s="46"/>
      <c r="U5722" s="46"/>
      <c r="V5722" s="46"/>
      <c r="W5722" s="46"/>
      <c r="X5722" s="46"/>
      <c r="Y5722" s="46"/>
    </row>
    <row r="5723" spans="1:25" ht="15" customHeight="1" x14ac:dyDescent="0.2">
      <c r="A5723" s="46"/>
      <c r="B5723" s="431" t="s">
        <v>932</v>
      </c>
      <c r="C5723" s="430"/>
      <c r="D5723" s="430"/>
      <c r="E5723" s="430"/>
      <c r="F5723" s="430"/>
      <c r="G5723" s="430"/>
      <c r="H5723" s="430"/>
      <c r="I5723" s="430"/>
      <c r="J5723" s="430"/>
      <c r="K5723" s="430"/>
      <c r="O5723" s="46"/>
      <c r="P5723" s="46"/>
      <c r="Q5723" s="46"/>
      <c r="R5723" s="46"/>
      <c r="S5723" s="46"/>
      <c r="T5723" s="46"/>
      <c r="U5723" s="46"/>
      <c r="V5723" s="46"/>
      <c r="W5723" s="46"/>
      <c r="X5723" s="46"/>
      <c r="Y5723" s="46"/>
    </row>
    <row r="5724" spans="1:25" ht="15" customHeight="1" x14ac:dyDescent="0.2">
      <c r="A5724" s="46"/>
      <c r="B5724" s="259" t="s">
        <v>23</v>
      </c>
      <c r="C5724" s="267" t="s">
        <v>24</v>
      </c>
      <c r="D5724" s="259" t="s">
        <v>25</v>
      </c>
      <c r="E5724" s="259" t="s">
        <v>26</v>
      </c>
      <c r="F5724" s="387" t="s">
        <v>917</v>
      </c>
      <c r="G5724" s="430"/>
      <c r="H5724" s="271" t="s">
        <v>27</v>
      </c>
      <c r="I5724" s="267" t="s">
        <v>28</v>
      </c>
      <c r="J5724" s="267" t="s">
        <v>29</v>
      </c>
      <c r="K5724" s="267" t="s">
        <v>30</v>
      </c>
      <c r="O5724" s="46"/>
      <c r="P5724" s="46"/>
      <c r="Q5724" s="46"/>
      <c r="R5724" s="46"/>
      <c r="S5724" s="46"/>
      <c r="T5724" s="46"/>
      <c r="U5724" s="46"/>
      <c r="V5724" s="46"/>
      <c r="W5724" s="46"/>
      <c r="X5724" s="46"/>
      <c r="Y5724" s="46"/>
    </row>
    <row r="5725" spans="1:25" ht="15" customHeight="1" x14ac:dyDescent="0.2">
      <c r="A5725" s="46"/>
      <c r="B5725" s="262" t="s">
        <v>919</v>
      </c>
      <c r="C5725" s="284" t="s">
        <v>2958</v>
      </c>
      <c r="D5725" s="262" t="s">
        <v>39</v>
      </c>
      <c r="E5725" s="262" t="s">
        <v>2187</v>
      </c>
      <c r="F5725" s="389" t="s">
        <v>923</v>
      </c>
      <c r="G5725" s="389"/>
      <c r="H5725" s="283" t="s">
        <v>40</v>
      </c>
      <c r="I5725" s="286">
        <v>1</v>
      </c>
      <c r="J5725" s="285" t="s">
        <v>2959</v>
      </c>
      <c r="K5725" s="290" t="s">
        <v>2959</v>
      </c>
      <c r="O5725" s="46"/>
      <c r="P5725" s="46"/>
      <c r="Q5725" s="46"/>
      <c r="R5725" s="46"/>
      <c r="S5725" s="46"/>
      <c r="T5725" s="46"/>
      <c r="U5725" s="46"/>
      <c r="V5725" s="46"/>
      <c r="W5725" s="46"/>
      <c r="X5725" s="46"/>
      <c r="Y5725" s="46"/>
    </row>
    <row r="5726" spans="1:25" ht="15" customHeight="1" x14ac:dyDescent="0.2">
      <c r="A5726" s="46"/>
      <c r="B5726" s="263"/>
      <c r="C5726" s="263"/>
      <c r="D5726" s="263"/>
      <c r="E5726" s="263"/>
      <c r="F5726" s="263" t="s">
        <v>924</v>
      </c>
      <c r="G5726" s="289">
        <v>0</v>
      </c>
      <c r="H5726" s="263" t="s">
        <v>925</v>
      </c>
      <c r="I5726" s="289">
        <v>0</v>
      </c>
      <c r="J5726" s="263" t="s">
        <v>926</v>
      </c>
      <c r="K5726" s="289">
        <v>0</v>
      </c>
      <c r="O5726" s="46"/>
      <c r="P5726" s="46"/>
      <c r="Q5726" s="46"/>
      <c r="R5726" s="46"/>
      <c r="S5726" s="46"/>
      <c r="T5726" s="46"/>
      <c r="U5726" s="46"/>
      <c r="V5726" s="46"/>
      <c r="W5726" s="46"/>
      <c r="X5726" s="46"/>
      <c r="Y5726" s="46"/>
    </row>
    <row r="5727" spans="1:25" ht="15" customHeight="1" thickBot="1" x14ac:dyDescent="0.25">
      <c r="A5727" s="46"/>
      <c r="B5727" s="263"/>
      <c r="C5727" s="263"/>
      <c r="D5727" s="263"/>
      <c r="E5727" s="263"/>
      <c r="F5727" s="263" t="s">
        <v>927</v>
      </c>
      <c r="G5727" s="289">
        <v>13.89</v>
      </c>
      <c r="H5727" s="263"/>
      <c r="I5727" s="386" t="s">
        <v>928</v>
      </c>
      <c r="J5727" s="386"/>
      <c r="K5727" s="289">
        <v>80.680000000000007</v>
      </c>
      <c r="O5727" s="46"/>
      <c r="P5727" s="46"/>
      <c r="Q5727" s="46"/>
      <c r="R5727" s="46"/>
      <c r="S5727" s="46"/>
      <c r="T5727" s="46"/>
      <c r="U5727" s="46"/>
      <c r="V5727" s="46"/>
      <c r="W5727" s="46"/>
      <c r="X5727" s="46"/>
      <c r="Y5727" s="46"/>
    </row>
    <row r="5728" spans="1:25" ht="15" customHeight="1" thickTop="1" x14ac:dyDescent="0.2">
      <c r="A5728" s="46"/>
      <c r="B5728" s="278"/>
      <c r="C5728" s="278"/>
      <c r="D5728" s="278"/>
      <c r="E5728" s="278"/>
      <c r="F5728" s="278"/>
      <c r="G5728" s="278"/>
      <c r="H5728" s="278"/>
      <c r="I5728" s="278"/>
      <c r="J5728" s="278"/>
      <c r="K5728" s="278"/>
      <c r="O5728" s="46"/>
      <c r="P5728" s="46"/>
      <c r="Q5728" s="46"/>
      <c r="R5728" s="46"/>
      <c r="S5728" s="46"/>
      <c r="T5728" s="46"/>
      <c r="U5728" s="46"/>
      <c r="V5728" s="46"/>
      <c r="W5728" s="46"/>
      <c r="X5728" s="46"/>
      <c r="Y5728" s="46"/>
    </row>
    <row r="5729" spans="1:25" ht="15" customHeight="1" x14ac:dyDescent="0.2">
      <c r="A5729" s="46"/>
      <c r="B5729" s="259"/>
      <c r="C5729" s="267" t="s">
        <v>24</v>
      </c>
      <c r="D5729" s="259" t="s">
        <v>25</v>
      </c>
      <c r="E5729" s="259" t="s">
        <v>26</v>
      </c>
      <c r="F5729" s="387" t="s">
        <v>917</v>
      </c>
      <c r="G5729" s="387"/>
      <c r="H5729" s="271" t="s">
        <v>27</v>
      </c>
      <c r="I5729" s="267" t="s">
        <v>28</v>
      </c>
      <c r="J5729" s="267" t="s">
        <v>29</v>
      </c>
      <c r="K5729" s="267" t="s">
        <v>30</v>
      </c>
      <c r="O5729" s="46"/>
      <c r="P5729" s="46"/>
      <c r="Q5729" s="46"/>
      <c r="R5729" s="46"/>
      <c r="S5729" s="46"/>
      <c r="T5729" s="46"/>
      <c r="U5729" s="46"/>
      <c r="V5729" s="46"/>
      <c r="W5729" s="46"/>
      <c r="X5729" s="46"/>
      <c r="Y5729" s="46"/>
    </row>
    <row r="5730" spans="1:25" ht="15" customHeight="1" x14ac:dyDescent="0.2">
      <c r="A5730" s="46"/>
      <c r="B5730" s="260" t="s">
        <v>918</v>
      </c>
      <c r="C5730" s="275" t="s">
        <v>1839</v>
      </c>
      <c r="D5730" s="260" t="s">
        <v>47</v>
      </c>
      <c r="E5730" s="260" t="s">
        <v>1840</v>
      </c>
      <c r="F5730" s="388" t="s">
        <v>3970</v>
      </c>
      <c r="G5730" s="388"/>
      <c r="H5730" s="274" t="s">
        <v>950</v>
      </c>
      <c r="I5730" s="277">
        <v>1</v>
      </c>
      <c r="J5730" s="276">
        <v>25.95</v>
      </c>
      <c r="K5730" s="276">
        <v>25.95</v>
      </c>
      <c r="O5730" s="46"/>
      <c r="P5730" s="46"/>
      <c r="Q5730" s="46"/>
      <c r="R5730" s="46"/>
      <c r="S5730" s="46"/>
      <c r="T5730" s="46"/>
      <c r="U5730" s="46"/>
      <c r="V5730" s="46"/>
      <c r="W5730" s="46"/>
      <c r="X5730" s="46"/>
      <c r="Y5730" s="46"/>
    </row>
    <row r="5731" spans="1:25" ht="15" customHeight="1" x14ac:dyDescent="0.2">
      <c r="A5731" s="46"/>
      <c r="B5731" s="261" t="s">
        <v>953</v>
      </c>
      <c r="C5731" s="280" t="s">
        <v>2055</v>
      </c>
      <c r="D5731" s="261" t="s">
        <v>47</v>
      </c>
      <c r="E5731" s="261" t="s">
        <v>2056</v>
      </c>
      <c r="F5731" s="385" t="s">
        <v>3970</v>
      </c>
      <c r="G5731" s="385"/>
      <c r="H5731" s="279" t="s">
        <v>950</v>
      </c>
      <c r="I5731" s="282">
        <v>1</v>
      </c>
      <c r="J5731" s="281">
        <v>0.11</v>
      </c>
      <c r="K5731" s="281">
        <v>0.11</v>
      </c>
      <c r="O5731" s="46"/>
      <c r="P5731" s="46"/>
      <c r="Q5731" s="46"/>
      <c r="R5731" s="46"/>
      <c r="S5731" s="46"/>
      <c r="T5731" s="46"/>
      <c r="U5731" s="46"/>
      <c r="V5731" s="46"/>
      <c r="W5731" s="46"/>
      <c r="X5731" s="46"/>
      <c r="Y5731" s="46"/>
    </row>
    <row r="5732" spans="1:25" ht="15" customHeight="1" x14ac:dyDescent="0.2">
      <c r="A5732" s="46"/>
      <c r="B5732" s="262" t="s">
        <v>919</v>
      </c>
      <c r="C5732" s="284" t="s">
        <v>1856</v>
      </c>
      <c r="D5732" s="262" t="s">
        <v>47</v>
      </c>
      <c r="E5732" s="262" t="s">
        <v>1857</v>
      </c>
      <c r="F5732" s="389" t="s">
        <v>923</v>
      </c>
      <c r="G5732" s="389"/>
      <c r="H5732" s="283" t="s">
        <v>950</v>
      </c>
      <c r="I5732" s="286">
        <v>1</v>
      </c>
      <c r="J5732" s="285">
        <v>0.08</v>
      </c>
      <c r="K5732" s="285">
        <v>0.08</v>
      </c>
      <c r="O5732" s="46"/>
      <c r="P5732" s="46"/>
      <c r="Q5732" s="46"/>
      <c r="R5732" s="46"/>
      <c r="S5732" s="46"/>
      <c r="T5732" s="46"/>
      <c r="U5732" s="46"/>
      <c r="V5732" s="46"/>
      <c r="W5732" s="46"/>
      <c r="X5732" s="46"/>
      <c r="Y5732" s="46"/>
    </row>
    <row r="5733" spans="1:25" ht="15" customHeight="1" x14ac:dyDescent="0.2">
      <c r="A5733" s="46"/>
      <c r="B5733" s="262" t="s">
        <v>919</v>
      </c>
      <c r="C5733" s="284" t="s">
        <v>1864</v>
      </c>
      <c r="D5733" s="262" t="s">
        <v>47</v>
      </c>
      <c r="E5733" s="262" t="s">
        <v>1865</v>
      </c>
      <c r="F5733" s="389" t="s">
        <v>923</v>
      </c>
      <c r="G5733" s="389"/>
      <c r="H5733" s="283" t="s">
        <v>950</v>
      </c>
      <c r="I5733" s="286">
        <v>1</v>
      </c>
      <c r="J5733" s="285">
        <v>0.61</v>
      </c>
      <c r="K5733" s="285">
        <v>0.61</v>
      </c>
      <c r="O5733" s="46"/>
      <c r="P5733" s="46"/>
      <c r="Q5733" s="46"/>
      <c r="R5733" s="46"/>
      <c r="S5733" s="46"/>
      <c r="T5733" s="46"/>
      <c r="U5733" s="46"/>
      <c r="V5733" s="46"/>
      <c r="W5733" s="46"/>
      <c r="X5733" s="46"/>
      <c r="Y5733" s="46"/>
    </row>
    <row r="5734" spans="1:25" ht="15" customHeight="1" x14ac:dyDescent="0.2">
      <c r="A5734" s="46"/>
      <c r="B5734" s="262" t="s">
        <v>919</v>
      </c>
      <c r="C5734" s="284" t="s">
        <v>2057</v>
      </c>
      <c r="D5734" s="262" t="s">
        <v>47</v>
      </c>
      <c r="E5734" s="262" t="s">
        <v>2058</v>
      </c>
      <c r="F5734" s="389" t="s">
        <v>920</v>
      </c>
      <c r="G5734" s="389"/>
      <c r="H5734" s="283" t="s">
        <v>950</v>
      </c>
      <c r="I5734" s="286">
        <v>1</v>
      </c>
      <c r="J5734" s="285">
        <v>21.62</v>
      </c>
      <c r="K5734" s="285">
        <v>21.62</v>
      </c>
      <c r="O5734" s="46"/>
      <c r="P5734" s="46"/>
      <c r="Q5734" s="46"/>
      <c r="R5734" s="46"/>
      <c r="S5734" s="46"/>
      <c r="T5734" s="46"/>
      <c r="U5734" s="46"/>
      <c r="V5734" s="46"/>
      <c r="W5734" s="46"/>
      <c r="X5734" s="46"/>
      <c r="Y5734" s="46"/>
    </row>
    <row r="5735" spans="1:25" ht="15" customHeight="1" x14ac:dyDescent="0.2">
      <c r="A5735" s="46"/>
      <c r="B5735" s="262" t="s">
        <v>919</v>
      </c>
      <c r="C5735" s="284" t="s">
        <v>1866</v>
      </c>
      <c r="D5735" s="262" t="s">
        <v>47</v>
      </c>
      <c r="E5735" s="262" t="s">
        <v>1867</v>
      </c>
      <c r="F5735" s="389" t="s">
        <v>923</v>
      </c>
      <c r="G5735" s="389"/>
      <c r="H5735" s="283" t="s">
        <v>950</v>
      </c>
      <c r="I5735" s="286">
        <v>1</v>
      </c>
      <c r="J5735" s="285">
        <v>0.01</v>
      </c>
      <c r="K5735" s="285">
        <v>0.01</v>
      </c>
      <c r="O5735" s="46"/>
      <c r="P5735" s="46"/>
      <c r="Q5735" s="46"/>
      <c r="R5735" s="46"/>
      <c r="S5735" s="46"/>
      <c r="T5735" s="46"/>
      <c r="U5735" s="46"/>
      <c r="V5735" s="46"/>
      <c r="W5735" s="46"/>
      <c r="X5735" s="46"/>
      <c r="Y5735" s="46"/>
    </row>
    <row r="5736" spans="1:25" ht="15" customHeight="1" x14ac:dyDescent="0.2">
      <c r="A5736" s="46"/>
      <c r="B5736" s="262" t="s">
        <v>919</v>
      </c>
      <c r="C5736" s="284" t="s">
        <v>1858</v>
      </c>
      <c r="D5736" s="262" t="s">
        <v>47</v>
      </c>
      <c r="E5736" s="262" t="s">
        <v>1859</v>
      </c>
      <c r="F5736" s="389" t="s">
        <v>923</v>
      </c>
      <c r="G5736" s="389"/>
      <c r="H5736" s="283" t="s">
        <v>950</v>
      </c>
      <c r="I5736" s="286">
        <v>1</v>
      </c>
      <c r="J5736" s="285">
        <v>1.43</v>
      </c>
      <c r="K5736" s="285">
        <v>1.43</v>
      </c>
      <c r="O5736" s="46"/>
      <c r="P5736" s="46"/>
      <c r="Q5736" s="46"/>
      <c r="R5736" s="46"/>
      <c r="S5736" s="46"/>
      <c r="T5736" s="46"/>
      <c r="U5736" s="46"/>
      <c r="V5736" s="46"/>
      <c r="W5736" s="46"/>
      <c r="X5736" s="46"/>
      <c r="Y5736" s="46"/>
    </row>
    <row r="5737" spans="1:25" ht="15" customHeight="1" x14ac:dyDescent="0.2">
      <c r="A5737" s="46"/>
      <c r="B5737" s="262" t="s">
        <v>919</v>
      </c>
      <c r="C5737" s="284" t="s">
        <v>1862</v>
      </c>
      <c r="D5737" s="262" t="s">
        <v>47</v>
      </c>
      <c r="E5737" s="262" t="s">
        <v>1863</v>
      </c>
      <c r="F5737" s="389" t="s">
        <v>923</v>
      </c>
      <c r="G5737" s="389"/>
      <c r="H5737" s="283" t="s">
        <v>950</v>
      </c>
      <c r="I5737" s="286">
        <v>1</v>
      </c>
      <c r="J5737" s="285">
        <v>0.78</v>
      </c>
      <c r="K5737" s="285">
        <v>0.78</v>
      </c>
      <c r="O5737" s="46"/>
      <c r="P5737" s="46"/>
      <c r="Q5737" s="46"/>
      <c r="R5737" s="46"/>
      <c r="S5737" s="46"/>
      <c r="T5737" s="46"/>
      <c r="U5737" s="46"/>
      <c r="V5737" s="46"/>
      <c r="W5737" s="46"/>
      <c r="X5737" s="46"/>
      <c r="Y5737" s="46"/>
    </row>
    <row r="5738" spans="1:25" ht="15" customHeight="1" x14ac:dyDescent="0.2">
      <c r="A5738" s="46"/>
      <c r="B5738" s="262" t="s">
        <v>919</v>
      </c>
      <c r="C5738" s="284" t="s">
        <v>1854</v>
      </c>
      <c r="D5738" s="262" t="s">
        <v>47</v>
      </c>
      <c r="E5738" s="262" t="s">
        <v>1855</v>
      </c>
      <c r="F5738" s="389" t="s">
        <v>923</v>
      </c>
      <c r="G5738" s="389"/>
      <c r="H5738" s="283" t="s">
        <v>950</v>
      </c>
      <c r="I5738" s="286">
        <v>1</v>
      </c>
      <c r="J5738" s="285">
        <v>1.31</v>
      </c>
      <c r="K5738" s="285">
        <v>1.31</v>
      </c>
      <c r="O5738" s="46"/>
      <c r="P5738" s="46"/>
      <c r="Q5738" s="46"/>
      <c r="R5738" s="46"/>
      <c r="S5738" s="46"/>
      <c r="T5738" s="46"/>
      <c r="U5738" s="46"/>
      <c r="V5738" s="46"/>
      <c r="W5738" s="46"/>
      <c r="X5738" s="46"/>
      <c r="Y5738" s="46"/>
    </row>
    <row r="5739" spans="1:25" ht="15" customHeight="1" x14ac:dyDescent="0.2">
      <c r="A5739" s="46"/>
      <c r="B5739" s="263"/>
      <c r="C5739" s="263"/>
      <c r="D5739" s="263"/>
      <c r="E5739" s="263"/>
      <c r="F5739" s="263" t="s">
        <v>924</v>
      </c>
      <c r="G5739" s="289">
        <v>21.73</v>
      </c>
      <c r="H5739" s="263" t="s">
        <v>925</v>
      </c>
      <c r="I5739" s="289">
        <v>0</v>
      </c>
      <c r="J5739" s="263" t="s">
        <v>926</v>
      </c>
      <c r="K5739" s="289">
        <v>21.73</v>
      </c>
      <c r="O5739" s="46"/>
      <c r="P5739" s="46"/>
      <c r="Q5739" s="46"/>
      <c r="R5739" s="46"/>
      <c r="S5739" s="46"/>
      <c r="T5739" s="46"/>
      <c r="U5739" s="46"/>
      <c r="V5739" s="46"/>
      <c r="W5739" s="46"/>
      <c r="X5739" s="46"/>
      <c r="Y5739" s="46"/>
    </row>
    <row r="5740" spans="1:25" ht="15" customHeight="1" thickBot="1" x14ac:dyDescent="0.25">
      <c r="A5740" s="46"/>
      <c r="B5740" s="263"/>
      <c r="C5740" s="263"/>
      <c r="D5740" s="263"/>
      <c r="E5740" s="263"/>
      <c r="F5740" s="263" t="s">
        <v>927</v>
      </c>
      <c r="G5740" s="289">
        <v>5.4</v>
      </c>
      <c r="H5740" s="263"/>
      <c r="I5740" s="386" t="s">
        <v>928</v>
      </c>
      <c r="J5740" s="386"/>
      <c r="K5740" s="289">
        <v>31.35</v>
      </c>
      <c r="O5740" s="46"/>
      <c r="P5740" s="46"/>
      <c r="Q5740" s="46"/>
      <c r="R5740" s="46"/>
      <c r="S5740" s="46"/>
      <c r="T5740" s="46"/>
      <c r="U5740" s="46"/>
      <c r="V5740" s="46"/>
      <c r="W5740" s="46"/>
      <c r="X5740" s="46"/>
      <c r="Y5740" s="46"/>
    </row>
    <row r="5741" spans="1:25" ht="15" customHeight="1" thickTop="1" x14ac:dyDescent="0.2">
      <c r="A5741" s="46"/>
      <c r="B5741" s="278"/>
      <c r="C5741" s="278"/>
      <c r="D5741" s="278"/>
      <c r="E5741" s="278"/>
      <c r="F5741" s="278"/>
      <c r="G5741" s="278"/>
      <c r="H5741" s="278"/>
      <c r="I5741" s="278"/>
      <c r="J5741" s="278"/>
      <c r="K5741" s="278"/>
      <c r="O5741" s="46"/>
      <c r="P5741" s="46"/>
      <c r="Q5741" s="46"/>
      <c r="R5741" s="46"/>
      <c r="S5741" s="46"/>
      <c r="T5741" s="46"/>
      <c r="U5741" s="46"/>
      <c r="V5741" s="46"/>
      <c r="W5741" s="46"/>
      <c r="X5741" s="46"/>
      <c r="Y5741" s="46"/>
    </row>
    <row r="5742" spans="1:25" ht="15" customHeight="1" x14ac:dyDescent="0.2">
      <c r="A5742" s="46"/>
      <c r="B5742" s="259"/>
      <c r="C5742" s="267" t="s">
        <v>24</v>
      </c>
      <c r="D5742" s="259" t="s">
        <v>25</v>
      </c>
      <c r="E5742" s="259" t="s">
        <v>26</v>
      </c>
      <c r="F5742" s="387" t="s">
        <v>917</v>
      </c>
      <c r="G5742" s="387"/>
      <c r="H5742" s="271" t="s">
        <v>27</v>
      </c>
      <c r="I5742" s="267" t="s">
        <v>28</v>
      </c>
      <c r="J5742" s="267" t="s">
        <v>29</v>
      </c>
      <c r="K5742" s="267" t="s">
        <v>30</v>
      </c>
      <c r="O5742" s="46"/>
      <c r="P5742" s="46"/>
      <c r="Q5742" s="46"/>
      <c r="R5742" s="46"/>
      <c r="S5742" s="46"/>
      <c r="T5742" s="46"/>
      <c r="U5742" s="46"/>
      <c r="V5742" s="46"/>
      <c r="W5742" s="46"/>
      <c r="X5742" s="46"/>
      <c r="Y5742" s="46"/>
    </row>
    <row r="5743" spans="1:25" ht="15" customHeight="1" x14ac:dyDescent="0.2">
      <c r="A5743" s="46"/>
      <c r="B5743" s="260" t="s">
        <v>918</v>
      </c>
      <c r="C5743" s="275" t="s">
        <v>1245</v>
      </c>
      <c r="D5743" s="260" t="s">
        <v>47</v>
      </c>
      <c r="E5743" s="260" t="s">
        <v>1246</v>
      </c>
      <c r="F5743" s="388" t="s">
        <v>4004</v>
      </c>
      <c r="G5743" s="388"/>
      <c r="H5743" s="274" t="s">
        <v>40</v>
      </c>
      <c r="I5743" s="277">
        <v>1</v>
      </c>
      <c r="J5743" s="276">
        <v>24.69</v>
      </c>
      <c r="K5743" s="276">
        <v>24.69</v>
      </c>
      <c r="O5743" s="46"/>
      <c r="P5743" s="46"/>
      <c r="Q5743" s="46"/>
      <c r="R5743" s="46"/>
      <c r="S5743" s="46"/>
      <c r="T5743" s="46"/>
      <c r="U5743" s="46"/>
      <c r="V5743" s="46"/>
      <c r="W5743" s="46"/>
      <c r="X5743" s="46"/>
      <c r="Y5743" s="46"/>
    </row>
    <row r="5744" spans="1:25" ht="15" customHeight="1" x14ac:dyDescent="0.2">
      <c r="A5744" s="46"/>
      <c r="B5744" s="261" t="s">
        <v>953</v>
      </c>
      <c r="C5744" s="280" t="s">
        <v>2188</v>
      </c>
      <c r="D5744" s="261" t="s">
        <v>47</v>
      </c>
      <c r="E5744" s="261" t="s">
        <v>2960</v>
      </c>
      <c r="F5744" s="385" t="s">
        <v>3985</v>
      </c>
      <c r="G5744" s="385"/>
      <c r="H5744" s="279" t="s">
        <v>1041</v>
      </c>
      <c r="I5744" s="282">
        <v>3.8199999999999998E-2</v>
      </c>
      <c r="J5744" s="281">
        <v>35.74</v>
      </c>
      <c r="K5744" s="281">
        <v>1.36</v>
      </c>
      <c r="O5744" s="46"/>
      <c r="P5744" s="46"/>
      <c r="Q5744" s="46"/>
      <c r="R5744" s="46"/>
      <c r="S5744" s="46"/>
      <c r="T5744" s="46"/>
      <c r="U5744" s="46"/>
      <c r="V5744" s="46"/>
      <c r="W5744" s="46"/>
      <c r="X5744" s="46"/>
      <c r="Y5744" s="46"/>
    </row>
    <row r="5745" spans="1:25" ht="15" customHeight="1" x14ac:dyDescent="0.2">
      <c r="A5745" s="46"/>
      <c r="B5745" s="261" t="s">
        <v>953</v>
      </c>
      <c r="C5745" s="280" t="s">
        <v>2189</v>
      </c>
      <c r="D5745" s="261" t="s">
        <v>47</v>
      </c>
      <c r="E5745" s="261" t="s">
        <v>2961</v>
      </c>
      <c r="F5745" s="385" t="s">
        <v>3985</v>
      </c>
      <c r="G5745" s="385"/>
      <c r="H5745" s="279" t="s">
        <v>1035</v>
      </c>
      <c r="I5745" s="282">
        <v>1.5699999999999999E-2</v>
      </c>
      <c r="J5745" s="281">
        <v>92.79</v>
      </c>
      <c r="K5745" s="281">
        <v>1.45</v>
      </c>
      <c r="O5745" s="46"/>
      <c r="P5745" s="46"/>
      <c r="Q5745" s="46"/>
      <c r="R5745" s="46"/>
      <c r="S5745" s="46"/>
      <c r="T5745" s="46"/>
      <c r="U5745" s="46"/>
      <c r="V5745" s="46"/>
      <c r="W5745" s="46"/>
      <c r="X5745" s="46"/>
      <c r="Y5745" s="46"/>
    </row>
    <row r="5746" spans="1:25" ht="15" customHeight="1" x14ac:dyDescent="0.2">
      <c r="A5746" s="46"/>
      <c r="B5746" s="261" t="s">
        <v>953</v>
      </c>
      <c r="C5746" s="280" t="s">
        <v>2190</v>
      </c>
      <c r="D5746" s="261" t="s">
        <v>47</v>
      </c>
      <c r="E5746" s="261" t="s">
        <v>2191</v>
      </c>
      <c r="F5746" s="385" t="s">
        <v>3970</v>
      </c>
      <c r="G5746" s="385"/>
      <c r="H5746" s="279" t="s">
        <v>950</v>
      </c>
      <c r="I5746" s="282">
        <v>5.3900000000000003E-2</v>
      </c>
      <c r="J5746" s="281">
        <v>26.01</v>
      </c>
      <c r="K5746" s="281">
        <v>1.4</v>
      </c>
      <c r="O5746" s="46"/>
      <c r="P5746" s="46"/>
      <c r="Q5746" s="46"/>
      <c r="R5746" s="46"/>
      <c r="S5746" s="46"/>
      <c r="T5746" s="46"/>
      <c r="U5746" s="46"/>
      <c r="V5746" s="46"/>
      <c r="W5746" s="46"/>
      <c r="X5746" s="46"/>
      <c r="Y5746" s="46"/>
    </row>
    <row r="5747" spans="1:25" ht="15" customHeight="1" x14ac:dyDescent="0.2">
      <c r="A5747" s="46"/>
      <c r="B5747" s="261" t="s">
        <v>953</v>
      </c>
      <c r="C5747" s="280" t="s">
        <v>1019</v>
      </c>
      <c r="D5747" s="261" t="s">
        <v>47</v>
      </c>
      <c r="E5747" s="261" t="s">
        <v>1020</v>
      </c>
      <c r="F5747" s="385" t="s">
        <v>3970</v>
      </c>
      <c r="G5747" s="385"/>
      <c r="H5747" s="279" t="s">
        <v>950</v>
      </c>
      <c r="I5747" s="282">
        <v>5.3499999999999999E-2</v>
      </c>
      <c r="J5747" s="281">
        <v>24.73</v>
      </c>
      <c r="K5747" s="281">
        <v>1.32</v>
      </c>
      <c r="O5747" s="46"/>
      <c r="P5747" s="46"/>
      <c r="Q5747" s="46"/>
      <c r="R5747" s="46"/>
      <c r="S5747" s="46"/>
      <c r="T5747" s="46"/>
      <c r="U5747" s="46"/>
      <c r="V5747" s="46"/>
      <c r="W5747" s="46"/>
      <c r="X5747" s="46"/>
      <c r="Y5747" s="46"/>
    </row>
    <row r="5748" spans="1:25" ht="15" customHeight="1" x14ac:dyDescent="0.2">
      <c r="A5748" s="46"/>
      <c r="B5748" s="262" t="s">
        <v>919</v>
      </c>
      <c r="C5748" s="284" t="s">
        <v>2192</v>
      </c>
      <c r="D5748" s="262" t="s">
        <v>47</v>
      </c>
      <c r="E5748" s="262" t="s">
        <v>2193</v>
      </c>
      <c r="F5748" s="389" t="s">
        <v>923</v>
      </c>
      <c r="G5748" s="389"/>
      <c r="H5748" s="283" t="s">
        <v>4045</v>
      </c>
      <c r="I5748" s="286">
        <v>0.16</v>
      </c>
      <c r="J5748" s="285">
        <v>119.79</v>
      </c>
      <c r="K5748" s="285">
        <v>19.16</v>
      </c>
      <c r="O5748" s="46"/>
      <c r="P5748" s="46"/>
      <c r="Q5748" s="46"/>
      <c r="R5748" s="46"/>
      <c r="S5748" s="46"/>
      <c r="T5748" s="46"/>
      <c r="U5748" s="46"/>
      <c r="V5748" s="46"/>
      <c r="W5748" s="46"/>
      <c r="X5748" s="46"/>
      <c r="Y5748" s="46"/>
    </row>
    <row r="5749" spans="1:25" ht="15" customHeight="1" x14ac:dyDescent="0.2">
      <c r="A5749" s="46"/>
      <c r="B5749" s="263"/>
      <c r="C5749" s="263"/>
      <c r="D5749" s="263"/>
      <c r="E5749" s="263"/>
      <c r="F5749" s="263" t="s">
        <v>924</v>
      </c>
      <c r="G5749" s="289">
        <v>3.56</v>
      </c>
      <c r="H5749" s="263" t="s">
        <v>925</v>
      </c>
      <c r="I5749" s="289">
        <v>0</v>
      </c>
      <c r="J5749" s="263" t="s">
        <v>926</v>
      </c>
      <c r="K5749" s="289">
        <v>3.56</v>
      </c>
      <c r="O5749" s="46"/>
      <c r="P5749" s="46"/>
      <c r="Q5749" s="46"/>
      <c r="R5749" s="46"/>
      <c r="S5749" s="46"/>
      <c r="T5749" s="46"/>
      <c r="U5749" s="46"/>
      <c r="V5749" s="46"/>
      <c r="W5749" s="46"/>
      <c r="X5749" s="46"/>
      <c r="Y5749" s="46"/>
    </row>
    <row r="5750" spans="1:25" ht="15" customHeight="1" thickBot="1" x14ac:dyDescent="0.25">
      <c r="A5750" s="46"/>
      <c r="B5750" s="263"/>
      <c r="C5750" s="263"/>
      <c r="D5750" s="263"/>
      <c r="E5750" s="263"/>
      <c r="F5750" s="263" t="s">
        <v>927</v>
      </c>
      <c r="G5750" s="289">
        <v>5.13</v>
      </c>
      <c r="H5750" s="263"/>
      <c r="I5750" s="386" t="s">
        <v>928</v>
      </c>
      <c r="J5750" s="386"/>
      <c r="K5750" s="289">
        <v>29.82</v>
      </c>
      <c r="O5750" s="46"/>
      <c r="P5750" s="46"/>
      <c r="Q5750" s="46"/>
      <c r="R5750" s="46"/>
      <c r="S5750" s="46"/>
      <c r="T5750" s="46"/>
      <c r="U5750" s="46"/>
      <c r="V5750" s="46"/>
      <c r="W5750" s="46"/>
      <c r="X5750" s="46"/>
      <c r="Y5750" s="46"/>
    </row>
    <row r="5751" spans="1:25" ht="15" customHeight="1" thickTop="1" x14ac:dyDescent="0.2">
      <c r="A5751" s="46"/>
      <c r="B5751" s="278"/>
      <c r="C5751" s="278"/>
      <c r="D5751" s="278"/>
      <c r="E5751" s="278"/>
      <c r="F5751" s="278"/>
      <c r="G5751" s="278"/>
      <c r="H5751" s="278"/>
      <c r="I5751" s="278"/>
      <c r="J5751" s="278"/>
      <c r="K5751" s="278"/>
      <c r="O5751" s="46"/>
      <c r="P5751" s="46"/>
      <c r="Q5751" s="46"/>
      <c r="R5751" s="46"/>
      <c r="S5751" s="46"/>
      <c r="T5751" s="46"/>
      <c r="U5751" s="46"/>
      <c r="V5751" s="46"/>
      <c r="W5751" s="46"/>
      <c r="X5751" s="46"/>
      <c r="Y5751" s="46"/>
    </row>
    <row r="5752" spans="1:25" ht="15" customHeight="1" x14ac:dyDescent="0.2">
      <c r="A5752" s="46"/>
      <c r="B5752" s="259"/>
      <c r="C5752" s="267" t="s">
        <v>24</v>
      </c>
      <c r="D5752" s="259" t="s">
        <v>25</v>
      </c>
      <c r="E5752" s="259" t="s">
        <v>26</v>
      </c>
      <c r="F5752" s="387" t="s">
        <v>917</v>
      </c>
      <c r="G5752" s="387"/>
      <c r="H5752" s="271" t="s">
        <v>27</v>
      </c>
      <c r="I5752" s="267" t="s">
        <v>28</v>
      </c>
      <c r="J5752" s="267" t="s">
        <v>29</v>
      </c>
      <c r="K5752" s="267" t="s">
        <v>30</v>
      </c>
      <c r="O5752" s="46"/>
      <c r="P5752" s="46"/>
      <c r="Q5752" s="46"/>
      <c r="R5752" s="46"/>
      <c r="S5752" s="46"/>
      <c r="T5752" s="46"/>
      <c r="U5752" s="46"/>
      <c r="V5752" s="46"/>
      <c r="W5752" s="46"/>
      <c r="X5752" s="46"/>
      <c r="Y5752" s="46"/>
    </row>
    <row r="5753" spans="1:25" ht="15" customHeight="1" x14ac:dyDescent="0.2">
      <c r="A5753" s="46"/>
      <c r="B5753" s="260" t="s">
        <v>918</v>
      </c>
      <c r="C5753" s="275" t="s">
        <v>1166</v>
      </c>
      <c r="D5753" s="260" t="s">
        <v>47</v>
      </c>
      <c r="E5753" s="260" t="s">
        <v>1167</v>
      </c>
      <c r="F5753" s="388" t="s">
        <v>3991</v>
      </c>
      <c r="G5753" s="388"/>
      <c r="H5753" s="274" t="s">
        <v>60</v>
      </c>
      <c r="I5753" s="277">
        <v>1</v>
      </c>
      <c r="J5753" s="276">
        <v>206.09</v>
      </c>
      <c r="K5753" s="276">
        <v>206.09</v>
      </c>
      <c r="O5753" s="46"/>
      <c r="P5753" s="46"/>
      <c r="Q5753" s="46"/>
      <c r="R5753" s="46"/>
      <c r="S5753" s="46"/>
      <c r="T5753" s="46"/>
      <c r="U5753" s="46"/>
      <c r="V5753" s="46"/>
      <c r="W5753" s="46"/>
      <c r="X5753" s="46"/>
      <c r="Y5753" s="46"/>
    </row>
    <row r="5754" spans="1:25" ht="15" customHeight="1" x14ac:dyDescent="0.2">
      <c r="A5754" s="46"/>
      <c r="B5754" s="261" t="s">
        <v>953</v>
      </c>
      <c r="C5754" s="280" t="s">
        <v>1019</v>
      </c>
      <c r="D5754" s="261" t="s">
        <v>47</v>
      </c>
      <c r="E5754" s="261" t="s">
        <v>1020</v>
      </c>
      <c r="F5754" s="385" t="s">
        <v>3970</v>
      </c>
      <c r="G5754" s="385"/>
      <c r="H5754" s="279" t="s">
        <v>950</v>
      </c>
      <c r="I5754" s="282">
        <v>0.63400000000000001</v>
      </c>
      <c r="J5754" s="281">
        <v>24.73</v>
      </c>
      <c r="K5754" s="281">
        <v>15.67</v>
      </c>
      <c r="O5754" s="46"/>
      <c r="P5754" s="46"/>
      <c r="Q5754" s="46"/>
      <c r="R5754" s="46"/>
      <c r="S5754" s="46"/>
      <c r="T5754" s="46"/>
      <c r="U5754" s="46"/>
      <c r="V5754" s="46"/>
      <c r="W5754" s="46"/>
      <c r="X5754" s="46"/>
      <c r="Y5754" s="46"/>
    </row>
    <row r="5755" spans="1:25" ht="15" customHeight="1" x14ac:dyDescent="0.2">
      <c r="A5755" s="46"/>
      <c r="B5755" s="261" t="s">
        <v>953</v>
      </c>
      <c r="C5755" s="280" t="s">
        <v>1086</v>
      </c>
      <c r="D5755" s="261" t="s">
        <v>47</v>
      </c>
      <c r="E5755" s="261" t="s">
        <v>1087</v>
      </c>
      <c r="F5755" s="385" t="s">
        <v>3970</v>
      </c>
      <c r="G5755" s="385"/>
      <c r="H5755" s="279" t="s">
        <v>950</v>
      </c>
      <c r="I5755" s="282">
        <v>1.579</v>
      </c>
      <c r="J5755" s="281">
        <v>35.590000000000003</v>
      </c>
      <c r="K5755" s="281">
        <v>56.19</v>
      </c>
      <c r="O5755" s="46"/>
      <c r="P5755" s="46"/>
      <c r="Q5755" s="46"/>
      <c r="R5755" s="46"/>
      <c r="S5755" s="46"/>
      <c r="T5755" s="46"/>
      <c r="U5755" s="46"/>
      <c r="V5755" s="46"/>
      <c r="W5755" s="46"/>
      <c r="X5755" s="46"/>
      <c r="Y5755" s="46"/>
    </row>
    <row r="5756" spans="1:25" ht="15" customHeight="1" x14ac:dyDescent="0.2">
      <c r="A5756" s="46"/>
      <c r="B5756" s="261" t="s">
        <v>953</v>
      </c>
      <c r="C5756" s="280" t="s">
        <v>1090</v>
      </c>
      <c r="D5756" s="261" t="s">
        <v>47</v>
      </c>
      <c r="E5756" s="261" t="s">
        <v>1091</v>
      </c>
      <c r="F5756" s="385" t="s">
        <v>3985</v>
      </c>
      <c r="G5756" s="385"/>
      <c r="H5756" s="279" t="s">
        <v>1041</v>
      </c>
      <c r="I5756" s="282">
        <v>0.03</v>
      </c>
      <c r="J5756" s="281">
        <v>0.73</v>
      </c>
      <c r="K5756" s="281">
        <v>0.02</v>
      </c>
      <c r="O5756" s="46"/>
      <c r="P5756" s="46"/>
      <c r="Q5756" s="46"/>
      <c r="R5756" s="46"/>
      <c r="S5756" s="46"/>
      <c r="T5756" s="46"/>
      <c r="U5756" s="46"/>
      <c r="V5756" s="46"/>
      <c r="W5756" s="46"/>
      <c r="X5756" s="46"/>
      <c r="Y5756" s="46"/>
    </row>
    <row r="5757" spans="1:25" ht="15" customHeight="1" x14ac:dyDescent="0.2">
      <c r="A5757" s="46"/>
      <c r="B5757" s="261" t="s">
        <v>953</v>
      </c>
      <c r="C5757" s="280" t="s">
        <v>1088</v>
      </c>
      <c r="D5757" s="261" t="s">
        <v>47</v>
      </c>
      <c r="E5757" s="261" t="s">
        <v>1089</v>
      </c>
      <c r="F5757" s="385" t="s">
        <v>3985</v>
      </c>
      <c r="G5757" s="385"/>
      <c r="H5757" s="279" t="s">
        <v>1035</v>
      </c>
      <c r="I5757" s="282">
        <v>3.2000000000000001E-2</v>
      </c>
      <c r="J5757" s="281">
        <v>10.66</v>
      </c>
      <c r="K5757" s="281">
        <v>0.34</v>
      </c>
      <c r="O5757" s="46"/>
      <c r="P5757" s="46"/>
      <c r="Q5757" s="46"/>
      <c r="R5757" s="46"/>
      <c r="S5757" s="46"/>
      <c r="T5757" s="46"/>
      <c r="U5757" s="46"/>
      <c r="V5757" s="46"/>
      <c r="W5757" s="46"/>
      <c r="X5757" s="46"/>
      <c r="Y5757" s="46"/>
    </row>
    <row r="5758" spans="1:25" ht="15" customHeight="1" x14ac:dyDescent="0.2">
      <c r="A5758" s="46"/>
      <c r="B5758" s="262" t="s">
        <v>919</v>
      </c>
      <c r="C5758" s="284" t="s">
        <v>1092</v>
      </c>
      <c r="D5758" s="262" t="s">
        <v>47</v>
      </c>
      <c r="E5758" s="262" t="s">
        <v>1093</v>
      </c>
      <c r="F5758" s="389" t="s">
        <v>923</v>
      </c>
      <c r="G5758" s="389"/>
      <c r="H5758" s="283" t="s">
        <v>60</v>
      </c>
      <c r="I5758" s="286">
        <v>1.19</v>
      </c>
      <c r="J5758" s="285">
        <v>112.5</v>
      </c>
      <c r="K5758" s="285">
        <v>133.87</v>
      </c>
      <c r="O5758" s="46"/>
      <c r="P5758" s="46"/>
      <c r="Q5758" s="46"/>
      <c r="R5758" s="46"/>
      <c r="S5758" s="46"/>
      <c r="T5758" s="46"/>
      <c r="U5758" s="46"/>
      <c r="V5758" s="46"/>
      <c r="W5758" s="46"/>
      <c r="X5758" s="46"/>
      <c r="Y5758" s="46"/>
    </row>
    <row r="5759" spans="1:25" ht="15" customHeight="1" x14ac:dyDescent="0.2">
      <c r="A5759" s="46"/>
      <c r="B5759" s="263"/>
      <c r="C5759" s="263"/>
      <c r="D5759" s="263"/>
      <c r="E5759" s="263"/>
      <c r="F5759" s="263" t="s">
        <v>924</v>
      </c>
      <c r="G5759" s="289">
        <v>62.59</v>
      </c>
      <c r="H5759" s="263" t="s">
        <v>925</v>
      </c>
      <c r="I5759" s="289">
        <v>0</v>
      </c>
      <c r="J5759" s="263" t="s">
        <v>926</v>
      </c>
      <c r="K5759" s="289">
        <v>62.59</v>
      </c>
      <c r="O5759" s="46"/>
      <c r="P5759" s="46"/>
      <c r="Q5759" s="46"/>
      <c r="R5759" s="46"/>
      <c r="S5759" s="46"/>
      <c r="T5759" s="46"/>
      <c r="U5759" s="46"/>
      <c r="V5759" s="46"/>
      <c r="W5759" s="46"/>
      <c r="X5759" s="46"/>
      <c r="Y5759" s="46"/>
    </row>
    <row r="5760" spans="1:25" ht="15" customHeight="1" thickBot="1" x14ac:dyDescent="0.25">
      <c r="A5760" s="46"/>
      <c r="B5760" s="263"/>
      <c r="C5760" s="263"/>
      <c r="D5760" s="263"/>
      <c r="E5760" s="263"/>
      <c r="F5760" s="263" t="s">
        <v>927</v>
      </c>
      <c r="G5760" s="289">
        <v>42.88</v>
      </c>
      <c r="H5760" s="263"/>
      <c r="I5760" s="386" t="s">
        <v>928</v>
      </c>
      <c r="J5760" s="386"/>
      <c r="K5760" s="289">
        <v>248.97</v>
      </c>
      <c r="O5760" s="46"/>
      <c r="P5760" s="46"/>
      <c r="Q5760" s="46"/>
      <c r="R5760" s="46"/>
      <c r="S5760" s="46"/>
      <c r="T5760" s="46"/>
      <c r="U5760" s="46"/>
      <c r="V5760" s="46"/>
      <c r="W5760" s="46"/>
      <c r="X5760" s="46"/>
      <c r="Y5760" s="46"/>
    </row>
    <row r="5761" spans="1:25" ht="15" customHeight="1" thickTop="1" x14ac:dyDescent="0.2">
      <c r="A5761" s="46"/>
      <c r="B5761" s="278"/>
      <c r="C5761" s="278"/>
      <c r="D5761" s="278"/>
      <c r="E5761" s="278"/>
      <c r="F5761" s="278"/>
      <c r="G5761" s="278"/>
      <c r="H5761" s="278"/>
      <c r="I5761" s="278"/>
      <c r="J5761" s="278"/>
      <c r="K5761" s="278"/>
      <c r="O5761" s="46"/>
      <c r="P5761" s="46"/>
      <c r="Q5761" s="46"/>
      <c r="R5761" s="46"/>
      <c r="S5761" s="46"/>
      <c r="T5761" s="46"/>
      <c r="U5761" s="46"/>
      <c r="V5761" s="46"/>
      <c r="W5761" s="46"/>
      <c r="X5761" s="46"/>
      <c r="Y5761" s="46"/>
    </row>
    <row r="5762" spans="1:25" ht="15" customHeight="1" x14ac:dyDescent="0.2">
      <c r="A5762" s="46"/>
      <c r="B5762" s="259"/>
      <c r="C5762" s="267" t="s">
        <v>24</v>
      </c>
      <c r="D5762" s="259" t="s">
        <v>25</v>
      </c>
      <c r="E5762" s="259" t="s">
        <v>26</v>
      </c>
      <c r="F5762" s="387" t="s">
        <v>917</v>
      </c>
      <c r="G5762" s="387"/>
      <c r="H5762" s="271" t="s">
        <v>27</v>
      </c>
      <c r="I5762" s="267" t="s">
        <v>28</v>
      </c>
      <c r="J5762" s="267" t="s">
        <v>29</v>
      </c>
      <c r="K5762" s="267" t="s">
        <v>30</v>
      </c>
      <c r="O5762" s="46"/>
      <c r="P5762" s="46"/>
      <c r="Q5762" s="46"/>
      <c r="R5762" s="46"/>
      <c r="S5762" s="46"/>
      <c r="T5762" s="46"/>
      <c r="U5762" s="46"/>
      <c r="V5762" s="46"/>
      <c r="W5762" s="46"/>
      <c r="X5762" s="46"/>
      <c r="Y5762" s="46"/>
    </row>
    <row r="5763" spans="1:25" ht="15" customHeight="1" x14ac:dyDescent="0.2">
      <c r="A5763" s="46"/>
      <c r="B5763" s="260" t="s">
        <v>918</v>
      </c>
      <c r="C5763" s="275" t="s">
        <v>1427</v>
      </c>
      <c r="D5763" s="260" t="s">
        <v>47</v>
      </c>
      <c r="E5763" s="260" t="s">
        <v>1428</v>
      </c>
      <c r="F5763" s="388" t="s">
        <v>4015</v>
      </c>
      <c r="G5763" s="388"/>
      <c r="H5763" s="274" t="s">
        <v>49</v>
      </c>
      <c r="I5763" s="277">
        <v>1</v>
      </c>
      <c r="J5763" s="276">
        <v>341.99</v>
      </c>
      <c r="K5763" s="276">
        <v>341.99</v>
      </c>
      <c r="O5763" s="46"/>
      <c r="P5763" s="46"/>
      <c r="Q5763" s="46"/>
      <c r="R5763" s="46"/>
      <c r="S5763" s="46"/>
      <c r="T5763" s="46"/>
      <c r="U5763" s="46"/>
      <c r="V5763" s="46"/>
      <c r="W5763" s="46"/>
      <c r="X5763" s="46"/>
      <c r="Y5763" s="46"/>
    </row>
    <row r="5764" spans="1:25" ht="15" customHeight="1" x14ac:dyDescent="0.2">
      <c r="A5764" s="46"/>
      <c r="B5764" s="261" t="s">
        <v>953</v>
      </c>
      <c r="C5764" s="280" t="s">
        <v>954</v>
      </c>
      <c r="D5764" s="261" t="s">
        <v>47</v>
      </c>
      <c r="E5764" s="261" t="s">
        <v>955</v>
      </c>
      <c r="F5764" s="385" t="s">
        <v>3970</v>
      </c>
      <c r="G5764" s="385"/>
      <c r="H5764" s="279" t="s">
        <v>950</v>
      </c>
      <c r="I5764" s="282">
        <v>0.87880000000000003</v>
      </c>
      <c r="J5764" s="281">
        <v>34.46</v>
      </c>
      <c r="K5764" s="281">
        <v>30.28</v>
      </c>
      <c r="O5764" s="46"/>
      <c r="P5764" s="46"/>
      <c r="Q5764" s="46"/>
      <c r="R5764" s="46"/>
      <c r="S5764" s="46"/>
      <c r="T5764" s="46"/>
      <c r="U5764" s="46"/>
      <c r="V5764" s="46"/>
      <c r="W5764" s="46"/>
      <c r="X5764" s="46"/>
      <c r="Y5764" s="46"/>
    </row>
    <row r="5765" spans="1:25" ht="15" customHeight="1" x14ac:dyDescent="0.2">
      <c r="A5765" s="46"/>
      <c r="B5765" s="261" t="s">
        <v>953</v>
      </c>
      <c r="C5765" s="280" t="s">
        <v>1019</v>
      </c>
      <c r="D5765" s="261" t="s">
        <v>47</v>
      </c>
      <c r="E5765" s="261" t="s">
        <v>1020</v>
      </c>
      <c r="F5765" s="385" t="s">
        <v>3970</v>
      </c>
      <c r="G5765" s="385"/>
      <c r="H5765" s="279" t="s">
        <v>950</v>
      </c>
      <c r="I5765" s="282">
        <v>0.44429999999999997</v>
      </c>
      <c r="J5765" s="281">
        <v>24.73</v>
      </c>
      <c r="K5765" s="281">
        <v>10.98</v>
      </c>
      <c r="O5765" s="46"/>
      <c r="P5765" s="46"/>
      <c r="Q5765" s="46"/>
      <c r="R5765" s="46"/>
      <c r="S5765" s="46"/>
      <c r="T5765" s="46"/>
      <c r="U5765" s="46"/>
      <c r="V5765" s="46"/>
      <c r="W5765" s="46"/>
      <c r="X5765" s="46"/>
      <c r="Y5765" s="46"/>
    </row>
    <row r="5766" spans="1:25" ht="15" customHeight="1" x14ac:dyDescent="0.2">
      <c r="A5766" s="46"/>
      <c r="B5766" s="262" t="s">
        <v>919</v>
      </c>
      <c r="C5766" s="284" t="s">
        <v>2194</v>
      </c>
      <c r="D5766" s="262" t="s">
        <v>47</v>
      </c>
      <c r="E5766" s="262" t="s">
        <v>2195</v>
      </c>
      <c r="F5766" s="389" t="s">
        <v>923</v>
      </c>
      <c r="G5766" s="389"/>
      <c r="H5766" s="283" t="s">
        <v>97</v>
      </c>
      <c r="I5766" s="286">
        <v>7.6499999999999999E-2</v>
      </c>
      <c r="J5766" s="285">
        <v>86.57</v>
      </c>
      <c r="K5766" s="285">
        <v>6.62</v>
      </c>
      <c r="O5766" s="46"/>
      <c r="P5766" s="46"/>
      <c r="Q5766" s="46"/>
      <c r="R5766" s="46"/>
      <c r="S5766" s="46"/>
      <c r="T5766" s="46"/>
      <c r="U5766" s="46"/>
      <c r="V5766" s="46"/>
      <c r="W5766" s="46"/>
      <c r="X5766" s="46"/>
      <c r="Y5766" s="46"/>
    </row>
    <row r="5767" spans="1:25" ht="15" customHeight="1" x14ac:dyDescent="0.2">
      <c r="A5767" s="46"/>
      <c r="B5767" s="262" t="s">
        <v>919</v>
      </c>
      <c r="C5767" s="284" t="s">
        <v>1471</v>
      </c>
      <c r="D5767" s="262" t="s">
        <v>47</v>
      </c>
      <c r="E5767" s="262" t="s">
        <v>1472</v>
      </c>
      <c r="F5767" s="389" t="s">
        <v>923</v>
      </c>
      <c r="G5767" s="389"/>
      <c r="H5767" s="283" t="s">
        <v>49</v>
      </c>
      <c r="I5767" s="286">
        <v>6</v>
      </c>
      <c r="J5767" s="285">
        <v>20.8</v>
      </c>
      <c r="K5767" s="285">
        <v>124.8</v>
      </c>
      <c r="O5767" s="46"/>
      <c r="P5767" s="46"/>
      <c r="Q5767" s="46"/>
      <c r="R5767" s="46"/>
      <c r="S5767" s="46"/>
      <c r="T5767" s="46"/>
      <c r="U5767" s="46"/>
      <c r="V5767" s="46"/>
      <c r="W5767" s="46"/>
      <c r="X5767" s="46"/>
      <c r="Y5767" s="46"/>
    </row>
    <row r="5768" spans="1:25" ht="15" customHeight="1" x14ac:dyDescent="0.2">
      <c r="A5768" s="46"/>
      <c r="B5768" s="262" t="s">
        <v>919</v>
      </c>
      <c r="C5768" s="284" t="s">
        <v>2196</v>
      </c>
      <c r="D5768" s="262" t="s">
        <v>47</v>
      </c>
      <c r="E5768" s="262" t="s">
        <v>2197</v>
      </c>
      <c r="F5768" s="389" t="s">
        <v>923</v>
      </c>
      <c r="G5768" s="389"/>
      <c r="H5768" s="283" t="s">
        <v>49</v>
      </c>
      <c r="I5768" s="286">
        <v>1</v>
      </c>
      <c r="J5768" s="285">
        <v>169.31</v>
      </c>
      <c r="K5768" s="285">
        <v>169.31</v>
      </c>
      <c r="O5768" s="46"/>
      <c r="P5768" s="46"/>
      <c r="Q5768" s="46"/>
      <c r="R5768" s="46"/>
      <c r="S5768" s="46"/>
      <c r="T5768" s="46"/>
      <c r="U5768" s="46"/>
      <c r="V5768" s="46"/>
      <c r="W5768" s="46"/>
      <c r="X5768" s="46"/>
      <c r="Y5768" s="46"/>
    </row>
    <row r="5769" spans="1:25" ht="15" customHeight="1" x14ac:dyDescent="0.2">
      <c r="A5769" s="46"/>
      <c r="B5769" s="263"/>
      <c r="C5769" s="263"/>
      <c r="D5769" s="263"/>
      <c r="E5769" s="263"/>
      <c r="F5769" s="263" t="s">
        <v>924</v>
      </c>
      <c r="G5769" s="289">
        <v>36.29</v>
      </c>
      <c r="H5769" s="263" t="s">
        <v>925</v>
      </c>
      <c r="I5769" s="289">
        <v>0</v>
      </c>
      <c r="J5769" s="263" t="s">
        <v>926</v>
      </c>
      <c r="K5769" s="289">
        <v>36.29</v>
      </c>
      <c r="O5769" s="46"/>
      <c r="P5769" s="46"/>
      <c r="Q5769" s="46"/>
      <c r="R5769" s="46"/>
      <c r="S5769" s="46"/>
      <c r="T5769" s="46"/>
      <c r="U5769" s="46"/>
      <c r="V5769" s="46"/>
      <c r="W5769" s="46"/>
      <c r="X5769" s="46"/>
      <c r="Y5769" s="46"/>
    </row>
    <row r="5770" spans="1:25" ht="15" customHeight="1" thickBot="1" x14ac:dyDescent="0.25">
      <c r="A5770" s="46"/>
      <c r="B5770" s="263"/>
      <c r="C5770" s="263"/>
      <c r="D5770" s="263"/>
      <c r="E5770" s="263"/>
      <c r="F5770" s="263" t="s">
        <v>927</v>
      </c>
      <c r="G5770" s="289">
        <v>71.16</v>
      </c>
      <c r="H5770" s="263"/>
      <c r="I5770" s="386" t="s">
        <v>928</v>
      </c>
      <c r="J5770" s="386"/>
      <c r="K5770" s="289">
        <v>413.15</v>
      </c>
      <c r="O5770" s="46"/>
      <c r="P5770" s="46"/>
      <c r="Q5770" s="46"/>
      <c r="R5770" s="46"/>
      <c r="S5770" s="46"/>
      <c r="T5770" s="46"/>
      <c r="U5770" s="46"/>
      <c r="V5770" s="46"/>
      <c r="W5770" s="46"/>
      <c r="X5770" s="46"/>
      <c r="Y5770" s="46"/>
    </row>
    <row r="5771" spans="1:25" ht="15" customHeight="1" thickTop="1" x14ac:dyDescent="0.2">
      <c r="A5771" s="46"/>
      <c r="B5771" s="278"/>
      <c r="C5771" s="278"/>
      <c r="D5771" s="278"/>
      <c r="E5771" s="278"/>
      <c r="F5771" s="278"/>
      <c r="G5771" s="278"/>
      <c r="H5771" s="278"/>
      <c r="I5771" s="278"/>
      <c r="J5771" s="278"/>
      <c r="K5771" s="278"/>
      <c r="O5771" s="46"/>
      <c r="P5771" s="46"/>
      <c r="Q5771" s="46"/>
      <c r="R5771" s="46"/>
      <c r="S5771" s="46"/>
      <c r="T5771" s="46"/>
      <c r="U5771" s="46"/>
      <c r="V5771" s="46"/>
      <c r="W5771" s="46"/>
      <c r="X5771" s="46"/>
      <c r="Y5771" s="46"/>
    </row>
    <row r="5772" spans="1:25" ht="15" customHeight="1" x14ac:dyDescent="0.2">
      <c r="A5772" s="46"/>
      <c r="B5772" s="259"/>
      <c r="C5772" s="267" t="s">
        <v>24</v>
      </c>
      <c r="D5772" s="259" t="s">
        <v>25</v>
      </c>
      <c r="E5772" s="259" t="s">
        <v>26</v>
      </c>
      <c r="F5772" s="387" t="s">
        <v>917</v>
      </c>
      <c r="G5772" s="387"/>
      <c r="H5772" s="271" t="s">
        <v>27</v>
      </c>
      <c r="I5772" s="267" t="s">
        <v>28</v>
      </c>
      <c r="J5772" s="267" t="s">
        <v>29</v>
      </c>
      <c r="K5772" s="267" t="s">
        <v>30</v>
      </c>
      <c r="O5772" s="46"/>
      <c r="P5772" s="46"/>
      <c r="Q5772" s="46"/>
      <c r="R5772" s="46"/>
      <c r="S5772" s="46"/>
      <c r="T5772" s="46"/>
      <c r="U5772" s="46"/>
      <c r="V5772" s="46"/>
      <c r="W5772" s="46"/>
      <c r="X5772" s="46"/>
      <c r="Y5772" s="46"/>
    </row>
    <row r="5773" spans="1:25" ht="15" customHeight="1" x14ac:dyDescent="0.2">
      <c r="A5773" s="46"/>
      <c r="B5773" s="260" t="s">
        <v>918</v>
      </c>
      <c r="C5773" s="275" t="s">
        <v>997</v>
      </c>
      <c r="D5773" s="260" t="s">
        <v>47</v>
      </c>
      <c r="E5773" s="260" t="s">
        <v>998</v>
      </c>
      <c r="F5773" s="388" t="s">
        <v>3978</v>
      </c>
      <c r="G5773" s="388"/>
      <c r="H5773" s="274" t="s">
        <v>49</v>
      </c>
      <c r="I5773" s="277">
        <v>1</v>
      </c>
      <c r="J5773" s="276">
        <v>17</v>
      </c>
      <c r="K5773" s="276">
        <v>17</v>
      </c>
      <c r="O5773" s="46"/>
      <c r="P5773" s="46"/>
      <c r="Q5773" s="46"/>
      <c r="R5773" s="46"/>
      <c r="S5773" s="46"/>
      <c r="T5773" s="46"/>
      <c r="U5773" s="46"/>
      <c r="V5773" s="46"/>
      <c r="W5773" s="46"/>
      <c r="X5773" s="46"/>
      <c r="Y5773" s="46"/>
    </row>
    <row r="5774" spans="1:25" ht="15" customHeight="1" x14ac:dyDescent="0.2">
      <c r="A5774" s="46"/>
      <c r="B5774" s="261" t="s">
        <v>953</v>
      </c>
      <c r="C5774" s="280" t="s">
        <v>988</v>
      </c>
      <c r="D5774" s="261" t="s">
        <v>47</v>
      </c>
      <c r="E5774" s="261" t="s">
        <v>989</v>
      </c>
      <c r="F5774" s="385" t="s">
        <v>3970</v>
      </c>
      <c r="G5774" s="385"/>
      <c r="H5774" s="279" t="s">
        <v>950</v>
      </c>
      <c r="I5774" s="282">
        <v>0.219</v>
      </c>
      <c r="J5774" s="281">
        <v>27.19</v>
      </c>
      <c r="K5774" s="281">
        <v>5.95</v>
      </c>
      <c r="O5774" s="46"/>
      <c r="P5774" s="46"/>
      <c r="Q5774" s="46"/>
      <c r="R5774" s="46"/>
      <c r="S5774" s="46"/>
      <c r="T5774" s="46"/>
      <c r="U5774" s="46"/>
      <c r="V5774" s="46"/>
      <c r="W5774" s="46"/>
      <c r="X5774" s="46"/>
      <c r="Y5774" s="46"/>
    </row>
    <row r="5775" spans="1:25" ht="15" customHeight="1" x14ac:dyDescent="0.2">
      <c r="A5775" s="46"/>
      <c r="B5775" s="261" t="s">
        <v>953</v>
      </c>
      <c r="C5775" s="280" t="s">
        <v>991</v>
      </c>
      <c r="D5775" s="261" t="s">
        <v>47</v>
      </c>
      <c r="E5775" s="261" t="s">
        <v>992</v>
      </c>
      <c r="F5775" s="385" t="s">
        <v>3970</v>
      </c>
      <c r="G5775" s="385"/>
      <c r="H5775" s="279" t="s">
        <v>950</v>
      </c>
      <c r="I5775" s="282">
        <v>0.219</v>
      </c>
      <c r="J5775" s="281">
        <v>43.64</v>
      </c>
      <c r="K5775" s="281">
        <v>9.5500000000000007</v>
      </c>
      <c r="O5775" s="46"/>
      <c r="P5775" s="46"/>
      <c r="Q5775" s="46"/>
      <c r="R5775" s="46"/>
      <c r="S5775" s="46"/>
      <c r="T5775" s="46"/>
      <c r="U5775" s="46"/>
      <c r="V5775" s="46"/>
      <c r="W5775" s="46"/>
      <c r="X5775" s="46"/>
      <c r="Y5775" s="46"/>
    </row>
    <row r="5776" spans="1:25" ht="15" customHeight="1" x14ac:dyDescent="0.2">
      <c r="A5776" s="46"/>
      <c r="B5776" s="262" t="s">
        <v>919</v>
      </c>
      <c r="C5776" s="284" t="s">
        <v>2198</v>
      </c>
      <c r="D5776" s="262" t="s">
        <v>47</v>
      </c>
      <c r="E5776" s="262" t="s">
        <v>2199</v>
      </c>
      <c r="F5776" s="389" t="s">
        <v>923</v>
      </c>
      <c r="G5776" s="389"/>
      <c r="H5776" s="283" t="s">
        <v>49</v>
      </c>
      <c r="I5776" s="286">
        <v>1</v>
      </c>
      <c r="J5776" s="285">
        <v>1.5</v>
      </c>
      <c r="K5776" s="285">
        <v>1.5</v>
      </c>
      <c r="O5776" s="46"/>
      <c r="P5776" s="46"/>
      <c r="Q5776" s="46"/>
      <c r="R5776" s="46"/>
      <c r="S5776" s="46"/>
      <c r="T5776" s="46"/>
      <c r="U5776" s="46"/>
      <c r="V5776" s="46"/>
      <c r="W5776" s="46"/>
      <c r="X5776" s="46"/>
      <c r="Y5776" s="46"/>
    </row>
    <row r="5777" spans="1:25" ht="15" customHeight="1" x14ac:dyDescent="0.2">
      <c r="A5777" s="46"/>
      <c r="B5777" s="263"/>
      <c r="C5777" s="263"/>
      <c r="D5777" s="263"/>
      <c r="E5777" s="263"/>
      <c r="F5777" s="263" t="s">
        <v>924</v>
      </c>
      <c r="G5777" s="289">
        <v>13.64</v>
      </c>
      <c r="H5777" s="263" t="s">
        <v>925</v>
      </c>
      <c r="I5777" s="289">
        <v>0</v>
      </c>
      <c r="J5777" s="263" t="s">
        <v>926</v>
      </c>
      <c r="K5777" s="289">
        <v>13.64</v>
      </c>
      <c r="O5777" s="46"/>
      <c r="P5777" s="46"/>
      <c r="Q5777" s="46"/>
      <c r="R5777" s="46"/>
      <c r="S5777" s="46"/>
      <c r="T5777" s="46"/>
      <c r="U5777" s="46"/>
      <c r="V5777" s="46"/>
      <c r="W5777" s="46"/>
      <c r="X5777" s="46"/>
      <c r="Y5777" s="46"/>
    </row>
    <row r="5778" spans="1:25" ht="15" customHeight="1" thickBot="1" x14ac:dyDescent="0.25">
      <c r="A5778" s="46"/>
      <c r="B5778" s="263"/>
      <c r="C5778" s="263"/>
      <c r="D5778" s="263"/>
      <c r="E5778" s="263"/>
      <c r="F5778" s="263" t="s">
        <v>927</v>
      </c>
      <c r="G5778" s="289">
        <v>3.53</v>
      </c>
      <c r="H5778" s="263"/>
      <c r="I5778" s="386" t="s">
        <v>928</v>
      </c>
      <c r="J5778" s="386"/>
      <c r="K5778" s="289">
        <v>20.53</v>
      </c>
      <c r="O5778" s="46"/>
      <c r="P5778" s="46"/>
      <c r="Q5778" s="46"/>
      <c r="R5778" s="46"/>
      <c r="S5778" s="46"/>
      <c r="T5778" s="46"/>
      <c r="U5778" s="46"/>
      <c r="V5778" s="46"/>
      <c r="W5778" s="46"/>
      <c r="X5778" s="46"/>
      <c r="Y5778" s="46"/>
    </row>
    <row r="5779" spans="1:25" ht="15" customHeight="1" thickTop="1" x14ac:dyDescent="0.2">
      <c r="A5779" s="46"/>
      <c r="B5779" s="278"/>
      <c r="C5779" s="278"/>
      <c r="D5779" s="278"/>
      <c r="E5779" s="278"/>
      <c r="F5779" s="278"/>
      <c r="G5779" s="278"/>
      <c r="H5779" s="278"/>
      <c r="I5779" s="278"/>
      <c r="J5779" s="278"/>
      <c r="K5779" s="278"/>
      <c r="O5779" s="46"/>
      <c r="P5779" s="46"/>
      <c r="Q5779" s="46"/>
      <c r="R5779" s="46"/>
      <c r="S5779" s="46"/>
      <c r="T5779" s="46"/>
      <c r="U5779" s="46"/>
      <c r="V5779" s="46"/>
      <c r="W5779" s="46"/>
      <c r="X5779" s="46"/>
      <c r="Y5779" s="46"/>
    </row>
    <row r="5780" spans="1:25" ht="15" customHeight="1" x14ac:dyDescent="0.2">
      <c r="A5780" s="46"/>
      <c r="B5780" s="259"/>
      <c r="C5780" s="267" t="s">
        <v>24</v>
      </c>
      <c r="D5780" s="259" t="s">
        <v>25</v>
      </c>
      <c r="E5780" s="259" t="s">
        <v>26</v>
      </c>
      <c r="F5780" s="387" t="s">
        <v>917</v>
      </c>
      <c r="G5780" s="387"/>
      <c r="H5780" s="271" t="s">
        <v>27</v>
      </c>
      <c r="I5780" s="267" t="s">
        <v>28</v>
      </c>
      <c r="J5780" s="267" t="s">
        <v>29</v>
      </c>
      <c r="K5780" s="267" t="s">
        <v>30</v>
      </c>
      <c r="O5780" s="46"/>
      <c r="P5780" s="46"/>
      <c r="Q5780" s="46"/>
      <c r="R5780" s="46"/>
      <c r="S5780" s="46"/>
      <c r="T5780" s="46"/>
      <c r="U5780" s="46"/>
      <c r="V5780" s="46"/>
      <c r="W5780" s="46"/>
      <c r="X5780" s="46"/>
      <c r="Y5780" s="46"/>
    </row>
    <row r="5781" spans="1:25" ht="15" customHeight="1" x14ac:dyDescent="0.2">
      <c r="A5781" s="46"/>
      <c r="B5781" s="260" t="s">
        <v>918</v>
      </c>
      <c r="C5781" s="275" t="s">
        <v>2640</v>
      </c>
      <c r="D5781" s="260" t="s">
        <v>47</v>
      </c>
      <c r="E5781" s="260" t="s">
        <v>2641</v>
      </c>
      <c r="F5781" s="388" t="s">
        <v>3970</v>
      </c>
      <c r="G5781" s="388"/>
      <c r="H5781" s="274" t="s">
        <v>950</v>
      </c>
      <c r="I5781" s="277">
        <v>1</v>
      </c>
      <c r="J5781" s="276">
        <v>34.07</v>
      </c>
      <c r="K5781" s="276">
        <v>34.07</v>
      </c>
      <c r="O5781" s="46"/>
      <c r="P5781" s="46"/>
      <c r="Q5781" s="46"/>
      <c r="R5781" s="46"/>
      <c r="S5781" s="46"/>
      <c r="T5781" s="46"/>
      <c r="U5781" s="46"/>
      <c r="V5781" s="46"/>
      <c r="W5781" s="46"/>
      <c r="X5781" s="46"/>
      <c r="Y5781" s="46"/>
    </row>
    <row r="5782" spans="1:25" ht="15" customHeight="1" x14ac:dyDescent="0.2">
      <c r="A5782" s="46"/>
      <c r="B5782" s="261" t="s">
        <v>953</v>
      </c>
      <c r="C5782" s="280" t="s">
        <v>2899</v>
      </c>
      <c r="D5782" s="261" t="s">
        <v>47</v>
      </c>
      <c r="E5782" s="261" t="s">
        <v>2900</v>
      </c>
      <c r="F5782" s="385" t="s">
        <v>3970</v>
      </c>
      <c r="G5782" s="385"/>
      <c r="H5782" s="279" t="s">
        <v>950</v>
      </c>
      <c r="I5782" s="282">
        <v>1</v>
      </c>
      <c r="J5782" s="281">
        <v>0.43</v>
      </c>
      <c r="K5782" s="281">
        <v>0.43</v>
      </c>
      <c r="O5782" s="46"/>
      <c r="P5782" s="46"/>
      <c r="Q5782" s="46"/>
      <c r="R5782" s="46"/>
      <c r="S5782" s="46"/>
      <c r="T5782" s="46"/>
      <c r="U5782" s="46"/>
      <c r="V5782" s="46"/>
      <c r="W5782" s="46"/>
      <c r="X5782" s="46"/>
      <c r="Y5782" s="46"/>
    </row>
    <row r="5783" spans="1:25" ht="15" customHeight="1" x14ac:dyDescent="0.2">
      <c r="A5783" s="46"/>
      <c r="B5783" s="262" t="s">
        <v>919</v>
      </c>
      <c r="C5783" s="284" t="s">
        <v>1856</v>
      </c>
      <c r="D5783" s="262" t="s">
        <v>47</v>
      </c>
      <c r="E5783" s="262" t="s">
        <v>1857</v>
      </c>
      <c r="F5783" s="389" t="s">
        <v>923</v>
      </c>
      <c r="G5783" s="389"/>
      <c r="H5783" s="283" t="s">
        <v>950</v>
      </c>
      <c r="I5783" s="286">
        <v>1</v>
      </c>
      <c r="J5783" s="285">
        <v>0.08</v>
      </c>
      <c r="K5783" s="285">
        <v>0.08</v>
      </c>
      <c r="O5783" s="46"/>
      <c r="P5783" s="46"/>
      <c r="Q5783" s="46"/>
      <c r="R5783" s="46"/>
      <c r="S5783" s="46"/>
      <c r="T5783" s="46"/>
      <c r="U5783" s="46"/>
      <c r="V5783" s="46"/>
      <c r="W5783" s="46"/>
      <c r="X5783" s="46"/>
      <c r="Y5783" s="46"/>
    </row>
    <row r="5784" spans="1:25" ht="15" customHeight="1" x14ac:dyDescent="0.2">
      <c r="A5784" s="46"/>
      <c r="B5784" s="262" t="s">
        <v>919</v>
      </c>
      <c r="C5784" s="284" t="s">
        <v>1858</v>
      </c>
      <c r="D5784" s="262" t="s">
        <v>47</v>
      </c>
      <c r="E5784" s="262" t="s">
        <v>1859</v>
      </c>
      <c r="F5784" s="389" t="s">
        <v>923</v>
      </c>
      <c r="G5784" s="389"/>
      <c r="H5784" s="283" t="s">
        <v>950</v>
      </c>
      <c r="I5784" s="286">
        <v>1</v>
      </c>
      <c r="J5784" s="285">
        <v>1.43</v>
      </c>
      <c r="K5784" s="285">
        <v>1.43</v>
      </c>
      <c r="O5784" s="46"/>
      <c r="P5784" s="46"/>
      <c r="Q5784" s="46"/>
      <c r="R5784" s="46"/>
      <c r="S5784" s="46"/>
      <c r="T5784" s="46"/>
      <c r="U5784" s="46"/>
      <c r="V5784" s="46"/>
      <c r="W5784" s="46"/>
      <c r="X5784" s="46"/>
      <c r="Y5784" s="46"/>
    </row>
    <row r="5785" spans="1:25" ht="15" customHeight="1" x14ac:dyDescent="0.2">
      <c r="A5785" s="46"/>
      <c r="B5785" s="262" t="s">
        <v>919</v>
      </c>
      <c r="C5785" s="284" t="s">
        <v>1866</v>
      </c>
      <c r="D5785" s="262" t="s">
        <v>47</v>
      </c>
      <c r="E5785" s="262" t="s">
        <v>1867</v>
      </c>
      <c r="F5785" s="389" t="s">
        <v>923</v>
      </c>
      <c r="G5785" s="389"/>
      <c r="H5785" s="283" t="s">
        <v>950</v>
      </c>
      <c r="I5785" s="286">
        <v>1</v>
      </c>
      <c r="J5785" s="285">
        <v>0.01</v>
      </c>
      <c r="K5785" s="285">
        <v>0.01</v>
      </c>
      <c r="O5785" s="46"/>
      <c r="P5785" s="46"/>
      <c r="Q5785" s="46"/>
      <c r="R5785" s="46"/>
      <c r="S5785" s="46"/>
      <c r="T5785" s="46"/>
      <c r="U5785" s="46"/>
      <c r="V5785" s="46"/>
      <c r="W5785" s="46"/>
      <c r="X5785" s="46"/>
      <c r="Y5785" s="46"/>
    </row>
    <row r="5786" spans="1:25" ht="15" customHeight="1" x14ac:dyDescent="0.2">
      <c r="A5786" s="46"/>
      <c r="B5786" s="262" t="s">
        <v>919</v>
      </c>
      <c r="C5786" s="284" t="s">
        <v>2901</v>
      </c>
      <c r="D5786" s="262" t="s">
        <v>47</v>
      </c>
      <c r="E5786" s="262" t="s">
        <v>2902</v>
      </c>
      <c r="F5786" s="389" t="s">
        <v>920</v>
      </c>
      <c r="G5786" s="389"/>
      <c r="H5786" s="283" t="s">
        <v>950</v>
      </c>
      <c r="I5786" s="286">
        <v>1</v>
      </c>
      <c r="J5786" s="285">
        <v>29.64</v>
      </c>
      <c r="K5786" s="285">
        <v>29.64</v>
      </c>
      <c r="O5786" s="46"/>
      <c r="P5786" s="46"/>
      <c r="Q5786" s="46"/>
      <c r="R5786" s="46"/>
      <c r="S5786" s="46"/>
      <c r="T5786" s="46"/>
      <c r="U5786" s="46"/>
      <c r="V5786" s="46"/>
      <c r="W5786" s="46"/>
      <c r="X5786" s="46"/>
      <c r="Y5786" s="46"/>
    </row>
    <row r="5787" spans="1:25" ht="15" customHeight="1" x14ac:dyDescent="0.2">
      <c r="A5787" s="46"/>
      <c r="B5787" s="262" t="s">
        <v>919</v>
      </c>
      <c r="C5787" s="284" t="s">
        <v>1874</v>
      </c>
      <c r="D5787" s="262" t="s">
        <v>47</v>
      </c>
      <c r="E5787" s="262" t="s">
        <v>1875</v>
      </c>
      <c r="F5787" s="389" t="s">
        <v>923</v>
      </c>
      <c r="G5787" s="389"/>
      <c r="H5787" s="283" t="s">
        <v>950</v>
      </c>
      <c r="I5787" s="286">
        <v>1</v>
      </c>
      <c r="J5787" s="285">
        <v>0.44</v>
      </c>
      <c r="K5787" s="285">
        <v>0.44</v>
      </c>
      <c r="O5787" s="46"/>
      <c r="P5787" s="46"/>
      <c r="Q5787" s="46"/>
      <c r="R5787" s="46"/>
      <c r="S5787" s="46"/>
      <c r="T5787" s="46"/>
      <c r="U5787" s="46"/>
      <c r="V5787" s="46"/>
      <c r="W5787" s="46"/>
      <c r="X5787" s="46"/>
      <c r="Y5787" s="46"/>
    </row>
    <row r="5788" spans="1:25" ht="15" customHeight="1" x14ac:dyDescent="0.2">
      <c r="A5788" s="46"/>
      <c r="B5788" s="262" t="s">
        <v>919</v>
      </c>
      <c r="C5788" s="284" t="s">
        <v>1864</v>
      </c>
      <c r="D5788" s="262" t="s">
        <v>47</v>
      </c>
      <c r="E5788" s="262" t="s">
        <v>1865</v>
      </c>
      <c r="F5788" s="389" t="s">
        <v>923</v>
      </c>
      <c r="G5788" s="389"/>
      <c r="H5788" s="283" t="s">
        <v>950</v>
      </c>
      <c r="I5788" s="286">
        <v>1</v>
      </c>
      <c r="J5788" s="285">
        <v>0.61</v>
      </c>
      <c r="K5788" s="285">
        <v>0.61</v>
      </c>
      <c r="O5788" s="46"/>
      <c r="P5788" s="46"/>
      <c r="Q5788" s="46"/>
      <c r="R5788" s="46"/>
      <c r="S5788" s="46"/>
      <c r="T5788" s="46"/>
      <c r="U5788" s="46"/>
      <c r="V5788" s="46"/>
      <c r="W5788" s="46"/>
      <c r="X5788" s="46"/>
      <c r="Y5788" s="46"/>
    </row>
    <row r="5789" spans="1:25" ht="15" customHeight="1" x14ac:dyDescent="0.2">
      <c r="A5789" s="46"/>
      <c r="B5789" s="262" t="s">
        <v>919</v>
      </c>
      <c r="C5789" s="284" t="s">
        <v>1870</v>
      </c>
      <c r="D5789" s="262" t="s">
        <v>47</v>
      </c>
      <c r="E5789" s="262" t="s">
        <v>1871</v>
      </c>
      <c r="F5789" s="389" t="s">
        <v>923</v>
      </c>
      <c r="G5789" s="389"/>
      <c r="H5789" s="283" t="s">
        <v>950</v>
      </c>
      <c r="I5789" s="286">
        <v>1</v>
      </c>
      <c r="J5789" s="285">
        <v>1.43</v>
      </c>
      <c r="K5789" s="285">
        <v>1.43</v>
      </c>
      <c r="O5789" s="46"/>
      <c r="P5789" s="46"/>
      <c r="Q5789" s="46"/>
      <c r="R5789" s="46"/>
      <c r="S5789" s="46"/>
      <c r="T5789" s="46"/>
      <c r="U5789" s="46"/>
      <c r="V5789" s="46"/>
      <c r="W5789" s="46"/>
      <c r="X5789" s="46"/>
      <c r="Y5789" s="46"/>
    </row>
    <row r="5790" spans="1:25" ht="15" customHeight="1" x14ac:dyDescent="0.2">
      <c r="A5790" s="46"/>
      <c r="B5790" s="263"/>
      <c r="C5790" s="263"/>
      <c r="D5790" s="263"/>
      <c r="E5790" s="263"/>
      <c r="F5790" s="263" t="s">
        <v>924</v>
      </c>
      <c r="G5790" s="289">
        <v>30.07</v>
      </c>
      <c r="H5790" s="263" t="s">
        <v>925</v>
      </c>
      <c r="I5790" s="289">
        <v>0</v>
      </c>
      <c r="J5790" s="263" t="s">
        <v>926</v>
      </c>
      <c r="K5790" s="289">
        <v>30.07</v>
      </c>
      <c r="O5790" s="46"/>
      <c r="P5790" s="46"/>
      <c r="Q5790" s="46"/>
      <c r="R5790" s="46"/>
      <c r="S5790" s="46"/>
      <c r="T5790" s="46"/>
      <c r="U5790" s="46"/>
      <c r="V5790" s="46"/>
      <c r="W5790" s="46"/>
      <c r="X5790" s="46"/>
      <c r="Y5790" s="46"/>
    </row>
    <row r="5791" spans="1:25" ht="15" customHeight="1" thickBot="1" x14ac:dyDescent="0.25">
      <c r="A5791" s="46"/>
      <c r="B5791" s="263"/>
      <c r="C5791" s="263"/>
      <c r="D5791" s="263"/>
      <c r="E5791" s="263"/>
      <c r="F5791" s="263" t="s">
        <v>927</v>
      </c>
      <c r="G5791" s="289">
        <v>7.08</v>
      </c>
      <c r="H5791" s="263"/>
      <c r="I5791" s="386" t="s">
        <v>928</v>
      </c>
      <c r="J5791" s="386"/>
      <c r="K5791" s="289">
        <v>41.15</v>
      </c>
      <c r="O5791" s="46"/>
      <c r="P5791" s="46"/>
      <c r="Q5791" s="46"/>
      <c r="R5791" s="46"/>
      <c r="S5791" s="46"/>
      <c r="T5791" s="46"/>
      <c r="U5791" s="46"/>
      <c r="V5791" s="46"/>
      <c r="W5791" s="46"/>
      <c r="X5791" s="46"/>
      <c r="Y5791" s="46"/>
    </row>
    <row r="5792" spans="1:25" ht="15" customHeight="1" thickTop="1" x14ac:dyDescent="0.2">
      <c r="A5792" s="46"/>
      <c r="B5792" s="278"/>
      <c r="C5792" s="278"/>
      <c r="D5792" s="278"/>
      <c r="E5792" s="278"/>
      <c r="F5792" s="278"/>
      <c r="G5792" s="278"/>
      <c r="H5792" s="278"/>
      <c r="I5792" s="278"/>
      <c r="J5792" s="278"/>
      <c r="K5792" s="278"/>
      <c r="O5792" s="46"/>
      <c r="P5792" s="46"/>
      <c r="Q5792" s="46"/>
      <c r="R5792" s="46"/>
      <c r="S5792" s="46"/>
      <c r="T5792" s="46"/>
      <c r="U5792" s="46"/>
      <c r="V5792" s="46"/>
      <c r="W5792" s="46"/>
      <c r="X5792" s="46"/>
      <c r="Y5792" s="46"/>
    </row>
    <row r="5793" spans="1:25" ht="15" customHeight="1" x14ac:dyDescent="0.2">
      <c r="A5793" s="46"/>
      <c r="B5793" s="259"/>
      <c r="C5793" s="267" t="s">
        <v>24</v>
      </c>
      <c r="D5793" s="259" t="s">
        <v>25</v>
      </c>
      <c r="E5793" s="259" t="s">
        <v>26</v>
      </c>
      <c r="F5793" s="387" t="s">
        <v>917</v>
      </c>
      <c r="G5793" s="387"/>
      <c r="H5793" s="271" t="s">
        <v>27</v>
      </c>
      <c r="I5793" s="267" t="s">
        <v>28</v>
      </c>
      <c r="J5793" s="267" t="s">
        <v>29</v>
      </c>
      <c r="K5793" s="267" t="s">
        <v>30</v>
      </c>
      <c r="O5793" s="46"/>
      <c r="P5793" s="46"/>
      <c r="Q5793" s="46"/>
      <c r="R5793" s="46"/>
      <c r="S5793" s="46"/>
      <c r="T5793" s="46"/>
      <c r="U5793" s="46"/>
      <c r="V5793" s="46"/>
      <c r="W5793" s="46"/>
      <c r="X5793" s="46"/>
      <c r="Y5793" s="46"/>
    </row>
    <row r="5794" spans="1:25" ht="15" customHeight="1" x14ac:dyDescent="0.2">
      <c r="A5794" s="46"/>
      <c r="B5794" s="260" t="s">
        <v>918</v>
      </c>
      <c r="C5794" s="275" t="s">
        <v>1236</v>
      </c>
      <c r="D5794" s="260" t="s">
        <v>47</v>
      </c>
      <c r="E5794" s="260" t="s">
        <v>1237</v>
      </c>
      <c r="F5794" s="388" t="s">
        <v>3970</v>
      </c>
      <c r="G5794" s="388"/>
      <c r="H5794" s="274" t="s">
        <v>950</v>
      </c>
      <c r="I5794" s="277">
        <v>1</v>
      </c>
      <c r="J5794" s="276">
        <v>27.38</v>
      </c>
      <c r="K5794" s="276">
        <v>27.38</v>
      </c>
      <c r="O5794" s="46"/>
      <c r="P5794" s="46"/>
      <c r="Q5794" s="46"/>
      <c r="R5794" s="46"/>
      <c r="S5794" s="46"/>
      <c r="T5794" s="46"/>
      <c r="U5794" s="46"/>
      <c r="V5794" s="46"/>
      <c r="W5794" s="46"/>
      <c r="X5794" s="46"/>
      <c r="Y5794" s="46"/>
    </row>
    <row r="5795" spans="1:25" ht="15" customHeight="1" x14ac:dyDescent="0.2">
      <c r="A5795" s="46"/>
      <c r="B5795" s="261" t="s">
        <v>953</v>
      </c>
      <c r="C5795" s="280" t="s">
        <v>2059</v>
      </c>
      <c r="D5795" s="261" t="s">
        <v>47</v>
      </c>
      <c r="E5795" s="261" t="s">
        <v>2060</v>
      </c>
      <c r="F5795" s="385" t="s">
        <v>3970</v>
      </c>
      <c r="G5795" s="385"/>
      <c r="H5795" s="279" t="s">
        <v>950</v>
      </c>
      <c r="I5795" s="282">
        <v>1</v>
      </c>
      <c r="J5795" s="281">
        <v>0.33</v>
      </c>
      <c r="K5795" s="281">
        <v>0.33</v>
      </c>
      <c r="O5795" s="46"/>
      <c r="P5795" s="46"/>
      <c r="Q5795" s="46"/>
      <c r="R5795" s="46"/>
      <c r="S5795" s="46"/>
      <c r="T5795" s="46"/>
      <c r="U5795" s="46"/>
      <c r="V5795" s="46"/>
      <c r="W5795" s="46"/>
      <c r="X5795" s="46"/>
      <c r="Y5795" s="46"/>
    </row>
    <row r="5796" spans="1:25" ht="15" customHeight="1" x14ac:dyDescent="0.2">
      <c r="A5796" s="46"/>
      <c r="B5796" s="262" t="s">
        <v>919</v>
      </c>
      <c r="C5796" s="284" t="s">
        <v>1854</v>
      </c>
      <c r="D5796" s="262" t="s">
        <v>47</v>
      </c>
      <c r="E5796" s="262" t="s">
        <v>1855</v>
      </c>
      <c r="F5796" s="389" t="s">
        <v>923</v>
      </c>
      <c r="G5796" s="389"/>
      <c r="H5796" s="283" t="s">
        <v>950</v>
      </c>
      <c r="I5796" s="286">
        <v>1</v>
      </c>
      <c r="J5796" s="285">
        <v>1.31</v>
      </c>
      <c r="K5796" s="285">
        <v>1.31</v>
      </c>
      <c r="O5796" s="46"/>
      <c r="P5796" s="46"/>
      <c r="Q5796" s="46"/>
      <c r="R5796" s="46"/>
      <c r="S5796" s="46"/>
      <c r="T5796" s="46"/>
      <c r="U5796" s="46"/>
      <c r="V5796" s="46"/>
      <c r="W5796" s="46"/>
      <c r="X5796" s="46"/>
      <c r="Y5796" s="46"/>
    </row>
    <row r="5797" spans="1:25" ht="15" customHeight="1" x14ac:dyDescent="0.2">
      <c r="A5797" s="46"/>
      <c r="B5797" s="262" t="s">
        <v>919</v>
      </c>
      <c r="C5797" s="284" t="s">
        <v>1866</v>
      </c>
      <c r="D5797" s="262" t="s">
        <v>47</v>
      </c>
      <c r="E5797" s="262" t="s">
        <v>1867</v>
      </c>
      <c r="F5797" s="389" t="s">
        <v>923</v>
      </c>
      <c r="G5797" s="389"/>
      <c r="H5797" s="283" t="s">
        <v>950</v>
      </c>
      <c r="I5797" s="286">
        <v>1</v>
      </c>
      <c r="J5797" s="285">
        <v>0.01</v>
      </c>
      <c r="K5797" s="285">
        <v>0.01</v>
      </c>
      <c r="O5797" s="46"/>
      <c r="P5797" s="46"/>
      <c r="Q5797" s="46"/>
      <c r="R5797" s="46"/>
      <c r="S5797" s="46"/>
      <c r="T5797" s="46"/>
      <c r="U5797" s="46"/>
      <c r="V5797" s="46"/>
      <c r="W5797" s="46"/>
      <c r="X5797" s="46"/>
      <c r="Y5797" s="46"/>
    </row>
    <row r="5798" spans="1:25" ht="15" customHeight="1" x14ac:dyDescent="0.2">
      <c r="A5798" s="46"/>
      <c r="B5798" s="262" t="s">
        <v>919</v>
      </c>
      <c r="C5798" s="284" t="s">
        <v>1864</v>
      </c>
      <c r="D5798" s="262" t="s">
        <v>47</v>
      </c>
      <c r="E5798" s="262" t="s">
        <v>1865</v>
      </c>
      <c r="F5798" s="389" t="s">
        <v>923</v>
      </c>
      <c r="G5798" s="389"/>
      <c r="H5798" s="283" t="s">
        <v>950</v>
      </c>
      <c r="I5798" s="286">
        <v>1</v>
      </c>
      <c r="J5798" s="285">
        <v>0.61</v>
      </c>
      <c r="K5798" s="285">
        <v>0.61</v>
      </c>
      <c r="O5798" s="46"/>
      <c r="P5798" s="46"/>
      <c r="Q5798" s="46"/>
      <c r="R5798" s="46"/>
      <c r="S5798" s="46"/>
      <c r="T5798" s="46"/>
      <c r="U5798" s="46"/>
      <c r="V5798" s="46"/>
      <c r="W5798" s="46"/>
      <c r="X5798" s="46"/>
      <c r="Y5798" s="46"/>
    </row>
    <row r="5799" spans="1:25" ht="15" customHeight="1" x14ac:dyDescent="0.2">
      <c r="A5799" s="46"/>
      <c r="B5799" s="262" t="s">
        <v>919</v>
      </c>
      <c r="C5799" s="284" t="s">
        <v>1858</v>
      </c>
      <c r="D5799" s="262" t="s">
        <v>47</v>
      </c>
      <c r="E5799" s="262" t="s">
        <v>1859</v>
      </c>
      <c r="F5799" s="389" t="s">
        <v>923</v>
      </c>
      <c r="G5799" s="389"/>
      <c r="H5799" s="283" t="s">
        <v>950</v>
      </c>
      <c r="I5799" s="286">
        <v>1</v>
      </c>
      <c r="J5799" s="285">
        <v>1.43</v>
      </c>
      <c r="K5799" s="285">
        <v>1.43</v>
      </c>
      <c r="O5799" s="46"/>
      <c r="P5799" s="46"/>
      <c r="Q5799" s="46"/>
      <c r="R5799" s="46"/>
      <c r="S5799" s="46"/>
      <c r="T5799" s="46"/>
      <c r="U5799" s="46"/>
      <c r="V5799" s="46"/>
      <c r="W5799" s="46"/>
      <c r="X5799" s="46"/>
      <c r="Y5799" s="46"/>
    </row>
    <row r="5800" spans="1:25" ht="15" customHeight="1" x14ac:dyDescent="0.2">
      <c r="A5800" s="46"/>
      <c r="B5800" s="262" t="s">
        <v>919</v>
      </c>
      <c r="C5800" s="284" t="s">
        <v>1856</v>
      </c>
      <c r="D5800" s="262" t="s">
        <v>47</v>
      </c>
      <c r="E5800" s="262" t="s">
        <v>1857</v>
      </c>
      <c r="F5800" s="389" t="s">
        <v>923</v>
      </c>
      <c r="G5800" s="389"/>
      <c r="H5800" s="283" t="s">
        <v>950</v>
      </c>
      <c r="I5800" s="286">
        <v>1</v>
      </c>
      <c r="J5800" s="285">
        <v>0.08</v>
      </c>
      <c r="K5800" s="285">
        <v>0.08</v>
      </c>
      <c r="O5800" s="46"/>
      <c r="P5800" s="46"/>
      <c r="Q5800" s="46"/>
      <c r="R5800" s="46"/>
      <c r="S5800" s="46"/>
      <c r="T5800" s="46"/>
      <c r="U5800" s="46"/>
      <c r="V5800" s="46"/>
      <c r="W5800" s="46"/>
      <c r="X5800" s="46"/>
      <c r="Y5800" s="46"/>
    </row>
    <row r="5801" spans="1:25" ht="15" customHeight="1" x14ac:dyDescent="0.2">
      <c r="A5801" s="46"/>
      <c r="B5801" s="262" t="s">
        <v>919</v>
      </c>
      <c r="C5801" s="284" t="s">
        <v>2061</v>
      </c>
      <c r="D5801" s="262" t="s">
        <v>47</v>
      </c>
      <c r="E5801" s="262" t="s">
        <v>2062</v>
      </c>
      <c r="F5801" s="389" t="s">
        <v>920</v>
      </c>
      <c r="G5801" s="389"/>
      <c r="H5801" s="283" t="s">
        <v>950</v>
      </c>
      <c r="I5801" s="286">
        <v>1</v>
      </c>
      <c r="J5801" s="285">
        <v>22.83</v>
      </c>
      <c r="K5801" s="285">
        <v>22.83</v>
      </c>
      <c r="O5801" s="46"/>
      <c r="P5801" s="46"/>
      <c r="Q5801" s="46"/>
      <c r="R5801" s="46"/>
      <c r="S5801" s="46"/>
      <c r="T5801" s="46"/>
      <c r="U5801" s="46"/>
      <c r="V5801" s="46"/>
      <c r="W5801" s="46"/>
      <c r="X5801" s="46"/>
      <c r="Y5801" s="46"/>
    </row>
    <row r="5802" spans="1:25" ht="15" customHeight="1" x14ac:dyDescent="0.2">
      <c r="A5802" s="46"/>
      <c r="B5802" s="262" t="s">
        <v>919</v>
      </c>
      <c r="C5802" s="284" t="s">
        <v>1862</v>
      </c>
      <c r="D5802" s="262" t="s">
        <v>47</v>
      </c>
      <c r="E5802" s="262" t="s">
        <v>1863</v>
      </c>
      <c r="F5802" s="389" t="s">
        <v>923</v>
      </c>
      <c r="G5802" s="389"/>
      <c r="H5802" s="283" t="s">
        <v>950</v>
      </c>
      <c r="I5802" s="286">
        <v>1</v>
      </c>
      <c r="J5802" s="285">
        <v>0.78</v>
      </c>
      <c r="K5802" s="285">
        <v>0.78</v>
      </c>
      <c r="O5802" s="46"/>
      <c r="P5802" s="46"/>
      <c r="Q5802" s="46"/>
      <c r="R5802" s="46"/>
      <c r="S5802" s="46"/>
      <c r="T5802" s="46"/>
      <c r="U5802" s="46"/>
      <c r="V5802" s="46"/>
      <c r="W5802" s="46"/>
      <c r="X5802" s="46"/>
      <c r="Y5802" s="46"/>
    </row>
    <row r="5803" spans="1:25" ht="15" customHeight="1" x14ac:dyDescent="0.2">
      <c r="A5803" s="46"/>
      <c r="B5803" s="263"/>
      <c r="C5803" s="263"/>
      <c r="D5803" s="263"/>
      <c r="E5803" s="263"/>
      <c r="F5803" s="263" t="s">
        <v>924</v>
      </c>
      <c r="G5803" s="289">
        <v>23.16</v>
      </c>
      <c r="H5803" s="263" t="s">
        <v>925</v>
      </c>
      <c r="I5803" s="289">
        <v>0</v>
      </c>
      <c r="J5803" s="263" t="s">
        <v>926</v>
      </c>
      <c r="K5803" s="289">
        <v>23.16</v>
      </c>
      <c r="O5803" s="46"/>
      <c r="P5803" s="46"/>
      <c r="Q5803" s="46"/>
      <c r="R5803" s="46"/>
      <c r="S5803" s="46"/>
      <c r="T5803" s="46"/>
      <c r="U5803" s="46"/>
      <c r="V5803" s="46"/>
      <c r="W5803" s="46"/>
      <c r="X5803" s="46"/>
      <c r="Y5803" s="46"/>
    </row>
    <row r="5804" spans="1:25" ht="15" customHeight="1" thickBot="1" x14ac:dyDescent="0.25">
      <c r="A5804" s="46"/>
      <c r="B5804" s="263"/>
      <c r="C5804" s="263"/>
      <c r="D5804" s="263"/>
      <c r="E5804" s="263"/>
      <c r="F5804" s="263" t="s">
        <v>927</v>
      </c>
      <c r="G5804" s="289">
        <v>5.69</v>
      </c>
      <c r="H5804" s="263"/>
      <c r="I5804" s="386" t="s">
        <v>928</v>
      </c>
      <c r="J5804" s="386"/>
      <c r="K5804" s="289">
        <v>33.07</v>
      </c>
      <c r="O5804" s="46"/>
      <c r="P5804" s="46"/>
      <c r="Q5804" s="46"/>
      <c r="R5804" s="46"/>
      <c r="S5804" s="46"/>
      <c r="T5804" s="46"/>
      <c r="U5804" s="46"/>
      <c r="V5804" s="46"/>
      <c r="W5804" s="46"/>
      <c r="X5804" s="46"/>
      <c r="Y5804" s="46"/>
    </row>
    <row r="5805" spans="1:25" ht="15" customHeight="1" thickTop="1" x14ac:dyDescent="0.2">
      <c r="A5805" s="46"/>
      <c r="B5805" s="278"/>
      <c r="C5805" s="278"/>
      <c r="D5805" s="278"/>
      <c r="E5805" s="278"/>
      <c r="F5805" s="278"/>
      <c r="G5805" s="278"/>
      <c r="H5805" s="278"/>
      <c r="I5805" s="278"/>
      <c r="J5805" s="278"/>
      <c r="K5805" s="278"/>
      <c r="O5805" s="46"/>
      <c r="P5805" s="46"/>
      <c r="Q5805" s="46"/>
      <c r="R5805" s="46"/>
      <c r="S5805" s="46"/>
      <c r="T5805" s="46"/>
      <c r="U5805" s="46"/>
      <c r="V5805" s="46"/>
      <c r="W5805" s="46"/>
      <c r="X5805" s="46"/>
      <c r="Y5805" s="46"/>
    </row>
    <row r="5806" spans="1:25" ht="15" customHeight="1" x14ac:dyDescent="0.2">
      <c r="A5806" s="46"/>
      <c r="B5806" s="259"/>
      <c r="C5806" s="267" t="s">
        <v>24</v>
      </c>
      <c r="D5806" s="259" t="s">
        <v>25</v>
      </c>
      <c r="E5806" s="259" t="s">
        <v>26</v>
      </c>
      <c r="F5806" s="387" t="s">
        <v>917</v>
      </c>
      <c r="G5806" s="387"/>
      <c r="H5806" s="271" t="s">
        <v>27</v>
      </c>
      <c r="I5806" s="267" t="s">
        <v>28</v>
      </c>
      <c r="J5806" s="267" t="s">
        <v>29</v>
      </c>
      <c r="K5806" s="267" t="s">
        <v>30</v>
      </c>
      <c r="O5806" s="46"/>
      <c r="P5806" s="46"/>
      <c r="Q5806" s="46"/>
      <c r="R5806" s="46"/>
      <c r="S5806" s="46"/>
      <c r="T5806" s="46"/>
      <c r="U5806" s="46"/>
      <c r="V5806" s="46"/>
      <c r="W5806" s="46"/>
      <c r="X5806" s="46"/>
      <c r="Y5806" s="46"/>
    </row>
    <row r="5807" spans="1:25" ht="15" customHeight="1" x14ac:dyDescent="0.2">
      <c r="A5807" s="46"/>
      <c r="B5807" s="260" t="s">
        <v>918</v>
      </c>
      <c r="C5807" s="275" t="s">
        <v>2754</v>
      </c>
      <c r="D5807" s="260" t="s">
        <v>47</v>
      </c>
      <c r="E5807" s="260" t="s">
        <v>2755</v>
      </c>
      <c r="F5807" s="388" t="s">
        <v>3970</v>
      </c>
      <c r="G5807" s="388"/>
      <c r="H5807" s="274" t="s">
        <v>950</v>
      </c>
      <c r="I5807" s="277">
        <v>1</v>
      </c>
      <c r="J5807" s="276">
        <v>43.17</v>
      </c>
      <c r="K5807" s="276">
        <v>43.17</v>
      </c>
      <c r="O5807" s="46"/>
      <c r="P5807" s="46"/>
      <c r="Q5807" s="46"/>
      <c r="R5807" s="46"/>
      <c r="S5807" s="46"/>
      <c r="T5807" s="46"/>
      <c r="U5807" s="46"/>
      <c r="V5807" s="46"/>
      <c r="W5807" s="46"/>
      <c r="X5807" s="46"/>
      <c r="Y5807" s="46"/>
    </row>
    <row r="5808" spans="1:25" ht="15" customHeight="1" x14ac:dyDescent="0.2">
      <c r="A5808" s="46"/>
      <c r="B5808" s="261" t="s">
        <v>953</v>
      </c>
      <c r="C5808" s="280" t="s">
        <v>2903</v>
      </c>
      <c r="D5808" s="261" t="s">
        <v>47</v>
      </c>
      <c r="E5808" s="261" t="s">
        <v>2904</v>
      </c>
      <c r="F5808" s="385" t="s">
        <v>3970</v>
      </c>
      <c r="G5808" s="385"/>
      <c r="H5808" s="279" t="s">
        <v>950</v>
      </c>
      <c r="I5808" s="282">
        <v>1</v>
      </c>
      <c r="J5808" s="281">
        <v>1.04</v>
      </c>
      <c r="K5808" s="281">
        <v>1.04</v>
      </c>
      <c r="O5808" s="46"/>
      <c r="P5808" s="46"/>
      <c r="Q5808" s="46"/>
      <c r="R5808" s="46"/>
      <c r="S5808" s="46"/>
      <c r="T5808" s="46"/>
      <c r="U5808" s="46"/>
      <c r="V5808" s="46"/>
      <c r="W5808" s="46"/>
      <c r="X5808" s="46"/>
      <c r="Y5808" s="46"/>
    </row>
    <row r="5809" spans="1:25" ht="15" customHeight="1" x14ac:dyDescent="0.2">
      <c r="A5809" s="46"/>
      <c r="B5809" s="262" t="s">
        <v>919</v>
      </c>
      <c r="C5809" s="284" t="s">
        <v>1856</v>
      </c>
      <c r="D5809" s="262" t="s">
        <v>47</v>
      </c>
      <c r="E5809" s="262" t="s">
        <v>1857</v>
      </c>
      <c r="F5809" s="389" t="s">
        <v>923</v>
      </c>
      <c r="G5809" s="389"/>
      <c r="H5809" s="283" t="s">
        <v>950</v>
      </c>
      <c r="I5809" s="286">
        <v>1</v>
      </c>
      <c r="J5809" s="285">
        <v>0.08</v>
      </c>
      <c r="K5809" s="285">
        <v>0.08</v>
      </c>
      <c r="O5809" s="46"/>
      <c r="P5809" s="46"/>
      <c r="Q5809" s="46"/>
      <c r="R5809" s="46"/>
      <c r="S5809" s="46"/>
      <c r="T5809" s="46"/>
      <c r="U5809" s="46"/>
      <c r="V5809" s="46"/>
      <c r="W5809" s="46"/>
      <c r="X5809" s="46"/>
      <c r="Y5809" s="46"/>
    </row>
    <row r="5810" spans="1:25" ht="15" customHeight="1" x14ac:dyDescent="0.2">
      <c r="A5810" s="46"/>
      <c r="B5810" s="262" t="s">
        <v>919</v>
      </c>
      <c r="C5810" s="284" t="s">
        <v>1858</v>
      </c>
      <c r="D5810" s="262" t="s">
        <v>47</v>
      </c>
      <c r="E5810" s="262" t="s">
        <v>1859</v>
      </c>
      <c r="F5810" s="389" t="s">
        <v>923</v>
      </c>
      <c r="G5810" s="389"/>
      <c r="H5810" s="283" t="s">
        <v>950</v>
      </c>
      <c r="I5810" s="286">
        <v>1</v>
      </c>
      <c r="J5810" s="285">
        <v>1.43</v>
      </c>
      <c r="K5810" s="285">
        <v>1.43</v>
      </c>
      <c r="O5810" s="46"/>
      <c r="P5810" s="46"/>
      <c r="Q5810" s="46"/>
      <c r="R5810" s="46"/>
      <c r="S5810" s="46"/>
      <c r="T5810" s="46"/>
      <c r="U5810" s="46"/>
      <c r="V5810" s="46"/>
      <c r="W5810" s="46"/>
      <c r="X5810" s="46"/>
      <c r="Y5810" s="46"/>
    </row>
    <row r="5811" spans="1:25" ht="15" customHeight="1" x14ac:dyDescent="0.2">
      <c r="A5811" s="46"/>
      <c r="B5811" s="262" t="s">
        <v>919</v>
      </c>
      <c r="C5811" s="284" t="s">
        <v>2905</v>
      </c>
      <c r="D5811" s="262" t="s">
        <v>47</v>
      </c>
      <c r="E5811" s="262" t="s">
        <v>2906</v>
      </c>
      <c r="F5811" s="389" t="s">
        <v>920</v>
      </c>
      <c r="G5811" s="389"/>
      <c r="H5811" s="283" t="s">
        <v>950</v>
      </c>
      <c r="I5811" s="286">
        <v>1</v>
      </c>
      <c r="J5811" s="285">
        <v>37.880000000000003</v>
      </c>
      <c r="K5811" s="285">
        <v>37.880000000000003</v>
      </c>
      <c r="O5811" s="46"/>
      <c r="P5811" s="46"/>
      <c r="Q5811" s="46"/>
      <c r="R5811" s="46"/>
      <c r="S5811" s="46"/>
      <c r="T5811" s="46"/>
      <c r="U5811" s="46"/>
      <c r="V5811" s="46"/>
      <c r="W5811" s="46"/>
      <c r="X5811" s="46"/>
      <c r="Y5811" s="46"/>
    </row>
    <row r="5812" spans="1:25" ht="15" customHeight="1" x14ac:dyDescent="0.2">
      <c r="A5812" s="46"/>
      <c r="B5812" s="262" t="s">
        <v>919</v>
      </c>
      <c r="C5812" s="284" t="s">
        <v>1932</v>
      </c>
      <c r="D5812" s="262" t="s">
        <v>47</v>
      </c>
      <c r="E5812" s="262" t="s">
        <v>1933</v>
      </c>
      <c r="F5812" s="389" t="s">
        <v>923</v>
      </c>
      <c r="G5812" s="389"/>
      <c r="H5812" s="283" t="s">
        <v>950</v>
      </c>
      <c r="I5812" s="286">
        <v>1</v>
      </c>
      <c r="J5812" s="285">
        <v>0.86</v>
      </c>
      <c r="K5812" s="285">
        <v>0.86</v>
      </c>
      <c r="O5812" s="46"/>
      <c r="P5812" s="46"/>
      <c r="Q5812" s="46"/>
      <c r="R5812" s="46"/>
      <c r="S5812" s="46"/>
      <c r="T5812" s="46"/>
      <c r="U5812" s="46"/>
      <c r="V5812" s="46"/>
      <c r="W5812" s="46"/>
      <c r="X5812" s="46"/>
      <c r="Y5812" s="46"/>
    </row>
    <row r="5813" spans="1:25" ht="15" customHeight="1" x14ac:dyDescent="0.2">
      <c r="A5813" s="46"/>
      <c r="B5813" s="262" t="s">
        <v>919</v>
      </c>
      <c r="C5813" s="284" t="s">
        <v>1864</v>
      </c>
      <c r="D5813" s="262" t="s">
        <v>47</v>
      </c>
      <c r="E5813" s="262" t="s">
        <v>1865</v>
      </c>
      <c r="F5813" s="389" t="s">
        <v>923</v>
      </c>
      <c r="G5813" s="389"/>
      <c r="H5813" s="283" t="s">
        <v>950</v>
      </c>
      <c r="I5813" s="286">
        <v>1</v>
      </c>
      <c r="J5813" s="285">
        <v>0.61</v>
      </c>
      <c r="K5813" s="285">
        <v>0.61</v>
      </c>
      <c r="O5813" s="46"/>
      <c r="P5813" s="46"/>
      <c r="Q5813" s="46"/>
      <c r="R5813" s="46"/>
      <c r="S5813" s="46"/>
      <c r="T5813" s="46"/>
      <c r="U5813" s="46"/>
      <c r="V5813" s="46"/>
      <c r="W5813" s="46"/>
      <c r="X5813" s="46"/>
      <c r="Y5813" s="46"/>
    </row>
    <row r="5814" spans="1:25" ht="15" customHeight="1" x14ac:dyDescent="0.2">
      <c r="A5814" s="46"/>
      <c r="B5814" s="262" t="s">
        <v>919</v>
      </c>
      <c r="C5814" s="284" t="s">
        <v>1866</v>
      </c>
      <c r="D5814" s="262" t="s">
        <v>47</v>
      </c>
      <c r="E5814" s="262" t="s">
        <v>1867</v>
      </c>
      <c r="F5814" s="389" t="s">
        <v>923</v>
      </c>
      <c r="G5814" s="389"/>
      <c r="H5814" s="283" t="s">
        <v>950</v>
      </c>
      <c r="I5814" s="286">
        <v>1</v>
      </c>
      <c r="J5814" s="285">
        <v>0.01</v>
      </c>
      <c r="K5814" s="285">
        <v>0.01</v>
      </c>
      <c r="O5814" s="46"/>
      <c r="P5814" s="46"/>
      <c r="Q5814" s="46"/>
      <c r="R5814" s="46"/>
      <c r="S5814" s="46"/>
      <c r="T5814" s="46"/>
      <c r="U5814" s="46"/>
      <c r="V5814" s="46"/>
      <c r="W5814" s="46"/>
      <c r="X5814" s="46"/>
      <c r="Y5814" s="46"/>
    </row>
    <row r="5815" spans="1:25" ht="15" customHeight="1" x14ac:dyDescent="0.2">
      <c r="A5815" s="46"/>
      <c r="B5815" s="262" t="s">
        <v>919</v>
      </c>
      <c r="C5815" s="284" t="s">
        <v>1930</v>
      </c>
      <c r="D5815" s="262" t="s">
        <v>47</v>
      </c>
      <c r="E5815" s="262" t="s">
        <v>1931</v>
      </c>
      <c r="F5815" s="389" t="s">
        <v>923</v>
      </c>
      <c r="G5815" s="389"/>
      <c r="H5815" s="283" t="s">
        <v>950</v>
      </c>
      <c r="I5815" s="286">
        <v>1</v>
      </c>
      <c r="J5815" s="285">
        <v>1.26</v>
      </c>
      <c r="K5815" s="285">
        <v>1.26</v>
      </c>
      <c r="O5815" s="46"/>
      <c r="P5815" s="46"/>
      <c r="Q5815" s="46"/>
      <c r="R5815" s="46"/>
      <c r="S5815" s="46"/>
      <c r="T5815" s="46"/>
      <c r="U5815" s="46"/>
      <c r="V5815" s="46"/>
      <c r="W5815" s="46"/>
      <c r="X5815" s="46"/>
      <c r="Y5815" s="46"/>
    </row>
    <row r="5816" spans="1:25" ht="15" customHeight="1" x14ac:dyDescent="0.2">
      <c r="A5816" s="46"/>
      <c r="B5816" s="263"/>
      <c r="C5816" s="263"/>
      <c r="D5816" s="263"/>
      <c r="E5816" s="263"/>
      <c r="F5816" s="263" t="s">
        <v>924</v>
      </c>
      <c r="G5816" s="289">
        <v>38.92</v>
      </c>
      <c r="H5816" s="263" t="s">
        <v>925</v>
      </c>
      <c r="I5816" s="289">
        <v>0</v>
      </c>
      <c r="J5816" s="263" t="s">
        <v>926</v>
      </c>
      <c r="K5816" s="289">
        <v>38.92</v>
      </c>
      <c r="O5816" s="46"/>
      <c r="P5816" s="46"/>
      <c r="Q5816" s="46"/>
      <c r="R5816" s="46"/>
      <c r="S5816" s="46"/>
      <c r="T5816" s="46"/>
      <c r="U5816" s="46"/>
      <c r="V5816" s="46"/>
      <c r="W5816" s="46"/>
      <c r="X5816" s="46"/>
      <c r="Y5816" s="46"/>
    </row>
    <row r="5817" spans="1:25" ht="15" customHeight="1" thickBot="1" x14ac:dyDescent="0.25">
      <c r="A5817" s="46"/>
      <c r="B5817" s="263"/>
      <c r="C5817" s="263"/>
      <c r="D5817" s="263"/>
      <c r="E5817" s="263"/>
      <c r="F5817" s="263" t="s">
        <v>927</v>
      </c>
      <c r="G5817" s="289">
        <v>8.98</v>
      </c>
      <c r="H5817" s="263"/>
      <c r="I5817" s="386" t="s">
        <v>928</v>
      </c>
      <c r="J5817" s="386"/>
      <c r="K5817" s="289">
        <v>52.15</v>
      </c>
      <c r="O5817" s="46"/>
      <c r="P5817" s="46"/>
      <c r="Q5817" s="46"/>
      <c r="R5817" s="46"/>
      <c r="S5817" s="46"/>
      <c r="T5817" s="46"/>
      <c r="U5817" s="46"/>
      <c r="V5817" s="46"/>
      <c r="W5817" s="46"/>
      <c r="X5817" s="46"/>
      <c r="Y5817" s="46"/>
    </row>
    <row r="5818" spans="1:25" ht="15" customHeight="1" thickTop="1" x14ac:dyDescent="0.2">
      <c r="A5818" s="46"/>
      <c r="B5818" s="278"/>
      <c r="C5818" s="278"/>
      <c r="D5818" s="278"/>
      <c r="E5818" s="278"/>
      <c r="F5818" s="278"/>
      <c r="G5818" s="278"/>
      <c r="H5818" s="278"/>
      <c r="I5818" s="278"/>
      <c r="J5818" s="278"/>
      <c r="K5818" s="278"/>
      <c r="O5818" s="46"/>
      <c r="P5818" s="46"/>
      <c r="Q5818" s="46"/>
      <c r="R5818" s="46"/>
      <c r="S5818" s="46"/>
      <c r="T5818" s="46"/>
      <c r="U5818" s="46"/>
      <c r="V5818" s="46"/>
      <c r="W5818" s="46"/>
      <c r="X5818" s="46"/>
      <c r="Y5818" s="46"/>
    </row>
    <row r="5819" spans="1:25" ht="15" customHeight="1" x14ac:dyDescent="0.2">
      <c r="A5819" s="46"/>
      <c r="B5819" s="259"/>
      <c r="C5819" s="267" t="s">
        <v>24</v>
      </c>
      <c r="D5819" s="259" t="s">
        <v>25</v>
      </c>
      <c r="E5819" s="259" t="s">
        <v>26</v>
      </c>
      <c r="F5819" s="387" t="s">
        <v>917</v>
      </c>
      <c r="G5819" s="387"/>
      <c r="H5819" s="271" t="s">
        <v>27</v>
      </c>
      <c r="I5819" s="267" t="s">
        <v>28</v>
      </c>
      <c r="J5819" s="267" t="s">
        <v>29</v>
      </c>
      <c r="K5819" s="267" t="s">
        <v>30</v>
      </c>
      <c r="O5819" s="46"/>
      <c r="P5819" s="46"/>
      <c r="Q5819" s="46"/>
      <c r="R5819" s="46"/>
      <c r="S5819" s="46"/>
      <c r="T5819" s="46"/>
      <c r="U5819" s="46"/>
      <c r="V5819" s="46"/>
      <c r="W5819" s="46"/>
      <c r="X5819" s="46"/>
      <c r="Y5819" s="46"/>
    </row>
    <row r="5820" spans="1:25" ht="15" customHeight="1" x14ac:dyDescent="0.2">
      <c r="A5820" s="46"/>
      <c r="B5820" s="260" t="s">
        <v>918</v>
      </c>
      <c r="C5820" s="275" t="s">
        <v>2765</v>
      </c>
      <c r="D5820" s="260" t="s">
        <v>47</v>
      </c>
      <c r="E5820" s="260" t="s">
        <v>2766</v>
      </c>
      <c r="F5820" s="388" t="s">
        <v>3970</v>
      </c>
      <c r="G5820" s="388"/>
      <c r="H5820" s="274" t="s">
        <v>950</v>
      </c>
      <c r="I5820" s="277">
        <v>1</v>
      </c>
      <c r="J5820" s="276">
        <v>25.16</v>
      </c>
      <c r="K5820" s="276">
        <v>25.16</v>
      </c>
      <c r="O5820" s="46"/>
      <c r="P5820" s="46"/>
      <c r="Q5820" s="46"/>
      <c r="R5820" s="46"/>
      <c r="S5820" s="46"/>
      <c r="T5820" s="46"/>
      <c r="U5820" s="46"/>
      <c r="V5820" s="46"/>
      <c r="W5820" s="46"/>
      <c r="X5820" s="46"/>
      <c r="Y5820" s="46"/>
    </row>
    <row r="5821" spans="1:25" ht="15" customHeight="1" x14ac:dyDescent="0.2">
      <c r="A5821" s="46"/>
      <c r="B5821" s="261" t="s">
        <v>953</v>
      </c>
      <c r="C5821" s="280" t="s">
        <v>2907</v>
      </c>
      <c r="D5821" s="261" t="s">
        <v>47</v>
      </c>
      <c r="E5821" s="261" t="s">
        <v>2908</v>
      </c>
      <c r="F5821" s="385" t="s">
        <v>3970</v>
      </c>
      <c r="G5821" s="385"/>
      <c r="H5821" s="279" t="s">
        <v>950</v>
      </c>
      <c r="I5821" s="282">
        <v>1</v>
      </c>
      <c r="J5821" s="281">
        <v>0.32</v>
      </c>
      <c r="K5821" s="281">
        <v>0.32</v>
      </c>
      <c r="O5821" s="46"/>
      <c r="P5821" s="46"/>
      <c r="Q5821" s="46"/>
      <c r="R5821" s="46"/>
      <c r="S5821" s="46"/>
      <c r="T5821" s="46"/>
      <c r="U5821" s="46"/>
      <c r="V5821" s="46"/>
      <c r="W5821" s="46"/>
      <c r="X5821" s="46"/>
      <c r="Y5821" s="46"/>
    </row>
    <row r="5822" spans="1:25" ht="15" customHeight="1" x14ac:dyDescent="0.2">
      <c r="A5822" s="46"/>
      <c r="B5822" s="262" t="s">
        <v>919</v>
      </c>
      <c r="C5822" s="284" t="s">
        <v>1864</v>
      </c>
      <c r="D5822" s="262" t="s">
        <v>47</v>
      </c>
      <c r="E5822" s="262" t="s">
        <v>1865</v>
      </c>
      <c r="F5822" s="389" t="s">
        <v>923</v>
      </c>
      <c r="G5822" s="389"/>
      <c r="H5822" s="283" t="s">
        <v>950</v>
      </c>
      <c r="I5822" s="286">
        <v>1</v>
      </c>
      <c r="J5822" s="285">
        <v>0.61</v>
      </c>
      <c r="K5822" s="285">
        <v>0.61</v>
      </c>
      <c r="O5822" s="46"/>
      <c r="P5822" s="46"/>
      <c r="Q5822" s="46"/>
      <c r="R5822" s="46"/>
      <c r="S5822" s="46"/>
      <c r="T5822" s="46"/>
      <c r="U5822" s="46"/>
      <c r="V5822" s="46"/>
      <c r="W5822" s="46"/>
      <c r="X5822" s="46"/>
      <c r="Y5822" s="46"/>
    </row>
    <row r="5823" spans="1:25" ht="15" customHeight="1" x14ac:dyDescent="0.2">
      <c r="A5823" s="46"/>
      <c r="B5823" s="262" t="s">
        <v>919</v>
      </c>
      <c r="C5823" s="284" t="s">
        <v>2909</v>
      </c>
      <c r="D5823" s="262" t="s">
        <v>47</v>
      </c>
      <c r="E5823" s="262" t="s">
        <v>2910</v>
      </c>
      <c r="F5823" s="389" t="s">
        <v>920</v>
      </c>
      <c r="G5823" s="389"/>
      <c r="H5823" s="283" t="s">
        <v>950</v>
      </c>
      <c r="I5823" s="286">
        <v>1</v>
      </c>
      <c r="J5823" s="285">
        <v>21.81</v>
      </c>
      <c r="K5823" s="285">
        <v>21.81</v>
      </c>
      <c r="O5823" s="46"/>
      <c r="P5823" s="46"/>
      <c r="Q5823" s="46"/>
      <c r="R5823" s="46"/>
      <c r="S5823" s="46"/>
      <c r="T5823" s="46"/>
      <c r="U5823" s="46"/>
      <c r="V5823" s="46"/>
      <c r="W5823" s="46"/>
      <c r="X5823" s="46"/>
      <c r="Y5823" s="46"/>
    </row>
    <row r="5824" spans="1:25" ht="15" customHeight="1" x14ac:dyDescent="0.2">
      <c r="A5824" s="46"/>
      <c r="B5824" s="262" t="s">
        <v>919</v>
      </c>
      <c r="C5824" s="284" t="s">
        <v>1858</v>
      </c>
      <c r="D5824" s="262" t="s">
        <v>47</v>
      </c>
      <c r="E5824" s="262" t="s">
        <v>1859</v>
      </c>
      <c r="F5824" s="389" t="s">
        <v>923</v>
      </c>
      <c r="G5824" s="389"/>
      <c r="H5824" s="283" t="s">
        <v>950</v>
      </c>
      <c r="I5824" s="286">
        <v>1</v>
      </c>
      <c r="J5824" s="285">
        <v>1.43</v>
      </c>
      <c r="K5824" s="285">
        <v>1.43</v>
      </c>
      <c r="O5824" s="46"/>
      <c r="P5824" s="46"/>
      <c r="Q5824" s="46"/>
      <c r="R5824" s="46"/>
      <c r="S5824" s="46"/>
      <c r="T5824" s="46"/>
      <c r="U5824" s="46"/>
      <c r="V5824" s="46"/>
      <c r="W5824" s="46"/>
      <c r="X5824" s="46"/>
      <c r="Y5824" s="46"/>
    </row>
    <row r="5825" spans="1:25" ht="15" customHeight="1" x14ac:dyDescent="0.2">
      <c r="A5825" s="46"/>
      <c r="B5825" s="262" t="s">
        <v>919</v>
      </c>
      <c r="C5825" s="284" t="s">
        <v>1880</v>
      </c>
      <c r="D5825" s="262" t="s">
        <v>47</v>
      </c>
      <c r="E5825" s="262" t="s">
        <v>1881</v>
      </c>
      <c r="F5825" s="389" t="s">
        <v>923</v>
      </c>
      <c r="G5825" s="389"/>
      <c r="H5825" s="283" t="s">
        <v>950</v>
      </c>
      <c r="I5825" s="286">
        <v>1</v>
      </c>
      <c r="J5825" s="285">
        <v>0.89</v>
      </c>
      <c r="K5825" s="285">
        <v>0.89</v>
      </c>
      <c r="O5825" s="46"/>
      <c r="P5825" s="46"/>
      <c r="Q5825" s="46"/>
      <c r="R5825" s="46"/>
      <c r="S5825" s="46"/>
      <c r="T5825" s="46"/>
      <c r="U5825" s="46"/>
      <c r="V5825" s="46"/>
      <c r="W5825" s="46"/>
      <c r="X5825" s="46"/>
      <c r="Y5825" s="46"/>
    </row>
    <row r="5826" spans="1:25" ht="15" customHeight="1" x14ac:dyDescent="0.2">
      <c r="A5826" s="46"/>
      <c r="B5826" s="262" t="s">
        <v>919</v>
      </c>
      <c r="C5826" s="284" t="s">
        <v>1866</v>
      </c>
      <c r="D5826" s="262" t="s">
        <v>47</v>
      </c>
      <c r="E5826" s="262" t="s">
        <v>1867</v>
      </c>
      <c r="F5826" s="389" t="s">
        <v>923</v>
      </c>
      <c r="G5826" s="389"/>
      <c r="H5826" s="283" t="s">
        <v>950</v>
      </c>
      <c r="I5826" s="286">
        <v>1</v>
      </c>
      <c r="J5826" s="285">
        <v>0.01</v>
      </c>
      <c r="K5826" s="285">
        <v>0.01</v>
      </c>
      <c r="O5826" s="46"/>
      <c r="P5826" s="46"/>
      <c r="Q5826" s="46"/>
      <c r="R5826" s="46"/>
      <c r="S5826" s="46"/>
      <c r="T5826" s="46"/>
      <c r="U5826" s="46"/>
      <c r="V5826" s="46"/>
      <c r="W5826" s="46"/>
      <c r="X5826" s="46"/>
      <c r="Y5826" s="46"/>
    </row>
    <row r="5827" spans="1:25" ht="15" customHeight="1" x14ac:dyDescent="0.2">
      <c r="A5827" s="46"/>
      <c r="B5827" s="262" t="s">
        <v>919</v>
      </c>
      <c r="C5827" s="284" t="s">
        <v>1856</v>
      </c>
      <c r="D5827" s="262" t="s">
        <v>47</v>
      </c>
      <c r="E5827" s="262" t="s">
        <v>1857</v>
      </c>
      <c r="F5827" s="389" t="s">
        <v>923</v>
      </c>
      <c r="G5827" s="389"/>
      <c r="H5827" s="283" t="s">
        <v>950</v>
      </c>
      <c r="I5827" s="286">
        <v>1</v>
      </c>
      <c r="J5827" s="285">
        <v>0.08</v>
      </c>
      <c r="K5827" s="285">
        <v>0.08</v>
      </c>
      <c r="O5827" s="46"/>
      <c r="P5827" s="46"/>
      <c r="Q5827" s="46"/>
      <c r="R5827" s="46"/>
      <c r="S5827" s="46"/>
      <c r="T5827" s="46"/>
      <c r="U5827" s="46"/>
      <c r="V5827" s="46"/>
      <c r="W5827" s="46"/>
      <c r="X5827" s="46"/>
      <c r="Y5827" s="46"/>
    </row>
    <row r="5828" spans="1:25" ht="15" customHeight="1" x14ac:dyDescent="0.2">
      <c r="A5828" s="46"/>
      <c r="B5828" s="262" t="s">
        <v>919</v>
      </c>
      <c r="C5828" s="284" t="s">
        <v>1878</v>
      </c>
      <c r="D5828" s="262" t="s">
        <v>47</v>
      </c>
      <c r="E5828" s="262" t="s">
        <v>1879</v>
      </c>
      <c r="F5828" s="389" t="s">
        <v>923</v>
      </c>
      <c r="G5828" s="389"/>
      <c r="H5828" s="283" t="s">
        <v>950</v>
      </c>
      <c r="I5828" s="286">
        <v>1</v>
      </c>
      <c r="J5828" s="285">
        <v>0.01</v>
      </c>
      <c r="K5828" s="285">
        <v>0.01</v>
      </c>
      <c r="O5828" s="46"/>
      <c r="P5828" s="46"/>
      <c r="Q5828" s="46"/>
      <c r="R5828" s="46"/>
      <c r="S5828" s="46"/>
      <c r="T5828" s="46"/>
      <c r="U5828" s="46"/>
      <c r="V5828" s="46"/>
      <c r="W5828" s="46"/>
      <c r="X5828" s="46"/>
      <c r="Y5828" s="46"/>
    </row>
    <row r="5829" spans="1:25" ht="15" customHeight="1" x14ac:dyDescent="0.2">
      <c r="A5829" s="46"/>
      <c r="B5829" s="263"/>
      <c r="C5829" s="263"/>
      <c r="D5829" s="263"/>
      <c r="E5829" s="263"/>
      <c r="F5829" s="263" t="s">
        <v>924</v>
      </c>
      <c r="G5829" s="289">
        <v>22.13</v>
      </c>
      <c r="H5829" s="263" t="s">
        <v>925</v>
      </c>
      <c r="I5829" s="289">
        <v>0</v>
      </c>
      <c r="J5829" s="263" t="s">
        <v>926</v>
      </c>
      <c r="K5829" s="289">
        <v>22.13</v>
      </c>
      <c r="O5829" s="46"/>
      <c r="P5829" s="46"/>
      <c r="Q5829" s="46"/>
      <c r="R5829" s="46"/>
      <c r="S5829" s="46"/>
      <c r="T5829" s="46"/>
      <c r="U5829" s="46"/>
      <c r="V5829" s="46"/>
      <c r="W5829" s="46"/>
      <c r="X5829" s="46"/>
      <c r="Y5829" s="46"/>
    </row>
    <row r="5830" spans="1:25" ht="15" customHeight="1" thickBot="1" x14ac:dyDescent="0.25">
      <c r="A5830" s="46"/>
      <c r="B5830" s="263"/>
      <c r="C5830" s="263"/>
      <c r="D5830" s="263"/>
      <c r="E5830" s="263"/>
      <c r="F5830" s="263" t="s">
        <v>927</v>
      </c>
      <c r="G5830" s="289">
        <v>5.23</v>
      </c>
      <c r="H5830" s="263"/>
      <c r="I5830" s="386" t="s">
        <v>928</v>
      </c>
      <c r="J5830" s="386"/>
      <c r="K5830" s="289">
        <v>30.39</v>
      </c>
      <c r="O5830" s="46"/>
      <c r="P5830" s="46"/>
      <c r="Q5830" s="46"/>
      <c r="R5830" s="46"/>
      <c r="S5830" s="46"/>
      <c r="T5830" s="46"/>
      <c r="U5830" s="46"/>
      <c r="V5830" s="46"/>
      <c r="W5830" s="46"/>
      <c r="X5830" s="46"/>
      <c r="Y5830" s="46"/>
    </row>
    <row r="5831" spans="1:25" ht="15" customHeight="1" thickTop="1" x14ac:dyDescent="0.2">
      <c r="A5831" s="46"/>
      <c r="B5831" s="278"/>
      <c r="C5831" s="278"/>
      <c r="D5831" s="278"/>
      <c r="E5831" s="278"/>
      <c r="F5831" s="278"/>
      <c r="G5831" s="278"/>
      <c r="H5831" s="278"/>
      <c r="I5831" s="278"/>
      <c r="J5831" s="278"/>
      <c r="K5831" s="278"/>
      <c r="O5831" s="46"/>
      <c r="P5831" s="46"/>
      <c r="Q5831" s="46"/>
      <c r="R5831" s="46"/>
      <c r="S5831" s="46"/>
      <c r="T5831" s="46"/>
      <c r="U5831" s="46"/>
      <c r="V5831" s="46"/>
      <c r="W5831" s="46"/>
      <c r="X5831" s="46"/>
      <c r="Y5831" s="46"/>
    </row>
    <row r="5832" spans="1:25" ht="15" customHeight="1" x14ac:dyDescent="0.2">
      <c r="A5832" s="46"/>
      <c r="B5832" s="259"/>
      <c r="C5832" s="267" t="s">
        <v>24</v>
      </c>
      <c r="D5832" s="259" t="s">
        <v>25</v>
      </c>
      <c r="E5832" s="259" t="s">
        <v>26</v>
      </c>
      <c r="F5832" s="387" t="s">
        <v>917</v>
      </c>
      <c r="G5832" s="387"/>
      <c r="H5832" s="271" t="s">
        <v>27</v>
      </c>
      <c r="I5832" s="267" t="s">
        <v>28</v>
      </c>
      <c r="J5832" s="267" t="s">
        <v>29</v>
      </c>
      <c r="K5832" s="267" t="s">
        <v>30</v>
      </c>
      <c r="O5832" s="46"/>
      <c r="P5832" s="46"/>
      <c r="Q5832" s="46"/>
      <c r="R5832" s="46"/>
      <c r="S5832" s="46"/>
      <c r="T5832" s="46"/>
      <c r="U5832" s="46"/>
      <c r="V5832" s="46"/>
      <c r="W5832" s="46"/>
      <c r="X5832" s="46"/>
      <c r="Y5832" s="46"/>
    </row>
    <row r="5833" spans="1:25" ht="15" customHeight="1" x14ac:dyDescent="0.2">
      <c r="A5833" s="46"/>
      <c r="B5833" s="260" t="s">
        <v>918</v>
      </c>
      <c r="C5833" s="275" t="s">
        <v>1212</v>
      </c>
      <c r="D5833" s="260" t="s">
        <v>47</v>
      </c>
      <c r="E5833" s="260" t="s">
        <v>2652</v>
      </c>
      <c r="F5833" s="388" t="s">
        <v>3970</v>
      </c>
      <c r="G5833" s="388"/>
      <c r="H5833" s="274" t="s">
        <v>950</v>
      </c>
      <c r="I5833" s="277">
        <v>1</v>
      </c>
      <c r="J5833" s="276">
        <v>26.82</v>
      </c>
      <c r="K5833" s="276">
        <v>26.82</v>
      </c>
      <c r="O5833" s="46"/>
      <c r="P5833" s="46"/>
      <c r="Q5833" s="46"/>
      <c r="R5833" s="46"/>
      <c r="S5833" s="46"/>
      <c r="T5833" s="46"/>
      <c r="U5833" s="46"/>
      <c r="V5833" s="46"/>
      <c r="W5833" s="46"/>
      <c r="X5833" s="46"/>
      <c r="Y5833" s="46"/>
    </row>
    <row r="5834" spans="1:25" ht="15" customHeight="1" x14ac:dyDescent="0.2">
      <c r="A5834" s="46"/>
      <c r="B5834" s="261" t="s">
        <v>953</v>
      </c>
      <c r="C5834" s="280" t="s">
        <v>2063</v>
      </c>
      <c r="D5834" s="261" t="s">
        <v>47</v>
      </c>
      <c r="E5834" s="261" t="s">
        <v>2064</v>
      </c>
      <c r="F5834" s="385" t="s">
        <v>3970</v>
      </c>
      <c r="G5834" s="385"/>
      <c r="H5834" s="279" t="s">
        <v>950</v>
      </c>
      <c r="I5834" s="282">
        <v>1</v>
      </c>
      <c r="J5834" s="281">
        <v>0.27</v>
      </c>
      <c r="K5834" s="281">
        <v>0.27</v>
      </c>
      <c r="O5834" s="46"/>
      <c r="P5834" s="46"/>
      <c r="Q5834" s="46"/>
      <c r="R5834" s="46"/>
      <c r="S5834" s="46"/>
      <c r="T5834" s="46"/>
      <c r="U5834" s="46"/>
      <c r="V5834" s="46"/>
      <c r="W5834" s="46"/>
      <c r="X5834" s="46"/>
      <c r="Y5834" s="46"/>
    </row>
    <row r="5835" spans="1:25" ht="15" customHeight="1" x14ac:dyDescent="0.2">
      <c r="A5835" s="46"/>
      <c r="B5835" s="262" t="s">
        <v>919</v>
      </c>
      <c r="C5835" s="284" t="s">
        <v>1856</v>
      </c>
      <c r="D5835" s="262" t="s">
        <v>47</v>
      </c>
      <c r="E5835" s="262" t="s">
        <v>1857</v>
      </c>
      <c r="F5835" s="389" t="s">
        <v>923</v>
      </c>
      <c r="G5835" s="389"/>
      <c r="H5835" s="283" t="s">
        <v>950</v>
      </c>
      <c r="I5835" s="286">
        <v>1</v>
      </c>
      <c r="J5835" s="285">
        <v>0.08</v>
      </c>
      <c r="K5835" s="285">
        <v>0.08</v>
      </c>
      <c r="O5835" s="46"/>
      <c r="P5835" s="46"/>
      <c r="Q5835" s="46"/>
      <c r="R5835" s="46"/>
      <c r="S5835" s="46"/>
      <c r="T5835" s="46"/>
      <c r="U5835" s="46"/>
      <c r="V5835" s="46"/>
      <c r="W5835" s="46"/>
      <c r="X5835" s="46"/>
      <c r="Y5835" s="46"/>
    </row>
    <row r="5836" spans="1:25" ht="15" customHeight="1" x14ac:dyDescent="0.2">
      <c r="A5836" s="46"/>
      <c r="B5836" s="262" t="s">
        <v>919</v>
      </c>
      <c r="C5836" s="284" t="s">
        <v>1864</v>
      </c>
      <c r="D5836" s="262" t="s">
        <v>47</v>
      </c>
      <c r="E5836" s="262" t="s">
        <v>1865</v>
      </c>
      <c r="F5836" s="389" t="s">
        <v>923</v>
      </c>
      <c r="G5836" s="389"/>
      <c r="H5836" s="283" t="s">
        <v>950</v>
      </c>
      <c r="I5836" s="286">
        <v>1</v>
      </c>
      <c r="J5836" s="285">
        <v>0.61</v>
      </c>
      <c r="K5836" s="285">
        <v>0.61</v>
      </c>
      <c r="O5836" s="46"/>
      <c r="P5836" s="46"/>
      <c r="Q5836" s="46"/>
      <c r="R5836" s="46"/>
      <c r="S5836" s="46"/>
      <c r="T5836" s="46"/>
      <c r="U5836" s="46"/>
      <c r="V5836" s="46"/>
      <c r="W5836" s="46"/>
      <c r="X5836" s="46"/>
      <c r="Y5836" s="46"/>
    </row>
    <row r="5837" spans="1:25" ht="15" customHeight="1" x14ac:dyDescent="0.2">
      <c r="A5837" s="46"/>
      <c r="B5837" s="262" t="s">
        <v>919</v>
      </c>
      <c r="C5837" s="284" t="s">
        <v>1878</v>
      </c>
      <c r="D5837" s="262" t="s">
        <v>47</v>
      </c>
      <c r="E5837" s="262" t="s">
        <v>1879</v>
      </c>
      <c r="F5837" s="389" t="s">
        <v>923</v>
      </c>
      <c r="G5837" s="389"/>
      <c r="H5837" s="283" t="s">
        <v>950</v>
      </c>
      <c r="I5837" s="286">
        <v>1</v>
      </c>
      <c r="J5837" s="285">
        <v>0.01</v>
      </c>
      <c r="K5837" s="285">
        <v>0.01</v>
      </c>
      <c r="O5837" s="46"/>
      <c r="P5837" s="46"/>
      <c r="Q5837" s="46"/>
      <c r="R5837" s="46"/>
      <c r="S5837" s="46"/>
      <c r="T5837" s="46"/>
      <c r="U5837" s="46"/>
      <c r="V5837" s="46"/>
      <c r="W5837" s="46"/>
      <c r="X5837" s="46"/>
      <c r="Y5837" s="46"/>
    </row>
    <row r="5838" spans="1:25" ht="15" customHeight="1" x14ac:dyDescent="0.2">
      <c r="A5838" s="46"/>
      <c r="B5838" s="262" t="s">
        <v>919</v>
      </c>
      <c r="C5838" s="284" t="s">
        <v>1866</v>
      </c>
      <c r="D5838" s="262" t="s">
        <v>47</v>
      </c>
      <c r="E5838" s="262" t="s">
        <v>1867</v>
      </c>
      <c r="F5838" s="389" t="s">
        <v>923</v>
      </c>
      <c r="G5838" s="389"/>
      <c r="H5838" s="283" t="s">
        <v>950</v>
      </c>
      <c r="I5838" s="286">
        <v>1</v>
      </c>
      <c r="J5838" s="285">
        <v>0.01</v>
      </c>
      <c r="K5838" s="285">
        <v>0.01</v>
      </c>
      <c r="O5838" s="46"/>
      <c r="P5838" s="46"/>
      <c r="Q5838" s="46"/>
      <c r="R5838" s="46"/>
      <c r="S5838" s="46"/>
      <c r="T5838" s="46"/>
      <c r="U5838" s="46"/>
      <c r="V5838" s="46"/>
      <c r="W5838" s="46"/>
      <c r="X5838" s="46"/>
      <c r="Y5838" s="46"/>
    </row>
    <row r="5839" spans="1:25" ht="15" customHeight="1" x14ac:dyDescent="0.2">
      <c r="A5839" s="46"/>
      <c r="B5839" s="262" t="s">
        <v>919</v>
      </c>
      <c r="C5839" s="284" t="s">
        <v>1858</v>
      </c>
      <c r="D5839" s="262" t="s">
        <v>47</v>
      </c>
      <c r="E5839" s="262" t="s">
        <v>1859</v>
      </c>
      <c r="F5839" s="389" t="s">
        <v>923</v>
      </c>
      <c r="G5839" s="389"/>
      <c r="H5839" s="283" t="s">
        <v>950</v>
      </c>
      <c r="I5839" s="286">
        <v>1</v>
      </c>
      <c r="J5839" s="285">
        <v>1.43</v>
      </c>
      <c r="K5839" s="285">
        <v>1.43</v>
      </c>
      <c r="O5839" s="46"/>
      <c r="P5839" s="46"/>
      <c r="Q5839" s="46"/>
      <c r="R5839" s="46"/>
      <c r="S5839" s="46"/>
      <c r="T5839" s="46"/>
      <c r="U5839" s="46"/>
      <c r="V5839" s="46"/>
      <c r="W5839" s="46"/>
      <c r="X5839" s="46"/>
      <c r="Y5839" s="46"/>
    </row>
    <row r="5840" spans="1:25" ht="15" customHeight="1" x14ac:dyDescent="0.2">
      <c r="A5840" s="46"/>
      <c r="B5840" s="262" t="s">
        <v>919</v>
      </c>
      <c r="C5840" s="284" t="s">
        <v>2065</v>
      </c>
      <c r="D5840" s="262" t="s">
        <v>47</v>
      </c>
      <c r="E5840" s="262" t="s">
        <v>2066</v>
      </c>
      <c r="F5840" s="389" t="s">
        <v>920</v>
      </c>
      <c r="G5840" s="389"/>
      <c r="H5840" s="283" t="s">
        <v>950</v>
      </c>
      <c r="I5840" s="286">
        <v>1</v>
      </c>
      <c r="J5840" s="285">
        <v>23.52</v>
      </c>
      <c r="K5840" s="285">
        <v>23.52</v>
      </c>
      <c r="O5840" s="46"/>
      <c r="P5840" s="46"/>
      <c r="Q5840" s="46"/>
      <c r="R5840" s="46"/>
      <c r="S5840" s="46"/>
      <c r="T5840" s="46"/>
      <c r="U5840" s="46"/>
      <c r="V5840" s="46"/>
      <c r="W5840" s="46"/>
      <c r="X5840" s="46"/>
      <c r="Y5840" s="46"/>
    </row>
    <row r="5841" spans="1:25" ht="15" customHeight="1" x14ac:dyDescent="0.2">
      <c r="A5841" s="46"/>
      <c r="B5841" s="262" t="s">
        <v>919</v>
      </c>
      <c r="C5841" s="284" t="s">
        <v>1880</v>
      </c>
      <c r="D5841" s="262" t="s">
        <v>47</v>
      </c>
      <c r="E5841" s="262" t="s">
        <v>1881</v>
      </c>
      <c r="F5841" s="389" t="s">
        <v>923</v>
      </c>
      <c r="G5841" s="389"/>
      <c r="H5841" s="283" t="s">
        <v>950</v>
      </c>
      <c r="I5841" s="286">
        <v>1</v>
      </c>
      <c r="J5841" s="285">
        <v>0.89</v>
      </c>
      <c r="K5841" s="285">
        <v>0.89</v>
      </c>
      <c r="O5841" s="46"/>
      <c r="P5841" s="46"/>
      <c r="Q5841" s="46"/>
      <c r="R5841" s="46"/>
      <c r="S5841" s="46"/>
      <c r="T5841" s="46"/>
      <c r="U5841" s="46"/>
      <c r="V5841" s="46"/>
      <c r="W5841" s="46"/>
      <c r="X5841" s="46"/>
      <c r="Y5841" s="46"/>
    </row>
    <row r="5842" spans="1:25" ht="15" customHeight="1" x14ac:dyDescent="0.2">
      <c r="A5842" s="46"/>
      <c r="B5842" s="263"/>
      <c r="C5842" s="263"/>
      <c r="D5842" s="263"/>
      <c r="E5842" s="263"/>
      <c r="F5842" s="263" t="s">
        <v>924</v>
      </c>
      <c r="G5842" s="289">
        <v>23.79</v>
      </c>
      <c r="H5842" s="263" t="s">
        <v>925</v>
      </c>
      <c r="I5842" s="289">
        <v>0</v>
      </c>
      <c r="J5842" s="263" t="s">
        <v>926</v>
      </c>
      <c r="K5842" s="289">
        <v>23.79</v>
      </c>
      <c r="O5842" s="46"/>
      <c r="P5842" s="46"/>
      <c r="Q5842" s="46"/>
      <c r="R5842" s="46"/>
      <c r="S5842" s="46"/>
      <c r="T5842" s="46"/>
      <c r="U5842" s="46"/>
      <c r="V5842" s="46"/>
      <c r="W5842" s="46"/>
      <c r="X5842" s="46"/>
      <c r="Y5842" s="46"/>
    </row>
    <row r="5843" spans="1:25" ht="15" customHeight="1" thickBot="1" x14ac:dyDescent="0.25">
      <c r="A5843" s="46"/>
      <c r="B5843" s="263"/>
      <c r="C5843" s="263"/>
      <c r="D5843" s="263"/>
      <c r="E5843" s="263"/>
      <c r="F5843" s="263" t="s">
        <v>927</v>
      </c>
      <c r="G5843" s="289">
        <v>5.58</v>
      </c>
      <c r="H5843" s="263"/>
      <c r="I5843" s="386" t="s">
        <v>928</v>
      </c>
      <c r="J5843" s="386"/>
      <c r="K5843" s="289">
        <v>32.4</v>
      </c>
      <c r="O5843" s="46"/>
      <c r="P5843" s="46"/>
      <c r="Q5843" s="46"/>
      <c r="R5843" s="46"/>
      <c r="S5843" s="46"/>
      <c r="T5843" s="46"/>
      <c r="U5843" s="46"/>
      <c r="V5843" s="46"/>
      <c r="W5843" s="46"/>
      <c r="X5843" s="46"/>
      <c r="Y5843" s="46"/>
    </row>
    <row r="5844" spans="1:25" ht="15" customHeight="1" thickTop="1" x14ac:dyDescent="0.2">
      <c r="A5844" s="46"/>
      <c r="B5844" s="278"/>
      <c r="C5844" s="278"/>
      <c r="D5844" s="278"/>
      <c r="E5844" s="278"/>
      <c r="F5844" s="278"/>
      <c r="G5844" s="278"/>
      <c r="H5844" s="278"/>
      <c r="I5844" s="278"/>
      <c r="J5844" s="278"/>
      <c r="K5844" s="278"/>
      <c r="O5844" s="46"/>
      <c r="P5844" s="46"/>
      <c r="Q5844" s="46"/>
      <c r="R5844" s="46"/>
      <c r="S5844" s="46"/>
      <c r="T5844" s="46"/>
      <c r="U5844" s="46"/>
      <c r="V5844" s="46"/>
      <c r="W5844" s="46"/>
      <c r="X5844" s="46"/>
      <c r="Y5844" s="46"/>
    </row>
    <row r="5845" spans="1:25" ht="15" customHeight="1" x14ac:dyDescent="0.2">
      <c r="A5845" s="46"/>
      <c r="B5845" s="259"/>
      <c r="C5845" s="267" t="s">
        <v>24</v>
      </c>
      <c r="D5845" s="259" t="s">
        <v>25</v>
      </c>
      <c r="E5845" s="259" t="s">
        <v>26</v>
      </c>
      <c r="F5845" s="387" t="s">
        <v>917</v>
      </c>
      <c r="G5845" s="387"/>
      <c r="H5845" s="271" t="s">
        <v>27</v>
      </c>
      <c r="I5845" s="267" t="s">
        <v>28</v>
      </c>
      <c r="J5845" s="267" t="s">
        <v>29</v>
      </c>
      <c r="K5845" s="267" t="s">
        <v>30</v>
      </c>
      <c r="O5845" s="46"/>
      <c r="P5845" s="46"/>
      <c r="Q5845" s="46"/>
      <c r="R5845" s="46"/>
      <c r="S5845" s="46"/>
      <c r="T5845" s="46"/>
      <c r="U5845" s="46"/>
      <c r="V5845" s="46"/>
      <c r="W5845" s="46"/>
      <c r="X5845" s="46"/>
      <c r="Y5845" s="46"/>
    </row>
    <row r="5846" spans="1:25" ht="15" customHeight="1" x14ac:dyDescent="0.2">
      <c r="A5846" s="46"/>
      <c r="B5846" s="260" t="s">
        <v>918</v>
      </c>
      <c r="C5846" s="275" t="s">
        <v>1066</v>
      </c>
      <c r="D5846" s="260" t="s">
        <v>47</v>
      </c>
      <c r="E5846" s="260" t="s">
        <v>1067</v>
      </c>
      <c r="F5846" s="388" t="s">
        <v>3987</v>
      </c>
      <c r="G5846" s="388"/>
      <c r="H5846" s="274" t="s">
        <v>40</v>
      </c>
      <c r="I5846" s="277">
        <v>1</v>
      </c>
      <c r="J5846" s="276">
        <v>20</v>
      </c>
      <c r="K5846" s="276">
        <v>20</v>
      </c>
      <c r="O5846" s="46"/>
      <c r="P5846" s="46"/>
      <c r="Q5846" s="46"/>
      <c r="R5846" s="46"/>
      <c r="S5846" s="46"/>
      <c r="T5846" s="46"/>
      <c r="U5846" s="46"/>
      <c r="V5846" s="46"/>
      <c r="W5846" s="46"/>
      <c r="X5846" s="46"/>
      <c r="Y5846" s="46"/>
    </row>
    <row r="5847" spans="1:25" ht="15" customHeight="1" x14ac:dyDescent="0.2">
      <c r="A5847" s="46"/>
      <c r="B5847" s="261" t="s">
        <v>953</v>
      </c>
      <c r="C5847" s="280" t="s">
        <v>2200</v>
      </c>
      <c r="D5847" s="261" t="s">
        <v>47</v>
      </c>
      <c r="E5847" s="261" t="s">
        <v>2201</v>
      </c>
      <c r="F5847" s="385" t="s">
        <v>4046</v>
      </c>
      <c r="G5847" s="385"/>
      <c r="H5847" s="279" t="s">
        <v>2202</v>
      </c>
      <c r="I5847" s="282">
        <v>0.1673</v>
      </c>
      <c r="J5847" s="281">
        <v>15.12</v>
      </c>
      <c r="K5847" s="281">
        <v>2.52</v>
      </c>
      <c r="O5847" s="46"/>
      <c r="P5847" s="46"/>
      <c r="Q5847" s="46"/>
      <c r="R5847" s="46"/>
      <c r="S5847" s="46"/>
      <c r="T5847" s="46"/>
      <c r="U5847" s="46"/>
      <c r="V5847" s="46"/>
      <c r="W5847" s="46"/>
      <c r="X5847" s="46"/>
      <c r="Y5847" s="46"/>
    </row>
    <row r="5848" spans="1:25" ht="15" customHeight="1" x14ac:dyDescent="0.2">
      <c r="A5848" s="46"/>
      <c r="B5848" s="261" t="s">
        <v>953</v>
      </c>
      <c r="C5848" s="280" t="s">
        <v>1212</v>
      </c>
      <c r="D5848" s="261" t="s">
        <v>47</v>
      </c>
      <c r="E5848" s="261" t="s">
        <v>2652</v>
      </c>
      <c r="F5848" s="385" t="s">
        <v>3970</v>
      </c>
      <c r="G5848" s="385"/>
      <c r="H5848" s="279" t="s">
        <v>950</v>
      </c>
      <c r="I5848" s="282">
        <v>0.55459999999999998</v>
      </c>
      <c r="J5848" s="281">
        <v>26.82</v>
      </c>
      <c r="K5848" s="281">
        <v>14.87</v>
      </c>
      <c r="O5848" s="46"/>
      <c r="P5848" s="46"/>
      <c r="Q5848" s="46"/>
      <c r="R5848" s="46"/>
      <c r="S5848" s="46"/>
      <c r="T5848" s="46"/>
      <c r="U5848" s="46"/>
      <c r="V5848" s="46"/>
      <c r="W5848" s="46"/>
      <c r="X5848" s="46"/>
      <c r="Y5848" s="46"/>
    </row>
    <row r="5849" spans="1:25" ht="15" customHeight="1" x14ac:dyDescent="0.2">
      <c r="A5849" s="46"/>
      <c r="B5849" s="261" t="s">
        <v>953</v>
      </c>
      <c r="C5849" s="280" t="s">
        <v>1019</v>
      </c>
      <c r="D5849" s="261" t="s">
        <v>47</v>
      </c>
      <c r="E5849" s="261" t="s">
        <v>1020</v>
      </c>
      <c r="F5849" s="385" t="s">
        <v>3970</v>
      </c>
      <c r="G5849" s="385"/>
      <c r="H5849" s="279" t="s">
        <v>950</v>
      </c>
      <c r="I5849" s="282">
        <v>0.10580000000000001</v>
      </c>
      <c r="J5849" s="281">
        <v>24.73</v>
      </c>
      <c r="K5849" s="281">
        <v>2.61</v>
      </c>
      <c r="O5849" s="46"/>
      <c r="P5849" s="46"/>
      <c r="Q5849" s="46"/>
      <c r="R5849" s="46"/>
      <c r="S5849" s="46"/>
      <c r="T5849" s="46"/>
      <c r="U5849" s="46"/>
      <c r="V5849" s="46"/>
      <c r="W5849" s="46"/>
      <c r="X5849" s="46"/>
      <c r="Y5849" s="46"/>
    </row>
    <row r="5850" spans="1:25" ht="15" customHeight="1" x14ac:dyDescent="0.2">
      <c r="A5850" s="46"/>
      <c r="B5850" s="263"/>
      <c r="C5850" s="263"/>
      <c r="D5850" s="263"/>
      <c r="E5850" s="263"/>
      <c r="F5850" s="263" t="s">
        <v>924</v>
      </c>
      <c r="G5850" s="289">
        <v>17.46</v>
      </c>
      <c r="H5850" s="263" t="s">
        <v>925</v>
      </c>
      <c r="I5850" s="289">
        <v>0</v>
      </c>
      <c r="J5850" s="263" t="s">
        <v>926</v>
      </c>
      <c r="K5850" s="289">
        <v>17.46</v>
      </c>
      <c r="O5850" s="46"/>
      <c r="P5850" s="46"/>
      <c r="Q5850" s="46"/>
      <c r="R5850" s="46"/>
      <c r="S5850" s="46"/>
      <c r="T5850" s="46"/>
      <c r="U5850" s="46"/>
      <c r="V5850" s="46"/>
      <c r="W5850" s="46"/>
      <c r="X5850" s="46"/>
      <c r="Y5850" s="46"/>
    </row>
    <row r="5851" spans="1:25" ht="15" customHeight="1" thickBot="1" x14ac:dyDescent="0.25">
      <c r="A5851" s="46"/>
      <c r="B5851" s="263"/>
      <c r="C5851" s="263"/>
      <c r="D5851" s="263"/>
      <c r="E5851" s="263"/>
      <c r="F5851" s="263" t="s">
        <v>927</v>
      </c>
      <c r="G5851" s="289">
        <v>4.16</v>
      </c>
      <c r="H5851" s="263"/>
      <c r="I5851" s="386" t="s">
        <v>928</v>
      </c>
      <c r="J5851" s="386"/>
      <c r="K5851" s="289">
        <v>24.16</v>
      </c>
      <c r="O5851" s="46"/>
      <c r="P5851" s="46"/>
      <c r="Q5851" s="46"/>
      <c r="R5851" s="46"/>
      <c r="S5851" s="46"/>
      <c r="T5851" s="46"/>
      <c r="U5851" s="46"/>
      <c r="V5851" s="46"/>
      <c r="W5851" s="46"/>
      <c r="X5851" s="46"/>
      <c r="Y5851" s="46"/>
    </row>
    <row r="5852" spans="1:25" ht="15" customHeight="1" thickTop="1" x14ac:dyDescent="0.2">
      <c r="A5852" s="46"/>
      <c r="B5852" s="278"/>
      <c r="C5852" s="278"/>
      <c r="D5852" s="278"/>
      <c r="E5852" s="278"/>
      <c r="F5852" s="278"/>
      <c r="G5852" s="278"/>
      <c r="H5852" s="278"/>
      <c r="I5852" s="278"/>
      <c r="J5852" s="278"/>
      <c r="K5852" s="278"/>
      <c r="O5852" s="46"/>
      <c r="P5852" s="46"/>
      <c r="Q5852" s="46"/>
      <c r="R5852" s="46"/>
      <c r="S5852" s="46"/>
      <c r="T5852" s="46"/>
      <c r="U5852" s="46"/>
      <c r="V5852" s="46"/>
      <c r="W5852" s="46"/>
      <c r="X5852" s="46"/>
      <c r="Y5852" s="46"/>
    </row>
    <row r="5853" spans="1:25" ht="15" customHeight="1" x14ac:dyDescent="0.2">
      <c r="A5853" s="46"/>
      <c r="B5853" s="259"/>
      <c r="C5853" s="267" t="s">
        <v>24</v>
      </c>
      <c r="D5853" s="259" t="s">
        <v>25</v>
      </c>
      <c r="E5853" s="259" t="s">
        <v>26</v>
      </c>
      <c r="F5853" s="387" t="s">
        <v>917</v>
      </c>
      <c r="G5853" s="387"/>
      <c r="H5853" s="271" t="s">
        <v>27</v>
      </c>
      <c r="I5853" s="267" t="s">
        <v>28</v>
      </c>
      <c r="J5853" s="267" t="s">
        <v>29</v>
      </c>
      <c r="K5853" s="267" t="s">
        <v>30</v>
      </c>
      <c r="O5853" s="46"/>
      <c r="P5853" s="46"/>
      <c r="Q5853" s="46"/>
      <c r="R5853" s="46"/>
      <c r="S5853" s="46"/>
      <c r="T5853" s="46"/>
      <c r="U5853" s="46"/>
      <c r="V5853" s="46"/>
      <c r="W5853" s="46"/>
      <c r="X5853" s="46"/>
      <c r="Y5853" s="46"/>
    </row>
    <row r="5854" spans="1:25" ht="15" customHeight="1" x14ac:dyDescent="0.2">
      <c r="A5854" s="46"/>
      <c r="B5854" s="260" t="s">
        <v>918</v>
      </c>
      <c r="C5854" s="275" t="s">
        <v>1982</v>
      </c>
      <c r="D5854" s="260" t="s">
        <v>47</v>
      </c>
      <c r="E5854" s="260" t="s">
        <v>1983</v>
      </c>
      <c r="F5854" s="388" t="s">
        <v>3970</v>
      </c>
      <c r="G5854" s="388"/>
      <c r="H5854" s="274" t="s">
        <v>950</v>
      </c>
      <c r="I5854" s="277">
        <v>1</v>
      </c>
      <c r="J5854" s="276">
        <v>39.840000000000003</v>
      </c>
      <c r="K5854" s="276">
        <v>39.840000000000003</v>
      </c>
      <c r="O5854" s="46"/>
      <c r="P5854" s="46"/>
      <c r="Q5854" s="46"/>
      <c r="R5854" s="46"/>
      <c r="S5854" s="46"/>
      <c r="T5854" s="46"/>
      <c r="U5854" s="46"/>
      <c r="V5854" s="46"/>
      <c r="W5854" s="46"/>
      <c r="X5854" s="46"/>
      <c r="Y5854" s="46"/>
    </row>
    <row r="5855" spans="1:25" ht="15" customHeight="1" x14ac:dyDescent="0.2">
      <c r="A5855" s="46"/>
      <c r="B5855" s="261" t="s">
        <v>953</v>
      </c>
      <c r="C5855" s="280" t="s">
        <v>2067</v>
      </c>
      <c r="D5855" s="261" t="s">
        <v>47</v>
      </c>
      <c r="E5855" s="261" t="s">
        <v>2068</v>
      </c>
      <c r="F5855" s="385" t="s">
        <v>3970</v>
      </c>
      <c r="G5855" s="385"/>
      <c r="H5855" s="279" t="s">
        <v>950</v>
      </c>
      <c r="I5855" s="282">
        <v>1</v>
      </c>
      <c r="J5855" s="281">
        <v>0.18</v>
      </c>
      <c r="K5855" s="281">
        <v>0.18</v>
      </c>
      <c r="O5855" s="46"/>
      <c r="P5855" s="46"/>
      <c r="Q5855" s="46"/>
      <c r="R5855" s="46"/>
      <c r="S5855" s="46"/>
      <c r="T5855" s="46"/>
      <c r="U5855" s="46"/>
      <c r="V5855" s="46"/>
      <c r="W5855" s="46"/>
      <c r="X5855" s="46"/>
      <c r="Y5855" s="46"/>
    </row>
    <row r="5856" spans="1:25" ht="15" customHeight="1" x14ac:dyDescent="0.2">
      <c r="A5856" s="46"/>
      <c r="B5856" s="262" t="s">
        <v>919</v>
      </c>
      <c r="C5856" s="284" t="s">
        <v>1880</v>
      </c>
      <c r="D5856" s="262" t="s">
        <v>47</v>
      </c>
      <c r="E5856" s="262" t="s">
        <v>1881</v>
      </c>
      <c r="F5856" s="389" t="s">
        <v>923</v>
      </c>
      <c r="G5856" s="389"/>
      <c r="H5856" s="283" t="s">
        <v>950</v>
      </c>
      <c r="I5856" s="286">
        <v>1</v>
      </c>
      <c r="J5856" s="285">
        <v>0.89</v>
      </c>
      <c r="K5856" s="285">
        <v>0.89</v>
      </c>
      <c r="O5856" s="46"/>
      <c r="P5856" s="46"/>
      <c r="Q5856" s="46"/>
      <c r="R5856" s="46"/>
      <c r="S5856" s="46"/>
      <c r="T5856" s="46"/>
      <c r="U5856" s="46"/>
      <c r="V5856" s="46"/>
      <c r="W5856" s="46"/>
      <c r="X5856" s="46"/>
      <c r="Y5856" s="46"/>
    </row>
    <row r="5857" spans="1:25" ht="15" customHeight="1" x14ac:dyDescent="0.2">
      <c r="A5857" s="46"/>
      <c r="B5857" s="262" t="s">
        <v>919</v>
      </c>
      <c r="C5857" s="284" t="s">
        <v>1864</v>
      </c>
      <c r="D5857" s="262" t="s">
        <v>47</v>
      </c>
      <c r="E5857" s="262" t="s">
        <v>1865</v>
      </c>
      <c r="F5857" s="389" t="s">
        <v>923</v>
      </c>
      <c r="G5857" s="389"/>
      <c r="H5857" s="283" t="s">
        <v>950</v>
      </c>
      <c r="I5857" s="286">
        <v>1</v>
      </c>
      <c r="J5857" s="285">
        <v>0.61</v>
      </c>
      <c r="K5857" s="285">
        <v>0.61</v>
      </c>
      <c r="O5857" s="46"/>
      <c r="P5857" s="46"/>
      <c r="Q5857" s="46"/>
      <c r="R5857" s="46"/>
      <c r="S5857" s="46"/>
      <c r="T5857" s="46"/>
      <c r="U5857" s="46"/>
      <c r="V5857" s="46"/>
      <c r="W5857" s="46"/>
      <c r="X5857" s="46"/>
      <c r="Y5857" s="46"/>
    </row>
    <row r="5858" spans="1:25" ht="15" customHeight="1" x14ac:dyDescent="0.2">
      <c r="A5858" s="46"/>
      <c r="B5858" s="262" t="s">
        <v>919</v>
      </c>
      <c r="C5858" s="284" t="s">
        <v>1856</v>
      </c>
      <c r="D5858" s="262" t="s">
        <v>47</v>
      </c>
      <c r="E5858" s="262" t="s">
        <v>1857</v>
      </c>
      <c r="F5858" s="389" t="s">
        <v>923</v>
      </c>
      <c r="G5858" s="389"/>
      <c r="H5858" s="283" t="s">
        <v>950</v>
      </c>
      <c r="I5858" s="286">
        <v>1</v>
      </c>
      <c r="J5858" s="285">
        <v>0.08</v>
      </c>
      <c r="K5858" s="285">
        <v>0.08</v>
      </c>
      <c r="O5858" s="46"/>
      <c r="P5858" s="46"/>
      <c r="Q5858" s="46"/>
      <c r="R5858" s="46"/>
      <c r="S5858" s="46"/>
      <c r="T5858" s="46"/>
      <c r="U5858" s="46"/>
      <c r="V5858" s="46"/>
      <c r="W5858" s="46"/>
      <c r="X5858" s="46"/>
      <c r="Y5858" s="46"/>
    </row>
    <row r="5859" spans="1:25" ht="15" customHeight="1" x14ac:dyDescent="0.2">
      <c r="A5859" s="46"/>
      <c r="B5859" s="262" t="s">
        <v>919</v>
      </c>
      <c r="C5859" s="284" t="s">
        <v>2069</v>
      </c>
      <c r="D5859" s="262" t="s">
        <v>47</v>
      </c>
      <c r="E5859" s="262" t="s">
        <v>2070</v>
      </c>
      <c r="F5859" s="389" t="s">
        <v>920</v>
      </c>
      <c r="G5859" s="389"/>
      <c r="H5859" s="283" t="s">
        <v>950</v>
      </c>
      <c r="I5859" s="286">
        <v>1</v>
      </c>
      <c r="J5859" s="285">
        <v>36.630000000000003</v>
      </c>
      <c r="K5859" s="285">
        <v>36.630000000000003</v>
      </c>
      <c r="O5859" s="46"/>
      <c r="P5859" s="46"/>
      <c r="Q5859" s="46"/>
      <c r="R5859" s="46"/>
      <c r="S5859" s="46"/>
      <c r="T5859" s="46"/>
      <c r="U5859" s="46"/>
      <c r="V5859" s="46"/>
      <c r="W5859" s="46"/>
      <c r="X5859" s="46"/>
      <c r="Y5859" s="46"/>
    </row>
    <row r="5860" spans="1:25" ht="15" customHeight="1" x14ac:dyDescent="0.2">
      <c r="A5860" s="46"/>
      <c r="B5860" s="262" t="s">
        <v>919</v>
      </c>
      <c r="C5860" s="284" t="s">
        <v>1878</v>
      </c>
      <c r="D5860" s="262" t="s">
        <v>47</v>
      </c>
      <c r="E5860" s="262" t="s">
        <v>1879</v>
      </c>
      <c r="F5860" s="389" t="s">
        <v>923</v>
      </c>
      <c r="G5860" s="389"/>
      <c r="H5860" s="283" t="s">
        <v>950</v>
      </c>
      <c r="I5860" s="286">
        <v>1</v>
      </c>
      <c r="J5860" s="285">
        <v>0.01</v>
      </c>
      <c r="K5860" s="285">
        <v>0.01</v>
      </c>
      <c r="O5860" s="46"/>
      <c r="P5860" s="46"/>
      <c r="Q5860" s="46"/>
      <c r="R5860" s="46"/>
      <c r="S5860" s="46"/>
      <c r="T5860" s="46"/>
      <c r="U5860" s="46"/>
      <c r="V5860" s="46"/>
      <c r="W5860" s="46"/>
      <c r="X5860" s="46"/>
      <c r="Y5860" s="46"/>
    </row>
    <row r="5861" spans="1:25" ht="15" customHeight="1" x14ac:dyDescent="0.2">
      <c r="A5861" s="46"/>
      <c r="B5861" s="262" t="s">
        <v>919</v>
      </c>
      <c r="C5861" s="284" t="s">
        <v>1858</v>
      </c>
      <c r="D5861" s="262" t="s">
        <v>47</v>
      </c>
      <c r="E5861" s="262" t="s">
        <v>1859</v>
      </c>
      <c r="F5861" s="389" t="s">
        <v>923</v>
      </c>
      <c r="G5861" s="389"/>
      <c r="H5861" s="283" t="s">
        <v>950</v>
      </c>
      <c r="I5861" s="286">
        <v>1</v>
      </c>
      <c r="J5861" s="285">
        <v>1.43</v>
      </c>
      <c r="K5861" s="285">
        <v>1.43</v>
      </c>
      <c r="O5861" s="46"/>
      <c r="P5861" s="46"/>
      <c r="Q5861" s="46"/>
      <c r="R5861" s="46"/>
      <c r="S5861" s="46"/>
      <c r="T5861" s="46"/>
      <c r="U5861" s="46"/>
      <c r="V5861" s="46"/>
      <c r="W5861" s="46"/>
      <c r="X5861" s="46"/>
      <c r="Y5861" s="46"/>
    </row>
    <row r="5862" spans="1:25" ht="15" customHeight="1" x14ac:dyDescent="0.2">
      <c r="A5862" s="46"/>
      <c r="B5862" s="262" t="s">
        <v>919</v>
      </c>
      <c r="C5862" s="284" t="s">
        <v>1866</v>
      </c>
      <c r="D5862" s="262" t="s">
        <v>47</v>
      </c>
      <c r="E5862" s="262" t="s">
        <v>1867</v>
      </c>
      <c r="F5862" s="389" t="s">
        <v>923</v>
      </c>
      <c r="G5862" s="389"/>
      <c r="H5862" s="283" t="s">
        <v>950</v>
      </c>
      <c r="I5862" s="286">
        <v>1</v>
      </c>
      <c r="J5862" s="285">
        <v>0.01</v>
      </c>
      <c r="K5862" s="285">
        <v>0.01</v>
      </c>
      <c r="O5862" s="46"/>
      <c r="P5862" s="46"/>
      <c r="Q5862" s="46"/>
      <c r="R5862" s="46"/>
      <c r="S5862" s="46"/>
      <c r="T5862" s="46"/>
      <c r="U5862" s="46"/>
      <c r="V5862" s="46"/>
      <c r="W5862" s="46"/>
      <c r="X5862" s="46"/>
      <c r="Y5862" s="46"/>
    </row>
    <row r="5863" spans="1:25" ht="15" customHeight="1" x14ac:dyDescent="0.2">
      <c r="A5863" s="46"/>
      <c r="B5863" s="263"/>
      <c r="C5863" s="263"/>
      <c r="D5863" s="263"/>
      <c r="E5863" s="263"/>
      <c r="F5863" s="263" t="s">
        <v>924</v>
      </c>
      <c r="G5863" s="289">
        <v>36.81</v>
      </c>
      <c r="H5863" s="263" t="s">
        <v>925</v>
      </c>
      <c r="I5863" s="289">
        <v>0</v>
      </c>
      <c r="J5863" s="263" t="s">
        <v>926</v>
      </c>
      <c r="K5863" s="289">
        <v>36.81</v>
      </c>
      <c r="O5863" s="46"/>
      <c r="P5863" s="46"/>
      <c r="Q5863" s="46"/>
      <c r="R5863" s="46"/>
      <c r="S5863" s="46"/>
      <c r="T5863" s="46"/>
      <c r="U5863" s="46"/>
      <c r="V5863" s="46"/>
      <c r="W5863" s="46"/>
      <c r="X5863" s="46"/>
      <c r="Y5863" s="46"/>
    </row>
    <row r="5864" spans="1:25" ht="15" customHeight="1" thickBot="1" x14ac:dyDescent="0.25">
      <c r="A5864" s="46"/>
      <c r="B5864" s="263"/>
      <c r="C5864" s="263"/>
      <c r="D5864" s="263"/>
      <c r="E5864" s="263"/>
      <c r="F5864" s="263" t="s">
        <v>927</v>
      </c>
      <c r="G5864" s="289">
        <v>8.2899999999999991</v>
      </c>
      <c r="H5864" s="263"/>
      <c r="I5864" s="386" t="s">
        <v>928</v>
      </c>
      <c r="J5864" s="386"/>
      <c r="K5864" s="289">
        <v>48.13</v>
      </c>
      <c r="O5864" s="46"/>
      <c r="P5864" s="46"/>
      <c r="Q5864" s="46"/>
      <c r="R5864" s="46"/>
      <c r="S5864" s="46"/>
      <c r="T5864" s="46"/>
      <c r="U5864" s="46"/>
      <c r="V5864" s="46"/>
      <c r="W5864" s="46"/>
      <c r="X5864" s="46"/>
      <c r="Y5864" s="46"/>
    </row>
    <row r="5865" spans="1:25" ht="15" customHeight="1" thickTop="1" x14ac:dyDescent="0.2">
      <c r="A5865" s="46"/>
      <c r="B5865" s="278"/>
      <c r="C5865" s="278"/>
      <c r="D5865" s="278"/>
      <c r="E5865" s="278"/>
      <c r="F5865" s="278"/>
      <c r="G5865" s="278"/>
      <c r="H5865" s="278"/>
      <c r="I5865" s="278"/>
      <c r="J5865" s="278"/>
      <c r="K5865" s="278"/>
      <c r="O5865" s="46"/>
      <c r="P5865" s="46"/>
      <c r="Q5865" s="46"/>
      <c r="R5865" s="46"/>
      <c r="S5865" s="46"/>
      <c r="T5865" s="46"/>
      <c r="U5865" s="46"/>
      <c r="V5865" s="46"/>
      <c r="W5865" s="46"/>
      <c r="X5865" s="46"/>
      <c r="Y5865" s="46"/>
    </row>
    <row r="5866" spans="1:25" ht="15" customHeight="1" x14ac:dyDescent="0.2">
      <c r="A5866" s="46"/>
      <c r="B5866" s="259"/>
      <c r="C5866" s="267" t="s">
        <v>24</v>
      </c>
      <c r="D5866" s="259" t="s">
        <v>25</v>
      </c>
      <c r="E5866" s="259" t="s">
        <v>26</v>
      </c>
      <c r="F5866" s="387" t="s">
        <v>917</v>
      </c>
      <c r="G5866" s="387"/>
      <c r="H5866" s="271" t="s">
        <v>27</v>
      </c>
      <c r="I5866" s="267" t="s">
        <v>28</v>
      </c>
      <c r="J5866" s="267" t="s">
        <v>29</v>
      </c>
      <c r="K5866" s="267" t="s">
        <v>30</v>
      </c>
      <c r="O5866" s="46"/>
      <c r="P5866" s="46"/>
      <c r="Q5866" s="46"/>
      <c r="R5866" s="46"/>
      <c r="S5866" s="46"/>
      <c r="T5866" s="46"/>
      <c r="U5866" s="46"/>
      <c r="V5866" s="46"/>
      <c r="W5866" s="46"/>
      <c r="X5866" s="46"/>
      <c r="Y5866" s="46"/>
    </row>
    <row r="5867" spans="1:25" ht="15" customHeight="1" x14ac:dyDescent="0.2">
      <c r="A5867" s="46"/>
      <c r="B5867" s="260" t="s">
        <v>918</v>
      </c>
      <c r="C5867" s="275" t="s">
        <v>2180</v>
      </c>
      <c r="D5867" s="260" t="s">
        <v>47</v>
      </c>
      <c r="E5867" s="260" t="s">
        <v>2181</v>
      </c>
      <c r="F5867" s="388" t="s">
        <v>3970</v>
      </c>
      <c r="G5867" s="388"/>
      <c r="H5867" s="274" t="s">
        <v>950</v>
      </c>
      <c r="I5867" s="277">
        <v>1</v>
      </c>
      <c r="J5867" s="276">
        <v>44.77</v>
      </c>
      <c r="K5867" s="276">
        <v>44.77</v>
      </c>
      <c r="O5867" s="46"/>
      <c r="P5867" s="46"/>
      <c r="Q5867" s="46"/>
      <c r="R5867" s="46"/>
      <c r="S5867" s="46"/>
      <c r="T5867" s="46"/>
      <c r="U5867" s="46"/>
      <c r="V5867" s="46"/>
      <c r="W5867" s="46"/>
      <c r="X5867" s="46"/>
      <c r="Y5867" s="46"/>
    </row>
    <row r="5868" spans="1:25" ht="15" customHeight="1" x14ac:dyDescent="0.2">
      <c r="A5868" s="46"/>
      <c r="B5868" s="261" t="s">
        <v>953</v>
      </c>
      <c r="C5868" s="280" t="s">
        <v>2071</v>
      </c>
      <c r="D5868" s="261" t="s">
        <v>47</v>
      </c>
      <c r="E5868" s="261" t="s">
        <v>2072</v>
      </c>
      <c r="F5868" s="385" t="s">
        <v>3970</v>
      </c>
      <c r="G5868" s="385"/>
      <c r="H5868" s="279" t="s">
        <v>950</v>
      </c>
      <c r="I5868" s="282">
        <v>1</v>
      </c>
      <c r="J5868" s="281">
        <v>0.67</v>
      </c>
      <c r="K5868" s="281">
        <v>0.67</v>
      </c>
      <c r="O5868" s="46"/>
      <c r="P5868" s="46"/>
      <c r="Q5868" s="46"/>
      <c r="R5868" s="46"/>
      <c r="S5868" s="46"/>
      <c r="T5868" s="46"/>
      <c r="U5868" s="46"/>
      <c r="V5868" s="46"/>
      <c r="W5868" s="46"/>
      <c r="X5868" s="46"/>
      <c r="Y5868" s="46"/>
    </row>
    <row r="5869" spans="1:25" ht="15" customHeight="1" x14ac:dyDescent="0.2">
      <c r="A5869" s="46"/>
      <c r="B5869" s="262" t="s">
        <v>919</v>
      </c>
      <c r="C5869" s="284" t="s">
        <v>2073</v>
      </c>
      <c r="D5869" s="262" t="s">
        <v>47</v>
      </c>
      <c r="E5869" s="262" t="s">
        <v>2074</v>
      </c>
      <c r="F5869" s="389" t="s">
        <v>920</v>
      </c>
      <c r="G5869" s="389"/>
      <c r="H5869" s="283" t="s">
        <v>950</v>
      </c>
      <c r="I5869" s="286">
        <v>1</v>
      </c>
      <c r="J5869" s="285">
        <v>41.07</v>
      </c>
      <c r="K5869" s="285">
        <v>41.07</v>
      </c>
      <c r="O5869" s="46"/>
      <c r="P5869" s="46"/>
      <c r="Q5869" s="46"/>
      <c r="R5869" s="46"/>
      <c r="S5869" s="46"/>
      <c r="T5869" s="46"/>
      <c r="U5869" s="46"/>
      <c r="V5869" s="46"/>
      <c r="W5869" s="46"/>
      <c r="X5869" s="46"/>
      <c r="Y5869" s="46"/>
    </row>
    <row r="5870" spans="1:25" ht="15" customHeight="1" x14ac:dyDescent="0.2">
      <c r="A5870" s="46"/>
      <c r="B5870" s="262" t="s">
        <v>919</v>
      </c>
      <c r="C5870" s="284" t="s">
        <v>1856</v>
      </c>
      <c r="D5870" s="262" t="s">
        <v>47</v>
      </c>
      <c r="E5870" s="262" t="s">
        <v>1857</v>
      </c>
      <c r="F5870" s="389" t="s">
        <v>923</v>
      </c>
      <c r="G5870" s="389"/>
      <c r="H5870" s="283" t="s">
        <v>950</v>
      </c>
      <c r="I5870" s="286">
        <v>1</v>
      </c>
      <c r="J5870" s="285">
        <v>0.08</v>
      </c>
      <c r="K5870" s="285">
        <v>0.08</v>
      </c>
      <c r="O5870" s="46"/>
      <c r="P5870" s="46"/>
      <c r="Q5870" s="46"/>
      <c r="R5870" s="46"/>
      <c r="S5870" s="46"/>
      <c r="T5870" s="46"/>
      <c r="U5870" s="46"/>
      <c r="V5870" s="46"/>
      <c r="W5870" s="46"/>
      <c r="X5870" s="46"/>
      <c r="Y5870" s="46"/>
    </row>
    <row r="5871" spans="1:25" ht="15" customHeight="1" x14ac:dyDescent="0.2">
      <c r="A5871" s="46"/>
      <c r="B5871" s="262" t="s">
        <v>919</v>
      </c>
      <c r="C5871" s="284" t="s">
        <v>1864</v>
      </c>
      <c r="D5871" s="262" t="s">
        <v>47</v>
      </c>
      <c r="E5871" s="262" t="s">
        <v>1865</v>
      </c>
      <c r="F5871" s="389" t="s">
        <v>923</v>
      </c>
      <c r="G5871" s="389"/>
      <c r="H5871" s="283" t="s">
        <v>950</v>
      </c>
      <c r="I5871" s="286">
        <v>1</v>
      </c>
      <c r="J5871" s="285">
        <v>0.61</v>
      </c>
      <c r="K5871" s="285">
        <v>0.61</v>
      </c>
      <c r="O5871" s="46"/>
      <c r="P5871" s="46"/>
      <c r="Q5871" s="46"/>
      <c r="R5871" s="46"/>
      <c r="S5871" s="46"/>
      <c r="T5871" s="46"/>
      <c r="U5871" s="46"/>
      <c r="V5871" s="46"/>
      <c r="W5871" s="46"/>
      <c r="X5871" s="46"/>
      <c r="Y5871" s="46"/>
    </row>
    <row r="5872" spans="1:25" ht="15" customHeight="1" x14ac:dyDescent="0.2">
      <c r="A5872" s="46"/>
      <c r="B5872" s="262" t="s">
        <v>919</v>
      </c>
      <c r="C5872" s="284" t="s">
        <v>1880</v>
      </c>
      <c r="D5872" s="262" t="s">
        <v>47</v>
      </c>
      <c r="E5872" s="262" t="s">
        <v>1881</v>
      </c>
      <c r="F5872" s="389" t="s">
        <v>923</v>
      </c>
      <c r="G5872" s="389"/>
      <c r="H5872" s="283" t="s">
        <v>950</v>
      </c>
      <c r="I5872" s="286">
        <v>1</v>
      </c>
      <c r="J5872" s="285">
        <v>0.89</v>
      </c>
      <c r="K5872" s="285">
        <v>0.89</v>
      </c>
      <c r="O5872" s="46"/>
      <c r="P5872" s="46"/>
      <c r="Q5872" s="46"/>
      <c r="R5872" s="46"/>
      <c r="S5872" s="46"/>
      <c r="T5872" s="46"/>
      <c r="U5872" s="46"/>
      <c r="V5872" s="46"/>
      <c r="W5872" s="46"/>
      <c r="X5872" s="46"/>
      <c r="Y5872" s="46"/>
    </row>
    <row r="5873" spans="1:25" ht="15" customHeight="1" x14ac:dyDescent="0.2">
      <c r="A5873" s="46"/>
      <c r="B5873" s="262" t="s">
        <v>919</v>
      </c>
      <c r="C5873" s="284" t="s">
        <v>1866</v>
      </c>
      <c r="D5873" s="262" t="s">
        <v>47</v>
      </c>
      <c r="E5873" s="262" t="s">
        <v>1867</v>
      </c>
      <c r="F5873" s="389" t="s">
        <v>923</v>
      </c>
      <c r="G5873" s="389"/>
      <c r="H5873" s="283" t="s">
        <v>950</v>
      </c>
      <c r="I5873" s="286">
        <v>1</v>
      </c>
      <c r="J5873" s="285">
        <v>0.01</v>
      </c>
      <c r="K5873" s="285">
        <v>0.01</v>
      </c>
      <c r="O5873" s="46"/>
      <c r="P5873" s="46"/>
      <c r="Q5873" s="46"/>
      <c r="R5873" s="46"/>
      <c r="S5873" s="46"/>
      <c r="T5873" s="46"/>
      <c r="U5873" s="46"/>
      <c r="V5873" s="46"/>
      <c r="W5873" s="46"/>
      <c r="X5873" s="46"/>
      <c r="Y5873" s="46"/>
    </row>
    <row r="5874" spans="1:25" ht="15" customHeight="1" x14ac:dyDescent="0.2">
      <c r="A5874" s="46"/>
      <c r="B5874" s="262" t="s">
        <v>919</v>
      </c>
      <c r="C5874" s="284" t="s">
        <v>1858</v>
      </c>
      <c r="D5874" s="262" t="s">
        <v>47</v>
      </c>
      <c r="E5874" s="262" t="s">
        <v>1859</v>
      </c>
      <c r="F5874" s="389" t="s">
        <v>923</v>
      </c>
      <c r="G5874" s="389"/>
      <c r="H5874" s="283" t="s">
        <v>950</v>
      </c>
      <c r="I5874" s="286">
        <v>1</v>
      </c>
      <c r="J5874" s="285">
        <v>1.43</v>
      </c>
      <c r="K5874" s="285">
        <v>1.43</v>
      </c>
      <c r="O5874" s="46"/>
      <c r="P5874" s="46"/>
      <c r="Q5874" s="46"/>
      <c r="R5874" s="46"/>
      <c r="S5874" s="46"/>
      <c r="T5874" s="46"/>
      <c r="U5874" s="46"/>
      <c r="V5874" s="46"/>
      <c r="W5874" s="46"/>
      <c r="X5874" s="46"/>
      <c r="Y5874" s="46"/>
    </row>
    <row r="5875" spans="1:25" ht="15" customHeight="1" x14ac:dyDescent="0.2">
      <c r="A5875" s="46"/>
      <c r="B5875" s="262" t="s">
        <v>919</v>
      </c>
      <c r="C5875" s="284" t="s">
        <v>1878</v>
      </c>
      <c r="D5875" s="262" t="s">
        <v>47</v>
      </c>
      <c r="E5875" s="262" t="s">
        <v>1879</v>
      </c>
      <c r="F5875" s="389" t="s">
        <v>923</v>
      </c>
      <c r="G5875" s="389"/>
      <c r="H5875" s="283" t="s">
        <v>950</v>
      </c>
      <c r="I5875" s="286">
        <v>1</v>
      </c>
      <c r="J5875" s="285">
        <v>0.01</v>
      </c>
      <c r="K5875" s="285">
        <v>0.01</v>
      </c>
      <c r="O5875" s="46"/>
      <c r="P5875" s="46"/>
      <c r="Q5875" s="46"/>
      <c r="R5875" s="46"/>
      <c r="S5875" s="46"/>
      <c r="T5875" s="46"/>
      <c r="U5875" s="46"/>
      <c r="V5875" s="46"/>
      <c r="W5875" s="46"/>
      <c r="X5875" s="46"/>
      <c r="Y5875" s="46"/>
    </row>
    <row r="5876" spans="1:25" ht="15" customHeight="1" x14ac:dyDescent="0.2">
      <c r="A5876" s="46"/>
      <c r="B5876" s="263"/>
      <c r="C5876" s="263"/>
      <c r="D5876" s="263"/>
      <c r="E5876" s="263"/>
      <c r="F5876" s="263" t="s">
        <v>924</v>
      </c>
      <c r="G5876" s="289">
        <v>41.74</v>
      </c>
      <c r="H5876" s="263" t="s">
        <v>925</v>
      </c>
      <c r="I5876" s="289">
        <v>0</v>
      </c>
      <c r="J5876" s="263" t="s">
        <v>926</v>
      </c>
      <c r="K5876" s="289">
        <v>41.74</v>
      </c>
      <c r="O5876" s="46"/>
      <c r="P5876" s="46"/>
      <c r="Q5876" s="46"/>
      <c r="R5876" s="46"/>
      <c r="S5876" s="46"/>
      <c r="T5876" s="46"/>
      <c r="U5876" s="46"/>
      <c r="V5876" s="46"/>
      <c r="W5876" s="46"/>
      <c r="X5876" s="46"/>
      <c r="Y5876" s="46"/>
    </row>
    <row r="5877" spans="1:25" ht="15" customHeight="1" thickBot="1" x14ac:dyDescent="0.25">
      <c r="A5877" s="46"/>
      <c r="B5877" s="263"/>
      <c r="C5877" s="263"/>
      <c r="D5877" s="263"/>
      <c r="E5877" s="263"/>
      <c r="F5877" s="263" t="s">
        <v>927</v>
      </c>
      <c r="G5877" s="289">
        <v>9.31</v>
      </c>
      <c r="H5877" s="263"/>
      <c r="I5877" s="386" t="s">
        <v>928</v>
      </c>
      <c r="J5877" s="386"/>
      <c r="K5877" s="289">
        <v>54.08</v>
      </c>
      <c r="O5877" s="46"/>
      <c r="P5877" s="46"/>
      <c r="Q5877" s="46"/>
      <c r="R5877" s="46"/>
      <c r="S5877" s="46"/>
      <c r="T5877" s="46"/>
      <c r="U5877" s="46"/>
      <c r="V5877" s="46"/>
      <c r="W5877" s="46"/>
      <c r="X5877" s="46"/>
      <c r="Y5877" s="46"/>
    </row>
    <row r="5878" spans="1:25" ht="15" customHeight="1" thickTop="1" x14ac:dyDescent="0.2">
      <c r="A5878" s="46"/>
      <c r="B5878" s="278"/>
      <c r="C5878" s="278"/>
      <c r="D5878" s="278"/>
      <c r="E5878" s="278"/>
      <c r="F5878" s="278"/>
      <c r="G5878" s="278"/>
      <c r="H5878" s="278"/>
      <c r="I5878" s="278"/>
      <c r="J5878" s="278"/>
      <c r="K5878" s="278"/>
      <c r="O5878" s="46"/>
      <c r="P5878" s="46"/>
      <c r="Q5878" s="46"/>
      <c r="R5878" s="46"/>
      <c r="S5878" s="46"/>
      <c r="T5878" s="46"/>
      <c r="U5878" s="46"/>
      <c r="V5878" s="46"/>
      <c r="W5878" s="46"/>
      <c r="X5878" s="46"/>
      <c r="Y5878" s="46"/>
    </row>
    <row r="5879" spans="1:25" ht="15" customHeight="1" x14ac:dyDescent="0.2">
      <c r="A5879" s="46"/>
      <c r="B5879" s="259"/>
      <c r="C5879" s="267" t="s">
        <v>24</v>
      </c>
      <c r="D5879" s="259" t="s">
        <v>25</v>
      </c>
      <c r="E5879" s="259" t="s">
        <v>26</v>
      </c>
      <c r="F5879" s="387" t="s">
        <v>917</v>
      </c>
      <c r="G5879" s="387"/>
      <c r="H5879" s="271" t="s">
        <v>27</v>
      </c>
      <c r="I5879" s="267" t="s">
        <v>28</v>
      </c>
      <c r="J5879" s="267" t="s">
        <v>29</v>
      </c>
      <c r="K5879" s="267" t="s">
        <v>30</v>
      </c>
      <c r="O5879" s="46"/>
      <c r="P5879" s="46"/>
      <c r="Q5879" s="46"/>
      <c r="R5879" s="46"/>
      <c r="S5879" s="46"/>
      <c r="T5879" s="46"/>
      <c r="U5879" s="46"/>
      <c r="V5879" s="46"/>
      <c r="W5879" s="46"/>
      <c r="X5879" s="46"/>
      <c r="Y5879" s="46"/>
    </row>
    <row r="5880" spans="1:25" ht="15" customHeight="1" x14ac:dyDescent="0.2">
      <c r="A5880" s="46"/>
      <c r="B5880" s="260" t="s">
        <v>918</v>
      </c>
      <c r="C5880" s="275" t="s">
        <v>2188</v>
      </c>
      <c r="D5880" s="260" t="s">
        <v>47</v>
      </c>
      <c r="E5880" s="260" t="s">
        <v>2960</v>
      </c>
      <c r="F5880" s="388" t="s">
        <v>3985</v>
      </c>
      <c r="G5880" s="388"/>
      <c r="H5880" s="274" t="s">
        <v>1041</v>
      </c>
      <c r="I5880" s="277">
        <v>1</v>
      </c>
      <c r="J5880" s="276">
        <v>35.74</v>
      </c>
      <c r="K5880" s="276">
        <v>35.74</v>
      </c>
      <c r="O5880" s="46"/>
      <c r="P5880" s="46"/>
      <c r="Q5880" s="46"/>
      <c r="R5880" s="46"/>
      <c r="S5880" s="46"/>
      <c r="T5880" s="46"/>
      <c r="U5880" s="46"/>
      <c r="V5880" s="46"/>
      <c r="W5880" s="46"/>
      <c r="X5880" s="46"/>
      <c r="Y5880" s="46"/>
    </row>
    <row r="5881" spans="1:25" ht="15" customHeight="1" x14ac:dyDescent="0.2">
      <c r="A5881" s="46"/>
      <c r="B5881" s="261" t="s">
        <v>953</v>
      </c>
      <c r="C5881" s="280" t="s">
        <v>2203</v>
      </c>
      <c r="D5881" s="261" t="s">
        <v>47</v>
      </c>
      <c r="E5881" s="261" t="s">
        <v>2963</v>
      </c>
      <c r="F5881" s="385" t="s">
        <v>4041</v>
      </c>
      <c r="G5881" s="385"/>
      <c r="H5881" s="279" t="s">
        <v>950</v>
      </c>
      <c r="I5881" s="282">
        <v>1</v>
      </c>
      <c r="J5881" s="281">
        <v>1.98</v>
      </c>
      <c r="K5881" s="281">
        <v>1.98</v>
      </c>
      <c r="O5881" s="46"/>
      <c r="P5881" s="46"/>
      <c r="Q5881" s="46"/>
      <c r="R5881" s="46"/>
      <c r="S5881" s="46"/>
      <c r="T5881" s="46"/>
      <c r="U5881" s="46"/>
      <c r="V5881" s="46"/>
      <c r="W5881" s="46"/>
      <c r="X5881" s="46"/>
      <c r="Y5881" s="46"/>
    </row>
    <row r="5882" spans="1:25" ht="15" customHeight="1" x14ac:dyDescent="0.2">
      <c r="A5882" s="46"/>
      <c r="B5882" s="261" t="s">
        <v>953</v>
      </c>
      <c r="C5882" s="280" t="s">
        <v>2190</v>
      </c>
      <c r="D5882" s="261" t="s">
        <v>47</v>
      </c>
      <c r="E5882" s="261" t="s">
        <v>2191</v>
      </c>
      <c r="F5882" s="385" t="s">
        <v>3970</v>
      </c>
      <c r="G5882" s="385"/>
      <c r="H5882" s="279" t="s">
        <v>950</v>
      </c>
      <c r="I5882" s="282">
        <v>1</v>
      </c>
      <c r="J5882" s="281">
        <v>26.01</v>
      </c>
      <c r="K5882" s="281">
        <v>26.01</v>
      </c>
      <c r="O5882" s="46"/>
      <c r="P5882" s="46"/>
      <c r="Q5882" s="46"/>
      <c r="R5882" s="46"/>
      <c r="S5882" s="46"/>
      <c r="T5882" s="46"/>
      <c r="U5882" s="46"/>
      <c r="V5882" s="46"/>
      <c r="W5882" s="46"/>
      <c r="X5882" s="46"/>
      <c r="Y5882" s="46"/>
    </row>
    <row r="5883" spans="1:25" ht="15" customHeight="1" x14ac:dyDescent="0.2">
      <c r="A5883" s="46"/>
      <c r="B5883" s="261" t="s">
        <v>953</v>
      </c>
      <c r="C5883" s="280" t="s">
        <v>2204</v>
      </c>
      <c r="D5883" s="261" t="s">
        <v>47</v>
      </c>
      <c r="E5883" s="261" t="s">
        <v>2962</v>
      </c>
      <c r="F5883" s="385" t="s">
        <v>4041</v>
      </c>
      <c r="G5883" s="385"/>
      <c r="H5883" s="279" t="s">
        <v>950</v>
      </c>
      <c r="I5883" s="282">
        <v>1</v>
      </c>
      <c r="J5883" s="281">
        <v>7.75</v>
      </c>
      <c r="K5883" s="281">
        <v>7.75</v>
      </c>
      <c r="O5883" s="46"/>
      <c r="P5883" s="46"/>
      <c r="Q5883" s="46"/>
      <c r="R5883" s="46"/>
      <c r="S5883" s="46"/>
      <c r="T5883" s="46"/>
      <c r="U5883" s="46"/>
      <c r="V5883" s="46"/>
      <c r="W5883" s="46"/>
      <c r="X5883" s="46"/>
      <c r="Y5883" s="46"/>
    </row>
    <row r="5884" spans="1:25" ht="15" customHeight="1" x14ac:dyDescent="0.2">
      <c r="A5884" s="46"/>
      <c r="B5884" s="263"/>
      <c r="C5884" s="263"/>
      <c r="D5884" s="263"/>
      <c r="E5884" s="263"/>
      <c r="F5884" s="263" t="s">
        <v>924</v>
      </c>
      <c r="G5884" s="289">
        <v>22.98</v>
      </c>
      <c r="H5884" s="263" t="s">
        <v>925</v>
      </c>
      <c r="I5884" s="289">
        <v>0</v>
      </c>
      <c r="J5884" s="263" t="s">
        <v>926</v>
      </c>
      <c r="K5884" s="289">
        <v>22.98</v>
      </c>
      <c r="O5884" s="46"/>
      <c r="P5884" s="46"/>
      <c r="Q5884" s="46"/>
      <c r="R5884" s="46"/>
      <c r="S5884" s="46"/>
      <c r="T5884" s="46"/>
      <c r="U5884" s="46"/>
      <c r="V5884" s="46"/>
      <c r="W5884" s="46"/>
      <c r="X5884" s="46"/>
      <c r="Y5884" s="46"/>
    </row>
    <row r="5885" spans="1:25" ht="15" customHeight="1" thickBot="1" x14ac:dyDescent="0.25">
      <c r="A5885" s="46"/>
      <c r="B5885" s="263"/>
      <c r="C5885" s="263"/>
      <c r="D5885" s="263"/>
      <c r="E5885" s="263"/>
      <c r="F5885" s="263" t="s">
        <v>927</v>
      </c>
      <c r="G5885" s="289">
        <v>7.43</v>
      </c>
      <c r="H5885" s="263"/>
      <c r="I5885" s="386" t="s">
        <v>928</v>
      </c>
      <c r="J5885" s="386"/>
      <c r="K5885" s="289">
        <v>43.17</v>
      </c>
      <c r="O5885" s="46"/>
      <c r="P5885" s="46"/>
      <c r="Q5885" s="46"/>
      <c r="R5885" s="46"/>
      <c r="S5885" s="46"/>
      <c r="T5885" s="46"/>
      <c r="U5885" s="46"/>
      <c r="V5885" s="46"/>
      <c r="W5885" s="46"/>
      <c r="X5885" s="46"/>
      <c r="Y5885" s="46"/>
    </row>
    <row r="5886" spans="1:25" ht="15" customHeight="1" thickTop="1" x14ac:dyDescent="0.2">
      <c r="A5886" s="46"/>
      <c r="B5886" s="278"/>
      <c r="C5886" s="278"/>
      <c r="D5886" s="278"/>
      <c r="E5886" s="278"/>
      <c r="F5886" s="278"/>
      <c r="G5886" s="278"/>
      <c r="H5886" s="278"/>
      <c r="I5886" s="278"/>
      <c r="J5886" s="278"/>
      <c r="K5886" s="278"/>
      <c r="O5886" s="46"/>
      <c r="P5886" s="46"/>
      <c r="Q5886" s="46"/>
      <c r="R5886" s="46"/>
      <c r="S5886" s="46"/>
      <c r="T5886" s="46"/>
      <c r="U5886" s="46"/>
      <c r="V5886" s="46"/>
      <c r="W5886" s="46"/>
      <c r="X5886" s="46"/>
      <c r="Y5886" s="46"/>
    </row>
    <row r="5887" spans="1:25" ht="15" customHeight="1" x14ac:dyDescent="0.2">
      <c r="A5887" s="46"/>
      <c r="B5887" s="259"/>
      <c r="C5887" s="267" t="s">
        <v>24</v>
      </c>
      <c r="D5887" s="259" t="s">
        <v>25</v>
      </c>
      <c r="E5887" s="259" t="s">
        <v>26</v>
      </c>
      <c r="F5887" s="387" t="s">
        <v>917</v>
      </c>
      <c r="G5887" s="387"/>
      <c r="H5887" s="271" t="s">
        <v>27</v>
      </c>
      <c r="I5887" s="267" t="s">
        <v>28</v>
      </c>
      <c r="J5887" s="267" t="s">
        <v>29</v>
      </c>
      <c r="K5887" s="267" t="s">
        <v>30</v>
      </c>
      <c r="O5887" s="46"/>
      <c r="P5887" s="46"/>
      <c r="Q5887" s="46"/>
      <c r="R5887" s="46"/>
      <c r="S5887" s="46"/>
      <c r="T5887" s="46"/>
      <c r="U5887" s="46"/>
      <c r="V5887" s="46"/>
      <c r="W5887" s="46"/>
      <c r="X5887" s="46"/>
      <c r="Y5887" s="46"/>
    </row>
    <row r="5888" spans="1:25" ht="15" customHeight="1" x14ac:dyDescent="0.2">
      <c r="A5888" s="46"/>
      <c r="B5888" s="260" t="s">
        <v>918</v>
      </c>
      <c r="C5888" s="275" t="s">
        <v>2189</v>
      </c>
      <c r="D5888" s="260" t="s">
        <v>47</v>
      </c>
      <c r="E5888" s="260" t="s">
        <v>2961</v>
      </c>
      <c r="F5888" s="388" t="s">
        <v>3985</v>
      </c>
      <c r="G5888" s="388"/>
      <c r="H5888" s="274" t="s">
        <v>1035</v>
      </c>
      <c r="I5888" s="277">
        <v>1</v>
      </c>
      <c r="J5888" s="276">
        <v>92.79</v>
      </c>
      <c r="K5888" s="276">
        <v>92.79</v>
      </c>
      <c r="O5888" s="46"/>
      <c r="P5888" s="46"/>
      <c r="Q5888" s="46"/>
      <c r="R5888" s="46"/>
      <c r="S5888" s="46"/>
      <c r="T5888" s="46"/>
      <c r="U5888" s="46"/>
      <c r="V5888" s="46"/>
      <c r="W5888" s="46"/>
      <c r="X5888" s="46"/>
      <c r="Y5888" s="46"/>
    </row>
    <row r="5889" spans="1:25" ht="15" customHeight="1" x14ac:dyDescent="0.2">
      <c r="A5889" s="46"/>
      <c r="B5889" s="261" t="s">
        <v>953</v>
      </c>
      <c r="C5889" s="280" t="s">
        <v>2204</v>
      </c>
      <c r="D5889" s="261" t="s">
        <v>47</v>
      </c>
      <c r="E5889" s="261" t="s">
        <v>2962</v>
      </c>
      <c r="F5889" s="385" t="s">
        <v>4041</v>
      </c>
      <c r="G5889" s="385"/>
      <c r="H5889" s="279" t="s">
        <v>950</v>
      </c>
      <c r="I5889" s="282">
        <v>1</v>
      </c>
      <c r="J5889" s="281">
        <v>7.75</v>
      </c>
      <c r="K5889" s="281">
        <v>7.75</v>
      </c>
      <c r="O5889" s="46"/>
      <c r="P5889" s="46"/>
      <c r="Q5889" s="46"/>
      <c r="R5889" s="46"/>
      <c r="S5889" s="46"/>
      <c r="T5889" s="46"/>
      <c r="U5889" s="46"/>
      <c r="V5889" s="46"/>
      <c r="W5889" s="46"/>
      <c r="X5889" s="46"/>
      <c r="Y5889" s="46"/>
    </row>
    <row r="5890" spans="1:25" ht="15" customHeight="1" x14ac:dyDescent="0.2">
      <c r="A5890" s="46"/>
      <c r="B5890" s="261" t="s">
        <v>953</v>
      </c>
      <c r="C5890" s="280" t="s">
        <v>2203</v>
      </c>
      <c r="D5890" s="261" t="s">
        <v>47</v>
      </c>
      <c r="E5890" s="261" t="s">
        <v>2963</v>
      </c>
      <c r="F5890" s="385" t="s">
        <v>4041</v>
      </c>
      <c r="G5890" s="385"/>
      <c r="H5890" s="279" t="s">
        <v>950</v>
      </c>
      <c r="I5890" s="282">
        <v>1</v>
      </c>
      <c r="J5890" s="281">
        <v>1.98</v>
      </c>
      <c r="K5890" s="281">
        <v>1.98</v>
      </c>
      <c r="O5890" s="46"/>
      <c r="P5890" s="46"/>
      <c r="Q5890" s="46"/>
      <c r="R5890" s="46"/>
      <c r="S5890" s="46"/>
      <c r="T5890" s="46"/>
      <c r="U5890" s="46"/>
      <c r="V5890" s="46"/>
      <c r="W5890" s="46"/>
      <c r="X5890" s="46"/>
      <c r="Y5890" s="46"/>
    </row>
    <row r="5891" spans="1:25" ht="15" customHeight="1" x14ac:dyDescent="0.2">
      <c r="A5891" s="46"/>
      <c r="B5891" s="261" t="s">
        <v>953</v>
      </c>
      <c r="C5891" s="280" t="s">
        <v>2190</v>
      </c>
      <c r="D5891" s="261" t="s">
        <v>47</v>
      </c>
      <c r="E5891" s="261" t="s">
        <v>2191</v>
      </c>
      <c r="F5891" s="385" t="s">
        <v>3970</v>
      </c>
      <c r="G5891" s="385"/>
      <c r="H5891" s="279" t="s">
        <v>950</v>
      </c>
      <c r="I5891" s="282">
        <v>1</v>
      </c>
      <c r="J5891" s="281">
        <v>26.01</v>
      </c>
      <c r="K5891" s="281">
        <v>26.01</v>
      </c>
      <c r="O5891" s="46"/>
      <c r="P5891" s="46"/>
      <c r="Q5891" s="46"/>
      <c r="R5891" s="46"/>
      <c r="S5891" s="46"/>
      <c r="T5891" s="46"/>
      <c r="U5891" s="46"/>
      <c r="V5891" s="46"/>
      <c r="W5891" s="46"/>
      <c r="X5891" s="46"/>
      <c r="Y5891" s="46"/>
    </row>
    <row r="5892" spans="1:25" ht="15" customHeight="1" x14ac:dyDescent="0.2">
      <c r="A5892" s="46"/>
      <c r="B5892" s="261" t="s">
        <v>953</v>
      </c>
      <c r="C5892" s="280" t="s">
        <v>2205</v>
      </c>
      <c r="D5892" s="261" t="s">
        <v>47</v>
      </c>
      <c r="E5892" s="261" t="s">
        <v>2965</v>
      </c>
      <c r="F5892" s="385" t="s">
        <v>4041</v>
      </c>
      <c r="G5892" s="385"/>
      <c r="H5892" s="279" t="s">
        <v>950</v>
      </c>
      <c r="I5892" s="282">
        <v>1</v>
      </c>
      <c r="J5892" s="281">
        <v>9.3000000000000007</v>
      </c>
      <c r="K5892" s="281">
        <v>9.3000000000000007</v>
      </c>
      <c r="O5892" s="46"/>
      <c r="P5892" s="46"/>
      <c r="Q5892" s="46"/>
      <c r="R5892" s="46"/>
      <c r="S5892" s="46"/>
      <c r="T5892" s="46"/>
      <c r="U5892" s="46"/>
      <c r="V5892" s="46"/>
      <c r="W5892" s="46"/>
      <c r="X5892" s="46"/>
      <c r="Y5892" s="46"/>
    </row>
    <row r="5893" spans="1:25" ht="15" customHeight="1" x14ac:dyDescent="0.2">
      <c r="A5893" s="46"/>
      <c r="B5893" s="261" t="s">
        <v>953</v>
      </c>
      <c r="C5893" s="280" t="s">
        <v>2206</v>
      </c>
      <c r="D5893" s="261" t="s">
        <v>47</v>
      </c>
      <c r="E5893" s="261" t="s">
        <v>2964</v>
      </c>
      <c r="F5893" s="385" t="s">
        <v>4041</v>
      </c>
      <c r="G5893" s="385"/>
      <c r="H5893" s="279" t="s">
        <v>950</v>
      </c>
      <c r="I5893" s="282">
        <v>1</v>
      </c>
      <c r="J5893" s="281">
        <v>47.75</v>
      </c>
      <c r="K5893" s="281">
        <v>47.75</v>
      </c>
      <c r="O5893" s="46"/>
      <c r="P5893" s="46"/>
      <c r="Q5893" s="46"/>
      <c r="R5893" s="46"/>
      <c r="S5893" s="46"/>
      <c r="T5893" s="46"/>
      <c r="U5893" s="46"/>
      <c r="V5893" s="46"/>
      <c r="W5893" s="46"/>
      <c r="X5893" s="46"/>
      <c r="Y5893" s="46"/>
    </row>
    <row r="5894" spans="1:25" ht="15" customHeight="1" x14ac:dyDescent="0.2">
      <c r="A5894" s="46"/>
      <c r="B5894" s="263"/>
      <c r="C5894" s="263"/>
      <c r="D5894" s="263"/>
      <c r="E5894" s="263"/>
      <c r="F5894" s="263" t="s">
        <v>924</v>
      </c>
      <c r="G5894" s="289">
        <v>22.98</v>
      </c>
      <c r="H5894" s="263" t="s">
        <v>925</v>
      </c>
      <c r="I5894" s="289">
        <v>0</v>
      </c>
      <c r="J5894" s="263" t="s">
        <v>926</v>
      </c>
      <c r="K5894" s="289">
        <v>22.98</v>
      </c>
      <c r="O5894" s="46"/>
      <c r="P5894" s="46"/>
      <c r="Q5894" s="46"/>
      <c r="R5894" s="46"/>
      <c r="S5894" s="46"/>
      <c r="T5894" s="46"/>
      <c r="U5894" s="46"/>
      <c r="V5894" s="46"/>
      <c r="W5894" s="46"/>
      <c r="X5894" s="46"/>
      <c r="Y5894" s="46"/>
    </row>
    <row r="5895" spans="1:25" ht="15" customHeight="1" thickBot="1" x14ac:dyDescent="0.25">
      <c r="A5895" s="46"/>
      <c r="B5895" s="263"/>
      <c r="C5895" s="263"/>
      <c r="D5895" s="263"/>
      <c r="E5895" s="263"/>
      <c r="F5895" s="263" t="s">
        <v>927</v>
      </c>
      <c r="G5895" s="289">
        <v>19.3</v>
      </c>
      <c r="H5895" s="263"/>
      <c r="I5895" s="386" t="s">
        <v>928</v>
      </c>
      <c r="J5895" s="386"/>
      <c r="K5895" s="289">
        <v>112.09</v>
      </c>
      <c r="O5895" s="46"/>
      <c r="P5895" s="46"/>
      <c r="Q5895" s="46"/>
      <c r="R5895" s="46"/>
      <c r="S5895" s="46"/>
      <c r="T5895" s="46"/>
      <c r="U5895" s="46"/>
      <c r="V5895" s="46"/>
      <c r="W5895" s="46"/>
      <c r="X5895" s="46"/>
      <c r="Y5895" s="46"/>
    </row>
    <row r="5896" spans="1:25" ht="15" customHeight="1" thickTop="1" x14ac:dyDescent="0.2">
      <c r="A5896" s="46"/>
      <c r="B5896" s="278"/>
      <c r="C5896" s="278"/>
      <c r="D5896" s="278"/>
      <c r="E5896" s="278"/>
      <c r="F5896" s="278"/>
      <c r="G5896" s="278"/>
      <c r="H5896" s="278"/>
      <c r="I5896" s="278"/>
      <c r="J5896" s="278"/>
      <c r="K5896" s="278"/>
      <c r="O5896" s="46"/>
      <c r="P5896" s="46"/>
      <c r="Q5896" s="46"/>
      <c r="R5896" s="46"/>
      <c r="S5896" s="46"/>
      <c r="T5896" s="46"/>
      <c r="U5896" s="46"/>
      <c r="V5896" s="46"/>
      <c r="W5896" s="46"/>
      <c r="X5896" s="46"/>
      <c r="Y5896" s="46"/>
    </row>
    <row r="5897" spans="1:25" ht="15" customHeight="1" x14ac:dyDescent="0.2">
      <c r="A5897" s="46"/>
      <c r="B5897" s="259"/>
      <c r="C5897" s="267" t="s">
        <v>24</v>
      </c>
      <c r="D5897" s="259" t="s">
        <v>25</v>
      </c>
      <c r="E5897" s="259" t="s">
        <v>26</v>
      </c>
      <c r="F5897" s="387" t="s">
        <v>917</v>
      </c>
      <c r="G5897" s="387"/>
      <c r="H5897" s="271" t="s">
        <v>27</v>
      </c>
      <c r="I5897" s="267" t="s">
        <v>28</v>
      </c>
      <c r="J5897" s="267" t="s">
        <v>29</v>
      </c>
      <c r="K5897" s="267" t="s">
        <v>30</v>
      </c>
      <c r="O5897" s="46"/>
      <c r="P5897" s="46"/>
      <c r="Q5897" s="46"/>
      <c r="R5897" s="46"/>
      <c r="S5897" s="46"/>
      <c r="T5897" s="46"/>
      <c r="U5897" s="46"/>
      <c r="V5897" s="46"/>
      <c r="W5897" s="46"/>
      <c r="X5897" s="46"/>
      <c r="Y5897" s="46"/>
    </row>
    <row r="5898" spans="1:25" ht="15" customHeight="1" x14ac:dyDescent="0.2">
      <c r="A5898" s="46"/>
      <c r="B5898" s="260" t="s">
        <v>918</v>
      </c>
      <c r="C5898" s="275" t="s">
        <v>2204</v>
      </c>
      <c r="D5898" s="260" t="s">
        <v>47</v>
      </c>
      <c r="E5898" s="260" t="s">
        <v>2962</v>
      </c>
      <c r="F5898" s="388" t="s">
        <v>4041</v>
      </c>
      <c r="G5898" s="388"/>
      <c r="H5898" s="274" t="s">
        <v>950</v>
      </c>
      <c r="I5898" s="277">
        <v>1</v>
      </c>
      <c r="J5898" s="276">
        <v>7.75</v>
      </c>
      <c r="K5898" s="276">
        <v>7.75</v>
      </c>
      <c r="O5898" s="46"/>
      <c r="P5898" s="46"/>
      <c r="Q5898" s="46"/>
      <c r="R5898" s="46"/>
      <c r="S5898" s="46"/>
      <c r="T5898" s="46"/>
      <c r="U5898" s="46"/>
      <c r="V5898" s="46"/>
      <c r="W5898" s="46"/>
      <c r="X5898" s="46"/>
      <c r="Y5898" s="46"/>
    </row>
    <row r="5899" spans="1:25" ht="15" customHeight="1" x14ac:dyDescent="0.2">
      <c r="A5899" s="46"/>
      <c r="B5899" s="262" t="s">
        <v>919</v>
      </c>
      <c r="C5899" s="284" t="s">
        <v>2209</v>
      </c>
      <c r="D5899" s="262" t="s">
        <v>47</v>
      </c>
      <c r="E5899" s="262" t="s">
        <v>2210</v>
      </c>
      <c r="F5899" s="389" t="s">
        <v>4042</v>
      </c>
      <c r="G5899" s="389"/>
      <c r="H5899" s="283" t="s">
        <v>49</v>
      </c>
      <c r="I5899" s="286">
        <v>5.3300000000000001E-5</v>
      </c>
      <c r="J5899" s="285">
        <v>98734.35</v>
      </c>
      <c r="K5899" s="285">
        <v>5.26</v>
      </c>
      <c r="O5899" s="46"/>
      <c r="P5899" s="46"/>
      <c r="Q5899" s="46"/>
      <c r="R5899" s="46"/>
      <c r="S5899" s="46"/>
      <c r="T5899" s="46"/>
      <c r="U5899" s="46"/>
      <c r="V5899" s="46"/>
      <c r="W5899" s="46"/>
      <c r="X5899" s="46"/>
      <c r="Y5899" s="46"/>
    </row>
    <row r="5900" spans="1:25" ht="15" customHeight="1" x14ac:dyDescent="0.2">
      <c r="A5900" s="46"/>
      <c r="B5900" s="262" t="s">
        <v>919</v>
      </c>
      <c r="C5900" s="284" t="s">
        <v>2207</v>
      </c>
      <c r="D5900" s="262" t="s">
        <v>47</v>
      </c>
      <c r="E5900" s="262" t="s">
        <v>2208</v>
      </c>
      <c r="F5900" s="389" t="s">
        <v>4042</v>
      </c>
      <c r="G5900" s="389"/>
      <c r="H5900" s="283" t="s">
        <v>49</v>
      </c>
      <c r="I5900" s="286">
        <v>6.3999999999999997E-5</v>
      </c>
      <c r="J5900" s="285">
        <v>38997.879999999997</v>
      </c>
      <c r="K5900" s="285">
        <v>2.4900000000000002</v>
      </c>
      <c r="O5900" s="46"/>
      <c r="P5900" s="46"/>
      <c r="Q5900" s="46"/>
      <c r="R5900" s="46"/>
      <c r="S5900" s="46"/>
      <c r="T5900" s="46"/>
      <c r="U5900" s="46"/>
      <c r="V5900" s="46"/>
      <c r="W5900" s="46"/>
      <c r="X5900" s="46"/>
      <c r="Y5900" s="46"/>
    </row>
    <row r="5901" spans="1:25" ht="15" customHeight="1" x14ac:dyDescent="0.2">
      <c r="A5901" s="46"/>
      <c r="B5901" s="263"/>
      <c r="C5901" s="263"/>
      <c r="D5901" s="263"/>
      <c r="E5901" s="263"/>
      <c r="F5901" s="263" t="s">
        <v>924</v>
      </c>
      <c r="G5901" s="289">
        <v>0</v>
      </c>
      <c r="H5901" s="263" t="s">
        <v>925</v>
      </c>
      <c r="I5901" s="289">
        <v>0</v>
      </c>
      <c r="J5901" s="263" t="s">
        <v>926</v>
      </c>
      <c r="K5901" s="289">
        <v>0</v>
      </c>
      <c r="O5901" s="46"/>
      <c r="P5901" s="46"/>
      <c r="Q5901" s="46"/>
      <c r="R5901" s="46"/>
      <c r="S5901" s="46"/>
      <c r="T5901" s="46"/>
      <c r="U5901" s="46"/>
      <c r="V5901" s="46"/>
      <c r="W5901" s="46"/>
      <c r="X5901" s="46"/>
      <c r="Y5901" s="46"/>
    </row>
    <row r="5902" spans="1:25" ht="15" customHeight="1" thickBot="1" x14ac:dyDescent="0.25">
      <c r="A5902" s="46"/>
      <c r="B5902" s="263"/>
      <c r="C5902" s="263"/>
      <c r="D5902" s="263"/>
      <c r="E5902" s="263"/>
      <c r="F5902" s="263" t="s">
        <v>927</v>
      </c>
      <c r="G5902" s="289">
        <v>1.61</v>
      </c>
      <c r="H5902" s="263"/>
      <c r="I5902" s="386" t="s">
        <v>928</v>
      </c>
      <c r="J5902" s="386"/>
      <c r="K5902" s="289">
        <v>9.36</v>
      </c>
      <c r="O5902" s="46"/>
      <c r="P5902" s="46"/>
      <c r="Q5902" s="46"/>
      <c r="R5902" s="46"/>
      <c r="S5902" s="46"/>
      <c r="T5902" s="46"/>
      <c r="U5902" s="46"/>
      <c r="V5902" s="46"/>
      <c r="W5902" s="46"/>
      <c r="X5902" s="46"/>
      <c r="Y5902" s="46"/>
    </row>
    <row r="5903" spans="1:25" ht="15" customHeight="1" thickTop="1" x14ac:dyDescent="0.2">
      <c r="A5903" s="46"/>
      <c r="B5903" s="278"/>
      <c r="C5903" s="278"/>
      <c r="D5903" s="278"/>
      <c r="E5903" s="278"/>
      <c r="F5903" s="278"/>
      <c r="G5903" s="278"/>
      <c r="H5903" s="278"/>
      <c r="I5903" s="278"/>
      <c r="J5903" s="278"/>
      <c r="K5903" s="278"/>
      <c r="O5903" s="46"/>
      <c r="P5903" s="46"/>
      <c r="Q5903" s="46"/>
      <c r="R5903" s="46"/>
      <c r="S5903" s="46"/>
      <c r="T5903" s="46"/>
      <c r="U5903" s="46"/>
      <c r="V5903" s="46"/>
      <c r="W5903" s="46"/>
      <c r="X5903" s="46"/>
      <c r="Y5903" s="46"/>
    </row>
    <row r="5904" spans="1:25" ht="15" customHeight="1" x14ac:dyDescent="0.2">
      <c r="A5904" s="46"/>
      <c r="B5904" s="259"/>
      <c r="C5904" s="267" t="s">
        <v>24</v>
      </c>
      <c r="D5904" s="259" t="s">
        <v>25</v>
      </c>
      <c r="E5904" s="259" t="s">
        <v>26</v>
      </c>
      <c r="F5904" s="387" t="s">
        <v>917</v>
      </c>
      <c r="G5904" s="387"/>
      <c r="H5904" s="271" t="s">
        <v>27</v>
      </c>
      <c r="I5904" s="267" t="s">
        <v>28</v>
      </c>
      <c r="J5904" s="267" t="s">
        <v>29</v>
      </c>
      <c r="K5904" s="267" t="s">
        <v>30</v>
      </c>
      <c r="O5904" s="46"/>
      <c r="P5904" s="46"/>
      <c r="Q5904" s="46"/>
      <c r="R5904" s="46"/>
      <c r="S5904" s="46"/>
      <c r="T5904" s="46"/>
      <c r="U5904" s="46"/>
      <c r="V5904" s="46"/>
      <c r="W5904" s="46"/>
      <c r="X5904" s="46"/>
      <c r="Y5904" s="46"/>
    </row>
    <row r="5905" spans="1:25" ht="15" customHeight="1" x14ac:dyDescent="0.2">
      <c r="A5905" s="46"/>
      <c r="B5905" s="260" t="s">
        <v>918</v>
      </c>
      <c r="C5905" s="275" t="s">
        <v>2203</v>
      </c>
      <c r="D5905" s="260" t="s">
        <v>47</v>
      </c>
      <c r="E5905" s="260" t="s">
        <v>2963</v>
      </c>
      <c r="F5905" s="388" t="s">
        <v>4041</v>
      </c>
      <c r="G5905" s="388"/>
      <c r="H5905" s="274" t="s">
        <v>950</v>
      </c>
      <c r="I5905" s="277">
        <v>1</v>
      </c>
      <c r="J5905" s="276">
        <v>1.98</v>
      </c>
      <c r="K5905" s="276">
        <v>1.98</v>
      </c>
      <c r="O5905" s="46"/>
      <c r="P5905" s="46"/>
      <c r="Q5905" s="46"/>
      <c r="R5905" s="46"/>
      <c r="S5905" s="46"/>
      <c r="T5905" s="46"/>
      <c r="U5905" s="46"/>
      <c r="V5905" s="46"/>
      <c r="W5905" s="46"/>
      <c r="X5905" s="46"/>
      <c r="Y5905" s="46"/>
    </row>
    <row r="5906" spans="1:25" ht="15" customHeight="1" x14ac:dyDescent="0.2">
      <c r="A5906" s="46"/>
      <c r="B5906" s="262" t="s">
        <v>919</v>
      </c>
      <c r="C5906" s="284" t="s">
        <v>2207</v>
      </c>
      <c r="D5906" s="262" t="s">
        <v>47</v>
      </c>
      <c r="E5906" s="262" t="s">
        <v>2208</v>
      </c>
      <c r="F5906" s="389" t="s">
        <v>4042</v>
      </c>
      <c r="G5906" s="389"/>
      <c r="H5906" s="283" t="s">
        <v>49</v>
      </c>
      <c r="I5906" s="286">
        <v>1.4800000000000001E-5</v>
      </c>
      <c r="J5906" s="285">
        <v>38997.879999999997</v>
      </c>
      <c r="K5906" s="285">
        <v>0.56999999999999995</v>
      </c>
      <c r="O5906" s="46"/>
      <c r="P5906" s="46"/>
      <c r="Q5906" s="46"/>
      <c r="R5906" s="46"/>
      <c r="S5906" s="46"/>
      <c r="T5906" s="46"/>
      <c r="U5906" s="46"/>
      <c r="V5906" s="46"/>
      <c r="W5906" s="46"/>
      <c r="X5906" s="46"/>
      <c r="Y5906" s="46"/>
    </row>
    <row r="5907" spans="1:25" ht="15" customHeight="1" x14ac:dyDescent="0.2">
      <c r="A5907" s="46"/>
      <c r="B5907" s="262" t="s">
        <v>919</v>
      </c>
      <c r="C5907" s="284" t="s">
        <v>2209</v>
      </c>
      <c r="D5907" s="262" t="s">
        <v>47</v>
      </c>
      <c r="E5907" s="262" t="s">
        <v>2210</v>
      </c>
      <c r="F5907" s="389" t="s">
        <v>4042</v>
      </c>
      <c r="G5907" s="389"/>
      <c r="H5907" s="283" t="s">
        <v>49</v>
      </c>
      <c r="I5907" s="286">
        <v>1.43E-5</v>
      </c>
      <c r="J5907" s="285">
        <v>98734.35</v>
      </c>
      <c r="K5907" s="285">
        <v>1.41</v>
      </c>
      <c r="O5907" s="46"/>
      <c r="P5907" s="46"/>
      <c r="Q5907" s="46"/>
      <c r="R5907" s="46"/>
      <c r="S5907" s="46"/>
      <c r="T5907" s="46"/>
      <c r="U5907" s="46"/>
      <c r="V5907" s="46"/>
      <c r="W5907" s="46"/>
      <c r="X5907" s="46"/>
      <c r="Y5907" s="46"/>
    </row>
    <row r="5908" spans="1:25" ht="15" customHeight="1" x14ac:dyDescent="0.2">
      <c r="A5908" s="46"/>
      <c r="B5908" s="263"/>
      <c r="C5908" s="263"/>
      <c r="D5908" s="263"/>
      <c r="E5908" s="263"/>
      <c r="F5908" s="263" t="s">
        <v>924</v>
      </c>
      <c r="G5908" s="289">
        <v>0</v>
      </c>
      <c r="H5908" s="263" t="s">
        <v>925</v>
      </c>
      <c r="I5908" s="289">
        <v>0</v>
      </c>
      <c r="J5908" s="263" t="s">
        <v>926</v>
      </c>
      <c r="K5908" s="289">
        <v>0</v>
      </c>
      <c r="O5908" s="46"/>
      <c r="P5908" s="46"/>
      <c r="Q5908" s="46"/>
      <c r="R5908" s="46"/>
      <c r="S5908" s="46"/>
      <c r="T5908" s="46"/>
      <c r="U5908" s="46"/>
      <c r="V5908" s="46"/>
      <c r="W5908" s="46"/>
      <c r="X5908" s="46"/>
      <c r="Y5908" s="46"/>
    </row>
    <row r="5909" spans="1:25" ht="15" customHeight="1" thickBot="1" x14ac:dyDescent="0.25">
      <c r="A5909" s="46"/>
      <c r="B5909" s="263"/>
      <c r="C5909" s="263"/>
      <c r="D5909" s="263"/>
      <c r="E5909" s="263"/>
      <c r="F5909" s="263" t="s">
        <v>927</v>
      </c>
      <c r="G5909" s="289">
        <v>0.41</v>
      </c>
      <c r="H5909" s="263"/>
      <c r="I5909" s="386" t="s">
        <v>928</v>
      </c>
      <c r="J5909" s="386"/>
      <c r="K5909" s="289">
        <v>2.39</v>
      </c>
      <c r="O5909" s="46"/>
      <c r="P5909" s="46"/>
      <c r="Q5909" s="46"/>
      <c r="R5909" s="46"/>
      <c r="S5909" s="46"/>
      <c r="T5909" s="46"/>
      <c r="U5909" s="46"/>
      <c r="V5909" s="46"/>
      <c r="W5909" s="46"/>
      <c r="X5909" s="46"/>
      <c r="Y5909" s="46"/>
    </row>
    <row r="5910" spans="1:25" ht="15" customHeight="1" thickTop="1" x14ac:dyDescent="0.2">
      <c r="A5910" s="46"/>
      <c r="B5910" s="278"/>
      <c r="C5910" s="278"/>
      <c r="D5910" s="278"/>
      <c r="E5910" s="278"/>
      <c r="F5910" s="278"/>
      <c r="G5910" s="278"/>
      <c r="H5910" s="278"/>
      <c r="I5910" s="278"/>
      <c r="J5910" s="278"/>
      <c r="K5910" s="278"/>
      <c r="O5910" s="46"/>
      <c r="P5910" s="46"/>
      <c r="Q5910" s="46"/>
      <c r="R5910" s="46"/>
      <c r="S5910" s="46"/>
      <c r="T5910" s="46"/>
      <c r="U5910" s="46"/>
      <c r="V5910" s="46"/>
      <c r="W5910" s="46"/>
      <c r="X5910" s="46"/>
      <c r="Y5910" s="46"/>
    </row>
    <row r="5911" spans="1:25" ht="15" customHeight="1" x14ac:dyDescent="0.2">
      <c r="A5911" s="46"/>
      <c r="B5911" s="259"/>
      <c r="C5911" s="267" t="s">
        <v>24</v>
      </c>
      <c r="D5911" s="259" t="s">
        <v>25</v>
      </c>
      <c r="E5911" s="259" t="s">
        <v>26</v>
      </c>
      <c r="F5911" s="387" t="s">
        <v>917</v>
      </c>
      <c r="G5911" s="387"/>
      <c r="H5911" s="271" t="s">
        <v>27</v>
      </c>
      <c r="I5911" s="267" t="s">
        <v>28</v>
      </c>
      <c r="J5911" s="267" t="s">
        <v>29</v>
      </c>
      <c r="K5911" s="267" t="s">
        <v>30</v>
      </c>
      <c r="O5911" s="46"/>
      <c r="P5911" s="46"/>
      <c r="Q5911" s="46"/>
      <c r="R5911" s="46"/>
      <c r="S5911" s="46"/>
      <c r="T5911" s="46"/>
      <c r="U5911" s="46"/>
      <c r="V5911" s="46"/>
      <c r="W5911" s="46"/>
      <c r="X5911" s="46"/>
      <c r="Y5911" s="46"/>
    </row>
    <row r="5912" spans="1:25" ht="15" customHeight="1" x14ac:dyDescent="0.2">
      <c r="A5912" s="46"/>
      <c r="B5912" s="260" t="s">
        <v>918</v>
      </c>
      <c r="C5912" s="275" t="s">
        <v>2205</v>
      </c>
      <c r="D5912" s="260" t="s">
        <v>47</v>
      </c>
      <c r="E5912" s="260" t="s">
        <v>2965</v>
      </c>
      <c r="F5912" s="388" t="s">
        <v>4041</v>
      </c>
      <c r="G5912" s="388"/>
      <c r="H5912" s="274" t="s">
        <v>950</v>
      </c>
      <c r="I5912" s="277">
        <v>1</v>
      </c>
      <c r="J5912" s="276">
        <v>9.3000000000000007</v>
      </c>
      <c r="K5912" s="276">
        <v>9.3000000000000007</v>
      </c>
      <c r="O5912" s="46"/>
      <c r="P5912" s="46"/>
      <c r="Q5912" s="46"/>
      <c r="R5912" s="46"/>
      <c r="S5912" s="46"/>
      <c r="T5912" s="46"/>
      <c r="U5912" s="46"/>
      <c r="V5912" s="46"/>
      <c r="W5912" s="46"/>
      <c r="X5912" s="46"/>
      <c r="Y5912" s="46"/>
    </row>
    <row r="5913" spans="1:25" ht="15" customHeight="1" x14ac:dyDescent="0.2">
      <c r="A5913" s="46"/>
      <c r="B5913" s="262" t="s">
        <v>919</v>
      </c>
      <c r="C5913" s="284" t="s">
        <v>2209</v>
      </c>
      <c r="D5913" s="262" t="s">
        <v>47</v>
      </c>
      <c r="E5913" s="262" t="s">
        <v>2210</v>
      </c>
      <c r="F5913" s="389" t="s">
        <v>4042</v>
      </c>
      <c r="G5913" s="389"/>
      <c r="H5913" s="283" t="s">
        <v>49</v>
      </c>
      <c r="I5913" s="286">
        <v>6.6699999999999995E-5</v>
      </c>
      <c r="J5913" s="285">
        <v>98734.35</v>
      </c>
      <c r="K5913" s="285">
        <v>6.58</v>
      </c>
      <c r="O5913" s="46"/>
      <c r="P5913" s="46"/>
      <c r="Q5913" s="46"/>
      <c r="R5913" s="46"/>
      <c r="S5913" s="46"/>
      <c r="T5913" s="46"/>
      <c r="U5913" s="46"/>
      <c r="V5913" s="46"/>
      <c r="W5913" s="46"/>
      <c r="X5913" s="46"/>
      <c r="Y5913" s="46"/>
    </row>
    <row r="5914" spans="1:25" ht="15" customHeight="1" x14ac:dyDescent="0.2">
      <c r="A5914" s="46"/>
      <c r="B5914" s="262" t="s">
        <v>919</v>
      </c>
      <c r="C5914" s="284" t="s">
        <v>2207</v>
      </c>
      <c r="D5914" s="262" t="s">
        <v>47</v>
      </c>
      <c r="E5914" s="262" t="s">
        <v>2208</v>
      </c>
      <c r="F5914" s="389" t="s">
        <v>4042</v>
      </c>
      <c r="G5914" s="389"/>
      <c r="H5914" s="283" t="s">
        <v>49</v>
      </c>
      <c r="I5914" s="286">
        <v>6.9999999999999994E-5</v>
      </c>
      <c r="J5914" s="285">
        <v>38997.879999999997</v>
      </c>
      <c r="K5914" s="285">
        <v>2.72</v>
      </c>
      <c r="O5914" s="46"/>
      <c r="P5914" s="46"/>
      <c r="Q5914" s="46"/>
      <c r="R5914" s="46"/>
      <c r="S5914" s="46"/>
      <c r="T5914" s="46"/>
      <c r="U5914" s="46"/>
      <c r="V5914" s="46"/>
      <c r="W5914" s="46"/>
      <c r="X5914" s="46"/>
      <c r="Y5914" s="46"/>
    </row>
    <row r="5915" spans="1:25" ht="15" customHeight="1" x14ac:dyDescent="0.2">
      <c r="A5915" s="46"/>
      <c r="B5915" s="263"/>
      <c r="C5915" s="263"/>
      <c r="D5915" s="263"/>
      <c r="E5915" s="263"/>
      <c r="F5915" s="263" t="s">
        <v>924</v>
      </c>
      <c r="G5915" s="289">
        <v>0</v>
      </c>
      <c r="H5915" s="263" t="s">
        <v>925</v>
      </c>
      <c r="I5915" s="289">
        <v>0</v>
      </c>
      <c r="J5915" s="263" t="s">
        <v>926</v>
      </c>
      <c r="K5915" s="289">
        <v>0</v>
      </c>
      <c r="O5915" s="46"/>
      <c r="P5915" s="46"/>
      <c r="Q5915" s="46"/>
      <c r="R5915" s="46"/>
      <c r="S5915" s="46"/>
      <c r="T5915" s="46"/>
      <c r="U5915" s="46"/>
      <c r="V5915" s="46"/>
      <c r="W5915" s="46"/>
      <c r="X5915" s="46"/>
      <c r="Y5915" s="46"/>
    </row>
    <row r="5916" spans="1:25" ht="15" customHeight="1" thickBot="1" x14ac:dyDescent="0.25">
      <c r="A5916" s="46"/>
      <c r="B5916" s="263"/>
      <c r="C5916" s="263"/>
      <c r="D5916" s="263"/>
      <c r="E5916" s="263"/>
      <c r="F5916" s="263" t="s">
        <v>927</v>
      </c>
      <c r="G5916" s="289">
        <v>1.93</v>
      </c>
      <c r="H5916" s="263"/>
      <c r="I5916" s="386" t="s">
        <v>928</v>
      </c>
      <c r="J5916" s="386"/>
      <c r="K5916" s="289">
        <v>11.23</v>
      </c>
      <c r="O5916" s="46"/>
      <c r="P5916" s="46"/>
      <c r="Q5916" s="46"/>
      <c r="R5916" s="46"/>
      <c r="S5916" s="46"/>
      <c r="T5916" s="46"/>
      <c r="U5916" s="46"/>
      <c r="V5916" s="46"/>
      <c r="W5916" s="46"/>
      <c r="X5916" s="46"/>
      <c r="Y5916" s="46"/>
    </row>
    <row r="5917" spans="1:25" ht="15" customHeight="1" thickTop="1" x14ac:dyDescent="0.2">
      <c r="A5917" s="46"/>
      <c r="B5917" s="278"/>
      <c r="C5917" s="278"/>
      <c r="D5917" s="278"/>
      <c r="E5917" s="278"/>
      <c r="F5917" s="278"/>
      <c r="G5917" s="278"/>
      <c r="H5917" s="278"/>
      <c r="I5917" s="278"/>
      <c r="J5917" s="278"/>
      <c r="K5917" s="278"/>
      <c r="O5917" s="46"/>
      <c r="P5917" s="46"/>
      <c r="Q5917" s="46"/>
      <c r="R5917" s="46"/>
      <c r="S5917" s="46"/>
      <c r="T5917" s="46"/>
      <c r="U5917" s="46"/>
      <c r="V5917" s="46"/>
      <c r="W5917" s="46"/>
      <c r="X5917" s="46"/>
      <c r="Y5917" s="46"/>
    </row>
    <row r="5918" spans="1:25" ht="15" customHeight="1" x14ac:dyDescent="0.2">
      <c r="A5918" s="46"/>
      <c r="B5918" s="259"/>
      <c r="C5918" s="267" t="s">
        <v>24</v>
      </c>
      <c r="D5918" s="259" t="s">
        <v>25</v>
      </c>
      <c r="E5918" s="259" t="s">
        <v>26</v>
      </c>
      <c r="F5918" s="387" t="s">
        <v>917</v>
      </c>
      <c r="G5918" s="387"/>
      <c r="H5918" s="271" t="s">
        <v>27</v>
      </c>
      <c r="I5918" s="267" t="s">
        <v>28</v>
      </c>
      <c r="J5918" s="267" t="s">
        <v>29</v>
      </c>
      <c r="K5918" s="267" t="s">
        <v>30</v>
      </c>
      <c r="O5918" s="46"/>
      <c r="P5918" s="46"/>
      <c r="Q5918" s="46"/>
      <c r="R5918" s="46"/>
      <c r="S5918" s="46"/>
      <c r="T5918" s="46"/>
      <c r="U5918" s="46"/>
      <c r="V5918" s="46"/>
      <c r="W5918" s="46"/>
      <c r="X5918" s="46"/>
      <c r="Y5918" s="46"/>
    </row>
    <row r="5919" spans="1:25" ht="15" customHeight="1" x14ac:dyDescent="0.2">
      <c r="A5919" s="46"/>
      <c r="B5919" s="260" t="s">
        <v>918</v>
      </c>
      <c r="C5919" s="275" t="s">
        <v>2206</v>
      </c>
      <c r="D5919" s="260" t="s">
        <v>47</v>
      </c>
      <c r="E5919" s="260" t="s">
        <v>2964</v>
      </c>
      <c r="F5919" s="388" t="s">
        <v>4041</v>
      </c>
      <c r="G5919" s="388"/>
      <c r="H5919" s="274" t="s">
        <v>950</v>
      </c>
      <c r="I5919" s="277">
        <v>1</v>
      </c>
      <c r="J5919" s="276">
        <v>47.75</v>
      </c>
      <c r="K5919" s="276">
        <v>47.75</v>
      </c>
      <c r="O5919" s="46"/>
      <c r="P5919" s="46"/>
      <c r="Q5919" s="46"/>
      <c r="R5919" s="46"/>
      <c r="S5919" s="46"/>
      <c r="T5919" s="46"/>
      <c r="U5919" s="46"/>
      <c r="V5919" s="46"/>
      <c r="W5919" s="46"/>
      <c r="X5919" s="46"/>
      <c r="Y5919" s="46"/>
    </row>
    <row r="5920" spans="1:25" ht="15" customHeight="1" x14ac:dyDescent="0.2">
      <c r="A5920" s="46"/>
      <c r="B5920" s="262" t="s">
        <v>919</v>
      </c>
      <c r="C5920" s="284" t="s">
        <v>1994</v>
      </c>
      <c r="D5920" s="262" t="s">
        <v>47</v>
      </c>
      <c r="E5920" s="262" t="s">
        <v>1995</v>
      </c>
      <c r="F5920" s="389" t="s">
        <v>923</v>
      </c>
      <c r="G5920" s="389"/>
      <c r="H5920" s="283" t="s">
        <v>1075</v>
      </c>
      <c r="I5920" s="286">
        <v>7.88</v>
      </c>
      <c r="J5920" s="285">
        <v>6.06</v>
      </c>
      <c r="K5920" s="285">
        <v>47.75</v>
      </c>
      <c r="O5920" s="46"/>
      <c r="P5920" s="46"/>
      <c r="Q5920" s="46"/>
      <c r="R5920" s="46"/>
      <c r="S5920" s="46"/>
      <c r="T5920" s="46"/>
      <c r="U5920" s="46"/>
      <c r="V5920" s="46"/>
      <c r="W5920" s="46"/>
      <c r="X5920" s="46"/>
      <c r="Y5920" s="46"/>
    </row>
    <row r="5921" spans="1:25" ht="15" customHeight="1" x14ac:dyDescent="0.2">
      <c r="A5921" s="46"/>
      <c r="B5921" s="263"/>
      <c r="C5921" s="263"/>
      <c r="D5921" s="263"/>
      <c r="E5921" s="263"/>
      <c r="F5921" s="263" t="s">
        <v>924</v>
      </c>
      <c r="G5921" s="289">
        <v>0</v>
      </c>
      <c r="H5921" s="263" t="s">
        <v>925</v>
      </c>
      <c r="I5921" s="289">
        <v>0</v>
      </c>
      <c r="J5921" s="263" t="s">
        <v>926</v>
      </c>
      <c r="K5921" s="289">
        <v>0</v>
      </c>
      <c r="O5921" s="46"/>
      <c r="P5921" s="46"/>
      <c r="Q5921" s="46"/>
      <c r="R5921" s="46"/>
      <c r="S5921" s="46"/>
      <c r="T5921" s="46"/>
      <c r="U5921" s="46"/>
      <c r="V5921" s="46"/>
      <c r="W5921" s="46"/>
      <c r="X5921" s="46"/>
      <c r="Y5921" s="46"/>
    </row>
    <row r="5922" spans="1:25" ht="15" customHeight="1" thickBot="1" x14ac:dyDescent="0.25">
      <c r="A5922" s="46"/>
      <c r="B5922" s="263"/>
      <c r="C5922" s="263"/>
      <c r="D5922" s="263"/>
      <c r="E5922" s="263"/>
      <c r="F5922" s="263" t="s">
        <v>927</v>
      </c>
      <c r="G5922" s="289">
        <v>9.93</v>
      </c>
      <c r="H5922" s="263"/>
      <c r="I5922" s="386" t="s">
        <v>928</v>
      </c>
      <c r="J5922" s="386"/>
      <c r="K5922" s="289">
        <v>57.68</v>
      </c>
      <c r="O5922" s="46"/>
      <c r="P5922" s="46"/>
      <c r="Q5922" s="46"/>
      <c r="R5922" s="46"/>
      <c r="S5922" s="46"/>
      <c r="T5922" s="46"/>
      <c r="U5922" s="46"/>
      <c r="V5922" s="46"/>
      <c r="W5922" s="46"/>
      <c r="X5922" s="46"/>
      <c r="Y5922" s="46"/>
    </row>
    <row r="5923" spans="1:25" ht="15" customHeight="1" thickTop="1" x14ac:dyDescent="0.2">
      <c r="A5923" s="46"/>
      <c r="B5923" s="278"/>
      <c r="C5923" s="278"/>
      <c r="D5923" s="278"/>
      <c r="E5923" s="278"/>
      <c r="F5923" s="278"/>
      <c r="G5923" s="278"/>
      <c r="H5923" s="278"/>
      <c r="I5923" s="278"/>
      <c r="J5923" s="278"/>
      <c r="K5923" s="278"/>
      <c r="O5923" s="46"/>
      <c r="P5923" s="46"/>
      <c r="Q5923" s="46"/>
      <c r="R5923" s="46"/>
      <c r="S5923" s="46"/>
      <c r="T5923" s="46"/>
      <c r="U5923" s="46"/>
      <c r="V5923" s="46"/>
      <c r="W5923" s="46"/>
      <c r="X5923" s="46"/>
      <c r="Y5923" s="46"/>
    </row>
    <row r="5924" spans="1:25" ht="15" customHeight="1" x14ac:dyDescent="0.2">
      <c r="A5924" s="46"/>
      <c r="B5924" s="259"/>
      <c r="C5924" s="267" t="s">
        <v>24</v>
      </c>
      <c r="D5924" s="259" t="s">
        <v>25</v>
      </c>
      <c r="E5924" s="259" t="s">
        <v>26</v>
      </c>
      <c r="F5924" s="387" t="s">
        <v>917</v>
      </c>
      <c r="G5924" s="387"/>
      <c r="H5924" s="271" t="s">
        <v>27</v>
      </c>
      <c r="I5924" s="267" t="s">
        <v>28</v>
      </c>
      <c r="J5924" s="267" t="s">
        <v>29</v>
      </c>
      <c r="K5924" s="267" t="s">
        <v>30</v>
      </c>
      <c r="O5924" s="46"/>
      <c r="P5924" s="46"/>
      <c r="Q5924" s="46"/>
      <c r="R5924" s="46"/>
      <c r="S5924" s="46"/>
      <c r="T5924" s="46"/>
      <c r="U5924" s="46"/>
      <c r="V5924" s="46"/>
      <c r="W5924" s="46"/>
      <c r="X5924" s="46"/>
      <c r="Y5924" s="46"/>
    </row>
    <row r="5925" spans="1:25" ht="15" customHeight="1" x14ac:dyDescent="0.2">
      <c r="A5925" s="46"/>
      <c r="B5925" s="260" t="s">
        <v>918</v>
      </c>
      <c r="C5925" s="275" t="s">
        <v>1627</v>
      </c>
      <c r="D5925" s="260" t="s">
        <v>47</v>
      </c>
      <c r="E5925" s="260" t="s">
        <v>1628</v>
      </c>
      <c r="F5925" s="388" t="s">
        <v>3970</v>
      </c>
      <c r="G5925" s="388"/>
      <c r="H5925" s="274" t="s">
        <v>950</v>
      </c>
      <c r="I5925" s="277">
        <v>1</v>
      </c>
      <c r="J5925" s="276">
        <v>29.32</v>
      </c>
      <c r="K5925" s="276">
        <v>29.32</v>
      </c>
      <c r="O5925" s="46"/>
      <c r="P5925" s="46"/>
      <c r="Q5925" s="46"/>
      <c r="R5925" s="46"/>
      <c r="S5925" s="46"/>
      <c r="T5925" s="46"/>
      <c r="U5925" s="46"/>
      <c r="V5925" s="46"/>
      <c r="W5925" s="46"/>
      <c r="X5925" s="46"/>
      <c r="Y5925" s="46"/>
    </row>
    <row r="5926" spans="1:25" ht="15" customHeight="1" x14ac:dyDescent="0.2">
      <c r="A5926" s="46"/>
      <c r="B5926" s="261" t="s">
        <v>953</v>
      </c>
      <c r="C5926" s="280" t="s">
        <v>2075</v>
      </c>
      <c r="D5926" s="261" t="s">
        <v>47</v>
      </c>
      <c r="E5926" s="261" t="s">
        <v>2076</v>
      </c>
      <c r="F5926" s="385" t="s">
        <v>3970</v>
      </c>
      <c r="G5926" s="385"/>
      <c r="H5926" s="279" t="s">
        <v>950</v>
      </c>
      <c r="I5926" s="282">
        <v>1</v>
      </c>
      <c r="J5926" s="281">
        <v>0.21</v>
      </c>
      <c r="K5926" s="281">
        <v>0.21</v>
      </c>
      <c r="O5926" s="46"/>
      <c r="P5926" s="46"/>
      <c r="Q5926" s="46"/>
      <c r="R5926" s="46"/>
      <c r="S5926" s="46"/>
      <c r="T5926" s="46"/>
      <c r="U5926" s="46"/>
      <c r="V5926" s="46"/>
      <c r="W5926" s="46"/>
      <c r="X5926" s="46"/>
      <c r="Y5926" s="46"/>
    </row>
    <row r="5927" spans="1:25" ht="15" customHeight="1" x14ac:dyDescent="0.2">
      <c r="A5927" s="46"/>
      <c r="B5927" s="262" t="s">
        <v>919</v>
      </c>
      <c r="C5927" s="284" t="s">
        <v>1880</v>
      </c>
      <c r="D5927" s="262" t="s">
        <v>47</v>
      </c>
      <c r="E5927" s="262" t="s">
        <v>1881</v>
      </c>
      <c r="F5927" s="389" t="s">
        <v>923</v>
      </c>
      <c r="G5927" s="389"/>
      <c r="H5927" s="283" t="s">
        <v>950</v>
      </c>
      <c r="I5927" s="286">
        <v>1</v>
      </c>
      <c r="J5927" s="285">
        <v>0.89</v>
      </c>
      <c r="K5927" s="285">
        <v>0.89</v>
      </c>
      <c r="O5927" s="46"/>
      <c r="P5927" s="46"/>
      <c r="Q5927" s="46"/>
      <c r="R5927" s="46"/>
      <c r="S5927" s="46"/>
      <c r="T5927" s="46"/>
      <c r="U5927" s="46"/>
      <c r="V5927" s="46"/>
      <c r="W5927" s="46"/>
      <c r="X5927" s="46"/>
      <c r="Y5927" s="46"/>
    </row>
    <row r="5928" spans="1:25" ht="15" customHeight="1" x14ac:dyDescent="0.2">
      <c r="A5928" s="46"/>
      <c r="B5928" s="262" t="s">
        <v>919</v>
      </c>
      <c r="C5928" s="284" t="s">
        <v>1864</v>
      </c>
      <c r="D5928" s="262" t="s">
        <v>47</v>
      </c>
      <c r="E5928" s="262" t="s">
        <v>1865</v>
      </c>
      <c r="F5928" s="389" t="s">
        <v>923</v>
      </c>
      <c r="G5928" s="389"/>
      <c r="H5928" s="283" t="s">
        <v>950</v>
      </c>
      <c r="I5928" s="286">
        <v>1</v>
      </c>
      <c r="J5928" s="285">
        <v>0.61</v>
      </c>
      <c r="K5928" s="285">
        <v>0.61</v>
      </c>
      <c r="O5928" s="46"/>
      <c r="P5928" s="46"/>
      <c r="Q5928" s="46"/>
      <c r="R5928" s="46"/>
      <c r="S5928" s="46"/>
      <c r="T5928" s="46"/>
      <c r="U5928" s="46"/>
      <c r="V5928" s="46"/>
      <c r="W5928" s="46"/>
      <c r="X5928" s="46"/>
      <c r="Y5928" s="46"/>
    </row>
    <row r="5929" spans="1:25" ht="15" customHeight="1" x14ac:dyDescent="0.2">
      <c r="A5929" s="46"/>
      <c r="B5929" s="262" t="s">
        <v>919</v>
      </c>
      <c r="C5929" s="284" t="s">
        <v>1878</v>
      </c>
      <c r="D5929" s="262" t="s">
        <v>47</v>
      </c>
      <c r="E5929" s="262" t="s">
        <v>1879</v>
      </c>
      <c r="F5929" s="389" t="s">
        <v>923</v>
      </c>
      <c r="G5929" s="389"/>
      <c r="H5929" s="283" t="s">
        <v>950</v>
      </c>
      <c r="I5929" s="286">
        <v>1</v>
      </c>
      <c r="J5929" s="285">
        <v>0.01</v>
      </c>
      <c r="K5929" s="285">
        <v>0.01</v>
      </c>
      <c r="O5929" s="46"/>
      <c r="P5929" s="46"/>
      <c r="Q5929" s="46"/>
      <c r="R5929" s="46"/>
      <c r="S5929" s="46"/>
      <c r="T5929" s="46"/>
      <c r="U5929" s="46"/>
      <c r="V5929" s="46"/>
      <c r="W5929" s="46"/>
      <c r="X5929" s="46"/>
      <c r="Y5929" s="46"/>
    </row>
    <row r="5930" spans="1:25" ht="15" customHeight="1" x14ac:dyDescent="0.2">
      <c r="A5930" s="46"/>
      <c r="B5930" s="262" t="s">
        <v>919</v>
      </c>
      <c r="C5930" s="284" t="s">
        <v>1856</v>
      </c>
      <c r="D5930" s="262" t="s">
        <v>47</v>
      </c>
      <c r="E5930" s="262" t="s">
        <v>1857</v>
      </c>
      <c r="F5930" s="389" t="s">
        <v>923</v>
      </c>
      <c r="G5930" s="389"/>
      <c r="H5930" s="283" t="s">
        <v>950</v>
      </c>
      <c r="I5930" s="286">
        <v>1</v>
      </c>
      <c r="J5930" s="285">
        <v>0.08</v>
      </c>
      <c r="K5930" s="285">
        <v>0.08</v>
      </c>
      <c r="O5930" s="46"/>
      <c r="P5930" s="46"/>
      <c r="Q5930" s="46"/>
      <c r="R5930" s="46"/>
      <c r="S5930" s="46"/>
      <c r="T5930" s="46"/>
      <c r="U5930" s="46"/>
      <c r="V5930" s="46"/>
      <c r="W5930" s="46"/>
      <c r="X5930" s="46"/>
      <c r="Y5930" s="46"/>
    </row>
    <row r="5931" spans="1:25" ht="15" customHeight="1" x14ac:dyDescent="0.2">
      <c r="A5931" s="46"/>
      <c r="B5931" s="262" t="s">
        <v>919</v>
      </c>
      <c r="C5931" s="284" t="s">
        <v>1858</v>
      </c>
      <c r="D5931" s="262" t="s">
        <v>47</v>
      </c>
      <c r="E5931" s="262" t="s">
        <v>1859</v>
      </c>
      <c r="F5931" s="389" t="s">
        <v>923</v>
      </c>
      <c r="G5931" s="389"/>
      <c r="H5931" s="283" t="s">
        <v>950</v>
      </c>
      <c r="I5931" s="286">
        <v>1</v>
      </c>
      <c r="J5931" s="285">
        <v>1.43</v>
      </c>
      <c r="K5931" s="285">
        <v>1.43</v>
      </c>
      <c r="O5931" s="46"/>
      <c r="P5931" s="46"/>
      <c r="Q5931" s="46"/>
      <c r="R5931" s="46"/>
      <c r="S5931" s="46"/>
      <c r="T5931" s="46"/>
      <c r="U5931" s="46"/>
      <c r="V5931" s="46"/>
      <c r="W5931" s="46"/>
      <c r="X5931" s="46"/>
      <c r="Y5931" s="46"/>
    </row>
    <row r="5932" spans="1:25" ht="15" customHeight="1" x14ac:dyDescent="0.2">
      <c r="A5932" s="46"/>
      <c r="B5932" s="262" t="s">
        <v>919</v>
      </c>
      <c r="C5932" s="284" t="s">
        <v>2077</v>
      </c>
      <c r="D5932" s="262" t="s">
        <v>47</v>
      </c>
      <c r="E5932" s="262" t="s">
        <v>2078</v>
      </c>
      <c r="F5932" s="389" t="s">
        <v>920</v>
      </c>
      <c r="G5932" s="389"/>
      <c r="H5932" s="283" t="s">
        <v>950</v>
      </c>
      <c r="I5932" s="286">
        <v>1</v>
      </c>
      <c r="J5932" s="285">
        <v>26.08</v>
      </c>
      <c r="K5932" s="285">
        <v>26.08</v>
      </c>
      <c r="O5932" s="46"/>
      <c r="P5932" s="46"/>
      <c r="Q5932" s="46"/>
      <c r="R5932" s="46"/>
      <c r="S5932" s="46"/>
      <c r="T5932" s="46"/>
      <c r="U5932" s="46"/>
      <c r="V5932" s="46"/>
      <c r="W5932" s="46"/>
      <c r="X5932" s="46"/>
      <c r="Y5932" s="46"/>
    </row>
    <row r="5933" spans="1:25" ht="15" customHeight="1" x14ac:dyDescent="0.2">
      <c r="A5933" s="46"/>
      <c r="B5933" s="262" t="s">
        <v>919</v>
      </c>
      <c r="C5933" s="284" t="s">
        <v>1866</v>
      </c>
      <c r="D5933" s="262" t="s">
        <v>47</v>
      </c>
      <c r="E5933" s="262" t="s">
        <v>1867</v>
      </c>
      <c r="F5933" s="389" t="s">
        <v>923</v>
      </c>
      <c r="G5933" s="389"/>
      <c r="H5933" s="283" t="s">
        <v>950</v>
      </c>
      <c r="I5933" s="286">
        <v>1</v>
      </c>
      <c r="J5933" s="285">
        <v>0.01</v>
      </c>
      <c r="K5933" s="285">
        <v>0.01</v>
      </c>
      <c r="O5933" s="46"/>
      <c r="P5933" s="46"/>
      <c r="Q5933" s="46"/>
      <c r="R5933" s="46"/>
      <c r="S5933" s="46"/>
      <c r="T5933" s="46"/>
      <c r="U5933" s="46"/>
      <c r="V5933" s="46"/>
      <c r="W5933" s="46"/>
      <c r="X5933" s="46"/>
      <c r="Y5933" s="46"/>
    </row>
    <row r="5934" spans="1:25" ht="15" customHeight="1" x14ac:dyDescent="0.2">
      <c r="A5934" s="46"/>
      <c r="B5934" s="263"/>
      <c r="C5934" s="263"/>
      <c r="D5934" s="263"/>
      <c r="E5934" s="263"/>
      <c r="F5934" s="263" t="s">
        <v>924</v>
      </c>
      <c r="G5934" s="289">
        <v>26.29</v>
      </c>
      <c r="H5934" s="263" t="s">
        <v>925</v>
      </c>
      <c r="I5934" s="289">
        <v>0</v>
      </c>
      <c r="J5934" s="263" t="s">
        <v>926</v>
      </c>
      <c r="K5934" s="289">
        <v>26.29</v>
      </c>
      <c r="O5934" s="46"/>
      <c r="P5934" s="46"/>
      <c r="Q5934" s="46"/>
      <c r="R5934" s="46"/>
      <c r="S5934" s="46"/>
      <c r="T5934" s="46"/>
      <c r="U5934" s="46"/>
      <c r="V5934" s="46"/>
      <c r="W5934" s="46"/>
      <c r="X5934" s="46"/>
      <c r="Y5934" s="46"/>
    </row>
    <row r="5935" spans="1:25" ht="15" customHeight="1" thickBot="1" x14ac:dyDescent="0.25">
      <c r="A5935" s="46"/>
      <c r="B5935" s="263"/>
      <c r="C5935" s="263"/>
      <c r="D5935" s="263"/>
      <c r="E5935" s="263"/>
      <c r="F5935" s="263" t="s">
        <v>927</v>
      </c>
      <c r="G5935" s="289">
        <v>6.1</v>
      </c>
      <c r="H5935" s="263"/>
      <c r="I5935" s="386" t="s">
        <v>928</v>
      </c>
      <c r="J5935" s="386"/>
      <c r="K5935" s="289">
        <v>35.42</v>
      </c>
      <c r="O5935" s="46"/>
      <c r="P5935" s="46"/>
      <c r="Q5935" s="46"/>
      <c r="R5935" s="46"/>
      <c r="S5935" s="46"/>
      <c r="T5935" s="46"/>
      <c r="U5935" s="46"/>
      <c r="V5935" s="46"/>
      <c r="W5935" s="46"/>
      <c r="X5935" s="46"/>
      <c r="Y5935" s="46"/>
    </row>
    <row r="5936" spans="1:25" ht="15" customHeight="1" thickTop="1" x14ac:dyDescent="0.2">
      <c r="A5936" s="46"/>
      <c r="B5936" s="278"/>
      <c r="C5936" s="278"/>
      <c r="D5936" s="278"/>
      <c r="E5936" s="278"/>
      <c r="F5936" s="278"/>
      <c r="G5936" s="278"/>
      <c r="H5936" s="278"/>
      <c r="I5936" s="278"/>
      <c r="J5936" s="278"/>
      <c r="K5936" s="278"/>
      <c r="O5936" s="46"/>
      <c r="P5936" s="46"/>
      <c r="Q5936" s="46"/>
      <c r="R5936" s="46"/>
      <c r="S5936" s="46"/>
      <c r="T5936" s="46"/>
      <c r="U5936" s="46"/>
      <c r="V5936" s="46"/>
      <c r="W5936" s="46"/>
      <c r="X5936" s="46"/>
      <c r="Y5936" s="46"/>
    </row>
    <row r="5937" spans="1:25" ht="15" customHeight="1" x14ac:dyDescent="0.2">
      <c r="A5937" s="46"/>
      <c r="B5937" s="259"/>
      <c r="C5937" s="267" t="s">
        <v>24</v>
      </c>
      <c r="D5937" s="259" t="s">
        <v>25</v>
      </c>
      <c r="E5937" s="259" t="s">
        <v>26</v>
      </c>
      <c r="F5937" s="387" t="s">
        <v>917</v>
      </c>
      <c r="G5937" s="387"/>
      <c r="H5937" s="271" t="s">
        <v>27</v>
      </c>
      <c r="I5937" s="267" t="s">
        <v>28</v>
      </c>
      <c r="J5937" s="267" t="s">
        <v>29</v>
      </c>
      <c r="K5937" s="267" t="s">
        <v>30</v>
      </c>
      <c r="O5937" s="46"/>
      <c r="P5937" s="46"/>
      <c r="Q5937" s="46"/>
      <c r="R5937" s="46"/>
      <c r="S5937" s="46"/>
      <c r="T5937" s="46"/>
      <c r="U5937" s="46"/>
      <c r="V5937" s="46"/>
      <c r="W5937" s="46"/>
      <c r="X5937" s="46"/>
      <c r="Y5937" s="46"/>
    </row>
    <row r="5938" spans="1:25" ht="15" customHeight="1" x14ac:dyDescent="0.2">
      <c r="A5938" s="46"/>
      <c r="B5938" s="260" t="s">
        <v>918</v>
      </c>
      <c r="C5938" s="275" t="s">
        <v>2211</v>
      </c>
      <c r="D5938" s="260" t="s">
        <v>47</v>
      </c>
      <c r="E5938" s="260" t="s">
        <v>2212</v>
      </c>
      <c r="F5938" s="388" t="s">
        <v>3970</v>
      </c>
      <c r="G5938" s="388"/>
      <c r="H5938" s="274" t="s">
        <v>950</v>
      </c>
      <c r="I5938" s="277">
        <v>1</v>
      </c>
      <c r="J5938" s="276">
        <v>31.74</v>
      </c>
      <c r="K5938" s="276">
        <v>31.74</v>
      </c>
      <c r="O5938" s="46"/>
      <c r="P5938" s="46"/>
      <c r="Q5938" s="46"/>
      <c r="R5938" s="46"/>
      <c r="S5938" s="46"/>
      <c r="T5938" s="46"/>
      <c r="U5938" s="46"/>
      <c r="V5938" s="46"/>
      <c r="W5938" s="46"/>
      <c r="X5938" s="46"/>
      <c r="Y5938" s="46"/>
    </row>
    <row r="5939" spans="1:25" ht="15" customHeight="1" x14ac:dyDescent="0.2">
      <c r="A5939" s="46"/>
      <c r="B5939" s="261" t="s">
        <v>953</v>
      </c>
      <c r="C5939" s="280" t="s">
        <v>2079</v>
      </c>
      <c r="D5939" s="261" t="s">
        <v>47</v>
      </c>
      <c r="E5939" s="261" t="s">
        <v>2080</v>
      </c>
      <c r="F5939" s="385" t="s">
        <v>3970</v>
      </c>
      <c r="G5939" s="385"/>
      <c r="H5939" s="279" t="s">
        <v>950</v>
      </c>
      <c r="I5939" s="282">
        <v>1</v>
      </c>
      <c r="J5939" s="281">
        <v>0.32</v>
      </c>
      <c r="K5939" s="281">
        <v>0.32</v>
      </c>
      <c r="O5939" s="46"/>
      <c r="P5939" s="46"/>
      <c r="Q5939" s="46"/>
      <c r="R5939" s="46"/>
      <c r="S5939" s="46"/>
      <c r="T5939" s="46"/>
      <c r="U5939" s="46"/>
      <c r="V5939" s="46"/>
      <c r="W5939" s="46"/>
      <c r="X5939" s="46"/>
      <c r="Y5939" s="46"/>
    </row>
    <row r="5940" spans="1:25" ht="15" customHeight="1" x14ac:dyDescent="0.2">
      <c r="A5940" s="46"/>
      <c r="B5940" s="262" t="s">
        <v>919</v>
      </c>
      <c r="C5940" s="284" t="s">
        <v>1878</v>
      </c>
      <c r="D5940" s="262" t="s">
        <v>47</v>
      </c>
      <c r="E5940" s="262" t="s">
        <v>1879</v>
      </c>
      <c r="F5940" s="389" t="s">
        <v>923</v>
      </c>
      <c r="G5940" s="389"/>
      <c r="H5940" s="283" t="s">
        <v>950</v>
      </c>
      <c r="I5940" s="286">
        <v>1</v>
      </c>
      <c r="J5940" s="285">
        <v>0.01</v>
      </c>
      <c r="K5940" s="285">
        <v>0.01</v>
      </c>
      <c r="O5940" s="46"/>
      <c r="P5940" s="46"/>
      <c r="Q5940" s="46"/>
      <c r="R5940" s="46"/>
      <c r="S5940" s="46"/>
      <c r="T5940" s="46"/>
      <c r="U5940" s="46"/>
      <c r="V5940" s="46"/>
      <c r="W5940" s="46"/>
      <c r="X5940" s="46"/>
      <c r="Y5940" s="46"/>
    </row>
    <row r="5941" spans="1:25" ht="15" customHeight="1" x14ac:dyDescent="0.2">
      <c r="A5941" s="46"/>
      <c r="B5941" s="262" t="s">
        <v>919</v>
      </c>
      <c r="C5941" s="284" t="s">
        <v>1856</v>
      </c>
      <c r="D5941" s="262" t="s">
        <v>47</v>
      </c>
      <c r="E5941" s="262" t="s">
        <v>1857</v>
      </c>
      <c r="F5941" s="389" t="s">
        <v>923</v>
      </c>
      <c r="G5941" s="389"/>
      <c r="H5941" s="283" t="s">
        <v>950</v>
      </c>
      <c r="I5941" s="286">
        <v>1</v>
      </c>
      <c r="J5941" s="285">
        <v>0.08</v>
      </c>
      <c r="K5941" s="285">
        <v>0.08</v>
      </c>
      <c r="O5941" s="46"/>
      <c r="P5941" s="46"/>
      <c r="Q5941" s="46"/>
      <c r="R5941" s="46"/>
      <c r="S5941" s="46"/>
      <c r="T5941" s="46"/>
      <c r="U5941" s="46"/>
      <c r="V5941" s="46"/>
      <c r="W5941" s="46"/>
      <c r="X5941" s="46"/>
      <c r="Y5941" s="46"/>
    </row>
    <row r="5942" spans="1:25" ht="15" customHeight="1" x14ac:dyDescent="0.2">
      <c r="A5942" s="46"/>
      <c r="B5942" s="262" t="s">
        <v>919</v>
      </c>
      <c r="C5942" s="284" t="s">
        <v>1880</v>
      </c>
      <c r="D5942" s="262" t="s">
        <v>47</v>
      </c>
      <c r="E5942" s="262" t="s">
        <v>1881</v>
      </c>
      <c r="F5942" s="389" t="s">
        <v>923</v>
      </c>
      <c r="G5942" s="389"/>
      <c r="H5942" s="283" t="s">
        <v>950</v>
      </c>
      <c r="I5942" s="286">
        <v>1</v>
      </c>
      <c r="J5942" s="285">
        <v>0.89</v>
      </c>
      <c r="K5942" s="285">
        <v>0.89</v>
      </c>
      <c r="O5942" s="46"/>
      <c r="P5942" s="46"/>
      <c r="Q5942" s="46"/>
      <c r="R5942" s="46"/>
      <c r="S5942" s="46"/>
      <c r="T5942" s="46"/>
      <c r="U5942" s="46"/>
      <c r="V5942" s="46"/>
      <c r="W5942" s="46"/>
      <c r="X5942" s="46"/>
      <c r="Y5942" s="46"/>
    </row>
    <row r="5943" spans="1:25" ht="15" customHeight="1" x14ac:dyDescent="0.2">
      <c r="A5943" s="46"/>
      <c r="B5943" s="262" t="s">
        <v>919</v>
      </c>
      <c r="C5943" s="284" t="s">
        <v>1858</v>
      </c>
      <c r="D5943" s="262" t="s">
        <v>47</v>
      </c>
      <c r="E5943" s="262" t="s">
        <v>1859</v>
      </c>
      <c r="F5943" s="389" t="s">
        <v>923</v>
      </c>
      <c r="G5943" s="389"/>
      <c r="H5943" s="283" t="s">
        <v>950</v>
      </c>
      <c r="I5943" s="286">
        <v>1</v>
      </c>
      <c r="J5943" s="285">
        <v>1.43</v>
      </c>
      <c r="K5943" s="285">
        <v>1.43</v>
      </c>
      <c r="O5943" s="46"/>
      <c r="P5943" s="46"/>
      <c r="Q5943" s="46"/>
      <c r="R5943" s="46"/>
      <c r="S5943" s="46"/>
      <c r="T5943" s="46"/>
      <c r="U5943" s="46"/>
      <c r="V5943" s="46"/>
      <c r="W5943" s="46"/>
      <c r="X5943" s="46"/>
      <c r="Y5943" s="46"/>
    </row>
    <row r="5944" spans="1:25" ht="15" customHeight="1" x14ac:dyDescent="0.2">
      <c r="A5944" s="46"/>
      <c r="B5944" s="262" t="s">
        <v>919</v>
      </c>
      <c r="C5944" s="284" t="s">
        <v>1866</v>
      </c>
      <c r="D5944" s="262" t="s">
        <v>47</v>
      </c>
      <c r="E5944" s="262" t="s">
        <v>1867</v>
      </c>
      <c r="F5944" s="389" t="s">
        <v>923</v>
      </c>
      <c r="G5944" s="389"/>
      <c r="H5944" s="283" t="s">
        <v>950</v>
      </c>
      <c r="I5944" s="286">
        <v>1</v>
      </c>
      <c r="J5944" s="285">
        <v>0.01</v>
      </c>
      <c r="K5944" s="285">
        <v>0.01</v>
      </c>
      <c r="O5944" s="46"/>
      <c r="P5944" s="46"/>
      <c r="Q5944" s="46"/>
      <c r="R5944" s="46"/>
      <c r="S5944" s="46"/>
      <c r="T5944" s="46"/>
      <c r="U5944" s="46"/>
      <c r="V5944" s="46"/>
      <c r="W5944" s="46"/>
      <c r="X5944" s="46"/>
      <c r="Y5944" s="46"/>
    </row>
    <row r="5945" spans="1:25" ht="15" customHeight="1" x14ac:dyDescent="0.2">
      <c r="A5945" s="46"/>
      <c r="B5945" s="262" t="s">
        <v>919</v>
      </c>
      <c r="C5945" s="284" t="s">
        <v>1864</v>
      </c>
      <c r="D5945" s="262" t="s">
        <v>47</v>
      </c>
      <c r="E5945" s="262" t="s">
        <v>1865</v>
      </c>
      <c r="F5945" s="389" t="s">
        <v>923</v>
      </c>
      <c r="G5945" s="389"/>
      <c r="H5945" s="283" t="s">
        <v>950</v>
      </c>
      <c r="I5945" s="286">
        <v>1</v>
      </c>
      <c r="J5945" s="285">
        <v>0.61</v>
      </c>
      <c r="K5945" s="285">
        <v>0.61</v>
      </c>
      <c r="O5945" s="46"/>
      <c r="P5945" s="46"/>
      <c r="Q5945" s="46"/>
      <c r="R5945" s="46"/>
      <c r="S5945" s="46"/>
      <c r="T5945" s="46"/>
      <c r="U5945" s="46"/>
      <c r="V5945" s="46"/>
      <c r="W5945" s="46"/>
      <c r="X5945" s="46"/>
      <c r="Y5945" s="46"/>
    </row>
    <row r="5946" spans="1:25" ht="15" customHeight="1" x14ac:dyDescent="0.2">
      <c r="A5946" s="46"/>
      <c r="B5946" s="262" t="s">
        <v>919</v>
      </c>
      <c r="C5946" s="284" t="s">
        <v>2081</v>
      </c>
      <c r="D5946" s="262" t="s">
        <v>47</v>
      </c>
      <c r="E5946" s="262" t="s">
        <v>2082</v>
      </c>
      <c r="F5946" s="389" t="s">
        <v>920</v>
      </c>
      <c r="G5946" s="389"/>
      <c r="H5946" s="283" t="s">
        <v>950</v>
      </c>
      <c r="I5946" s="286">
        <v>1</v>
      </c>
      <c r="J5946" s="285">
        <v>28.39</v>
      </c>
      <c r="K5946" s="285">
        <v>28.39</v>
      </c>
      <c r="O5946" s="46"/>
      <c r="P5946" s="46"/>
      <c r="Q5946" s="46"/>
      <c r="R5946" s="46"/>
      <c r="S5946" s="46"/>
      <c r="T5946" s="46"/>
      <c r="U5946" s="46"/>
      <c r="V5946" s="46"/>
      <c r="W5946" s="46"/>
      <c r="X5946" s="46"/>
      <c r="Y5946" s="46"/>
    </row>
    <row r="5947" spans="1:25" ht="15" customHeight="1" x14ac:dyDescent="0.2">
      <c r="A5947" s="46"/>
      <c r="B5947" s="263"/>
      <c r="C5947" s="263"/>
      <c r="D5947" s="263"/>
      <c r="E5947" s="263"/>
      <c r="F5947" s="263" t="s">
        <v>924</v>
      </c>
      <c r="G5947" s="289">
        <v>28.71</v>
      </c>
      <c r="H5947" s="263" t="s">
        <v>925</v>
      </c>
      <c r="I5947" s="289">
        <v>0</v>
      </c>
      <c r="J5947" s="263" t="s">
        <v>926</v>
      </c>
      <c r="K5947" s="289">
        <v>28.71</v>
      </c>
      <c r="O5947" s="46"/>
      <c r="P5947" s="46"/>
      <c r="Q5947" s="46"/>
      <c r="R5947" s="46"/>
      <c r="S5947" s="46"/>
      <c r="T5947" s="46"/>
      <c r="U5947" s="46"/>
      <c r="V5947" s="46"/>
      <c r="W5947" s="46"/>
      <c r="X5947" s="46"/>
      <c r="Y5947" s="46"/>
    </row>
    <row r="5948" spans="1:25" ht="15" customHeight="1" thickBot="1" x14ac:dyDescent="0.25">
      <c r="A5948" s="46"/>
      <c r="B5948" s="263"/>
      <c r="C5948" s="263"/>
      <c r="D5948" s="263"/>
      <c r="E5948" s="263"/>
      <c r="F5948" s="263" t="s">
        <v>927</v>
      </c>
      <c r="G5948" s="289">
        <v>6.6</v>
      </c>
      <c r="H5948" s="263"/>
      <c r="I5948" s="386" t="s">
        <v>928</v>
      </c>
      <c r="J5948" s="386"/>
      <c r="K5948" s="289">
        <v>38.340000000000003</v>
      </c>
      <c r="O5948" s="46"/>
      <c r="P5948" s="46"/>
      <c r="Q5948" s="46"/>
      <c r="R5948" s="46"/>
      <c r="S5948" s="46"/>
      <c r="T5948" s="46"/>
      <c r="U5948" s="46"/>
      <c r="V5948" s="46"/>
      <c r="W5948" s="46"/>
      <c r="X5948" s="46"/>
      <c r="Y5948" s="46"/>
    </row>
    <row r="5949" spans="1:25" ht="15" customHeight="1" thickTop="1" x14ac:dyDescent="0.2">
      <c r="A5949" s="46"/>
      <c r="B5949" s="278"/>
      <c r="C5949" s="278"/>
      <c r="D5949" s="278"/>
      <c r="E5949" s="278"/>
      <c r="F5949" s="278"/>
      <c r="G5949" s="278"/>
      <c r="H5949" s="278"/>
      <c r="I5949" s="278"/>
      <c r="J5949" s="278"/>
      <c r="K5949" s="278"/>
      <c r="O5949" s="46"/>
      <c r="P5949" s="46"/>
      <c r="Q5949" s="46"/>
      <c r="R5949" s="46"/>
      <c r="S5949" s="46"/>
      <c r="T5949" s="46"/>
      <c r="U5949" s="46"/>
      <c r="V5949" s="46"/>
      <c r="W5949" s="46"/>
      <c r="X5949" s="46"/>
      <c r="Y5949" s="46"/>
    </row>
    <row r="5950" spans="1:25" ht="15" customHeight="1" x14ac:dyDescent="0.2">
      <c r="A5950" s="46"/>
      <c r="B5950" s="259"/>
      <c r="C5950" s="267" t="s">
        <v>24</v>
      </c>
      <c r="D5950" s="259" t="s">
        <v>25</v>
      </c>
      <c r="E5950" s="259" t="s">
        <v>26</v>
      </c>
      <c r="F5950" s="387" t="s">
        <v>917</v>
      </c>
      <c r="G5950" s="387"/>
      <c r="H5950" s="271" t="s">
        <v>27</v>
      </c>
      <c r="I5950" s="267" t="s">
        <v>28</v>
      </c>
      <c r="J5950" s="267" t="s">
        <v>29</v>
      </c>
      <c r="K5950" s="267" t="s">
        <v>30</v>
      </c>
      <c r="O5950" s="46"/>
      <c r="P5950" s="46"/>
      <c r="Q5950" s="46"/>
      <c r="R5950" s="46"/>
      <c r="S5950" s="46"/>
      <c r="T5950" s="46"/>
      <c r="U5950" s="46"/>
      <c r="V5950" s="46"/>
      <c r="W5950" s="46"/>
      <c r="X5950" s="46"/>
      <c r="Y5950" s="46"/>
    </row>
    <row r="5951" spans="1:25" ht="15" customHeight="1" x14ac:dyDescent="0.2">
      <c r="A5951" s="46"/>
      <c r="B5951" s="260" t="s">
        <v>918</v>
      </c>
      <c r="C5951" s="275" t="s">
        <v>2149</v>
      </c>
      <c r="D5951" s="260" t="s">
        <v>47</v>
      </c>
      <c r="E5951" s="260" t="s">
        <v>2150</v>
      </c>
      <c r="F5951" s="388" t="s">
        <v>3970</v>
      </c>
      <c r="G5951" s="388"/>
      <c r="H5951" s="274" t="s">
        <v>950</v>
      </c>
      <c r="I5951" s="277">
        <v>1</v>
      </c>
      <c r="J5951" s="276">
        <v>31.79</v>
      </c>
      <c r="K5951" s="276">
        <v>31.79</v>
      </c>
      <c r="O5951" s="46"/>
      <c r="P5951" s="46"/>
      <c r="Q5951" s="46"/>
      <c r="R5951" s="46"/>
      <c r="S5951" s="46"/>
      <c r="T5951" s="46"/>
      <c r="U5951" s="46"/>
      <c r="V5951" s="46"/>
      <c r="W5951" s="46"/>
      <c r="X5951" s="46"/>
      <c r="Y5951" s="46"/>
    </row>
    <row r="5952" spans="1:25" ht="15" customHeight="1" x14ac:dyDescent="0.2">
      <c r="A5952" s="46"/>
      <c r="B5952" s="261" t="s">
        <v>953</v>
      </c>
      <c r="C5952" s="280" t="s">
        <v>2083</v>
      </c>
      <c r="D5952" s="261" t="s">
        <v>47</v>
      </c>
      <c r="E5952" s="261" t="s">
        <v>2084</v>
      </c>
      <c r="F5952" s="385" t="s">
        <v>3970</v>
      </c>
      <c r="G5952" s="385"/>
      <c r="H5952" s="279" t="s">
        <v>950</v>
      </c>
      <c r="I5952" s="282">
        <v>1</v>
      </c>
      <c r="J5952" s="281">
        <v>0.46</v>
      </c>
      <c r="K5952" s="281">
        <v>0.46</v>
      </c>
      <c r="O5952" s="46"/>
      <c r="P5952" s="46"/>
      <c r="Q5952" s="46"/>
      <c r="R5952" s="46"/>
      <c r="S5952" s="46"/>
      <c r="T5952" s="46"/>
      <c r="U5952" s="46"/>
      <c r="V5952" s="46"/>
      <c r="W5952" s="46"/>
      <c r="X5952" s="46"/>
      <c r="Y5952" s="46"/>
    </row>
    <row r="5953" spans="1:25" ht="15" customHeight="1" x14ac:dyDescent="0.2">
      <c r="A5953" s="46"/>
      <c r="B5953" s="262" t="s">
        <v>919</v>
      </c>
      <c r="C5953" s="284" t="s">
        <v>1878</v>
      </c>
      <c r="D5953" s="262" t="s">
        <v>47</v>
      </c>
      <c r="E5953" s="262" t="s">
        <v>1879</v>
      </c>
      <c r="F5953" s="389" t="s">
        <v>923</v>
      </c>
      <c r="G5953" s="389"/>
      <c r="H5953" s="283" t="s">
        <v>950</v>
      </c>
      <c r="I5953" s="286">
        <v>1</v>
      </c>
      <c r="J5953" s="285">
        <v>0.01</v>
      </c>
      <c r="K5953" s="285">
        <v>0.01</v>
      </c>
      <c r="O5953" s="46"/>
      <c r="P5953" s="46"/>
      <c r="Q5953" s="46"/>
      <c r="R5953" s="46"/>
      <c r="S5953" s="46"/>
      <c r="T5953" s="46"/>
      <c r="U5953" s="46"/>
      <c r="V5953" s="46"/>
      <c r="W5953" s="46"/>
      <c r="X5953" s="46"/>
      <c r="Y5953" s="46"/>
    </row>
    <row r="5954" spans="1:25" ht="15" customHeight="1" x14ac:dyDescent="0.2">
      <c r="A5954" s="46"/>
      <c r="B5954" s="262" t="s">
        <v>919</v>
      </c>
      <c r="C5954" s="284" t="s">
        <v>1858</v>
      </c>
      <c r="D5954" s="262" t="s">
        <v>47</v>
      </c>
      <c r="E5954" s="262" t="s">
        <v>1859</v>
      </c>
      <c r="F5954" s="389" t="s">
        <v>923</v>
      </c>
      <c r="G5954" s="389"/>
      <c r="H5954" s="283" t="s">
        <v>950</v>
      </c>
      <c r="I5954" s="286">
        <v>1</v>
      </c>
      <c r="J5954" s="285">
        <v>1.43</v>
      </c>
      <c r="K5954" s="285">
        <v>1.43</v>
      </c>
      <c r="O5954" s="46"/>
      <c r="P5954" s="46"/>
      <c r="Q5954" s="46"/>
      <c r="R5954" s="46"/>
      <c r="S5954" s="46"/>
      <c r="T5954" s="46"/>
      <c r="U5954" s="46"/>
      <c r="V5954" s="46"/>
      <c r="W5954" s="46"/>
      <c r="X5954" s="46"/>
      <c r="Y5954" s="46"/>
    </row>
    <row r="5955" spans="1:25" ht="15" customHeight="1" x14ac:dyDescent="0.2">
      <c r="A5955" s="46"/>
      <c r="B5955" s="262" t="s">
        <v>919</v>
      </c>
      <c r="C5955" s="284" t="s">
        <v>1856</v>
      </c>
      <c r="D5955" s="262" t="s">
        <v>47</v>
      </c>
      <c r="E5955" s="262" t="s">
        <v>1857</v>
      </c>
      <c r="F5955" s="389" t="s">
        <v>923</v>
      </c>
      <c r="G5955" s="389"/>
      <c r="H5955" s="283" t="s">
        <v>950</v>
      </c>
      <c r="I5955" s="286">
        <v>1</v>
      </c>
      <c r="J5955" s="285">
        <v>0.08</v>
      </c>
      <c r="K5955" s="285">
        <v>0.08</v>
      </c>
      <c r="O5955" s="46"/>
      <c r="P5955" s="46"/>
      <c r="Q5955" s="46"/>
      <c r="R5955" s="46"/>
      <c r="S5955" s="46"/>
      <c r="T5955" s="46"/>
      <c r="U5955" s="46"/>
      <c r="V5955" s="46"/>
      <c r="W5955" s="46"/>
      <c r="X5955" s="46"/>
      <c r="Y5955" s="46"/>
    </row>
    <row r="5956" spans="1:25" ht="15" customHeight="1" x14ac:dyDescent="0.2">
      <c r="A5956" s="46"/>
      <c r="B5956" s="262" t="s">
        <v>919</v>
      </c>
      <c r="C5956" s="284" t="s">
        <v>2085</v>
      </c>
      <c r="D5956" s="262" t="s">
        <v>47</v>
      </c>
      <c r="E5956" s="262" t="s">
        <v>2086</v>
      </c>
      <c r="F5956" s="389" t="s">
        <v>920</v>
      </c>
      <c r="G5956" s="389"/>
      <c r="H5956" s="283" t="s">
        <v>950</v>
      </c>
      <c r="I5956" s="286">
        <v>1</v>
      </c>
      <c r="J5956" s="285">
        <v>28.3</v>
      </c>
      <c r="K5956" s="285">
        <v>28.3</v>
      </c>
      <c r="O5956" s="46"/>
      <c r="P5956" s="46"/>
      <c r="Q5956" s="46"/>
      <c r="R5956" s="46"/>
      <c r="S5956" s="46"/>
      <c r="T5956" s="46"/>
      <c r="U5956" s="46"/>
      <c r="V5956" s="46"/>
      <c r="W5956" s="46"/>
      <c r="X5956" s="46"/>
      <c r="Y5956" s="46"/>
    </row>
    <row r="5957" spans="1:25" ht="15" customHeight="1" x14ac:dyDescent="0.2">
      <c r="A5957" s="46"/>
      <c r="B5957" s="262" t="s">
        <v>919</v>
      </c>
      <c r="C5957" s="284" t="s">
        <v>1864</v>
      </c>
      <c r="D5957" s="262" t="s">
        <v>47</v>
      </c>
      <c r="E5957" s="262" t="s">
        <v>1865</v>
      </c>
      <c r="F5957" s="389" t="s">
        <v>923</v>
      </c>
      <c r="G5957" s="389"/>
      <c r="H5957" s="283" t="s">
        <v>950</v>
      </c>
      <c r="I5957" s="286">
        <v>1</v>
      </c>
      <c r="J5957" s="285">
        <v>0.61</v>
      </c>
      <c r="K5957" s="285">
        <v>0.61</v>
      </c>
      <c r="O5957" s="46"/>
      <c r="P5957" s="46"/>
      <c r="Q5957" s="46"/>
      <c r="R5957" s="46"/>
      <c r="S5957" s="46"/>
      <c r="T5957" s="46"/>
      <c r="U5957" s="46"/>
      <c r="V5957" s="46"/>
      <c r="W5957" s="46"/>
      <c r="X5957" s="46"/>
      <c r="Y5957" s="46"/>
    </row>
    <row r="5958" spans="1:25" ht="15" customHeight="1" x14ac:dyDescent="0.2">
      <c r="A5958" s="46"/>
      <c r="B5958" s="262" t="s">
        <v>919</v>
      </c>
      <c r="C5958" s="284" t="s">
        <v>1866</v>
      </c>
      <c r="D5958" s="262" t="s">
        <v>47</v>
      </c>
      <c r="E5958" s="262" t="s">
        <v>1867</v>
      </c>
      <c r="F5958" s="389" t="s">
        <v>923</v>
      </c>
      <c r="G5958" s="389"/>
      <c r="H5958" s="283" t="s">
        <v>950</v>
      </c>
      <c r="I5958" s="286">
        <v>1</v>
      </c>
      <c r="J5958" s="285">
        <v>0.01</v>
      </c>
      <c r="K5958" s="285">
        <v>0.01</v>
      </c>
      <c r="O5958" s="46"/>
      <c r="P5958" s="46"/>
      <c r="Q5958" s="46"/>
      <c r="R5958" s="46"/>
      <c r="S5958" s="46"/>
      <c r="T5958" s="46"/>
      <c r="U5958" s="46"/>
      <c r="V5958" s="46"/>
      <c r="W5958" s="46"/>
      <c r="X5958" s="46"/>
      <c r="Y5958" s="46"/>
    </row>
    <row r="5959" spans="1:25" ht="15" customHeight="1" x14ac:dyDescent="0.2">
      <c r="A5959" s="46"/>
      <c r="B5959" s="262" t="s">
        <v>919</v>
      </c>
      <c r="C5959" s="284" t="s">
        <v>1880</v>
      </c>
      <c r="D5959" s="262" t="s">
        <v>47</v>
      </c>
      <c r="E5959" s="262" t="s">
        <v>1881</v>
      </c>
      <c r="F5959" s="389" t="s">
        <v>923</v>
      </c>
      <c r="G5959" s="389"/>
      <c r="H5959" s="283" t="s">
        <v>950</v>
      </c>
      <c r="I5959" s="286">
        <v>1</v>
      </c>
      <c r="J5959" s="285">
        <v>0.89</v>
      </c>
      <c r="K5959" s="285">
        <v>0.89</v>
      </c>
      <c r="O5959" s="46"/>
      <c r="P5959" s="46"/>
      <c r="Q5959" s="46"/>
      <c r="R5959" s="46"/>
      <c r="S5959" s="46"/>
      <c r="T5959" s="46"/>
      <c r="U5959" s="46"/>
      <c r="V5959" s="46"/>
      <c r="W5959" s="46"/>
      <c r="X5959" s="46"/>
      <c r="Y5959" s="46"/>
    </row>
    <row r="5960" spans="1:25" ht="15" customHeight="1" x14ac:dyDescent="0.2">
      <c r="A5960" s="46"/>
      <c r="B5960" s="263"/>
      <c r="C5960" s="263"/>
      <c r="D5960" s="263"/>
      <c r="E5960" s="263"/>
      <c r="F5960" s="263" t="s">
        <v>924</v>
      </c>
      <c r="G5960" s="289">
        <v>28.76</v>
      </c>
      <c r="H5960" s="263" t="s">
        <v>925</v>
      </c>
      <c r="I5960" s="289">
        <v>0</v>
      </c>
      <c r="J5960" s="263" t="s">
        <v>926</v>
      </c>
      <c r="K5960" s="289">
        <v>28.76</v>
      </c>
      <c r="O5960" s="46"/>
      <c r="P5960" s="46"/>
      <c r="Q5960" s="46"/>
      <c r="R5960" s="46"/>
      <c r="S5960" s="46"/>
      <c r="T5960" s="46"/>
      <c r="U5960" s="46"/>
      <c r="V5960" s="46"/>
      <c r="W5960" s="46"/>
      <c r="X5960" s="46"/>
      <c r="Y5960" s="46"/>
    </row>
    <row r="5961" spans="1:25" ht="15" customHeight="1" thickBot="1" x14ac:dyDescent="0.25">
      <c r="A5961" s="46"/>
      <c r="B5961" s="263"/>
      <c r="C5961" s="263"/>
      <c r="D5961" s="263"/>
      <c r="E5961" s="263"/>
      <c r="F5961" s="263" t="s">
        <v>927</v>
      </c>
      <c r="G5961" s="289">
        <v>6.61</v>
      </c>
      <c r="H5961" s="263"/>
      <c r="I5961" s="386" t="s">
        <v>928</v>
      </c>
      <c r="J5961" s="386"/>
      <c r="K5961" s="289">
        <v>38.4</v>
      </c>
      <c r="O5961" s="46"/>
      <c r="P5961" s="46"/>
      <c r="Q5961" s="46"/>
      <c r="R5961" s="46"/>
      <c r="S5961" s="46"/>
      <c r="T5961" s="46"/>
      <c r="U5961" s="46"/>
      <c r="V5961" s="46"/>
      <c r="W5961" s="46"/>
      <c r="X5961" s="46"/>
      <c r="Y5961" s="46"/>
    </row>
    <row r="5962" spans="1:25" ht="15" customHeight="1" thickTop="1" x14ac:dyDescent="0.2">
      <c r="A5962" s="46"/>
      <c r="B5962" s="278"/>
      <c r="C5962" s="278"/>
      <c r="D5962" s="278"/>
      <c r="E5962" s="278"/>
      <c r="F5962" s="278"/>
      <c r="G5962" s="278"/>
      <c r="H5962" s="278"/>
      <c r="I5962" s="278"/>
      <c r="J5962" s="278"/>
      <c r="K5962" s="278"/>
      <c r="O5962" s="46"/>
      <c r="P5962" s="46"/>
      <c r="Q5962" s="46"/>
      <c r="R5962" s="46"/>
      <c r="S5962" s="46"/>
      <c r="T5962" s="46"/>
      <c r="U5962" s="46"/>
      <c r="V5962" s="46"/>
      <c r="W5962" s="46"/>
      <c r="X5962" s="46"/>
      <c r="Y5962" s="46"/>
    </row>
    <row r="5963" spans="1:25" ht="15" customHeight="1" x14ac:dyDescent="0.2">
      <c r="A5963" s="46"/>
      <c r="B5963" s="259"/>
      <c r="C5963" s="267" t="s">
        <v>24</v>
      </c>
      <c r="D5963" s="259" t="s">
        <v>25</v>
      </c>
      <c r="E5963" s="259" t="s">
        <v>26</v>
      </c>
      <c r="F5963" s="387" t="s">
        <v>917</v>
      </c>
      <c r="G5963" s="387"/>
      <c r="H5963" s="271" t="s">
        <v>27</v>
      </c>
      <c r="I5963" s="267" t="s">
        <v>28</v>
      </c>
      <c r="J5963" s="267" t="s">
        <v>29</v>
      </c>
      <c r="K5963" s="267" t="s">
        <v>30</v>
      </c>
      <c r="O5963" s="46"/>
      <c r="P5963" s="46"/>
      <c r="Q5963" s="46"/>
      <c r="R5963" s="46"/>
      <c r="S5963" s="46"/>
      <c r="T5963" s="46"/>
      <c r="U5963" s="46"/>
      <c r="V5963" s="46"/>
      <c r="W5963" s="46"/>
      <c r="X5963" s="46"/>
      <c r="Y5963" s="46"/>
    </row>
    <row r="5964" spans="1:25" ht="15" customHeight="1" x14ac:dyDescent="0.2">
      <c r="A5964" s="46"/>
      <c r="B5964" s="260" t="s">
        <v>918</v>
      </c>
      <c r="C5964" s="275" t="s">
        <v>2145</v>
      </c>
      <c r="D5964" s="260" t="s">
        <v>47</v>
      </c>
      <c r="E5964" s="260" t="s">
        <v>2146</v>
      </c>
      <c r="F5964" s="388" t="s">
        <v>3970</v>
      </c>
      <c r="G5964" s="388"/>
      <c r="H5964" s="274" t="s">
        <v>950</v>
      </c>
      <c r="I5964" s="277">
        <v>1</v>
      </c>
      <c r="J5964" s="276">
        <v>32.229999999999997</v>
      </c>
      <c r="K5964" s="276">
        <v>32.229999999999997</v>
      </c>
      <c r="O5964" s="46"/>
      <c r="P5964" s="46"/>
      <c r="Q5964" s="46"/>
      <c r="R5964" s="46"/>
      <c r="S5964" s="46"/>
      <c r="T5964" s="46"/>
      <c r="U5964" s="46"/>
      <c r="V5964" s="46"/>
      <c r="W5964" s="46"/>
      <c r="X5964" s="46"/>
      <c r="Y5964" s="46"/>
    </row>
    <row r="5965" spans="1:25" ht="15" customHeight="1" x14ac:dyDescent="0.2">
      <c r="A5965" s="46"/>
      <c r="B5965" s="261" t="s">
        <v>953</v>
      </c>
      <c r="C5965" s="280" t="s">
        <v>2087</v>
      </c>
      <c r="D5965" s="261" t="s">
        <v>47</v>
      </c>
      <c r="E5965" s="261" t="s">
        <v>2088</v>
      </c>
      <c r="F5965" s="385" t="s">
        <v>3970</v>
      </c>
      <c r="G5965" s="385"/>
      <c r="H5965" s="279" t="s">
        <v>950</v>
      </c>
      <c r="I5965" s="282">
        <v>1</v>
      </c>
      <c r="J5965" s="281">
        <v>0.47</v>
      </c>
      <c r="K5965" s="281">
        <v>0.47</v>
      </c>
      <c r="O5965" s="46"/>
      <c r="P5965" s="46"/>
      <c r="Q5965" s="46"/>
      <c r="R5965" s="46"/>
      <c r="S5965" s="46"/>
      <c r="T5965" s="46"/>
      <c r="U5965" s="46"/>
      <c r="V5965" s="46"/>
      <c r="W5965" s="46"/>
      <c r="X5965" s="46"/>
      <c r="Y5965" s="46"/>
    </row>
    <row r="5966" spans="1:25" ht="15" customHeight="1" x14ac:dyDescent="0.2">
      <c r="A5966" s="46"/>
      <c r="B5966" s="262" t="s">
        <v>919</v>
      </c>
      <c r="C5966" s="284" t="s">
        <v>1864</v>
      </c>
      <c r="D5966" s="262" t="s">
        <v>47</v>
      </c>
      <c r="E5966" s="262" t="s">
        <v>1865</v>
      </c>
      <c r="F5966" s="389" t="s">
        <v>923</v>
      </c>
      <c r="G5966" s="389"/>
      <c r="H5966" s="283" t="s">
        <v>950</v>
      </c>
      <c r="I5966" s="286">
        <v>1</v>
      </c>
      <c r="J5966" s="285">
        <v>0.61</v>
      </c>
      <c r="K5966" s="285">
        <v>0.61</v>
      </c>
      <c r="O5966" s="46"/>
      <c r="P5966" s="46"/>
      <c r="Q5966" s="46"/>
      <c r="R5966" s="46"/>
      <c r="S5966" s="46"/>
      <c r="T5966" s="46"/>
      <c r="U5966" s="46"/>
      <c r="V5966" s="46"/>
      <c r="W5966" s="46"/>
      <c r="X5966" s="46"/>
      <c r="Y5966" s="46"/>
    </row>
    <row r="5967" spans="1:25" ht="15" customHeight="1" x14ac:dyDescent="0.2">
      <c r="A5967" s="46"/>
      <c r="B5967" s="262" t="s">
        <v>919</v>
      </c>
      <c r="C5967" s="284" t="s">
        <v>1858</v>
      </c>
      <c r="D5967" s="262" t="s">
        <v>47</v>
      </c>
      <c r="E5967" s="262" t="s">
        <v>1859</v>
      </c>
      <c r="F5967" s="389" t="s">
        <v>923</v>
      </c>
      <c r="G5967" s="389"/>
      <c r="H5967" s="283" t="s">
        <v>950</v>
      </c>
      <c r="I5967" s="286">
        <v>1</v>
      </c>
      <c r="J5967" s="285">
        <v>1.43</v>
      </c>
      <c r="K5967" s="285">
        <v>1.43</v>
      </c>
      <c r="O5967" s="46"/>
      <c r="P5967" s="46"/>
      <c r="Q5967" s="46"/>
      <c r="R5967" s="46"/>
      <c r="S5967" s="46"/>
      <c r="T5967" s="46"/>
      <c r="U5967" s="46"/>
      <c r="V5967" s="46"/>
      <c r="W5967" s="46"/>
      <c r="X5967" s="46"/>
      <c r="Y5967" s="46"/>
    </row>
    <row r="5968" spans="1:25" ht="15" customHeight="1" x14ac:dyDescent="0.2">
      <c r="A5968" s="46"/>
      <c r="B5968" s="262" t="s">
        <v>919</v>
      </c>
      <c r="C5968" s="284" t="s">
        <v>1856</v>
      </c>
      <c r="D5968" s="262" t="s">
        <v>47</v>
      </c>
      <c r="E5968" s="262" t="s">
        <v>1857</v>
      </c>
      <c r="F5968" s="389" t="s">
        <v>923</v>
      </c>
      <c r="G5968" s="389"/>
      <c r="H5968" s="283" t="s">
        <v>950</v>
      </c>
      <c r="I5968" s="286">
        <v>1</v>
      </c>
      <c r="J5968" s="285">
        <v>0.08</v>
      </c>
      <c r="K5968" s="285">
        <v>0.08</v>
      </c>
      <c r="O5968" s="46"/>
      <c r="P5968" s="46"/>
      <c r="Q5968" s="46"/>
      <c r="R5968" s="46"/>
      <c r="S5968" s="46"/>
      <c r="T5968" s="46"/>
      <c r="U5968" s="46"/>
      <c r="V5968" s="46"/>
      <c r="W5968" s="46"/>
      <c r="X5968" s="46"/>
      <c r="Y5968" s="46"/>
    </row>
    <row r="5969" spans="1:25" ht="15" customHeight="1" x14ac:dyDescent="0.2">
      <c r="A5969" s="46"/>
      <c r="B5969" s="262" t="s">
        <v>919</v>
      </c>
      <c r="C5969" s="284" t="s">
        <v>1880</v>
      </c>
      <c r="D5969" s="262" t="s">
        <v>47</v>
      </c>
      <c r="E5969" s="262" t="s">
        <v>1881</v>
      </c>
      <c r="F5969" s="389" t="s">
        <v>923</v>
      </c>
      <c r="G5969" s="389"/>
      <c r="H5969" s="283" t="s">
        <v>950</v>
      </c>
      <c r="I5969" s="286">
        <v>1</v>
      </c>
      <c r="J5969" s="285">
        <v>0.89</v>
      </c>
      <c r="K5969" s="285">
        <v>0.89</v>
      </c>
      <c r="O5969" s="46"/>
      <c r="P5969" s="46"/>
      <c r="Q5969" s="46"/>
      <c r="R5969" s="46"/>
      <c r="S5969" s="46"/>
      <c r="T5969" s="46"/>
      <c r="U5969" s="46"/>
      <c r="V5969" s="46"/>
      <c r="W5969" s="46"/>
      <c r="X5969" s="46"/>
      <c r="Y5969" s="46"/>
    </row>
    <row r="5970" spans="1:25" ht="15" customHeight="1" x14ac:dyDescent="0.2">
      <c r="A5970" s="46"/>
      <c r="B5970" s="262" t="s">
        <v>919</v>
      </c>
      <c r="C5970" s="284" t="s">
        <v>2089</v>
      </c>
      <c r="D5970" s="262" t="s">
        <v>47</v>
      </c>
      <c r="E5970" s="262" t="s">
        <v>2090</v>
      </c>
      <c r="F5970" s="389" t="s">
        <v>920</v>
      </c>
      <c r="G5970" s="389"/>
      <c r="H5970" s="283" t="s">
        <v>950</v>
      </c>
      <c r="I5970" s="286">
        <v>1</v>
      </c>
      <c r="J5970" s="285">
        <v>28.73</v>
      </c>
      <c r="K5970" s="285">
        <v>28.73</v>
      </c>
      <c r="O5970" s="46"/>
      <c r="P5970" s="46"/>
      <c r="Q5970" s="46"/>
      <c r="R5970" s="46"/>
      <c r="S5970" s="46"/>
      <c r="T5970" s="46"/>
      <c r="U5970" s="46"/>
      <c r="V5970" s="46"/>
      <c r="W5970" s="46"/>
      <c r="X5970" s="46"/>
      <c r="Y5970" s="46"/>
    </row>
    <row r="5971" spans="1:25" ht="15" customHeight="1" x14ac:dyDescent="0.2">
      <c r="A5971" s="46"/>
      <c r="B5971" s="262" t="s">
        <v>919</v>
      </c>
      <c r="C5971" s="284" t="s">
        <v>1866</v>
      </c>
      <c r="D5971" s="262" t="s">
        <v>47</v>
      </c>
      <c r="E5971" s="262" t="s">
        <v>1867</v>
      </c>
      <c r="F5971" s="389" t="s">
        <v>923</v>
      </c>
      <c r="G5971" s="389"/>
      <c r="H5971" s="283" t="s">
        <v>950</v>
      </c>
      <c r="I5971" s="286">
        <v>1</v>
      </c>
      <c r="J5971" s="285">
        <v>0.01</v>
      </c>
      <c r="K5971" s="285">
        <v>0.01</v>
      </c>
      <c r="O5971" s="46"/>
      <c r="P5971" s="46"/>
      <c r="Q5971" s="46"/>
      <c r="R5971" s="46"/>
      <c r="S5971" s="46"/>
      <c r="T5971" s="46"/>
      <c r="U5971" s="46"/>
      <c r="V5971" s="46"/>
      <c r="W5971" s="46"/>
      <c r="X5971" s="46"/>
      <c r="Y5971" s="46"/>
    </row>
    <row r="5972" spans="1:25" ht="15" customHeight="1" x14ac:dyDescent="0.2">
      <c r="A5972" s="46"/>
      <c r="B5972" s="262" t="s">
        <v>919</v>
      </c>
      <c r="C5972" s="284" t="s">
        <v>1878</v>
      </c>
      <c r="D5972" s="262" t="s">
        <v>47</v>
      </c>
      <c r="E5972" s="262" t="s">
        <v>1879</v>
      </c>
      <c r="F5972" s="389" t="s">
        <v>923</v>
      </c>
      <c r="G5972" s="389"/>
      <c r="H5972" s="283" t="s">
        <v>950</v>
      </c>
      <c r="I5972" s="286">
        <v>1</v>
      </c>
      <c r="J5972" s="285">
        <v>0.01</v>
      </c>
      <c r="K5972" s="285">
        <v>0.01</v>
      </c>
      <c r="O5972" s="46"/>
      <c r="P5972" s="46"/>
      <c r="Q5972" s="46"/>
      <c r="R5972" s="46"/>
      <c r="S5972" s="46"/>
      <c r="T5972" s="46"/>
      <c r="U5972" s="46"/>
      <c r="V5972" s="46"/>
      <c r="W5972" s="46"/>
      <c r="X5972" s="46"/>
      <c r="Y5972" s="46"/>
    </row>
    <row r="5973" spans="1:25" ht="15" customHeight="1" x14ac:dyDescent="0.2">
      <c r="A5973" s="46"/>
      <c r="B5973" s="263"/>
      <c r="C5973" s="263"/>
      <c r="D5973" s="263"/>
      <c r="E5973" s="263"/>
      <c r="F5973" s="263" t="s">
        <v>924</v>
      </c>
      <c r="G5973" s="289">
        <v>29.2</v>
      </c>
      <c r="H5973" s="263" t="s">
        <v>925</v>
      </c>
      <c r="I5973" s="289">
        <v>0</v>
      </c>
      <c r="J5973" s="263" t="s">
        <v>926</v>
      </c>
      <c r="K5973" s="289">
        <v>29.2</v>
      </c>
      <c r="O5973" s="46"/>
      <c r="P5973" s="46"/>
      <c r="Q5973" s="46"/>
      <c r="R5973" s="46"/>
      <c r="S5973" s="46"/>
      <c r="T5973" s="46"/>
      <c r="U5973" s="46"/>
      <c r="V5973" s="46"/>
      <c r="W5973" s="46"/>
      <c r="X5973" s="46"/>
      <c r="Y5973" s="46"/>
    </row>
    <row r="5974" spans="1:25" ht="15" customHeight="1" thickBot="1" x14ac:dyDescent="0.25">
      <c r="A5974" s="46"/>
      <c r="B5974" s="263"/>
      <c r="C5974" s="263"/>
      <c r="D5974" s="263"/>
      <c r="E5974" s="263"/>
      <c r="F5974" s="263" t="s">
        <v>927</v>
      </c>
      <c r="G5974" s="289">
        <v>6.7</v>
      </c>
      <c r="H5974" s="263"/>
      <c r="I5974" s="386" t="s">
        <v>928</v>
      </c>
      <c r="J5974" s="386"/>
      <c r="K5974" s="289">
        <v>38.93</v>
      </c>
      <c r="O5974" s="46"/>
      <c r="P5974" s="46"/>
      <c r="Q5974" s="46"/>
      <c r="R5974" s="46"/>
      <c r="S5974" s="46"/>
      <c r="T5974" s="46"/>
      <c r="U5974" s="46"/>
      <c r="V5974" s="46"/>
      <c r="W5974" s="46"/>
      <c r="X5974" s="46"/>
      <c r="Y5974" s="46"/>
    </row>
    <row r="5975" spans="1:25" ht="15" customHeight="1" thickTop="1" x14ac:dyDescent="0.2">
      <c r="A5975" s="46"/>
      <c r="B5975" s="278"/>
      <c r="C5975" s="278"/>
      <c r="D5975" s="278"/>
      <c r="E5975" s="278"/>
      <c r="F5975" s="278"/>
      <c r="G5975" s="278"/>
      <c r="H5975" s="278"/>
      <c r="I5975" s="278"/>
      <c r="J5975" s="278"/>
      <c r="K5975" s="278"/>
      <c r="O5975" s="46"/>
      <c r="P5975" s="46"/>
      <c r="Q5975" s="46"/>
      <c r="R5975" s="46"/>
      <c r="S5975" s="46"/>
      <c r="T5975" s="46"/>
      <c r="U5975" s="46"/>
      <c r="V5975" s="46"/>
      <c r="W5975" s="46"/>
      <c r="X5975" s="46"/>
      <c r="Y5975" s="46"/>
    </row>
    <row r="5976" spans="1:25" ht="15" customHeight="1" x14ac:dyDescent="0.2">
      <c r="A5976" s="46"/>
      <c r="B5976" s="259"/>
      <c r="C5976" s="267" t="s">
        <v>24</v>
      </c>
      <c r="D5976" s="259" t="s">
        <v>25</v>
      </c>
      <c r="E5976" s="259" t="s">
        <v>26</v>
      </c>
      <c r="F5976" s="387" t="s">
        <v>917</v>
      </c>
      <c r="G5976" s="387"/>
      <c r="H5976" s="271" t="s">
        <v>27</v>
      </c>
      <c r="I5976" s="267" t="s">
        <v>28</v>
      </c>
      <c r="J5976" s="267" t="s">
        <v>29</v>
      </c>
      <c r="K5976" s="267" t="s">
        <v>30</v>
      </c>
      <c r="O5976" s="46"/>
      <c r="P5976" s="46"/>
      <c r="Q5976" s="46"/>
      <c r="R5976" s="46"/>
      <c r="S5976" s="46"/>
      <c r="T5976" s="46"/>
      <c r="U5976" s="46"/>
      <c r="V5976" s="46"/>
      <c r="W5976" s="46"/>
      <c r="X5976" s="46"/>
      <c r="Y5976" s="46"/>
    </row>
    <row r="5977" spans="1:25" ht="15" customHeight="1" x14ac:dyDescent="0.2">
      <c r="A5977" s="46"/>
      <c r="B5977" s="260" t="s">
        <v>918</v>
      </c>
      <c r="C5977" s="275" t="s">
        <v>2005</v>
      </c>
      <c r="D5977" s="260" t="s">
        <v>47</v>
      </c>
      <c r="E5977" s="260" t="s">
        <v>2006</v>
      </c>
      <c r="F5977" s="388" t="s">
        <v>3970</v>
      </c>
      <c r="G5977" s="388"/>
      <c r="H5977" s="274" t="s">
        <v>950</v>
      </c>
      <c r="I5977" s="277">
        <v>1</v>
      </c>
      <c r="J5977" s="276">
        <v>31.65</v>
      </c>
      <c r="K5977" s="276">
        <v>31.65</v>
      </c>
      <c r="O5977" s="46"/>
      <c r="P5977" s="46"/>
      <c r="Q5977" s="46"/>
      <c r="R5977" s="46"/>
      <c r="S5977" s="46"/>
      <c r="T5977" s="46"/>
      <c r="U5977" s="46"/>
      <c r="V5977" s="46"/>
      <c r="W5977" s="46"/>
      <c r="X5977" s="46"/>
      <c r="Y5977" s="46"/>
    </row>
    <row r="5978" spans="1:25" ht="15" customHeight="1" x14ac:dyDescent="0.2">
      <c r="A5978" s="46"/>
      <c r="B5978" s="261" t="s">
        <v>953</v>
      </c>
      <c r="C5978" s="280" t="s">
        <v>2091</v>
      </c>
      <c r="D5978" s="261" t="s">
        <v>47</v>
      </c>
      <c r="E5978" s="261" t="s">
        <v>2092</v>
      </c>
      <c r="F5978" s="385" t="s">
        <v>3970</v>
      </c>
      <c r="G5978" s="385"/>
      <c r="H5978" s="279" t="s">
        <v>950</v>
      </c>
      <c r="I5978" s="282">
        <v>1</v>
      </c>
      <c r="J5978" s="281">
        <v>0.32</v>
      </c>
      <c r="K5978" s="281">
        <v>0.32</v>
      </c>
      <c r="O5978" s="46"/>
      <c r="P5978" s="46"/>
      <c r="Q5978" s="46"/>
      <c r="R5978" s="46"/>
      <c r="S5978" s="46"/>
      <c r="T5978" s="46"/>
      <c r="U5978" s="46"/>
      <c r="V5978" s="46"/>
      <c r="W5978" s="46"/>
      <c r="X5978" s="46"/>
      <c r="Y5978" s="46"/>
    </row>
    <row r="5979" spans="1:25" ht="15" customHeight="1" x14ac:dyDescent="0.2">
      <c r="A5979" s="46"/>
      <c r="B5979" s="262" t="s">
        <v>919</v>
      </c>
      <c r="C5979" s="284" t="s">
        <v>1856</v>
      </c>
      <c r="D5979" s="262" t="s">
        <v>47</v>
      </c>
      <c r="E5979" s="262" t="s">
        <v>1857</v>
      </c>
      <c r="F5979" s="389" t="s">
        <v>923</v>
      </c>
      <c r="G5979" s="389"/>
      <c r="H5979" s="283" t="s">
        <v>950</v>
      </c>
      <c r="I5979" s="286">
        <v>1</v>
      </c>
      <c r="J5979" s="285">
        <v>0.08</v>
      </c>
      <c r="K5979" s="285">
        <v>0.08</v>
      </c>
      <c r="O5979" s="46"/>
      <c r="P5979" s="46"/>
      <c r="Q5979" s="46"/>
      <c r="R5979" s="46"/>
      <c r="S5979" s="46"/>
      <c r="T5979" s="46"/>
      <c r="U5979" s="46"/>
      <c r="V5979" s="46"/>
      <c r="W5979" s="46"/>
      <c r="X5979" s="46"/>
      <c r="Y5979" s="46"/>
    </row>
    <row r="5980" spans="1:25" ht="15" customHeight="1" x14ac:dyDescent="0.2">
      <c r="A5980" s="46"/>
      <c r="B5980" s="262" t="s">
        <v>919</v>
      </c>
      <c r="C5980" s="284" t="s">
        <v>1880</v>
      </c>
      <c r="D5980" s="262" t="s">
        <v>47</v>
      </c>
      <c r="E5980" s="262" t="s">
        <v>1881</v>
      </c>
      <c r="F5980" s="389" t="s">
        <v>923</v>
      </c>
      <c r="G5980" s="389"/>
      <c r="H5980" s="283" t="s">
        <v>950</v>
      </c>
      <c r="I5980" s="286">
        <v>1</v>
      </c>
      <c r="J5980" s="285">
        <v>0.89</v>
      </c>
      <c r="K5980" s="285">
        <v>0.89</v>
      </c>
      <c r="O5980" s="46"/>
      <c r="P5980" s="46"/>
      <c r="Q5980" s="46"/>
      <c r="R5980" s="46"/>
      <c r="S5980" s="46"/>
      <c r="T5980" s="46"/>
      <c r="U5980" s="46"/>
      <c r="V5980" s="46"/>
      <c r="W5980" s="46"/>
      <c r="X5980" s="46"/>
      <c r="Y5980" s="46"/>
    </row>
    <row r="5981" spans="1:25" ht="15" customHeight="1" x14ac:dyDescent="0.2">
      <c r="A5981" s="46"/>
      <c r="B5981" s="262" t="s">
        <v>919</v>
      </c>
      <c r="C5981" s="284" t="s">
        <v>1878</v>
      </c>
      <c r="D5981" s="262" t="s">
        <v>47</v>
      </c>
      <c r="E5981" s="262" t="s">
        <v>1879</v>
      </c>
      <c r="F5981" s="389" t="s">
        <v>923</v>
      </c>
      <c r="G5981" s="389"/>
      <c r="H5981" s="283" t="s">
        <v>950</v>
      </c>
      <c r="I5981" s="286">
        <v>1</v>
      </c>
      <c r="J5981" s="285">
        <v>0.01</v>
      </c>
      <c r="K5981" s="285">
        <v>0.01</v>
      </c>
      <c r="O5981" s="46"/>
      <c r="P5981" s="46"/>
      <c r="Q5981" s="46"/>
      <c r="R5981" s="46"/>
      <c r="S5981" s="46"/>
      <c r="T5981" s="46"/>
      <c r="U5981" s="46"/>
      <c r="V5981" s="46"/>
      <c r="W5981" s="46"/>
      <c r="X5981" s="46"/>
      <c r="Y5981" s="46"/>
    </row>
    <row r="5982" spans="1:25" ht="15" customHeight="1" x14ac:dyDescent="0.2">
      <c r="A5982" s="46"/>
      <c r="B5982" s="262" t="s">
        <v>919</v>
      </c>
      <c r="C5982" s="284" t="s">
        <v>2093</v>
      </c>
      <c r="D5982" s="262" t="s">
        <v>47</v>
      </c>
      <c r="E5982" s="262" t="s">
        <v>2094</v>
      </c>
      <c r="F5982" s="389" t="s">
        <v>920</v>
      </c>
      <c r="G5982" s="389"/>
      <c r="H5982" s="283" t="s">
        <v>950</v>
      </c>
      <c r="I5982" s="286">
        <v>1</v>
      </c>
      <c r="J5982" s="285">
        <v>28.3</v>
      </c>
      <c r="K5982" s="285">
        <v>28.3</v>
      </c>
      <c r="O5982" s="46"/>
      <c r="P5982" s="46"/>
      <c r="Q5982" s="46"/>
      <c r="R5982" s="46"/>
      <c r="S5982" s="46"/>
      <c r="T5982" s="46"/>
      <c r="U5982" s="46"/>
      <c r="V5982" s="46"/>
      <c r="W5982" s="46"/>
      <c r="X5982" s="46"/>
      <c r="Y5982" s="46"/>
    </row>
    <row r="5983" spans="1:25" ht="15" customHeight="1" x14ac:dyDescent="0.2">
      <c r="A5983" s="46"/>
      <c r="B5983" s="262" t="s">
        <v>919</v>
      </c>
      <c r="C5983" s="284" t="s">
        <v>1866</v>
      </c>
      <c r="D5983" s="262" t="s">
        <v>47</v>
      </c>
      <c r="E5983" s="262" t="s">
        <v>1867</v>
      </c>
      <c r="F5983" s="389" t="s">
        <v>923</v>
      </c>
      <c r="G5983" s="389"/>
      <c r="H5983" s="283" t="s">
        <v>950</v>
      </c>
      <c r="I5983" s="286">
        <v>1</v>
      </c>
      <c r="J5983" s="285">
        <v>0.01</v>
      </c>
      <c r="K5983" s="285">
        <v>0.01</v>
      </c>
      <c r="O5983" s="46"/>
      <c r="P5983" s="46"/>
      <c r="Q5983" s="46"/>
      <c r="R5983" s="46"/>
      <c r="S5983" s="46"/>
      <c r="T5983" s="46"/>
      <c r="U5983" s="46"/>
      <c r="V5983" s="46"/>
      <c r="W5983" s="46"/>
      <c r="X5983" s="46"/>
      <c r="Y5983" s="46"/>
    </row>
    <row r="5984" spans="1:25" ht="15" customHeight="1" x14ac:dyDescent="0.2">
      <c r="A5984" s="46"/>
      <c r="B5984" s="262" t="s">
        <v>919</v>
      </c>
      <c r="C5984" s="284" t="s">
        <v>1858</v>
      </c>
      <c r="D5984" s="262" t="s">
        <v>47</v>
      </c>
      <c r="E5984" s="262" t="s">
        <v>1859</v>
      </c>
      <c r="F5984" s="389" t="s">
        <v>923</v>
      </c>
      <c r="G5984" s="389"/>
      <c r="H5984" s="283" t="s">
        <v>950</v>
      </c>
      <c r="I5984" s="286">
        <v>1</v>
      </c>
      <c r="J5984" s="285">
        <v>1.43</v>
      </c>
      <c r="K5984" s="285">
        <v>1.43</v>
      </c>
      <c r="O5984" s="46"/>
      <c r="P5984" s="46"/>
      <c r="Q5984" s="46"/>
      <c r="R5984" s="46"/>
      <c r="S5984" s="46"/>
      <c r="T5984" s="46"/>
      <c r="U5984" s="46"/>
      <c r="V5984" s="46"/>
      <c r="W5984" s="46"/>
      <c r="X5984" s="46"/>
      <c r="Y5984" s="46"/>
    </row>
    <row r="5985" spans="1:25" ht="15" customHeight="1" x14ac:dyDescent="0.2">
      <c r="A5985" s="46"/>
      <c r="B5985" s="262" t="s">
        <v>919</v>
      </c>
      <c r="C5985" s="284" t="s">
        <v>1864</v>
      </c>
      <c r="D5985" s="262" t="s">
        <v>47</v>
      </c>
      <c r="E5985" s="262" t="s">
        <v>1865</v>
      </c>
      <c r="F5985" s="389" t="s">
        <v>923</v>
      </c>
      <c r="G5985" s="389"/>
      <c r="H5985" s="283" t="s">
        <v>950</v>
      </c>
      <c r="I5985" s="286">
        <v>1</v>
      </c>
      <c r="J5985" s="285">
        <v>0.61</v>
      </c>
      <c r="K5985" s="285">
        <v>0.61</v>
      </c>
      <c r="O5985" s="46"/>
      <c r="P5985" s="46"/>
      <c r="Q5985" s="46"/>
      <c r="R5985" s="46"/>
      <c r="S5985" s="46"/>
      <c r="T5985" s="46"/>
      <c r="U5985" s="46"/>
      <c r="V5985" s="46"/>
      <c r="W5985" s="46"/>
      <c r="X5985" s="46"/>
      <c r="Y5985" s="46"/>
    </row>
    <row r="5986" spans="1:25" ht="15" customHeight="1" x14ac:dyDescent="0.2">
      <c r="A5986" s="46"/>
      <c r="B5986" s="263"/>
      <c r="C5986" s="263"/>
      <c r="D5986" s="263"/>
      <c r="E5986" s="263"/>
      <c r="F5986" s="263" t="s">
        <v>924</v>
      </c>
      <c r="G5986" s="289">
        <v>28.62</v>
      </c>
      <c r="H5986" s="263" t="s">
        <v>925</v>
      </c>
      <c r="I5986" s="289">
        <v>0</v>
      </c>
      <c r="J5986" s="263" t="s">
        <v>926</v>
      </c>
      <c r="K5986" s="289">
        <v>28.62</v>
      </c>
      <c r="O5986" s="46"/>
      <c r="P5986" s="46"/>
      <c r="Q5986" s="46"/>
      <c r="R5986" s="46"/>
      <c r="S5986" s="46"/>
      <c r="T5986" s="46"/>
      <c r="U5986" s="46"/>
      <c r="V5986" s="46"/>
      <c r="W5986" s="46"/>
      <c r="X5986" s="46"/>
      <c r="Y5986" s="46"/>
    </row>
    <row r="5987" spans="1:25" ht="15" customHeight="1" thickBot="1" x14ac:dyDescent="0.25">
      <c r="A5987" s="46"/>
      <c r="B5987" s="263"/>
      <c r="C5987" s="263"/>
      <c r="D5987" s="263"/>
      <c r="E5987" s="263"/>
      <c r="F5987" s="263" t="s">
        <v>927</v>
      </c>
      <c r="G5987" s="289">
        <v>6.58</v>
      </c>
      <c r="H5987" s="263"/>
      <c r="I5987" s="386" t="s">
        <v>928</v>
      </c>
      <c r="J5987" s="386"/>
      <c r="K5987" s="289">
        <v>38.229999999999997</v>
      </c>
      <c r="O5987" s="46"/>
      <c r="P5987" s="46"/>
      <c r="Q5987" s="46"/>
      <c r="R5987" s="46"/>
      <c r="S5987" s="46"/>
      <c r="T5987" s="46"/>
      <c r="U5987" s="46"/>
      <c r="V5987" s="46"/>
      <c r="W5987" s="46"/>
      <c r="X5987" s="46"/>
      <c r="Y5987" s="46"/>
    </row>
    <row r="5988" spans="1:25" ht="15" customHeight="1" thickTop="1" x14ac:dyDescent="0.2">
      <c r="A5988" s="46"/>
      <c r="B5988" s="278"/>
      <c r="C5988" s="278"/>
      <c r="D5988" s="278"/>
      <c r="E5988" s="278"/>
      <c r="F5988" s="278"/>
      <c r="G5988" s="278"/>
      <c r="H5988" s="278"/>
      <c r="I5988" s="278"/>
      <c r="J5988" s="278"/>
      <c r="K5988" s="278"/>
      <c r="O5988" s="46"/>
      <c r="P5988" s="46"/>
      <c r="Q5988" s="46"/>
      <c r="R5988" s="46"/>
      <c r="S5988" s="46"/>
      <c r="T5988" s="46"/>
      <c r="U5988" s="46"/>
      <c r="V5988" s="46"/>
      <c r="W5988" s="46"/>
      <c r="X5988" s="46"/>
      <c r="Y5988" s="46"/>
    </row>
    <row r="5989" spans="1:25" ht="15" customHeight="1" x14ac:dyDescent="0.2">
      <c r="A5989" s="46"/>
      <c r="B5989" s="259"/>
      <c r="C5989" s="267" t="s">
        <v>24</v>
      </c>
      <c r="D5989" s="259" t="s">
        <v>25</v>
      </c>
      <c r="E5989" s="259" t="s">
        <v>26</v>
      </c>
      <c r="F5989" s="387" t="s">
        <v>917</v>
      </c>
      <c r="G5989" s="387"/>
      <c r="H5989" s="271" t="s">
        <v>27</v>
      </c>
      <c r="I5989" s="267" t="s">
        <v>28</v>
      </c>
      <c r="J5989" s="267" t="s">
        <v>29</v>
      </c>
      <c r="K5989" s="267" t="s">
        <v>30</v>
      </c>
      <c r="O5989" s="46"/>
      <c r="P5989" s="46"/>
      <c r="Q5989" s="46"/>
      <c r="R5989" s="46"/>
      <c r="S5989" s="46"/>
      <c r="T5989" s="46"/>
      <c r="U5989" s="46"/>
      <c r="V5989" s="46"/>
      <c r="W5989" s="46"/>
      <c r="X5989" s="46"/>
      <c r="Y5989" s="46"/>
    </row>
    <row r="5990" spans="1:25" ht="15" customHeight="1" x14ac:dyDescent="0.2">
      <c r="A5990" s="46"/>
      <c r="B5990" s="260" t="s">
        <v>918</v>
      </c>
      <c r="C5990" s="275" t="s">
        <v>2190</v>
      </c>
      <c r="D5990" s="260" t="s">
        <v>47</v>
      </c>
      <c r="E5990" s="260" t="s">
        <v>2191</v>
      </c>
      <c r="F5990" s="388" t="s">
        <v>3970</v>
      </c>
      <c r="G5990" s="388"/>
      <c r="H5990" s="274" t="s">
        <v>950</v>
      </c>
      <c r="I5990" s="277">
        <v>1</v>
      </c>
      <c r="J5990" s="276">
        <v>26.01</v>
      </c>
      <c r="K5990" s="276">
        <v>26.01</v>
      </c>
      <c r="O5990" s="46"/>
      <c r="P5990" s="46"/>
      <c r="Q5990" s="46"/>
      <c r="R5990" s="46"/>
      <c r="S5990" s="46"/>
      <c r="T5990" s="46"/>
      <c r="U5990" s="46"/>
      <c r="V5990" s="46"/>
      <c r="W5990" s="46"/>
      <c r="X5990" s="46"/>
      <c r="Y5990" s="46"/>
    </row>
    <row r="5991" spans="1:25" ht="15" customHeight="1" x14ac:dyDescent="0.2">
      <c r="A5991" s="46"/>
      <c r="B5991" s="261" t="s">
        <v>953</v>
      </c>
      <c r="C5991" s="280" t="s">
        <v>2095</v>
      </c>
      <c r="D5991" s="261" t="s">
        <v>47</v>
      </c>
      <c r="E5991" s="261" t="s">
        <v>2096</v>
      </c>
      <c r="F5991" s="385" t="s">
        <v>3970</v>
      </c>
      <c r="G5991" s="385"/>
      <c r="H5991" s="279" t="s">
        <v>950</v>
      </c>
      <c r="I5991" s="282">
        <v>1</v>
      </c>
      <c r="J5991" s="281">
        <v>0.26</v>
      </c>
      <c r="K5991" s="281">
        <v>0.26</v>
      </c>
      <c r="O5991" s="46"/>
      <c r="P5991" s="46"/>
      <c r="Q5991" s="46"/>
      <c r="R5991" s="46"/>
      <c r="S5991" s="46"/>
      <c r="T5991" s="46"/>
      <c r="U5991" s="46"/>
      <c r="V5991" s="46"/>
      <c r="W5991" s="46"/>
      <c r="X5991" s="46"/>
      <c r="Y5991" s="46"/>
    </row>
    <row r="5992" spans="1:25" ht="15" customHeight="1" x14ac:dyDescent="0.2">
      <c r="A5992" s="46"/>
      <c r="B5992" s="262" t="s">
        <v>919</v>
      </c>
      <c r="C5992" s="284" t="s">
        <v>1878</v>
      </c>
      <c r="D5992" s="262" t="s">
        <v>47</v>
      </c>
      <c r="E5992" s="262" t="s">
        <v>1879</v>
      </c>
      <c r="F5992" s="389" t="s">
        <v>923</v>
      </c>
      <c r="G5992" s="389"/>
      <c r="H5992" s="283" t="s">
        <v>950</v>
      </c>
      <c r="I5992" s="286">
        <v>1</v>
      </c>
      <c r="J5992" s="285">
        <v>0.01</v>
      </c>
      <c r="K5992" s="285">
        <v>0.01</v>
      </c>
      <c r="O5992" s="46"/>
      <c r="P5992" s="46"/>
      <c r="Q5992" s="46"/>
      <c r="R5992" s="46"/>
      <c r="S5992" s="46"/>
      <c r="T5992" s="46"/>
      <c r="U5992" s="46"/>
      <c r="V5992" s="46"/>
      <c r="W5992" s="46"/>
      <c r="X5992" s="46"/>
      <c r="Y5992" s="46"/>
    </row>
    <row r="5993" spans="1:25" ht="15" customHeight="1" x14ac:dyDescent="0.2">
      <c r="A5993" s="46"/>
      <c r="B5993" s="262" t="s">
        <v>919</v>
      </c>
      <c r="C5993" s="284" t="s">
        <v>1864</v>
      </c>
      <c r="D5993" s="262" t="s">
        <v>47</v>
      </c>
      <c r="E5993" s="262" t="s">
        <v>1865</v>
      </c>
      <c r="F5993" s="389" t="s">
        <v>923</v>
      </c>
      <c r="G5993" s="389"/>
      <c r="H5993" s="283" t="s">
        <v>950</v>
      </c>
      <c r="I5993" s="286">
        <v>1</v>
      </c>
      <c r="J5993" s="285">
        <v>0.61</v>
      </c>
      <c r="K5993" s="285">
        <v>0.61</v>
      </c>
      <c r="O5993" s="46"/>
      <c r="P5993" s="46"/>
      <c r="Q5993" s="46"/>
      <c r="R5993" s="46"/>
      <c r="S5993" s="46"/>
      <c r="T5993" s="46"/>
      <c r="U5993" s="46"/>
      <c r="V5993" s="46"/>
      <c r="W5993" s="46"/>
      <c r="X5993" s="46"/>
      <c r="Y5993" s="46"/>
    </row>
    <row r="5994" spans="1:25" ht="15" customHeight="1" x14ac:dyDescent="0.2">
      <c r="A5994" s="46"/>
      <c r="B5994" s="262" t="s">
        <v>919</v>
      </c>
      <c r="C5994" s="284" t="s">
        <v>2097</v>
      </c>
      <c r="D5994" s="262" t="s">
        <v>47</v>
      </c>
      <c r="E5994" s="262" t="s">
        <v>2098</v>
      </c>
      <c r="F5994" s="389" t="s">
        <v>920</v>
      </c>
      <c r="G5994" s="389"/>
      <c r="H5994" s="283" t="s">
        <v>950</v>
      </c>
      <c r="I5994" s="286">
        <v>1</v>
      </c>
      <c r="J5994" s="285">
        <v>22.72</v>
      </c>
      <c r="K5994" s="285">
        <v>22.72</v>
      </c>
      <c r="O5994" s="46"/>
      <c r="P5994" s="46"/>
      <c r="Q5994" s="46"/>
      <c r="R5994" s="46"/>
      <c r="S5994" s="46"/>
      <c r="T5994" s="46"/>
      <c r="U5994" s="46"/>
      <c r="V5994" s="46"/>
      <c r="W5994" s="46"/>
      <c r="X5994" s="46"/>
      <c r="Y5994" s="46"/>
    </row>
    <row r="5995" spans="1:25" ht="15" customHeight="1" x14ac:dyDescent="0.2">
      <c r="A5995" s="46"/>
      <c r="B5995" s="262" t="s">
        <v>919</v>
      </c>
      <c r="C5995" s="284" t="s">
        <v>1856</v>
      </c>
      <c r="D5995" s="262" t="s">
        <v>47</v>
      </c>
      <c r="E5995" s="262" t="s">
        <v>1857</v>
      </c>
      <c r="F5995" s="389" t="s">
        <v>923</v>
      </c>
      <c r="G5995" s="389"/>
      <c r="H5995" s="283" t="s">
        <v>950</v>
      </c>
      <c r="I5995" s="286">
        <v>1</v>
      </c>
      <c r="J5995" s="285">
        <v>0.08</v>
      </c>
      <c r="K5995" s="285">
        <v>0.08</v>
      </c>
      <c r="O5995" s="46"/>
      <c r="P5995" s="46"/>
      <c r="Q5995" s="46"/>
      <c r="R5995" s="46"/>
      <c r="S5995" s="46"/>
      <c r="T5995" s="46"/>
      <c r="U5995" s="46"/>
      <c r="V5995" s="46"/>
      <c r="W5995" s="46"/>
      <c r="X5995" s="46"/>
      <c r="Y5995" s="46"/>
    </row>
    <row r="5996" spans="1:25" ht="15" customHeight="1" x14ac:dyDescent="0.2">
      <c r="A5996" s="46"/>
      <c r="B5996" s="262" t="s">
        <v>919</v>
      </c>
      <c r="C5996" s="284" t="s">
        <v>1866</v>
      </c>
      <c r="D5996" s="262" t="s">
        <v>47</v>
      </c>
      <c r="E5996" s="262" t="s">
        <v>1867</v>
      </c>
      <c r="F5996" s="389" t="s">
        <v>923</v>
      </c>
      <c r="G5996" s="389"/>
      <c r="H5996" s="283" t="s">
        <v>950</v>
      </c>
      <c r="I5996" s="286">
        <v>1</v>
      </c>
      <c r="J5996" s="285">
        <v>0.01</v>
      </c>
      <c r="K5996" s="285">
        <v>0.01</v>
      </c>
      <c r="O5996" s="46"/>
      <c r="P5996" s="46"/>
      <c r="Q5996" s="46"/>
      <c r="R5996" s="46"/>
      <c r="S5996" s="46"/>
      <c r="T5996" s="46"/>
      <c r="U5996" s="46"/>
      <c r="V5996" s="46"/>
      <c r="W5996" s="46"/>
      <c r="X5996" s="46"/>
      <c r="Y5996" s="46"/>
    </row>
    <row r="5997" spans="1:25" ht="15" customHeight="1" x14ac:dyDescent="0.2">
      <c r="A5997" s="46"/>
      <c r="B5997" s="262" t="s">
        <v>919</v>
      </c>
      <c r="C5997" s="284" t="s">
        <v>1880</v>
      </c>
      <c r="D5997" s="262" t="s">
        <v>47</v>
      </c>
      <c r="E5997" s="262" t="s">
        <v>1881</v>
      </c>
      <c r="F5997" s="389" t="s">
        <v>923</v>
      </c>
      <c r="G5997" s="389"/>
      <c r="H5997" s="283" t="s">
        <v>950</v>
      </c>
      <c r="I5997" s="286">
        <v>1</v>
      </c>
      <c r="J5997" s="285">
        <v>0.89</v>
      </c>
      <c r="K5997" s="285">
        <v>0.89</v>
      </c>
      <c r="O5997" s="46"/>
      <c r="P5997" s="46"/>
      <c r="Q5997" s="46"/>
      <c r="R5997" s="46"/>
      <c r="S5997" s="46"/>
      <c r="T5997" s="46"/>
      <c r="U5997" s="46"/>
      <c r="V5997" s="46"/>
      <c r="W5997" s="46"/>
      <c r="X5997" s="46"/>
      <c r="Y5997" s="46"/>
    </row>
    <row r="5998" spans="1:25" ht="15" customHeight="1" x14ac:dyDescent="0.2">
      <c r="A5998" s="46"/>
      <c r="B5998" s="262" t="s">
        <v>919</v>
      </c>
      <c r="C5998" s="284" t="s">
        <v>1858</v>
      </c>
      <c r="D5998" s="262" t="s">
        <v>47</v>
      </c>
      <c r="E5998" s="262" t="s">
        <v>1859</v>
      </c>
      <c r="F5998" s="389" t="s">
        <v>923</v>
      </c>
      <c r="G5998" s="389"/>
      <c r="H5998" s="283" t="s">
        <v>950</v>
      </c>
      <c r="I5998" s="286">
        <v>1</v>
      </c>
      <c r="J5998" s="285">
        <v>1.43</v>
      </c>
      <c r="K5998" s="285">
        <v>1.43</v>
      </c>
      <c r="O5998" s="46"/>
      <c r="P5998" s="46"/>
      <c r="Q5998" s="46"/>
      <c r="R5998" s="46"/>
      <c r="S5998" s="46"/>
      <c r="T5998" s="46"/>
      <c r="U5998" s="46"/>
      <c r="V5998" s="46"/>
      <c r="W5998" s="46"/>
      <c r="X5998" s="46"/>
      <c r="Y5998" s="46"/>
    </row>
    <row r="5999" spans="1:25" ht="15" customHeight="1" x14ac:dyDescent="0.2">
      <c r="A5999" s="46"/>
      <c r="B5999" s="263"/>
      <c r="C5999" s="263"/>
      <c r="D5999" s="263"/>
      <c r="E5999" s="263"/>
      <c r="F5999" s="263" t="s">
        <v>924</v>
      </c>
      <c r="G5999" s="289">
        <v>22.98</v>
      </c>
      <c r="H5999" s="263" t="s">
        <v>925</v>
      </c>
      <c r="I5999" s="289">
        <v>0</v>
      </c>
      <c r="J5999" s="263" t="s">
        <v>926</v>
      </c>
      <c r="K5999" s="289">
        <v>22.98</v>
      </c>
      <c r="O5999" s="46"/>
      <c r="P5999" s="46"/>
      <c r="Q5999" s="46"/>
      <c r="R5999" s="46"/>
      <c r="S5999" s="46"/>
      <c r="T5999" s="46"/>
      <c r="U5999" s="46"/>
      <c r="V5999" s="46"/>
      <c r="W5999" s="46"/>
      <c r="X5999" s="46"/>
      <c r="Y5999" s="46"/>
    </row>
    <row r="6000" spans="1:25" ht="15" customHeight="1" thickBot="1" x14ac:dyDescent="0.25">
      <c r="A6000" s="46"/>
      <c r="B6000" s="263"/>
      <c r="C6000" s="263"/>
      <c r="D6000" s="263"/>
      <c r="E6000" s="263"/>
      <c r="F6000" s="263" t="s">
        <v>927</v>
      </c>
      <c r="G6000" s="289">
        <v>5.41</v>
      </c>
      <c r="H6000" s="263"/>
      <c r="I6000" s="386" t="s">
        <v>928</v>
      </c>
      <c r="J6000" s="386"/>
      <c r="K6000" s="289">
        <v>31.42</v>
      </c>
      <c r="O6000" s="46"/>
      <c r="P6000" s="46"/>
      <c r="Q6000" s="46"/>
      <c r="R6000" s="46"/>
      <c r="S6000" s="46"/>
      <c r="T6000" s="46"/>
      <c r="U6000" s="46"/>
      <c r="V6000" s="46"/>
      <c r="W6000" s="46"/>
      <c r="X6000" s="46"/>
      <c r="Y6000" s="46"/>
    </row>
    <row r="6001" spans="1:25" ht="15" customHeight="1" thickTop="1" x14ac:dyDescent="0.2">
      <c r="A6001" s="46"/>
      <c r="B6001" s="278"/>
      <c r="C6001" s="278"/>
      <c r="D6001" s="278"/>
      <c r="E6001" s="278"/>
      <c r="F6001" s="278"/>
      <c r="G6001" s="278"/>
      <c r="H6001" s="278"/>
      <c r="I6001" s="278"/>
      <c r="J6001" s="278"/>
      <c r="K6001" s="278"/>
      <c r="O6001" s="46"/>
      <c r="P6001" s="46"/>
      <c r="Q6001" s="46"/>
      <c r="R6001" s="46"/>
      <c r="S6001" s="46"/>
      <c r="T6001" s="46"/>
      <c r="U6001" s="46"/>
      <c r="V6001" s="46"/>
      <c r="W6001" s="46"/>
      <c r="X6001" s="46"/>
      <c r="Y6001" s="46"/>
    </row>
    <row r="6002" spans="1:25" ht="15" customHeight="1" x14ac:dyDescent="0.2">
      <c r="A6002" s="46"/>
      <c r="B6002" s="259"/>
      <c r="C6002" s="267" t="s">
        <v>24</v>
      </c>
      <c r="D6002" s="259" t="s">
        <v>25</v>
      </c>
      <c r="E6002" s="259" t="s">
        <v>26</v>
      </c>
      <c r="F6002" s="387" t="s">
        <v>917</v>
      </c>
      <c r="G6002" s="387"/>
      <c r="H6002" s="271" t="s">
        <v>27</v>
      </c>
      <c r="I6002" s="267" t="s">
        <v>28</v>
      </c>
      <c r="J6002" s="267" t="s">
        <v>29</v>
      </c>
      <c r="K6002" s="267" t="s">
        <v>30</v>
      </c>
      <c r="O6002" s="46"/>
      <c r="P6002" s="46"/>
      <c r="Q6002" s="46"/>
      <c r="R6002" s="46"/>
      <c r="S6002" s="46"/>
      <c r="T6002" s="46"/>
      <c r="U6002" s="46"/>
      <c r="V6002" s="46"/>
      <c r="W6002" s="46"/>
      <c r="X6002" s="46"/>
      <c r="Y6002" s="46"/>
    </row>
    <row r="6003" spans="1:25" ht="15" customHeight="1" x14ac:dyDescent="0.2">
      <c r="A6003" s="46"/>
      <c r="B6003" s="260" t="s">
        <v>918</v>
      </c>
      <c r="C6003" s="275" t="s">
        <v>1086</v>
      </c>
      <c r="D6003" s="260" t="s">
        <v>47</v>
      </c>
      <c r="E6003" s="260" t="s">
        <v>1087</v>
      </c>
      <c r="F6003" s="388" t="s">
        <v>3970</v>
      </c>
      <c r="G6003" s="388"/>
      <c r="H6003" s="274" t="s">
        <v>950</v>
      </c>
      <c r="I6003" s="277">
        <v>1</v>
      </c>
      <c r="J6003" s="276">
        <v>35.590000000000003</v>
      </c>
      <c r="K6003" s="276">
        <v>35.590000000000003</v>
      </c>
      <c r="O6003" s="46"/>
      <c r="P6003" s="46"/>
      <c r="Q6003" s="46"/>
      <c r="R6003" s="46"/>
      <c r="S6003" s="46"/>
      <c r="T6003" s="46"/>
      <c r="U6003" s="46"/>
      <c r="V6003" s="46"/>
      <c r="W6003" s="46"/>
      <c r="X6003" s="46"/>
      <c r="Y6003" s="46"/>
    </row>
    <row r="6004" spans="1:25" ht="15" customHeight="1" x14ac:dyDescent="0.2">
      <c r="A6004" s="46"/>
      <c r="B6004" s="261" t="s">
        <v>953</v>
      </c>
      <c r="C6004" s="280" t="s">
        <v>2099</v>
      </c>
      <c r="D6004" s="261" t="s">
        <v>47</v>
      </c>
      <c r="E6004" s="261" t="s">
        <v>2100</v>
      </c>
      <c r="F6004" s="385" t="s">
        <v>3970</v>
      </c>
      <c r="G6004" s="385"/>
      <c r="H6004" s="279" t="s">
        <v>950</v>
      </c>
      <c r="I6004" s="282">
        <v>1</v>
      </c>
      <c r="J6004" s="281">
        <v>0.65</v>
      </c>
      <c r="K6004" s="281">
        <v>0.65</v>
      </c>
      <c r="O6004" s="46"/>
      <c r="P6004" s="46"/>
      <c r="Q6004" s="46"/>
      <c r="R6004" s="46"/>
      <c r="S6004" s="46"/>
      <c r="T6004" s="46"/>
      <c r="U6004" s="46"/>
      <c r="V6004" s="46"/>
      <c r="W6004" s="46"/>
      <c r="X6004" s="46"/>
      <c r="Y6004" s="46"/>
    </row>
    <row r="6005" spans="1:25" ht="15" customHeight="1" x14ac:dyDescent="0.2">
      <c r="A6005" s="46"/>
      <c r="B6005" s="262" t="s">
        <v>919</v>
      </c>
      <c r="C6005" s="284" t="s">
        <v>1862</v>
      </c>
      <c r="D6005" s="262" t="s">
        <v>47</v>
      </c>
      <c r="E6005" s="262" t="s">
        <v>1863</v>
      </c>
      <c r="F6005" s="389" t="s">
        <v>923</v>
      </c>
      <c r="G6005" s="389"/>
      <c r="H6005" s="283" t="s">
        <v>950</v>
      </c>
      <c r="I6005" s="286">
        <v>1</v>
      </c>
      <c r="J6005" s="285">
        <v>0.78</v>
      </c>
      <c r="K6005" s="285">
        <v>0.78</v>
      </c>
      <c r="O6005" s="46"/>
      <c r="P6005" s="46"/>
      <c r="Q6005" s="46"/>
      <c r="R6005" s="46"/>
      <c r="S6005" s="46"/>
      <c r="T6005" s="46"/>
      <c r="U6005" s="46"/>
      <c r="V6005" s="46"/>
      <c r="W6005" s="46"/>
      <c r="X6005" s="46"/>
      <c r="Y6005" s="46"/>
    </row>
    <row r="6006" spans="1:25" ht="15" customHeight="1" x14ac:dyDescent="0.2">
      <c r="A6006" s="46"/>
      <c r="B6006" s="262" t="s">
        <v>919</v>
      </c>
      <c r="C6006" s="284" t="s">
        <v>1858</v>
      </c>
      <c r="D6006" s="262" t="s">
        <v>47</v>
      </c>
      <c r="E6006" s="262" t="s">
        <v>1859</v>
      </c>
      <c r="F6006" s="389" t="s">
        <v>923</v>
      </c>
      <c r="G6006" s="389"/>
      <c r="H6006" s="283" t="s">
        <v>950</v>
      </c>
      <c r="I6006" s="286">
        <v>1</v>
      </c>
      <c r="J6006" s="285">
        <v>1.43</v>
      </c>
      <c r="K6006" s="285">
        <v>1.43</v>
      </c>
      <c r="O6006" s="46"/>
      <c r="P6006" s="46"/>
      <c r="Q6006" s="46"/>
      <c r="R6006" s="46"/>
      <c r="S6006" s="46"/>
      <c r="T6006" s="46"/>
      <c r="U6006" s="46"/>
      <c r="V6006" s="46"/>
      <c r="W6006" s="46"/>
      <c r="X6006" s="46"/>
      <c r="Y6006" s="46"/>
    </row>
    <row r="6007" spans="1:25" ht="15" customHeight="1" x14ac:dyDescent="0.2">
      <c r="A6007" s="46"/>
      <c r="B6007" s="262" t="s">
        <v>919</v>
      </c>
      <c r="C6007" s="284" t="s">
        <v>1856</v>
      </c>
      <c r="D6007" s="262" t="s">
        <v>47</v>
      </c>
      <c r="E6007" s="262" t="s">
        <v>1857</v>
      </c>
      <c r="F6007" s="389" t="s">
        <v>923</v>
      </c>
      <c r="G6007" s="389"/>
      <c r="H6007" s="283" t="s">
        <v>950</v>
      </c>
      <c r="I6007" s="286">
        <v>1</v>
      </c>
      <c r="J6007" s="285">
        <v>0.08</v>
      </c>
      <c r="K6007" s="285">
        <v>0.08</v>
      </c>
      <c r="O6007" s="46"/>
      <c r="P6007" s="46"/>
      <c r="Q6007" s="46"/>
      <c r="R6007" s="46"/>
      <c r="S6007" s="46"/>
      <c r="T6007" s="46"/>
      <c r="U6007" s="46"/>
      <c r="V6007" s="46"/>
      <c r="W6007" s="46"/>
      <c r="X6007" s="46"/>
      <c r="Y6007" s="46"/>
    </row>
    <row r="6008" spans="1:25" ht="15" customHeight="1" x14ac:dyDescent="0.2">
      <c r="A6008" s="46"/>
      <c r="B6008" s="262" t="s">
        <v>919</v>
      </c>
      <c r="C6008" s="284" t="s">
        <v>1854</v>
      </c>
      <c r="D6008" s="262" t="s">
        <v>47</v>
      </c>
      <c r="E6008" s="262" t="s">
        <v>1855</v>
      </c>
      <c r="F6008" s="389" t="s">
        <v>923</v>
      </c>
      <c r="G6008" s="389"/>
      <c r="H6008" s="283" t="s">
        <v>950</v>
      </c>
      <c r="I6008" s="286">
        <v>1</v>
      </c>
      <c r="J6008" s="285">
        <v>1.31</v>
      </c>
      <c r="K6008" s="285">
        <v>1.31</v>
      </c>
      <c r="O6008" s="46"/>
      <c r="P6008" s="46"/>
      <c r="Q6008" s="46"/>
      <c r="R6008" s="46"/>
      <c r="S6008" s="46"/>
      <c r="T6008" s="46"/>
      <c r="U6008" s="46"/>
      <c r="V6008" s="46"/>
      <c r="W6008" s="46"/>
      <c r="X6008" s="46"/>
      <c r="Y6008" s="46"/>
    </row>
    <row r="6009" spans="1:25" ht="15" customHeight="1" x14ac:dyDescent="0.2">
      <c r="A6009" s="46"/>
      <c r="B6009" s="262" t="s">
        <v>919</v>
      </c>
      <c r="C6009" s="284" t="s">
        <v>1866</v>
      </c>
      <c r="D6009" s="262" t="s">
        <v>47</v>
      </c>
      <c r="E6009" s="262" t="s">
        <v>1867</v>
      </c>
      <c r="F6009" s="389" t="s">
        <v>923</v>
      </c>
      <c r="G6009" s="389"/>
      <c r="H6009" s="283" t="s">
        <v>950</v>
      </c>
      <c r="I6009" s="286">
        <v>1</v>
      </c>
      <c r="J6009" s="285">
        <v>0.01</v>
      </c>
      <c r="K6009" s="285">
        <v>0.01</v>
      </c>
      <c r="O6009" s="46"/>
      <c r="P6009" s="46"/>
      <c r="Q6009" s="46"/>
      <c r="R6009" s="46"/>
      <c r="S6009" s="46"/>
      <c r="T6009" s="46"/>
      <c r="U6009" s="46"/>
      <c r="V6009" s="46"/>
      <c r="W6009" s="46"/>
      <c r="X6009" s="46"/>
      <c r="Y6009" s="46"/>
    </row>
    <row r="6010" spans="1:25" ht="15" customHeight="1" x14ac:dyDescent="0.2">
      <c r="A6010" s="46"/>
      <c r="B6010" s="262" t="s">
        <v>919</v>
      </c>
      <c r="C6010" s="284" t="s">
        <v>1864</v>
      </c>
      <c r="D6010" s="262" t="s">
        <v>47</v>
      </c>
      <c r="E6010" s="262" t="s">
        <v>1865</v>
      </c>
      <c r="F6010" s="389" t="s">
        <v>923</v>
      </c>
      <c r="G6010" s="389"/>
      <c r="H6010" s="283" t="s">
        <v>950</v>
      </c>
      <c r="I6010" s="286">
        <v>1</v>
      </c>
      <c r="J6010" s="285">
        <v>0.61</v>
      </c>
      <c r="K6010" s="285">
        <v>0.61</v>
      </c>
      <c r="O6010" s="46"/>
      <c r="P6010" s="46"/>
      <c r="Q6010" s="46"/>
      <c r="R6010" s="46"/>
      <c r="S6010" s="46"/>
      <c r="T6010" s="46"/>
      <c r="U6010" s="46"/>
      <c r="V6010" s="46"/>
      <c r="W6010" s="46"/>
      <c r="X6010" s="46"/>
      <c r="Y6010" s="46"/>
    </row>
    <row r="6011" spans="1:25" ht="15" customHeight="1" x14ac:dyDescent="0.2">
      <c r="A6011" s="46"/>
      <c r="B6011" s="262" t="s">
        <v>919</v>
      </c>
      <c r="C6011" s="284" t="s">
        <v>2101</v>
      </c>
      <c r="D6011" s="262" t="s">
        <v>47</v>
      </c>
      <c r="E6011" s="262" t="s">
        <v>2102</v>
      </c>
      <c r="F6011" s="389" t="s">
        <v>920</v>
      </c>
      <c r="G6011" s="389"/>
      <c r="H6011" s="283" t="s">
        <v>950</v>
      </c>
      <c r="I6011" s="286">
        <v>1</v>
      </c>
      <c r="J6011" s="285">
        <v>30.72</v>
      </c>
      <c r="K6011" s="285">
        <v>30.72</v>
      </c>
      <c r="O6011" s="46"/>
      <c r="P6011" s="46"/>
      <c r="Q6011" s="46"/>
      <c r="R6011" s="46"/>
      <c r="S6011" s="46"/>
      <c r="T6011" s="46"/>
      <c r="U6011" s="46"/>
      <c r="V6011" s="46"/>
      <c r="W6011" s="46"/>
      <c r="X6011" s="46"/>
      <c r="Y6011" s="46"/>
    </row>
    <row r="6012" spans="1:25" ht="15" customHeight="1" x14ac:dyDescent="0.2">
      <c r="A6012" s="46"/>
      <c r="B6012" s="263"/>
      <c r="C6012" s="263"/>
      <c r="D6012" s="263"/>
      <c r="E6012" s="263"/>
      <c r="F6012" s="263" t="s">
        <v>924</v>
      </c>
      <c r="G6012" s="289">
        <v>31.37</v>
      </c>
      <c r="H6012" s="263" t="s">
        <v>925</v>
      </c>
      <c r="I6012" s="289">
        <v>0</v>
      </c>
      <c r="J6012" s="263" t="s">
        <v>926</v>
      </c>
      <c r="K6012" s="289">
        <v>31.37</v>
      </c>
      <c r="O6012" s="46"/>
      <c r="P6012" s="46"/>
      <c r="Q6012" s="46"/>
      <c r="R6012" s="46"/>
      <c r="S6012" s="46"/>
      <c r="T6012" s="46"/>
      <c r="U6012" s="46"/>
      <c r="V6012" s="46"/>
      <c r="W6012" s="46"/>
      <c r="X6012" s="46"/>
      <c r="Y6012" s="46"/>
    </row>
    <row r="6013" spans="1:25" ht="15" customHeight="1" thickBot="1" x14ac:dyDescent="0.25">
      <c r="A6013" s="46"/>
      <c r="B6013" s="263"/>
      <c r="C6013" s="263"/>
      <c r="D6013" s="263"/>
      <c r="E6013" s="263"/>
      <c r="F6013" s="263" t="s">
        <v>927</v>
      </c>
      <c r="G6013" s="289">
        <v>7.4</v>
      </c>
      <c r="H6013" s="263"/>
      <c r="I6013" s="386" t="s">
        <v>928</v>
      </c>
      <c r="J6013" s="386"/>
      <c r="K6013" s="289">
        <v>42.99</v>
      </c>
      <c r="O6013" s="46"/>
      <c r="P6013" s="46"/>
      <c r="Q6013" s="46"/>
      <c r="R6013" s="46"/>
      <c r="S6013" s="46"/>
      <c r="T6013" s="46"/>
      <c r="U6013" s="46"/>
      <c r="V6013" s="46"/>
      <c r="W6013" s="46"/>
      <c r="X6013" s="46"/>
      <c r="Y6013" s="46"/>
    </row>
    <row r="6014" spans="1:25" ht="15" customHeight="1" thickTop="1" x14ac:dyDescent="0.2">
      <c r="A6014" s="46"/>
      <c r="B6014" s="278"/>
      <c r="C6014" s="278"/>
      <c r="D6014" s="278"/>
      <c r="E6014" s="278"/>
      <c r="F6014" s="278"/>
      <c r="G6014" s="278"/>
      <c r="H6014" s="278"/>
      <c r="I6014" s="278"/>
      <c r="J6014" s="278"/>
      <c r="K6014" s="278"/>
      <c r="O6014" s="46"/>
      <c r="P6014" s="46"/>
      <c r="Q6014" s="46"/>
      <c r="R6014" s="46"/>
      <c r="S6014" s="46"/>
      <c r="T6014" s="46"/>
      <c r="U6014" s="46"/>
      <c r="V6014" s="46"/>
      <c r="W6014" s="46"/>
      <c r="X6014" s="46"/>
      <c r="Y6014" s="46"/>
    </row>
    <row r="6015" spans="1:25" ht="15" customHeight="1" x14ac:dyDescent="0.2">
      <c r="A6015" s="46"/>
      <c r="B6015" s="259"/>
      <c r="C6015" s="267" t="s">
        <v>24</v>
      </c>
      <c r="D6015" s="259" t="s">
        <v>25</v>
      </c>
      <c r="E6015" s="259" t="s">
        <v>26</v>
      </c>
      <c r="F6015" s="387" t="s">
        <v>917</v>
      </c>
      <c r="G6015" s="387"/>
      <c r="H6015" s="271" t="s">
        <v>27</v>
      </c>
      <c r="I6015" s="267" t="s">
        <v>28</v>
      </c>
      <c r="J6015" s="267" t="s">
        <v>29</v>
      </c>
      <c r="K6015" s="267" t="s">
        <v>30</v>
      </c>
      <c r="O6015" s="46"/>
      <c r="P6015" s="46"/>
      <c r="Q6015" s="46"/>
      <c r="R6015" s="46"/>
      <c r="S6015" s="46"/>
      <c r="T6015" s="46"/>
      <c r="U6015" s="46"/>
      <c r="V6015" s="46"/>
      <c r="W6015" s="46"/>
      <c r="X6015" s="46"/>
      <c r="Y6015" s="46"/>
    </row>
    <row r="6016" spans="1:25" ht="15" customHeight="1" x14ac:dyDescent="0.2">
      <c r="A6016" s="46"/>
      <c r="B6016" s="260" t="s">
        <v>918</v>
      </c>
      <c r="C6016" s="275" t="s">
        <v>2710</v>
      </c>
      <c r="D6016" s="260" t="s">
        <v>47</v>
      </c>
      <c r="E6016" s="260" t="s">
        <v>2711</v>
      </c>
      <c r="F6016" s="388" t="s">
        <v>4024</v>
      </c>
      <c r="G6016" s="388"/>
      <c r="H6016" s="274" t="s">
        <v>60</v>
      </c>
      <c r="I6016" s="277">
        <v>1</v>
      </c>
      <c r="J6016" s="276">
        <v>2818.42</v>
      </c>
      <c r="K6016" s="276">
        <v>2818.42</v>
      </c>
      <c r="O6016" s="46"/>
      <c r="P6016" s="46"/>
      <c r="Q6016" s="46"/>
      <c r="R6016" s="46"/>
      <c r="S6016" s="46"/>
      <c r="T6016" s="46"/>
      <c r="U6016" s="46"/>
      <c r="V6016" s="46"/>
      <c r="W6016" s="46"/>
      <c r="X6016" s="46"/>
      <c r="Y6016" s="46"/>
    </row>
    <row r="6017" spans="1:25" ht="15" customHeight="1" x14ac:dyDescent="0.2">
      <c r="A6017" s="46"/>
      <c r="B6017" s="261" t="s">
        <v>953</v>
      </c>
      <c r="C6017" s="280" t="s">
        <v>1039</v>
      </c>
      <c r="D6017" s="261" t="s">
        <v>47</v>
      </c>
      <c r="E6017" s="261" t="s">
        <v>1040</v>
      </c>
      <c r="F6017" s="385" t="s">
        <v>3985</v>
      </c>
      <c r="G6017" s="385"/>
      <c r="H6017" s="279" t="s">
        <v>1041</v>
      </c>
      <c r="I6017" s="282">
        <v>0.42259999999999998</v>
      </c>
      <c r="J6017" s="281">
        <v>31.77</v>
      </c>
      <c r="K6017" s="281">
        <v>13.42</v>
      </c>
      <c r="O6017" s="46"/>
      <c r="P6017" s="46"/>
      <c r="Q6017" s="46"/>
      <c r="R6017" s="46"/>
      <c r="S6017" s="46"/>
      <c r="T6017" s="46"/>
      <c r="U6017" s="46"/>
      <c r="V6017" s="46"/>
      <c r="W6017" s="46"/>
      <c r="X6017" s="46"/>
      <c r="Y6017" s="46"/>
    </row>
    <row r="6018" spans="1:25" ht="15" customHeight="1" x14ac:dyDescent="0.2">
      <c r="A6018" s="46"/>
      <c r="B6018" s="261" t="s">
        <v>953</v>
      </c>
      <c r="C6018" s="280" t="s">
        <v>1126</v>
      </c>
      <c r="D6018" s="261" t="s">
        <v>47</v>
      </c>
      <c r="E6018" s="261" t="s">
        <v>1127</v>
      </c>
      <c r="F6018" s="385" t="s">
        <v>3985</v>
      </c>
      <c r="G6018" s="385"/>
      <c r="H6018" s="279" t="s">
        <v>1035</v>
      </c>
      <c r="I6018" s="282">
        <v>4.6864999999999997</v>
      </c>
      <c r="J6018" s="281">
        <v>1.26</v>
      </c>
      <c r="K6018" s="281">
        <v>5.9</v>
      </c>
      <c r="O6018" s="46"/>
      <c r="P6018" s="46"/>
      <c r="Q6018" s="46"/>
      <c r="R6018" s="46"/>
      <c r="S6018" s="46"/>
      <c r="T6018" s="46"/>
      <c r="U6018" s="46"/>
      <c r="V6018" s="46"/>
      <c r="W6018" s="46"/>
      <c r="X6018" s="46"/>
      <c r="Y6018" s="46"/>
    </row>
    <row r="6019" spans="1:25" ht="15" customHeight="1" x14ac:dyDescent="0.2">
      <c r="A6019" s="46"/>
      <c r="B6019" s="261" t="s">
        <v>953</v>
      </c>
      <c r="C6019" s="280" t="s">
        <v>1128</v>
      </c>
      <c r="D6019" s="261" t="s">
        <v>47</v>
      </c>
      <c r="E6019" s="261" t="s">
        <v>1129</v>
      </c>
      <c r="F6019" s="385" t="s">
        <v>3985</v>
      </c>
      <c r="G6019" s="385"/>
      <c r="H6019" s="279" t="s">
        <v>1041</v>
      </c>
      <c r="I6019" s="282">
        <v>12.7788</v>
      </c>
      <c r="J6019" s="281">
        <v>0.54</v>
      </c>
      <c r="K6019" s="281">
        <v>6.9</v>
      </c>
      <c r="O6019" s="46"/>
      <c r="P6019" s="46"/>
      <c r="Q6019" s="46"/>
      <c r="R6019" s="46"/>
      <c r="S6019" s="46"/>
      <c r="T6019" s="46"/>
      <c r="U6019" s="46"/>
      <c r="V6019" s="46"/>
      <c r="W6019" s="46"/>
      <c r="X6019" s="46"/>
      <c r="Y6019" s="46"/>
    </row>
    <row r="6020" spans="1:25" ht="15" customHeight="1" x14ac:dyDescent="0.2">
      <c r="A6020" s="46"/>
      <c r="B6020" s="261" t="s">
        <v>953</v>
      </c>
      <c r="C6020" s="280" t="s">
        <v>1033</v>
      </c>
      <c r="D6020" s="261" t="s">
        <v>47</v>
      </c>
      <c r="E6020" s="261" t="s">
        <v>1034</v>
      </c>
      <c r="F6020" s="385" t="s">
        <v>3985</v>
      </c>
      <c r="G6020" s="385"/>
      <c r="H6020" s="279" t="s">
        <v>1035</v>
      </c>
      <c r="I6020" s="282">
        <v>0.313</v>
      </c>
      <c r="J6020" s="281">
        <v>32.840000000000003</v>
      </c>
      <c r="K6020" s="281">
        <v>10.27</v>
      </c>
      <c r="O6020" s="46"/>
      <c r="P6020" s="46"/>
      <c r="Q6020" s="46"/>
      <c r="R6020" s="46"/>
      <c r="S6020" s="46"/>
      <c r="T6020" s="46"/>
      <c r="U6020" s="46"/>
      <c r="V6020" s="46"/>
      <c r="W6020" s="46"/>
      <c r="X6020" s="46"/>
      <c r="Y6020" s="46"/>
    </row>
    <row r="6021" spans="1:25" ht="15" customHeight="1" x14ac:dyDescent="0.2">
      <c r="A6021" s="46"/>
      <c r="B6021" s="261" t="s">
        <v>953</v>
      </c>
      <c r="C6021" s="280" t="s">
        <v>1086</v>
      </c>
      <c r="D6021" s="261" t="s">
        <v>47</v>
      </c>
      <c r="E6021" s="261" t="s">
        <v>1087</v>
      </c>
      <c r="F6021" s="385" t="s">
        <v>3970</v>
      </c>
      <c r="G6021" s="385"/>
      <c r="H6021" s="279" t="s">
        <v>950</v>
      </c>
      <c r="I6021" s="282">
        <v>22.497399999999999</v>
      </c>
      <c r="J6021" s="281">
        <v>35.590000000000003</v>
      </c>
      <c r="K6021" s="281">
        <v>800.68</v>
      </c>
      <c r="O6021" s="46"/>
      <c r="P6021" s="46"/>
      <c r="Q6021" s="46"/>
      <c r="R6021" s="46"/>
      <c r="S6021" s="46"/>
      <c r="T6021" s="46"/>
      <c r="U6021" s="46"/>
      <c r="V6021" s="46"/>
      <c r="W6021" s="46"/>
      <c r="X6021" s="46"/>
      <c r="Y6021" s="46"/>
    </row>
    <row r="6022" spans="1:25" ht="15" customHeight="1" x14ac:dyDescent="0.2">
      <c r="A6022" s="46"/>
      <c r="B6022" s="261" t="s">
        <v>953</v>
      </c>
      <c r="C6022" s="280" t="s">
        <v>2883</v>
      </c>
      <c r="D6022" s="261" t="s">
        <v>47</v>
      </c>
      <c r="E6022" s="261" t="s">
        <v>2884</v>
      </c>
      <c r="F6022" s="385" t="s">
        <v>3986</v>
      </c>
      <c r="G6022" s="385"/>
      <c r="H6022" s="279" t="s">
        <v>60</v>
      </c>
      <c r="I6022" s="282">
        <v>1.2</v>
      </c>
      <c r="J6022" s="281">
        <v>585.88</v>
      </c>
      <c r="K6022" s="281">
        <v>703.05</v>
      </c>
      <c r="O6022" s="46"/>
      <c r="P6022" s="46"/>
      <c r="Q6022" s="46"/>
      <c r="R6022" s="46"/>
      <c r="S6022" s="46"/>
      <c r="T6022" s="46"/>
      <c r="U6022" s="46"/>
      <c r="V6022" s="46"/>
      <c r="W6022" s="46"/>
      <c r="X6022" s="46"/>
      <c r="Y6022" s="46"/>
    </row>
    <row r="6023" spans="1:25" ht="15" customHeight="1" x14ac:dyDescent="0.2">
      <c r="A6023" s="46"/>
      <c r="B6023" s="261" t="s">
        <v>953</v>
      </c>
      <c r="C6023" s="280" t="s">
        <v>1042</v>
      </c>
      <c r="D6023" s="261" t="s">
        <v>47</v>
      </c>
      <c r="E6023" s="261" t="s">
        <v>1043</v>
      </c>
      <c r="F6023" s="385" t="s">
        <v>3970</v>
      </c>
      <c r="G6023" s="385"/>
      <c r="H6023" s="279" t="s">
        <v>950</v>
      </c>
      <c r="I6023" s="282">
        <v>0.73560000000000003</v>
      </c>
      <c r="J6023" s="281">
        <v>26.44</v>
      </c>
      <c r="K6023" s="281">
        <v>19.440000000000001</v>
      </c>
      <c r="O6023" s="46"/>
      <c r="P6023" s="46"/>
      <c r="Q6023" s="46"/>
      <c r="R6023" s="46"/>
      <c r="S6023" s="46"/>
      <c r="T6023" s="46"/>
      <c r="U6023" s="46"/>
      <c r="V6023" s="46"/>
      <c r="W6023" s="46"/>
      <c r="X6023" s="46"/>
      <c r="Y6023" s="46"/>
    </row>
    <row r="6024" spans="1:25" ht="15" customHeight="1" x14ac:dyDescent="0.2">
      <c r="A6024" s="46"/>
      <c r="B6024" s="261" t="s">
        <v>953</v>
      </c>
      <c r="C6024" s="280" t="s">
        <v>1019</v>
      </c>
      <c r="D6024" s="261" t="s">
        <v>47</v>
      </c>
      <c r="E6024" s="261" t="s">
        <v>1020</v>
      </c>
      <c r="F6024" s="385" t="s">
        <v>3970</v>
      </c>
      <c r="G6024" s="385"/>
      <c r="H6024" s="279" t="s">
        <v>950</v>
      </c>
      <c r="I6024" s="282">
        <v>22.497399999999999</v>
      </c>
      <c r="J6024" s="281">
        <v>24.73</v>
      </c>
      <c r="K6024" s="281">
        <v>556.36</v>
      </c>
      <c r="O6024" s="46"/>
      <c r="P6024" s="46"/>
      <c r="Q6024" s="46"/>
      <c r="R6024" s="46"/>
      <c r="S6024" s="46"/>
      <c r="T6024" s="46"/>
      <c r="U6024" s="46"/>
      <c r="V6024" s="46"/>
      <c r="W6024" s="46"/>
      <c r="X6024" s="46"/>
      <c r="Y6024" s="46"/>
    </row>
    <row r="6025" spans="1:25" ht="15" customHeight="1" x14ac:dyDescent="0.2">
      <c r="A6025" s="46"/>
      <c r="B6025" s="261" t="s">
        <v>953</v>
      </c>
      <c r="C6025" s="280" t="s">
        <v>1359</v>
      </c>
      <c r="D6025" s="261" t="s">
        <v>47</v>
      </c>
      <c r="E6025" s="261" t="s">
        <v>2642</v>
      </c>
      <c r="F6025" s="385" t="s">
        <v>3970</v>
      </c>
      <c r="G6025" s="385"/>
      <c r="H6025" s="279" t="s">
        <v>950</v>
      </c>
      <c r="I6025" s="282">
        <v>3.6779999999999999</v>
      </c>
      <c r="J6025" s="281">
        <v>34.549999999999997</v>
      </c>
      <c r="K6025" s="281">
        <v>127.07</v>
      </c>
      <c r="O6025" s="46"/>
      <c r="P6025" s="46"/>
      <c r="Q6025" s="46"/>
      <c r="R6025" s="46"/>
      <c r="S6025" s="46"/>
      <c r="T6025" s="46"/>
      <c r="U6025" s="46"/>
      <c r="V6025" s="46"/>
      <c r="W6025" s="46"/>
      <c r="X6025" s="46"/>
      <c r="Y6025" s="46"/>
    </row>
    <row r="6026" spans="1:25" ht="15" customHeight="1" x14ac:dyDescent="0.2">
      <c r="A6026" s="46"/>
      <c r="B6026" s="261" t="s">
        <v>953</v>
      </c>
      <c r="C6026" s="280" t="s">
        <v>1911</v>
      </c>
      <c r="D6026" s="261" t="s">
        <v>47</v>
      </c>
      <c r="E6026" s="261" t="s">
        <v>1912</v>
      </c>
      <c r="F6026" s="385" t="s">
        <v>3993</v>
      </c>
      <c r="G6026" s="385"/>
      <c r="H6026" s="279" t="s">
        <v>97</v>
      </c>
      <c r="I6026" s="282">
        <v>28.936900000000001</v>
      </c>
      <c r="J6026" s="281">
        <v>16.75</v>
      </c>
      <c r="K6026" s="281">
        <v>484.69</v>
      </c>
      <c r="O6026" s="46"/>
      <c r="P6026" s="46"/>
      <c r="Q6026" s="46"/>
      <c r="R6026" s="46"/>
      <c r="S6026" s="46"/>
      <c r="T6026" s="46"/>
      <c r="U6026" s="46"/>
      <c r="V6026" s="46"/>
      <c r="W6026" s="46"/>
      <c r="X6026" s="46"/>
      <c r="Y6026" s="46"/>
    </row>
    <row r="6027" spans="1:25" ht="15" customHeight="1" x14ac:dyDescent="0.2">
      <c r="A6027" s="46"/>
      <c r="B6027" s="262" t="s">
        <v>919</v>
      </c>
      <c r="C6027" s="284" t="s">
        <v>2213</v>
      </c>
      <c r="D6027" s="262" t="s">
        <v>47</v>
      </c>
      <c r="E6027" s="262" t="s">
        <v>2214</v>
      </c>
      <c r="F6027" s="389" t="s">
        <v>923</v>
      </c>
      <c r="G6027" s="389"/>
      <c r="H6027" s="283" t="s">
        <v>97</v>
      </c>
      <c r="I6027" s="286">
        <v>0.26190000000000002</v>
      </c>
      <c r="J6027" s="285">
        <v>19.37</v>
      </c>
      <c r="K6027" s="285">
        <v>5.07</v>
      </c>
      <c r="O6027" s="46"/>
      <c r="P6027" s="46"/>
      <c r="Q6027" s="46"/>
      <c r="R6027" s="46"/>
      <c r="S6027" s="46"/>
      <c r="T6027" s="46"/>
      <c r="U6027" s="46"/>
      <c r="V6027" s="46"/>
      <c r="W6027" s="46"/>
      <c r="X6027" s="46"/>
      <c r="Y6027" s="46"/>
    </row>
    <row r="6028" spans="1:25" ht="15" customHeight="1" x14ac:dyDescent="0.2">
      <c r="A6028" s="46"/>
      <c r="B6028" s="262" t="s">
        <v>919</v>
      </c>
      <c r="C6028" s="284" t="s">
        <v>2127</v>
      </c>
      <c r="D6028" s="262" t="s">
        <v>47</v>
      </c>
      <c r="E6028" s="262" t="s">
        <v>2128</v>
      </c>
      <c r="F6028" s="389" t="s">
        <v>923</v>
      </c>
      <c r="G6028" s="389"/>
      <c r="H6028" s="283" t="s">
        <v>40</v>
      </c>
      <c r="I6028" s="286">
        <v>1.3111999999999999</v>
      </c>
      <c r="J6028" s="285">
        <v>56.36</v>
      </c>
      <c r="K6028" s="285">
        <v>73.89</v>
      </c>
      <c r="O6028" s="46"/>
      <c r="P6028" s="46"/>
      <c r="Q6028" s="46"/>
      <c r="R6028" s="46"/>
      <c r="S6028" s="46"/>
      <c r="T6028" s="46"/>
      <c r="U6028" s="46"/>
      <c r="V6028" s="46"/>
      <c r="W6028" s="46"/>
      <c r="X6028" s="46"/>
      <c r="Y6028" s="46"/>
    </row>
    <row r="6029" spans="1:25" ht="15" customHeight="1" x14ac:dyDescent="0.2">
      <c r="A6029" s="46"/>
      <c r="B6029" s="262" t="s">
        <v>919</v>
      </c>
      <c r="C6029" s="284" t="s">
        <v>1098</v>
      </c>
      <c r="D6029" s="262" t="s">
        <v>47</v>
      </c>
      <c r="E6029" s="262" t="s">
        <v>1099</v>
      </c>
      <c r="F6029" s="389" t="s">
        <v>923</v>
      </c>
      <c r="G6029" s="389"/>
      <c r="H6029" s="283" t="s">
        <v>1075</v>
      </c>
      <c r="I6029" s="286">
        <v>5.67E-2</v>
      </c>
      <c r="J6029" s="285">
        <v>6.46</v>
      </c>
      <c r="K6029" s="285">
        <v>0.36</v>
      </c>
      <c r="O6029" s="46"/>
      <c r="P6029" s="46"/>
      <c r="Q6029" s="46"/>
      <c r="R6029" s="46"/>
      <c r="S6029" s="46"/>
      <c r="T6029" s="46"/>
      <c r="U6029" s="46"/>
      <c r="V6029" s="46"/>
      <c r="W6029" s="46"/>
      <c r="X6029" s="46"/>
      <c r="Y6029" s="46"/>
    </row>
    <row r="6030" spans="1:25" ht="15" customHeight="1" x14ac:dyDescent="0.2">
      <c r="A6030" s="46"/>
      <c r="B6030" s="262" t="s">
        <v>919</v>
      </c>
      <c r="C6030" s="284" t="s">
        <v>1100</v>
      </c>
      <c r="D6030" s="262" t="s">
        <v>47</v>
      </c>
      <c r="E6030" s="262" t="s">
        <v>1101</v>
      </c>
      <c r="F6030" s="389" t="s">
        <v>923</v>
      </c>
      <c r="G6030" s="389"/>
      <c r="H6030" s="283" t="s">
        <v>83</v>
      </c>
      <c r="I6030" s="286">
        <v>4.4770000000000003</v>
      </c>
      <c r="J6030" s="285">
        <v>2.5299999999999998</v>
      </c>
      <c r="K6030" s="285">
        <v>11.32</v>
      </c>
      <c r="O6030" s="46"/>
      <c r="P6030" s="46"/>
      <c r="Q6030" s="46"/>
      <c r="R6030" s="46"/>
      <c r="S6030" s="46"/>
      <c r="T6030" s="46"/>
      <c r="U6030" s="46"/>
      <c r="V6030" s="46"/>
      <c r="W6030" s="46"/>
      <c r="X6030" s="46"/>
      <c r="Y6030" s="46"/>
    </row>
    <row r="6031" spans="1:25" ht="15" customHeight="1" x14ac:dyDescent="0.2">
      <c r="A6031" s="46"/>
      <c r="B6031" s="263"/>
      <c r="C6031" s="263"/>
      <c r="D6031" s="263"/>
      <c r="E6031" s="263"/>
      <c r="F6031" s="263" t="s">
        <v>924</v>
      </c>
      <c r="G6031" s="289">
        <v>1605.79</v>
      </c>
      <c r="H6031" s="263" t="s">
        <v>925</v>
      </c>
      <c r="I6031" s="289">
        <v>0</v>
      </c>
      <c r="J6031" s="263" t="s">
        <v>926</v>
      </c>
      <c r="K6031" s="289">
        <v>1605.79</v>
      </c>
      <c r="O6031" s="46"/>
      <c r="P6031" s="46"/>
      <c r="Q6031" s="46"/>
      <c r="R6031" s="46"/>
      <c r="S6031" s="46"/>
      <c r="T6031" s="46"/>
      <c r="U6031" s="46"/>
      <c r="V6031" s="46"/>
      <c r="W6031" s="46"/>
      <c r="X6031" s="46"/>
      <c r="Y6031" s="46"/>
    </row>
    <row r="6032" spans="1:25" ht="15" customHeight="1" thickBot="1" x14ac:dyDescent="0.25">
      <c r="A6032" s="46"/>
      <c r="B6032" s="263"/>
      <c r="C6032" s="263"/>
      <c r="D6032" s="263"/>
      <c r="E6032" s="263"/>
      <c r="F6032" s="263" t="s">
        <v>927</v>
      </c>
      <c r="G6032" s="289">
        <v>586.51</v>
      </c>
      <c r="H6032" s="263"/>
      <c r="I6032" s="386" t="s">
        <v>928</v>
      </c>
      <c r="J6032" s="386"/>
      <c r="K6032" s="289">
        <v>3404.93</v>
      </c>
      <c r="O6032" s="46"/>
      <c r="P6032" s="46"/>
      <c r="Q6032" s="46"/>
      <c r="R6032" s="46"/>
      <c r="S6032" s="46"/>
      <c r="T6032" s="46"/>
      <c r="U6032" s="46"/>
      <c r="V6032" s="46"/>
      <c r="W6032" s="46"/>
      <c r="X6032" s="46"/>
      <c r="Y6032" s="46"/>
    </row>
    <row r="6033" spans="1:25" ht="15" customHeight="1" thickTop="1" x14ac:dyDescent="0.2">
      <c r="A6033" s="46"/>
      <c r="B6033" s="278"/>
      <c r="C6033" s="278"/>
      <c r="D6033" s="278"/>
      <c r="E6033" s="278"/>
      <c r="F6033" s="278"/>
      <c r="G6033" s="278"/>
      <c r="H6033" s="278"/>
      <c r="I6033" s="278"/>
      <c r="J6033" s="278"/>
      <c r="K6033" s="278"/>
      <c r="O6033" s="46"/>
      <c r="P6033" s="46"/>
      <c r="Q6033" s="46"/>
      <c r="R6033" s="46"/>
      <c r="S6033" s="46"/>
      <c r="T6033" s="46"/>
      <c r="U6033" s="46"/>
      <c r="V6033" s="46"/>
      <c r="W6033" s="46"/>
      <c r="X6033" s="46"/>
      <c r="Y6033" s="46"/>
    </row>
    <row r="6034" spans="1:25" ht="15" customHeight="1" x14ac:dyDescent="0.2">
      <c r="A6034" s="46"/>
      <c r="B6034" s="259"/>
      <c r="C6034" s="267" t="s">
        <v>24</v>
      </c>
      <c r="D6034" s="259" t="s">
        <v>25</v>
      </c>
      <c r="E6034" s="259" t="s">
        <v>26</v>
      </c>
      <c r="F6034" s="387" t="s">
        <v>917</v>
      </c>
      <c r="G6034" s="387"/>
      <c r="H6034" s="271" t="s">
        <v>27</v>
      </c>
      <c r="I6034" s="267" t="s">
        <v>28</v>
      </c>
      <c r="J6034" s="267" t="s">
        <v>29</v>
      </c>
      <c r="K6034" s="267" t="s">
        <v>30</v>
      </c>
      <c r="O6034" s="46"/>
      <c r="P6034" s="46"/>
      <c r="Q6034" s="46"/>
      <c r="R6034" s="46"/>
      <c r="S6034" s="46"/>
      <c r="T6034" s="46"/>
      <c r="U6034" s="46"/>
      <c r="V6034" s="46"/>
      <c r="W6034" s="46"/>
      <c r="X6034" s="46"/>
      <c r="Y6034" s="46"/>
    </row>
    <row r="6035" spans="1:25" ht="15" customHeight="1" x14ac:dyDescent="0.2">
      <c r="A6035" s="46"/>
      <c r="B6035" s="260" t="s">
        <v>918</v>
      </c>
      <c r="C6035" s="275" t="s">
        <v>1391</v>
      </c>
      <c r="D6035" s="260" t="s">
        <v>47</v>
      </c>
      <c r="E6035" s="260" t="s">
        <v>1392</v>
      </c>
      <c r="F6035" s="388" t="s">
        <v>3970</v>
      </c>
      <c r="G6035" s="388"/>
      <c r="H6035" s="274" t="s">
        <v>950</v>
      </c>
      <c r="I6035" s="277">
        <v>1</v>
      </c>
      <c r="J6035" s="276">
        <v>34.85</v>
      </c>
      <c r="K6035" s="276">
        <v>34.85</v>
      </c>
      <c r="O6035" s="46"/>
      <c r="P6035" s="46"/>
      <c r="Q6035" s="46"/>
      <c r="R6035" s="46"/>
      <c r="S6035" s="46"/>
      <c r="T6035" s="46"/>
      <c r="U6035" s="46"/>
      <c r="V6035" s="46"/>
      <c r="W6035" s="46"/>
      <c r="X6035" s="46"/>
      <c r="Y6035" s="46"/>
    </row>
    <row r="6036" spans="1:25" ht="15" customHeight="1" x14ac:dyDescent="0.2">
      <c r="A6036" s="46"/>
      <c r="B6036" s="261" t="s">
        <v>953</v>
      </c>
      <c r="C6036" s="280" t="s">
        <v>2103</v>
      </c>
      <c r="D6036" s="261" t="s">
        <v>47</v>
      </c>
      <c r="E6036" s="261" t="s">
        <v>2104</v>
      </c>
      <c r="F6036" s="385" t="s">
        <v>3970</v>
      </c>
      <c r="G6036" s="385"/>
      <c r="H6036" s="279" t="s">
        <v>950</v>
      </c>
      <c r="I6036" s="282">
        <v>1</v>
      </c>
      <c r="J6036" s="281">
        <v>0.41</v>
      </c>
      <c r="K6036" s="281">
        <v>0.41</v>
      </c>
      <c r="O6036" s="46"/>
      <c r="P6036" s="46"/>
      <c r="Q6036" s="46"/>
      <c r="R6036" s="46"/>
      <c r="S6036" s="46"/>
      <c r="T6036" s="46"/>
      <c r="U6036" s="46"/>
      <c r="V6036" s="46"/>
      <c r="W6036" s="46"/>
      <c r="X6036" s="46"/>
      <c r="Y6036" s="46"/>
    </row>
    <row r="6037" spans="1:25" ht="15" customHeight="1" x14ac:dyDescent="0.2">
      <c r="A6037" s="46"/>
      <c r="B6037" s="262" t="s">
        <v>919</v>
      </c>
      <c r="C6037" s="284" t="s">
        <v>1858</v>
      </c>
      <c r="D6037" s="262" t="s">
        <v>47</v>
      </c>
      <c r="E6037" s="262" t="s">
        <v>1859</v>
      </c>
      <c r="F6037" s="389" t="s">
        <v>923</v>
      </c>
      <c r="G6037" s="389"/>
      <c r="H6037" s="283" t="s">
        <v>950</v>
      </c>
      <c r="I6037" s="286">
        <v>1</v>
      </c>
      <c r="J6037" s="285">
        <v>1.43</v>
      </c>
      <c r="K6037" s="285">
        <v>1.43</v>
      </c>
      <c r="O6037" s="46"/>
      <c r="P6037" s="46"/>
      <c r="Q6037" s="46"/>
      <c r="R6037" s="46"/>
      <c r="S6037" s="46"/>
      <c r="T6037" s="46"/>
      <c r="U6037" s="46"/>
      <c r="V6037" s="46"/>
      <c r="W6037" s="46"/>
      <c r="X6037" s="46"/>
      <c r="Y6037" s="46"/>
    </row>
    <row r="6038" spans="1:25" ht="15" customHeight="1" x14ac:dyDescent="0.2">
      <c r="A6038" s="46"/>
      <c r="B6038" s="262" t="s">
        <v>919</v>
      </c>
      <c r="C6038" s="284" t="s">
        <v>1856</v>
      </c>
      <c r="D6038" s="262" t="s">
        <v>47</v>
      </c>
      <c r="E6038" s="262" t="s">
        <v>1857</v>
      </c>
      <c r="F6038" s="389" t="s">
        <v>923</v>
      </c>
      <c r="G6038" s="389"/>
      <c r="H6038" s="283" t="s">
        <v>950</v>
      </c>
      <c r="I6038" s="286">
        <v>1</v>
      </c>
      <c r="J6038" s="285">
        <v>0.08</v>
      </c>
      <c r="K6038" s="285">
        <v>0.08</v>
      </c>
      <c r="O6038" s="46"/>
      <c r="P6038" s="46"/>
      <c r="Q6038" s="46"/>
      <c r="R6038" s="46"/>
      <c r="S6038" s="46"/>
      <c r="T6038" s="46"/>
      <c r="U6038" s="46"/>
      <c r="V6038" s="46"/>
      <c r="W6038" s="46"/>
      <c r="X6038" s="46"/>
      <c r="Y6038" s="46"/>
    </row>
    <row r="6039" spans="1:25" ht="15" customHeight="1" x14ac:dyDescent="0.2">
      <c r="A6039" s="46"/>
      <c r="B6039" s="262" t="s">
        <v>919</v>
      </c>
      <c r="C6039" s="284" t="s">
        <v>1866</v>
      </c>
      <c r="D6039" s="262" t="s">
        <v>47</v>
      </c>
      <c r="E6039" s="262" t="s">
        <v>1867</v>
      </c>
      <c r="F6039" s="389" t="s">
        <v>923</v>
      </c>
      <c r="G6039" s="389"/>
      <c r="H6039" s="283" t="s">
        <v>950</v>
      </c>
      <c r="I6039" s="286">
        <v>1</v>
      </c>
      <c r="J6039" s="285">
        <v>0.01</v>
      </c>
      <c r="K6039" s="285">
        <v>0.01</v>
      </c>
      <c r="O6039" s="46"/>
      <c r="P6039" s="46"/>
      <c r="Q6039" s="46"/>
      <c r="R6039" s="46"/>
      <c r="S6039" s="46"/>
      <c r="T6039" s="46"/>
      <c r="U6039" s="46"/>
      <c r="V6039" s="46"/>
      <c r="W6039" s="46"/>
      <c r="X6039" s="46"/>
      <c r="Y6039" s="46"/>
    </row>
    <row r="6040" spans="1:25" ht="15" customHeight="1" x14ac:dyDescent="0.2">
      <c r="A6040" s="46"/>
      <c r="B6040" s="262" t="s">
        <v>919</v>
      </c>
      <c r="C6040" s="284" t="s">
        <v>2215</v>
      </c>
      <c r="D6040" s="262" t="s">
        <v>47</v>
      </c>
      <c r="E6040" s="262" t="s">
        <v>2216</v>
      </c>
      <c r="F6040" s="389" t="s">
        <v>923</v>
      </c>
      <c r="G6040" s="389"/>
      <c r="H6040" s="283" t="s">
        <v>950</v>
      </c>
      <c r="I6040" s="286">
        <v>1</v>
      </c>
      <c r="J6040" s="285">
        <v>1.85</v>
      </c>
      <c r="K6040" s="285">
        <v>1.85</v>
      </c>
      <c r="O6040" s="46"/>
      <c r="P6040" s="46"/>
      <c r="Q6040" s="46"/>
      <c r="R6040" s="46"/>
      <c r="S6040" s="46"/>
      <c r="T6040" s="46"/>
      <c r="U6040" s="46"/>
      <c r="V6040" s="46"/>
      <c r="W6040" s="46"/>
      <c r="X6040" s="46"/>
      <c r="Y6040" s="46"/>
    </row>
    <row r="6041" spans="1:25" ht="15" customHeight="1" x14ac:dyDescent="0.2">
      <c r="A6041" s="46"/>
      <c r="B6041" s="262" t="s">
        <v>919</v>
      </c>
      <c r="C6041" s="284" t="s">
        <v>2217</v>
      </c>
      <c r="D6041" s="262" t="s">
        <v>47</v>
      </c>
      <c r="E6041" s="262" t="s">
        <v>2218</v>
      </c>
      <c r="F6041" s="389" t="s">
        <v>923</v>
      </c>
      <c r="G6041" s="389"/>
      <c r="H6041" s="283" t="s">
        <v>950</v>
      </c>
      <c r="I6041" s="286">
        <v>1</v>
      </c>
      <c r="J6041" s="285">
        <v>2.0499999999999998</v>
      </c>
      <c r="K6041" s="285">
        <v>2.0499999999999998</v>
      </c>
      <c r="O6041" s="46"/>
      <c r="P6041" s="46"/>
      <c r="Q6041" s="46"/>
      <c r="R6041" s="46"/>
      <c r="S6041" s="46"/>
      <c r="T6041" s="46"/>
      <c r="U6041" s="46"/>
      <c r="V6041" s="46"/>
      <c r="W6041" s="46"/>
      <c r="X6041" s="46"/>
      <c r="Y6041" s="46"/>
    </row>
    <row r="6042" spans="1:25" ht="15" customHeight="1" x14ac:dyDescent="0.2">
      <c r="A6042" s="46"/>
      <c r="B6042" s="262" t="s">
        <v>919</v>
      </c>
      <c r="C6042" s="284" t="s">
        <v>1864</v>
      </c>
      <c r="D6042" s="262" t="s">
        <v>47</v>
      </c>
      <c r="E6042" s="262" t="s">
        <v>1865</v>
      </c>
      <c r="F6042" s="389" t="s">
        <v>923</v>
      </c>
      <c r="G6042" s="389"/>
      <c r="H6042" s="283" t="s">
        <v>950</v>
      </c>
      <c r="I6042" s="286">
        <v>1</v>
      </c>
      <c r="J6042" s="285">
        <v>0.61</v>
      </c>
      <c r="K6042" s="285">
        <v>0.61</v>
      </c>
      <c r="O6042" s="46"/>
      <c r="P6042" s="46"/>
      <c r="Q6042" s="46"/>
      <c r="R6042" s="46"/>
      <c r="S6042" s="46"/>
      <c r="T6042" s="46"/>
      <c r="U6042" s="46"/>
      <c r="V6042" s="46"/>
      <c r="W6042" s="46"/>
      <c r="X6042" s="46"/>
      <c r="Y6042" s="46"/>
    </row>
    <row r="6043" spans="1:25" ht="15" customHeight="1" x14ac:dyDescent="0.2">
      <c r="A6043" s="46"/>
      <c r="B6043" s="262" t="s">
        <v>919</v>
      </c>
      <c r="C6043" s="284" t="s">
        <v>2105</v>
      </c>
      <c r="D6043" s="262" t="s">
        <v>47</v>
      </c>
      <c r="E6043" s="262" t="s">
        <v>2106</v>
      </c>
      <c r="F6043" s="389" t="s">
        <v>920</v>
      </c>
      <c r="G6043" s="389"/>
      <c r="H6043" s="283" t="s">
        <v>950</v>
      </c>
      <c r="I6043" s="286">
        <v>1</v>
      </c>
      <c r="J6043" s="285">
        <v>28.41</v>
      </c>
      <c r="K6043" s="285">
        <v>28.41</v>
      </c>
      <c r="O6043" s="46"/>
      <c r="P6043" s="46"/>
      <c r="Q6043" s="46"/>
      <c r="R6043" s="46"/>
      <c r="S6043" s="46"/>
      <c r="T6043" s="46"/>
      <c r="U6043" s="46"/>
      <c r="V6043" s="46"/>
      <c r="W6043" s="46"/>
      <c r="X6043" s="46"/>
      <c r="Y6043" s="46"/>
    </row>
    <row r="6044" spans="1:25" ht="15" customHeight="1" x14ac:dyDescent="0.2">
      <c r="A6044" s="46"/>
      <c r="B6044" s="263"/>
      <c r="C6044" s="263"/>
      <c r="D6044" s="263"/>
      <c r="E6044" s="263"/>
      <c r="F6044" s="263" t="s">
        <v>924</v>
      </c>
      <c r="G6044" s="289">
        <v>28.82</v>
      </c>
      <c r="H6044" s="263" t="s">
        <v>925</v>
      </c>
      <c r="I6044" s="289">
        <v>0</v>
      </c>
      <c r="J6044" s="263" t="s">
        <v>926</v>
      </c>
      <c r="K6044" s="289">
        <v>28.82</v>
      </c>
      <c r="O6044" s="46"/>
      <c r="P6044" s="46"/>
      <c r="Q6044" s="46"/>
      <c r="R6044" s="46"/>
      <c r="S6044" s="46"/>
      <c r="T6044" s="46"/>
      <c r="U6044" s="46"/>
      <c r="V6044" s="46"/>
      <c r="W6044" s="46"/>
      <c r="X6044" s="46"/>
      <c r="Y6044" s="46"/>
    </row>
    <row r="6045" spans="1:25" ht="15" customHeight="1" thickBot="1" x14ac:dyDescent="0.25">
      <c r="A6045" s="46"/>
      <c r="B6045" s="263"/>
      <c r="C6045" s="263"/>
      <c r="D6045" s="263"/>
      <c r="E6045" s="263"/>
      <c r="F6045" s="263" t="s">
        <v>927</v>
      </c>
      <c r="G6045" s="289">
        <v>7.25</v>
      </c>
      <c r="H6045" s="263"/>
      <c r="I6045" s="386" t="s">
        <v>928</v>
      </c>
      <c r="J6045" s="386"/>
      <c r="K6045" s="289">
        <v>42.1</v>
      </c>
      <c r="O6045" s="46"/>
      <c r="P6045" s="46"/>
      <c r="Q6045" s="46"/>
      <c r="R6045" s="46"/>
      <c r="S6045" s="46"/>
      <c r="T6045" s="46"/>
      <c r="U6045" s="46"/>
      <c r="V6045" s="46"/>
      <c r="W6045" s="46"/>
      <c r="X6045" s="46"/>
      <c r="Y6045" s="46"/>
    </row>
    <row r="6046" spans="1:25" ht="15" customHeight="1" thickTop="1" x14ac:dyDescent="0.2">
      <c r="A6046" s="46"/>
      <c r="B6046" s="278"/>
      <c r="C6046" s="278"/>
      <c r="D6046" s="278"/>
      <c r="E6046" s="278"/>
      <c r="F6046" s="278"/>
      <c r="G6046" s="278"/>
      <c r="H6046" s="278"/>
      <c r="I6046" s="278"/>
      <c r="J6046" s="278"/>
      <c r="K6046" s="278"/>
      <c r="O6046" s="46"/>
      <c r="P6046" s="46"/>
      <c r="Q6046" s="46"/>
      <c r="R6046" s="46"/>
      <c r="S6046" s="46"/>
      <c r="T6046" s="46"/>
      <c r="U6046" s="46"/>
      <c r="V6046" s="46"/>
      <c r="W6046" s="46"/>
      <c r="X6046" s="46"/>
      <c r="Y6046" s="46"/>
    </row>
    <row r="6047" spans="1:25" ht="15" customHeight="1" x14ac:dyDescent="0.2">
      <c r="A6047" s="46"/>
      <c r="B6047" s="259"/>
      <c r="C6047" s="267" t="s">
        <v>24</v>
      </c>
      <c r="D6047" s="259" t="s">
        <v>25</v>
      </c>
      <c r="E6047" s="259" t="s">
        <v>26</v>
      </c>
      <c r="F6047" s="387" t="s">
        <v>917</v>
      </c>
      <c r="G6047" s="387"/>
      <c r="H6047" s="271" t="s">
        <v>27</v>
      </c>
      <c r="I6047" s="267" t="s">
        <v>28</v>
      </c>
      <c r="J6047" s="267" t="s">
        <v>29</v>
      </c>
      <c r="K6047" s="267" t="s">
        <v>30</v>
      </c>
      <c r="O6047" s="46"/>
      <c r="P6047" s="46"/>
      <c r="Q6047" s="46"/>
      <c r="R6047" s="46"/>
      <c r="S6047" s="46"/>
      <c r="T6047" s="46"/>
      <c r="U6047" s="46"/>
      <c r="V6047" s="46"/>
      <c r="W6047" s="46"/>
      <c r="X6047" s="46"/>
      <c r="Y6047" s="46"/>
    </row>
    <row r="6048" spans="1:25" ht="15" customHeight="1" x14ac:dyDescent="0.2">
      <c r="A6048" s="46"/>
      <c r="B6048" s="260" t="s">
        <v>918</v>
      </c>
      <c r="C6048" s="275" t="s">
        <v>1247</v>
      </c>
      <c r="D6048" s="260" t="s">
        <v>47</v>
      </c>
      <c r="E6048" s="260" t="s">
        <v>1248</v>
      </c>
      <c r="F6048" s="388" t="s">
        <v>4004</v>
      </c>
      <c r="G6048" s="388"/>
      <c r="H6048" s="274" t="s">
        <v>40</v>
      </c>
      <c r="I6048" s="277">
        <v>1</v>
      </c>
      <c r="J6048" s="276">
        <v>11.58</v>
      </c>
      <c r="K6048" s="276">
        <v>11.58</v>
      </c>
      <c r="O6048" s="46"/>
      <c r="P6048" s="46"/>
      <c r="Q6048" s="46"/>
      <c r="R6048" s="46"/>
      <c r="S6048" s="46"/>
      <c r="T6048" s="46"/>
      <c r="U6048" s="46"/>
      <c r="V6048" s="46"/>
      <c r="W6048" s="46"/>
      <c r="X6048" s="46"/>
      <c r="Y6048" s="46"/>
    </row>
    <row r="6049" spans="1:25" ht="15" customHeight="1" x14ac:dyDescent="0.2">
      <c r="A6049" s="46"/>
      <c r="B6049" s="261" t="s">
        <v>953</v>
      </c>
      <c r="C6049" s="280" t="s">
        <v>1391</v>
      </c>
      <c r="D6049" s="261" t="s">
        <v>47</v>
      </c>
      <c r="E6049" s="261" t="s">
        <v>1392</v>
      </c>
      <c r="F6049" s="385" t="s">
        <v>3970</v>
      </c>
      <c r="G6049" s="385"/>
      <c r="H6049" s="279" t="s">
        <v>950</v>
      </c>
      <c r="I6049" s="282">
        <v>6.3500000000000001E-2</v>
      </c>
      <c r="J6049" s="281">
        <v>34.85</v>
      </c>
      <c r="K6049" s="281">
        <v>2.21</v>
      </c>
      <c r="O6049" s="46"/>
      <c r="P6049" s="46"/>
      <c r="Q6049" s="46"/>
      <c r="R6049" s="46"/>
      <c r="S6049" s="46"/>
      <c r="T6049" s="46"/>
      <c r="U6049" s="46"/>
      <c r="V6049" s="46"/>
      <c r="W6049" s="46"/>
      <c r="X6049" s="46"/>
      <c r="Y6049" s="46"/>
    </row>
    <row r="6050" spans="1:25" ht="15" customHeight="1" x14ac:dyDescent="0.2">
      <c r="A6050" s="46"/>
      <c r="B6050" s="262" t="s">
        <v>919</v>
      </c>
      <c r="C6050" s="284" t="s">
        <v>1403</v>
      </c>
      <c r="D6050" s="262" t="s">
        <v>47</v>
      </c>
      <c r="E6050" s="262" t="s">
        <v>1404</v>
      </c>
      <c r="F6050" s="389" t="s">
        <v>923</v>
      </c>
      <c r="G6050" s="389"/>
      <c r="H6050" s="283" t="s">
        <v>1075</v>
      </c>
      <c r="I6050" s="286">
        <v>5.7500000000000002E-2</v>
      </c>
      <c r="J6050" s="285">
        <v>22</v>
      </c>
      <c r="K6050" s="285">
        <v>1.26</v>
      </c>
      <c r="O6050" s="46"/>
      <c r="P6050" s="46"/>
      <c r="Q6050" s="46"/>
      <c r="R6050" s="46"/>
      <c r="S6050" s="46"/>
      <c r="T6050" s="46"/>
      <c r="U6050" s="46"/>
      <c r="V6050" s="46"/>
      <c r="W6050" s="46"/>
      <c r="X6050" s="46"/>
      <c r="Y6050" s="46"/>
    </row>
    <row r="6051" spans="1:25" ht="15" customHeight="1" x14ac:dyDescent="0.2">
      <c r="A6051" s="46"/>
      <c r="B6051" s="262" t="s">
        <v>919</v>
      </c>
      <c r="C6051" s="284" t="s">
        <v>2219</v>
      </c>
      <c r="D6051" s="262" t="s">
        <v>47</v>
      </c>
      <c r="E6051" s="262" t="s">
        <v>2220</v>
      </c>
      <c r="F6051" s="389" t="s">
        <v>923</v>
      </c>
      <c r="G6051" s="389"/>
      <c r="H6051" s="283" t="s">
        <v>1075</v>
      </c>
      <c r="I6051" s="286">
        <v>0.1908</v>
      </c>
      <c r="J6051" s="285">
        <v>42.55</v>
      </c>
      <c r="K6051" s="285">
        <v>8.11</v>
      </c>
      <c r="O6051" s="46"/>
      <c r="P6051" s="46"/>
      <c r="Q6051" s="46"/>
      <c r="R6051" s="46"/>
      <c r="S6051" s="46"/>
      <c r="T6051" s="46"/>
      <c r="U6051" s="46"/>
      <c r="V6051" s="46"/>
      <c r="W6051" s="46"/>
      <c r="X6051" s="46"/>
      <c r="Y6051" s="46"/>
    </row>
    <row r="6052" spans="1:25" ht="15" customHeight="1" x14ac:dyDescent="0.2">
      <c r="A6052" s="46"/>
      <c r="B6052" s="263"/>
      <c r="C6052" s="263"/>
      <c r="D6052" s="263"/>
      <c r="E6052" s="263"/>
      <c r="F6052" s="263" t="s">
        <v>924</v>
      </c>
      <c r="G6052" s="289">
        <v>1.83</v>
      </c>
      <c r="H6052" s="263" t="s">
        <v>925</v>
      </c>
      <c r="I6052" s="289">
        <v>0</v>
      </c>
      <c r="J6052" s="263" t="s">
        <v>926</v>
      </c>
      <c r="K6052" s="289">
        <v>1.83</v>
      </c>
      <c r="O6052" s="46"/>
      <c r="P6052" s="46"/>
      <c r="Q6052" s="46"/>
      <c r="R6052" s="46"/>
      <c r="S6052" s="46"/>
      <c r="T6052" s="46"/>
      <c r="U6052" s="46"/>
      <c r="V6052" s="46"/>
      <c r="W6052" s="46"/>
      <c r="X6052" s="46"/>
      <c r="Y6052" s="46"/>
    </row>
    <row r="6053" spans="1:25" ht="15" customHeight="1" thickBot="1" x14ac:dyDescent="0.25">
      <c r="A6053" s="46"/>
      <c r="B6053" s="263"/>
      <c r="C6053" s="263"/>
      <c r="D6053" s="263"/>
      <c r="E6053" s="263"/>
      <c r="F6053" s="263" t="s">
        <v>927</v>
      </c>
      <c r="G6053" s="289">
        <v>2.4</v>
      </c>
      <c r="H6053" s="263"/>
      <c r="I6053" s="386" t="s">
        <v>928</v>
      </c>
      <c r="J6053" s="386"/>
      <c r="K6053" s="289">
        <v>13.98</v>
      </c>
      <c r="O6053" s="46"/>
      <c r="P6053" s="46"/>
      <c r="Q6053" s="46"/>
      <c r="R6053" s="46"/>
      <c r="S6053" s="46"/>
      <c r="T6053" s="46"/>
      <c r="U6053" s="46"/>
      <c r="V6053" s="46"/>
      <c r="W6053" s="46"/>
      <c r="X6053" s="46"/>
      <c r="Y6053" s="46"/>
    </row>
    <row r="6054" spans="1:25" ht="15" customHeight="1" thickTop="1" x14ac:dyDescent="0.2">
      <c r="A6054" s="46"/>
      <c r="B6054" s="278"/>
      <c r="C6054" s="278"/>
      <c r="D6054" s="278"/>
      <c r="E6054" s="278"/>
      <c r="F6054" s="278"/>
      <c r="G6054" s="278"/>
      <c r="H6054" s="278"/>
      <c r="I6054" s="278"/>
      <c r="J6054" s="278"/>
      <c r="K6054" s="278"/>
      <c r="O6054" s="46"/>
      <c r="P6054" s="46"/>
      <c r="Q6054" s="46"/>
      <c r="R6054" s="46"/>
      <c r="S6054" s="46"/>
      <c r="T6054" s="46"/>
      <c r="U6054" s="46"/>
      <c r="V6054" s="46"/>
      <c r="W6054" s="46"/>
      <c r="X6054" s="46"/>
      <c r="Y6054" s="46"/>
    </row>
    <row r="6055" spans="1:25" ht="15" customHeight="1" x14ac:dyDescent="0.2">
      <c r="A6055" s="46"/>
      <c r="B6055" s="259"/>
      <c r="C6055" s="267" t="s">
        <v>24</v>
      </c>
      <c r="D6055" s="259" t="s">
        <v>25</v>
      </c>
      <c r="E6055" s="259" t="s">
        <v>26</v>
      </c>
      <c r="F6055" s="387" t="s">
        <v>917</v>
      </c>
      <c r="G6055" s="387"/>
      <c r="H6055" s="271" t="s">
        <v>27</v>
      </c>
      <c r="I6055" s="267" t="s">
        <v>28</v>
      </c>
      <c r="J6055" s="267" t="s">
        <v>29</v>
      </c>
      <c r="K6055" s="267" t="s">
        <v>30</v>
      </c>
      <c r="O6055" s="46"/>
      <c r="P6055" s="46"/>
      <c r="Q6055" s="46"/>
      <c r="R6055" s="46"/>
      <c r="S6055" s="46"/>
      <c r="T6055" s="46"/>
      <c r="U6055" s="46"/>
      <c r="V6055" s="46"/>
      <c r="W6055" s="46"/>
      <c r="X6055" s="46"/>
      <c r="Y6055" s="46"/>
    </row>
    <row r="6056" spans="1:25" ht="15" customHeight="1" x14ac:dyDescent="0.2">
      <c r="A6056" s="46"/>
      <c r="B6056" s="260" t="s">
        <v>918</v>
      </c>
      <c r="C6056" s="275" t="s">
        <v>1015</v>
      </c>
      <c r="D6056" s="260" t="s">
        <v>47</v>
      </c>
      <c r="E6056" s="260" t="s">
        <v>1016</v>
      </c>
      <c r="F6056" s="388" t="s">
        <v>3983</v>
      </c>
      <c r="G6056" s="388"/>
      <c r="H6056" s="274" t="s">
        <v>40</v>
      </c>
      <c r="I6056" s="277">
        <v>1</v>
      </c>
      <c r="J6056" s="276">
        <v>27.78</v>
      </c>
      <c r="K6056" s="276">
        <v>27.78</v>
      </c>
      <c r="O6056" s="46"/>
      <c r="P6056" s="46"/>
      <c r="Q6056" s="46"/>
      <c r="R6056" s="46"/>
      <c r="S6056" s="46"/>
      <c r="T6056" s="46"/>
      <c r="U6056" s="46"/>
      <c r="V6056" s="46"/>
      <c r="W6056" s="46"/>
      <c r="X6056" s="46"/>
      <c r="Y6056" s="46"/>
    </row>
    <row r="6057" spans="1:25" ht="15" customHeight="1" x14ac:dyDescent="0.2">
      <c r="A6057" s="46"/>
      <c r="B6057" s="261" t="s">
        <v>953</v>
      </c>
      <c r="C6057" s="280" t="s">
        <v>1391</v>
      </c>
      <c r="D6057" s="261" t="s">
        <v>47</v>
      </c>
      <c r="E6057" s="261" t="s">
        <v>1392</v>
      </c>
      <c r="F6057" s="385" t="s">
        <v>3970</v>
      </c>
      <c r="G6057" s="385"/>
      <c r="H6057" s="279" t="s">
        <v>950</v>
      </c>
      <c r="I6057" s="282">
        <v>0.45290000000000002</v>
      </c>
      <c r="J6057" s="281">
        <v>34.85</v>
      </c>
      <c r="K6057" s="281">
        <v>15.78</v>
      </c>
      <c r="O6057" s="46"/>
      <c r="P6057" s="46"/>
      <c r="Q6057" s="46"/>
      <c r="R6057" s="46"/>
      <c r="S6057" s="46"/>
      <c r="T6057" s="46"/>
      <c r="U6057" s="46"/>
      <c r="V6057" s="46"/>
      <c r="W6057" s="46"/>
      <c r="X6057" s="46"/>
      <c r="Y6057" s="46"/>
    </row>
    <row r="6058" spans="1:25" ht="15" customHeight="1" x14ac:dyDescent="0.2">
      <c r="A6058" s="46"/>
      <c r="B6058" s="262" t="s">
        <v>919</v>
      </c>
      <c r="C6058" s="284" t="s">
        <v>2221</v>
      </c>
      <c r="D6058" s="262" t="s">
        <v>47</v>
      </c>
      <c r="E6058" s="262" t="s">
        <v>2222</v>
      </c>
      <c r="F6058" s="389" t="s">
        <v>923</v>
      </c>
      <c r="G6058" s="389"/>
      <c r="H6058" s="283" t="s">
        <v>1075</v>
      </c>
      <c r="I6058" s="286">
        <v>0.32569999999999999</v>
      </c>
      <c r="J6058" s="285">
        <v>36.869999999999997</v>
      </c>
      <c r="K6058" s="285">
        <v>12</v>
      </c>
      <c r="O6058" s="46"/>
      <c r="P6058" s="46"/>
      <c r="Q6058" s="46"/>
      <c r="R6058" s="46"/>
      <c r="S6058" s="46"/>
      <c r="T6058" s="46"/>
      <c r="U6058" s="46"/>
      <c r="V6058" s="46"/>
      <c r="W6058" s="46"/>
      <c r="X6058" s="46"/>
      <c r="Y6058" s="46"/>
    </row>
    <row r="6059" spans="1:25" ht="15" customHeight="1" x14ac:dyDescent="0.2">
      <c r="A6059" s="46"/>
      <c r="B6059" s="263"/>
      <c r="C6059" s="263"/>
      <c r="D6059" s="263"/>
      <c r="E6059" s="263"/>
      <c r="F6059" s="263" t="s">
        <v>924</v>
      </c>
      <c r="G6059" s="289">
        <v>13.05</v>
      </c>
      <c r="H6059" s="263" t="s">
        <v>925</v>
      </c>
      <c r="I6059" s="289">
        <v>0</v>
      </c>
      <c r="J6059" s="263" t="s">
        <v>926</v>
      </c>
      <c r="K6059" s="289">
        <v>13.05</v>
      </c>
      <c r="O6059" s="46"/>
      <c r="P6059" s="46"/>
      <c r="Q6059" s="46"/>
      <c r="R6059" s="46"/>
      <c r="S6059" s="46"/>
      <c r="T6059" s="46"/>
      <c r="U6059" s="46"/>
      <c r="V6059" s="46"/>
      <c r="W6059" s="46"/>
      <c r="X6059" s="46"/>
      <c r="Y6059" s="46"/>
    </row>
    <row r="6060" spans="1:25" ht="15" customHeight="1" thickBot="1" x14ac:dyDescent="0.25">
      <c r="A6060" s="46"/>
      <c r="B6060" s="263"/>
      <c r="C6060" s="263"/>
      <c r="D6060" s="263"/>
      <c r="E6060" s="263"/>
      <c r="F6060" s="263" t="s">
        <v>927</v>
      </c>
      <c r="G6060" s="289">
        <v>5.78</v>
      </c>
      <c r="H6060" s="263"/>
      <c r="I6060" s="386" t="s">
        <v>928</v>
      </c>
      <c r="J6060" s="386"/>
      <c r="K6060" s="289">
        <v>33.56</v>
      </c>
      <c r="O6060" s="46"/>
      <c r="P6060" s="46"/>
      <c r="Q6060" s="46"/>
      <c r="R6060" s="46"/>
      <c r="S6060" s="46"/>
      <c r="T6060" s="46"/>
      <c r="U6060" s="46"/>
      <c r="V6060" s="46"/>
      <c r="W6060" s="46"/>
      <c r="X6060" s="46"/>
      <c r="Y6060" s="46"/>
    </row>
    <row r="6061" spans="1:25" ht="15" customHeight="1" thickTop="1" x14ac:dyDescent="0.2">
      <c r="A6061" s="46"/>
      <c r="B6061" s="278"/>
      <c r="C6061" s="278"/>
      <c r="D6061" s="278"/>
      <c r="E6061" s="278"/>
      <c r="F6061" s="278"/>
      <c r="G6061" s="278"/>
      <c r="H6061" s="278"/>
      <c r="I6061" s="278"/>
      <c r="J6061" s="278"/>
      <c r="K6061" s="278"/>
      <c r="O6061" s="46"/>
      <c r="P6061" s="46"/>
      <c r="Q6061" s="46"/>
      <c r="R6061" s="46"/>
      <c r="S6061" s="46"/>
      <c r="T6061" s="46"/>
      <c r="U6061" s="46"/>
      <c r="V6061" s="46"/>
      <c r="W6061" s="46"/>
      <c r="X6061" s="46"/>
      <c r="Y6061" s="46"/>
    </row>
    <row r="6062" spans="1:25" ht="15" customHeight="1" x14ac:dyDescent="0.2">
      <c r="A6062" s="46"/>
      <c r="B6062" s="259"/>
      <c r="C6062" s="267" t="s">
        <v>24</v>
      </c>
      <c r="D6062" s="259" t="s">
        <v>25</v>
      </c>
      <c r="E6062" s="259" t="s">
        <v>26</v>
      </c>
      <c r="F6062" s="387" t="s">
        <v>917</v>
      </c>
      <c r="G6062" s="387"/>
      <c r="H6062" s="271" t="s">
        <v>27</v>
      </c>
      <c r="I6062" s="267" t="s">
        <v>28</v>
      </c>
      <c r="J6062" s="267" t="s">
        <v>29</v>
      </c>
      <c r="K6062" s="267" t="s">
        <v>30</v>
      </c>
      <c r="O6062" s="46"/>
      <c r="P6062" s="46"/>
      <c r="Q6062" s="46"/>
      <c r="R6062" s="46"/>
      <c r="S6062" s="46"/>
      <c r="T6062" s="46"/>
      <c r="U6062" s="46"/>
      <c r="V6062" s="46"/>
      <c r="W6062" s="46"/>
      <c r="X6062" s="46"/>
      <c r="Y6062" s="46"/>
    </row>
    <row r="6063" spans="1:25" ht="15" customHeight="1" x14ac:dyDescent="0.2">
      <c r="A6063" s="46"/>
      <c r="B6063" s="260" t="s">
        <v>918</v>
      </c>
      <c r="C6063" s="275" t="s">
        <v>2620</v>
      </c>
      <c r="D6063" s="260" t="s">
        <v>47</v>
      </c>
      <c r="E6063" s="260" t="s">
        <v>2621</v>
      </c>
      <c r="F6063" s="388" t="s">
        <v>3972</v>
      </c>
      <c r="G6063" s="388"/>
      <c r="H6063" s="274" t="s">
        <v>40</v>
      </c>
      <c r="I6063" s="277">
        <v>1</v>
      </c>
      <c r="J6063" s="276">
        <v>85.8</v>
      </c>
      <c r="K6063" s="276">
        <v>85.8</v>
      </c>
      <c r="O6063" s="46"/>
      <c r="P6063" s="46"/>
      <c r="Q6063" s="46"/>
      <c r="R6063" s="46"/>
      <c r="S6063" s="46"/>
      <c r="T6063" s="46"/>
      <c r="U6063" s="46"/>
      <c r="V6063" s="46"/>
      <c r="W6063" s="46"/>
      <c r="X6063" s="46"/>
      <c r="Y6063" s="46"/>
    </row>
    <row r="6064" spans="1:25" ht="15" customHeight="1" x14ac:dyDescent="0.2">
      <c r="A6064" s="46"/>
      <c r="B6064" s="261" t="s">
        <v>953</v>
      </c>
      <c r="C6064" s="280" t="s">
        <v>1019</v>
      </c>
      <c r="D6064" s="261" t="s">
        <v>47</v>
      </c>
      <c r="E6064" s="261" t="s">
        <v>1020</v>
      </c>
      <c r="F6064" s="385" t="s">
        <v>3970</v>
      </c>
      <c r="G6064" s="385"/>
      <c r="H6064" s="279" t="s">
        <v>950</v>
      </c>
      <c r="I6064" s="282">
        <v>4.6600000000000003E-2</v>
      </c>
      <c r="J6064" s="281">
        <v>24.73</v>
      </c>
      <c r="K6064" s="281">
        <v>1.1499999999999999</v>
      </c>
      <c r="O6064" s="46"/>
      <c r="P6064" s="46"/>
      <c r="Q6064" s="46"/>
      <c r="R6064" s="46"/>
      <c r="S6064" s="46"/>
      <c r="T6064" s="46"/>
      <c r="U6064" s="46"/>
      <c r="V6064" s="46"/>
      <c r="W6064" s="46"/>
      <c r="X6064" s="46"/>
      <c r="Y6064" s="46"/>
    </row>
    <row r="6065" spans="1:25" ht="15" customHeight="1" x14ac:dyDescent="0.2">
      <c r="A6065" s="46"/>
      <c r="B6065" s="261" t="s">
        <v>953</v>
      </c>
      <c r="C6065" s="280" t="s">
        <v>1086</v>
      </c>
      <c r="D6065" s="261" t="s">
        <v>47</v>
      </c>
      <c r="E6065" s="261" t="s">
        <v>1087</v>
      </c>
      <c r="F6065" s="385" t="s">
        <v>3970</v>
      </c>
      <c r="G6065" s="385"/>
      <c r="H6065" s="279" t="s">
        <v>950</v>
      </c>
      <c r="I6065" s="282">
        <v>0.1119</v>
      </c>
      <c r="J6065" s="281">
        <v>35.590000000000003</v>
      </c>
      <c r="K6065" s="281">
        <v>3.98</v>
      </c>
      <c r="O6065" s="46"/>
      <c r="P6065" s="46"/>
      <c r="Q6065" s="46"/>
      <c r="R6065" s="46"/>
      <c r="S6065" s="46"/>
      <c r="T6065" s="46"/>
      <c r="U6065" s="46"/>
      <c r="V6065" s="46"/>
      <c r="W6065" s="46"/>
      <c r="X6065" s="46"/>
      <c r="Y6065" s="46"/>
    </row>
    <row r="6066" spans="1:25" ht="15" customHeight="1" x14ac:dyDescent="0.2">
      <c r="A6066" s="46"/>
      <c r="B6066" s="261" t="s">
        <v>953</v>
      </c>
      <c r="C6066" s="280" t="s">
        <v>2916</v>
      </c>
      <c r="D6066" s="261" t="s">
        <v>47</v>
      </c>
      <c r="E6066" s="261" t="s">
        <v>2917</v>
      </c>
      <c r="F6066" s="385" t="s">
        <v>3985</v>
      </c>
      <c r="G6066" s="385"/>
      <c r="H6066" s="279" t="s">
        <v>1035</v>
      </c>
      <c r="I6066" s="282">
        <v>7.0000000000000001E-3</v>
      </c>
      <c r="J6066" s="281">
        <v>10.82</v>
      </c>
      <c r="K6066" s="281">
        <v>7.0000000000000007E-2</v>
      </c>
      <c r="O6066" s="46"/>
      <c r="P6066" s="46"/>
      <c r="Q6066" s="46"/>
      <c r="R6066" s="46"/>
      <c r="S6066" s="46"/>
      <c r="T6066" s="46"/>
      <c r="U6066" s="46"/>
      <c r="V6066" s="46"/>
      <c r="W6066" s="46"/>
      <c r="X6066" s="46"/>
      <c r="Y6066" s="46"/>
    </row>
    <row r="6067" spans="1:25" ht="15" customHeight="1" x14ac:dyDescent="0.2">
      <c r="A6067" s="46"/>
      <c r="B6067" s="262" t="s">
        <v>919</v>
      </c>
      <c r="C6067" s="284" t="s">
        <v>2966</v>
      </c>
      <c r="D6067" s="262" t="s">
        <v>47</v>
      </c>
      <c r="E6067" s="262" t="s">
        <v>2967</v>
      </c>
      <c r="F6067" s="389" t="s">
        <v>923</v>
      </c>
      <c r="G6067" s="389"/>
      <c r="H6067" s="283" t="s">
        <v>97</v>
      </c>
      <c r="I6067" s="286">
        <v>4</v>
      </c>
      <c r="J6067" s="285">
        <v>8.27</v>
      </c>
      <c r="K6067" s="285">
        <v>33.08</v>
      </c>
      <c r="O6067" s="46"/>
      <c r="P6067" s="46"/>
      <c r="Q6067" s="46"/>
      <c r="R6067" s="46"/>
      <c r="S6067" s="46"/>
      <c r="T6067" s="46"/>
      <c r="U6067" s="46"/>
      <c r="V6067" s="46"/>
      <c r="W6067" s="46"/>
      <c r="X6067" s="46"/>
      <c r="Y6067" s="46"/>
    </row>
    <row r="6068" spans="1:25" ht="15" customHeight="1" x14ac:dyDescent="0.2">
      <c r="A6068" s="46"/>
      <c r="B6068" s="262" t="s">
        <v>919</v>
      </c>
      <c r="C6068" s="284" t="s">
        <v>1377</v>
      </c>
      <c r="D6068" s="262" t="s">
        <v>47</v>
      </c>
      <c r="E6068" s="262" t="s">
        <v>1378</v>
      </c>
      <c r="F6068" s="389" t="s">
        <v>923</v>
      </c>
      <c r="G6068" s="389"/>
      <c r="H6068" s="283" t="s">
        <v>60</v>
      </c>
      <c r="I6068" s="286">
        <v>8.14E-2</v>
      </c>
      <c r="J6068" s="285">
        <v>583.87</v>
      </c>
      <c r="K6068" s="285">
        <v>47.52</v>
      </c>
      <c r="O6068" s="46"/>
      <c r="P6068" s="46"/>
      <c r="Q6068" s="46"/>
      <c r="R6068" s="46"/>
      <c r="S6068" s="46"/>
      <c r="T6068" s="46"/>
      <c r="U6068" s="46"/>
      <c r="V6068" s="46"/>
      <c r="W6068" s="46"/>
      <c r="X6068" s="46"/>
      <c r="Y6068" s="46"/>
    </row>
    <row r="6069" spans="1:25" ht="15" customHeight="1" x14ac:dyDescent="0.2">
      <c r="A6069" s="46"/>
      <c r="B6069" s="263"/>
      <c r="C6069" s="263"/>
      <c r="D6069" s="263"/>
      <c r="E6069" s="263"/>
      <c r="F6069" s="263" t="s">
        <v>924</v>
      </c>
      <c r="G6069" s="289">
        <v>4.46</v>
      </c>
      <c r="H6069" s="263" t="s">
        <v>925</v>
      </c>
      <c r="I6069" s="289">
        <v>0</v>
      </c>
      <c r="J6069" s="263" t="s">
        <v>926</v>
      </c>
      <c r="K6069" s="289">
        <v>4.46</v>
      </c>
      <c r="O6069" s="46"/>
      <c r="P6069" s="46"/>
      <c r="Q6069" s="46"/>
      <c r="R6069" s="46"/>
      <c r="S6069" s="46"/>
      <c r="T6069" s="46"/>
      <c r="U6069" s="46"/>
      <c r="V6069" s="46"/>
      <c r="W6069" s="46"/>
      <c r="X6069" s="46"/>
      <c r="Y6069" s="46"/>
    </row>
    <row r="6070" spans="1:25" ht="15" customHeight="1" thickBot="1" x14ac:dyDescent="0.25">
      <c r="A6070" s="46"/>
      <c r="B6070" s="263"/>
      <c r="C6070" s="263"/>
      <c r="D6070" s="263"/>
      <c r="E6070" s="263"/>
      <c r="F6070" s="263" t="s">
        <v>927</v>
      </c>
      <c r="G6070" s="289">
        <v>17.850000000000001</v>
      </c>
      <c r="H6070" s="263"/>
      <c r="I6070" s="386" t="s">
        <v>928</v>
      </c>
      <c r="J6070" s="386"/>
      <c r="K6070" s="289">
        <v>103.65</v>
      </c>
      <c r="O6070" s="46"/>
      <c r="P6070" s="46"/>
      <c r="Q6070" s="46"/>
      <c r="R6070" s="46"/>
      <c r="S6070" s="46"/>
      <c r="T6070" s="46"/>
      <c r="U6070" s="46"/>
      <c r="V6070" s="46"/>
      <c r="W6070" s="46"/>
      <c r="X6070" s="46"/>
      <c r="Y6070" s="46"/>
    </row>
    <row r="6071" spans="1:25" ht="15" customHeight="1" thickTop="1" x14ac:dyDescent="0.2">
      <c r="A6071" s="46"/>
      <c r="B6071" s="278"/>
      <c r="C6071" s="278"/>
      <c r="D6071" s="278"/>
      <c r="E6071" s="278"/>
      <c r="F6071" s="278"/>
      <c r="G6071" s="278"/>
      <c r="H6071" s="278"/>
      <c r="I6071" s="278"/>
      <c r="J6071" s="278"/>
      <c r="K6071" s="278"/>
      <c r="O6071" s="46"/>
      <c r="P6071" s="46"/>
      <c r="Q6071" s="46"/>
      <c r="R6071" s="46"/>
      <c r="S6071" s="46"/>
      <c r="T6071" s="46"/>
      <c r="U6071" s="46"/>
      <c r="V6071" s="46"/>
      <c r="W6071" s="46"/>
      <c r="X6071" s="46"/>
      <c r="Y6071" s="46"/>
    </row>
    <row r="6072" spans="1:25" ht="15" customHeight="1" x14ac:dyDescent="0.2">
      <c r="A6072" s="46"/>
      <c r="B6072" s="259"/>
      <c r="C6072" s="267" t="s">
        <v>24</v>
      </c>
      <c r="D6072" s="259" t="s">
        <v>25</v>
      </c>
      <c r="E6072" s="259" t="s">
        <v>26</v>
      </c>
      <c r="F6072" s="387" t="s">
        <v>917</v>
      </c>
      <c r="G6072" s="387"/>
      <c r="H6072" s="271" t="s">
        <v>27</v>
      </c>
      <c r="I6072" s="267" t="s">
        <v>28</v>
      </c>
      <c r="J6072" s="267" t="s">
        <v>29</v>
      </c>
      <c r="K6072" s="267" t="s">
        <v>30</v>
      </c>
      <c r="O6072" s="46"/>
      <c r="P6072" s="46"/>
      <c r="Q6072" s="46"/>
      <c r="R6072" s="46"/>
      <c r="S6072" s="46"/>
      <c r="T6072" s="46"/>
      <c r="U6072" s="46"/>
      <c r="V6072" s="46"/>
      <c r="W6072" s="46"/>
      <c r="X6072" s="46"/>
      <c r="Y6072" s="46"/>
    </row>
    <row r="6073" spans="1:25" ht="15" customHeight="1" x14ac:dyDescent="0.2">
      <c r="A6073" s="46"/>
      <c r="B6073" s="260" t="s">
        <v>918</v>
      </c>
      <c r="C6073" s="275" t="s">
        <v>1090</v>
      </c>
      <c r="D6073" s="260" t="s">
        <v>47</v>
      </c>
      <c r="E6073" s="260" t="s">
        <v>1091</v>
      </c>
      <c r="F6073" s="388" t="s">
        <v>3985</v>
      </c>
      <c r="G6073" s="388"/>
      <c r="H6073" s="274" t="s">
        <v>1041</v>
      </c>
      <c r="I6073" s="277">
        <v>1</v>
      </c>
      <c r="J6073" s="276">
        <v>0.73</v>
      </c>
      <c r="K6073" s="276">
        <v>0.73</v>
      </c>
      <c r="O6073" s="46"/>
      <c r="P6073" s="46"/>
      <c r="Q6073" s="46"/>
      <c r="R6073" s="46"/>
      <c r="S6073" s="46"/>
      <c r="T6073" s="46"/>
      <c r="U6073" s="46"/>
      <c r="V6073" s="46"/>
      <c r="W6073" s="46"/>
      <c r="X6073" s="46"/>
      <c r="Y6073" s="46"/>
    </row>
    <row r="6074" spans="1:25" ht="15" customHeight="1" x14ac:dyDescent="0.2">
      <c r="A6074" s="46"/>
      <c r="B6074" s="261" t="s">
        <v>953</v>
      </c>
      <c r="C6074" s="280" t="s">
        <v>2225</v>
      </c>
      <c r="D6074" s="261" t="s">
        <v>47</v>
      </c>
      <c r="E6074" s="261" t="s">
        <v>2226</v>
      </c>
      <c r="F6074" s="385" t="s">
        <v>4041</v>
      </c>
      <c r="G6074" s="385"/>
      <c r="H6074" s="279" t="s">
        <v>950</v>
      </c>
      <c r="I6074" s="282">
        <v>1</v>
      </c>
      <c r="J6074" s="281">
        <v>0.15</v>
      </c>
      <c r="K6074" s="281">
        <v>0.15</v>
      </c>
      <c r="O6074" s="46"/>
      <c r="P6074" s="46"/>
      <c r="Q6074" s="46"/>
      <c r="R6074" s="46"/>
      <c r="S6074" s="46"/>
      <c r="T6074" s="46"/>
      <c r="U6074" s="46"/>
      <c r="V6074" s="46"/>
      <c r="W6074" s="46"/>
      <c r="X6074" s="46"/>
      <c r="Y6074" s="46"/>
    </row>
    <row r="6075" spans="1:25" ht="15" customHeight="1" x14ac:dyDescent="0.2">
      <c r="A6075" s="46"/>
      <c r="B6075" s="261" t="s">
        <v>953</v>
      </c>
      <c r="C6075" s="280" t="s">
        <v>2223</v>
      </c>
      <c r="D6075" s="261" t="s">
        <v>47</v>
      </c>
      <c r="E6075" s="261" t="s">
        <v>2224</v>
      </c>
      <c r="F6075" s="385" t="s">
        <v>4041</v>
      </c>
      <c r="G6075" s="385"/>
      <c r="H6075" s="279" t="s">
        <v>950</v>
      </c>
      <c r="I6075" s="282">
        <v>1</v>
      </c>
      <c r="J6075" s="281">
        <v>0.57999999999999996</v>
      </c>
      <c r="K6075" s="281">
        <v>0.57999999999999996</v>
      </c>
      <c r="O6075" s="46"/>
      <c r="P6075" s="46"/>
      <c r="Q6075" s="46"/>
      <c r="R6075" s="46"/>
      <c r="S6075" s="46"/>
      <c r="T6075" s="46"/>
      <c r="U6075" s="46"/>
      <c r="V6075" s="46"/>
      <c r="W6075" s="46"/>
      <c r="X6075" s="46"/>
      <c r="Y6075" s="46"/>
    </row>
    <row r="6076" spans="1:25" ht="15" customHeight="1" x14ac:dyDescent="0.2">
      <c r="A6076" s="46"/>
      <c r="B6076" s="263"/>
      <c r="C6076" s="263"/>
      <c r="D6076" s="263"/>
      <c r="E6076" s="263"/>
      <c r="F6076" s="263" t="s">
        <v>924</v>
      </c>
      <c r="G6076" s="289">
        <v>0</v>
      </c>
      <c r="H6076" s="263" t="s">
        <v>925</v>
      </c>
      <c r="I6076" s="289">
        <v>0</v>
      </c>
      <c r="J6076" s="263" t="s">
        <v>926</v>
      </c>
      <c r="K6076" s="289">
        <v>0</v>
      </c>
      <c r="O6076" s="46"/>
      <c r="P6076" s="46"/>
      <c r="Q6076" s="46"/>
      <c r="R6076" s="46"/>
      <c r="S6076" s="46"/>
      <c r="T6076" s="46"/>
      <c r="U6076" s="46"/>
      <c r="V6076" s="46"/>
      <c r="W6076" s="46"/>
      <c r="X6076" s="46"/>
      <c r="Y6076" s="46"/>
    </row>
    <row r="6077" spans="1:25" ht="15" customHeight="1" thickBot="1" x14ac:dyDescent="0.25">
      <c r="A6077" s="46"/>
      <c r="B6077" s="263"/>
      <c r="C6077" s="263"/>
      <c r="D6077" s="263"/>
      <c r="E6077" s="263"/>
      <c r="F6077" s="263" t="s">
        <v>927</v>
      </c>
      <c r="G6077" s="289">
        <v>0.15</v>
      </c>
      <c r="H6077" s="263"/>
      <c r="I6077" s="386" t="s">
        <v>928</v>
      </c>
      <c r="J6077" s="386"/>
      <c r="K6077" s="289">
        <v>0.88</v>
      </c>
      <c r="O6077" s="46"/>
      <c r="P6077" s="46"/>
      <c r="Q6077" s="46"/>
      <c r="R6077" s="46"/>
      <c r="S6077" s="46"/>
      <c r="T6077" s="46"/>
      <c r="U6077" s="46"/>
      <c r="V6077" s="46"/>
      <c r="W6077" s="46"/>
      <c r="X6077" s="46"/>
      <c r="Y6077" s="46"/>
    </row>
    <row r="6078" spans="1:25" ht="15" customHeight="1" thickTop="1" x14ac:dyDescent="0.2">
      <c r="A6078" s="46"/>
      <c r="B6078" s="278"/>
      <c r="C6078" s="278"/>
      <c r="D6078" s="278"/>
      <c r="E6078" s="278"/>
      <c r="F6078" s="278"/>
      <c r="G6078" s="278"/>
      <c r="H6078" s="278"/>
      <c r="I6078" s="278"/>
      <c r="J6078" s="278"/>
      <c r="K6078" s="278"/>
      <c r="O6078" s="46"/>
      <c r="P6078" s="46"/>
      <c r="Q6078" s="46"/>
      <c r="R6078" s="46"/>
      <c r="S6078" s="46"/>
      <c r="T6078" s="46"/>
      <c r="U6078" s="46"/>
      <c r="V6078" s="46"/>
      <c r="W6078" s="46"/>
      <c r="X6078" s="46"/>
      <c r="Y6078" s="46"/>
    </row>
    <row r="6079" spans="1:25" ht="15" customHeight="1" x14ac:dyDescent="0.2">
      <c r="A6079" s="46"/>
      <c r="B6079" s="259"/>
      <c r="C6079" s="267" t="s">
        <v>24</v>
      </c>
      <c r="D6079" s="259" t="s">
        <v>25</v>
      </c>
      <c r="E6079" s="259" t="s">
        <v>26</v>
      </c>
      <c r="F6079" s="387" t="s">
        <v>917</v>
      </c>
      <c r="G6079" s="387"/>
      <c r="H6079" s="271" t="s">
        <v>27</v>
      </c>
      <c r="I6079" s="267" t="s">
        <v>28</v>
      </c>
      <c r="J6079" s="267" t="s">
        <v>29</v>
      </c>
      <c r="K6079" s="267" t="s">
        <v>30</v>
      </c>
      <c r="O6079" s="46"/>
      <c r="P6079" s="46"/>
      <c r="Q6079" s="46"/>
      <c r="R6079" s="46"/>
      <c r="S6079" s="46"/>
      <c r="T6079" s="46"/>
      <c r="U6079" s="46"/>
      <c r="V6079" s="46"/>
      <c r="W6079" s="46"/>
      <c r="X6079" s="46"/>
      <c r="Y6079" s="46"/>
    </row>
    <row r="6080" spans="1:25" ht="15" customHeight="1" x14ac:dyDescent="0.2">
      <c r="A6080" s="46"/>
      <c r="B6080" s="260" t="s">
        <v>918</v>
      </c>
      <c r="C6080" s="275" t="s">
        <v>1088</v>
      </c>
      <c r="D6080" s="260" t="s">
        <v>47</v>
      </c>
      <c r="E6080" s="260" t="s">
        <v>1089</v>
      </c>
      <c r="F6080" s="388" t="s">
        <v>3985</v>
      </c>
      <c r="G6080" s="388"/>
      <c r="H6080" s="274" t="s">
        <v>1035</v>
      </c>
      <c r="I6080" s="277">
        <v>1</v>
      </c>
      <c r="J6080" s="276">
        <v>10.66</v>
      </c>
      <c r="K6080" s="276">
        <v>10.66</v>
      </c>
      <c r="O6080" s="46"/>
      <c r="P6080" s="46"/>
      <c r="Q6080" s="46"/>
      <c r="R6080" s="46"/>
      <c r="S6080" s="46"/>
      <c r="T6080" s="46"/>
      <c r="U6080" s="46"/>
      <c r="V6080" s="46"/>
      <c r="W6080" s="46"/>
      <c r="X6080" s="46"/>
      <c r="Y6080" s="46"/>
    </row>
    <row r="6081" spans="1:25" ht="15" customHeight="1" x14ac:dyDescent="0.2">
      <c r="A6081" s="46"/>
      <c r="B6081" s="261" t="s">
        <v>953</v>
      </c>
      <c r="C6081" s="280" t="s">
        <v>2227</v>
      </c>
      <c r="D6081" s="261" t="s">
        <v>47</v>
      </c>
      <c r="E6081" s="261" t="s">
        <v>2228</v>
      </c>
      <c r="F6081" s="385" t="s">
        <v>4041</v>
      </c>
      <c r="G6081" s="385"/>
      <c r="H6081" s="279" t="s">
        <v>950</v>
      </c>
      <c r="I6081" s="282">
        <v>1</v>
      </c>
      <c r="J6081" s="281">
        <v>9.2100000000000009</v>
      </c>
      <c r="K6081" s="281">
        <v>9.2100000000000009</v>
      </c>
      <c r="O6081" s="46"/>
      <c r="P6081" s="46"/>
      <c r="Q6081" s="46"/>
      <c r="R6081" s="46"/>
      <c r="S6081" s="46"/>
      <c r="T6081" s="46"/>
      <c r="U6081" s="46"/>
      <c r="V6081" s="46"/>
      <c r="W6081" s="46"/>
      <c r="X6081" s="46"/>
      <c r="Y6081" s="46"/>
    </row>
    <row r="6082" spans="1:25" ht="15" customHeight="1" x14ac:dyDescent="0.2">
      <c r="A6082" s="46"/>
      <c r="B6082" s="261" t="s">
        <v>953</v>
      </c>
      <c r="C6082" s="280" t="s">
        <v>2223</v>
      </c>
      <c r="D6082" s="261" t="s">
        <v>47</v>
      </c>
      <c r="E6082" s="261" t="s">
        <v>2224</v>
      </c>
      <c r="F6082" s="385" t="s">
        <v>4041</v>
      </c>
      <c r="G6082" s="385"/>
      <c r="H6082" s="279" t="s">
        <v>950</v>
      </c>
      <c r="I6082" s="282">
        <v>1</v>
      </c>
      <c r="J6082" s="281">
        <v>0.57999999999999996</v>
      </c>
      <c r="K6082" s="281">
        <v>0.57999999999999996</v>
      </c>
      <c r="O6082" s="46"/>
      <c r="P6082" s="46"/>
      <c r="Q6082" s="46"/>
      <c r="R6082" s="46"/>
      <c r="S6082" s="46"/>
      <c r="T6082" s="46"/>
      <c r="U6082" s="46"/>
      <c r="V6082" s="46"/>
      <c r="W6082" s="46"/>
      <c r="X6082" s="46"/>
      <c r="Y6082" s="46"/>
    </row>
    <row r="6083" spans="1:25" ht="15" customHeight="1" x14ac:dyDescent="0.2">
      <c r="A6083" s="46"/>
      <c r="B6083" s="261" t="s">
        <v>953</v>
      </c>
      <c r="C6083" s="280" t="s">
        <v>2229</v>
      </c>
      <c r="D6083" s="261" t="s">
        <v>47</v>
      </c>
      <c r="E6083" s="261" t="s">
        <v>2230</v>
      </c>
      <c r="F6083" s="385" t="s">
        <v>4041</v>
      </c>
      <c r="G6083" s="385"/>
      <c r="H6083" s="279" t="s">
        <v>950</v>
      </c>
      <c r="I6083" s="282">
        <v>1</v>
      </c>
      <c r="J6083" s="281">
        <v>0.72</v>
      </c>
      <c r="K6083" s="281">
        <v>0.72</v>
      </c>
      <c r="O6083" s="46"/>
      <c r="P6083" s="46"/>
      <c r="Q6083" s="46"/>
      <c r="R6083" s="46"/>
      <c r="S6083" s="46"/>
      <c r="T6083" s="46"/>
      <c r="U6083" s="46"/>
      <c r="V6083" s="46"/>
      <c r="W6083" s="46"/>
      <c r="X6083" s="46"/>
      <c r="Y6083" s="46"/>
    </row>
    <row r="6084" spans="1:25" ht="15" customHeight="1" x14ac:dyDescent="0.2">
      <c r="A6084" s="46"/>
      <c r="B6084" s="261" t="s">
        <v>953</v>
      </c>
      <c r="C6084" s="280" t="s">
        <v>2225</v>
      </c>
      <c r="D6084" s="261" t="s">
        <v>47</v>
      </c>
      <c r="E6084" s="261" t="s">
        <v>2226</v>
      </c>
      <c r="F6084" s="385" t="s">
        <v>4041</v>
      </c>
      <c r="G6084" s="385"/>
      <c r="H6084" s="279" t="s">
        <v>950</v>
      </c>
      <c r="I6084" s="282">
        <v>1</v>
      </c>
      <c r="J6084" s="281">
        <v>0.15</v>
      </c>
      <c r="K6084" s="281">
        <v>0.15</v>
      </c>
      <c r="O6084" s="46"/>
      <c r="P6084" s="46"/>
      <c r="Q6084" s="46"/>
      <c r="R6084" s="46"/>
      <c r="S6084" s="46"/>
      <c r="T6084" s="46"/>
      <c r="U6084" s="46"/>
      <c r="V6084" s="46"/>
      <c r="W6084" s="46"/>
      <c r="X6084" s="46"/>
      <c r="Y6084" s="46"/>
    </row>
    <row r="6085" spans="1:25" ht="15" customHeight="1" x14ac:dyDescent="0.2">
      <c r="A6085" s="46"/>
      <c r="B6085" s="263"/>
      <c r="C6085" s="263"/>
      <c r="D6085" s="263"/>
      <c r="E6085" s="263"/>
      <c r="F6085" s="263" t="s">
        <v>924</v>
      </c>
      <c r="G6085" s="289">
        <v>0</v>
      </c>
      <c r="H6085" s="263" t="s">
        <v>925</v>
      </c>
      <c r="I6085" s="289">
        <v>0</v>
      </c>
      <c r="J6085" s="263" t="s">
        <v>926</v>
      </c>
      <c r="K6085" s="289">
        <v>0</v>
      </c>
      <c r="O6085" s="46"/>
      <c r="P6085" s="46"/>
      <c r="Q6085" s="46"/>
      <c r="R6085" s="46"/>
      <c r="S6085" s="46"/>
      <c r="T6085" s="46"/>
      <c r="U6085" s="46"/>
      <c r="V6085" s="46"/>
      <c r="W6085" s="46"/>
      <c r="X6085" s="46"/>
      <c r="Y6085" s="46"/>
    </row>
    <row r="6086" spans="1:25" ht="15" customHeight="1" thickBot="1" x14ac:dyDescent="0.25">
      <c r="A6086" s="46"/>
      <c r="B6086" s="263"/>
      <c r="C6086" s="263"/>
      <c r="D6086" s="263"/>
      <c r="E6086" s="263"/>
      <c r="F6086" s="263" t="s">
        <v>927</v>
      </c>
      <c r="G6086" s="289">
        <v>2.21</v>
      </c>
      <c r="H6086" s="263"/>
      <c r="I6086" s="386" t="s">
        <v>928</v>
      </c>
      <c r="J6086" s="386"/>
      <c r="K6086" s="289">
        <v>12.87</v>
      </c>
      <c r="O6086" s="46"/>
      <c r="P6086" s="46"/>
      <c r="Q6086" s="46"/>
      <c r="R6086" s="46"/>
      <c r="S6086" s="46"/>
      <c r="T6086" s="46"/>
      <c r="U6086" s="46"/>
      <c r="V6086" s="46"/>
      <c r="W6086" s="46"/>
      <c r="X6086" s="46"/>
      <c r="Y6086" s="46"/>
    </row>
    <row r="6087" spans="1:25" ht="15" customHeight="1" thickTop="1" x14ac:dyDescent="0.2">
      <c r="A6087" s="46"/>
      <c r="B6087" s="278"/>
      <c r="C6087" s="278"/>
      <c r="D6087" s="278"/>
      <c r="E6087" s="278"/>
      <c r="F6087" s="278"/>
      <c r="G6087" s="278"/>
      <c r="H6087" s="278"/>
      <c r="I6087" s="278"/>
      <c r="J6087" s="278"/>
      <c r="K6087" s="278"/>
      <c r="O6087" s="46"/>
      <c r="P6087" s="46"/>
      <c r="Q6087" s="46"/>
      <c r="R6087" s="46"/>
      <c r="S6087" s="46"/>
      <c r="T6087" s="46"/>
      <c r="U6087" s="46"/>
      <c r="V6087" s="46"/>
      <c r="W6087" s="46"/>
      <c r="X6087" s="46"/>
      <c r="Y6087" s="46"/>
    </row>
    <row r="6088" spans="1:25" ht="15" customHeight="1" x14ac:dyDescent="0.2">
      <c r="A6088" s="46"/>
      <c r="B6088" s="259"/>
      <c r="C6088" s="267" t="s">
        <v>24</v>
      </c>
      <c r="D6088" s="259" t="s">
        <v>25</v>
      </c>
      <c r="E6088" s="259" t="s">
        <v>26</v>
      </c>
      <c r="F6088" s="387" t="s">
        <v>917</v>
      </c>
      <c r="G6088" s="387"/>
      <c r="H6088" s="271" t="s">
        <v>27</v>
      </c>
      <c r="I6088" s="267" t="s">
        <v>28</v>
      </c>
      <c r="J6088" s="267" t="s">
        <v>29</v>
      </c>
      <c r="K6088" s="267" t="s">
        <v>30</v>
      </c>
      <c r="O6088" s="46"/>
      <c r="P6088" s="46"/>
      <c r="Q6088" s="46"/>
      <c r="R6088" s="46"/>
      <c r="S6088" s="46"/>
      <c r="T6088" s="46"/>
      <c r="U6088" s="46"/>
      <c r="V6088" s="46"/>
      <c r="W6088" s="46"/>
      <c r="X6088" s="46"/>
      <c r="Y6088" s="46"/>
    </row>
    <row r="6089" spans="1:25" ht="15" customHeight="1" x14ac:dyDescent="0.2">
      <c r="A6089" s="46"/>
      <c r="B6089" s="260" t="s">
        <v>918</v>
      </c>
      <c r="C6089" s="275" t="s">
        <v>2223</v>
      </c>
      <c r="D6089" s="260" t="s">
        <v>47</v>
      </c>
      <c r="E6089" s="260" t="s">
        <v>2224</v>
      </c>
      <c r="F6089" s="388" t="s">
        <v>4041</v>
      </c>
      <c r="G6089" s="388"/>
      <c r="H6089" s="274" t="s">
        <v>950</v>
      </c>
      <c r="I6089" s="277">
        <v>1</v>
      </c>
      <c r="J6089" s="276">
        <v>0.57999999999999996</v>
      </c>
      <c r="K6089" s="276">
        <v>0.57999999999999996</v>
      </c>
      <c r="O6089" s="46"/>
      <c r="P6089" s="46"/>
      <c r="Q6089" s="46"/>
      <c r="R6089" s="46"/>
      <c r="S6089" s="46"/>
      <c r="T6089" s="46"/>
      <c r="U6089" s="46"/>
      <c r="V6089" s="46"/>
      <c r="W6089" s="46"/>
      <c r="X6089" s="46"/>
      <c r="Y6089" s="46"/>
    </row>
    <row r="6090" spans="1:25" ht="15" customHeight="1" x14ac:dyDescent="0.2">
      <c r="A6090" s="46"/>
      <c r="B6090" s="262" t="s">
        <v>919</v>
      </c>
      <c r="C6090" s="284" t="s">
        <v>2231</v>
      </c>
      <c r="D6090" s="262" t="s">
        <v>47</v>
      </c>
      <c r="E6090" s="262" t="s">
        <v>2232</v>
      </c>
      <c r="F6090" s="389" t="s">
        <v>4042</v>
      </c>
      <c r="G6090" s="389"/>
      <c r="H6090" s="283" t="s">
        <v>49</v>
      </c>
      <c r="I6090" s="286">
        <v>5.3300000000000001E-5</v>
      </c>
      <c r="J6090" s="285">
        <v>10941.06</v>
      </c>
      <c r="K6090" s="285">
        <v>0.57999999999999996</v>
      </c>
      <c r="O6090" s="46"/>
      <c r="P6090" s="46"/>
      <c r="Q6090" s="46"/>
      <c r="R6090" s="46"/>
      <c r="S6090" s="46"/>
      <c r="T6090" s="46"/>
      <c r="U6090" s="46"/>
      <c r="V6090" s="46"/>
      <c r="W6090" s="46"/>
      <c r="X6090" s="46"/>
      <c r="Y6090" s="46"/>
    </row>
    <row r="6091" spans="1:25" ht="15" customHeight="1" x14ac:dyDescent="0.2">
      <c r="A6091" s="46"/>
      <c r="B6091" s="263"/>
      <c r="C6091" s="263"/>
      <c r="D6091" s="263"/>
      <c r="E6091" s="263"/>
      <c r="F6091" s="263" t="s">
        <v>924</v>
      </c>
      <c r="G6091" s="289">
        <v>0</v>
      </c>
      <c r="H6091" s="263" t="s">
        <v>925</v>
      </c>
      <c r="I6091" s="289">
        <v>0</v>
      </c>
      <c r="J6091" s="263" t="s">
        <v>926</v>
      </c>
      <c r="K6091" s="289">
        <v>0</v>
      </c>
      <c r="O6091" s="46"/>
      <c r="P6091" s="46"/>
      <c r="Q6091" s="46"/>
      <c r="R6091" s="46"/>
      <c r="S6091" s="46"/>
      <c r="T6091" s="46"/>
      <c r="U6091" s="46"/>
      <c r="V6091" s="46"/>
      <c r="W6091" s="46"/>
      <c r="X6091" s="46"/>
      <c r="Y6091" s="46"/>
    </row>
    <row r="6092" spans="1:25" ht="15" customHeight="1" thickBot="1" x14ac:dyDescent="0.25">
      <c r="A6092" s="46"/>
      <c r="B6092" s="263"/>
      <c r="C6092" s="263"/>
      <c r="D6092" s="263"/>
      <c r="E6092" s="263"/>
      <c r="F6092" s="263" t="s">
        <v>927</v>
      </c>
      <c r="G6092" s="289">
        <v>0.12</v>
      </c>
      <c r="H6092" s="263"/>
      <c r="I6092" s="386" t="s">
        <v>928</v>
      </c>
      <c r="J6092" s="386"/>
      <c r="K6092" s="289">
        <v>0.7</v>
      </c>
      <c r="O6092" s="46"/>
      <c r="P6092" s="46"/>
      <c r="Q6092" s="46"/>
      <c r="R6092" s="46"/>
      <c r="S6092" s="46"/>
      <c r="T6092" s="46"/>
      <c r="U6092" s="46"/>
      <c r="V6092" s="46"/>
      <c r="W6092" s="46"/>
      <c r="X6092" s="46"/>
      <c r="Y6092" s="46"/>
    </row>
    <row r="6093" spans="1:25" ht="15" customHeight="1" thickTop="1" x14ac:dyDescent="0.2">
      <c r="A6093" s="46"/>
      <c r="B6093" s="278"/>
      <c r="C6093" s="278"/>
      <c r="D6093" s="278"/>
      <c r="E6093" s="278"/>
      <c r="F6093" s="278"/>
      <c r="G6093" s="278"/>
      <c r="H6093" s="278"/>
      <c r="I6093" s="278"/>
      <c r="J6093" s="278"/>
      <c r="K6093" s="278"/>
      <c r="O6093" s="46"/>
      <c r="P6093" s="46"/>
      <c r="Q6093" s="46"/>
      <c r="R6093" s="46"/>
      <c r="S6093" s="46"/>
      <c r="T6093" s="46"/>
      <c r="U6093" s="46"/>
      <c r="V6093" s="46"/>
      <c r="W6093" s="46"/>
      <c r="X6093" s="46"/>
      <c r="Y6093" s="46"/>
    </row>
    <row r="6094" spans="1:25" ht="15" customHeight="1" x14ac:dyDescent="0.2">
      <c r="A6094" s="46"/>
      <c r="B6094" s="259"/>
      <c r="C6094" s="267" t="s">
        <v>24</v>
      </c>
      <c r="D6094" s="259" t="s">
        <v>25</v>
      </c>
      <c r="E6094" s="259" t="s">
        <v>26</v>
      </c>
      <c r="F6094" s="387" t="s">
        <v>917</v>
      </c>
      <c r="G6094" s="387"/>
      <c r="H6094" s="271" t="s">
        <v>27</v>
      </c>
      <c r="I6094" s="267" t="s">
        <v>28</v>
      </c>
      <c r="J6094" s="267" t="s">
        <v>29</v>
      </c>
      <c r="K6094" s="267" t="s">
        <v>30</v>
      </c>
      <c r="O6094" s="46"/>
      <c r="P6094" s="46"/>
      <c r="Q6094" s="46"/>
      <c r="R6094" s="46"/>
      <c r="S6094" s="46"/>
      <c r="T6094" s="46"/>
      <c r="U6094" s="46"/>
      <c r="V6094" s="46"/>
      <c r="W6094" s="46"/>
      <c r="X6094" s="46"/>
      <c r="Y6094" s="46"/>
    </row>
    <row r="6095" spans="1:25" ht="15" customHeight="1" x14ac:dyDescent="0.2">
      <c r="A6095" s="46"/>
      <c r="B6095" s="260" t="s">
        <v>918</v>
      </c>
      <c r="C6095" s="275" t="s">
        <v>2225</v>
      </c>
      <c r="D6095" s="260" t="s">
        <v>47</v>
      </c>
      <c r="E6095" s="260" t="s">
        <v>2226</v>
      </c>
      <c r="F6095" s="388" t="s">
        <v>4041</v>
      </c>
      <c r="G6095" s="388"/>
      <c r="H6095" s="274" t="s">
        <v>950</v>
      </c>
      <c r="I6095" s="277">
        <v>1</v>
      </c>
      <c r="J6095" s="276">
        <v>0.15</v>
      </c>
      <c r="K6095" s="276">
        <v>0.15</v>
      </c>
      <c r="O6095" s="46"/>
      <c r="P6095" s="46"/>
      <c r="Q6095" s="46"/>
      <c r="R6095" s="46"/>
      <c r="S6095" s="46"/>
      <c r="T6095" s="46"/>
      <c r="U6095" s="46"/>
      <c r="V6095" s="46"/>
      <c r="W6095" s="46"/>
      <c r="X6095" s="46"/>
      <c r="Y6095" s="46"/>
    </row>
    <row r="6096" spans="1:25" ht="15" customHeight="1" x14ac:dyDescent="0.2">
      <c r="A6096" s="46"/>
      <c r="B6096" s="262" t="s">
        <v>919</v>
      </c>
      <c r="C6096" s="284" t="s">
        <v>2231</v>
      </c>
      <c r="D6096" s="262" t="s">
        <v>47</v>
      </c>
      <c r="E6096" s="262" t="s">
        <v>2232</v>
      </c>
      <c r="F6096" s="389" t="s">
        <v>4042</v>
      </c>
      <c r="G6096" s="389"/>
      <c r="H6096" s="283" t="s">
        <v>49</v>
      </c>
      <c r="I6096" s="286">
        <v>1.43E-5</v>
      </c>
      <c r="J6096" s="285">
        <v>10941.06</v>
      </c>
      <c r="K6096" s="285">
        <v>0.15</v>
      </c>
      <c r="O6096" s="46"/>
      <c r="P6096" s="46"/>
      <c r="Q6096" s="46"/>
      <c r="R6096" s="46"/>
      <c r="S6096" s="46"/>
      <c r="T6096" s="46"/>
      <c r="U6096" s="46"/>
      <c r="V6096" s="46"/>
      <c r="W6096" s="46"/>
      <c r="X6096" s="46"/>
      <c r="Y6096" s="46"/>
    </row>
    <row r="6097" spans="2:11" ht="15" customHeight="1" x14ac:dyDescent="0.2">
      <c r="B6097" s="263"/>
      <c r="C6097" s="263"/>
      <c r="D6097" s="263"/>
      <c r="E6097" s="263"/>
      <c r="F6097" s="263" t="s">
        <v>924</v>
      </c>
      <c r="G6097" s="289">
        <v>0</v>
      </c>
      <c r="H6097" s="263" t="s">
        <v>925</v>
      </c>
      <c r="I6097" s="289">
        <v>0</v>
      </c>
      <c r="J6097" s="263" t="s">
        <v>926</v>
      </c>
      <c r="K6097" s="289">
        <v>0</v>
      </c>
    </row>
    <row r="6098" spans="2:11" ht="15" customHeight="1" thickBot="1" x14ac:dyDescent="0.25">
      <c r="B6098" s="263"/>
      <c r="C6098" s="263"/>
      <c r="D6098" s="263"/>
      <c r="E6098" s="263"/>
      <c r="F6098" s="263" t="s">
        <v>927</v>
      </c>
      <c r="G6098" s="289">
        <v>0.03</v>
      </c>
      <c r="H6098" s="263"/>
      <c r="I6098" s="386" t="s">
        <v>928</v>
      </c>
      <c r="J6098" s="386"/>
      <c r="K6098" s="289">
        <v>0.18</v>
      </c>
    </row>
    <row r="6099" spans="2:11" ht="15" customHeight="1" thickTop="1" x14ac:dyDescent="0.2">
      <c r="B6099" s="278"/>
      <c r="C6099" s="278"/>
      <c r="D6099" s="278"/>
      <c r="E6099" s="278"/>
      <c r="F6099" s="278"/>
      <c r="G6099" s="278"/>
      <c r="H6099" s="278"/>
      <c r="I6099" s="278"/>
      <c r="J6099" s="278"/>
      <c r="K6099" s="278"/>
    </row>
    <row r="6100" spans="2:11" ht="15" customHeight="1" x14ac:dyDescent="0.2">
      <c r="B6100" s="259"/>
      <c r="C6100" s="267" t="s">
        <v>24</v>
      </c>
      <c r="D6100" s="259" t="s">
        <v>25</v>
      </c>
      <c r="E6100" s="259" t="s">
        <v>26</v>
      </c>
      <c r="F6100" s="387" t="s">
        <v>917</v>
      </c>
      <c r="G6100" s="387"/>
      <c r="H6100" s="271" t="s">
        <v>27</v>
      </c>
      <c r="I6100" s="267" t="s">
        <v>28</v>
      </c>
      <c r="J6100" s="267" t="s">
        <v>29</v>
      </c>
      <c r="K6100" s="267" t="s">
        <v>30</v>
      </c>
    </row>
    <row r="6101" spans="2:11" ht="15" customHeight="1" x14ac:dyDescent="0.2">
      <c r="B6101" s="260" t="s">
        <v>918</v>
      </c>
      <c r="C6101" s="275" t="s">
        <v>2229</v>
      </c>
      <c r="D6101" s="260" t="s">
        <v>47</v>
      </c>
      <c r="E6101" s="260" t="s">
        <v>2230</v>
      </c>
      <c r="F6101" s="388" t="s">
        <v>4041</v>
      </c>
      <c r="G6101" s="388"/>
      <c r="H6101" s="274" t="s">
        <v>950</v>
      </c>
      <c r="I6101" s="277">
        <v>1</v>
      </c>
      <c r="J6101" s="276">
        <v>0.72</v>
      </c>
      <c r="K6101" s="276">
        <v>0.72</v>
      </c>
    </row>
    <row r="6102" spans="2:11" ht="15" customHeight="1" x14ac:dyDescent="0.2">
      <c r="B6102" s="262" t="s">
        <v>919</v>
      </c>
      <c r="C6102" s="284" t="s">
        <v>2231</v>
      </c>
      <c r="D6102" s="262" t="s">
        <v>47</v>
      </c>
      <c r="E6102" s="262" t="s">
        <v>2232</v>
      </c>
      <c r="F6102" s="389" t="s">
        <v>4042</v>
      </c>
      <c r="G6102" s="389"/>
      <c r="H6102" s="283" t="s">
        <v>49</v>
      </c>
      <c r="I6102" s="286">
        <v>6.6699999999999995E-5</v>
      </c>
      <c r="J6102" s="285">
        <v>10941.06</v>
      </c>
      <c r="K6102" s="285">
        <v>0.72</v>
      </c>
    </row>
    <row r="6103" spans="2:11" ht="15" customHeight="1" x14ac:dyDescent="0.2">
      <c r="B6103" s="263"/>
      <c r="C6103" s="263"/>
      <c r="D6103" s="263"/>
      <c r="E6103" s="263"/>
      <c r="F6103" s="263" t="s">
        <v>924</v>
      </c>
      <c r="G6103" s="289">
        <v>0</v>
      </c>
      <c r="H6103" s="263" t="s">
        <v>925</v>
      </c>
      <c r="I6103" s="289">
        <v>0</v>
      </c>
      <c r="J6103" s="263" t="s">
        <v>926</v>
      </c>
      <c r="K6103" s="289">
        <v>0</v>
      </c>
    </row>
    <row r="6104" spans="2:11" ht="15" customHeight="1" thickBot="1" x14ac:dyDescent="0.25">
      <c r="B6104" s="263"/>
      <c r="C6104" s="263"/>
      <c r="D6104" s="263"/>
      <c r="E6104" s="263"/>
      <c r="F6104" s="263" t="s">
        <v>927</v>
      </c>
      <c r="G6104" s="289">
        <v>0.14000000000000001</v>
      </c>
      <c r="H6104" s="263"/>
      <c r="I6104" s="386" t="s">
        <v>928</v>
      </c>
      <c r="J6104" s="386"/>
      <c r="K6104" s="289">
        <v>0.86</v>
      </c>
    </row>
    <row r="6105" spans="2:11" ht="15" customHeight="1" thickTop="1" x14ac:dyDescent="0.2">
      <c r="B6105" s="278"/>
      <c r="C6105" s="278"/>
      <c r="D6105" s="278"/>
      <c r="E6105" s="278"/>
      <c r="F6105" s="278"/>
      <c r="G6105" s="278"/>
      <c r="H6105" s="278"/>
      <c r="I6105" s="278"/>
      <c r="J6105" s="278"/>
      <c r="K6105" s="278"/>
    </row>
    <row r="6106" spans="2:11" ht="15" customHeight="1" x14ac:dyDescent="0.2">
      <c r="B6106" s="259"/>
      <c r="C6106" s="267" t="s">
        <v>24</v>
      </c>
      <c r="D6106" s="259" t="s">
        <v>25</v>
      </c>
      <c r="E6106" s="259" t="s">
        <v>26</v>
      </c>
      <c r="F6106" s="387" t="s">
        <v>917</v>
      </c>
      <c r="G6106" s="387"/>
      <c r="H6106" s="271" t="s">
        <v>27</v>
      </c>
      <c r="I6106" s="267" t="s">
        <v>28</v>
      </c>
      <c r="J6106" s="267" t="s">
        <v>29</v>
      </c>
      <c r="K6106" s="267" t="s">
        <v>30</v>
      </c>
    </row>
    <row r="6107" spans="2:11" ht="15" customHeight="1" x14ac:dyDescent="0.2">
      <c r="B6107" s="260" t="s">
        <v>918</v>
      </c>
      <c r="C6107" s="275" t="s">
        <v>2227</v>
      </c>
      <c r="D6107" s="260" t="s">
        <v>47</v>
      </c>
      <c r="E6107" s="260" t="s">
        <v>2228</v>
      </c>
      <c r="F6107" s="388" t="s">
        <v>4041</v>
      </c>
      <c r="G6107" s="388"/>
      <c r="H6107" s="274" t="s">
        <v>950</v>
      </c>
      <c r="I6107" s="277">
        <v>1</v>
      </c>
      <c r="J6107" s="276">
        <v>9.2100000000000009</v>
      </c>
      <c r="K6107" s="276">
        <v>9.2100000000000009</v>
      </c>
    </row>
    <row r="6108" spans="2:11" ht="15" customHeight="1" x14ac:dyDescent="0.2">
      <c r="B6108" s="262" t="s">
        <v>919</v>
      </c>
      <c r="C6108" s="284" t="s">
        <v>2017</v>
      </c>
      <c r="D6108" s="262" t="s">
        <v>47</v>
      </c>
      <c r="E6108" s="262" t="s">
        <v>2018</v>
      </c>
      <c r="F6108" s="389" t="s">
        <v>923</v>
      </c>
      <c r="G6108" s="389"/>
      <c r="H6108" s="283" t="s">
        <v>1075</v>
      </c>
      <c r="I6108" s="286">
        <v>1.44</v>
      </c>
      <c r="J6108" s="285">
        <v>6.4</v>
      </c>
      <c r="K6108" s="285">
        <v>9.2100000000000009</v>
      </c>
    </row>
    <row r="6109" spans="2:11" ht="15" customHeight="1" x14ac:dyDescent="0.2">
      <c r="B6109" s="263"/>
      <c r="C6109" s="263"/>
      <c r="D6109" s="263"/>
      <c r="E6109" s="263"/>
      <c r="F6109" s="263" t="s">
        <v>924</v>
      </c>
      <c r="G6109" s="289">
        <v>0</v>
      </c>
      <c r="H6109" s="263" t="s">
        <v>925</v>
      </c>
      <c r="I6109" s="289">
        <v>0</v>
      </c>
      <c r="J6109" s="263" t="s">
        <v>926</v>
      </c>
      <c r="K6109" s="289">
        <v>0</v>
      </c>
    </row>
    <row r="6110" spans="2:11" ht="15" customHeight="1" thickBot="1" x14ac:dyDescent="0.25">
      <c r="B6110" s="263"/>
      <c r="C6110" s="263"/>
      <c r="D6110" s="263"/>
      <c r="E6110" s="263"/>
      <c r="F6110" s="263" t="s">
        <v>927</v>
      </c>
      <c r="G6110" s="289">
        <v>1.91</v>
      </c>
      <c r="H6110" s="263"/>
      <c r="I6110" s="386" t="s">
        <v>928</v>
      </c>
      <c r="J6110" s="386"/>
      <c r="K6110" s="289">
        <v>11.12</v>
      </c>
    </row>
    <row r="6111" spans="2:11" ht="15" customHeight="1" thickTop="1" x14ac:dyDescent="0.2">
      <c r="B6111" s="278"/>
      <c r="C6111" s="278"/>
      <c r="D6111" s="278"/>
      <c r="E6111" s="278"/>
      <c r="F6111" s="278"/>
      <c r="G6111" s="278"/>
      <c r="H6111" s="278"/>
      <c r="I6111" s="278"/>
      <c r="J6111" s="278"/>
      <c r="K6111" s="278"/>
    </row>
    <row r="6112" spans="2:11" ht="15" customHeight="1" x14ac:dyDescent="0.2">
      <c r="B6112" s="259"/>
      <c r="C6112" s="267" t="s">
        <v>24</v>
      </c>
      <c r="D6112" s="259" t="s">
        <v>25</v>
      </c>
      <c r="E6112" s="259" t="s">
        <v>26</v>
      </c>
      <c r="F6112" s="387" t="s">
        <v>917</v>
      </c>
      <c r="G6112" s="387"/>
      <c r="H6112" s="271" t="s">
        <v>27</v>
      </c>
      <c r="I6112" s="267" t="s">
        <v>28</v>
      </c>
      <c r="J6112" s="267" t="s">
        <v>29</v>
      </c>
      <c r="K6112" s="267" t="s">
        <v>30</v>
      </c>
    </row>
    <row r="6113" spans="2:11" ht="15" customHeight="1" x14ac:dyDescent="0.2">
      <c r="B6113" s="260" t="s">
        <v>918</v>
      </c>
      <c r="C6113" s="275" t="s">
        <v>1317</v>
      </c>
      <c r="D6113" s="260" t="s">
        <v>47</v>
      </c>
      <c r="E6113" s="260" t="s">
        <v>1318</v>
      </c>
      <c r="F6113" s="388" t="s">
        <v>4005</v>
      </c>
      <c r="G6113" s="388"/>
      <c r="H6113" s="274" t="s">
        <v>49</v>
      </c>
      <c r="I6113" s="277">
        <v>1</v>
      </c>
      <c r="J6113" s="276">
        <v>389.67</v>
      </c>
      <c r="K6113" s="276">
        <v>389.67</v>
      </c>
    </row>
    <row r="6114" spans="2:11" ht="15" customHeight="1" x14ac:dyDescent="0.2">
      <c r="B6114" s="261" t="s">
        <v>953</v>
      </c>
      <c r="C6114" s="280" t="s">
        <v>1359</v>
      </c>
      <c r="D6114" s="261" t="s">
        <v>47</v>
      </c>
      <c r="E6114" s="261" t="s">
        <v>2642</v>
      </c>
      <c r="F6114" s="385" t="s">
        <v>3970</v>
      </c>
      <c r="G6114" s="385"/>
      <c r="H6114" s="279" t="s">
        <v>950</v>
      </c>
      <c r="I6114" s="282">
        <v>1.546</v>
      </c>
      <c r="J6114" s="281">
        <v>34.549999999999997</v>
      </c>
      <c r="K6114" s="281">
        <v>53.41</v>
      </c>
    </row>
    <row r="6115" spans="2:11" ht="15" customHeight="1" x14ac:dyDescent="0.2">
      <c r="B6115" s="261" t="s">
        <v>953</v>
      </c>
      <c r="C6115" s="280" t="s">
        <v>1019</v>
      </c>
      <c r="D6115" s="261" t="s">
        <v>47</v>
      </c>
      <c r="E6115" s="261" t="s">
        <v>1020</v>
      </c>
      <c r="F6115" s="385" t="s">
        <v>3970</v>
      </c>
      <c r="G6115" s="385"/>
      <c r="H6115" s="279" t="s">
        <v>950</v>
      </c>
      <c r="I6115" s="282">
        <v>0.77300000000000002</v>
      </c>
      <c r="J6115" s="281">
        <v>24.73</v>
      </c>
      <c r="K6115" s="281">
        <v>19.11</v>
      </c>
    </row>
    <row r="6116" spans="2:11" ht="15" customHeight="1" x14ac:dyDescent="0.2">
      <c r="B6116" s="262" t="s">
        <v>919</v>
      </c>
      <c r="C6116" s="284" t="s">
        <v>2235</v>
      </c>
      <c r="D6116" s="262" t="s">
        <v>47</v>
      </c>
      <c r="E6116" s="262" t="s">
        <v>2968</v>
      </c>
      <c r="F6116" s="389" t="s">
        <v>923</v>
      </c>
      <c r="G6116" s="389"/>
      <c r="H6116" s="283" t="s">
        <v>49</v>
      </c>
      <c r="I6116" s="286">
        <v>3</v>
      </c>
      <c r="J6116" s="285">
        <v>34.49</v>
      </c>
      <c r="K6116" s="285">
        <v>103.47</v>
      </c>
    </row>
    <row r="6117" spans="2:11" ht="15" customHeight="1" x14ac:dyDescent="0.2">
      <c r="B6117" s="262" t="s">
        <v>919</v>
      </c>
      <c r="C6117" s="284" t="s">
        <v>2233</v>
      </c>
      <c r="D6117" s="262" t="s">
        <v>47</v>
      </c>
      <c r="E6117" s="262" t="s">
        <v>2234</v>
      </c>
      <c r="F6117" s="389" t="s">
        <v>923</v>
      </c>
      <c r="G6117" s="389"/>
      <c r="H6117" s="283" t="s">
        <v>49</v>
      </c>
      <c r="I6117" s="286">
        <v>1</v>
      </c>
      <c r="J6117" s="285">
        <v>212.3</v>
      </c>
      <c r="K6117" s="285">
        <v>212.3</v>
      </c>
    </row>
    <row r="6118" spans="2:11" ht="15" customHeight="1" x14ac:dyDescent="0.2">
      <c r="B6118" s="262" t="s">
        <v>919</v>
      </c>
      <c r="C6118" s="284" t="s">
        <v>2236</v>
      </c>
      <c r="D6118" s="262" t="s">
        <v>47</v>
      </c>
      <c r="E6118" s="262" t="s">
        <v>2969</v>
      </c>
      <c r="F6118" s="389" t="s">
        <v>923</v>
      </c>
      <c r="G6118" s="389"/>
      <c r="H6118" s="283" t="s">
        <v>49</v>
      </c>
      <c r="I6118" s="286">
        <v>19.8</v>
      </c>
      <c r="J6118" s="285">
        <v>7.0000000000000007E-2</v>
      </c>
      <c r="K6118" s="285">
        <v>1.38</v>
      </c>
    </row>
    <row r="6119" spans="2:11" ht="15" customHeight="1" x14ac:dyDescent="0.2">
      <c r="B6119" s="263"/>
      <c r="C6119" s="263"/>
      <c r="D6119" s="263"/>
      <c r="E6119" s="263"/>
      <c r="F6119" s="263" t="s">
        <v>924</v>
      </c>
      <c r="G6119" s="289">
        <v>63.15</v>
      </c>
      <c r="H6119" s="263" t="s">
        <v>925</v>
      </c>
      <c r="I6119" s="289">
        <v>0</v>
      </c>
      <c r="J6119" s="263" t="s">
        <v>926</v>
      </c>
      <c r="K6119" s="289">
        <v>63.15</v>
      </c>
    </row>
    <row r="6120" spans="2:11" ht="15" customHeight="1" thickBot="1" x14ac:dyDescent="0.25">
      <c r="B6120" s="263"/>
      <c r="C6120" s="263"/>
      <c r="D6120" s="263"/>
      <c r="E6120" s="263"/>
      <c r="F6120" s="263" t="s">
        <v>927</v>
      </c>
      <c r="G6120" s="289">
        <v>81.09</v>
      </c>
      <c r="H6120" s="263"/>
      <c r="I6120" s="386" t="s">
        <v>928</v>
      </c>
      <c r="J6120" s="386"/>
      <c r="K6120" s="289">
        <v>470.76</v>
      </c>
    </row>
    <row r="6121" spans="2:11" ht="15" customHeight="1" thickTop="1" x14ac:dyDescent="0.2">
      <c r="B6121" s="278"/>
      <c r="C6121" s="278"/>
      <c r="D6121" s="278"/>
      <c r="E6121" s="278"/>
      <c r="F6121" s="278"/>
      <c r="G6121" s="278"/>
      <c r="H6121" s="278"/>
      <c r="I6121" s="278"/>
      <c r="J6121" s="278"/>
      <c r="K6121" s="278"/>
    </row>
    <row r="6122" spans="2:11" ht="15" customHeight="1" x14ac:dyDescent="0.2">
      <c r="B6122" s="259"/>
      <c r="C6122" s="267" t="s">
        <v>24</v>
      </c>
      <c r="D6122" s="259" t="s">
        <v>25</v>
      </c>
      <c r="E6122" s="259" t="s">
        <v>26</v>
      </c>
      <c r="F6122" s="387" t="s">
        <v>917</v>
      </c>
      <c r="G6122" s="387"/>
      <c r="H6122" s="271" t="s">
        <v>27</v>
      </c>
      <c r="I6122" s="267" t="s">
        <v>28</v>
      </c>
      <c r="J6122" s="267" t="s">
        <v>29</v>
      </c>
      <c r="K6122" s="267" t="s">
        <v>30</v>
      </c>
    </row>
    <row r="6123" spans="2:11" ht="15" customHeight="1" x14ac:dyDescent="0.2">
      <c r="B6123" s="260" t="s">
        <v>918</v>
      </c>
      <c r="C6123" s="275" t="s">
        <v>1315</v>
      </c>
      <c r="D6123" s="260" t="s">
        <v>47</v>
      </c>
      <c r="E6123" s="260" t="s">
        <v>1316</v>
      </c>
      <c r="F6123" s="388" t="s">
        <v>4005</v>
      </c>
      <c r="G6123" s="388"/>
      <c r="H6123" s="274" t="s">
        <v>49</v>
      </c>
      <c r="I6123" s="277">
        <v>1</v>
      </c>
      <c r="J6123" s="276">
        <v>465.83</v>
      </c>
      <c r="K6123" s="276">
        <v>465.83</v>
      </c>
    </row>
    <row r="6124" spans="2:11" ht="15" customHeight="1" x14ac:dyDescent="0.2">
      <c r="B6124" s="261" t="s">
        <v>953</v>
      </c>
      <c r="C6124" s="280" t="s">
        <v>1019</v>
      </c>
      <c r="D6124" s="261" t="s">
        <v>47</v>
      </c>
      <c r="E6124" s="261" t="s">
        <v>1020</v>
      </c>
      <c r="F6124" s="385" t="s">
        <v>3970</v>
      </c>
      <c r="G6124" s="385"/>
      <c r="H6124" s="279" t="s">
        <v>950</v>
      </c>
      <c r="I6124" s="282">
        <v>0.83899999999999997</v>
      </c>
      <c r="J6124" s="281">
        <v>24.73</v>
      </c>
      <c r="K6124" s="281">
        <v>20.74</v>
      </c>
    </row>
    <row r="6125" spans="2:11" ht="15" customHeight="1" x14ac:dyDescent="0.2">
      <c r="B6125" s="261" t="s">
        <v>953</v>
      </c>
      <c r="C6125" s="280" t="s">
        <v>1359</v>
      </c>
      <c r="D6125" s="261" t="s">
        <v>47</v>
      </c>
      <c r="E6125" s="261" t="s">
        <v>2642</v>
      </c>
      <c r="F6125" s="385" t="s">
        <v>3970</v>
      </c>
      <c r="G6125" s="385"/>
      <c r="H6125" s="279" t="s">
        <v>950</v>
      </c>
      <c r="I6125" s="282">
        <v>1.6779999999999999</v>
      </c>
      <c r="J6125" s="281">
        <v>34.549999999999997</v>
      </c>
      <c r="K6125" s="281">
        <v>57.97</v>
      </c>
    </row>
    <row r="6126" spans="2:11" ht="15" customHeight="1" x14ac:dyDescent="0.2">
      <c r="B6126" s="262" t="s">
        <v>919</v>
      </c>
      <c r="C6126" s="284" t="s">
        <v>2235</v>
      </c>
      <c r="D6126" s="262" t="s">
        <v>47</v>
      </c>
      <c r="E6126" s="262" t="s">
        <v>2968</v>
      </c>
      <c r="F6126" s="389" t="s">
        <v>923</v>
      </c>
      <c r="G6126" s="389"/>
      <c r="H6126" s="283" t="s">
        <v>49</v>
      </c>
      <c r="I6126" s="286">
        <v>3</v>
      </c>
      <c r="J6126" s="285">
        <v>34.49</v>
      </c>
      <c r="K6126" s="285">
        <v>103.47</v>
      </c>
    </row>
    <row r="6127" spans="2:11" ht="15" customHeight="1" x14ac:dyDescent="0.2">
      <c r="B6127" s="262" t="s">
        <v>919</v>
      </c>
      <c r="C6127" s="284" t="s">
        <v>2236</v>
      </c>
      <c r="D6127" s="262" t="s">
        <v>47</v>
      </c>
      <c r="E6127" s="262" t="s">
        <v>2969</v>
      </c>
      <c r="F6127" s="389" t="s">
        <v>923</v>
      </c>
      <c r="G6127" s="389"/>
      <c r="H6127" s="283" t="s">
        <v>49</v>
      </c>
      <c r="I6127" s="286">
        <v>19.8</v>
      </c>
      <c r="J6127" s="285">
        <v>7.0000000000000007E-2</v>
      </c>
      <c r="K6127" s="285">
        <v>1.38</v>
      </c>
    </row>
    <row r="6128" spans="2:11" ht="15" customHeight="1" x14ac:dyDescent="0.2">
      <c r="B6128" s="262" t="s">
        <v>919</v>
      </c>
      <c r="C6128" s="284" t="s">
        <v>2237</v>
      </c>
      <c r="D6128" s="262" t="s">
        <v>47</v>
      </c>
      <c r="E6128" s="262" t="s">
        <v>2238</v>
      </c>
      <c r="F6128" s="389" t="s">
        <v>923</v>
      </c>
      <c r="G6128" s="389"/>
      <c r="H6128" s="283" t="s">
        <v>49</v>
      </c>
      <c r="I6128" s="286">
        <v>1</v>
      </c>
      <c r="J6128" s="285">
        <v>282.27</v>
      </c>
      <c r="K6128" s="285">
        <v>282.27</v>
      </c>
    </row>
    <row r="6129" spans="2:11" ht="15" customHeight="1" x14ac:dyDescent="0.2">
      <c r="B6129" s="263"/>
      <c r="C6129" s="263"/>
      <c r="D6129" s="263"/>
      <c r="E6129" s="263"/>
      <c r="F6129" s="263" t="s">
        <v>924</v>
      </c>
      <c r="G6129" s="289">
        <v>68.540000000000006</v>
      </c>
      <c r="H6129" s="263" t="s">
        <v>925</v>
      </c>
      <c r="I6129" s="289">
        <v>0</v>
      </c>
      <c r="J6129" s="263" t="s">
        <v>926</v>
      </c>
      <c r="K6129" s="289">
        <v>68.540000000000006</v>
      </c>
    </row>
    <row r="6130" spans="2:11" ht="15" customHeight="1" thickBot="1" x14ac:dyDescent="0.25">
      <c r="B6130" s="263"/>
      <c r="C6130" s="263"/>
      <c r="D6130" s="263"/>
      <c r="E6130" s="263"/>
      <c r="F6130" s="263" t="s">
        <v>927</v>
      </c>
      <c r="G6130" s="289">
        <v>96.93</v>
      </c>
      <c r="H6130" s="263"/>
      <c r="I6130" s="386" t="s">
        <v>928</v>
      </c>
      <c r="J6130" s="386"/>
      <c r="K6130" s="289">
        <v>562.76</v>
      </c>
    </row>
    <row r="6131" spans="2:11" ht="15" customHeight="1" thickTop="1" x14ac:dyDescent="0.2">
      <c r="B6131" s="278"/>
      <c r="C6131" s="278"/>
      <c r="D6131" s="278"/>
      <c r="E6131" s="278"/>
      <c r="F6131" s="278"/>
      <c r="G6131" s="278"/>
      <c r="H6131" s="278"/>
      <c r="I6131" s="278"/>
      <c r="J6131" s="278"/>
      <c r="K6131" s="278"/>
    </row>
    <row r="6132" spans="2:11" ht="15" customHeight="1" x14ac:dyDescent="0.2">
      <c r="B6132" s="259"/>
      <c r="C6132" s="267" t="s">
        <v>24</v>
      </c>
      <c r="D6132" s="259" t="s">
        <v>25</v>
      </c>
      <c r="E6132" s="259" t="s">
        <v>26</v>
      </c>
      <c r="F6132" s="387" t="s">
        <v>917</v>
      </c>
      <c r="G6132" s="387"/>
      <c r="H6132" s="271" t="s">
        <v>27</v>
      </c>
      <c r="I6132" s="267" t="s">
        <v>28</v>
      </c>
      <c r="J6132" s="267" t="s">
        <v>29</v>
      </c>
      <c r="K6132" s="267" t="s">
        <v>30</v>
      </c>
    </row>
    <row r="6133" spans="2:11" ht="15" customHeight="1" x14ac:dyDescent="0.2">
      <c r="B6133" s="260" t="s">
        <v>918</v>
      </c>
      <c r="C6133" s="275" t="s">
        <v>2719</v>
      </c>
      <c r="D6133" s="260" t="s">
        <v>47</v>
      </c>
      <c r="E6133" s="260" t="s">
        <v>2720</v>
      </c>
      <c r="F6133" s="388" t="s">
        <v>4023</v>
      </c>
      <c r="G6133" s="388"/>
      <c r="H6133" s="274" t="s">
        <v>40</v>
      </c>
      <c r="I6133" s="277">
        <v>1</v>
      </c>
      <c r="J6133" s="276">
        <v>3.78</v>
      </c>
      <c r="K6133" s="276">
        <v>3.78</v>
      </c>
    </row>
    <row r="6134" spans="2:11" ht="15" customHeight="1" x14ac:dyDescent="0.2">
      <c r="B6134" s="261" t="s">
        <v>953</v>
      </c>
      <c r="C6134" s="280" t="s">
        <v>1136</v>
      </c>
      <c r="D6134" s="261" t="s">
        <v>47</v>
      </c>
      <c r="E6134" s="261" t="s">
        <v>1137</v>
      </c>
      <c r="F6134" s="385" t="s">
        <v>3985</v>
      </c>
      <c r="G6134" s="385"/>
      <c r="H6134" s="279" t="s">
        <v>1035</v>
      </c>
      <c r="I6134" s="282">
        <v>1.6000000000000001E-3</v>
      </c>
      <c r="J6134" s="281">
        <v>40.4</v>
      </c>
      <c r="K6134" s="281">
        <v>0.06</v>
      </c>
    </row>
    <row r="6135" spans="2:11" ht="15" customHeight="1" x14ac:dyDescent="0.2">
      <c r="B6135" s="261" t="s">
        <v>953</v>
      </c>
      <c r="C6135" s="280" t="s">
        <v>1086</v>
      </c>
      <c r="D6135" s="261" t="s">
        <v>47</v>
      </c>
      <c r="E6135" s="261" t="s">
        <v>1087</v>
      </c>
      <c r="F6135" s="385" t="s">
        <v>3970</v>
      </c>
      <c r="G6135" s="385"/>
      <c r="H6135" s="279" t="s">
        <v>950</v>
      </c>
      <c r="I6135" s="282">
        <v>5.0700000000000002E-2</v>
      </c>
      <c r="J6135" s="281">
        <v>35.590000000000003</v>
      </c>
      <c r="K6135" s="281">
        <v>1.8</v>
      </c>
    </row>
    <row r="6136" spans="2:11" ht="15" customHeight="1" x14ac:dyDescent="0.2">
      <c r="B6136" s="261" t="s">
        <v>953</v>
      </c>
      <c r="C6136" s="280" t="s">
        <v>1019</v>
      </c>
      <c r="D6136" s="261" t="s">
        <v>47</v>
      </c>
      <c r="E6136" s="261" t="s">
        <v>1020</v>
      </c>
      <c r="F6136" s="385" t="s">
        <v>3970</v>
      </c>
      <c r="G6136" s="385"/>
      <c r="H6136" s="279" t="s">
        <v>950</v>
      </c>
      <c r="I6136" s="282">
        <v>7.5999999999999998E-2</v>
      </c>
      <c r="J6136" s="281">
        <v>24.73</v>
      </c>
      <c r="K6136" s="281">
        <v>1.87</v>
      </c>
    </row>
    <row r="6137" spans="2:11" ht="15" customHeight="1" x14ac:dyDescent="0.2">
      <c r="B6137" s="261" t="s">
        <v>953</v>
      </c>
      <c r="C6137" s="280" t="s">
        <v>2003</v>
      </c>
      <c r="D6137" s="261" t="s">
        <v>47</v>
      </c>
      <c r="E6137" s="261" t="s">
        <v>2004</v>
      </c>
      <c r="F6137" s="385" t="s">
        <v>3985</v>
      </c>
      <c r="G6137" s="385"/>
      <c r="H6137" s="279" t="s">
        <v>1041</v>
      </c>
      <c r="I6137" s="282">
        <v>1.6000000000000001E-3</v>
      </c>
      <c r="J6137" s="281">
        <v>32.74</v>
      </c>
      <c r="K6137" s="281">
        <v>0.05</v>
      </c>
    </row>
    <row r="6138" spans="2:11" ht="15" customHeight="1" x14ac:dyDescent="0.2">
      <c r="B6138" s="263"/>
      <c r="C6138" s="263"/>
      <c r="D6138" s="263"/>
      <c r="E6138" s="263"/>
      <c r="F6138" s="263" t="s">
        <v>924</v>
      </c>
      <c r="G6138" s="289">
        <v>3.23</v>
      </c>
      <c r="H6138" s="263" t="s">
        <v>925</v>
      </c>
      <c r="I6138" s="289">
        <v>0</v>
      </c>
      <c r="J6138" s="263" t="s">
        <v>926</v>
      </c>
      <c r="K6138" s="289">
        <v>3.23</v>
      </c>
    </row>
    <row r="6139" spans="2:11" ht="15" customHeight="1" thickBot="1" x14ac:dyDescent="0.25">
      <c r="B6139" s="263"/>
      <c r="C6139" s="263"/>
      <c r="D6139" s="263"/>
      <c r="E6139" s="263"/>
      <c r="F6139" s="263" t="s">
        <v>927</v>
      </c>
      <c r="G6139" s="289">
        <v>0.78</v>
      </c>
      <c r="H6139" s="263"/>
      <c r="I6139" s="386" t="s">
        <v>928</v>
      </c>
      <c r="J6139" s="386"/>
      <c r="K6139" s="289">
        <v>4.5599999999999996</v>
      </c>
    </row>
    <row r="6140" spans="2:11" ht="15" customHeight="1" thickTop="1" x14ac:dyDescent="0.2">
      <c r="B6140" s="278"/>
      <c r="C6140" s="278"/>
      <c r="D6140" s="278"/>
      <c r="E6140" s="278"/>
      <c r="F6140" s="278"/>
      <c r="G6140" s="278"/>
      <c r="H6140" s="278"/>
      <c r="I6140" s="278"/>
      <c r="J6140" s="278"/>
      <c r="K6140" s="278"/>
    </row>
    <row r="6141" spans="2:11" ht="15" customHeight="1" x14ac:dyDescent="0.2">
      <c r="B6141" s="259"/>
      <c r="C6141" s="267" t="s">
        <v>24</v>
      </c>
      <c r="D6141" s="259" t="s">
        <v>25</v>
      </c>
      <c r="E6141" s="259" t="s">
        <v>26</v>
      </c>
      <c r="F6141" s="387" t="s">
        <v>917</v>
      </c>
      <c r="G6141" s="387"/>
      <c r="H6141" s="271" t="s">
        <v>27</v>
      </c>
      <c r="I6141" s="267" t="s">
        <v>28</v>
      </c>
      <c r="J6141" s="267" t="s">
        <v>29</v>
      </c>
      <c r="K6141" s="267" t="s">
        <v>30</v>
      </c>
    </row>
    <row r="6142" spans="2:11" ht="15" customHeight="1" x14ac:dyDescent="0.2">
      <c r="B6142" s="260" t="s">
        <v>918</v>
      </c>
      <c r="C6142" s="275" t="s">
        <v>1763</v>
      </c>
      <c r="D6142" s="260" t="s">
        <v>47</v>
      </c>
      <c r="E6142" s="260" t="s">
        <v>1764</v>
      </c>
      <c r="F6142" s="388" t="s">
        <v>4023</v>
      </c>
      <c r="G6142" s="388"/>
      <c r="H6142" s="274" t="s">
        <v>40</v>
      </c>
      <c r="I6142" s="277">
        <v>1</v>
      </c>
      <c r="J6142" s="276">
        <v>7.66</v>
      </c>
      <c r="K6142" s="276">
        <v>7.66</v>
      </c>
    </row>
    <row r="6143" spans="2:11" ht="15" customHeight="1" x14ac:dyDescent="0.2">
      <c r="B6143" s="261" t="s">
        <v>953</v>
      </c>
      <c r="C6143" s="280" t="s">
        <v>1136</v>
      </c>
      <c r="D6143" s="261" t="s">
        <v>47</v>
      </c>
      <c r="E6143" s="261" t="s">
        <v>1137</v>
      </c>
      <c r="F6143" s="385" t="s">
        <v>3985</v>
      </c>
      <c r="G6143" s="385"/>
      <c r="H6143" s="279" t="s">
        <v>1035</v>
      </c>
      <c r="I6143" s="282">
        <v>3.5999999999999999E-3</v>
      </c>
      <c r="J6143" s="281">
        <v>40.4</v>
      </c>
      <c r="K6143" s="281">
        <v>0.14000000000000001</v>
      </c>
    </row>
    <row r="6144" spans="2:11" ht="15" customHeight="1" x14ac:dyDescent="0.2">
      <c r="B6144" s="261" t="s">
        <v>953</v>
      </c>
      <c r="C6144" s="280" t="s">
        <v>1019</v>
      </c>
      <c r="D6144" s="261" t="s">
        <v>47</v>
      </c>
      <c r="E6144" s="261" t="s">
        <v>1020</v>
      </c>
      <c r="F6144" s="385" t="s">
        <v>3970</v>
      </c>
      <c r="G6144" s="385"/>
      <c r="H6144" s="279" t="s">
        <v>950</v>
      </c>
      <c r="I6144" s="282">
        <v>0.15310000000000001</v>
      </c>
      <c r="J6144" s="281">
        <v>24.73</v>
      </c>
      <c r="K6144" s="281">
        <v>3.78</v>
      </c>
    </row>
    <row r="6145" spans="2:11" ht="15" customHeight="1" x14ac:dyDescent="0.2">
      <c r="B6145" s="261" t="s">
        <v>953</v>
      </c>
      <c r="C6145" s="280" t="s">
        <v>2003</v>
      </c>
      <c r="D6145" s="261" t="s">
        <v>47</v>
      </c>
      <c r="E6145" s="261" t="s">
        <v>2004</v>
      </c>
      <c r="F6145" s="385" t="s">
        <v>3985</v>
      </c>
      <c r="G6145" s="385"/>
      <c r="H6145" s="279" t="s">
        <v>1041</v>
      </c>
      <c r="I6145" s="282">
        <v>3.5999999999999999E-3</v>
      </c>
      <c r="J6145" s="281">
        <v>32.74</v>
      </c>
      <c r="K6145" s="281">
        <v>0.11</v>
      </c>
    </row>
    <row r="6146" spans="2:11" ht="15" customHeight="1" x14ac:dyDescent="0.2">
      <c r="B6146" s="261" t="s">
        <v>953</v>
      </c>
      <c r="C6146" s="280" t="s">
        <v>1086</v>
      </c>
      <c r="D6146" s="261" t="s">
        <v>47</v>
      </c>
      <c r="E6146" s="261" t="s">
        <v>1087</v>
      </c>
      <c r="F6146" s="385" t="s">
        <v>3970</v>
      </c>
      <c r="G6146" s="385"/>
      <c r="H6146" s="279" t="s">
        <v>950</v>
      </c>
      <c r="I6146" s="282">
        <v>0.10199999999999999</v>
      </c>
      <c r="J6146" s="281">
        <v>35.590000000000003</v>
      </c>
      <c r="K6146" s="281">
        <v>3.63</v>
      </c>
    </row>
    <row r="6147" spans="2:11" ht="15" customHeight="1" x14ac:dyDescent="0.2">
      <c r="B6147" s="263"/>
      <c r="C6147" s="263"/>
      <c r="D6147" s="263"/>
      <c r="E6147" s="263"/>
      <c r="F6147" s="263" t="s">
        <v>924</v>
      </c>
      <c r="G6147" s="289">
        <v>6.54</v>
      </c>
      <c r="H6147" s="263" t="s">
        <v>925</v>
      </c>
      <c r="I6147" s="289">
        <v>0</v>
      </c>
      <c r="J6147" s="263" t="s">
        <v>926</v>
      </c>
      <c r="K6147" s="289">
        <v>6.54</v>
      </c>
    </row>
    <row r="6148" spans="2:11" ht="15" customHeight="1" thickBot="1" x14ac:dyDescent="0.25">
      <c r="B6148" s="263"/>
      <c r="C6148" s="263"/>
      <c r="D6148" s="263"/>
      <c r="E6148" s="263"/>
      <c r="F6148" s="263" t="s">
        <v>927</v>
      </c>
      <c r="G6148" s="289">
        <v>1.59</v>
      </c>
      <c r="H6148" s="263"/>
      <c r="I6148" s="386" t="s">
        <v>928</v>
      </c>
      <c r="J6148" s="386"/>
      <c r="K6148" s="289">
        <v>9.25</v>
      </c>
    </row>
    <row r="6149" spans="2:11" ht="15" customHeight="1" thickTop="1" x14ac:dyDescent="0.2">
      <c r="B6149" s="278"/>
      <c r="C6149" s="278"/>
      <c r="D6149" s="278"/>
      <c r="E6149" s="278"/>
      <c r="F6149" s="278"/>
      <c r="G6149" s="278"/>
      <c r="H6149" s="278"/>
      <c r="I6149" s="278"/>
      <c r="J6149" s="278"/>
      <c r="K6149" s="278"/>
    </row>
    <row r="6150" spans="2:11" ht="15" customHeight="1" x14ac:dyDescent="0.2">
      <c r="B6150" s="259"/>
      <c r="C6150" s="267" t="s">
        <v>24</v>
      </c>
      <c r="D6150" s="259" t="s">
        <v>25</v>
      </c>
      <c r="E6150" s="259" t="s">
        <v>26</v>
      </c>
      <c r="F6150" s="387" t="s">
        <v>917</v>
      </c>
      <c r="G6150" s="387"/>
      <c r="H6150" s="271" t="s">
        <v>27</v>
      </c>
      <c r="I6150" s="267" t="s">
        <v>28</v>
      </c>
      <c r="J6150" s="267" t="s">
        <v>29</v>
      </c>
      <c r="K6150" s="267" t="s">
        <v>30</v>
      </c>
    </row>
    <row r="6151" spans="2:11" ht="15" customHeight="1" x14ac:dyDescent="0.2">
      <c r="B6151" s="260" t="s">
        <v>918</v>
      </c>
      <c r="C6151" s="275" t="s">
        <v>3759</v>
      </c>
      <c r="D6151" s="260" t="s">
        <v>47</v>
      </c>
      <c r="E6151" s="260" t="s">
        <v>3760</v>
      </c>
      <c r="F6151" s="388" t="s">
        <v>4023</v>
      </c>
      <c r="G6151" s="388"/>
      <c r="H6151" s="274" t="s">
        <v>60</v>
      </c>
      <c r="I6151" s="277">
        <v>1</v>
      </c>
      <c r="J6151" s="276">
        <v>328.03</v>
      </c>
      <c r="K6151" s="276">
        <v>328.03</v>
      </c>
    </row>
    <row r="6152" spans="2:11" ht="15" customHeight="1" x14ac:dyDescent="0.2">
      <c r="B6152" s="261" t="s">
        <v>953</v>
      </c>
      <c r="C6152" s="280" t="s">
        <v>1136</v>
      </c>
      <c r="D6152" s="261" t="s">
        <v>47</v>
      </c>
      <c r="E6152" s="261" t="s">
        <v>1137</v>
      </c>
      <c r="F6152" s="385" t="s">
        <v>3985</v>
      </c>
      <c r="G6152" s="385"/>
      <c r="H6152" s="279" t="s">
        <v>1035</v>
      </c>
      <c r="I6152" s="282">
        <v>7.1800000000000003E-2</v>
      </c>
      <c r="J6152" s="281">
        <v>40.4</v>
      </c>
      <c r="K6152" s="281">
        <v>2.9</v>
      </c>
    </row>
    <row r="6153" spans="2:11" ht="15" customHeight="1" x14ac:dyDescent="0.2">
      <c r="B6153" s="261" t="s">
        <v>953</v>
      </c>
      <c r="C6153" s="280" t="s">
        <v>1086</v>
      </c>
      <c r="D6153" s="261" t="s">
        <v>47</v>
      </c>
      <c r="E6153" s="261" t="s">
        <v>1087</v>
      </c>
      <c r="F6153" s="385" t="s">
        <v>3970</v>
      </c>
      <c r="G6153" s="385"/>
      <c r="H6153" s="279" t="s">
        <v>950</v>
      </c>
      <c r="I6153" s="282">
        <v>2.0219</v>
      </c>
      <c r="J6153" s="281">
        <v>35.590000000000003</v>
      </c>
      <c r="K6153" s="281">
        <v>71.95</v>
      </c>
    </row>
    <row r="6154" spans="2:11" ht="15" customHeight="1" x14ac:dyDescent="0.2">
      <c r="B6154" s="261" t="s">
        <v>953</v>
      </c>
      <c r="C6154" s="280" t="s">
        <v>1019</v>
      </c>
      <c r="D6154" s="261" t="s">
        <v>47</v>
      </c>
      <c r="E6154" s="261" t="s">
        <v>1020</v>
      </c>
      <c r="F6154" s="385" t="s">
        <v>3970</v>
      </c>
      <c r="G6154" s="385"/>
      <c r="H6154" s="279" t="s">
        <v>950</v>
      </c>
      <c r="I6154" s="282">
        <v>3.0329000000000002</v>
      </c>
      <c r="J6154" s="281">
        <v>24.73</v>
      </c>
      <c r="K6154" s="281">
        <v>75</v>
      </c>
    </row>
    <row r="6155" spans="2:11" ht="15" customHeight="1" x14ac:dyDescent="0.2">
      <c r="B6155" s="261" t="s">
        <v>953</v>
      </c>
      <c r="C6155" s="280" t="s">
        <v>2003</v>
      </c>
      <c r="D6155" s="261" t="s">
        <v>47</v>
      </c>
      <c r="E6155" s="261" t="s">
        <v>2004</v>
      </c>
      <c r="F6155" s="385" t="s">
        <v>3985</v>
      </c>
      <c r="G6155" s="385"/>
      <c r="H6155" s="279" t="s">
        <v>1041</v>
      </c>
      <c r="I6155" s="282">
        <v>6.6600000000000006E-2</v>
      </c>
      <c r="J6155" s="281">
        <v>32.74</v>
      </c>
      <c r="K6155" s="281">
        <v>2.1800000000000002</v>
      </c>
    </row>
    <row r="6156" spans="2:11" ht="15" customHeight="1" x14ac:dyDescent="0.2">
      <c r="B6156" s="262" t="s">
        <v>919</v>
      </c>
      <c r="C6156" s="284" t="s">
        <v>1633</v>
      </c>
      <c r="D6156" s="262" t="s">
        <v>47</v>
      </c>
      <c r="E6156" s="262" t="s">
        <v>1634</v>
      </c>
      <c r="F6156" s="389" t="s">
        <v>923</v>
      </c>
      <c r="G6156" s="389"/>
      <c r="H6156" s="283" t="s">
        <v>60</v>
      </c>
      <c r="I6156" s="286">
        <v>1.1000000000000001</v>
      </c>
      <c r="J6156" s="285">
        <v>160</v>
      </c>
      <c r="K6156" s="285">
        <v>176</v>
      </c>
    </row>
    <row r="6157" spans="2:11" ht="15" customHeight="1" x14ac:dyDescent="0.2">
      <c r="B6157" s="263"/>
      <c r="C6157" s="263"/>
      <c r="D6157" s="263"/>
      <c r="E6157" s="263"/>
      <c r="F6157" s="263" t="s">
        <v>924</v>
      </c>
      <c r="G6157" s="289">
        <v>129.84</v>
      </c>
      <c r="H6157" s="263" t="s">
        <v>925</v>
      </c>
      <c r="I6157" s="289">
        <v>0</v>
      </c>
      <c r="J6157" s="263" t="s">
        <v>926</v>
      </c>
      <c r="K6157" s="289">
        <v>129.84</v>
      </c>
    </row>
    <row r="6158" spans="2:11" ht="15" customHeight="1" thickBot="1" x14ac:dyDescent="0.25">
      <c r="B6158" s="263"/>
      <c r="C6158" s="263"/>
      <c r="D6158" s="263"/>
      <c r="E6158" s="263"/>
      <c r="F6158" s="263" t="s">
        <v>927</v>
      </c>
      <c r="G6158" s="289">
        <v>68.260000000000005</v>
      </c>
      <c r="H6158" s="263"/>
      <c r="I6158" s="386" t="s">
        <v>928</v>
      </c>
      <c r="J6158" s="386"/>
      <c r="K6158" s="289">
        <v>396.29</v>
      </c>
    </row>
    <row r="6159" spans="2:11" ht="15" customHeight="1" thickTop="1" x14ac:dyDescent="0.2">
      <c r="B6159" s="278"/>
      <c r="C6159" s="278"/>
      <c r="D6159" s="278"/>
      <c r="E6159" s="278"/>
      <c r="F6159" s="278"/>
      <c r="G6159" s="278"/>
      <c r="H6159" s="278"/>
      <c r="I6159" s="278"/>
      <c r="J6159" s="278"/>
      <c r="K6159" s="278"/>
    </row>
    <row r="6160" spans="2:11" ht="15" customHeight="1" x14ac:dyDescent="0.2">
      <c r="B6160" s="259"/>
      <c r="C6160" s="267" t="s">
        <v>24</v>
      </c>
      <c r="D6160" s="259" t="s">
        <v>25</v>
      </c>
      <c r="E6160" s="259" t="s">
        <v>26</v>
      </c>
      <c r="F6160" s="387" t="s">
        <v>917</v>
      </c>
      <c r="G6160" s="387"/>
      <c r="H6160" s="271" t="s">
        <v>27</v>
      </c>
      <c r="I6160" s="267" t="s">
        <v>28</v>
      </c>
      <c r="J6160" s="267" t="s">
        <v>29</v>
      </c>
      <c r="K6160" s="267" t="s">
        <v>30</v>
      </c>
    </row>
    <row r="6161" spans="2:11" ht="15" customHeight="1" x14ac:dyDescent="0.2">
      <c r="B6161" s="260" t="s">
        <v>918</v>
      </c>
      <c r="C6161" s="275" t="s">
        <v>1082</v>
      </c>
      <c r="D6161" s="260" t="s">
        <v>47</v>
      </c>
      <c r="E6161" s="260" t="s">
        <v>1083</v>
      </c>
      <c r="F6161" s="388" t="s">
        <v>3985</v>
      </c>
      <c r="G6161" s="388"/>
      <c r="H6161" s="274" t="s">
        <v>1041</v>
      </c>
      <c r="I6161" s="277">
        <v>1</v>
      </c>
      <c r="J6161" s="276">
        <v>66</v>
      </c>
      <c r="K6161" s="276">
        <v>66</v>
      </c>
    </row>
    <row r="6162" spans="2:11" ht="15" customHeight="1" x14ac:dyDescent="0.2">
      <c r="B6162" s="261" t="s">
        <v>953</v>
      </c>
      <c r="C6162" s="280" t="s">
        <v>2239</v>
      </c>
      <c r="D6162" s="261" t="s">
        <v>47</v>
      </c>
      <c r="E6162" s="261" t="s">
        <v>2240</v>
      </c>
      <c r="F6162" s="385" t="s">
        <v>4041</v>
      </c>
      <c r="G6162" s="385"/>
      <c r="H6162" s="279" t="s">
        <v>950</v>
      </c>
      <c r="I6162" s="282">
        <v>1</v>
      </c>
      <c r="J6162" s="281">
        <v>7.16</v>
      </c>
      <c r="K6162" s="281">
        <v>7.16</v>
      </c>
    </row>
    <row r="6163" spans="2:11" ht="15" customHeight="1" x14ac:dyDescent="0.2">
      <c r="B6163" s="261" t="s">
        <v>953</v>
      </c>
      <c r="C6163" s="280" t="s">
        <v>2211</v>
      </c>
      <c r="D6163" s="261" t="s">
        <v>47</v>
      </c>
      <c r="E6163" s="261" t="s">
        <v>2212</v>
      </c>
      <c r="F6163" s="385" t="s">
        <v>3970</v>
      </c>
      <c r="G6163" s="385"/>
      <c r="H6163" s="279" t="s">
        <v>950</v>
      </c>
      <c r="I6163" s="282">
        <v>1</v>
      </c>
      <c r="J6163" s="281">
        <v>31.74</v>
      </c>
      <c r="K6163" s="281">
        <v>31.74</v>
      </c>
    </row>
    <row r="6164" spans="2:11" ht="15" customHeight="1" x14ac:dyDescent="0.2">
      <c r="B6164" s="261" t="s">
        <v>953</v>
      </c>
      <c r="C6164" s="280" t="s">
        <v>2241</v>
      </c>
      <c r="D6164" s="261" t="s">
        <v>47</v>
      </c>
      <c r="E6164" s="261" t="s">
        <v>2242</v>
      </c>
      <c r="F6164" s="385" t="s">
        <v>4041</v>
      </c>
      <c r="G6164" s="385"/>
      <c r="H6164" s="279" t="s">
        <v>950</v>
      </c>
      <c r="I6164" s="282">
        <v>1</v>
      </c>
      <c r="J6164" s="281">
        <v>27.1</v>
      </c>
      <c r="K6164" s="281">
        <v>27.1</v>
      </c>
    </row>
    <row r="6165" spans="2:11" ht="15" customHeight="1" x14ac:dyDescent="0.2">
      <c r="B6165" s="263"/>
      <c r="C6165" s="263"/>
      <c r="D6165" s="263"/>
      <c r="E6165" s="263"/>
      <c r="F6165" s="263" t="s">
        <v>924</v>
      </c>
      <c r="G6165" s="289">
        <v>28.71</v>
      </c>
      <c r="H6165" s="263" t="s">
        <v>925</v>
      </c>
      <c r="I6165" s="289">
        <v>0</v>
      </c>
      <c r="J6165" s="263" t="s">
        <v>926</v>
      </c>
      <c r="K6165" s="289">
        <v>28.71</v>
      </c>
    </row>
    <row r="6166" spans="2:11" ht="15" customHeight="1" thickBot="1" x14ac:dyDescent="0.25">
      <c r="B6166" s="263"/>
      <c r="C6166" s="263"/>
      <c r="D6166" s="263"/>
      <c r="E6166" s="263"/>
      <c r="F6166" s="263" t="s">
        <v>927</v>
      </c>
      <c r="G6166" s="289">
        <v>13.73</v>
      </c>
      <c r="H6166" s="263"/>
      <c r="I6166" s="386" t="s">
        <v>928</v>
      </c>
      <c r="J6166" s="386"/>
      <c r="K6166" s="289">
        <v>79.73</v>
      </c>
    </row>
    <row r="6167" spans="2:11" ht="15" customHeight="1" thickTop="1" x14ac:dyDescent="0.2">
      <c r="B6167" s="278"/>
      <c r="C6167" s="278"/>
      <c r="D6167" s="278"/>
      <c r="E6167" s="278"/>
      <c r="F6167" s="278"/>
      <c r="G6167" s="278"/>
      <c r="H6167" s="278"/>
      <c r="I6167" s="278"/>
      <c r="J6167" s="278"/>
      <c r="K6167" s="278"/>
    </row>
    <row r="6168" spans="2:11" ht="15" customHeight="1" x14ac:dyDescent="0.2">
      <c r="B6168" s="259"/>
      <c r="C6168" s="267" t="s">
        <v>24</v>
      </c>
      <c r="D6168" s="259" t="s">
        <v>25</v>
      </c>
      <c r="E6168" s="259" t="s">
        <v>26</v>
      </c>
      <c r="F6168" s="387" t="s">
        <v>917</v>
      </c>
      <c r="G6168" s="387"/>
      <c r="H6168" s="271" t="s">
        <v>27</v>
      </c>
      <c r="I6168" s="267" t="s">
        <v>28</v>
      </c>
      <c r="J6168" s="267" t="s">
        <v>29</v>
      </c>
      <c r="K6168" s="267" t="s">
        <v>30</v>
      </c>
    </row>
    <row r="6169" spans="2:11" ht="15" customHeight="1" x14ac:dyDescent="0.2">
      <c r="B6169" s="260" t="s">
        <v>918</v>
      </c>
      <c r="C6169" s="275" t="s">
        <v>1084</v>
      </c>
      <c r="D6169" s="260" t="s">
        <v>47</v>
      </c>
      <c r="E6169" s="260" t="s">
        <v>1085</v>
      </c>
      <c r="F6169" s="388" t="s">
        <v>3985</v>
      </c>
      <c r="G6169" s="388"/>
      <c r="H6169" s="274" t="s">
        <v>1035</v>
      </c>
      <c r="I6169" s="277">
        <v>1</v>
      </c>
      <c r="J6169" s="276">
        <v>151.57</v>
      </c>
      <c r="K6169" s="276">
        <v>151.57</v>
      </c>
    </row>
    <row r="6170" spans="2:11" ht="15" customHeight="1" x14ac:dyDescent="0.2">
      <c r="B6170" s="261" t="s">
        <v>953</v>
      </c>
      <c r="C6170" s="280" t="s">
        <v>2245</v>
      </c>
      <c r="D6170" s="261" t="s">
        <v>47</v>
      </c>
      <c r="E6170" s="261" t="s">
        <v>2246</v>
      </c>
      <c r="F6170" s="385" t="s">
        <v>4041</v>
      </c>
      <c r="G6170" s="385"/>
      <c r="H6170" s="279" t="s">
        <v>950</v>
      </c>
      <c r="I6170" s="282">
        <v>1</v>
      </c>
      <c r="J6170" s="281">
        <v>33.880000000000003</v>
      </c>
      <c r="K6170" s="281">
        <v>33.880000000000003</v>
      </c>
    </row>
    <row r="6171" spans="2:11" ht="15" customHeight="1" x14ac:dyDescent="0.2">
      <c r="B6171" s="261" t="s">
        <v>953</v>
      </c>
      <c r="C6171" s="280" t="s">
        <v>2241</v>
      </c>
      <c r="D6171" s="261" t="s">
        <v>47</v>
      </c>
      <c r="E6171" s="261" t="s">
        <v>2242</v>
      </c>
      <c r="F6171" s="385" t="s">
        <v>4041</v>
      </c>
      <c r="G6171" s="385"/>
      <c r="H6171" s="279" t="s">
        <v>950</v>
      </c>
      <c r="I6171" s="282">
        <v>1</v>
      </c>
      <c r="J6171" s="281">
        <v>27.1</v>
      </c>
      <c r="K6171" s="281">
        <v>27.1</v>
      </c>
    </row>
    <row r="6172" spans="2:11" ht="15" customHeight="1" x14ac:dyDescent="0.2">
      <c r="B6172" s="261" t="s">
        <v>953</v>
      </c>
      <c r="C6172" s="280" t="s">
        <v>2211</v>
      </c>
      <c r="D6172" s="261" t="s">
        <v>47</v>
      </c>
      <c r="E6172" s="261" t="s">
        <v>2212</v>
      </c>
      <c r="F6172" s="385" t="s">
        <v>3970</v>
      </c>
      <c r="G6172" s="385"/>
      <c r="H6172" s="279" t="s">
        <v>950</v>
      </c>
      <c r="I6172" s="282">
        <v>1</v>
      </c>
      <c r="J6172" s="281">
        <v>31.74</v>
      </c>
      <c r="K6172" s="281">
        <v>31.74</v>
      </c>
    </row>
    <row r="6173" spans="2:11" ht="15" customHeight="1" x14ac:dyDescent="0.2">
      <c r="B6173" s="261" t="s">
        <v>953</v>
      </c>
      <c r="C6173" s="280" t="s">
        <v>2243</v>
      </c>
      <c r="D6173" s="261" t="s">
        <v>47</v>
      </c>
      <c r="E6173" s="261" t="s">
        <v>2244</v>
      </c>
      <c r="F6173" s="385" t="s">
        <v>4041</v>
      </c>
      <c r="G6173" s="385"/>
      <c r="H6173" s="279" t="s">
        <v>950</v>
      </c>
      <c r="I6173" s="282">
        <v>1</v>
      </c>
      <c r="J6173" s="281">
        <v>51.69</v>
      </c>
      <c r="K6173" s="281">
        <v>51.69</v>
      </c>
    </row>
    <row r="6174" spans="2:11" ht="15" customHeight="1" x14ac:dyDescent="0.2">
      <c r="B6174" s="261" t="s">
        <v>953</v>
      </c>
      <c r="C6174" s="280" t="s">
        <v>2239</v>
      </c>
      <c r="D6174" s="261" t="s">
        <v>47</v>
      </c>
      <c r="E6174" s="261" t="s">
        <v>2240</v>
      </c>
      <c r="F6174" s="385" t="s">
        <v>4041</v>
      </c>
      <c r="G6174" s="385"/>
      <c r="H6174" s="279" t="s">
        <v>950</v>
      </c>
      <c r="I6174" s="282">
        <v>1</v>
      </c>
      <c r="J6174" s="281">
        <v>7.16</v>
      </c>
      <c r="K6174" s="281">
        <v>7.16</v>
      </c>
    </row>
    <row r="6175" spans="2:11" ht="15" customHeight="1" x14ac:dyDescent="0.2">
      <c r="B6175" s="263"/>
      <c r="C6175" s="263"/>
      <c r="D6175" s="263"/>
      <c r="E6175" s="263"/>
      <c r="F6175" s="263" t="s">
        <v>924</v>
      </c>
      <c r="G6175" s="289">
        <v>28.71</v>
      </c>
      <c r="H6175" s="263" t="s">
        <v>925</v>
      </c>
      <c r="I6175" s="289">
        <v>0</v>
      </c>
      <c r="J6175" s="263" t="s">
        <v>926</v>
      </c>
      <c r="K6175" s="289">
        <v>28.71</v>
      </c>
    </row>
    <row r="6176" spans="2:11" ht="15" customHeight="1" thickBot="1" x14ac:dyDescent="0.25">
      <c r="B6176" s="263"/>
      <c r="C6176" s="263"/>
      <c r="D6176" s="263"/>
      <c r="E6176" s="263"/>
      <c r="F6176" s="263" t="s">
        <v>927</v>
      </c>
      <c r="G6176" s="289">
        <v>31.54</v>
      </c>
      <c r="H6176" s="263"/>
      <c r="I6176" s="386" t="s">
        <v>928</v>
      </c>
      <c r="J6176" s="386"/>
      <c r="K6176" s="289">
        <v>183.11</v>
      </c>
    </row>
    <row r="6177" spans="2:11" ht="15" customHeight="1" thickTop="1" x14ac:dyDescent="0.2">
      <c r="B6177" s="278"/>
      <c r="C6177" s="278"/>
      <c r="D6177" s="278"/>
      <c r="E6177" s="278"/>
      <c r="F6177" s="278"/>
      <c r="G6177" s="278"/>
      <c r="H6177" s="278"/>
      <c r="I6177" s="278"/>
      <c r="J6177" s="278"/>
      <c r="K6177" s="278"/>
    </row>
    <row r="6178" spans="2:11" ht="15" customHeight="1" x14ac:dyDescent="0.2">
      <c r="B6178" s="259"/>
      <c r="C6178" s="267" t="s">
        <v>24</v>
      </c>
      <c r="D6178" s="259" t="s">
        <v>25</v>
      </c>
      <c r="E6178" s="259" t="s">
        <v>26</v>
      </c>
      <c r="F6178" s="387" t="s">
        <v>917</v>
      </c>
      <c r="G6178" s="387"/>
      <c r="H6178" s="271" t="s">
        <v>27</v>
      </c>
      <c r="I6178" s="267" t="s">
        <v>28</v>
      </c>
      <c r="J6178" s="267" t="s">
        <v>29</v>
      </c>
      <c r="K6178" s="267" t="s">
        <v>30</v>
      </c>
    </row>
    <row r="6179" spans="2:11" ht="15" customHeight="1" x14ac:dyDescent="0.2">
      <c r="B6179" s="260" t="s">
        <v>918</v>
      </c>
      <c r="C6179" s="275" t="s">
        <v>2241</v>
      </c>
      <c r="D6179" s="260" t="s">
        <v>47</v>
      </c>
      <c r="E6179" s="260" t="s">
        <v>2242</v>
      </c>
      <c r="F6179" s="388" t="s">
        <v>4041</v>
      </c>
      <c r="G6179" s="388"/>
      <c r="H6179" s="274" t="s">
        <v>950</v>
      </c>
      <c r="I6179" s="277">
        <v>1</v>
      </c>
      <c r="J6179" s="276">
        <v>27.1</v>
      </c>
      <c r="K6179" s="276">
        <v>27.1</v>
      </c>
    </row>
    <row r="6180" spans="2:11" ht="15" customHeight="1" x14ac:dyDescent="0.2">
      <c r="B6180" s="262" t="s">
        <v>919</v>
      </c>
      <c r="C6180" s="284" t="s">
        <v>2247</v>
      </c>
      <c r="D6180" s="262" t="s">
        <v>47</v>
      </c>
      <c r="E6180" s="262" t="s">
        <v>2970</v>
      </c>
      <c r="F6180" s="389" t="s">
        <v>4042</v>
      </c>
      <c r="G6180" s="389"/>
      <c r="H6180" s="283" t="s">
        <v>49</v>
      </c>
      <c r="I6180" s="286">
        <v>5.5999999999999999E-5</v>
      </c>
      <c r="J6180" s="285">
        <v>484085.33</v>
      </c>
      <c r="K6180" s="285">
        <v>27.1</v>
      </c>
    </row>
    <row r="6181" spans="2:11" ht="15" customHeight="1" x14ac:dyDescent="0.2">
      <c r="B6181" s="263"/>
      <c r="C6181" s="263"/>
      <c r="D6181" s="263"/>
      <c r="E6181" s="263"/>
      <c r="F6181" s="263" t="s">
        <v>924</v>
      </c>
      <c r="G6181" s="289">
        <v>0</v>
      </c>
      <c r="H6181" s="263" t="s">
        <v>925</v>
      </c>
      <c r="I6181" s="289">
        <v>0</v>
      </c>
      <c r="J6181" s="263" t="s">
        <v>926</v>
      </c>
      <c r="K6181" s="289">
        <v>0</v>
      </c>
    </row>
    <row r="6182" spans="2:11" ht="15" customHeight="1" thickBot="1" x14ac:dyDescent="0.25">
      <c r="B6182" s="263"/>
      <c r="C6182" s="263"/>
      <c r="D6182" s="263"/>
      <c r="E6182" s="263"/>
      <c r="F6182" s="263" t="s">
        <v>927</v>
      </c>
      <c r="G6182" s="289">
        <v>5.63</v>
      </c>
      <c r="H6182" s="263"/>
      <c r="I6182" s="386" t="s">
        <v>928</v>
      </c>
      <c r="J6182" s="386"/>
      <c r="K6182" s="289">
        <v>32.729999999999997</v>
      </c>
    </row>
    <row r="6183" spans="2:11" ht="15" customHeight="1" thickTop="1" x14ac:dyDescent="0.2">
      <c r="B6183" s="278"/>
      <c r="C6183" s="278"/>
      <c r="D6183" s="278"/>
      <c r="E6183" s="278"/>
      <c r="F6183" s="278"/>
      <c r="G6183" s="278"/>
      <c r="H6183" s="278"/>
      <c r="I6183" s="278"/>
      <c r="J6183" s="278"/>
      <c r="K6183" s="278"/>
    </row>
    <row r="6184" spans="2:11" ht="15" customHeight="1" x14ac:dyDescent="0.2">
      <c r="B6184" s="259"/>
      <c r="C6184" s="267" t="s">
        <v>24</v>
      </c>
      <c r="D6184" s="259" t="s">
        <v>25</v>
      </c>
      <c r="E6184" s="259" t="s">
        <v>26</v>
      </c>
      <c r="F6184" s="387" t="s">
        <v>917</v>
      </c>
      <c r="G6184" s="387"/>
      <c r="H6184" s="271" t="s">
        <v>27</v>
      </c>
      <c r="I6184" s="267" t="s">
        <v>28</v>
      </c>
      <c r="J6184" s="267" t="s">
        <v>29</v>
      </c>
      <c r="K6184" s="267" t="s">
        <v>30</v>
      </c>
    </row>
    <row r="6185" spans="2:11" ht="15" customHeight="1" x14ac:dyDescent="0.2">
      <c r="B6185" s="260" t="s">
        <v>918</v>
      </c>
      <c r="C6185" s="275" t="s">
        <v>2239</v>
      </c>
      <c r="D6185" s="260" t="s">
        <v>47</v>
      </c>
      <c r="E6185" s="260" t="s">
        <v>2240</v>
      </c>
      <c r="F6185" s="388" t="s">
        <v>4041</v>
      </c>
      <c r="G6185" s="388"/>
      <c r="H6185" s="274" t="s">
        <v>950</v>
      </c>
      <c r="I6185" s="277">
        <v>1</v>
      </c>
      <c r="J6185" s="276">
        <v>7.16</v>
      </c>
      <c r="K6185" s="276">
        <v>7.16</v>
      </c>
    </row>
    <row r="6186" spans="2:11" ht="15" customHeight="1" x14ac:dyDescent="0.2">
      <c r="B6186" s="262" t="s">
        <v>919</v>
      </c>
      <c r="C6186" s="284" t="s">
        <v>2247</v>
      </c>
      <c r="D6186" s="262" t="s">
        <v>47</v>
      </c>
      <c r="E6186" s="262" t="s">
        <v>2970</v>
      </c>
      <c r="F6186" s="389" t="s">
        <v>4042</v>
      </c>
      <c r="G6186" s="389"/>
      <c r="H6186" s="283" t="s">
        <v>49</v>
      </c>
      <c r="I6186" s="286">
        <v>1.4800000000000001E-5</v>
      </c>
      <c r="J6186" s="285">
        <v>484085.33</v>
      </c>
      <c r="K6186" s="285">
        <v>7.16</v>
      </c>
    </row>
    <row r="6187" spans="2:11" ht="15" customHeight="1" x14ac:dyDescent="0.2">
      <c r="B6187" s="263"/>
      <c r="C6187" s="263"/>
      <c r="D6187" s="263"/>
      <c r="E6187" s="263"/>
      <c r="F6187" s="263" t="s">
        <v>924</v>
      </c>
      <c r="G6187" s="289">
        <v>0</v>
      </c>
      <c r="H6187" s="263" t="s">
        <v>925</v>
      </c>
      <c r="I6187" s="289">
        <v>0</v>
      </c>
      <c r="J6187" s="263" t="s">
        <v>926</v>
      </c>
      <c r="K6187" s="289">
        <v>0</v>
      </c>
    </row>
    <row r="6188" spans="2:11" ht="15" customHeight="1" thickBot="1" x14ac:dyDescent="0.25">
      <c r="B6188" s="263"/>
      <c r="C6188" s="263"/>
      <c r="D6188" s="263"/>
      <c r="E6188" s="263"/>
      <c r="F6188" s="263" t="s">
        <v>927</v>
      </c>
      <c r="G6188" s="289">
        <v>1.48</v>
      </c>
      <c r="H6188" s="263"/>
      <c r="I6188" s="386" t="s">
        <v>928</v>
      </c>
      <c r="J6188" s="386"/>
      <c r="K6188" s="289">
        <v>8.64</v>
      </c>
    </row>
    <row r="6189" spans="2:11" ht="15" customHeight="1" thickTop="1" x14ac:dyDescent="0.2">
      <c r="B6189" s="278"/>
      <c r="C6189" s="278"/>
      <c r="D6189" s="278"/>
      <c r="E6189" s="278"/>
      <c r="F6189" s="278"/>
      <c r="G6189" s="278"/>
      <c r="H6189" s="278"/>
      <c r="I6189" s="278"/>
      <c r="J6189" s="278"/>
      <c r="K6189" s="278"/>
    </row>
    <row r="6190" spans="2:11" ht="15" customHeight="1" x14ac:dyDescent="0.2">
      <c r="B6190" s="259"/>
      <c r="C6190" s="267" t="s">
        <v>24</v>
      </c>
      <c r="D6190" s="259" t="s">
        <v>25</v>
      </c>
      <c r="E6190" s="259" t="s">
        <v>26</v>
      </c>
      <c r="F6190" s="387" t="s">
        <v>917</v>
      </c>
      <c r="G6190" s="387"/>
      <c r="H6190" s="271" t="s">
        <v>27</v>
      </c>
      <c r="I6190" s="267" t="s">
        <v>28</v>
      </c>
      <c r="J6190" s="267" t="s">
        <v>29</v>
      </c>
      <c r="K6190" s="267" t="s">
        <v>30</v>
      </c>
    </row>
    <row r="6191" spans="2:11" ht="15" customHeight="1" x14ac:dyDescent="0.2">
      <c r="B6191" s="260" t="s">
        <v>918</v>
      </c>
      <c r="C6191" s="275" t="s">
        <v>2245</v>
      </c>
      <c r="D6191" s="260" t="s">
        <v>47</v>
      </c>
      <c r="E6191" s="260" t="s">
        <v>2246</v>
      </c>
      <c r="F6191" s="388" t="s">
        <v>4041</v>
      </c>
      <c r="G6191" s="388"/>
      <c r="H6191" s="274" t="s">
        <v>950</v>
      </c>
      <c r="I6191" s="277">
        <v>1</v>
      </c>
      <c r="J6191" s="276">
        <v>33.880000000000003</v>
      </c>
      <c r="K6191" s="276">
        <v>33.880000000000003</v>
      </c>
    </row>
    <row r="6192" spans="2:11" ht="15" customHeight="1" x14ac:dyDescent="0.2">
      <c r="B6192" s="262" t="s">
        <v>919</v>
      </c>
      <c r="C6192" s="284" t="s">
        <v>2247</v>
      </c>
      <c r="D6192" s="262" t="s">
        <v>47</v>
      </c>
      <c r="E6192" s="262" t="s">
        <v>2970</v>
      </c>
      <c r="F6192" s="389" t="s">
        <v>4042</v>
      </c>
      <c r="G6192" s="389"/>
      <c r="H6192" s="283" t="s">
        <v>49</v>
      </c>
      <c r="I6192" s="286">
        <v>6.9999999999999994E-5</v>
      </c>
      <c r="J6192" s="285">
        <v>484085.33</v>
      </c>
      <c r="K6192" s="285">
        <v>33.880000000000003</v>
      </c>
    </row>
    <row r="6193" spans="2:11" ht="15" customHeight="1" x14ac:dyDescent="0.2">
      <c r="B6193" s="263"/>
      <c r="C6193" s="263"/>
      <c r="D6193" s="263"/>
      <c r="E6193" s="263"/>
      <c r="F6193" s="263" t="s">
        <v>924</v>
      </c>
      <c r="G6193" s="289">
        <v>0</v>
      </c>
      <c r="H6193" s="263" t="s">
        <v>925</v>
      </c>
      <c r="I6193" s="289">
        <v>0</v>
      </c>
      <c r="J6193" s="263" t="s">
        <v>926</v>
      </c>
      <c r="K6193" s="289">
        <v>0</v>
      </c>
    </row>
    <row r="6194" spans="2:11" ht="15" customHeight="1" thickBot="1" x14ac:dyDescent="0.25">
      <c r="B6194" s="263"/>
      <c r="C6194" s="263"/>
      <c r="D6194" s="263"/>
      <c r="E6194" s="263"/>
      <c r="F6194" s="263" t="s">
        <v>927</v>
      </c>
      <c r="G6194" s="289">
        <v>7.05</v>
      </c>
      <c r="H6194" s="263"/>
      <c r="I6194" s="386" t="s">
        <v>928</v>
      </c>
      <c r="J6194" s="386"/>
      <c r="K6194" s="289">
        <v>40.93</v>
      </c>
    </row>
    <row r="6195" spans="2:11" ht="15" customHeight="1" thickTop="1" x14ac:dyDescent="0.2">
      <c r="B6195" s="278"/>
      <c r="C6195" s="278"/>
      <c r="D6195" s="278"/>
      <c r="E6195" s="278"/>
      <c r="F6195" s="278"/>
      <c r="G6195" s="278"/>
      <c r="H6195" s="278"/>
      <c r="I6195" s="278"/>
      <c r="J6195" s="278"/>
      <c r="K6195" s="278"/>
    </row>
    <row r="6196" spans="2:11" ht="15" customHeight="1" x14ac:dyDescent="0.2">
      <c r="B6196" s="259"/>
      <c r="C6196" s="267" t="s">
        <v>24</v>
      </c>
      <c r="D6196" s="259" t="s">
        <v>25</v>
      </c>
      <c r="E6196" s="259" t="s">
        <v>26</v>
      </c>
      <c r="F6196" s="387" t="s">
        <v>917</v>
      </c>
      <c r="G6196" s="387"/>
      <c r="H6196" s="271" t="s">
        <v>27</v>
      </c>
      <c r="I6196" s="267" t="s">
        <v>28</v>
      </c>
      <c r="J6196" s="267" t="s">
        <v>29</v>
      </c>
      <c r="K6196" s="267" t="s">
        <v>30</v>
      </c>
    </row>
    <row r="6197" spans="2:11" ht="15" customHeight="1" x14ac:dyDescent="0.2">
      <c r="B6197" s="260" t="s">
        <v>918</v>
      </c>
      <c r="C6197" s="275" t="s">
        <v>2243</v>
      </c>
      <c r="D6197" s="260" t="s">
        <v>47</v>
      </c>
      <c r="E6197" s="260" t="s">
        <v>2244</v>
      </c>
      <c r="F6197" s="388" t="s">
        <v>4041</v>
      </c>
      <c r="G6197" s="388"/>
      <c r="H6197" s="274" t="s">
        <v>950</v>
      </c>
      <c r="I6197" s="277">
        <v>1</v>
      </c>
      <c r="J6197" s="276">
        <v>51.69</v>
      </c>
      <c r="K6197" s="276">
        <v>51.69</v>
      </c>
    </row>
    <row r="6198" spans="2:11" ht="15" customHeight="1" x14ac:dyDescent="0.2">
      <c r="B6198" s="262" t="s">
        <v>919</v>
      </c>
      <c r="C6198" s="284" t="s">
        <v>1994</v>
      </c>
      <c r="D6198" s="262" t="s">
        <v>47</v>
      </c>
      <c r="E6198" s="262" t="s">
        <v>1995</v>
      </c>
      <c r="F6198" s="389" t="s">
        <v>923</v>
      </c>
      <c r="G6198" s="389"/>
      <c r="H6198" s="283" t="s">
        <v>1075</v>
      </c>
      <c r="I6198" s="286">
        <v>8.5299999999999994</v>
      </c>
      <c r="J6198" s="285">
        <v>6.06</v>
      </c>
      <c r="K6198" s="285">
        <v>51.69</v>
      </c>
    </row>
    <row r="6199" spans="2:11" ht="15" customHeight="1" x14ac:dyDescent="0.2">
      <c r="B6199" s="263"/>
      <c r="C6199" s="263"/>
      <c r="D6199" s="263"/>
      <c r="E6199" s="263"/>
      <c r="F6199" s="263" t="s">
        <v>924</v>
      </c>
      <c r="G6199" s="289">
        <v>0</v>
      </c>
      <c r="H6199" s="263" t="s">
        <v>925</v>
      </c>
      <c r="I6199" s="289">
        <v>0</v>
      </c>
      <c r="J6199" s="263" t="s">
        <v>926</v>
      </c>
      <c r="K6199" s="289">
        <v>0</v>
      </c>
    </row>
    <row r="6200" spans="2:11" ht="15" customHeight="1" thickBot="1" x14ac:dyDescent="0.25">
      <c r="B6200" s="263"/>
      <c r="C6200" s="263"/>
      <c r="D6200" s="263"/>
      <c r="E6200" s="263"/>
      <c r="F6200" s="263" t="s">
        <v>927</v>
      </c>
      <c r="G6200" s="289">
        <v>10.75</v>
      </c>
      <c r="H6200" s="263"/>
      <c r="I6200" s="386" t="s">
        <v>928</v>
      </c>
      <c r="J6200" s="386"/>
      <c r="K6200" s="289">
        <v>62.44</v>
      </c>
    </row>
    <row r="6201" spans="2:11" ht="15" customHeight="1" thickTop="1" x14ac:dyDescent="0.2">
      <c r="B6201" s="278"/>
      <c r="C6201" s="278"/>
      <c r="D6201" s="278"/>
      <c r="E6201" s="278"/>
      <c r="F6201" s="278"/>
      <c r="G6201" s="278"/>
      <c r="H6201" s="278"/>
      <c r="I6201" s="278"/>
      <c r="J6201" s="278"/>
      <c r="K6201" s="278"/>
    </row>
    <row r="6202" spans="2:11" ht="15" customHeight="1" x14ac:dyDescent="0.2">
      <c r="B6202" s="259"/>
      <c r="C6202" s="267" t="s">
        <v>24</v>
      </c>
      <c r="D6202" s="259" t="s">
        <v>25</v>
      </c>
      <c r="E6202" s="259" t="s">
        <v>26</v>
      </c>
      <c r="F6202" s="387" t="s">
        <v>917</v>
      </c>
      <c r="G6202" s="387"/>
      <c r="H6202" s="271" t="s">
        <v>27</v>
      </c>
      <c r="I6202" s="267" t="s">
        <v>28</v>
      </c>
      <c r="J6202" s="267" t="s">
        <v>29</v>
      </c>
      <c r="K6202" s="267" t="s">
        <v>30</v>
      </c>
    </row>
    <row r="6203" spans="2:11" ht="15" customHeight="1" x14ac:dyDescent="0.2">
      <c r="B6203" s="260" t="s">
        <v>918</v>
      </c>
      <c r="C6203" s="275" t="s">
        <v>1039</v>
      </c>
      <c r="D6203" s="260" t="s">
        <v>47</v>
      </c>
      <c r="E6203" s="260" t="s">
        <v>1040</v>
      </c>
      <c r="F6203" s="388" t="s">
        <v>3985</v>
      </c>
      <c r="G6203" s="388"/>
      <c r="H6203" s="274" t="s">
        <v>1041</v>
      </c>
      <c r="I6203" s="277">
        <v>1</v>
      </c>
      <c r="J6203" s="276">
        <v>31.77</v>
      </c>
      <c r="K6203" s="276">
        <v>31.77</v>
      </c>
    </row>
    <row r="6204" spans="2:11" ht="15" customHeight="1" x14ac:dyDescent="0.2">
      <c r="B6204" s="261" t="s">
        <v>953</v>
      </c>
      <c r="C6204" s="280" t="s">
        <v>2248</v>
      </c>
      <c r="D6204" s="261" t="s">
        <v>47</v>
      </c>
      <c r="E6204" s="261" t="s">
        <v>2249</v>
      </c>
      <c r="F6204" s="385" t="s">
        <v>4041</v>
      </c>
      <c r="G6204" s="385"/>
      <c r="H6204" s="279" t="s">
        <v>950</v>
      </c>
      <c r="I6204" s="282">
        <v>1</v>
      </c>
      <c r="J6204" s="281">
        <v>0.1</v>
      </c>
      <c r="K6204" s="281">
        <v>0.1</v>
      </c>
    </row>
    <row r="6205" spans="2:11" ht="15" customHeight="1" x14ac:dyDescent="0.2">
      <c r="B6205" s="261" t="s">
        <v>953</v>
      </c>
      <c r="C6205" s="280" t="s">
        <v>2005</v>
      </c>
      <c r="D6205" s="261" t="s">
        <v>47</v>
      </c>
      <c r="E6205" s="261" t="s">
        <v>2006</v>
      </c>
      <c r="F6205" s="385" t="s">
        <v>3970</v>
      </c>
      <c r="G6205" s="385"/>
      <c r="H6205" s="279" t="s">
        <v>950</v>
      </c>
      <c r="I6205" s="282">
        <v>1</v>
      </c>
      <c r="J6205" s="281">
        <v>31.65</v>
      </c>
      <c r="K6205" s="281">
        <v>31.65</v>
      </c>
    </row>
    <row r="6206" spans="2:11" ht="15" customHeight="1" x14ac:dyDescent="0.2">
      <c r="B6206" s="261" t="s">
        <v>953</v>
      </c>
      <c r="C6206" s="280" t="s">
        <v>2250</v>
      </c>
      <c r="D6206" s="261" t="s">
        <v>47</v>
      </c>
      <c r="E6206" s="261" t="s">
        <v>2251</v>
      </c>
      <c r="F6206" s="385" t="s">
        <v>4041</v>
      </c>
      <c r="G6206" s="385"/>
      <c r="H6206" s="279" t="s">
        <v>950</v>
      </c>
      <c r="I6206" s="282">
        <v>1</v>
      </c>
      <c r="J6206" s="281">
        <v>0.02</v>
      </c>
      <c r="K6206" s="281">
        <v>0.02</v>
      </c>
    </row>
    <row r="6207" spans="2:11" ht="15" customHeight="1" x14ac:dyDescent="0.2">
      <c r="B6207" s="263"/>
      <c r="C6207" s="263"/>
      <c r="D6207" s="263"/>
      <c r="E6207" s="263"/>
      <c r="F6207" s="263" t="s">
        <v>924</v>
      </c>
      <c r="G6207" s="289">
        <v>28.62</v>
      </c>
      <c r="H6207" s="263" t="s">
        <v>925</v>
      </c>
      <c r="I6207" s="289">
        <v>0</v>
      </c>
      <c r="J6207" s="263" t="s">
        <v>926</v>
      </c>
      <c r="K6207" s="289">
        <v>28.62</v>
      </c>
    </row>
    <row r="6208" spans="2:11" ht="15" customHeight="1" thickBot="1" x14ac:dyDescent="0.25">
      <c r="B6208" s="263"/>
      <c r="C6208" s="263"/>
      <c r="D6208" s="263"/>
      <c r="E6208" s="263"/>
      <c r="F6208" s="263" t="s">
        <v>927</v>
      </c>
      <c r="G6208" s="289">
        <v>6.61</v>
      </c>
      <c r="H6208" s="263"/>
      <c r="I6208" s="386" t="s">
        <v>928</v>
      </c>
      <c r="J6208" s="386"/>
      <c r="K6208" s="289">
        <v>38.380000000000003</v>
      </c>
    </row>
    <row r="6209" spans="2:11" ht="15" customHeight="1" thickTop="1" x14ac:dyDescent="0.2">
      <c r="B6209" s="278"/>
      <c r="C6209" s="278"/>
      <c r="D6209" s="278"/>
      <c r="E6209" s="278"/>
      <c r="F6209" s="278"/>
      <c r="G6209" s="278"/>
      <c r="H6209" s="278"/>
      <c r="I6209" s="278"/>
      <c r="J6209" s="278"/>
      <c r="K6209" s="278"/>
    </row>
    <row r="6210" spans="2:11" ht="15" customHeight="1" x14ac:dyDescent="0.2">
      <c r="B6210" s="259"/>
      <c r="C6210" s="267" t="s">
        <v>24</v>
      </c>
      <c r="D6210" s="259" t="s">
        <v>25</v>
      </c>
      <c r="E6210" s="259" t="s">
        <v>26</v>
      </c>
      <c r="F6210" s="387" t="s">
        <v>917</v>
      </c>
      <c r="G6210" s="387"/>
      <c r="H6210" s="271" t="s">
        <v>27</v>
      </c>
      <c r="I6210" s="267" t="s">
        <v>28</v>
      </c>
      <c r="J6210" s="267" t="s">
        <v>29</v>
      </c>
      <c r="K6210" s="267" t="s">
        <v>30</v>
      </c>
    </row>
    <row r="6211" spans="2:11" ht="15" customHeight="1" x14ac:dyDescent="0.2">
      <c r="B6211" s="260" t="s">
        <v>918</v>
      </c>
      <c r="C6211" s="275" t="s">
        <v>1033</v>
      </c>
      <c r="D6211" s="260" t="s">
        <v>47</v>
      </c>
      <c r="E6211" s="260" t="s">
        <v>1034</v>
      </c>
      <c r="F6211" s="388" t="s">
        <v>3985</v>
      </c>
      <c r="G6211" s="388"/>
      <c r="H6211" s="274" t="s">
        <v>1035</v>
      </c>
      <c r="I6211" s="277">
        <v>1</v>
      </c>
      <c r="J6211" s="276">
        <v>32.840000000000003</v>
      </c>
      <c r="K6211" s="276">
        <v>32.840000000000003</v>
      </c>
    </row>
    <row r="6212" spans="2:11" ht="15" customHeight="1" x14ac:dyDescent="0.2">
      <c r="B6212" s="261" t="s">
        <v>953</v>
      </c>
      <c r="C6212" s="280" t="s">
        <v>2248</v>
      </c>
      <c r="D6212" s="261" t="s">
        <v>47</v>
      </c>
      <c r="E6212" s="261" t="s">
        <v>2249</v>
      </c>
      <c r="F6212" s="385" t="s">
        <v>4041</v>
      </c>
      <c r="G6212" s="385"/>
      <c r="H6212" s="279" t="s">
        <v>950</v>
      </c>
      <c r="I6212" s="282">
        <v>1</v>
      </c>
      <c r="J6212" s="281">
        <v>0.1</v>
      </c>
      <c r="K6212" s="281">
        <v>0.1</v>
      </c>
    </row>
    <row r="6213" spans="2:11" ht="15" customHeight="1" x14ac:dyDescent="0.2">
      <c r="B6213" s="261" t="s">
        <v>953</v>
      </c>
      <c r="C6213" s="280" t="s">
        <v>2250</v>
      </c>
      <c r="D6213" s="261" t="s">
        <v>47</v>
      </c>
      <c r="E6213" s="261" t="s">
        <v>2251</v>
      </c>
      <c r="F6213" s="385" t="s">
        <v>4041</v>
      </c>
      <c r="G6213" s="385"/>
      <c r="H6213" s="279" t="s">
        <v>950</v>
      </c>
      <c r="I6213" s="282">
        <v>1</v>
      </c>
      <c r="J6213" s="281">
        <v>0.02</v>
      </c>
      <c r="K6213" s="281">
        <v>0.02</v>
      </c>
    </row>
    <row r="6214" spans="2:11" ht="15" customHeight="1" x14ac:dyDescent="0.2">
      <c r="B6214" s="261" t="s">
        <v>953</v>
      </c>
      <c r="C6214" s="280" t="s">
        <v>2252</v>
      </c>
      <c r="D6214" s="261" t="s">
        <v>47</v>
      </c>
      <c r="E6214" s="261" t="s">
        <v>2253</v>
      </c>
      <c r="F6214" s="385" t="s">
        <v>4041</v>
      </c>
      <c r="G6214" s="385"/>
      <c r="H6214" s="279" t="s">
        <v>950</v>
      </c>
      <c r="I6214" s="282">
        <v>1</v>
      </c>
      <c r="J6214" s="281">
        <v>7.0000000000000007E-2</v>
      </c>
      <c r="K6214" s="281">
        <v>7.0000000000000007E-2</v>
      </c>
    </row>
    <row r="6215" spans="2:11" ht="15" customHeight="1" x14ac:dyDescent="0.2">
      <c r="B6215" s="261" t="s">
        <v>953</v>
      </c>
      <c r="C6215" s="280" t="s">
        <v>2254</v>
      </c>
      <c r="D6215" s="261" t="s">
        <v>47</v>
      </c>
      <c r="E6215" s="261" t="s">
        <v>2255</v>
      </c>
      <c r="F6215" s="385" t="s">
        <v>4041</v>
      </c>
      <c r="G6215" s="385"/>
      <c r="H6215" s="279" t="s">
        <v>950</v>
      </c>
      <c r="I6215" s="282">
        <v>1</v>
      </c>
      <c r="J6215" s="281">
        <v>1</v>
      </c>
      <c r="K6215" s="281">
        <v>1</v>
      </c>
    </row>
    <row r="6216" spans="2:11" ht="15" customHeight="1" x14ac:dyDescent="0.2">
      <c r="B6216" s="261" t="s">
        <v>953</v>
      </c>
      <c r="C6216" s="280" t="s">
        <v>2005</v>
      </c>
      <c r="D6216" s="261" t="s">
        <v>47</v>
      </c>
      <c r="E6216" s="261" t="s">
        <v>2006</v>
      </c>
      <c r="F6216" s="385" t="s">
        <v>3970</v>
      </c>
      <c r="G6216" s="385"/>
      <c r="H6216" s="279" t="s">
        <v>950</v>
      </c>
      <c r="I6216" s="282">
        <v>1</v>
      </c>
      <c r="J6216" s="281">
        <v>31.65</v>
      </c>
      <c r="K6216" s="281">
        <v>31.65</v>
      </c>
    </row>
    <row r="6217" spans="2:11" ht="15" customHeight="1" x14ac:dyDescent="0.2">
      <c r="B6217" s="263"/>
      <c r="C6217" s="263"/>
      <c r="D6217" s="263"/>
      <c r="E6217" s="263"/>
      <c r="F6217" s="263" t="s">
        <v>924</v>
      </c>
      <c r="G6217" s="289">
        <v>28.62</v>
      </c>
      <c r="H6217" s="263" t="s">
        <v>925</v>
      </c>
      <c r="I6217" s="289">
        <v>0</v>
      </c>
      <c r="J6217" s="263" t="s">
        <v>926</v>
      </c>
      <c r="K6217" s="289">
        <v>28.62</v>
      </c>
    </row>
    <row r="6218" spans="2:11" ht="15" customHeight="1" thickBot="1" x14ac:dyDescent="0.25">
      <c r="B6218" s="263"/>
      <c r="C6218" s="263"/>
      <c r="D6218" s="263"/>
      <c r="E6218" s="263"/>
      <c r="F6218" s="263" t="s">
        <v>927</v>
      </c>
      <c r="G6218" s="289">
        <v>6.83</v>
      </c>
      <c r="H6218" s="263"/>
      <c r="I6218" s="386" t="s">
        <v>928</v>
      </c>
      <c r="J6218" s="386"/>
      <c r="K6218" s="289">
        <v>39.67</v>
      </c>
    </row>
    <row r="6219" spans="2:11" ht="15" customHeight="1" thickTop="1" x14ac:dyDescent="0.2">
      <c r="B6219" s="278"/>
      <c r="C6219" s="278"/>
      <c r="D6219" s="278"/>
      <c r="E6219" s="278"/>
      <c r="F6219" s="278"/>
      <c r="G6219" s="278"/>
      <c r="H6219" s="278"/>
      <c r="I6219" s="278"/>
      <c r="J6219" s="278"/>
      <c r="K6219" s="278"/>
    </row>
    <row r="6220" spans="2:11" ht="15" customHeight="1" x14ac:dyDescent="0.2">
      <c r="B6220" s="259"/>
      <c r="C6220" s="267" t="s">
        <v>24</v>
      </c>
      <c r="D6220" s="259" t="s">
        <v>25</v>
      </c>
      <c r="E6220" s="259" t="s">
        <v>26</v>
      </c>
      <c r="F6220" s="387" t="s">
        <v>917</v>
      </c>
      <c r="G6220" s="387"/>
      <c r="H6220" s="271" t="s">
        <v>27</v>
      </c>
      <c r="I6220" s="267" t="s">
        <v>28</v>
      </c>
      <c r="J6220" s="267" t="s">
        <v>29</v>
      </c>
      <c r="K6220" s="267" t="s">
        <v>30</v>
      </c>
    </row>
    <row r="6221" spans="2:11" ht="15" customHeight="1" x14ac:dyDescent="0.2">
      <c r="B6221" s="260" t="s">
        <v>918</v>
      </c>
      <c r="C6221" s="275" t="s">
        <v>2248</v>
      </c>
      <c r="D6221" s="260" t="s">
        <v>47</v>
      </c>
      <c r="E6221" s="260" t="s">
        <v>2249</v>
      </c>
      <c r="F6221" s="388" t="s">
        <v>4041</v>
      </c>
      <c r="G6221" s="388"/>
      <c r="H6221" s="274" t="s">
        <v>950</v>
      </c>
      <c r="I6221" s="277">
        <v>1</v>
      </c>
      <c r="J6221" s="276">
        <v>0.1</v>
      </c>
      <c r="K6221" s="276">
        <v>0.1</v>
      </c>
    </row>
    <row r="6222" spans="2:11" ht="15" customHeight="1" x14ac:dyDescent="0.2">
      <c r="B6222" s="262" t="s">
        <v>919</v>
      </c>
      <c r="C6222" s="284" t="s">
        <v>2256</v>
      </c>
      <c r="D6222" s="262" t="s">
        <v>47</v>
      </c>
      <c r="E6222" s="262" t="s">
        <v>2257</v>
      </c>
      <c r="F6222" s="389" t="s">
        <v>4042</v>
      </c>
      <c r="G6222" s="389"/>
      <c r="H6222" s="283" t="s">
        <v>49</v>
      </c>
      <c r="I6222" s="286">
        <v>7.2000000000000002E-5</v>
      </c>
      <c r="J6222" s="285">
        <v>1519.62</v>
      </c>
      <c r="K6222" s="285">
        <v>0.1</v>
      </c>
    </row>
    <row r="6223" spans="2:11" ht="15" customHeight="1" x14ac:dyDescent="0.2">
      <c r="B6223" s="263"/>
      <c r="C6223" s="263"/>
      <c r="D6223" s="263"/>
      <c r="E6223" s="263"/>
      <c r="F6223" s="263" t="s">
        <v>924</v>
      </c>
      <c r="G6223" s="289">
        <v>0</v>
      </c>
      <c r="H6223" s="263" t="s">
        <v>925</v>
      </c>
      <c r="I6223" s="289">
        <v>0</v>
      </c>
      <c r="J6223" s="263" t="s">
        <v>926</v>
      </c>
      <c r="K6223" s="289">
        <v>0</v>
      </c>
    </row>
    <row r="6224" spans="2:11" ht="15" customHeight="1" thickBot="1" x14ac:dyDescent="0.25">
      <c r="B6224" s="263"/>
      <c r="C6224" s="263"/>
      <c r="D6224" s="263"/>
      <c r="E6224" s="263"/>
      <c r="F6224" s="263" t="s">
        <v>927</v>
      </c>
      <c r="G6224" s="289">
        <v>0.02</v>
      </c>
      <c r="H6224" s="263"/>
      <c r="I6224" s="386" t="s">
        <v>928</v>
      </c>
      <c r="J6224" s="386"/>
      <c r="K6224" s="289">
        <v>0.12</v>
      </c>
    </row>
    <row r="6225" spans="2:11" ht="15" customHeight="1" thickTop="1" x14ac:dyDescent="0.2">
      <c r="B6225" s="278"/>
      <c r="C6225" s="278"/>
      <c r="D6225" s="278"/>
      <c r="E6225" s="278"/>
      <c r="F6225" s="278"/>
      <c r="G6225" s="278"/>
      <c r="H6225" s="278"/>
      <c r="I6225" s="278"/>
      <c r="J6225" s="278"/>
      <c r="K6225" s="278"/>
    </row>
    <row r="6226" spans="2:11" ht="15" customHeight="1" x14ac:dyDescent="0.2">
      <c r="B6226" s="259"/>
      <c r="C6226" s="267" t="s">
        <v>24</v>
      </c>
      <c r="D6226" s="259" t="s">
        <v>25</v>
      </c>
      <c r="E6226" s="259" t="s">
        <v>26</v>
      </c>
      <c r="F6226" s="387" t="s">
        <v>917</v>
      </c>
      <c r="G6226" s="387"/>
      <c r="H6226" s="271" t="s">
        <v>27</v>
      </c>
      <c r="I6226" s="267" t="s">
        <v>28</v>
      </c>
      <c r="J6226" s="267" t="s">
        <v>29</v>
      </c>
      <c r="K6226" s="267" t="s">
        <v>30</v>
      </c>
    </row>
    <row r="6227" spans="2:11" ht="15" customHeight="1" x14ac:dyDescent="0.2">
      <c r="B6227" s="260" t="s">
        <v>918</v>
      </c>
      <c r="C6227" s="275" t="s">
        <v>2250</v>
      </c>
      <c r="D6227" s="260" t="s">
        <v>47</v>
      </c>
      <c r="E6227" s="260" t="s">
        <v>2251</v>
      </c>
      <c r="F6227" s="388" t="s">
        <v>4041</v>
      </c>
      <c r="G6227" s="388"/>
      <c r="H6227" s="274" t="s">
        <v>950</v>
      </c>
      <c r="I6227" s="277">
        <v>1</v>
      </c>
      <c r="J6227" s="276">
        <v>0.02</v>
      </c>
      <c r="K6227" s="276">
        <v>0.02</v>
      </c>
    </row>
    <row r="6228" spans="2:11" ht="15" customHeight="1" x14ac:dyDescent="0.2">
      <c r="B6228" s="262" t="s">
        <v>919</v>
      </c>
      <c r="C6228" s="284" t="s">
        <v>2256</v>
      </c>
      <c r="D6228" s="262" t="s">
        <v>47</v>
      </c>
      <c r="E6228" s="262" t="s">
        <v>2257</v>
      </c>
      <c r="F6228" s="389" t="s">
        <v>4042</v>
      </c>
      <c r="G6228" s="389"/>
      <c r="H6228" s="283" t="s">
        <v>49</v>
      </c>
      <c r="I6228" s="286">
        <v>1.4800000000000001E-5</v>
      </c>
      <c r="J6228" s="285">
        <v>1519.62</v>
      </c>
      <c r="K6228" s="285">
        <v>0.02</v>
      </c>
    </row>
    <row r="6229" spans="2:11" ht="15" customHeight="1" x14ac:dyDescent="0.2">
      <c r="B6229" s="263"/>
      <c r="C6229" s="263"/>
      <c r="D6229" s="263"/>
      <c r="E6229" s="263"/>
      <c r="F6229" s="263" t="s">
        <v>924</v>
      </c>
      <c r="G6229" s="289">
        <v>0</v>
      </c>
      <c r="H6229" s="263" t="s">
        <v>925</v>
      </c>
      <c r="I6229" s="289">
        <v>0</v>
      </c>
      <c r="J6229" s="263" t="s">
        <v>926</v>
      </c>
      <c r="K6229" s="289">
        <v>0</v>
      </c>
    </row>
    <row r="6230" spans="2:11" ht="15" customHeight="1" thickBot="1" x14ac:dyDescent="0.25">
      <c r="B6230" s="263"/>
      <c r="C6230" s="263"/>
      <c r="D6230" s="263"/>
      <c r="E6230" s="263"/>
      <c r="F6230" s="263" t="s">
        <v>927</v>
      </c>
      <c r="G6230" s="289">
        <v>0</v>
      </c>
      <c r="H6230" s="263"/>
      <c r="I6230" s="386" t="s">
        <v>928</v>
      </c>
      <c r="J6230" s="386"/>
      <c r="K6230" s="289">
        <v>0.02</v>
      </c>
    </row>
    <row r="6231" spans="2:11" ht="15" customHeight="1" thickTop="1" x14ac:dyDescent="0.2">
      <c r="B6231" s="278"/>
      <c r="C6231" s="278"/>
      <c r="D6231" s="278"/>
      <c r="E6231" s="278"/>
      <c r="F6231" s="278"/>
      <c r="G6231" s="278"/>
      <c r="H6231" s="278"/>
      <c r="I6231" s="278"/>
      <c r="J6231" s="278"/>
      <c r="K6231" s="278"/>
    </row>
    <row r="6232" spans="2:11" ht="15" customHeight="1" x14ac:dyDescent="0.2">
      <c r="B6232" s="259"/>
      <c r="C6232" s="267" t="s">
        <v>24</v>
      </c>
      <c r="D6232" s="259" t="s">
        <v>25</v>
      </c>
      <c r="E6232" s="259" t="s">
        <v>26</v>
      </c>
      <c r="F6232" s="387" t="s">
        <v>917</v>
      </c>
      <c r="G6232" s="387"/>
      <c r="H6232" s="271" t="s">
        <v>27</v>
      </c>
      <c r="I6232" s="267" t="s">
        <v>28</v>
      </c>
      <c r="J6232" s="267" t="s">
        <v>29</v>
      </c>
      <c r="K6232" s="267" t="s">
        <v>30</v>
      </c>
    </row>
    <row r="6233" spans="2:11" ht="15" customHeight="1" x14ac:dyDescent="0.2">
      <c r="B6233" s="260" t="s">
        <v>918</v>
      </c>
      <c r="C6233" s="275" t="s">
        <v>2252</v>
      </c>
      <c r="D6233" s="260" t="s">
        <v>47</v>
      </c>
      <c r="E6233" s="260" t="s">
        <v>2253</v>
      </c>
      <c r="F6233" s="388" t="s">
        <v>4041</v>
      </c>
      <c r="G6233" s="388"/>
      <c r="H6233" s="274" t="s">
        <v>950</v>
      </c>
      <c r="I6233" s="277">
        <v>1</v>
      </c>
      <c r="J6233" s="276">
        <v>7.0000000000000007E-2</v>
      </c>
      <c r="K6233" s="276">
        <v>7.0000000000000007E-2</v>
      </c>
    </row>
    <row r="6234" spans="2:11" ht="15" customHeight="1" x14ac:dyDescent="0.2">
      <c r="B6234" s="262" t="s">
        <v>919</v>
      </c>
      <c r="C6234" s="284" t="s">
        <v>2256</v>
      </c>
      <c r="D6234" s="262" t="s">
        <v>47</v>
      </c>
      <c r="E6234" s="262" t="s">
        <v>2257</v>
      </c>
      <c r="F6234" s="389" t="s">
        <v>4042</v>
      </c>
      <c r="G6234" s="389"/>
      <c r="H6234" s="283" t="s">
        <v>49</v>
      </c>
      <c r="I6234" s="286">
        <v>5.0000000000000002E-5</v>
      </c>
      <c r="J6234" s="285">
        <v>1519.62</v>
      </c>
      <c r="K6234" s="285">
        <v>7.0000000000000007E-2</v>
      </c>
    </row>
    <row r="6235" spans="2:11" ht="15" customHeight="1" x14ac:dyDescent="0.2">
      <c r="B6235" s="263"/>
      <c r="C6235" s="263"/>
      <c r="D6235" s="263"/>
      <c r="E6235" s="263"/>
      <c r="F6235" s="263" t="s">
        <v>924</v>
      </c>
      <c r="G6235" s="289">
        <v>0</v>
      </c>
      <c r="H6235" s="263" t="s">
        <v>925</v>
      </c>
      <c r="I6235" s="289">
        <v>0</v>
      </c>
      <c r="J6235" s="263" t="s">
        <v>926</v>
      </c>
      <c r="K6235" s="289">
        <v>0</v>
      </c>
    </row>
    <row r="6236" spans="2:11" ht="15" customHeight="1" thickBot="1" x14ac:dyDescent="0.25">
      <c r="B6236" s="263"/>
      <c r="C6236" s="263"/>
      <c r="D6236" s="263"/>
      <c r="E6236" s="263"/>
      <c r="F6236" s="263" t="s">
        <v>927</v>
      </c>
      <c r="G6236" s="289">
        <v>0.01</v>
      </c>
      <c r="H6236" s="263"/>
      <c r="I6236" s="386" t="s">
        <v>928</v>
      </c>
      <c r="J6236" s="386"/>
      <c r="K6236" s="289">
        <v>0.08</v>
      </c>
    </row>
    <row r="6237" spans="2:11" ht="15" customHeight="1" thickTop="1" x14ac:dyDescent="0.2">
      <c r="B6237" s="278"/>
      <c r="C6237" s="278"/>
      <c r="D6237" s="278"/>
      <c r="E6237" s="278"/>
      <c r="F6237" s="278"/>
      <c r="G6237" s="278"/>
      <c r="H6237" s="278"/>
      <c r="I6237" s="278"/>
      <c r="J6237" s="278"/>
      <c r="K6237" s="278"/>
    </row>
    <row r="6238" spans="2:11" ht="15" customHeight="1" x14ac:dyDescent="0.2">
      <c r="B6238" s="259"/>
      <c r="C6238" s="267" t="s">
        <v>24</v>
      </c>
      <c r="D6238" s="259" t="s">
        <v>25</v>
      </c>
      <c r="E6238" s="259" t="s">
        <v>26</v>
      </c>
      <c r="F6238" s="387" t="s">
        <v>917</v>
      </c>
      <c r="G6238" s="387"/>
      <c r="H6238" s="271" t="s">
        <v>27</v>
      </c>
      <c r="I6238" s="267" t="s">
        <v>28</v>
      </c>
      <c r="J6238" s="267" t="s">
        <v>29</v>
      </c>
      <c r="K6238" s="267" t="s">
        <v>30</v>
      </c>
    </row>
    <row r="6239" spans="2:11" ht="15" customHeight="1" x14ac:dyDescent="0.2">
      <c r="B6239" s="260" t="s">
        <v>918</v>
      </c>
      <c r="C6239" s="275" t="s">
        <v>2254</v>
      </c>
      <c r="D6239" s="260" t="s">
        <v>47</v>
      </c>
      <c r="E6239" s="260" t="s">
        <v>2255</v>
      </c>
      <c r="F6239" s="388" t="s">
        <v>4041</v>
      </c>
      <c r="G6239" s="388"/>
      <c r="H6239" s="274" t="s">
        <v>950</v>
      </c>
      <c r="I6239" s="277">
        <v>1</v>
      </c>
      <c r="J6239" s="276">
        <v>1</v>
      </c>
      <c r="K6239" s="276">
        <v>1</v>
      </c>
    </row>
    <row r="6240" spans="2:11" ht="15" customHeight="1" x14ac:dyDescent="0.2">
      <c r="B6240" s="262" t="s">
        <v>919</v>
      </c>
      <c r="C6240" s="284" t="s">
        <v>1963</v>
      </c>
      <c r="D6240" s="262" t="s">
        <v>47</v>
      </c>
      <c r="E6240" s="262" t="s">
        <v>1964</v>
      </c>
      <c r="F6240" s="389" t="s">
        <v>4043</v>
      </c>
      <c r="G6240" s="389"/>
      <c r="H6240" s="283" t="s">
        <v>4044</v>
      </c>
      <c r="I6240" s="286">
        <v>1.36</v>
      </c>
      <c r="J6240" s="285">
        <v>0.74</v>
      </c>
      <c r="K6240" s="285">
        <v>1</v>
      </c>
    </row>
    <row r="6241" spans="2:11" ht="15" customHeight="1" x14ac:dyDescent="0.2">
      <c r="B6241" s="263"/>
      <c r="C6241" s="263"/>
      <c r="D6241" s="263"/>
      <c r="E6241" s="263"/>
      <c r="F6241" s="263" t="s">
        <v>924</v>
      </c>
      <c r="G6241" s="289">
        <v>0</v>
      </c>
      <c r="H6241" s="263" t="s">
        <v>925</v>
      </c>
      <c r="I6241" s="289">
        <v>0</v>
      </c>
      <c r="J6241" s="263" t="s">
        <v>926</v>
      </c>
      <c r="K6241" s="289">
        <v>0</v>
      </c>
    </row>
    <row r="6242" spans="2:11" ht="15" customHeight="1" thickBot="1" x14ac:dyDescent="0.25">
      <c r="B6242" s="263"/>
      <c r="C6242" s="263"/>
      <c r="D6242" s="263"/>
      <c r="E6242" s="263"/>
      <c r="F6242" s="263" t="s">
        <v>927</v>
      </c>
      <c r="G6242" s="289">
        <v>0.2</v>
      </c>
      <c r="H6242" s="263"/>
      <c r="I6242" s="386" t="s">
        <v>928</v>
      </c>
      <c r="J6242" s="386"/>
      <c r="K6242" s="289">
        <v>1.2</v>
      </c>
    </row>
    <row r="6243" spans="2:11" ht="15" customHeight="1" thickTop="1" x14ac:dyDescent="0.2">
      <c r="B6243" s="278"/>
      <c r="C6243" s="278"/>
      <c r="D6243" s="278"/>
      <c r="E6243" s="278"/>
      <c r="F6243" s="278"/>
      <c r="G6243" s="278"/>
      <c r="H6243" s="278"/>
      <c r="I6243" s="278"/>
      <c r="J6243" s="278"/>
      <c r="K6243" s="278"/>
    </row>
    <row r="6244" spans="2:11" ht="15" customHeight="1" x14ac:dyDescent="0.2">
      <c r="B6244" s="259"/>
      <c r="C6244" s="267" t="s">
        <v>24</v>
      </c>
      <c r="D6244" s="259" t="s">
        <v>25</v>
      </c>
      <c r="E6244" s="259" t="s">
        <v>26</v>
      </c>
      <c r="F6244" s="387" t="s">
        <v>917</v>
      </c>
      <c r="G6244" s="387"/>
      <c r="H6244" s="271" t="s">
        <v>27</v>
      </c>
      <c r="I6244" s="267" t="s">
        <v>28</v>
      </c>
      <c r="J6244" s="267" t="s">
        <v>29</v>
      </c>
      <c r="K6244" s="267" t="s">
        <v>30</v>
      </c>
    </row>
    <row r="6245" spans="2:11" ht="15" customHeight="1" x14ac:dyDescent="0.2">
      <c r="B6245" s="260" t="s">
        <v>918</v>
      </c>
      <c r="C6245" s="275" t="s">
        <v>2659</v>
      </c>
      <c r="D6245" s="260" t="s">
        <v>47</v>
      </c>
      <c r="E6245" s="260" t="s">
        <v>2660</v>
      </c>
      <c r="F6245" s="388" t="s">
        <v>3970</v>
      </c>
      <c r="G6245" s="388"/>
      <c r="H6245" s="274" t="s">
        <v>950</v>
      </c>
      <c r="I6245" s="277">
        <v>1</v>
      </c>
      <c r="J6245" s="276">
        <v>35.29</v>
      </c>
      <c r="K6245" s="276">
        <v>35.29</v>
      </c>
    </row>
    <row r="6246" spans="2:11" ht="15" customHeight="1" x14ac:dyDescent="0.2">
      <c r="B6246" s="261" t="s">
        <v>953</v>
      </c>
      <c r="C6246" s="280" t="s">
        <v>2911</v>
      </c>
      <c r="D6246" s="261" t="s">
        <v>47</v>
      </c>
      <c r="E6246" s="261" t="s">
        <v>2912</v>
      </c>
      <c r="F6246" s="385" t="s">
        <v>3970</v>
      </c>
      <c r="G6246" s="385"/>
      <c r="H6246" s="279" t="s">
        <v>950</v>
      </c>
      <c r="I6246" s="282">
        <v>1</v>
      </c>
      <c r="J6246" s="281">
        <v>0.35</v>
      </c>
      <c r="K6246" s="281">
        <v>0.35</v>
      </c>
    </row>
    <row r="6247" spans="2:11" ht="15" customHeight="1" x14ac:dyDescent="0.2">
      <c r="B6247" s="262" t="s">
        <v>919</v>
      </c>
      <c r="C6247" s="284" t="s">
        <v>1854</v>
      </c>
      <c r="D6247" s="262" t="s">
        <v>47</v>
      </c>
      <c r="E6247" s="262" t="s">
        <v>1855</v>
      </c>
      <c r="F6247" s="389" t="s">
        <v>923</v>
      </c>
      <c r="G6247" s="389"/>
      <c r="H6247" s="283" t="s">
        <v>950</v>
      </c>
      <c r="I6247" s="286">
        <v>1</v>
      </c>
      <c r="J6247" s="285">
        <v>1.31</v>
      </c>
      <c r="K6247" s="285">
        <v>1.31</v>
      </c>
    </row>
    <row r="6248" spans="2:11" ht="15" customHeight="1" x14ac:dyDescent="0.2">
      <c r="B6248" s="262" t="s">
        <v>919</v>
      </c>
      <c r="C6248" s="284" t="s">
        <v>1864</v>
      </c>
      <c r="D6248" s="262" t="s">
        <v>47</v>
      </c>
      <c r="E6248" s="262" t="s">
        <v>1865</v>
      </c>
      <c r="F6248" s="389" t="s">
        <v>923</v>
      </c>
      <c r="G6248" s="389"/>
      <c r="H6248" s="283" t="s">
        <v>950</v>
      </c>
      <c r="I6248" s="286">
        <v>1</v>
      </c>
      <c r="J6248" s="285">
        <v>0.61</v>
      </c>
      <c r="K6248" s="285">
        <v>0.61</v>
      </c>
    </row>
    <row r="6249" spans="2:11" ht="15" customHeight="1" x14ac:dyDescent="0.2">
      <c r="B6249" s="262" t="s">
        <v>919</v>
      </c>
      <c r="C6249" s="284" t="s">
        <v>2913</v>
      </c>
      <c r="D6249" s="262" t="s">
        <v>47</v>
      </c>
      <c r="E6249" s="262" t="s">
        <v>2914</v>
      </c>
      <c r="F6249" s="389" t="s">
        <v>920</v>
      </c>
      <c r="G6249" s="389"/>
      <c r="H6249" s="283" t="s">
        <v>950</v>
      </c>
      <c r="I6249" s="286">
        <v>1</v>
      </c>
      <c r="J6249" s="285">
        <v>30.72</v>
      </c>
      <c r="K6249" s="285">
        <v>30.72</v>
      </c>
    </row>
    <row r="6250" spans="2:11" ht="15" customHeight="1" x14ac:dyDescent="0.2">
      <c r="B6250" s="262" t="s">
        <v>919</v>
      </c>
      <c r="C6250" s="284" t="s">
        <v>1866</v>
      </c>
      <c r="D6250" s="262" t="s">
        <v>47</v>
      </c>
      <c r="E6250" s="262" t="s">
        <v>1867</v>
      </c>
      <c r="F6250" s="389" t="s">
        <v>923</v>
      </c>
      <c r="G6250" s="389"/>
      <c r="H6250" s="283" t="s">
        <v>950</v>
      </c>
      <c r="I6250" s="286">
        <v>1</v>
      </c>
      <c r="J6250" s="285">
        <v>0.01</v>
      </c>
      <c r="K6250" s="285">
        <v>0.01</v>
      </c>
    </row>
    <row r="6251" spans="2:11" ht="15" customHeight="1" x14ac:dyDescent="0.2">
      <c r="B6251" s="262" t="s">
        <v>919</v>
      </c>
      <c r="C6251" s="284" t="s">
        <v>1862</v>
      </c>
      <c r="D6251" s="262" t="s">
        <v>47</v>
      </c>
      <c r="E6251" s="262" t="s">
        <v>1863</v>
      </c>
      <c r="F6251" s="389" t="s">
        <v>923</v>
      </c>
      <c r="G6251" s="389"/>
      <c r="H6251" s="283" t="s">
        <v>950</v>
      </c>
      <c r="I6251" s="286">
        <v>1</v>
      </c>
      <c r="J6251" s="285">
        <v>0.78</v>
      </c>
      <c r="K6251" s="285">
        <v>0.78</v>
      </c>
    </row>
    <row r="6252" spans="2:11" ht="15" customHeight="1" x14ac:dyDescent="0.2">
      <c r="B6252" s="262" t="s">
        <v>919</v>
      </c>
      <c r="C6252" s="284" t="s">
        <v>1858</v>
      </c>
      <c r="D6252" s="262" t="s">
        <v>47</v>
      </c>
      <c r="E6252" s="262" t="s">
        <v>1859</v>
      </c>
      <c r="F6252" s="389" t="s">
        <v>923</v>
      </c>
      <c r="G6252" s="389"/>
      <c r="H6252" s="283" t="s">
        <v>950</v>
      </c>
      <c r="I6252" s="286">
        <v>1</v>
      </c>
      <c r="J6252" s="285">
        <v>1.43</v>
      </c>
      <c r="K6252" s="285">
        <v>1.43</v>
      </c>
    </row>
    <row r="6253" spans="2:11" ht="15" customHeight="1" x14ac:dyDescent="0.2">
      <c r="B6253" s="262" t="s">
        <v>919</v>
      </c>
      <c r="C6253" s="284" t="s">
        <v>1856</v>
      </c>
      <c r="D6253" s="262" t="s">
        <v>47</v>
      </c>
      <c r="E6253" s="262" t="s">
        <v>1857</v>
      </c>
      <c r="F6253" s="389" t="s">
        <v>923</v>
      </c>
      <c r="G6253" s="389"/>
      <c r="H6253" s="283" t="s">
        <v>950</v>
      </c>
      <c r="I6253" s="286">
        <v>1</v>
      </c>
      <c r="J6253" s="285">
        <v>0.08</v>
      </c>
      <c r="K6253" s="285">
        <v>0.08</v>
      </c>
    </row>
    <row r="6254" spans="2:11" ht="15" customHeight="1" x14ac:dyDescent="0.2">
      <c r="B6254" s="263"/>
      <c r="C6254" s="263"/>
      <c r="D6254" s="263"/>
      <c r="E6254" s="263"/>
      <c r="F6254" s="263" t="s">
        <v>924</v>
      </c>
      <c r="G6254" s="289">
        <v>31.07</v>
      </c>
      <c r="H6254" s="263" t="s">
        <v>925</v>
      </c>
      <c r="I6254" s="289">
        <v>0</v>
      </c>
      <c r="J6254" s="263" t="s">
        <v>926</v>
      </c>
      <c r="K6254" s="289">
        <v>31.07</v>
      </c>
    </row>
    <row r="6255" spans="2:11" ht="15" customHeight="1" thickBot="1" x14ac:dyDescent="0.25">
      <c r="B6255" s="263"/>
      <c r="C6255" s="263"/>
      <c r="D6255" s="263"/>
      <c r="E6255" s="263"/>
      <c r="F6255" s="263" t="s">
        <v>927</v>
      </c>
      <c r="G6255" s="289">
        <v>7.34</v>
      </c>
      <c r="H6255" s="263"/>
      <c r="I6255" s="386" t="s">
        <v>928</v>
      </c>
      <c r="J6255" s="386"/>
      <c r="K6255" s="289">
        <v>42.63</v>
      </c>
    </row>
    <row r="6256" spans="2:11" ht="15" customHeight="1" thickTop="1" x14ac:dyDescent="0.2">
      <c r="B6256" s="278"/>
      <c r="C6256" s="278"/>
      <c r="D6256" s="278"/>
      <c r="E6256" s="278"/>
      <c r="F6256" s="278"/>
      <c r="G6256" s="278"/>
      <c r="H6256" s="278"/>
      <c r="I6256" s="278"/>
      <c r="J6256" s="278"/>
      <c r="K6256" s="278"/>
    </row>
    <row r="6257" spans="2:11" ht="15" customHeight="1" x14ac:dyDescent="0.2">
      <c r="B6257" s="259"/>
      <c r="C6257" s="267" t="s">
        <v>24</v>
      </c>
      <c r="D6257" s="259" t="s">
        <v>25</v>
      </c>
      <c r="E6257" s="259" t="s">
        <v>26</v>
      </c>
      <c r="F6257" s="387" t="s">
        <v>917</v>
      </c>
      <c r="G6257" s="387"/>
      <c r="H6257" s="271" t="s">
        <v>27</v>
      </c>
      <c r="I6257" s="267" t="s">
        <v>28</v>
      </c>
      <c r="J6257" s="267" t="s">
        <v>29</v>
      </c>
      <c r="K6257" s="267" t="s">
        <v>30</v>
      </c>
    </row>
    <row r="6258" spans="2:11" ht="15" customHeight="1" x14ac:dyDescent="0.2">
      <c r="B6258" s="260" t="s">
        <v>918</v>
      </c>
      <c r="C6258" s="275" t="s">
        <v>1019</v>
      </c>
      <c r="D6258" s="260" t="s">
        <v>47</v>
      </c>
      <c r="E6258" s="260" t="s">
        <v>1020</v>
      </c>
      <c r="F6258" s="388" t="s">
        <v>3970</v>
      </c>
      <c r="G6258" s="388"/>
      <c r="H6258" s="274" t="s">
        <v>950</v>
      </c>
      <c r="I6258" s="277">
        <v>1</v>
      </c>
      <c r="J6258" s="276">
        <v>24.73</v>
      </c>
      <c r="K6258" s="276">
        <v>24.73</v>
      </c>
    </row>
    <row r="6259" spans="2:11" ht="15" customHeight="1" x14ac:dyDescent="0.2">
      <c r="B6259" s="261" t="s">
        <v>953</v>
      </c>
      <c r="C6259" s="280" t="s">
        <v>2107</v>
      </c>
      <c r="D6259" s="261" t="s">
        <v>47</v>
      </c>
      <c r="E6259" s="261" t="s">
        <v>2108</v>
      </c>
      <c r="F6259" s="385" t="s">
        <v>3970</v>
      </c>
      <c r="G6259" s="385"/>
      <c r="H6259" s="279" t="s">
        <v>950</v>
      </c>
      <c r="I6259" s="282">
        <v>1</v>
      </c>
      <c r="J6259" s="281">
        <v>0.42</v>
      </c>
      <c r="K6259" s="281">
        <v>0.42</v>
      </c>
    </row>
    <row r="6260" spans="2:11" ht="15" customHeight="1" x14ac:dyDescent="0.2">
      <c r="B6260" s="262" t="s">
        <v>919</v>
      </c>
      <c r="C6260" s="284" t="s">
        <v>1856</v>
      </c>
      <c r="D6260" s="262" t="s">
        <v>47</v>
      </c>
      <c r="E6260" s="262" t="s">
        <v>1857</v>
      </c>
      <c r="F6260" s="389" t="s">
        <v>923</v>
      </c>
      <c r="G6260" s="389"/>
      <c r="H6260" s="283" t="s">
        <v>950</v>
      </c>
      <c r="I6260" s="286">
        <v>1</v>
      </c>
      <c r="J6260" s="285">
        <v>0.08</v>
      </c>
      <c r="K6260" s="285">
        <v>0.08</v>
      </c>
    </row>
    <row r="6261" spans="2:11" ht="15" customHeight="1" x14ac:dyDescent="0.2">
      <c r="B6261" s="262" t="s">
        <v>919</v>
      </c>
      <c r="C6261" s="284" t="s">
        <v>1864</v>
      </c>
      <c r="D6261" s="262" t="s">
        <v>47</v>
      </c>
      <c r="E6261" s="262" t="s">
        <v>1865</v>
      </c>
      <c r="F6261" s="389" t="s">
        <v>923</v>
      </c>
      <c r="G6261" s="389"/>
      <c r="H6261" s="283" t="s">
        <v>950</v>
      </c>
      <c r="I6261" s="286">
        <v>1</v>
      </c>
      <c r="J6261" s="285">
        <v>0.61</v>
      </c>
      <c r="K6261" s="285">
        <v>0.61</v>
      </c>
    </row>
    <row r="6262" spans="2:11" ht="15" customHeight="1" x14ac:dyDescent="0.2">
      <c r="B6262" s="262" t="s">
        <v>919</v>
      </c>
      <c r="C6262" s="284" t="s">
        <v>1888</v>
      </c>
      <c r="D6262" s="262" t="s">
        <v>47</v>
      </c>
      <c r="E6262" s="262" t="s">
        <v>1889</v>
      </c>
      <c r="F6262" s="389" t="s">
        <v>923</v>
      </c>
      <c r="G6262" s="389"/>
      <c r="H6262" s="283" t="s">
        <v>950</v>
      </c>
      <c r="I6262" s="286">
        <v>1</v>
      </c>
      <c r="J6262" s="285">
        <v>0.61</v>
      </c>
      <c r="K6262" s="285">
        <v>0.61</v>
      </c>
    </row>
    <row r="6263" spans="2:11" ht="15" customHeight="1" x14ac:dyDescent="0.2">
      <c r="B6263" s="262" t="s">
        <v>919</v>
      </c>
      <c r="C6263" s="284" t="s">
        <v>1858</v>
      </c>
      <c r="D6263" s="262" t="s">
        <v>47</v>
      </c>
      <c r="E6263" s="262" t="s">
        <v>1859</v>
      </c>
      <c r="F6263" s="389" t="s">
        <v>923</v>
      </c>
      <c r="G6263" s="389"/>
      <c r="H6263" s="283" t="s">
        <v>950</v>
      </c>
      <c r="I6263" s="286">
        <v>1</v>
      </c>
      <c r="J6263" s="285">
        <v>1.43</v>
      </c>
      <c r="K6263" s="285">
        <v>1.43</v>
      </c>
    </row>
    <row r="6264" spans="2:11" ht="15" customHeight="1" x14ac:dyDescent="0.2">
      <c r="B6264" s="262" t="s">
        <v>919</v>
      </c>
      <c r="C6264" s="284" t="s">
        <v>2109</v>
      </c>
      <c r="D6264" s="262" t="s">
        <v>47</v>
      </c>
      <c r="E6264" s="262" t="s">
        <v>2110</v>
      </c>
      <c r="F6264" s="389" t="s">
        <v>920</v>
      </c>
      <c r="G6264" s="389"/>
      <c r="H6264" s="283" t="s">
        <v>950</v>
      </c>
      <c r="I6264" s="286">
        <v>1</v>
      </c>
      <c r="J6264" s="285">
        <v>20.18</v>
      </c>
      <c r="K6264" s="285">
        <v>20.18</v>
      </c>
    </row>
    <row r="6265" spans="2:11" ht="15" customHeight="1" x14ac:dyDescent="0.2">
      <c r="B6265" s="262" t="s">
        <v>919</v>
      </c>
      <c r="C6265" s="284" t="s">
        <v>1866</v>
      </c>
      <c r="D6265" s="262" t="s">
        <v>47</v>
      </c>
      <c r="E6265" s="262" t="s">
        <v>1867</v>
      </c>
      <c r="F6265" s="389" t="s">
        <v>923</v>
      </c>
      <c r="G6265" s="389"/>
      <c r="H6265" s="283" t="s">
        <v>950</v>
      </c>
      <c r="I6265" s="286">
        <v>1</v>
      </c>
      <c r="J6265" s="285">
        <v>0.01</v>
      </c>
      <c r="K6265" s="285">
        <v>0.01</v>
      </c>
    </row>
    <row r="6266" spans="2:11" ht="15" customHeight="1" x14ac:dyDescent="0.2">
      <c r="B6266" s="262" t="s">
        <v>919</v>
      </c>
      <c r="C6266" s="284" t="s">
        <v>1890</v>
      </c>
      <c r="D6266" s="262" t="s">
        <v>47</v>
      </c>
      <c r="E6266" s="262" t="s">
        <v>1891</v>
      </c>
      <c r="F6266" s="389" t="s">
        <v>923</v>
      </c>
      <c r="G6266" s="389"/>
      <c r="H6266" s="283" t="s">
        <v>950</v>
      </c>
      <c r="I6266" s="286">
        <v>1</v>
      </c>
      <c r="J6266" s="285">
        <v>1.39</v>
      </c>
      <c r="K6266" s="285">
        <v>1.39</v>
      </c>
    </row>
    <row r="6267" spans="2:11" ht="15" customHeight="1" x14ac:dyDescent="0.2">
      <c r="B6267" s="263"/>
      <c r="C6267" s="263"/>
      <c r="D6267" s="263"/>
      <c r="E6267" s="263"/>
      <c r="F6267" s="263" t="s">
        <v>924</v>
      </c>
      <c r="G6267" s="289">
        <v>20.6</v>
      </c>
      <c r="H6267" s="263" t="s">
        <v>925</v>
      </c>
      <c r="I6267" s="289">
        <v>0</v>
      </c>
      <c r="J6267" s="263" t="s">
        <v>926</v>
      </c>
      <c r="K6267" s="289">
        <v>20.6</v>
      </c>
    </row>
    <row r="6268" spans="2:11" ht="15" customHeight="1" thickBot="1" x14ac:dyDescent="0.25">
      <c r="B6268" s="263"/>
      <c r="C6268" s="263"/>
      <c r="D6268" s="263"/>
      <c r="E6268" s="263"/>
      <c r="F6268" s="263" t="s">
        <v>927</v>
      </c>
      <c r="G6268" s="289">
        <v>5.14</v>
      </c>
      <c r="H6268" s="263"/>
      <c r="I6268" s="386" t="s">
        <v>928</v>
      </c>
      <c r="J6268" s="386"/>
      <c r="K6268" s="289">
        <v>29.87</v>
      </c>
    </row>
    <row r="6269" spans="2:11" ht="15" customHeight="1" thickTop="1" x14ac:dyDescent="0.2">
      <c r="B6269" s="278"/>
      <c r="C6269" s="278"/>
      <c r="D6269" s="278"/>
      <c r="E6269" s="278"/>
      <c r="F6269" s="278"/>
      <c r="G6269" s="278"/>
      <c r="H6269" s="278"/>
      <c r="I6269" s="278"/>
      <c r="J6269" s="278"/>
      <c r="K6269" s="278"/>
    </row>
    <row r="6270" spans="2:11" ht="15" customHeight="1" x14ac:dyDescent="0.2">
      <c r="B6270" s="259"/>
      <c r="C6270" s="267" t="s">
        <v>24</v>
      </c>
      <c r="D6270" s="259" t="s">
        <v>25</v>
      </c>
      <c r="E6270" s="259" t="s">
        <v>26</v>
      </c>
      <c r="F6270" s="387" t="s">
        <v>917</v>
      </c>
      <c r="G6270" s="387"/>
      <c r="H6270" s="271" t="s">
        <v>27</v>
      </c>
      <c r="I6270" s="267" t="s">
        <v>28</v>
      </c>
      <c r="J6270" s="267" t="s">
        <v>29</v>
      </c>
      <c r="K6270" s="267" t="s">
        <v>30</v>
      </c>
    </row>
    <row r="6271" spans="2:11" ht="15" customHeight="1" x14ac:dyDescent="0.2">
      <c r="B6271" s="260" t="s">
        <v>918</v>
      </c>
      <c r="C6271" s="275" t="s">
        <v>1705</v>
      </c>
      <c r="D6271" s="260" t="s">
        <v>47</v>
      </c>
      <c r="E6271" s="260" t="s">
        <v>1706</v>
      </c>
      <c r="F6271" s="388" t="s">
        <v>3978</v>
      </c>
      <c r="G6271" s="388"/>
      <c r="H6271" s="274" t="s">
        <v>49</v>
      </c>
      <c r="I6271" s="277">
        <v>1</v>
      </c>
      <c r="J6271" s="276">
        <v>14.06</v>
      </c>
      <c r="K6271" s="276">
        <v>14.06</v>
      </c>
    </row>
    <row r="6272" spans="2:11" ht="15" customHeight="1" x14ac:dyDescent="0.2">
      <c r="B6272" s="261" t="s">
        <v>953</v>
      </c>
      <c r="C6272" s="280" t="s">
        <v>988</v>
      </c>
      <c r="D6272" s="261" t="s">
        <v>47</v>
      </c>
      <c r="E6272" s="261" t="s">
        <v>989</v>
      </c>
      <c r="F6272" s="385" t="s">
        <v>3970</v>
      </c>
      <c r="G6272" s="385"/>
      <c r="H6272" s="279" t="s">
        <v>950</v>
      </c>
      <c r="I6272" s="282">
        <v>0.128</v>
      </c>
      <c r="J6272" s="281">
        <v>27.19</v>
      </c>
      <c r="K6272" s="281">
        <v>3.48</v>
      </c>
    </row>
    <row r="6273" spans="2:11" ht="15" customHeight="1" x14ac:dyDescent="0.2">
      <c r="B6273" s="261" t="s">
        <v>953</v>
      </c>
      <c r="C6273" s="280" t="s">
        <v>991</v>
      </c>
      <c r="D6273" s="261" t="s">
        <v>47</v>
      </c>
      <c r="E6273" s="261" t="s">
        <v>992</v>
      </c>
      <c r="F6273" s="385" t="s">
        <v>3970</v>
      </c>
      <c r="G6273" s="385"/>
      <c r="H6273" s="279" t="s">
        <v>950</v>
      </c>
      <c r="I6273" s="282">
        <v>0.128</v>
      </c>
      <c r="J6273" s="281">
        <v>43.64</v>
      </c>
      <c r="K6273" s="281">
        <v>5.58</v>
      </c>
    </row>
    <row r="6274" spans="2:11" ht="15" customHeight="1" x14ac:dyDescent="0.2">
      <c r="B6274" s="262" t="s">
        <v>919</v>
      </c>
      <c r="C6274" s="284" t="s">
        <v>2258</v>
      </c>
      <c r="D6274" s="262" t="s">
        <v>47</v>
      </c>
      <c r="E6274" s="262" t="s">
        <v>2259</v>
      </c>
      <c r="F6274" s="389" t="s">
        <v>923</v>
      </c>
      <c r="G6274" s="389"/>
      <c r="H6274" s="283" t="s">
        <v>49</v>
      </c>
      <c r="I6274" s="286">
        <v>1</v>
      </c>
      <c r="J6274" s="285">
        <v>3.29</v>
      </c>
      <c r="K6274" s="285">
        <v>3.29</v>
      </c>
    </row>
    <row r="6275" spans="2:11" ht="15" customHeight="1" x14ac:dyDescent="0.2">
      <c r="B6275" s="262" t="s">
        <v>919</v>
      </c>
      <c r="C6275" s="284" t="s">
        <v>2260</v>
      </c>
      <c r="D6275" s="262" t="s">
        <v>47</v>
      </c>
      <c r="E6275" s="262" t="s">
        <v>2261</v>
      </c>
      <c r="F6275" s="389" t="s">
        <v>923</v>
      </c>
      <c r="G6275" s="389"/>
      <c r="H6275" s="283" t="s">
        <v>49</v>
      </c>
      <c r="I6275" s="286">
        <v>1</v>
      </c>
      <c r="J6275" s="285">
        <v>1.71</v>
      </c>
      <c r="K6275" s="285">
        <v>1.71</v>
      </c>
    </row>
    <row r="6276" spans="2:11" ht="15" customHeight="1" x14ac:dyDescent="0.2">
      <c r="B6276" s="263"/>
      <c r="C6276" s="263"/>
      <c r="D6276" s="263"/>
      <c r="E6276" s="263"/>
      <c r="F6276" s="263" t="s">
        <v>924</v>
      </c>
      <c r="G6276" s="289">
        <v>7.97</v>
      </c>
      <c r="H6276" s="263" t="s">
        <v>925</v>
      </c>
      <c r="I6276" s="289">
        <v>0</v>
      </c>
      <c r="J6276" s="263" t="s">
        <v>926</v>
      </c>
      <c r="K6276" s="289">
        <v>7.97</v>
      </c>
    </row>
    <row r="6277" spans="2:11" ht="15" customHeight="1" thickBot="1" x14ac:dyDescent="0.25">
      <c r="B6277" s="263"/>
      <c r="C6277" s="263"/>
      <c r="D6277" s="263"/>
      <c r="E6277" s="263"/>
      <c r="F6277" s="263" t="s">
        <v>927</v>
      </c>
      <c r="G6277" s="289">
        <v>2.92</v>
      </c>
      <c r="H6277" s="263"/>
      <c r="I6277" s="386" t="s">
        <v>928</v>
      </c>
      <c r="J6277" s="386"/>
      <c r="K6277" s="289">
        <v>16.98</v>
      </c>
    </row>
    <row r="6278" spans="2:11" ht="15" customHeight="1" thickTop="1" x14ac:dyDescent="0.2">
      <c r="B6278" s="278"/>
      <c r="C6278" s="278"/>
      <c r="D6278" s="278"/>
      <c r="E6278" s="278"/>
      <c r="F6278" s="278"/>
      <c r="G6278" s="278"/>
      <c r="H6278" s="278"/>
      <c r="I6278" s="278"/>
      <c r="J6278" s="278"/>
      <c r="K6278" s="278"/>
    </row>
    <row r="6279" spans="2:11" ht="15" customHeight="1" x14ac:dyDescent="0.2">
      <c r="B6279" s="259"/>
      <c r="C6279" s="267" t="s">
        <v>24</v>
      </c>
      <c r="D6279" s="259" t="s">
        <v>25</v>
      </c>
      <c r="E6279" s="259" t="s">
        <v>26</v>
      </c>
      <c r="F6279" s="387" t="s">
        <v>917</v>
      </c>
      <c r="G6279" s="387"/>
      <c r="H6279" s="271" t="s">
        <v>27</v>
      </c>
      <c r="I6279" s="267" t="s">
        <v>28</v>
      </c>
      <c r="J6279" s="267" t="s">
        <v>29</v>
      </c>
      <c r="K6279" s="267" t="s">
        <v>30</v>
      </c>
    </row>
    <row r="6280" spans="2:11" ht="15" customHeight="1" x14ac:dyDescent="0.2">
      <c r="B6280" s="260" t="s">
        <v>918</v>
      </c>
      <c r="C6280" s="275" t="s">
        <v>1438</v>
      </c>
      <c r="D6280" s="260" t="s">
        <v>47</v>
      </c>
      <c r="E6280" s="260" t="s">
        <v>1439</v>
      </c>
      <c r="F6280" s="388" t="s">
        <v>4015</v>
      </c>
      <c r="G6280" s="388"/>
      <c r="H6280" s="274" t="s">
        <v>49</v>
      </c>
      <c r="I6280" s="277">
        <v>1</v>
      </c>
      <c r="J6280" s="276">
        <v>763.6</v>
      </c>
      <c r="K6280" s="276">
        <v>763.6</v>
      </c>
    </row>
    <row r="6281" spans="2:11" ht="15" customHeight="1" x14ac:dyDescent="0.2">
      <c r="B6281" s="261" t="s">
        <v>953</v>
      </c>
      <c r="C6281" s="280" t="s">
        <v>954</v>
      </c>
      <c r="D6281" s="261" t="s">
        <v>47</v>
      </c>
      <c r="E6281" s="261" t="s">
        <v>955</v>
      </c>
      <c r="F6281" s="385" t="s">
        <v>3970</v>
      </c>
      <c r="G6281" s="385"/>
      <c r="H6281" s="279" t="s">
        <v>950</v>
      </c>
      <c r="I6281" s="282">
        <v>1.7688999999999999</v>
      </c>
      <c r="J6281" s="281">
        <v>34.46</v>
      </c>
      <c r="K6281" s="281">
        <v>60.95</v>
      </c>
    </row>
    <row r="6282" spans="2:11" ht="15" customHeight="1" x14ac:dyDescent="0.2">
      <c r="B6282" s="261" t="s">
        <v>953</v>
      </c>
      <c r="C6282" s="280" t="s">
        <v>1019</v>
      </c>
      <c r="D6282" s="261" t="s">
        <v>47</v>
      </c>
      <c r="E6282" s="261" t="s">
        <v>1020</v>
      </c>
      <c r="F6282" s="385" t="s">
        <v>3970</v>
      </c>
      <c r="G6282" s="385"/>
      <c r="H6282" s="279" t="s">
        <v>950</v>
      </c>
      <c r="I6282" s="282">
        <v>0.71109999999999995</v>
      </c>
      <c r="J6282" s="281">
        <v>24.73</v>
      </c>
      <c r="K6282" s="281">
        <v>17.579999999999998</v>
      </c>
    </row>
    <row r="6283" spans="2:11" ht="15" customHeight="1" x14ac:dyDescent="0.2">
      <c r="B6283" s="262" t="s">
        <v>919</v>
      </c>
      <c r="C6283" s="284" t="s">
        <v>2262</v>
      </c>
      <c r="D6283" s="262" t="s">
        <v>47</v>
      </c>
      <c r="E6283" s="262" t="s">
        <v>2263</v>
      </c>
      <c r="F6283" s="389" t="s">
        <v>923</v>
      </c>
      <c r="G6283" s="389"/>
      <c r="H6283" s="283" t="s">
        <v>49</v>
      </c>
      <c r="I6283" s="286">
        <v>1</v>
      </c>
      <c r="J6283" s="285">
        <v>554.20000000000005</v>
      </c>
      <c r="K6283" s="285">
        <v>554.20000000000005</v>
      </c>
    </row>
    <row r="6284" spans="2:11" ht="15" customHeight="1" x14ac:dyDescent="0.2">
      <c r="B6284" s="262" t="s">
        <v>919</v>
      </c>
      <c r="C6284" s="284" t="s">
        <v>1471</v>
      </c>
      <c r="D6284" s="262" t="s">
        <v>47</v>
      </c>
      <c r="E6284" s="262" t="s">
        <v>1472</v>
      </c>
      <c r="F6284" s="389" t="s">
        <v>923</v>
      </c>
      <c r="G6284" s="389"/>
      <c r="H6284" s="283" t="s">
        <v>49</v>
      </c>
      <c r="I6284" s="286">
        <v>6</v>
      </c>
      <c r="J6284" s="285">
        <v>20.8</v>
      </c>
      <c r="K6284" s="285">
        <v>124.8</v>
      </c>
    </row>
    <row r="6285" spans="2:11" ht="15" customHeight="1" x14ac:dyDescent="0.2">
      <c r="B6285" s="262" t="s">
        <v>919</v>
      </c>
      <c r="C6285" s="284" t="s">
        <v>2194</v>
      </c>
      <c r="D6285" s="262" t="s">
        <v>47</v>
      </c>
      <c r="E6285" s="262" t="s">
        <v>2195</v>
      </c>
      <c r="F6285" s="389" t="s">
        <v>923</v>
      </c>
      <c r="G6285" s="389"/>
      <c r="H6285" s="283" t="s">
        <v>97</v>
      </c>
      <c r="I6285" s="286">
        <v>7.0199999999999999E-2</v>
      </c>
      <c r="J6285" s="285">
        <v>86.57</v>
      </c>
      <c r="K6285" s="285">
        <v>6.07</v>
      </c>
    </row>
    <row r="6286" spans="2:11" ht="15" customHeight="1" x14ac:dyDescent="0.2">
      <c r="B6286" s="263"/>
      <c r="C6286" s="263"/>
      <c r="D6286" s="263"/>
      <c r="E6286" s="263"/>
      <c r="F6286" s="263" t="s">
        <v>924</v>
      </c>
      <c r="G6286" s="289">
        <v>69.28</v>
      </c>
      <c r="H6286" s="263" t="s">
        <v>925</v>
      </c>
      <c r="I6286" s="289">
        <v>0</v>
      </c>
      <c r="J6286" s="263" t="s">
        <v>926</v>
      </c>
      <c r="K6286" s="289">
        <v>69.28</v>
      </c>
    </row>
    <row r="6287" spans="2:11" ht="15" customHeight="1" thickBot="1" x14ac:dyDescent="0.25">
      <c r="B6287" s="263"/>
      <c r="C6287" s="263"/>
      <c r="D6287" s="263"/>
      <c r="E6287" s="263"/>
      <c r="F6287" s="263" t="s">
        <v>927</v>
      </c>
      <c r="G6287" s="289">
        <v>158.9</v>
      </c>
      <c r="H6287" s="263"/>
      <c r="I6287" s="386" t="s">
        <v>928</v>
      </c>
      <c r="J6287" s="386"/>
      <c r="K6287" s="289">
        <v>922.5</v>
      </c>
    </row>
    <row r="6288" spans="2:11" ht="15" customHeight="1" thickTop="1" x14ac:dyDescent="0.2">
      <c r="B6288" s="278"/>
      <c r="C6288" s="278"/>
      <c r="D6288" s="278"/>
      <c r="E6288" s="278"/>
      <c r="F6288" s="278"/>
      <c r="G6288" s="278"/>
      <c r="H6288" s="278"/>
      <c r="I6288" s="278"/>
      <c r="J6288" s="278"/>
      <c r="K6288" s="278"/>
    </row>
    <row r="6289" spans="2:11" ht="15" customHeight="1" x14ac:dyDescent="0.2">
      <c r="B6289" s="259"/>
      <c r="C6289" s="267" t="s">
        <v>24</v>
      </c>
      <c r="D6289" s="259" t="s">
        <v>25</v>
      </c>
      <c r="E6289" s="259" t="s">
        <v>26</v>
      </c>
      <c r="F6289" s="387" t="s">
        <v>917</v>
      </c>
      <c r="G6289" s="387"/>
      <c r="H6289" s="271" t="s">
        <v>27</v>
      </c>
      <c r="I6289" s="267" t="s">
        <v>28</v>
      </c>
      <c r="J6289" s="267" t="s">
        <v>29</v>
      </c>
      <c r="K6289" s="267" t="s">
        <v>30</v>
      </c>
    </row>
    <row r="6290" spans="2:11" ht="15" customHeight="1" x14ac:dyDescent="0.2">
      <c r="B6290" s="260" t="s">
        <v>918</v>
      </c>
      <c r="C6290" s="275" t="s">
        <v>1281</v>
      </c>
      <c r="D6290" s="260" t="s">
        <v>47</v>
      </c>
      <c r="E6290" s="260" t="s">
        <v>1282</v>
      </c>
      <c r="F6290" s="388" t="s">
        <v>3970</v>
      </c>
      <c r="G6290" s="388"/>
      <c r="H6290" s="274" t="s">
        <v>950</v>
      </c>
      <c r="I6290" s="277">
        <v>1</v>
      </c>
      <c r="J6290" s="276">
        <v>35.96</v>
      </c>
      <c r="K6290" s="276">
        <v>35.96</v>
      </c>
    </row>
    <row r="6291" spans="2:11" ht="15" customHeight="1" x14ac:dyDescent="0.2">
      <c r="B6291" s="261" t="s">
        <v>953</v>
      </c>
      <c r="C6291" s="280" t="s">
        <v>2111</v>
      </c>
      <c r="D6291" s="261" t="s">
        <v>47</v>
      </c>
      <c r="E6291" s="261" t="s">
        <v>2112</v>
      </c>
      <c r="F6291" s="385" t="s">
        <v>3970</v>
      </c>
      <c r="G6291" s="385"/>
      <c r="H6291" s="279" t="s">
        <v>950</v>
      </c>
      <c r="I6291" s="282">
        <v>1</v>
      </c>
      <c r="J6291" s="281">
        <v>0.36</v>
      </c>
      <c r="K6291" s="281">
        <v>0.36</v>
      </c>
    </row>
    <row r="6292" spans="2:11" ht="15" customHeight="1" x14ac:dyDescent="0.2">
      <c r="B6292" s="262" t="s">
        <v>919</v>
      </c>
      <c r="C6292" s="284" t="s">
        <v>1870</v>
      </c>
      <c r="D6292" s="262" t="s">
        <v>47</v>
      </c>
      <c r="E6292" s="262" t="s">
        <v>1871</v>
      </c>
      <c r="F6292" s="389" t="s">
        <v>923</v>
      </c>
      <c r="G6292" s="389"/>
      <c r="H6292" s="283" t="s">
        <v>950</v>
      </c>
      <c r="I6292" s="286">
        <v>1</v>
      </c>
      <c r="J6292" s="285">
        <v>1.43</v>
      </c>
      <c r="K6292" s="285">
        <v>1.43</v>
      </c>
    </row>
    <row r="6293" spans="2:11" ht="15" customHeight="1" x14ac:dyDescent="0.2">
      <c r="B6293" s="262" t="s">
        <v>919</v>
      </c>
      <c r="C6293" s="284" t="s">
        <v>2113</v>
      </c>
      <c r="D6293" s="262" t="s">
        <v>47</v>
      </c>
      <c r="E6293" s="262" t="s">
        <v>2915</v>
      </c>
      <c r="F6293" s="389" t="s">
        <v>920</v>
      </c>
      <c r="G6293" s="389"/>
      <c r="H6293" s="283" t="s">
        <v>950</v>
      </c>
      <c r="I6293" s="286">
        <v>1</v>
      </c>
      <c r="J6293" s="285">
        <v>31.6</v>
      </c>
      <c r="K6293" s="285">
        <v>31.6</v>
      </c>
    </row>
    <row r="6294" spans="2:11" ht="15" customHeight="1" x14ac:dyDescent="0.2">
      <c r="B6294" s="262" t="s">
        <v>919</v>
      </c>
      <c r="C6294" s="284" t="s">
        <v>1864</v>
      </c>
      <c r="D6294" s="262" t="s">
        <v>47</v>
      </c>
      <c r="E6294" s="262" t="s">
        <v>1865</v>
      </c>
      <c r="F6294" s="389" t="s">
        <v>923</v>
      </c>
      <c r="G6294" s="389"/>
      <c r="H6294" s="283" t="s">
        <v>950</v>
      </c>
      <c r="I6294" s="286">
        <v>1</v>
      </c>
      <c r="J6294" s="285">
        <v>0.61</v>
      </c>
      <c r="K6294" s="285">
        <v>0.61</v>
      </c>
    </row>
    <row r="6295" spans="2:11" ht="15" customHeight="1" x14ac:dyDescent="0.2">
      <c r="B6295" s="262" t="s">
        <v>919</v>
      </c>
      <c r="C6295" s="284" t="s">
        <v>1866</v>
      </c>
      <c r="D6295" s="262" t="s">
        <v>47</v>
      </c>
      <c r="E6295" s="262" t="s">
        <v>1867</v>
      </c>
      <c r="F6295" s="389" t="s">
        <v>923</v>
      </c>
      <c r="G6295" s="389"/>
      <c r="H6295" s="283" t="s">
        <v>950</v>
      </c>
      <c r="I6295" s="286">
        <v>1</v>
      </c>
      <c r="J6295" s="285">
        <v>0.01</v>
      </c>
      <c r="K6295" s="285">
        <v>0.01</v>
      </c>
    </row>
    <row r="6296" spans="2:11" ht="15" customHeight="1" x14ac:dyDescent="0.2">
      <c r="B6296" s="262" t="s">
        <v>919</v>
      </c>
      <c r="C6296" s="284" t="s">
        <v>1858</v>
      </c>
      <c r="D6296" s="262" t="s">
        <v>47</v>
      </c>
      <c r="E6296" s="262" t="s">
        <v>1859</v>
      </c>
      <c r="F6296" s="389" t="s">
        <v>923</v>
      </c>
      <c r="G6296" s="389"/>
      <c r="H6296" s="283" t="s">
        <v>950</v>
      </c>
      <c r="I6296" s="286">
        <v>1</v>
      </c>
      <c r="J6296" s="285">
        <v>1.43</v>
      </c>
      <c r="K6296" s="285">
        <v>1.43</v>
      </c>
    </row>
    <row r="6297" spans="2:11" ht="15" customHeight="1" x14ac:dyDescent="0.2">
      <c r="B6297" s="262" t="s">
        <v>919</v>
      </c>
      <c r="C6297" s="284" t="s">
        <v>1856</v>
      </c>
      <c r="D6297" s="262" t="s">
        <v>47</v>
      </c>
      <c r="E6297" s="262" t="s">
        <v>1857</v>
      </c>
      <c r="F6297" s="389" t="s">
        <v>923</v>
      </c>
      <c r="G6297" s="389"/>
      <c r="H6297" s="283" t="s">
        <v>950</v>
      </c>
      <c r="I6297" s="286">
        <v>1</v>
      </c>
      <c r="J6297" s="285">
        <v>0.08</v>
      </c>
      <c r="K6297" s="285">
        <v>0.08</v>
      </c>
    </row>
    <row r="6298" spans="2:11" ht="15" customHeight="1" x14ac:dyDescent="0.2">
      <c r="B6298" s="262" t="s">
        <v>919</v>
      </c>
      <c r="C6298" s="284" t="s">
        <v>1874</v>
      </c>
      <c r="D6298" s="262" t="s">
        <v>47</v>
      </c>
      <c r="E6298" s="262" t="s">
        <v>1875</v>
      </c>
      <c r="F6298" s="389" t="s">
        <v>923</v>
      </c>
      <c r="G6298" s="389"/>
      <c r="H6298" s="283" t="s">
        <v>950</v>
      </c>
      <c r="I6298" s="286">
        <v>1</v>
      </c>
      <c r="J6298" s="285">
        <v>0.44</v>
      </c>
      <c r="K6298" s="285">
        <v>0.44</v>
      </c>
    </row>
    <row r="6299" spans="2:11" ht="15" customHeight="1" x14ac:dyDescent="0.2">
      <c r="B6299" s="263"/>
      <c r="C6299" s="263"/>
      <c r="D6299" s="263"/>
      <c r="E6299" s="263"/>
      <c r="F6299" s="263" t="s">
        <v>924</v>
      </c>
      <c r="G6299" s="289">
        <v>31.96</v>
      </c>
      <c r="H6299" s="263" t="s">
        <v>925</v>
      </c>
      <c r="I6299" s="289">
        <v>0</v>
      </c>
      <c r="J6299" s="263" t="s">
        <v>926</v>
      </c>
      <c r="K6299" s="289">
        <v>31.96</v>
      </c>
    </row>
    <row r="6300" spans="2:11" ht="15" customHeight="1" thickBot="1" x14ac:dyDescent="0.25">
      <c r="B6300" s="263"/>
      <c r="C6300" s="263"/>
      <c r="D6300" s="263"/>
      <c r="E6300" s="263"/>
      <c r="F6300" s="263" t="s">
        <v>927</v>
      </c>
      <c r="G6300" s="289">
        <v>7.48</v>
      </c>
      <c r="H6300" s="263"/>
      <c r="I6300" s="386" t="s">
        <v>928</v>
      </c>
      <c r="J6300" s="386"/>
      <c r="K6300" s="289">
        <v>43.44</v>
      </c>
    </row>
    <row r="6301" spans="2:11" ht="15" customHeight="1" thickTop="1" x14ac:dyDescent="0.2">
      <c r="B6301" s="278"/>
      <c r="C6301" s="278"/>
      <c r="D6301" s="278"/>
      <c r="E6301" s="278"/>
      <c r="F6301" s="278"/>
      <c r="G6301" s="278"/>
      <c r="H6301" s="278"/>
      <c r="I6301" s="278"/>
      <c r="J6301" s="278"/>
      <c r="K6301" s="278"/>
    </row>
    <row r="6302" spans="2:11" ht="15" customHeight="1" x14ac:dyDescent="0.2">
      <c r="B6302" s="259"/>
      <c r="C6302" s="267" t="s">
        <v>24</v>
      </c>
      <c r="D6302" s="259" t="s">
        <v>25</v>
      </c>
      <c r="E6302" s="259" t="s">
        <v>26</v>
      </c>
      <c r="F6302" s="387" t="s">
        <v>917</v>
      </c>
      <c r="G6302" s="387"/>
      <c r="H6302" s="271" t="s">
        <v>27</v>
      </c>
      <c r="I6302" s="267" t="s">
        <v>28</v>
      </c>
      <c r="J6302" s="267" t="s">
        <v>29</v>
      </c>
      <c r="K6302" s="267" t="s">
        <v>30</v>
      </c>
    </row>
    <row r="6303" spans="2:11" ht="15" customHeight="1" x14ac:dyDescent="0.2">
      <c r="B6303" s="260" t="s">
        <v>918</v>
      </c>
      <c r="C6303" s="275" t="s">
        <v>1436</v>
      </c>
      <c r="D6303" s="260" t="s">
        <v>47</v>
      </c>
      <c r="E6303" s="260" t="s">
        <v>1437</v>
      </c>
      <c r="F6303" s="388" t="s">
        <v>4015</v>
      </c>
      <c r="G6303" s="388"/>
      <c r="H6303" s="274" t="s">
        <v>49</v>
      </c>
      <c r="I6303" s="277">
        <v>1</v>
      </c>
      <c r="J6303" s="276">
        <v>141.32</v>
      </c>
      <c r="K6303" s="276">
        <v>141.32</v>
      </c>
    </row>
    <row r="6304" spans="2:11" ht="15" customHeight="1" x14ac:dyDescent="0.2">
      <c r="B6304" s="261" t="s">
        <v>953</v>
      </c>
      <c r="C6304" s="280" t="s">
        <v>1019</v>
      </c>
      <c r="D6304" s="261" t="s">
        <v>47</v>
      </c>
      <c r="E6304" s="261" t="s">
        <v>1020</v>
      </c>
      <c r="F6304" s="385" t="s">
        <v>3970</v>
      </c>
      <c r="G6304" s="385"/>
      <c r="H6304" s="279" t="s">
        <v>950</v>
      </c>
      <c r="I6304" s="282">
        <v>4.8099999999999997E-2</v>
      </c>
      <c r="J6304" s="281">
        <v>24.73</v>
      </c>
      <c r="K6304" s="281">
        <v>1.18</v>
      </c>
    </row>
    <row r="6305" spans="2:11" ht="15" customHeight="1" x14ac:dyDescent="0.2">
      <c r="B6305" s="261" t="s">
        <v>953</v>
      </c>
      <c r="C6305" s="280" t="s">
        <v>954</v>
      </c>
      <c r="D6305" s="261" t="s">
        <v>47</v>
      </c>
      <c r="E6305" s="261" t="s">
        <v>955</v>
      </c>
      <c r="F6305" s="385" t="s">
        <v>3970</v>
      </c>
      <c r="G6305" s="385"/>
      <c r="H6305" s="279" t="s">
        <v>950</v>
      </c>
      <c r="I6305" s="282">
        <v>0.1525</v>
      </c>
      <c r="J6305" s="281">
        <v>34.46</v>
      </c>
      <c r="K6305" s="281">
        <v>5.25</v>
      </c>
    </row>
    <row r="6306" spans="2:11" ht="15" customHeight="1" x14ac:dyDescent="0.2">
      <c r="B6306" s="262" t="s">
        <v>919</v>
      </c>
      <c r="C6306" s="284" t="s">
        <v>2264</v>
      </c>
      <c r="D6306" s="262" t="s">
        <v>47</v>
      </c>
      <c r="E6306" s="262" t="s">
        <v>2971</v>
      </c>
      <c r="F6306" s="389" t="s">
        <v>923</v>
      </c>
      <c r="G6306" s="389"/>
      <c r="H6306" s="283" t="s">
        <v>49</v>
      </c>
      <c r="I6306" s="286">
        <v>1</v>
      </c>
      <c r="J6306" s="285">
        <v>134.80000000000001</v>
      </c>
      <c r="K6306" s="285">
        <v>134.80000000000001</v>
      </c>
    </row>
    <row r="6307" spans="2:11" ht="15" customHeight="1" x14ac:dyDescent="0.2">
      <c r="B6307" s="262" t="s">
        <v>919</v>
      </c>
      <c r="C6307" s="284" t="s">
        <v>1415</v>
      </c>
      <c r="D6307" s="262" t="s">
        <v>47</v>
      </c>
      <c r="E6307" s="262" t="s">
        <v>2675</v>
      </c>
      <c r="F6307" s="389" t="s">
        <v>923</v>
      </c>
      <c r="G6307" s="389"/>
      <c r="H6307" s="283" t="s">
        <v>49</v>
      </c>
      <c r="I6307" s="286">
        <v>2.1000000000000001E-2</v>
      </c>
      <c r="J6307" s="285">
        <v>4.6500000000000004</v>
      </c>
      <c r="K6307" s="285">
        <v>0.09</v>
      </c>
    </row>
    <row r="6308" spans="2:11" ht="15" customHeight="1" x14ac:dyDescent="0.2">
      <c r="B6308" s="263"/>
      <c r="C6308" s="263"/>
      <c r="D6308" s="263"/>
      <c r="E6308" s="263"/>
      <c r="F6308" s="263" t="s">
        <v>924</v>
      </c>
      <c r="G6308" s="289">
        <v>5.7</v>
      </c>
      <c r="H6308" s="263" t="s">
        <v>925</v>
      </c>
      <c r="I6308" s="289">
        <v>0</v>
      </c>
      <c r="J6308" s="263" t="s">
        <v>926</v>
      </c>
      <c r="K6308" s="289">
        <v>5.7</v>
      </c>
    </row>
    <row r="6309" spans="2:11" ht="15" customHeight="1" thickBot="1" x14ac:dyDescent="0.25">
      <c r="B6309" s="263"/>
      <c r="C6309" s="263"/>
      <c r="D6309" s="263"/>
      <c r="E6309" s="263"/>
      <c r="F6309" s="263" t="s">
        <v>927</v>
      </c>
      <c r="G6309" s="289">
        <v>29.4</v>
      </c>
      <c r="H6309" s="263"/>
      <c r="I6309" s="386" t="s">
        <v>928</v>
      </c>
      <c r="J6309" s="386"/>
      <c r="K6309" s="289">
        <v>170.72</v>
      </c>
    </row>
    <row r="6310" spans="2:11" ht="15" customHeight="1" thickTop="1" x14ac:dyDescent="0.2">
      <c r="B6310" s="278"/>
      <c r="C6310" s="278"/>
      <c r="D6310" s="278"/>
      <c r="E6310" s="278"/>
      <c r="F6310" s="278"/>
      <c r="G6310" s="278"/>
      <c r="H6310" s="278"/>
      <c r="I6310" s="278"/>
      <c r="J6310" s="278"/>
      <c r="K6310" s="278"/>
    </row>
    <row r="6311" spans="2:11" ht="15" customHeight="1" x14ac:dyDescent="0.2">
      <c r="B6311" s="259"/>
      <c r="C6311" s="267" t="s">
        <v>24</v>
      </c>
      <c r="D6311" s="259" t="s">
        <v>25</v>
      </c>
      <c r="E6311" s="259" t="s">
        <v>26</v>
      </c>
      <c r="F6311" s="387" t="s">
        <v>917</v>
      </c>
      <c r="G6311" s="387"/>
      <c r="H6311" s="271" t="s">
        <v>27</v>
      </c>
      <c r="I6311" s="267" t="s">
        <v>28</v>
      </c>
      <c r="J6311" s="267" t="s">
        <v>29</v>
      </c>
      <c r="K6311" s="267" t="s">
        <v>30</v>
      </c>
    </row>
    <row r="6312" spans="2:11" ht="15" customHeight="1" x14ac:dyDescent="0.2">
      <c r="B6312" s="260" t="s">
        <v>918</v>
      </c>
      <c r="C6312" s="275" t="s">
        <v>1429</v>
      </c>
      <c r="D6312" s="260" t="s">
        <v>47</v>
      </c>
      <c r="E6312" s="260" t="s">
        <v>1430</v>
      </c>
      <c r="F6312" s="388" t="s">
        <v>4015</v>
      </c>
      <c r="G6312" s="388"/>
      <c r="H6312" s="274" t="s">
        <v>49</v>
      </c>
      <c r="I6312" s="277">
        <v>1</v>
      </c>
      <c r="J6312" s="276">
        <v>107.63</v>
      </c>
      <c r="K6312" s="276">
        <v>107.63</v>
      </c>
    </row>
    <row r="6313" spans="2:11" ht="15" customHeight="1" x14ac:dyDescent="0.2">
      <c r="B6313" s="261" t="s">
        <v>953</v>
      </c>
      <c r="C6313" s="280" t="s">
        <v>1019</v>
      </c>
      <c r="D6313" s="261" t="s">
        <v>47</v>
      </c>
      <c r="E6313" s="261" t="s">
        <v>1020</v>
      </c>
      <c r="F6313" s="385" t="s">
        <v>3970</v>
      </c>
      <c r="G6313" s="385"/>
      <c r="H6313" s="279" t="s">
        <v>950</v>
      </c>
      <c r="I6313" s="282">
        <v>3.0300000000000001E-2</v>
      </c>
      <c r="J6313" s="281">
        <v>24.73</v>
      </c>
      <c r="K6313" s="281">
        <v>0.74</v>
      </c>
    </row>
    <row r="6314" spans="2:11" ht="15" customHeight="1" x14ac:dyDescent="0.2">
      <c r="B6314" s="261" t="s">
        <v>953</v>
      </c>
      <c r="C6314" s="280" t="s">
        <v>954</v>
      </c>
      <c r="D6314" s="261" t="s">
        <v>47</v>
      </c>
      <c r="E6314" s="261" t="s">
        <v>955</v>
      </c>
      <c r="F6314" s="385" t="s">
        <v>3970</v>
      </c>
      <c r="G6314" s="385"/>
      <c r="H6314" s="279" t="s">
        <v>950</v>
      </c>
      <c r="I6314" s="282">
        <v>9.6000000000000002E-2</v>
      </c>
      <c r="J6314" s="281">
        <v>34.46</v>
      </c>
      <c r="K6314" s="281">
        <v>3.3</v>
      </c>
    </row>
    <row r="6315" spans="2:11" ht="15" customHeight="1" x14ac:dyDescent="0.2">
      <c r="B6315" s="262" t="s">
        <v>919</v>
      </c>
      <c r="C6315" s="284" t="s">
        <v>2265</v>
      </c>
      <c r="D6315" s="262" t="s">
        <v>47</v>
      </c>
      <c r="E6315" s="262" t="s">
        <v>2972</v>
      </c>
      <c r="F6315" s="389" t="s">
        <v>923</v>
      </c>
      <c r="G6315" s="389"/>
      <c r="H6315" s="283" t="s">
        <v>49</v>
      </c>
      <c r="I6315" s="286">
        <v>1</v>
      </c>
      <c r="J6315" s="285">
        <v>103.5</v>
      </c>
      <c r="K6315" s="285">
        <v>103.5</v>
      </c>
    </row>
    <row r="6316" spans="2:11" ht="15" customHeight="1" x14ac:dyDescent="0.2">
      <c r="B6316" s="262" t="s">
        <v>919</v>
      </c>
      <c r="C6316" s="284" t="s">
        <v>1415</v>
      </c>
      <c r="D6316" s="262" t="s">
        <v>47</v>
      </c>
      <c r="E6316" s="262" t="s">
        <v>2675</v>
      </c>
      <c r="F6316" s="389" t="s">
        <v>923</v>
      </c>
      <c r="G6316" s="389"/>
      <c r="H6316" s="283" t="s">
        <v>49</v>
      </c>
      <c r="I6316" s="286">
        <v>2.1000000000000001E-2</v>
      </c>
      <c r="J6316" s="285">
        <v>4.6500000000000004</v>
      </c>
      <c r="K6316" s="285">
        <v>0.09</v>
      </c>
    </row>
    <row r="6317" spans="2:11" ht="15" customHeight="1" x14ac:dyDescent="0.2">
      <c r="B6317" s="263"/>
      <c r="C6317" s="263"/>
      <c r="D6317" s="263"/>
      <c r="E6317" s="263"/>
      <c r="F6317" s="263" t="s">
        <v>924</v>
      </c>
      <c r="G6317" s="289">
        <v>3.58</v>
      </c>
      <c r="H6317" s="263" t="s">
        <v>925</v>
      </c>
      <c r="I6317" s="289">
        <v>0</v>
      </c>
      <c r="J6317" s="263" t="s">
        <v>926</v>
      </c>
      <c r="K6317" s="289">
        <v>3.58</v>
      </c>
    </row>
    <row r="6318" spans="2:11" ht="15" customHeight="1" thickBot="1" x14ac:dyDescent="0.25">
      <c r="B6318" s="263"/>
      <c r="C6318" s="263"/>
      <c r="D6318" s="263"/>
      <c r="E6318" s="263"/>
      <c r="F6318" s="263" t="s">
        <v>927</v>
      </c>
      <c r="G6318" s="289">
        <v>22.39</v>
      </c>
      <c r="H6318" s="263"/>
      <c r="I6318" s="386" t="s">
        <v>928</v>
      </c>
      <c r="J6318" s="386"/>
      <c r="K6318" s="289">
        <v>130.02000000000001</v>
      </c>
    </row>
    <row r="6319" spans="2:11" ht="15" customHeight="1" thickTop="1" x14ac:dyDescent="0.2">
      <c r="B6319" s="278"/>
      <c r="C6319" s="278"/>
      <c r="D6319" s="278"/>
      <c r="E6319" s="278"/>
      <c r="F6319" s="278"/>
      <c r="G6319" s="278"/>
      <c r="H6319" s="278"/>
      <c r="I6319" s="278"/>
      <c r="J6319" s="278"/>
      <c r="K6319" s="278"/>
    </row>
    <row r="6320" spans="2:11" ht="15" customHeight="1" x14ac:dyDescent="0.2">
      <c r="B6320" s="259"/>
      <c r="C6320" s="267" t="s">
        <v>24</v>
      </c>
      <c r="D6320" s="259" t="s">
        <v>25</v>
      </c>
      <c r="E6320" s="259" t="s">
        <v>26</v>
      </c>
      <c r="F6320" s="387" t="s">
        <v>917</v>
      </c>
      <c r="G6320" s="387"/>
      <c r="H6320" s="271" t="s">
        <v>27</v>
      </c>
      <c r="I6320" s="267" t="s">
        <v>28</v>
      </c>
      <c r="J6320" s="267" t="s">
        <v>29</v>
      </c>
      <c r="K6320" s="267" t="s">
        <v>30</v>
      </c>
    </row>
    <row r="6321" spans="2:11" ht="15" customHeight="1" x14ac:dyDescent="0.2">
      <c r="B6321" s="260" t="s">
        <v>918</v>
      </c>
      <c r="C6321" s="275" t="s">
        <v>2200</v>
      </c>
      <c r="D6321" s="260" t="s">
        <v>47</v>
      </c>
      <c r="E6321" s="260" t="s">
        <v>2201</v>
      </c>
      <c r="F6321" s="388" t="s">
        <v>4046</v>
      </c>
      <c r="G6321" s="388"/>
      <c r="H6321" s="274" t="s">
        <v>2202</v>
      </c>
      <c r="I6321" s="277">
        <v>1</v>
      </c>
      <c r="J6321" s="276">
        <v>15.12</v>
      </c>
      <c r="K6321" s="276">
        <v>15.12</v>
      </c>
    </row>
    <row r="6322" spans="2:11" ht="15" customHeight="1" x14ac:dyDescent="0.2">
      <c r="B6322" s="261" t="s">
        <v>953</v>
      </c>
      <c r="C6322" s="280" t="s">
        <v>1019</v>
      </c>
      <c r="D6322" s="261" t="s">
        <v>47</v>
      </c>
      <c r="E6322" s="261" t="s">
        <v>1020</v>
      </c>
      <c r="F6322" s="385" t="s">
        <v>3970</v>
      </c>
      <c r="G6322" s="385"/>
      <c r="H6322" s="279" t="s">
        <v>950</v>
      </c>
      <c r="I6322" s="282">
        <v>0.61180000000000001</v>
      </c>
      <c r="J6322" s="281">
        <v>24.73</v>
      </c>
      <c r="K6322" s="281">
        <v>15.12</v>
      </c>
    </row>
    <row r="6323" spans="2:11" ht="15" customHeight="1" x14ac:dyDescent="0.2">
      <c r="B6323" s="263"/>
      <c r="C6323" s="263"/>
      <c r="D6323" s="263"/>
      <c r="E6323" s="263"/>
      <c r="F6323" s="263" t="s">
        <v>924</v>
      </c>
      <c r="G6323" s="289">
        <v>12.6</v>
      </c>
      <c r="H6323" s="263" t="s">
        <v>925</v>
      </c>
      <c r="I6323" s="289">
        <v>0</v>
      </c>
      <c r="J6323" s="263" t="s">
        <v>926</v>
      </c>
      <c r="K6323" s="289">
        <v>12.6</v>
      </c>
    </row>
    <row r="6324" spans="2:11" ht="15" customHeight="1" thickBot="1" x14ac:dyDescent="0.25">
      <c r="B6324" s="263"/>
      <c r="C6324" s="263"/>
      <c r="D6324" s="263"/>
      <c r="E6324" s="263"/>
      <c r="F6324" s="263" t="s">
        <v>927</v>
      </c>
      <c r="G6324" s="289">
        <v>3.14</v>
      </c>
      <c r="H6324" s="263"/>
      <c r="I6324" s="386" t="s">
        <v>928</v>
      </c>
      <c r="J6324" s="386"/>
      <c r="K6324" s="289">
        <v>18.260000000000002</v>
      </c>
    </row>
    <row r="6325" spans="2:11" ht="15" customHeight="1" thickTop="1" x14ac:dyDescent="0.2">
      <c r="B6325" s="278"/>
      <c r="C6325" s="278"/>
      <c r="D6325" s="278"/>
      <c r="E6325" s="278"/>
      <c r="F6325" s="278"/>
      <c r="G6325" s="278"/>
      <c r="H6325" s="278"/>
      <c r="I6325" s="278"/>
      <c r="J6325" s="278"/>
      <c r="K6325" s="278"/>
    </row>
    <row r="6326" spans="2:11" ht="15" customHeight="1" x14ac:dyDescent="0.2">
      <c r="B6326" s="259"/>
      <c r="C6326" s="267" t="s">
        <v>24</v>
      </c>
      <c r="D6326" s="259" t="s">
        <v>25</v>
      </c>
      <c r="E6326" s="259" t="s">
        <v>26</v>
      </c>
      <c r="F6326" s="387" t="s">
        <v>917</v>
      </c>
      <c r="G6326" s="387"/>
      <c r="H6326" s="271" t="s">
        <v>27</v>
      </c>
      <c r="I6326" s="267" t="s">
        <v>28</v>
      </c>
      <c r="J6326" s="267" t="s">
        <v>29</v>
      </c>
      <c r="K6326" s="267" t="s">
        <v>30</v>
      </c>
    </row>
    <row r="6327" spans="2:11" ht="15" customHeight="1" x14ac:dyDescent="0.2">
      <c r="B6327" s="260" t="s">
        <v>918</v>
      </c>
      <c r="C6327" s="275" t="s">
        <v>1134</v>
      </c>
      <c r="D6327" s="260" t="s">
        <v>47</v>
      </c>
      <c r="E6327" s="260" t="s">
        <v>1135</v>
      </c>
      <c r="F6327" s="388" t="s">
        <v>3985</v>
      </c>
      <c r="G6327" s="388"/>
      <c r="H6327" s="274" t="s">
        <v>1041</v>
      </c>
      <c r="I6327" s="277">
        <v>1</v>
      </c>
      <c r="J6327" s="276">
        <v>93.96</v>
      </c>
      <c r="K6327" s="276">
        <v>93.96</v>
      </c>
    </row>
    <row r="6328" spans="2:11" ht="15" customHeight="1" x14ac:dyDescent="0.2">
      <c r="B6328" s="261" t="s">
        <v>953</v>
      </c>
      <c r="C6328" s="280" t="s">
        <v>2268</v>
      </c>
      <c r="D6328" s="261" t="s">
        <v>47</v>
      </c>
      <c r="E6328" s="261" t="s">
        <v>2269</v>
      </c>
      <c r="F6328" s="385" t="s">
        <v>4041</v>
      </c>
      <c r="G6328" s="385"/>
      <c r="H6328" s="279" t="s">
        <v>950</v>
      </c>
      <c r="I6328" s="282">
        <v>1</v>
      </c>
      <c r="J6328" s="281">
        <v>19.05</v>
      </c>
      <c r="K6328" s="281">
        <v>19.05</v>
      </c>
    </row>
    <row r="6329" spans="2:11" ht="15" customHeight="1" x14ac:dyDescent="0.2">
      <c r="B6329" s="261" t="s">
        <v>953</v>
      </c>
      <c r="C6329" s="280" t="s">
        <v>2266</v>
      </c>
      <c r="D6329" s="261" t="s">
        <v>47</v>
      </c>
      <c r="E6329" s="261" t="s">
        <v>2267</v>
      </c>
      <c r="F6329" s="385" t="s">
        <v>3970</v>
      </c>
      <c r="G6329" s="385"/>
      <c r="H6329" s="279" t="s">
        <v>950</v>
      </c>
      <c r="I6329" s="282">
        <v>1</v>
      </c>
      <c r="J6329" s="281">
        <v>31.65</v>
      </c>
      <c r="K6329" s="281">
        <v>31.65</v>
      </c>
    </row>
    <row r="6330" spans="2:11" ht="15" customHeight="1" x14ac:dyDescent="0.2">
      <c r="B6330" s="261" t="s">
        <v>953</v>
      </c>
      <c r="C6330" s="280" t="s">
        <v>2270</v>
      </c>
      <c r="D6330" s="261" t="s">
        <v>47</v>
      </c>
      <c r="E6330" s="261" t="s">
        <v>2271</v>
      </c>
      <c r="F6330" s="385" t="s">
        <v>4041</v>
      </c>
      <c r="G6330" s="385"/>
      <c r="H6330" s="279" t="s">
        <v>950</v>
      </c>
      <c r="I6330" s="282">
        <v>1</v>
      </c>
      <c r="J6330" s="281">
        <v>43.26</v>
      </c>
      <c r="K6330" s="281">
        <v>43.26</v>
      </c>
    </row>
    <row r="6331" spans="2:11" ht="15" customHeight="1" x14ac:dyDescent="0.2">
      <c r="B6331" s="263"/>
      <c r="C6331" s="263"/>
      <c r="D6331" s="263"/>
      <c r="E6331" s="263"/>
      <c r="F6331" s="263" t="s">
        <v>924</v>
      </c>
      <c r="G6331" s="289">
        <v>28.62</v>
      </c>
      <c r="H6331" s="263" t="s">
        <v>925</v>
      </c>
      <c r="I6331" s="289">
        <v>0</v>
      </c>
      <c r="J6331" s="263" t="s">
        <v>926</v>
      </c>
      <c r="K6331" s="289">
        <v>28.62</v>
      </c>
    </row>
    <row r="6332" spans="2:11" ht="15" customHeight="1" thickBot="1" x14ac:dyDescent="0.25">
      <c r="B6332" s="263"/>
      <c r="C6332" s="263"/>
      <c r="D6332" s="263"/>
      <c r="E6332" s="263"/>
      <c r="F6332" s="263" t="s">
        <v>927</v>
      </c>
      <c r="G6332" s="289">
        <v>19.55</v>
      </c>
      <c r="H6332" s="263"/>
      <c r="I6332" s="386" t="s">
        <v>928</v>
      </c>
      <c r="J6332" s="386"/>
      <c r="K6332" s="289">
        <v>113.51</v>
      </c>
    </row>
    <row r="6333" spans="2:11" ht="15" customHeight="1" thickTop="1" x14ac:dyDescent="0.2">
      <c r="B6333" s="278"/>
      <c r="C6333" s="278"/>
      <c r="D6333" s="278"/>
      <c r="E6333" s="278"/>
      <c r="F6333" s="278"/>
      <c r="G6333" s="278"/>
      <c r="H6333" s="278"/>
      <c r="I6333" s="278"/>
      <c r="J6333" s="278"/>
      <c r="K6333" s="278"/>
    </row>
    <row r="6334" spans="2:11" ht="15" customHeight="1" x14ac:dyDescent="0.2">
      <c r="B6334" s="259"/>
      <c r="C6334" s="267" t="s">
        <v>24</v>
      </c>
      <c r="D6334" s="259" t="s">
        <v>25</v>
      </c>
      <c r="E6334" s="259" t="s">
        <v>26</v>
      </c>
      <c r="F6334" s="387" t="s">
        <v>917</v>
      </c>
      <c r="G6334" s="387"/>
      <c r="H6334" s="271" t="s">
        <v>27</v>
      </c>
      <c r="I6334" s="267" t="s">
        <v>28</v>
      </c>
      <c r="J6334" s="267" t="s">
        <v>29</v>
      </c>
      <c r="K6334" s="267" t="s">
        <v>30</v>
      </c>
    </row>
    <row r="6335" spans="2:11" ht="15" customHeight="1" x14ac:dyDescent="0.2">
      <c r="B6335" s="260" t="s">
        <v>918</v>
      </c>
      <c r="C6335" s="275" t="s">
        <v>1132</v>
      </c>
      <c r="D6335" s="260" t="s">
        <v>47</v>
      </c>
      <c r="E6335" s="260" t="s">
        <v>1133</v>
      </c>
      <c r="F6335" s="388" t="s">
        <v>3985</v>
      </c>
      <c r="G6335" s="388"/>
      <c r="H6335" s="274" t="s">
        <v>1035</v>
      </c>
      <c r="I6335" s="277">
        <v>1</v>
      </c>
      <c r="J6335" s="276">
        <v>266.25</v>
      </c>
      <c r="K6335" s="276">
        <v>266.25</v>
      </c>
    </row>
    <row r="6336" spans="2:11" ht="15" customHeight="1" x14ac:dyDescent="0.2">
      <c r="B6336" s="261" t="s">
        <v>953</v>
      </c>
      <c r="C6336" s="280" t="s">
        <v>2274</v>
      </c>
      <c r="D6336" s="261" t="s">
        <v>47</v>
      </c>
      <c r="E6336" s="261" t="s">
        <v>2275</v>
      </c>
      <c r="F6336" s="385" t="s">
        <v>4041</v>
      </c>
      <c r="G6336" s="385"/>
      <c r="H6336" s="279" t="s">
        <v>950</v>
      </c>
      <c r="I6336" s="282">
        <v>1</v>
      </c>
      <c r="J6336" s="281">
        <v>77.33</v>
      </c>
      <c r="K6336" s="281">
        <v>77.33</v>
      </c>
    </row>
    <row r="6337" spans="2:11" ht="15" customHeight="1" x14ac:dyDescent="0.2">
      <c r="B6337" s="261" t="s">
        <v>953</v>
      </c>
      <c r="C6337" s="280" t="s">
        <v>2266</v>
      </c>
      <c r="D6337" s="261" t="s">
        <v>47</v>
      </c>
      <c r="E6337" s="261" t="s">
        <v>2267</v>
      </c>
      <c r="F6337" s="385" t="s">
        <v>3970</v>
      </c>
      <c r="G6337" s="385"/>
      <c r="H6337" s="279" t="s">
        <v>950</v>
      </c>
      <c r="I6337" s="282">
        <v>1</v>
      </c>
      <c r="J6337" s="281">
        <v>31.65</v>
      </c>
      <c r="K6337" s="281">
        <v>31.65</v>
      </c>
    </row>
    <row r="6338" spans="2:11" ht="15" customHeight="1" x14ac:dyDescent="0.2">
      <c r="B6338" s="261" t="s">
        <v>953</v>
      </c>
      <c r="C6338" s="280" t="s">
        <v>2272</v>
      </c>
      <c r="D6338" s="261" t="s">
        <v>47</v>
      </c>
      <c r="E6338" s="261" t="s">
        <v>2273</v>
      </c>
      <c r="F6338" s="385" t="s">
        <v>4041</v>
      </c>
      <c r="G6338" s="385"/>
      <c r="H6338" s="279" t="s">
        <v>950</v>
      </c>
      <c r="I6338" s="282">
        <v>1</v>
      </c>
      <c r="J6338" s="281">
        <v>94.96</v>
      </c>
      <c r="K6338" s="281">
        <v>94.96</v>
      </c>
    </row>
    <row r="6339" spans="2:11" ht="15" customHeight="1" x14ac:dyDescent="0.2">
      <c r="B6339" s="261" t="s">
        <v>953</v>
      </c>
      <c r="C6339" s="280" t="s">
        <v>2268</v>
      </c>
      <c r="D6339" s="261" t="s">
        <v>47</v>
      </c>
      <c r="E6339" s="261" t="s">
        <v>2269</v>
      </c>
      <c r="F6339" s="385" t="s">
        <v>4041</v>
      </c>
      <c r="G6339" s="385"/>
      <c r="H6339" s="279" t="s">
        <v>950</v>
      </c>
      <c r="I6339" s="282">
        <v>1</v>
      </c>
      <c r="J6339" s="281">
        <v>19.05</v>
      </c>
      <c r="K6339" s="281">
        <v>19.05</v>
      </c>
    </row>
    <row r="6340" spans="2:11" ht="15" customHeight="1" x14ac:dyDescent="0.2">
      <c r="B6340" s="261" t="s">
        <v>953</v>
      </c>
      <c r="C6340" s="280" t="s">
        <v>2270</v>
      </c>
      <c r="D6340" s="261" t="s">
        <v>47</v>
      </c>
      <c r="E6340" s="261" t="s">
        <v>2271</v>
      </c>
      <c r="F6340" s="385" t="s">
        <v>4041</v>
      </c>
      <c r="G6340" s="385"/>
      <c r="H6340" s="279" t="s">
        <v>950</v>
      </c>
      <c r="I6340" s="282">
        <v>1</v>
      </c>
      <c r="J6340" s="281">
        <v>43.26</v>
      </c>
      <c r="K6340" s="281">
        <v>43.26</v>
      </c>
    </row>
    <row r="6341" spans="2:11" ht="15" customHeight="1" x14ac:dyDescent="0.2">
      <c r="B6341" s="263"/>
      <c r="C6341" s="263"/>
      <c r="D6341" s="263"/>
      <c r="E6341" s="263"/>
      <c r="F6341" s="263" t="s">
        <v>924</v>
      </c>
      <c r="G6341" s="289">
        <v>28.62</v>
      </c>
      <c r="H6341" s="263" t="s">
        <v>925</v>
      </c>
      <c r="I6341" s="289">
        <v>0</v>
      </c>
      <c r="J6341" s="263" t="s">
        <v>926</v>
      </c>
      <c r="K6341" s="289">
        <v>28.62</v>
      </c>
    </row>
    <row r="6342" spans="2:11" ht="15" customHeight="1" thickBot="1" x14ac:dyDescent="0.25">
      <c r="B6342" s="263"/>
      <c r="C6342" s="263"/>
      <c r="D6342" s="263"/>
      <c r="E6342" s="263"/>
      <c r="F6342" s="263" t="s">
        <v>927</v>
      </c>
      <c r="G6342" s="289">
        <v>55.4</v>
      </c>
      <c r="H6342" s="263"/>
      <c r="I6342" s="386" t="s">
        <v>928</v>
      </c>
      <c r="J6342" s="386"/>
      <c r="K6342" s="289">
        <v>321.64999999999998</v>
      </c>
    </row>
    <row r="6343" spans="2:11" ht="15" customHeight="1" thickTop="1" x14ac:dyDescent="0.2">
      <c r="B6343" s="278"/>
      <c r="C6343" s="278"/>
      <c r="D6343" s="278"/>
      <c r="E6343" s="278"/>
      <c r="F6343" s="278"/>
      <c r="G6343" s="278"/>
      <c r="H6343" s="278"/>
      <c r="I6343" s="278"/>
      <c r="J6343" s="278"/>
      <c r="K6343" s="278"/>
    </row>
    <row r="6344" spans="2:11" ht="15" customHeight="1" x14ac:dyDescent="0.2">
      <c r="B6344" s="259"/>
      <c r="C6344" s="267" t="s">
        <v>24</v>
      </c>
      <c r="D6344" s="259" t="s">
        <v>25</v>
      </c>
      <c r="E6344" s="259" t="s">
        <v>26</v>
      </c>
      <c r="F6344" s="387" t="s">
        <v>917</v>
      </c>
      <c r="G6344" s="387"/>
      <c r="H6344" s="271" t="s">
        <v>27</v>
      </c>
      <c r="I6344" s="267" t="s">
        <v>28</v>
      </c>
      <c r="J6344" s="267" t="s">
        <v>29</v>
      </c>
      <c r="K6344" s="267" t="s">
        <v>30</v>
      </c>
    </row>
    <row r="6345" spans="2:11" ht="15" customHeight="1" x14ac:dyDescent="0.2">
      <c r="B6345" s="260" t="s">
        <v>918</v>
      </c>
      <c r="C6345" s="275" t="s">
        <v>2270</v>
      </c>
      <c r="D6345" s="260" t="s">
        <v>47</v>
      </c>
      <c r="E6345" s="260" t="s">
        <v>2271</v>
      </c>
      <c r="F6345" s="388" t="s">
        <v>4041</v>
      </c>
      <c r="G6345" s="388"/>
      <c r="H6345" s="274" t="s">
        <v>950</v>
      </c>
      <c r="I6345" s="277">
        <v>1</v>
      </c>
      <c r="J6345" s="276">
        <v>43.26</v>
      </c>
      <c r="K6345" s="276">
        <v>43.26</v>
      </c>
    </row>
    <row r="6346" spans="2:11" ht="15" customHeight="1" x14ac:dyDescent="0.2">
      <c r="B6346" s="262" t="s">
        <v>919</v>
      </c>
      <c r="C6346" s="284" t="s">
        <v>2276</v>
      </c>
      <c r="D6346" s="262" t="s">
        <v>47</v>
      </c>
      <c r="E6346" s="262" t="s">
        <v>2277</v>
      </c>
      <c r="F6346" s="389" t="s">
        <v>4042</v>
      </c>
      <c r="G6346" s="389"/>
      <c r="H6346" s="283" t="s">
        <v>49</v>
      </c>
      <c r="I6346" s="286">
        <v>3.1099999999999997E-5</v>
      </c>
      <c r="J6346" s="285">
        <v>1391000</v>
      </c>
      <c r="K6346" s="285">
        <v>43.26</v>
      </c>
    </row>
    <row r="6347" spans="2:11" ht="15" customHeight="1" x14ac:dyDescent="0.2">
      <c r="B6347" s="263"/>
      <c r="C6347" s="263"/>
      <c r="D6347" s="263"/>
      <c r="E6347" s="263"/>
      <c r="F6347" s="263" t="s">
        <v>924</v>
      </c>
      <c r="G6347" s="289">
        <v>0</v>
      </c>
      <c r="H6347" s="263" t="s">
        <v>925</v>
      </c>
      <c r="I6347" s="289">
        <v>0</v>
      </c>
      <c r="J6347" s="263" t="s">
        <v>926</v>
      </c>
      <c r="K6347" s="289">
        <v>0</v>
      </c>
    </row>
    <row r="6348" spans="2:11" ht="15" customHeight="1" thickBot="1" x14ac:dyDescent="0.25">
      <c r="B6348" s="263"/>
      <c r="C6348" s="263"/>
      <c r="D6348" s="263"/>
      <c r="E6348" s="263"/>
      <c r="F6348" s="263" t="s">
        <v>927</v>
      </c>
      <c r="G6348" s="289">
        <v>9</v>
      </c>
      <c r="H6348" s="263"/>
      <c r="I6348" s="386" t="s">
        <v>928</v>
      </c>
      <c r="J6348" s="386"/>
      <c r="K6348" s="289">
        <v>52.26</v>
      </c>
    </row>
    <row r="6349" spans="2:11" ht="15" customHeight="1" thickTop="1" x14ac:dyDescent="0.2">
      <c r="B6349" s="278"/>
      <c r="C6349" s="278"/>
      <c r="D6349" s="278"/>
      <c r="E6349" s="278"/>
      <c r="F6349" s="278"/>
      <c r="G6349" s="278"/>
      <c r="H6349" s="278"/>
      <c r="I6349" s="278"/>
      <c r="J6349" s="278"/>
      <c r="K6349" s="278"/>
    </row>
    <row r="6350" spans="2:11" ht="15" customHeight="1" x14ac:dyDescent="0.2">
      <c r="B6350" s="259"/>
      <c r="C6350" s="267" t="s">
        <v>24</v>
      </c>
      <c r="D6350" s="259" t="s">
        <v>25</v>
      </c>
      <c r="E6350" s="259" t="s">
        <v>26</v>
      </c>
      <c r="F6350" s="387" t="s">
        <v>917</v>
      </c>
      <c r="G6350" s="387"/>
      <c r="H6350" s="271" t="s">
        <v>27</v>
      </c>
      <c r="I6350" s="267" t="s">
        <v>28</v>
      </c>
      <c r="J6350" s="267" t="s">
        <v>29</v>
      </c>
      <c r="K6350" s="267" t="s">
        <v>30</v>
      </c>
    </row>
    <row r="6351" spans="2:11" ht="15" customHeight="1" x14ac:dyDescent="0.2">
      <c r="B6351" s="260" t="s">
        <v>918</v>
      </c>
      <c r="C6351" s="275" t="s">
        <v>2268</v>
      </c>
      <c r="D6351" s="260" t="s">
        <v>47</v>
      </c>
      <c r="E6351" s="260" t="s">
        <v>2269</v>
      </c>
      <c r="F6351" s="388" t="s">
        <v>4041</v>
      </c>
      <c r="G6351" s="388"/>
      <c r="H6351" s="274" t="s">
        <v>950</v>
      </c>
      <c r="I6351" s="277">
        <v>1</v>
      </c>
      <c r="J6351" s="276">
        <v>19.05</v>
      </c>
      <c r="K6351" s="276">
        <v>19.05</v>
      </c>
    </row>
    <row r="6352" spans="2:11" ht="15" customHeight="1" x14ac:dyDescent="0.2">
      <c r="B6352" s="262" t="s">
        <v>919</v>
      </c>
      <c r="C6352" s="284" t="s">
        <v>2276</v>
      </c>
      <c r="D6352" s="262" t="s">
        <v>47</v>
      </c>
      <c r="E6352" s="262" t="s">
        <v>2277</v>
      </c>
      <c r="F6352" s="389" t="s">
        <v>4042</v>
      </c>
      <c r="G6352" s="389"/>
      <c r="H6352" s="283" t="s">
        <v>49</v>
      </c>
      <c r="I6352" s="286">
        <v>1.3699999999999999E-5</v>
      </c>
      <c r="J6352" s="285">
        <v>1391000</v>
      </c>
      <c r="K6352" s="285">
        <v>19.05</v>
      </c>
    </row>
    <row r="6353" spans="2:11" ht="15" customHeight="1" x14ac:dyDescent="0.2">
      <c r="B6353" s="263"/>
      <c r="C6353" s="263"/>
      <c r="D6353" s="263"/>
      <c r="E6353" s="263"/>
      <c r="F6353" s="263" t="s">
        <v>924</v>
      </c>
      <c r="G6353" s="289">
        <v>0</v>
      </c>
      <c r="H6353" s="263" t="s">
        <v>925</v>
      </c>
      <c r="I6353" s="289">
        <v>0</v>
      </c>
      <c r="J6353" s="263" t="s">
        <v>926</v>
      </c>
      <c r="K6353" s="289">
        <v>0</v>
      </c>
    </row>
    <row r="6354" spans="2:11" ht="15" customHeight="1" thickBot="1" x14ac:dyDescent="0.25">
      <c r="B6354" s="263"/>
      <c r="C6354" s="263"/>
      <c r="D6354" s="263"/>
      <c r="E6354" s="263"/>
      <c r="F6354" s="263" t="s">
        <v>927</v>
      </c>
      <c r="G6354" s="289">
        <v>3.96</v>
      </c>
      <c r="H6354" s="263"/>
      <c r="I6354" s="386" t="s">
        <v>928</v>
      </c>
      <c r="J6354" s="386"/>
      <c r="K6354" s="289">
        <v>23.01</v>
      </c>
    </row>
    <row r="6355" spans="2:11" ht="15" customHeight="1" thickTop="1" x14ac:dyDescent="0.2">
      <c r="B6355" s="278"/>
      <c r="C6355" s="278"/>
      <c r="D6355" s="278"/>
      <c r="E6355" s="278"/>
      <c r="F6355" s="278"/>
      <c r="G6355" s="278"/>
      <c r="H6355" s="278"/>
      <c r="I6355" s="278"/>
      <c r="J6355" s="278"/>
      <c r="K6355" s="278"/>
    </row>
    <row r="6356" spans="2:11" ht="15" customHeight="1" x14ac:dyDescent="0.2">
      <c r="B6356" s="259"/>
      <c r="C6356" s="267" t="s">
        <v>24</v>
      </c>
      <c r="D6356" s="259" t="s">
        <v>25</v>
      </c>
      <c r="E6356" s="259" t="s">
        <v>26</v>
      </c>
      <c r="F6356" s="387" t="s">
        <v>917</v>
      </c>
      <c r="G6356" s="387"/>
      <c r="H6356" s="271" t="s">
        <v>27</v>
      </c>
      <c r="I6356" s="267" t="s">
        <v>28</v>
      </c>
      <c r="J6356" s="267" t="s">
        <v>29</v>
      </c>
      <c r="K6356" s="267" t="s">
        <v>30</v>
      </c>
    </row>
    <row r="6357" spans="2:11" ht="15" customHeight="1" x14ac:dyDescent="0.2">
      <c r="B6357" s="260" t="s">
        <v>918</v>
      </c>
      <c r="C6357" s="275" t="s">
        <v>2274</v>
      </c>
      <c r="D6357" s="260" t="s">
        <v>47</v>
      </c>
      <c r="E6357" s="260" t="s">
        <v>2275</v>
      </c>
      <c r="F6357" s="388" t="s">
        <v>4041</v>
      </c>
      <c r="G6357" s="388"/>
      <c r="H6357" s="274" t="s">
        <v>950</v>
      </c>
      <c r="I6357" s="277">
        <v>1</v>
      </c>
      <c r="J6357" s="276">
        <v>77.33</v>
      </c>
      <c r="K6357" s="276">
        <v>77.33</v>
      </c>
    </row>
    <row r="6358" spans="2:11" ht="15" customHeight="1" x14ac:dyDescent="0.2">
      <c r="B6358" s="262" t="s">
        <v>919</v>
      </c>
      <c r="C6358" s="284" t="s">
        <v>2276</v>
      </c>
      <c r="D6358" s="262" t="s">
        <v>47</v>
      </c>
      <c r="E6358" s="262" t="s">
        <v>2277</v>
      </c>
      <c r="F6358" s="389" t="s">
        <v>4042</v>
      </c>
      <c r="G6358" s="389"/>
      <c r="H6358" s="283" t="s">
        <v>49</v>
      </c>
      <c r="I6358" s="286">
        <v>5.5600000000000003E-5</v>
      </c>
      <c r="J6358" s="285">
        <v>1391000</v>
      </c>
      <c r="K6358" s="285">
        <v>77.33</v>
      </c>
    </row>
    <row r="6359" spans="2:11" ht="15" customHeight="1" x14ac:dyDescent="0.2">
      <c r="B6359" s="263"/>
      <c r="C6359" s="263"/>
      <c r="D6359" s="263"/>
      <c r="E6359" s="263"/>
      <c r="F6359" s="263" t="s">
        <v>924</v>
      </c>
      <c r="G6359" s="289">
        <v>0</v>
      </c>
      <c r="H6359" s="263" t="s">
        <v>925</v>
      </c>
      <c r="I6359" s="289">
        <v>0</v>
      </c>
      <c r="J6359" s="263" t="s">
        <v>926</v>
      </c>
      <c r="K6359" s="289">
        <v>0</v>
      </c>
    </row>
    <row r="6360" spans="2:11" ht="15" customHeight="1" thickBot="1" x14ac:dyDescent="0.25">
      <c r="B6360" s="263"/>
      <c r="C6360" s="263"/>
      <c r="D6360" s="263"/>
      <c r="E6360" s="263"/>
      <c r="F6360" s="263" t="s">
        <v>927</v>
      </c>
      <c r="G6360" s="289">
        <v>16.09</v>
      </c>
      <c r="H6360" s="263"/>
      <c r="I6360" s="386" t="s">
        <v>928</v>
      </c>
      <c r="J6360" s="386"/>
      <c r="K6360" s="289">
        <v>93.42</v>
      </c>
    </row>
    <row r="6361" spans="2:11" ht="15" customHeight="1" thickTop="1" x14ac:dyDescent="0.2">
      <c r="B6361" s="278"/>
      <c r="C6361" s="278"/>
      <c r="D6361" s="278"/>
      <c r="E6361" s="278"/>
      <c r="F6361" s="278"/>
      <c r="G6361" s="278"/>
      <c r="H6361" s="278"/>
      <c r="I6361" s="278"/>
      <c r="J6361" s="278"/>
      <c r="K6361" s="278"/>
    </row>
    <row r="6362" spans="2:11" ht="15" customHeight="1" x14ac:dyDescent="0.2">
      <c r="B6362" s="259"/>
      <c r="C6362" s="267" t="s">
        <v>24</v>
      </c>
      <c r="D6362" s="259" t="s">
        <v>25</v>
      </c>
      <c r="E6362" s="259" t="s">
        <v>26</v>
      </c>
      <c r="F6362" s="387" t="s">
        <v>917</v>
      </c>
      <c r="G6362" s="387"/>
      <c r="H6362" s="271" t="s">
        <v>27</v>
      </c>
      <c r="I6362" s="267" t="s">
        <v>28</v>
      </c>
      <c r="J6362" s="267" t="s">
        <v>29</v>
      </c>
      <c r="K6362" s="267" t="s">
        <v>30</v>
      </c>
    </row>
    <row r="6363" spans="2:11" ht="15" customHeight="1" x14ac:dyDescent="0.2">
      <c r="B6363" s="260" t="s">
        <v>918</v>
      </c>
      <c r="C6363" s="275" t="s">
        <v>2272</v>
      </c>
      <c r="D6363" s="260" t="s">
        <v>47</v>
      </c>
      <c r="E6363" s="260" t="s">
        <v>2273</v>
      </c>
      <c r="F6363" s="388" t="s">
        <v>4041</v>
      </c>
      <c r="G6363" s="388"/>
      <c r="H6363" s="274" t="s">
        <v>950</v>
      </c>
      <c r="I6363" s="277">
        <v>1</v>
      </c>
      <c r="J6363" s="276">
        <v>94.96</v>
      </c>
      <c r="K6363" s="276">
        <v>94.96</v>
      </c>
    </row>
    <row r="6364" spans="2:11" ht="15" customHeight="1" x14ac:dyDescent="0.2">
      <c r="B6364" s="262" t="s">
        <v>919</v>
      </c>
      <c r="C6364" s="284" t="s">
        <v>1994</v>
      </c>
      <c r="D6364" s="262" t="s">
        <v>47</v>
      </c>
      <c r="E6364" s="262" t="s">
        <v>1995</v>
      </c>
      <c r="F6364" s="389" t="s">
        <v>923</v>
      </c>
      <c r="G6364" s="389"/>
      <c r="H6364" s="283" t="s">
        <v>1075</v>
      </c>
      <c r="I6364" s="286">
        <v>15.67</v>
      </c>
      <c r="J6364" s="285">
        <v>6.06</v>
      </c>
      <c r="K6364" s="285">
        <v>94.96</v>
      </c>
    </row>
    <row r="6365" spans="2:11" ht="15" customHeight="1" x14ac:dyDescent="0.2">
      <c r="B6365" s="263"/>
      <c r="C6365" s="263"/>
      <c r="D6365" s="263"/>
      <c r="E6365" s="263"/>
      <c r="F6365" s="263" t="s">
        <v>924</v>
      </c>
      <c r="G6365" s="289">
        <v>0</v>
      </c>
      <c r="H6365" s="263" t="s">
        <v>925</v>
      </c>
      <c r="I6365" s="289">
        <v>0</v>
      </c>
      <c r="J6365" s="263" t="s">
        <v>926</v>
      </c>
      <c r="K6365" s="289">
        <v>0</v>
      </c>
    </row>
    <row r="6366" spans="2:11" ht="15" customHeight="1" thickBot="1" x14ac:dyDescent="0.25">
      <c r="B6366" s="263"/>
      <c r="C6366" s="263"/>
      <c r="D6366" s="263"/>
      <c r="E6366" s="263"/>
      <c r="F6366" s="263" t="s">
        <v>927</v>
      </c>
      <c r="G6366" s="289">
        <v>19.760000000000002</v>
      </c>
      <c r="H6366" s="263"/>
      <c r="I6366" s="386" t="s">
        <v>928</v>
      </c>
      <c r="J6366" s="386"/>
      <c r="K6366" s="289">
        <v>114.72</v>
      </c>
    </row>
    <row r="6367" spans="2:11" ht="15" customHeight="1" thickTop="1" x14ac:dyDescent="0.2">
      <c r="B6367" s="278"/>
      <c r="C6367" s="278"/>
      <c r="D6367" s="278"/>
      <c r="E6367" s="278"/>
      <c r="F6367" s="278"/>
      <c r="G6367" s="278"/>
      <c r="H6367" s="278"/>
      <c r="I6367" s="278"/>
      <c r="J6367" s="278"/>
      <c r="K6367" s="278"/>
    </row>
    <row r="6368" spans="2:11" ht="15" customHeight="1" x14ac:dyDescent="0.2">
      <c r="B6368" s="259"/>
      <c r="C6368" s="267" t="s">
        <v>24</v>
      </c>
      <c r="D6368" s="259" t="s">
        <v>25</v>
      </c>
      <c r="E6368" s="259" t="s">
        <v>26</v>
      </c>
      <c r="F6368" s="387" t="s">
        <v>917</v>
      </c>
      <c r="G6368" s="387"/>
      <c r="H6368" s="271" t="s">
        <v>27</v>
      </c>
      <c r="I6368" s="267" t="s">
        <v>28</v>
      </c>
      <c r="J6368" s="267" t="s">
        <v>29</v>
      </c>
      <c r="K6368" s="267" t="s">
        <v>30</v>
      </c>
    </row>
    <row r="6369" spans="2:11" ht="15" customHeight="1" x14ac:dyDescent="0.2">
      <c r="B6369" s="260" t="s">
        <v>918</v>
      </c>
      <c r="C6369" s="275" t="s">
        <v>2266</v>
      </c>
      <c r="D6369" s="260" t="s">
        <v>47</v>
      </c>
      <c r="E6369" s="260" t="s">
        <v>2267</v>
      </c>
      <c r="F6369" s="388" t="s">
        <v>3970</v>
      </c>
      <c r="G6369" s="388"/>
      <c r="H6369" s="274" t="s">
        <v>950</v>
      </c>
      <c r="I6369" s="277">
        <v>1</v>
      </c>
      <c r="J6369" s="276">
        <v>31.65</v>
      </c>
      <c r="K6369" s="276">
        <v>31.65</v>
      </c>
    </row>
    <row r="6370" spans="2:11" ht="15" customHeight="1" x14ac:dyDescent="0.2">
      <c r="B6370" s="261" t="s">
        <v>953</v>
      </c>
      <c r="C6370" s="280" t="s">
        <v>2114</v>
      </c>
      <c r="D6370" s="261" t="s">
        <v>47</v>
      </c>
      <c r="E6370" s="261" t="s">
        <v>2115</v>
      </c>
      <c r="F6370" s="385" t="s">
        <v>3970</v>
      </c>
      <c r="G6370" s="385"/>
      <c r="H6370" s="279" t="s">
        <v>950</v>
      </c>
      <c r="I6370" s="282">
        <v>1</v>
      </c>
      <c r="J6370" s="281">
        <v>0.32</v>
      </c>
      <c r="K6370" s="281">
        <v>0.32</v>
      </c>
    </row>
    <row r="6371" spans="2:11" ht="15" customHeight="1" x14ac:dyDescent="0.2">
      <c r="B6371" s="262" t="s">
        <v>919</v>
      </c>
      <c r="C6371" s="284" t="s">
        <v>1866</v>
      </c>
      <c r="D6371" s="262" t="s">
        <v>47</v>
      </c>
      <c r="E6371" s="262" t="s">
        <v>1867</v>
      </c>
      <c r="F6371" s="389" t="s">
        <v>923</v>
      </c>
      <c r="G6371" s="389"/>
      <c r="H6371" s="283" t="s">
        <v>950</v>
      </c>
      <c r="I6371" s="286">
        <v>1</v>
      </c>
      <c r="J6371" s="285">
        <v>0.01</v>
      </c>
      <c r="K6371" s="285">
        <v>0.01</v>
      </c>
    </row>
    <row r="6372" spans="2:11" ht="15" customHeight="1" x14ac:dyDescent="0.2">
      <c r="B6372" s="262" t="s">
        <v>919</v>
      </c>
      <c r="C6372" s="284" t="s">
        <v>1864</v>
      </c>
      <c r="D6372" s="262" t="s">
        <v>47</v>
      </c>
      <c r="E6372" s="262" t="s">
        <v>1865</v>
      </c>
      <c r="F6372" s="389" t="s">
        <v>923</v>
      </c>
      <c r="G6372" s="389"/>
      <c r="H6372" s="283" t="s">
        <v>950</v>
      </c>
      <c r="I6372" s="286">
        <v>1</v>
      </c>
      <c r="J6372" s="285">
        <v>0.61</v>
      </c>
      <c r="K6372" s="285">
        <v>0.61</v>
      </c>
    </row>
    <row r="6373" spans="2:11" ht="15" customHeight="1" x14ac:dyDescent="0.2">
      <c r="B6373" s="262" t="s">
        <v>919</v>
      </c>
      <c r="C6373" s="284" t="s">
        <v>1856</v>
      </c>
      <c r="D6373" s="262" t="s">
        <v>47</v>
      </c>
      <c r="E6373" s="262" t="s">
        <v>1857</v>
      </c>
      <c r="F6373" s="389" t="s">
        <v>923</v>
      </c>
      <c r="G6373" s="389"/>
      <c r="H6373" s="283" t="s">
        <v>950</v>
      </c>
      <c r="I6373" s="286">
        <v>1</v>
      </c>
      <c r="J6373" s="285">
        <v>0.08</v>
      </c>
      <c r="K6373" s="285">
        <v>0.08</v>
      </c>
    </row>
    <row r="6374" spans="2:11" ht="15" customHeight="1" x14ac:dyDescent="0.2">
      <c r="B6374" s="262" t="s">
        <v>919</v>
      </c>
      <c r="C6374" s="284" t="s">
        <v>2093</v>
      </c>
      <c r="D6374" s="262" t="s">
        <v>47</v>
      </c>
      <c r="E6374" s="262" t="s">
        <v>2094</v>
      </c>
      <c r="F6374" s="389" t="s">
        <v>920</v>
      </c>
      <c r="G6374" s="389"/>
      <c r="H6374" s="283" t="s">
        <v>950</v>
      </c>
      <c r="I6374" s="286">
        <v>1</v>
      </c>
      <c r="J6374" s="285">
        <v>28.3</v>
      </c>
      <c r="K6374" s="285">
        <v>28.3</v>
      </c>
    </row>
    <row r="6375" spans="2:11" ht="15" customHeight="1" x14ac:dyDescent="0.2">
      <c r="B6375" s="262" t="s">
        <v>919</v>
      </c>
      <c r="C6375" s="284" t="s">
        <v>1880</v>
      </c>
      <c r="D6375" s="262" t="s">
        <v>47</v>
      </c>
      <c r="E6375" s="262" t="s">
        <v>1881</v>
      </c>
      <c r="F6375" s="389" t="s">
        <v>923</v>
      </c>
      <c r="G6375" s="389"/>
      <c r="H6375" s="283" t="s">
        <v>950</v>
      </c>
      <c r="I6375" s="286">
        <v>1</v>
      </c>
      <c r="J6375" s="285">
        <v>0.89</v>
      </c>
      <c r="K6375" s="285">
        <v>0.89</v>
      </c>
    </row>
    <row r="6376" spans="2:11" ht="15" customHeight="1" x14ac:dyDescent="0.2">
      <c r="B6376" s="262" t="s">
        <v>919</v>
      </c>
      <c r="C6376" s="284" t="s">
        <v>1878</v>
      </c>
      <c r="D6376" s="262" t="s">
        <v>47</v>
      </c>
      <c r="E6376" s="262" t="s">
        <v>1879</v>
      </c>
      <c r="F6376" s="389" t="s">
        <v>923</v>
      </c>
      <c r="G6376" s="389"/>
      <c r="H6376" s="283" t="s">
        <v>950</v>
      </c>
      <c r="I6376" s="286">
        <v>1</v>
      </c>
      <c r="J6376" s="285">
        <v>0.01</v>
      </c>
      <c r="K6376" s="285">
        <v>0.01</v>
      </c>
    </row>
    <row r="6377" spans="2:11" ht="15" customHeight="1" x14ac:dyDescent="0.2">
      <c r="B6377" s="262" t="s">
        <v>919</v>
      </c>
      <c r="C6377" s="284" t="s">
        <v>1858</v>
      </c>
      <c r="D6377" s="262" t="s">
        <v>47</v>
      </c>
      <c r="E6377" s="262" t="s">
        <v>1859</v>
      </c>
      <c r="F6377" s="389" t="s">
        <v>923</v>
      </c>
      <c r="G6377" s="389"/>
      <c r="H6377" s="283" t="s">
        <v>950</v>
      </c>
      <c r="I6377" s="286">
        <v>1</v>
      </c>
      <c r="J6377" s="285">
        <v>1.43</v>
      </c>
      <c r="K6377" s="285">
        <v>1.43</v>
      </c>
    </row>
    <row r="6378" spans="2:11" ht="15" customHeight="1" x14ac:dyDescent="0.2">
      <c r="B6378" s="263"/>
      <c r="C6378" s="263"/>
      <c r="D6378" s="263"/>
      <c r="E6378" s="263"/>
      <c r="F6378" s="263" t="s">
        <v>924</v>
      </c>
      <c r="G6378" s="289">
        <v>28.62</v>
      </c>
      <c r="H6378" s="263" t="s">
        <v>925</v>
      </c>
      <c r="I6378" s="289">
        <v>0</v>
      </c>
      <c r="J6378" s="263" t="s">
        <v>926</v>
      </c>
      <c r="K6378" s="289">
        <v>28.62</v>
      </c>
    </row>
    <row r="6379" spans="2:11" ht="15" customHeight="1" thickBot="1" x14ac:dyDescent="0.25">
      <c r="B6379" s="263"/>
      <c r="C6379" s="263"/>
      <c r="D6379" s="263"/>
      <c r="E6379" s="263"/>
      <c r="F6379" s="263" t="s">
        <v>927</v>
      </c>
      <c r="G6379" s="289">
        <v>6.58</v>
      </c>
      <c r="H6379" s="263"/>
      <c r="I6379" s="386" t="s">
        <v>928</v>
      </c>
      <c r="J6379" s="386"/>
      <c r="K6379" s="289">
        <v>38.229999999999997</v>
      </c>
    </row>
    <row r="6380" spans="2:11" ht="15" customHeight="1" thickTop="1" x14ac:dyDescent="0.2">
      <c r="B6380" s="278"/>
      <c r="C6380" s="278"/>
      <c r="D6380" s="278"/>
      <c r="E6380" s="278"/>
      <c r="F6380" s="278"/>
      <c r="G6380" s="278"/>
      <c r="H6380" s="278"/>
      <c r="I6380" s="278"/>
      <c r="J6380" s="278"/>
      <c r="K6380" s="278"/>
    </row>
    <row r="6381" spans="2:11" ht="15" customHeight="1" x14ac:dyDescent="0.2">
      <c r="B6381" s="259"/>
      <c r="C6381" s="267" t="s">
        <v>24</v>
      </c>
      <c r="D6381" s="259" t="s">
        <v>25</v>
      </c>
      <c r="E6381" s="259" t="s">
        <v>26</v>
      </c>
      <c r="F6381" s="387" t="s">
        <v>917</v>
      </c>
      <c r="G6381" s="387"/>
      <c r="H6381" s="271" t="s">
        <v>27</v>
      </c>
      <c r="I6381" s="267" t="s">
        <v>28</v>
      </c>
      <c r="J6381" s="267" t="s">
        <v>29</v>
      </c>
      <c r="K6381" s="267" t="s">
        <v>30</v>
      </c>
    </row>
    <row r="6382" spans="2:11" ht="15" customHeight="1" x14ac:dyDescent="0.2">
      <c r="B6382" s="260" t="s">
        <v>918</v>
      </c>
      <c r="C6382" s="275" t="s">
        <v>2752</v>
      </c>
      <c r="D6382" s="260" t="s">
        <v>47</v>
      </c>
      <c r="E6382" s="260" t="s">
        <v>2753</v>
      </c>
      <c r="F6382" s="388" t="s">
        <v>4035</v>
      </c>
      <c r="G6382" s="388"/>
      <c r="H6382" s="274" t="s">
        <v>83</v>
      </c>
      <c r="I6382" s="277">
        <v>1</v>
      </c>
      <c r="J6382" s="276">
        <v>58.98</v>
      </c>
      <c r="K6382" s="276">
        <v>58.98</v>
      </c>
    </row>
    <row r="6383" spans="2:11" ht="15" customHeight="1" x14ac:dyDescent="0.2">
      <c r="B6383" s="261" t="s">
        <v>953</v>
      </c>
      <c r="C6383" s="280" t="s">
        <v>1144</v>
      </c>
      <c r="D6383" s="261" t="s">
        <v>47</v>
      </c>
      <c r="E6383" s="261" t="s">
        <v>1145</v>
      </c>
      <c r="F6383" s="385" t="s">
        <v>3970</v>
      </c>
      <c r="G6383" s="385"/>
      <c r="H6383" s="279" t="s">
        <v>950</v>
      </c>
      <c r="I6383" s="282">
        <v>6.2728000000000006E-2</v>
      </c>
      <c r="J6383" s="281">
        <v>25.97</v>
      </c>
      <c r="K6383" s="281">
        <v>1.62</v>
      </c>
    </row>
    <row r="6384" spans="2:11" ht="15" customHeight="1" x14ac:dyDescent="0.2">
      <c r="B6384" s="261" t="s">
        <v>953</v>
      </c>
      <c r="C6384" s="280" t="s">
        <v>2754</v>
      </c>
      <c r="D6384" s="261" t="s">
        <v>47</v>
      </c>
      <c r="E6384" s="261" t="s">
        <v>2755</v>
      </c>
      <c r="F6384" s="385" t="s">
        <v>3970</v>
      </c>
      <c r="G6384" s="385"/>
      <c r="H6384" s="279" t="s">
        <v>950</v>
      </c>
      <c r="I6384" s="282">
        <v>6.2728000000000006E-2</v>
      </c>
      <c r="J6384" s="281">
        <v>43.17</v>
      </c>
      <c r="K6384" s="281">
        <v>2.7</v>
      </c>
    </row>
    <row r="6385" spans="2:11" ht="15" customHeight="1" x14ac:dyDescent="0.2">
      <c r="B6385" s="262" t="s">
        <v>919</v>
      </c>
      <c r="C6385" s="284" t="s">
        <v>2278</v>
      </c>
      <c r="D6385" s="262" t="s">
        <v>47</v>
      </c>
      <c r="E6385" s="262" t="s">
        <v>2973</v>
      </c>
      <c r="F6385" s="389" t="s">
        <v>923</v>
      </c>
      <c r="G6385" s="389"/>
      <c r="H6385" s="283" t="s">
        <v>83</v>
      </c>
      <c r="I6385" s="286">
        <v>1.0227269999999999</v>
      </c>
      <c r="J6385" s="285">
        <v>43</v>
      </c>
      <c r="K6385" s="285">
        <v>43.97</v>
      </c>
    </row>
    <row r="6386" spans="2:11" ht="15" customHeight="1" x14ac:dyDescent="0.2">
      <c r="B6386" s="262" t="s">
        <v>919</v>
      </c>
      <c r="C6386" s="284" t="s">
        <v>2279</v>
      </c>
      <c r="D6386" s="262" t="s">
        <v>47</v>
      </c>
      <c r="E6386" s="262" t="s">
        <v>2280</v>
      </c>
      <c r="F6386" s="389" t="s">
        <v>923</v>
      </c>
      <c r="G6386" s="389"/>
      <c r="H6386" s="283" t="s">
        <v>83</v>
      </c>
      <c r="I6386" s="286">
        <v>1.0227269999999999</v>
      </c>
      <c r="J6386" s="285">
        <v>10.46</v>
      </c>
      <c r="K6386" s="285">
        <v>10.69</v>
      </c>
    </row>
    <row r="6387" spans="2:11" ht="15" customHeight="1" x14ac:dyDescent="0.2">
      <c r="B6387" s="263"/>
      <c r="C6387" s="263"/>
      <c r="D6387" s="263"/>
      <c r="E6387" s="263"/>
      <c r="F6387" s="263" t="s">
        <v>924</v>
      </c>
      <c r="G6387" s="289">
        <v>3.8</v>
      </c>
      <c r="H6387" s="263" t="s">
        <v>925</v>
      </c>
      <c r="I6387" s="289">
        <v>0</v>
      </c>
      <c r="J6387" s="263" t="s">
        <v>926</v>
      </c>
      <c r="K6387" s="289">
        <v>3.8</v>
      </c>
    </row>
    <row r="6388" spans="2:11" ht="15" customHeight="1" thickBot="1" x14ac:dyDescent="0.25">
      <c r="B6388" s="263"/>
      <c r="C6388" s="263"/>
      <c r="D6388" s="263"/>
      <c r="E6388" s="263"/>
      <c r="F6388" s="263" t="s">
        <v>927</v>
      </c>
      <c r="G6388" s="289">
        <v>12.27</v>
      </c>
      <c r="H6388" s="263"/>
      <c r="I6388" s="386" t="s">
        <v>928</v>
      </c>
      <c r="J6388" s="386"/>
      <c r="K6388" s="289">
        <v>71.25</v>
      </c>
    </row>
    <row r="6389" spans="2:11" ht="15" customHeight="1" thickTop="1" x14ac:dyDescent="0.2">
      <c r="B6389" s="278"/>
      <c r="C6389" s="278"/>
      <c r="D6389" s="278"/>
      <c r="E6389" s="278"/>
      <c r="F6389" s="278"/>
      <c r="G6389" s="278"/>
      <c r="H6389" s="278"/>
      <c r="I6389" s="278"/>
      <c r="J6389" s="278"/>
      <c r="K6389" s="278"/>
    </row>
    <row r="6390" spans="2:11" ht="15" customHeight="1" x14ac:dyDescent="0.2">
      <c r="B6390" s="259"/>
      <c r="C6390" s="267" t="s">
        <v>24</v>
      </c>
      <c r="D6390" s="259" t="s">
        <v>25</v>
      </c>
      <c r="E6390" s="259" t="s">
        <v>26</v>
      </c>
      <c r="F6390" s="387" t="s">
        <v>917</v>
      </c>
      <c r="G6390" s="387"/>
      <c r="H6390" s="271" t="s">
        <v>27</v>
      </c>
      <c r="I6390" s="267" t="s">
        <v>28</v>
      </c>
      <c r="J6390" s="267" t="s">
        <v>29</v>
      </c>
      <c r="K6390" s="267" t="s">
        <v>30</v>
      </c>
    </row>
    <row r="6391" spans="2:11" ht="15" customHeight="1" x14ac:dyDescent="0.2">
      <c r="B6391" s="260" t="s">
        <v>918</v>
      </c>
      <c r="C6391" s="275" t="s">
        <v>2750</v>
      </c>
      <c r="D6391" s="260" t="s">
        <v>47</v>
      </c>
      <c r="E6391" s="260" t="s">
        <v>2751</v>
      </c>
      <c r="F6391" s="388" t="s">
        <v>4035</v>
      </c>
      <c r="G6391" s="388"/>
      <c r="H6391" s="274" t="s">
        <v>83</v>
      </c>
      <c r="I6391" s="277">
        <v>1</v>
      </c>
      <c r="J6391" s="276">
        <v>45.85</v>
      </c>
      <c r="K6391" s="276">
        <v>45.85</v>
      </c>
    </row>
    <row r="6392" spans="2:11" ht="15" customHeight="1" x14ac:dyDescent="0.2">
      <c r="B6392" s="261" t="s">
        <v>953</v>
      </c>
      <c r="C6392" s="280" t="s">
        <v>2754</v>
      </c>
      <c r="D6392" s="261" t="s">
        <v>47</v>
      </c>
      <c r="E6392" s="261" t="s">
        <v>2755</v>
      </c>
      <c r="F6392" s="385" t="s">
        <v>3970</v>
      </c>
      <c r="G6392" s="385"/>
      <c r="H6392" s="279" t="s">
        <v>950</v>
      </c>
      <c r="I6392" s="282">
        <v>5.3612E-2</v>
      </c>
      <c r="J6392" s="281">
        <v>43.17</v>
      </c>
      <c r="K6392" s="281">
        <v>2.31</v>
      </c>
    </row>
    <row r="6393" spans="2:11" ht="15" customHeight="1" x14ac:dyDescent="0.2">
      <c r="B6393" s="261" t="s">
        <v>953</v>
      </c>
      <c r="C6393" s="280" t="s">
        <v>1144</v>
      </c>
      <c r="D6393" s="261" t="s">
        <v>47</v>
      </c>
      <c r="E6393" s="261" t="s">
        <v>1145</v>
      </c>
      <c r="F6393" s="385" t="s">
        <v>3970</v>
      </c>
      <c r="G6393" s="385"/>
      <c r="H6393" s="279" t="s">
        <v>950</v>
      </c>
      <c r="I6393" s="282">
        <v>5.3612E-2</v>
      </c>
      <c r="J6393" s="281">
        <v>25.97</v>
      </c>
      <c r="K6393" s="281">
        <v>1.39</v>
      </c>
    </row>
    <row r="6394" spans="2:11" ht="15" customHeight="1" x14ac:dyDescent="0.2">
      <c r="B6394" s="262" t="s">
        <v>919</v>
      </c>
      <c r="C6394" s="284" t="s">
        <v>2282</v>
      </c>
      <c r="D6394" s="262" t="s">
        <v>47</v>
      </c>
      <c r="E6394" s="262" t="s">
        <v>2283</v>
      </c>
      <c r="F6394" s="389" t="s">
        <v>923</v>
      </c>
      <c r="G6394" s="389"/>
      <c r="H6394" s="283" t="s">
        <v>83</v>
      </c>
      <c r="I6394" s="286">
        <v>1.0227269999999999</v>
      </c>
      <c r="J6394" s="285">
        <v>9.52</v>
      </c>
      <c r="K6394" s="285">
        <v>9.73</v>
      </c>
    </row>
    <row r="6395" spans="2:11" ht="15" customHeight="1" x14ac:dyDescent="0.2">
      <c r="B6395" s="262" t="s">
        <v>919</v>
      </c>
      <c r="C6395" s="284" t="s">
        <v>2281</v>
      </c>
      <c r="D6395" s="262" t="s">
        <v>47</v>
      </c>
      <c r="E6395" s="262" t="s">
        <v>2974</v>
      </c>
      <c r="F6395" s="389" t="s">
        <v>923</v>
      </c>
      <c r="G6395" s="389"/>
      <c r="H6395" s="283" t="s">
        <v>83</v>
      </c>
      <c r="I6395" s="286">
        <v>1.0227269999999999</v>
      </c>
      <c r="J6395" s="285">
        <v>31.7</v>
      </c>
      <c r="K6395" s="285">
        <v>32.42</v>
      </c>
    </row>
    <row r="6396" spans="2:11" ht="15" customHeight="1" x14ac:dyDescent="0.2">
      <c r="B6396" s="263"/>
      <c r="C6396" s="263"/>
      <c r="D6396" s="263"/>
      <c r="E6396" s="263"/>
      <c r="F6396" s="263" t="s">
        <v>924</v>
      </c>
      <c r="G6396" s="289">
        <v>3.25</v>
      </c>
      <c r="H6396" s="263" t="s">
        <v>925</v>
      </c>
      <c r="I6396" s="289">
        <v>0</v>
      </c>
      <c r="J6396" s="263" t="s">
        <v>926</v>
      </c>
      <c r="K6396" s="289">
        <v>3.25</v>
      </c>
    </row>
    <row r="6397" spans="2:11" ht="15" customHeight="1" thickBot="1" x14ac:dyDescent="0.25">
      <c r="B6397" s="263"/>
      <c r="C6397" s="263"/>
      <c r="D6397" s="263"/>
      <c r="E6397" s="263"/>
      <c r="F6397" s="263" t="s">
        <v>927</v>
      </c>
      <c r="G6397" s="289">
        <v>9.5399999999999991</v>
      </c>
      <c r="H6397" s="263"/>
      <c r="I6397" s="386" t="s">
        <v>928</v>
      </c>
      <c r="J6397" s="386"/>
      <c r="K6397" s="289">
        <v>55.39</v>
      </c>
    </row>
    <row r="6398" spans="2:11" ht="15" customHeight="1" thickTop="1" x14ac:dyDescent="0.2">
      <c r="B6398" s="278"/>
      <c r="C6398" s="278"/>
      <c r="D6398" s="278"/>
      <c r="E6398" s="278"/>
      <c r="F6398" s="278"/>
      <c r="G6398" s="278"/>
      <c r="H6398" s="278"/>
      <c r="I6398" s="278"/>
      <c r="J6398" s="278"/>
      <c r="K6398" s="278"/>
    </row>
    <row r="6399" spans="2:11" ht="15" customHeight="1" x14ac:dyDescent="0.2">
      <c r="B6399" s="259"/>
      <c r="C6399" s="267" t="s">
        <v>24</v>
      </c>
      <c r="D6399" s="259" t="s">
        <v>25</v>
      </c>
      <c r="E6399" s="259" t="s">
        <v>26</v>
      </c>
      <c r="F6399" s="387" t="s">
        <v>917</v>
      </c>
      <c r="G6399" s="387"/>
      <c r="H6399" s="271" t="s">
        <v>27</v>
      </c>
      <c r="I6399" s="267" t="s">
        <v>28</v>
      </c>
      <c r="J6399" s="267" t="s">
        <v>29</v>
      </c>
      <c r="K6399" s="267" t="s">
        <v>30</v>
      </c>
    </row>
    <row r="6400" spans="2:11" ht="15" customHeight="1" x14ac:dyDescent="0.2">
      <c r="B6400" s="260" t="s">
        <v>918</v>
      </c>
      <c r="C6400" s="275" t="s">
        <v>1416</v>
      </c>
      <c r="D6400" s="260" t="s">
        <v>47</v>
      </c>
      <c r="E6400" s="260" t="s">
        <v>1417</v>
      </c>
      <c r="F6400" s="388" t="s">
        <v>4015</v>
      </c>
      <c r="G6400" s="388"/>
      <c r="H6400" s="274" t="s">
        <v>49</v>
      </c>
      <c r="I6400" s="277">
        <v>1</v>
      </c>
      <c r="J6400" s="276">
        <v>510.08</v>
      </c>
      <c r="K6400" s="276">
        <v>510.08</v>
      </c>
    </row>
    <row r="6401" spans="2:11" ht="15" customHeight="1" x14ac:dyDescent="0.2">
      <c r="B6401" s="261" t="s">
        <v>953</v>
      </c>
      <c r="C6401" s="280" t="s">
        <v>954</v>
      </c>
      <c r="D6401" s="261" t="s">
        <v>47</v>
      </c>
      <c r="E6401" s="261" t="s">
        <v>955</v>
      </c>
      <c r="F6401" s="385" t="s">
        <v>3970</v>
      </c>
      <c r="G6401" s="385"/>
      <c r="H6401" s="279" t="s">
        <v>950</v>
      </c>
      <c r="I6401" s="282">
        <v>0.77910000000000001</v>
      </c>
      <c r="J6401" s="281">
        <v>34.46</v>
      </c>
      <c r="K6401" s="281">
        <v>26.84</v>
      </c>
    </row>
    <row r="6402" spans="2:11" ht="15" customHeight="1" x14ac:dyDescent="0.2">
      <c r="B6402" s="261" t="s">
        <v>953</v>
      </c>
      <c r="C6402" s="280" t="s">
        <v>1019</v>
      </c>
      <c r="D6402" s="261" t="s">
        <v>47</v>
      </c>
      <c r="E6402" s="261" t="s">
        <v>1020</v>
      </c>
      <c r="F6402" s="385" t="s">
        <v>3970</v>
      </c>
      <c r="G6402" s="385"/>
      <c r="H6402" s="279" t="s">
        <v>950</v>
      </c>
      <c r="I6402" s="282">
        <v>0.43840000000000001</v>
      </c>
      <c r="J6402" s="281">
        <v>24.73</v>
      </c>
      <c r="K6402" s="281">
        <v>10.84</v>
      </c>
    </row>
    <row r="6403" spans="2:11" ht="15" customHeight="1" x14ac:dyDescent="0.2">
      <c r="B6403" s="262" t="s">
        <v>919</v>
      </c>
      <c r="C6403" s="284" t="s">
        <v>2288</v>
      </c>
      <c r="D6403" s="262" t="s">
        <v>47</v>
      </c>
      <c r="E6403" s="262" t="s">
        <v>2289</v>
      </c>
      <c r="F6403" s="389" t="s">
        <v>923</v>
      </c>
      <c r="G6403" s="389"/>
      <c r="H6403" s="283" t="s">
        <v>49</v>
      </c>
      <c r="I6403" s="286">
        <v>2</v>
      </c>
      <c r="J6403" s="285">
        <v>28.05</v>
      </c>
      <c r="K6403" s="285">
        <v>56.1</v>
      </c>
    </row>
    <row r="6404" spans="2:11" ht="15" customHeight="1" x14ac:dyDescent="0.2">
      <c r="B6404" s="262" t="s">
        <v>919</v>
      </c>
      <c r="C6404" s="284" t="s">
        <v>2194</v>
      </c>
      <c r="D6404" s="262" t="s">
        <v>47</v>
      </c>
      <c r="E6404" s="262" t="s">
        <v>2195</v>
      </c>
      <c r="F6404" s="389" t="s">
        <v>923</v>
      </c>
      <c r="G6404" s="389"/>
      <c r="H6404" s="283" t="s">
        <v>97</v>
      </c>
      <c r="I6404" s="286">
        <v>8.8099999999999998E-2</v>
      </c>
      <c r="J6404" s="285">
        <v>86.57</v>
      </c>
      <c r="K6404" s="285">
        <v>7.62</v>
      </c>
    </row>
    <row r="6405" spans="2:11" ht="15" customHeight="1" x14ac:dyDescent="0.2">
      <c r="B6405" s="262" t="s">
        <v>919</v>
      </c>
      <c r="C6405" s="284" t="s">
        <v>2284</v>
      </c>
      <c r="D6405" s="262" t="s">
        <v>47</v>
      </c>
      <c r="E6405" s="262" t="s">
        <v>2285</v>
      </c>
      <c r="F6405" s="389" t="s">
        <v>923</v>
      </c>
      <c r="G6405" s="389"/>
      <c r="H6405" s="283" t="s">
        <v>49</v>
      </c>
      <c r="I6405" s="286">
        <v>1</v>
      </c>
      <c r="J6405" s="285">
        <v>11.57</v>
      </c>
      <c r="K6405" s="285">
        <v>11.57</v>
      </c>
    </row>
    <row r="6406" spans="2:11" ht="15" customHeight="1" x14ac:dyDescent="0.2">
      <c r="B6406" s="262" t="s">
        <v>919</v>
      </c>
      <c r="C6406" s="284" t="s">
        <v>2286</v>
      </c>
      <c r="D6406" s="262" t="s">
        <v>47</v>
      </c>
      <c r="E6406" s="262" t="s">
        <v>2287</v>
      </c>
      <c r="F6406" s="389" t="s">
        <v>923</v>
      </c>
      <c r="G6406" s="389"/>
      <c r="H6406" s="283" t="s">
        <v>49</v>
      </c>
      <c r="I6406" s="286">
        <v>1</v>
      </c>
      <c r="J6406" s="285">
        <v>397.11</v>
      </c>
      <c r="K6406" s="285">
        <v>397.11</v>
      </c>
    </row>
    <row r="6407" spans="2:11" ht="15" customHeight="1" x14ac:dyDescent="0.2">
      <c r="B6407" s="263"/>
      <c r="C6407" s="263"/>
      <c r="D6407" s="263"/>
      <c r="E6407" s="263"/>
      <c r="F6407" s="263" t="s">
        <v>924</v>
      </c>
      <c r="G6407" s="289">
        <v>33.090000000000003</v>
      </c>
      <c r="H6407" s="263" t="s">
        <v>925</v>
      </c>
      <c r="I6407" s="289">
        <v>0</v>
      </c>
      <c r="J6407" s="263" t="s">
        <v>926</v>
      </c>
      <c r="K6407" s="289">
        <v>33.090000000000003</v>
      </c>
    </row>
    <row r="6408" spans="2:11" ht="15" customHeight="1" thickBot="1" x14ac:dyDescent="0.25">
      <c r="B6408" s="263"/>
      <c r="C6408" s="263"/>
      <c r="D6408" s="263"/>
      <c r="E6408" s="263"/>
      <c r="F6408" s="263" t="s">
        <v>927</v>
      </c>
      <c r="G6408" s="289">
        <v>106.14</v>
      </c>
      <c r="H6408" s="263"/>
      <c r="I6408" s="386" t="s">
        <v>928</v>
      </c>
      <c r="J6408" s="386"/>
      <c r="K6408" s="289">
        <v>616.22</v>
      </c>
    </row>
    <row r="6409" spans="2:11" ht="15" customHeight="1" thickTop="1" x14ac:dyDescent="0.2">
      <c r="B6409" s="278"/>
      <c r="C6409" s="278"/>
      <c r="D6409" s="278"/>
      <c r="E6409" s="278"/>
      <c r="F6409" s="278"/>
      <c r="G6409" s="278"/>
      <c r="H6409" s="278"/>
      <c r="I6409" s="278"/>
      <c r="J6409" s="278"/>
      <c r="K6409" s="278"/>
    </row>
    <row r="6410" spans="2:11" ht="15" customHeight="1" x14ac:dyDescent="0.2">
      <c r="B6410" s="259"/>
      <c r="C6410" s="267" t="s">
        <v>24</v>
      </c>
      <c r="D6410" s="259" t="s">
        <v>25</v>
      </c>
      <c r="E6410" s="259" t="s">
        <v>26</v>
      </c>
      <c r="F6410" s="387" t="s">
        <v>917</v>
      </c>
      <c r="G6410" s="387"/>
      <c r="H6410" s="271" t="s">
        <v>27</v>
      </c>
      <c r="I6410" s="267" t="s">
        <v>28</v>
      </c>
      <c r="J6410" s="267" t="s">
        <v>29</v>
      </c>
      <c r="K6410" s="267" t="s">
        <v>30</v>
      </c>
    </row>
    <row r="6411" spans="2:11" ht="15" customHeight="1" x14ac:dyDescent="0.2">
      <c r="B6411" s="260" t="s">
        <v>918</v>
      </c>
      <c r="C6411" s="275" t="s">
        <v>1128</v>
      </c>
      <c r="D6411" s="260" t="s">
        <v>47</v>
      </c>
      <c r="E6411" s="260" t="s">
        <v>1129</v>
      </c>
      <c r="F6411" s="388" t="s">
        <v>3985</v>
      </c>
      <c r="G6411" s="388"/>
      <c r="H6411" s="274" t="s">
        <v>1041</v>
      </c>
      <c r="I6411" s="277">
        <v>1</v>
      </c>
      <c r="J6411" s="276">
        <v>0.54</v>
      </c>
      <c r="K6411" s="276">
        <v>0.54</v>
      </c>
    </row>
    <row r="6412" spans="2:11" ht="15" customHeight="1" x14ac:dyDescent="0.2">
      <c r="B6412" s="261" t="s">
        <v>953</v>
      </c>
      <c r="C6412" s="280" t="s">
        <v>2292</v>
      </c>
      <c r="D6412" s="261" t="s">
        <v>47</v>
      </c>
      <c r="E6412" s="261" t="s">
        <v>2293</v>
      </c>
      <c r="F6412" s="385" t="s">
        <v>4041</v>
      </c>
      <c r="G6412" s="385"/>
      <c r="H6412" s="279" t="s">
        <v>950</v>
      </c>
      <c r="I6412" s="282">
        <v>1</v>
      </c>
      <c r="J6412" s="281">
        <v>0.44</v>
      </c>
      <c r="K6412" s="281">
        <v>0.44</v>
      </c>
    </row>
    <row r="6413" spans="2:11" ht="15" customHeight="1" x14ac:dyDescent="0.2">
      <c r="B6413" s="261" t="s">
        <v>953</v>
      </c>
      <c r="C6413" s="280" t="s">
        <v>2290</v>
      </c>
      <c r="D6413" s="261" t="s">
        <v>47</v>
      </c>
      <c r="E6413" s="261" t="s">
        <v>2291</v>
      </c>
      <c r="F6413" s="385" t="s">
        <v>4041</v>
      </c>
      <c r="G6413" s="385"/>
      <c r="H6413" s="279" t="s">
        <v>950</v>
      </c>
      <c r="I6413" s="282">
        <v>1</v>
      </c>
      <c r="J6413" s="281">
        <v>0.1</v>
      </c>
      <c r="K6413" s="281">
        <v>0.1</v>
      </c>
    </row>
    <row r="6414" spans="2:11" ht="15" customHeight="1" x14ac:dyDescent="0.2">
      <c r="B6414" s="263"/>
      <c r="C6414" s="263"/>
      <c r="D6414" s="263"/>
      <c r="E6414" s="263"/>
      <c r="F6414" s="263" t="s">
        <v>924</v>
      </c>
      <c r="G6414" s="289">
        <v>0</v>
      </c>
      <c r="H6414" s="263" t="s">
        <v>925</v>
      </c>
      <c r="I6414" s="289">
        <v>0</v>
      </c>
      <c r="J6414" s="263" t="s">
        <v>926</v>
      </c>
      <c r="K6414" s="289">
        <v>0</v>
      </c>
    </row>
    <row r="6415" spans="2:11" ht="15" customHeight="1" thickBot="1" x14ac:dyDescent="0.25">
      <c r="B6415" s="263"/>
      <c r="C6415" s="263"/>
      <c r="D6415" s="263"/>
      <c r="E6415" s="263"/>
      <c r="F6415" s="263" t="s">
        <v>927</v>
      </c>
      <c r="G6415" s="289">
        <v>0.11</v>
      </c>
      <c r="H6415" s="263"/>
      <c r="I6415" s="386" t="s">
        <v>928</v>
      </c>
      <c r="J6415" s="386"/>
      <c r="K6415" s="289">
        <v>0.65</v>
      </c>
    </row>
    <row r="6416" spans="2:11" ht="15" customHeight="1" thickTop="1" x14ac:dyDescent="0.2">
      <c r="B6416" s="278"/>
      <c r="C6416" s="278"/>
      <c r="D6416" s="278"/>
      <c r="E6416" s="278"/>
      <c r="F6416" s="278"/>
      <c r="G6416" s="278"/>
      <c r="H6416" s="278"/>
      <c r="I6416" s="278"/>
      <c r="J6416" s="278"/>
      <c r="K6416" s="278"/>
    </row>
    <row r="6417" spans="2:11" ht="15" customHeight="1" x14ac:dyDescent="0.2">
      <c r="B6417" s="259"/>
      <c r="C6417" s="267" t="s">
        <v>24</v>
      </c>
      <c r="D6417" s="259" t="s">
        <v>25</v>
      </c>
      <c r="E6417" s="259" t="s">
        <v>26</v>
      </c>
      <c r="F6417" s="387" t="s">
        <v>917</v>
      </c>
      <c r="G6417" s="387"/>
      <c r="H6417" s="271" t="s">
        <v>27</v>
      </c>
      <c r="I6417" s="267" t="s">
        <v>28</v>
      </c>
      <c r="J6417" s="267" t="s">
        <v>29</v>
      </c>
      <c r="K6417" s="267" t="s">
        <v>30</v>
      </c>
    </row>
    <row r="6418" spans="2:11" ht="15" customHeight="1" x14ac:dyDescent="0.2">
      <c r="B6418" s="260" t="s">
        <v>918</v>
      </c>
      <c r="C6418" s="275" t="s">
        <v>1126</v>
      </c>
      <c r="D6418" s="260" t="s">
        <v>47</v>
      </c>
      <c r="E6418" s="260" t="s">
        <v>1127</v>
      </c>
      <c r="F6418" s="388" t="s">
        <v>3985</v>
      </c>
      <c r="G6418" s="388"/>
      <c r="H6418" s="274" t="s">
        <v>1035</v>
      </c>
      <c r="I6418" s="277">
        <v>1</v>
      </c>
      <c r="J6418" s="276">
        <v>1.26</v>
      </c>
      <c r="K6418" s="276">
        <v>1.26</v>
      </c>
    </row>
    <row r="6419" spans="2:11" ht="15" customHeight="1" x14ac:dyDescent="0.2">
      <c r="B6419" s="261" t="s">
        <v>953</v>
      </c>
      <c r="C6419" s="280" t="s">
        <v>2294</v>
      </c>
      <c r="D6419" s="261" t="s">
        <v>47</v>
      </c>
      <c r="E6419" s="261" t="s">
        <v>2295</v>
      </c>
      <c r="F6419" s="385" t="s">
        <v>4041</v>
      </c>
      <c r="G6419" s="385"/>
      <c r="H6419" s="279" t="s">
        <v>950</v>
      </c>
      <c r="I6419" s="282">
        <v>1</v>
      </c>
      <c r="J6419" s="281">
        <v>0.38</v>
      </c>
      <c r="K6419" s="281">
        <v>0.38</v>
      </c>
    </row>
    <row r="6420" spans="2:11" ht="15" customHeight="1" x14ac:dyDescent="0.2">
      <c r="B6420" s="261" t="s">
        <v>953</v>
      </c>
      <c r="C6420" s="280" t="s">
        <v>2296</v>
      </c>
      <c r="D6420" s="261" t="s">
        <v>47</v>
      </c>
      <c r="E6420" s="261" t="s">
        <v>2297</v>
      </c>
      <c r="F6420" s="385" t="s">
        <v>4041</v>
      </c>
      <c r="G6420" s="385"/>
      <c r="H6420" s="279" t="s">
        <v>950</v>
      </c>
      <c r="I6420" s="282">
        <v>1</v>
      </c>
      <c r="J6420" s="281">
        <v>0.34</v>
      </c>
      <c r="K6420" s="281">
        <v>0.34</v>
      </c>
    </row>
    <row r="6421" spans="2:11" ht="15" customHeight="1" x14ac:dyDescent="0.2">
      <c r="B6421" s="261" t="s">
        <v>953</v>
      </c>
      <c r="C6421" s="280" t="s">
        <v>2292</v>
      </c>
      <c r="D6421" s="261" t="s">
        <v>47</v>
      </c>
      <c r="E6421" s="261" t="s">
        <v>2293</v>
      </c>
      <c r="F6421" s="385" t="s">
        <v>4041</v>
      </c>
      <c r="G6421" s="385"/>
      <c r="H6421" s="279" t="s">
        <v>950</v>
      </c>
      <c r="I6421" s="282">
        <v>1</v>
      </c>
      <c r="J6421" s="281">
        <v>0.44</v>
      </c>
      <c r="K6421" s="281">
        <v>0.44</v>
      </c>
    </row>
    <row r="6422" spans="2:11" ht="15" customHeight="1" x14ac:dyDescent="0.2">
      <c r="B6422" s="261" t="s">
        <v>953</v>
      </c>
      <c r="C6422" s="280" t="s">
        <v>2290</v>
      </c>
      <c r="D6422" s="261" t="s">
        <v>47</v>
      </c>
      <c r="E6422" s="261" t="s">
        <v>2291</v>
      </c>
      <c r="F6422" s="385" t="s">
        <v>4041</v>
      </c>
      <c r="G6422" s="385"/>
      <c r="H6422" s="279" t="s">
        <v>950</v>
      </c>
      <c r="I6422" s="282">
        <v>1</v>
      </c>
      <c r="J6422" s="281">
        <v>0.1</v>
      </c>
      <c r="K6422" s="281">
        <v>0.1</v>
      </c>
    </row>
    <row r="6423" spans="2:11" ht="15" customHeight="1" x14ac:dyDescent="0.2">
      <c r="B6423" s="263"/>
      <c r="C6423" s="263"/>
      <c r="D6423" s="263"/>
      <c r="E6423" s="263"/>
      <c r="F6423" s="263" t="s">
        <v>924</v>
      </c>
      <c r="G6423" s="289">
        <v>0</v>
      </c>
      <c r="H6423" s="263" t="s">
        <v>925</v>
      </c>
      <c r="I6423" s="289">
        <v>0</v>
      </c>
      <c r="J6423" s="263" t="s">
        <v>926</v>
      </c>
      <c r="K6423" s="289">
        <v>0</v>
      </c>
    </row>
    <row r="6424" spans="2:11" ht="15" customHeight="1" thickBot="1" x14ac:dyDescent="0.25">
      <c r="B6424" s="263"/>
      <c r="C6424" s="263"/>
      <c r="D6424" s="263"/>
      <c r="E6424" s="263"/>
      <c r="F6424" s="263" t="s">
        <v>927</v>
      </c>
      <c r="G6424" s="289">
        <v>0.26</v>
      </c>
      <c r="H6424" s="263"/>
      <c r="I6424" s="386" t="s">
        <v>928</v>
      </c>
      <c r="J6424" s="386"/>
      <c r="K6424" s="289">
        <v>1.52</v>
      </c>
    </row>
    <row r="6425" spans="2:11" ht="15" customHeight="1" thickTop="1" x14ac:dyDescent="0.2">
      <c r="B6425" s="278"/>
      <c r="C6425" s="278"/>
      <c r="D6425" s="278"/>
      <c r="E6425" s="278"/>
      <c r="F6425" s="278"/>
      <c r="G6425" s="278"/>
      <c r="H6425" s="278"/>
      <c r="I6425" s="278"/>
      <c r="J6425" s="278"/>
      <c r="K6425" s="278"/>
    </row>
    <row r="6426" spans="2:11" ht="15" customHeight="1" x14ac:dyDescent="0.2">
      <c r="B6426" s="259"/>
      <c r="C6426" s="267" t="s">
        <v>24</v>
      </c>
      <c r="D6426" s="259" t="s">
        <v>25</v>
      </c>
      <c r="E6426" s="259" t="s">
        <v>26</v>
      </c>
      <c r="F6426" s="387" t="s">
        <v>917</v>
      </c>
      <c r="G6426" s="387"/>
      <c r="H6426" s="271" t="s">
        <v>27</v>
      </c>
      <c r="I6426" s="267" t="s">
        <v>28</v>
      </c>
      <c r="J6426" s="267" t="s">
        <v>29</v>
      </c>
      <c r="K6426" s="267" t="s">
        <v>30</v>
      </c>
    </row>
    <row r="6427" spans="2:11" ht="15" customHeight="1" x14ac:dyDescent="0.2">
      <c r="B6427" s="260" t="s">
        <v>918</v>
      </c>
      <c r="C6427" s="275" t="s">
        <v>2292</v>
      </c>
      <c r="D6427" s="260" t="s">
        <v>47</v>
      </c>
      <c r="E6427" s="260" t="s">
        <v>2293</v>
      </c>
      <c r="F6427" s="388" t="s">
        <v>4041</v>
      </c>
      <c r="G6427" s="388"/>
      <c r="H6427" s="274" t="s">
        <v>950</v>
      </c>
      <c r="I6427" s="277">
        <v>1</v>
      </c>
      <c r="J6427" s="276">
        <v>0.44</v>
      </c>
      <c r="K6427" s="276">
        <v>0.44</v>
      </c>
    </row>
    <row r="6428" spans="2:11" ht="15" customHeight="1" x14ac:dyDescent="0.2">
      <c r="B6428" s="262" t="s">
        <v>919</v>
      </c>
      <c r="C6428" s="284" t="s">
        <v>2298</v>
      </c>
      <c r="D6428" s="262" t="s">
        <v>47</v>
      </c>
      <c r="E6428" s="262" t="s">
        <v>2299</v>
      </c>
      <c r="F6428" s="389" t="s">
        <v>4042</v>
      </c>
      <c r="G6428" s="389"/>
      <c r="H6428" s="283" t="s">
        <v>49</v>
      </c>
      <c r="I6428" s="286">
        <v>1.2799999999999999E-4</v>
      </c>
      <c r="J6428" s="285">
        <v>3449.3</v>
      </c>
      <c r="K6428" s="285">
        <v>0.44</v>
      </c>
    </row>
    <row r="6429" spans="2:11" ht="15" customHeight="1" x14ac:dyDescent="0.2">
      <c r="B6429" s="263"/>
      <c r="C6429" s="263"/>
      <c r="D6429" s="263"/>
      <c r="E6429" s="263"/>
      <c r="F6429" s="263" t="s">
        <v>924</v>
      </c>
      <c r="G6429" s="289">
        <v>0</v>
      </c>
      <c r="H6429" s="263" t="s">
        <v>925</v>
      </c>
      <c r="I6429" s="289">
        <v>0</v>
      </c>
      <c r="J6429" s="263" t="s">
        <v>926</v>
      </c>
      <c r="K6429" s="289">
        <v>0</v>
      </c>
    </row>
    <row r="6430" spans="2:11" ht="15" customHeight="1" thickBot="1" x14ac:dyDescent="0.25">
      <c r="B6430" s="263"/>
      <c r="C6430" s="263"/>
      <c r="D6430" s="263"/>
      <c r="E6430" s="263"/>
      <c r="F6430" s="263" t="s">
        <v>927</v>
      </c>
      <c r="G6430" s="289">
        <v>0.09</v>
      </c>
      <c r="H6430" s="263"/>
      <c r="I6430" s="386" t="s">
        <v>928</v>
      </c>
      <c r="J6430" s="386"/>
      <c r="K6430" s="289">
        <v>0.53</v>
      </c>
    </row>
    <row r="6431" spans="2:11" ht="15" customHeight="1" thickTop="1" x14ac:dyDescent="0.2">
      <c r="B6431" s="278"/>
      <c r="C6431" s="278"/>
      <c r="D6431" s="278"/>
      <c r="E6431" s="278"/>
      <c r="F6431" s="278"/>
      <c r="G6431" s="278"/>
      <c r="H6431" s="278"/>
      <c r="I6431" s="278"/>
      <c r="J6431" s="278"/>
      <c r="K6431" s="278"/>
    </row>
    <row r="6432" spans="2:11" ht="15" customHeight="1" x14ac:dyDescent="0.2">
      <c r="B6432" s="259"/>
      <c r="C6432" s="267" t="s">
        <v>24</v>
      </c>
      <c r="D6432" s="259" t="s">
        <v>25</v>
      </c>
      <c r="E6432" s="259" t="s">
        <v>26</v>
      </c>
      <c r="F6432" s="387" t="s">
        <v>917</v>
      </c>
      <c r="G6432" s="387"/>
      <c r="H6432" s="271" t="s">
        <v>27</v>
      </c>
      <c r="I6432" s="267" t="s">
        <v>28</v>
      </c>
      <c r="J6432" s="267" t="s">
        <v>29</v>
      </c>
      <c r="K6432" s="267" t="s">
        <v>30</v>
      </c>
    </row>
    <row r="6433" spans="2:11" ht="15" customHeight="1" x14ac:dyDescent="0.2">
      <c r="B6433" s="260" t="s">
        <v>918</v>
      </c>
      <c r="C6433" s="275" t="s">
        <v>2290</v>
      </c>
      <c r="D6433" s="260" t="s">
        <v>47</v>
      </c>
      <c r="E6433" s="260" t="s">
        <v>2291</v>
      </c>
      <c r="F6433" s="388" t="s">
        <v>4041</v>
      </c>
      <c r="G6433" s="388"/>
      <c r="H6433" s="274" t="s">
        <v>950</v>
      </c>
      <c r="I6433" s="277">
        <v>1</v>
      </c>
      <c r="J6433" s="276">
        <v>0.1</v>
      </c>
      <c r="K6433" s="276">
        <v>0.1</v>
      </c>
    </row>
    <row r="6434" spans="2:11" ht="15" customHeight="1" x14ac:dyDescent="0.2">
      <c r="B6434" s="262" t="s">
        <v>919</v>
      </c>
      <c r="C6434" s="284" t="s">
        <v>2298</v>
      </c>
      <c r="D6434" s="262" t="s">
        <v>47</v>
      </c>
      <c r="E6434" s="262" t="s">
        <v>2299</v>
      </c>
      <c r="F6434" s="389" t="s">
        <v>4042</v>
      </c>
      <c r="G6434" s="389"/>
      <c r="H6434" s="283" t="s">
        <v>49</v>
      </c>
      <c r="I6434" s="286">
        <v>2.9600000000000001E-5</v>
      </c>
      <c r="J6434" s="285">
        <v>3449.3</v>
      </c>
      <c r="K6434" s="285">
        <v>0.1</v>
      </c>
    </row>
    <row r="6435" spans="2:11" ht="15" customHeight="1" x14ac:dyDescent="0.2">
      <c r="B6435" s="263"/>
      <c r="C6435" s="263"/>
      <c r="D6435" s="263"/>
      <c r="E6435" s="263"/>
      <c r="F6435" s="263" t="s">
        <v>924</v>
      </c>
      <c r="G6435" s="289">
        <v>0</v>
      </c>
      <c r="H6435" s="263" t="s">
        <v>925</v>
      </c>
      <c r="I6435" s="289">
        <v>0</v>
      </c>
      <c r="J6435" s="263" t="s">
        <v>926</v>
      </c>
      <c r="K6435" s="289">
        <v>0</v>
      </c>
    </row>
    <row r="6436" spans="2:11" ht="15" customHeight="1" thickBot="1" x14ac:dyDescent="0.25">
      <c r="B6436" s="263"/>
      <c r="C6436" s="263"/>
      <c r="D6436" s="263"/>
      <c r="E6436" s="263"/>
      <c r="F6436" s="263" t="s">
        <v>927</v>
      </c>
      <c r="G6436" s="289">
        <v>0.02</v>
      </c>
      <c r="H6436" s="263"/>
      <c r="I6436" s="386" t="s">
        <v>928</v>
      </c>
      <c r="J6436" s="386"/>
      <c r="K6436" s="289">
        <v>0.12</v>
      </c>
    </row>
    <row r="6437" spans="2:11" ht="15" customHeight="1" thickTop="1" x14ac:dyDescent="0.2">
      <c r="B6437" s="278"/>
      <c r="C6437" s="278"/>
      <c r="D6437" s="278"/>
      <c r="E6437" s="278"/>
      <c r="F6437" s="278"/>
      <c r="G6437" s="278"/>
      <c r="H6437" s="278"/>
      <c r="I6437" s="278"/>
      <c r="J6437" s="278"/>
      <c r="K6437" s="278"/>
    </row>
    <row r="6438" spans="2:11" ht="15" customHeight="1" x14ac:dyDescent="0.2">
      <c r="B6438" s="259"/>
      <c r="C6438" s="267" t="s">
        <v>24</v>
      </c>
      <c r="D6438" s="259" t="s">
        <v>25</v>
      </c>
      <c r="E6438" s="259" t="s">
        <v>26</v>
      </c>
      <c r="F6438" s="387" t="s">
        <v>917</v>
      </c>
      <c r="G6438" s="387"/>
      <c r="H6438" s="271" t="s">
        <v>27</v>
      </c>
      <c r="I6438" s="267" t="s">
        <v>28</v>
      </c>
      <c r="J6438" s="267" t="s">
        <v>29</v>
      </c>
      <c r="K6438" s="267" t="s">
        <v>30</v>
      </c>
    </row>
    <row r="6439" spans="2:11" ht="15" customHeight="1" x14ac:dyDescent="0.2">
      <c r="B6439" s="260" t="s">
        <v>918</v>
      </c>
      <c r="C6439" s="275" t="s">
        <v>2296</v>
      </c>
      <c r="D6439" s="260" t="s">
        <v>47</v>
      </c>
      <c r="E6439" s="260" t="s">
        <v>2297</v>
      </c>
      <c r="F6439" s="388" t="s">
        <v>4041</v>
      </c>
      <c r="G6439" s="388"/>
      <c r="H6439" s="274" t="s">
        <v>950</v>
      </c>
      <c r="I6439" s="277">
        <v>1</v>
      </c>
      <c r="J6439" s="276">
        <v>0.34</v>
      </c>
      <c r="K6439" s="276">
        <v>0.34</v>
      </c>
    </row>
    <row r="6440" spans="2:11" ht="15" customHeight="1" x14ac:dyDescent="0.2">
      <c r="B6440" s="262" t="s">
        <v>919</v>
      </c>
      <c r="C6440" s="284" t="s">
        <v>2298</v>
      </c>
      <c r="D6440" s="262" t="s">
        <v>47</v>
      </c>
      <c r="E6440" s="262" t="s">
        <v>2299</v>
      </c>
      <c r="F6440" s="389" t="s">
        <v>4042</v>
      </c>
      <c r="G6440" s="389"/>
      <c r="H6440" s="283" t="s">
        <v>49</v>
      </c>
      <c r="I6440" s="286">
        <v>1E-4</v>
      </c>
      <c r="J6440" s="285">
        <v>3449.3</v>
      </c>
      <c r="K6440" s="285">
        <v>0.34</v>
      </c>
    </row>
    <row r="6441" spans="2:11" ht="15" customHeight="1" x14ac:dyDescent="0.2">
      <c r="B6441" s="263"/>
      <c r="C6441" s="263"/>
      <c r="D6441" s="263"/>
      <c r="E6441" s="263"/>
      <c r="F6441" s="263" t="s">
        <v>924</v>
      </c>
      <c r="G6441" s="289">
        <v>0</v>
      </c>
      <c r="H6441" s="263" t="s">
        <v>925</v>
      </c>
      <c r="I6441" s="289">
        <v>0</v>
      </c>
      <c r="J6441" s="263" t="s">
        <v>926</v>
      </c>
      <c r="K6441" s="289">
        <v>0</v>
      </c>
    </row>
    <row r="6442" spans="2:11" ht="15" customHeight="1" thickBot="1" x14ac:dyDescent="0.25">
      <c r="B6442" s="263"/>
      <c r="C6442" s="263"/>
      <c r="D6442" s="263"/>
      <c r="E6442" s="263"/>
      <c r="F6442" s="263" t="s">
        <v>927</v>
      </c>
      <c r="G6442" s="289">
        <v>7.0000000000000007E-2</v>
      </c>
      <c r="H6442" s="263"/>
      <c r="I6442" s="386" t="s">
        <v>928</v>
      </c>
      <c r="J6442" s="386"/>
      <c r="K6442" s="289">
        <v>0.41</v>
      </c>
    </row>
    <row r="6443" spans="2:11" ht="15" customHeight="1" thickTop="1" x14ac:dyDescent="0.2">
      <c r="B6443" s="278"/>
      <c r="C6443" s="278"/>
      <c r="D6443" s="278"/>
      <c r="E6443" s="278"/>
      <c r="F6443" s="278"/>
      <c r="G6443" s="278"/>
      <c r="H6443" s="278"/>
      <c r="I6443" s="278"/>
      <c r="J6443" s="278"/>
      <c r="K6443" s="278"/>
    </row>
    <row r="6444" spans="2:11" ht="15" customHeight="1" x14ac:dyDescent="0.2">
      <c r="B6444" s="259"/>
      <c r="C6444" s="267" t="s">
        <v>24</v>
      </c>
      <c r="D6444" s="259" t="s">
        <v>25</v>
      </c>
      <c r="E6444" s="259" t="s">
        <v>26</v>
      </c>
      <c r="F6444" s="387" t="s">
        <v>917</v>
      </c>
      <c r="G6444" s="387"/>
      <c r="H6444" s="271" t="s">
        <v>27</v>
      </c>
      <c r="I6444" s="267" t="s">
        <v>28</v>
      </c>
      <c r="J6444" s="267" t="s">
        <v>29</v>
      </c>
      <c r="K6444" s="267" t="s">
        <v>30</v>
      </c>
    </row>
    <row r="6445" spans="2:11" ht="15" customHeight="1" x14ac:dyDescent="0.2">
      <c r="B6445" s="260" t="s">
        <v>918</v>
      </c>
      <c r="C6445" s="275" t="s">
        <v>2294</v>
      </c>
      <c r="D6445" s="260" t="s">
        <v>47</v>
      </c>
      <c r="E6445" s="260" t="s">
        <v>2295</v>
      </c>
      <c r="F6445" s="388" t="s">
        <v>4041</v>
      </c>
      <c r="G6445" s="388"/>
      <c r="H6445" s="274" t="s">
        <v>950</v>
      </c>
      <c r="I6445" s="277">
        <v>1</v>
      </c>
      <c r="J6445" s="276">
        <v>0.38</v>
      </c>
      <c r="K6445" s="276">
        <v>0.38</v>
      </c>
    </row>
    <row r="6446" spans="2:11" ht="15" customHeight="1" x14ac:dyDescent="0.2">
      <c r="B6446" s="262" t="s">
        <v>919</v>
      </c>
      <c r="C6446" s="284" t="s">
        <v>1963</v>
      </c>
      <c r="D6446" s="262" t="s">
        <v>47</v>
      </c>
      <c r="E6446" s="262" t="s">
        <v>1964</v>
      </c>
      <c r="F6446" s="389" t="s">
        <v>4043</v>
      </c>
      <c r="G6446" s="389"/>
      <c r="H6446" s="283" t="s">
        <v>4044</v>
      </c>
      <c r="I6446" s="286">
        <v>0.52</v>
      </c>
      <c r="J6446" s="285">
        <v>0.74</v>
      </c>
      <c r="K6446" s="285">
        <v>0.38</v>
      </c>
    </row>
    <row r="6447" spans="2:11" ht="15" customHeight="1" x14ac:dyDescent="0.2">
      <c r="B6447" s="263"/>
      <c r="C6447" s="263"/>
      <c r="D6447" s="263"/>
      <c r="E6447" s="263"/>
      <c r="F6447" s="263" t="s">
        <v>924</v>
      </c>
      <c r="G6447" s="289">
        <v>0</v>
      </c>
      <c r="H6447" s="263" t="s">
        <v>925</v>
      </c>
      <c r="I6447" s="289">
        <v>0</v>
      </c>
      <c r="J6447" s="263" t="s">
        <v>926</v>
      </c>
      <c r="K6447" s="289">
        <v>0</v>
      </c>
    </row>
    <row r="6448" spans="2:11" ht="15" customHeight="1" thickBot="1" x14ac:dyDescent="0.25">
      <c r="B6448" s="263"/>
      <c r="C6448" s="263"/>
      <c r="D6448" s="263"/>
      <c r="E6448" s="263"/>
      <c r="F6448" s="263" t="s">
        <v>927</v>
      </c>
      <c r="G6448" s="289">
        <v>7.0000000000000007E-2</v>
      </c>
      <c r="H6448" s="263"/>
      <c r="I6448" s="386" t="s">
        <v>928</v>
      </c>
      <c r="J6448" s="386"/>
      <c r="K6448" s="289">
        <v>0.45</v>
      </c>
    </row>
    <row r="6449" spans="2:11" ht="15" customHeight="1" thickTop="1" x14ac:dyDescent="0.2">
      <c r="B6449" s="278"/>
      <c r="C6449" s="278"/>
      <c r="D6449" s="278"/>
      <c r="E6449" s="278"/>
      <c r="F6449" s="278"/>
      <c r="G6449" s="278"/>
      <c r="H6449" s="278"/>
      <c r="I6449" s="278"/>
      <c r="J6449" s="278"/>
      <c r="K6449" s="278"/>
    </row>
    <row r="6450" spans="2:11" ht="15" customHeight="1" x14ac:dyDescent="0.2">
      <c r="B6450" s="259"/>
      <c r="C6450" s="267" t="s">
        <v>24</v>
      </c>
      <c r="D6450" s="259" t="s">
        <v>25</v>
      </c>
      <c r="E6450" s="259" t="s">
        <v>26</v>
      </c>
      <c r="F6450" s="387" t="s">
        <v>917</v>
      </c>
      <c r="G6450" s="387"/>
      <c r="H6450" s="271" t="s">
        <v>27</v>
      </c>
      <c r="I6450" s="267" t="s">
        <v>28</v>
      </c>
      <c r="J6450" s="267" t="s">
        <v>29</v>
      </c>
      <c r="K6450" s="267" t="s">
        <v>30</v>
      </c>
    </row>
    <row r="6451" spans="2:11" ht="15" customHeight="1" x14ac:dyDescent="0.2">
      <c r="B6451" s="260" t="s">
        <v>918</v>
      </c>
      <c r="C6451" s="275" t="s">
        <v>2185</v>
      </c>
      <c r="D6451" s="260" t="s">
        <v>47</v>
      </c>
      <c r="E6451" s="260" t="s">
        <v>2186</v>
      </c>
      <c r="F6451" s="388" t="s">
        <v>3970</v>
      </c>
      <c r="G6451" s="388"/>
      <c r="H6451" s="274" t="s">
        <v>950</v>
      </c>
      <c r="I6451" s="277">
        <v>1</v>
      </c>
      <c r="J6451" s="276">
        <v>27.84</v>
      </c>
      <c r="K6451" s="276">
        <v>27.84</v>
      </c>
    </row>
    <row r="6452" spans="2:11" ht="15" customHeight="1" x14ac:dyDescent="0.2">
      <c r="B6452" s="261" t="s">
        <v>953</v>
      </c>
      <c r="C6452" s="280" t="s">
        <v>2116</v>
      </c>
      <c r="D6452" s="261" t="s">
        <v>47</v>
      </c>
      <c r="E6452" s="261" t="s">
        <v>2117</v>
      </c>
      <c r="F6452" s="385" t="s">
        <v>3970</v>
      </c>
      <c r="G6452" s="385"/>
      <c r="H6452" s="279" t="s">
        <v>950</v>
      </c>
      <c r="I6452" s="282">
        <v>1</v>
      </c>
      <c r="J6452" s="281">
        <v>0.34</v>
      </c>
      <c r="K6452" s="281">
        <v>0.34</v>
      </c>
    </row>
    <row r="6453" spans="2:11" ht="15" customHeight="1" x14ac:dyDescent="0.2">
      <c r="B6453" s="262" t="s">
        <v>919</v>
      </c>
      <c r="C6453" s="284" t="s">
        <v>1862</v>
      </c>
      <c r="D6453" s="262" t="s">
        <v>47</v>
      </c>
      <c r="E6453" s="262" t="s">
        <v>1863</v>
      </c>
      <c r="F6453" s="389" t="s">
        <v>923</v>
      </c>
      <c r="G6453" s="389"/>
      <c r="H6453" s="283" t="s">
        <v>950</v>
      </c>
      <c r="I6453" s="286">
        <v>1</v>
      </c>
      <c r="J6453" s="285">
        <v>0.78</v>
      </c>
      <c r="K6453" s="285">
        <v>0.78</v>
      </c>
    </row>
    <row r="6454" spans="2:11" ht="15" customHeight="1" x14ac:dyDescent="0.2">
      <c r="B6454" s="262" t="s">
        <v>919</v>
      </c>
      <c r="C6454" s="284" t="s">
        <v>1856</v>
      </c>
      <c r="D6454" s="262" t="s">
        <v>47</v>
      </c>
      <c r="E6454" s="262" t="s">
        <v>1857</v>
      </c>
      <c r="F6454" s="389" t="s">
        <v>923</v>
      </c>
      <c r="G6454" s="389"/>
      <c r="H6454" s="283" t="s">
        <v>950</v>
      </c>
      <c r="I6454" s="286">
        <v>1</v>
      </c>
      <c r="J6454" s="285">
        <v>0.08</v>
      </c>
      <c r="K6454" s="285">
        <v>0.08</v>
      </c>
    </row>
    <row r="6455" spans="2:11" ht="15" customHeight="1" x14ac:dyDescent="0.2">
      <c r="B6455" s="262" t="s">
        <v>919</v>
      </c>
      <c r="C6455" s="284" t="s">
        <v>1854</v>
      </c>
      <c r="D6455" s="262" t="s">
        <v>47</v>
      </c>
      <c r="E6455" s="262" t="s">
        <v>1855</v>
      </c>
      <c r="F6455" s="389" t="s">
        <v>923</v>
      </c>
      <c r="G6455" s="389"/>
      <c r="H6455" s="283" t="s">
        <v>950</v>
      </c>
      <c r="I6455" s="286">
        <v>1</v>
      </c>
      <c r="J6455" s="285">
        <v>1.31</v>
      </c>
      <c r="K6455" s="285">
        <v>1.31</v>
      </c>
    </row>
    <row r="6456" spans="2:11" ht="15" customHeight="1" x14ac:dyDescent="0.2">
      <c r="B6456" s="262" t="s">
        <v>919</v>
      </c>
      <c r="C6456" s="284" t="s">
        <v>1858</v>
      </c>
      <c r="D6456" s="262" t="s">
        <v>47</v>
      </c>
      <c r="E6456" s="262" t="s">
        <v>1859</v>
      </c>
      <c r="F6456" s="389" t="s">
        <v>923</v>
      </c>
      <c r="G6456" s="389"/>
      <c r="H6456" s="283" t="s">
        <v>950</v>
      </c>
      <c r="I6456" s="286">
        <v>1</v>
      </c>
      <c r="J6456" s="285">
        <v>1.43</v>
      </c>
      <c r="K6456" s="285">
        <v>1.43</v>
      </c>
    </row>
    <row r="6457" spans="2:11" ht="15" customHeight="1" x14ac:dyDescent="0.2">
      <c r="B6457" s="262" t="s">
        <v>919</v>
      </c>
      <c r="C6457" s="284" t="s">
        <v>2118</v>
      </c>
      <c r="D6457" s="262" t="s">
        <v>47</v>
      </c>
      <c r="E6457" s="262" t="s">
        <v>2119</v>
      </c>
      <c r="F6457" s="389" t="s">
        <v>920</v>
      </c>
      <c r="G6457" s="389"/>
      <c r="H6457" s="283" t="s">
        <v>950</v>
      </c>
      <c r="I6457" s="286">
        <v>1</v>
      </c>
      <c r="J6457" s="285">
        <v>23.28</v>
      </c>
      <c r="K6457" s="285">
        <v>23.28</v>
      </c>
    </row>
    <row r="6458" spans="2:11" ht="15" customHeight="1" x14ac:dyDescent="0.2">
      <c r="B6458" s="262" t="s">
        <v>919</v>
      </c>
      <c r="C6458" s="284" t="s">
        <v>1866</v>
      </c>
      <c r="D6458" s="262" t="s">
        <v>47</v>
      </c>
      <c r="E6458" s="262" t="s">
        <v>1867</v>
      </c>
      <c r="F6458" s="389" t="s">
        <v>923</v>
      </c>
      <c r="G6458" s="389"/>
      <c r="H6458" s="283" t="s">
        <v>950</v>
      </c>
      <c r="I6458" s="286">
        <v>1</v>
      </c>
      <c r="J6458" s="285">
        <v>0.01</v>
      </c>
      <c r="K6458" s="285">
        <v>0.01</v>
      </c>
    </row>
    <row r="6459" spans="2:11" ht="15" customHeight="1" x14ac:dyDescent="0.2">
      <c r="B6459" s="262" t="s">
        <v>919</v>
      </c>
      <c r="C6459" s="284" t="s">
        <v>1864</v>
      </c>
      <c r="D6459" s="262" t="s">
        <v>47</v>
      </c>
      <c r="E6459" s="262" t="s">
        <v>1865</v>
      </c>
      <c r="F6459" s="389" t="s">
        <v>923</v>
      </c>
      <c r="G6459" s="389"/>
      <c r="H6459" s="283" t="s">
        <v>950</v>
      </c>
      <c r="I6459" s="286">
        <v>1</v>
      </c>
      <c r="J6459" s="285">
        <v>0.61</v>
      </c>
      <c r="K6459" s="285">
        <v>0.61</v>
      </c>
    </row>
    <row r="6460" spans="2:11" ht="15" customHeight="1" x14ac:dyDescent="0.2">
      <c r="B6460" s="263"/>
      <c r="C6460" s="263"/>
      <c r="D6460" s="263"/>
      <c r="E6460" s="263"/>
      <c r="F6460" s="263" t="s">
        <v>924</v>
      </c>
      <c r="G6460" s="289">
        <v>23.62</v>
      </c>
      <c r="H6460" s="263" t="s">
        <v>925</v>
      </c>
      <c r="I6460" s="289">
        <v>0</v>
      </c>
      <c r="J6460" s="263" t="s">
        <v>926</v>
      </c>
      <c r="K6460" s="289">
        <v>23.62</v>
      </c>
    </row>
    <row r="6461" spans="2:11" ht="15" customHeight="1" thickBot="1" x14ac:dyDescent="0.25">
      <c r="B6461" s="263"/>
      <c r="C6461" s="263"/>
      <c r="D6461" s="263"/>
      <c r="E6461" s="263"/>
      <c r="F6461" s="263" t="s">
        <v>927</v>
      </c>
      <c r="G6461" s="289">
        <v>5.79</v>
      </c>
      <c r="H6461" s="263"/>
      <c r="I6461" s="386" t="s">
        <v>928</v>
      </c>
      <c r="J6461" s="386"/>
      <c r="K6461" s="289">
        <v>33.630000000000003</v>
      </c>
    </row>
    <row r="6462" spans="2:11" ht="15" customHeight="1" thickTop="1" x14ac:dyDescent="0.2">
      <c r="B6462" s="278"/>
      <c r="C6462" s="278"/>
      <c r="D6462" s="278"/>
      <c r="E6462" s="278"/>
      <c r="F6462" s="278"/>
      <c r="G6462" s="278"/>
      <c r="H6462" s="278"/>
      <c r="I6462" s="278"/>
      <c r="J6462" s="278"/>
      <c r="K6462" s="278"/>
    </row>
    <row r="6463" spans="2:11" ht="15" customHeight="1" x14ac:dyDescent="0.2">
      <c r="B6463" s="259"/>
      <c r="C6463" s="267" t="s">
        <v>24</v>
      </c>
      <c r="D6463" s="259" t="s">
        <v>25</v>
      </c>
      <c r="E6463" s="259" t="s">
        <v>26</v>
      </c>
      <c r="F6463" s="387" t="s">
        <v>917</v>
      </c>
      <c r="G6463" s="387"/>
      <c r="H6463" s="271" t="s">
        <v>27</v>
      </c>
      <c r="I6463" s="267" t="s">
        <v>28</v>
      </c>
      <c r="J6463" s="267" t="s">
        <v>29</v>
      </c>
      <c r="K6463" s="267" t="s">
        <v>30</v>
      </c>
    </row>
    <row r="6464" spans="2:11" ht="15" customHeight="1" x14ac:dyDescent="0.2">
      <c r="B6464" s="260" t="s">
        <v>918</v>
      </c>
      <c r="C6464" s="275" t="s">
        <v>1434</v>
      </c>
      <c r="D6464" s="260" t="s">
        <v>47</v>
      </c>
      <c r="E6464" s="260" t="s">
        <v>1435</v>
      </c>
      <c r="F6464" s="388" t="s">
        <v>4015</v>
      </c>
      <c r="G6464" s="388"/>
      <c r="H6464" s="274" t="s">
        <v>49</v>
      </c>
      <c r="I6464" s="277">
        <v>1</v>
      </c>
      <c r="J6464" s="276">
        <v>67.010000000000005</v>
      </c>
      <c r="K6464" s="276">
        <v>67.010000000000005</v>
      </c>
    </row>
    <row r="6465" spans="2:11" ht="15" customHeight="1" x14ac:dyDescent="0.2">
      <c r="B6465" s="261" t="s">
        <v>953</v>
      </c>
      <c r="C6465" s="280" t="s">
        <v>1019</v>
      </c>
      <c r="D6465" s="261" t="s">
        <v>47</v>
      </c>
      <c r="E6465" s="261" t="s">
        <v>1020</v>
      </c>
      <c r="F6465" s="385" t="s">
        <v>3970</v>
      </c>
      <c r="G6465" s="385"/>
      <c r="H6465" s="279" t="s">
        <v>950</v>
      </c>
      <c r="I6465" s="282">
        <v>5.4800000000000001E-2</v>
      </c>
      <c r="J6465" s="281">
        <v>24.73</v>
      </c>
      <c r="K6465" s="281">
        <v>1.35</v>
      </c>
    </row>
    <row r="6466" spans="2:11" ht="15" customHeight="1" x14ac:dyDescent="0.2">
      <c r="B6466" s="261" t="s">
        <v>953</v>
      </c>
      <c r="C6466" s="280" t="s">
        <v>954</v>
      </c>
      <c r="D6466" s="261" t="s">
        <v>47</v>
      </c>
      <c r="E6466" s="261" t="s">
        <v>955</v>
      </c>
      <c r="F6466" s="385" t="s">
        <v>3970</v>
      </c>
      <c r="G6466" s="385"/>
      <c r="H6466" s="279" t="s">
        <v>950</v>
      </c>
      <c r="I6466" s="282">
        <v>0.17399999999999999</v>
      </c>
      <c r="J6466" s="281">
        <v>34.46</v>
      </c>
      <c r="K6466" s="281">
        <v>5.99</v>
      </c>
    </row>
    <row r="6467" spans="2:11" ht="15" customHeight="1" x14ac:dyDescent="0.2">
      <c r="B6467" s="262" t="s">
        <v>919</v>
      </c>
      <c r="C6467" s="284" t="s">
        <v>2300</v>
      </c>
      <c r="D6467" s="262" t="s">
        <v>47</v>
      </c>
      <c r="E6467" s="262" t="s">
        <v>2975</v>
      </c>
      <c r="F6467" s="389" t="s">
        <v>923</v>
      </c>
      <c r="G6467" s="389"/>
      <c r="H6467" s="283" t="s">
        <v>49</v>
      </c>
      <c r="I6467" s="286">
        <v>1</v>
      </c>
      <c r="J6467" s="285">
        <v>59.45</v>
      </c>
      <c r="K6467" s="285">
        <v>59.45</v>
      </c>
    </row>
    <row r="6468" spans="2:11" ht="15" customHeight="1" x14ac:dyDescent="0.2">
      <c r="B6468" s="262" t="s">
        <v>919</v>
      </c>
      <c r="C6468" s="284" t="s">
        <v>1415</v>
      </c>
      <c r="D6468" s="262" t="s">
        <v>47</v>
      </c>
      <c r="E6468" s="262" t="s">
        <v>2675</v>
      </c>
      <c r="F6468" s="389" t="s">
        <v>923</v>
      </c>
      <c r="G6468" s="389"/>
      <c r="H6468" s="283" t="s">
        <v>49</v>
      </c>
      <c r="I6468" s="286">
        <v>4.8000000000000001E-2</v>
      </c>
      <c r="J6468" s="285">
        <v>4.6500000000000004</v>
      </c>
      <c r="K6468" s="285">
        <v>0.22</v>
      </c>
    </row>
    <row r="6469" spans="2:11" ht="15" customHeight="1" x14ac:dyDescent="0.2">
      <c r="B6469" s="263"/>
      <c r="C6469" s="263"/>
      <c r="D6469" s="263"/>
      <c r="E6469" s="263"/>
      <c r="F6469" s="263" t="s">
        <v>924</v>
      </c>
      <c r="G6469" s="289">
        <v>6.49</v>
      </c>
      <c r="H6469" s="263" t="s">
        <v>925</v>
      </c>
      <c r="I6469" s="289">
        <v>0</v>
      </c>
      <c r="J6469" s="263" t="s">
        <v>926</v>
      </c>
      <c r="K6469" s="289">
        <v>6.49</v>
      </c>
    </row>
    <row r="6470" spans="2:11" ht="15" customHeight="1" thickBot="1" x14ac:dyDescent="0.25">
      <c r="B6470" s="263"/>
      <c r="C6470" s="263"/>
      <c r="D6470" s="263"/>
      <c r="E6470" s="263"/>
      <c r="F6470" s="263" t="s">
        <v>927</v>
      </c>
      <c r="G6470" s="289">
        <v>13.94</v>
      </c>
      <c r="H6470" s="263"/>
      <c r="I6470" s="386" t="s">
        <v>928</v>
      </c>
      <c r="J6470" s="386"/>
      <c r="K6470" s="289">
        <v>80.95</v>
      </c>
    </row>
    <row r="6471" spans="2:11" ht="15" customHeight="1" thickTop="1" x14ac:dyDescent="0.2">
      <c r="B6471" s="278"/>
      <c r="C6471" s="278"/>
      <c r="D6471" s="278"/>
      <c r="E6471" s="278"/>
      <c r="F6471" s="278"/>
      <c r="G6471" s="278"/>
      <c r="H6471" s="278"/>
      <c r="I6471" s="278"/>
      <c r="J6471" s="278"/>
      <c r="K6471" s="278"/>
    </row>
    <row r="6472" spans="2:11" ht="15" customHeight="1" x14ac:dyDescent="0.2">
      <c r="B6472" s="259"/>
      <c r="C6472" s="267" t="s">
        <v>24</v>
      </c>
      <c r="D6472" s="259" t="s">
        <v>25</v>
      </c>
      <c r="E6472" s="259" t="s">
        <v>26</v>
      </c>
      <c r="F6472" s="387" t="s">
        <v>917</v>
      </c>
      <c r="G6472" s="387"/>
      <c r="H6472" s="271" t="s">
        <v>27</v>
      </c>
      <c r="I6472" s="267" t="s">
        <v>28</v>
      </c>
      <c r="J6472" s="267" t="s">
        <v>29</v>
      </c>
      <c r="K6472" s="267" t="s">
        <v>30</v>
      </c>
    </row>
    <row r="6473" spans="2:11" ht="15" customHeight="1" x14ac:dyDescent="0.2">
      <c r="B6473" s="260" t="s">
        <v>918</v>
      </c>
      <c r="C6473" s="275" t="s">
        <v>1434</v>
      </c>
      <c r="D6473" s="260" t="s">
        <v>47</v>
      </c>
      <c r="E6473" s="260" t="s">
        <v>5166</v>
      </c>
      <c r="F6473" s="388" t="s">
        <v>4015</v>
      </c>
      <c r="G6473" s="388"/>
      <c r="H6473" s="274" t="s">
        <v>49</v>
      </c>
      <c r="I6473" s="277">
        <v>1</v>
      </c>
      <c r="J6473" s="276">
        <v>67.010000000000005</v>
      </c>
      <c r="K6473" s="276">
        <v>67.010000000000005</v>
      </c>
    </row>
    <row r="6474" spans="2:11" ht="15" customHeight="1" x14ac:dyDescent="0.2">
      <c r="B6474" s="261" t="s">
        <v>953</v>
      </c>
      <c r="C6474" s="280" t="s">
        <v>1019</v>
      </c>
      <c r="D6474" s="261" t="s">
        <v>47</v>
      </c>
      <c r="E6474" s="261" t="s">
        <v>1020</v>
      </c>
      <c r="F6474" s="385" t="s">
        <v>3970</v>
      </c>
      <c r="G6474" s="385"/>
      <c r="H6474" s="279" t="s">
        <v>950</v>
      </c>
      <c r="I6474" s="282">
        <v>5.4800000000000001E-2</v>
      </c>
      <c r="J6474" s="281">
        <v>24.73</v>
      </c>
      <c r="K6474" s="281">
        <v>1.35</v>
      </c>
    </row>
    <row r="6475" spans="2:11" ht="15" customHeight="1" x14ac:dyDescent="0.2">
      <c r="B6475" s="261" t="s">
        <v>953</v>
      </c>
      <c r="C6475" s="280" t="s">
        <v>954</v>
      </c>
      <c r="D6475" s="261" t="s">
        <v>47</v>
      </c>
      <c r="E6475" s="261" t="s">
        <v>955</v>
      </c>
      <c r="F6475" s="385" t="s">
        <v>3970</v>
      </c>
      <c r="G6475" s="385"/>
      <c r="H6475" s="279" t="s">
        <v>950</v>
      </c>
      <c r="I6475" s="282">
        <v>0.17399999999999999</v>
      </c>
      <c r="J6475" s="281">
        <v>34.46</v>
      </c>
      <c r="K6475" s="281">
        <v>5.99</v>
      </c>
    </row>
    <row r="6476" spans="2:11" ht="15" customHeight="1" x14ac:dyDescent="0.2">
      <c r="B6476" s="262" t="s">
        <v>919</v>
      </c>
      <c r="C6476" s="284" t="s">
        <v>2300</v>
      </c>
      <c r="D6476" s="262" t="s">
        <v>47</v>
      </c>
      <c r="E6476" s="262" t="s">
        <v>2975</v>
      </c>
      <c r="F6476" s="389" t="s">
        <v>923</v>
      </c>
      <c r="G6476" s="389"/>
      <c r="H6476" s="283" t="s">
        <v>49</v>
      </c>
      <c r="I6476" s="286">
        <v>1</v>
      </c>
      <c r="J6476" s="285">
        <v>59.45</v>
      </c>
      <c r="K6476" s="285">
        <v>59.45</v>
      </c>
    </row>
    <row r="6477" spans="2:11" ht="15" customHeight="1" x14ac:dyDescent="0.2">
      <c r="B6477" s="262" t="s">
        <v>919</v>
      </c>
      <c r="C6477" s="284" t="s">
        <v>1415</v>
      </c>
      <c r="D6477" s="262" t="s">
        <v>47</v>
      </c>
      <c r="E6477" s="262" t="s">
        <v>2675</v>
      </c>
      <c r="F6477" s="389" t="s">
        <v>923</v>
      </c>
      <c r="G6477" s="389"/>
      <c r="H6477" s="283" t="s">
        <v>49</v>
      </c>
      <c r="I6477" s="286">
        <v>4.8000000000000001E-2</v>
      </c>
      <c r="J6477" s="285">
        <v>4.6500000000000004</v>
      </c>
      <c r="K6477" s="285">
        <v>0.22</v>
      </c>
    </row>
    <row r="6478" spans="2:11" ht="15" customHeight="1" x14ac:dyDescent="0.2">
      <c r="B6478" s="263"/>
      <c r="C6478" s="263"/>
      <c r="D6478" s="263"/>
      <c r="E6478" s="263"/>
      <c r="F6478" s="263" t="s">
        <v>924</v>
      </c>
      <c r="G6478" s="289">
        <v>6.49</v>
      </c>
      <c r="H6478" s="263" t="s">
        <v>925</v>
      </c>
      <c r="I6478" s="289">
        <v>0</v>
      </c>
      <c r="J6478" s="263" t="s">
        <v>926</v>
      </c>
      <c r="K6478" s="289">
        <v>6.49</v>
      </c>
    </row>
    <row r="6479" spans="2:11" ht="15" customHeight="1" thickBot="1" x14ac:dyDescent="0.25">
      <c r="B6479" s="263"/>
      <c r="C6479" s="263"/>
      <c r="D6479" s="263"/>
      <c r="E6479" s="263"/>
      <c r="F6479" s="263" t="s">
        <v>927</v>
      </c>
      <c r="G6479" s="289">
        <v>13.94</v>
      </c>
      <c r="H6479" s="263"/>
      <c r="I6479" s="386" t="s">
        <v>928</v>
      </c>
      <c r="J6479" s="386"/>
      <c r="K6479" s="289">
        <v>80.95</v>
      </c>
    </row>
    <row r="6480" spans="2:11" ht="15" customHeight="1" thickTop="1" x14ac:dyDescent="0.2">
      <c r="B6480" s="278"/>
      <c r="C6480" s="278"/>
      <c r="D6480" s="278"/>
      <c r="E6480" s="278"/>
      <c r="F6480" s="278"/>
      <c r="G6480" s="278"/>
      <c r="H6480" s="278"/>
      <c r="I6480" s="278"/>
      <c r="J6480" s="278"/>
      <c r="K6480" s="278"/>
    </row>
    <row r="6482" spans="7:11" ht="15" customHeight="1" x14ac:dyDescent="0.2">
      <c r="G6482" s="401" t="s">
        <v>914</v>
      </c>
      <c r="H6482" s="401"/>
      <c r="I6482" s="402">
        <f>RESUMO!E41</f>
        <v>3750230.8090500003</v>
      </c>
      <c r="J6482" s="402"/>
      <c r="K6482" s="402"/>
    </row>
  </sheetData>
  <autoFilter ref="A17:Y6097" xr:uid="{00000000-0001-0000-0400-000000000000}"/>
  <mergeCells count="5131">
    <mergeCell ref="I6479:J6479"/>
    <mergeCell ref="F6477:G6477"/>
    <mergeCell ref="F6476:G6476"/>
    <mergeCell ref="F6475:G6475"/>
    <mergeCell ref="F6474:G6474"/>
    <mergeCell ref="F6473:G6473"/>
    <mergeCell ref="F6472:G6472"/>
    <mergeCell ref="G6482:H6482"/>
    <mergeCell ref="I6482:K6482"/>
    <mergeCell ref="B4108:K4108"/>
    <mergeCell ref="B4109:K4109"/>
    <mergeCell ref="F4111:G4111"/>
    <mergeCell ref="F4112:G4112"/>
    <mergeCell ref="F4113:G4113"/>
    <mergeCell ref="F4114:G4114"/>
    <mergeCell ref="F4115:G4115"/>
    <mergeCell ref="I46:J46"/>
    <mergeCell ref="B47:K47"/>
    <mergeCell ref="F84:G84"/>
    <mergeCell ref="F85:G85"/>
    <mergeCell ref="F86:G86"/>
    <mergeCell ref="F51:G51"/>
    <mergeCell ref="F52:G52"/>
    <mergeCell ref="F53:G53"/>
    <mergeCell ref="F54:G54"/>
    <mergeCell ref="F55:G55"/>
    <mergeCell ref="F56:G56"/>
    <mergeCell ref="F57:G57"/>
    <mergeCell ref="F58:G58"/>
    <mergeCell ref="F59:G59"/>
    <mergeCell ref="F60:G60"/>
    <mergeCell ref="F61:G61"/>
    <mergeCell ref="F20:G20"/>
    <mergeCell ref="F21:G21"/>
    <mergeCell ref="F22:G22"/>
    <mergeCell ref="F23:G23"/>
    <mergeCell ref="F24:G24"/>
    <mergeCell ref="I26:J26"/>
    <mergeCell ref="F73:G73"/>
    <mergeCell ref="F74:G74"/>
    <mergeCell ref="F75:G75"/>
    <mergeCell ref="F76:G76"/>
    <mergeCell ref="F77:G77"/>
    <mergeCell ref="F78:G78"/>
    <mergeCell ref="F79:G79"/>
    <mergeCell ref="I81:J81"/>
    <mergeCell ref="F83:G83"/>
    <mergeCell ref="B27:K27"/>
    <mergeCell ref="B28:K28"/>
    <mergeCell ref="F30:G30"/>
    <mergeCell ref="F31:G31"/>
    <mergeCell ref="F32:G32"/>
    <mergeCell ref="F33:G33"/>
    <mergeCell ref="F34:G34"/>
    <mergeCell ref="F35:G35"/>
    <mergeCell ref="F36:G36"/>
    <mergeCell ref="I38:J38"/>
    <mergeCell ref="B39:K39"/>
    <mergeCell ref="B40:K40"/>
    <mergeCell ref="F42:G42"/>
    <mergeCell ref="F43:G43"/>
    <mergeCell ref="F44:G44"/>
    <mergeCell ref="B48:K48"/>
    <mergeCell ref="F50:G50"/>
    <mergeCell ref="I63:J63"/>
    <mergeCell ref="B64:K64"/>
    <mergeCell ref="B65:K65"/>
    <mergeCell ref="F67:G67"/>
    <mergeCell ref="F68:G68"/>
    <mergeCell ref="F69:G69"/>
    <mergeCell ref="F70:G70"/>
    <mergeCell ref="F71:G71"/>
    <mergeCell ref="F72:G72"/>
    <mergeCell ref="F87:G87"/>
    <mergeCell ref="F88:G88"/>
    <mergeCell ref="I90:J90"/>
    <mergeCell ref="F92:G92"/>
    <mergeCell ref="F93:G93"/>
    <mergeCell ref="F94:G94"/>
    <mergeCell ref="F95:G95"/>
    <mergeCell ref="F96:G96"/>
    <mergeCell ref="F97:G97"/>
    <mergeCell ref="F98:G98"/>
    <mergeCell ref="F99:G99"/>
    <mergeCell ref="F100:G100"/>
    <mergeCell ref="F101:G101"/>
    <mergeCell ref="F102:G102"/>
    <mergeCell ref="F103:G103"/>
    <mergeCell ref="F104:G104"/>
    <mergeCell ref="F105:G105"/>
    <mergeCell ref="F165:G165"/>
    <mergeCell ref="F166:G166"/>
    <mergeCell ref="F125:G125"/>
    <mergeCell ref="F126:G126"/>
    <mergeCell ref="F127:G127"/>
    <mergeCell ref="I129:J129"/>
    <mergeCell ref="F131:G131"/>
    <mergeCell ref="F132:G132"/>
    <mergeCell ref="F133:G133"/>
    <mergeCell ref="F134:G134"/>
    <mergeCell ref="I136:J136"/>
    <mergeCell ref="B137:K137"/>
    <mergeCell ref="B138:K138"/>
    <mergeCell ref="F140:G140"/>
    <mergeCell ref="F141:G141"/>
    <mergeCell ref="F142:G142"/>
    <mergeCell ref="F143:G143"/>
    <mergeCell ref="F144:G144"/>
    <mergeCell ref="F145:G145"/>
    <mergeCell ref="F146:G146"/>
    <mergeCell ref="F147:G147"/>
    <mergeCell ref="F148:G148"/>
    <mergeCell ref="F149:G149"/>
    <mergeCell ref="F150:G150"/>
    <mergeCell ref="I152:J152"/>
    <mergeCell ref="F154:G154"/>
    <mergeCell ref="F155:G155"/>
    <mergeCell ref="F156:G156"/>
    <mergeCell ref="F157:G157"/>
    <mergeCell ref="F158:G158"/>
    <mergeCell ref="F159:G159"/>
    <mergeCell ref="F160:G160"/>
    <mergeCell ref="F193:G193"/>
    <mergeCell ref="F194:G194"/>
    <mergeCell ref="F195:G195"/>
    <mergeCell ref="F196:G196"/>
    <mergeCell ref="F197:G197"/>
    <mergeCell ref="F198:G198"/>
    <mergeCell ref="F199:G199"/>
    <mergeCell ref="F200:G200"/>
    <mergeCell ref="F201:G201"/>
    <mergeCell ref="I203:J203"/>
    <mergeCell ref="F205:G205"/>
    <mergeCell ref="F206:G206"/>
    <mergeCell ref="F167:G167"/>
    <mergeCell ref="F168:G168"/>
    <mergeCell ref="F169:G169"/>
    <mergeCell ref="F170:G170"/>
    <mergeCell ref="F171:G171"/>
    <mergeCell ref="F172:G172"/>
    <mergeCell ref="F173:G173"/>
    <mergeCell ref="F174:G174"/>
    <mergeCell ref="F175:G175"/>
    <mergeCell ref="I177:J177"/>
    <mergeCell ref="B178:K178"/>
    <mergeCell ref="B179:K179"/>
    <mergeCell ref="F181:G181"/>
    <mergeCell ref="F182:G182"/>
    <mergeCell ref="F183:G183"/>
    <mergeCell ref="F184:G184"/>
    <mergeCell ref="I186:J186"/>
    <mergeCell ref="B187:K187"/>
    <mergeCell ref="B188:K188"/>
    <mergeCell ref="F190:G190"/>
    <mergeCell ref="F245:G245"/>
    <mergeCell ref="F246:G246"/>
    <mergeCell ref="F247:G247"/>
    <mergeCell ref="F248:G248"/>
    <mergeCell ref="F207:G207"/>
    <mergeCell ref="F208:G208"/>
    <mergeCell ref="F209:G209"/>
    <mergeCell ref="I211:J211"/>
    <mergeCell ref="F213:G213"/>
    <mergeCell ref="F214:G214"/>
    <mergeCell ref="F215:G215"/>
    <mergeCell ref="I217:J217"/>
    <mergeCell ref="F219:G219"/>
    <mergeCell ref="F220:G220"/>
    <mergeCell ref="F221:G221"/>
    <mergeCell ref="F222:G222"/>
    <mergeCell ref="F223:G223"/>
    <mergeCell ref="F224:G224"/>
    <mergeCell ref="F225:G225"/>
    <mergeCell ref="F226:G226"/>
    <mergeCell ref="I228:J228"/>
    <mergeCell ref="F230:G230"/>
    <mergeCell ref="F231:G231"/>
    <mergeCell ref="F232:G232"/>
    <mergeCell ref="F233:G233"/>
    <mergeCell ref="F234:G234"/>
    <mergeCell ref="F235:G235"/>
    <mergeCell ref="F236:G236"/>
    <mergeCell ref="F237:G237"/>
    <mergeCell ref="F238:G238"/>
    <mergeCell ref="F239:G239"/>
    <mergeCell ref="F240:G240"/>
    <mergeCell ref="F276:G276"/>
    <mergeCell ref="F277:G277"/>
    <mergeCell ref="F278:G278"/>
    <mergeCell ref="F279:G279"/>
    <mergeCell ref="F280:G280"/>
    <mergeCell ref="F281:G281"/>
    <mergeCell ref="I283:J283"/>
    <mergeCell ref="F285:G285"/>
    <mergeCell ref="F286:G286"/>
    <mergeCell ref="F287:G287"/>
    <mergeCell ref="F288:G288"/>
    <mergeCell ref="F289:G289"/>
    <mergeCell ref="F290:G290"/>
    <mergeCell ref="F249:G249"/>
    <mergeCell ref="F250:G250"/>
    <mergeCell ref="F251:G251"/>
    <mergeCell ref="I253:J253"/>
    <mergeCell ref="F255:G255"/>
    <mergeCell ref="F256:G256"/>
    <mergeCell ref="F257:G257"/>
    <mergeCell ref="F258:G258"/>
    <mergeCell ref="F259:G259"/>
    <mergeCell ref="F260:G260"/>
    <mergeCell ref="F261:G261"/>
    <mergeCell ref="I263:J263"/>
    <mergeCell ref="F265:G265"/>
    <mergeCell ref="F266:G266"/>
    <mergeCell ref="F267:G267"/>
    <mergeCell ref="F268:G268"/>
    <mergeCell ref="F269:G269"/>
    <mergeCell ref="F323:G323"/>
    <mergeCell ref="F324:G324"/>
    <mergeCell ref="F325:G325"/>
    <mergeCell ref="F326:G326"/>
    <mergeCell ref="F327:G327"/>
    <mergeCell ref="F328:G328"/>
    <mergeCell ref="I330:J330"/>
    <mergeCell ref="F332:G332"/>
    <mergeCell ref="F333:G333"/>
    <mergeCell ref="F334:G334"/>
    <mergeCell ref="F291:G291"/>
    <mergeCell ref="I293:J293"/>
    <mergeCell ref="F295:G295"/>
    <mergeCell ref="F296:G296"/>
    <mergeCell ref="F297:G297"/>
    <mergeCell ref="F298:G298"/>
    <mergeCell ref="F299:G299"/>
    <mergeCell ref="F300:G300"/>
    <mergeCell ref="F301:G301"/>
    <mergeCell ref="I303:J303"/>
    <mergeCell ref="F305:G305"/>
    <mergeCell ref="F306:G306"/>
    <mergeCell ref="F307:G307"/>
    <mergeCell ref="F308:G308"/>
    <mergeCell ref="F309:G309"/>
    <mergeCell ref="F310:G310"/>
    <mergeCell ref="F311:G311"/>
    <mergeCell ref="F363:G363"/>
    <mergeCell ref="F364:G364"/>
    <mergeCell ref="F365:G365"/>
    <mergeCell ref="F366:G366"/>
    <mergeCell ref="F367:G367"/>
    <mergeCell ref="F368:G368"/>
    <mergeCell ref="F369:G369"/>
    <mergeCell ref="I371:J371"/>
    <mergeCell ref="F373:G373"/>
    <mergeCell ref="F374:G374"/>
    <mergeCell ref="F375:G375"/>
    <mergeCell ref="F376:G376"/>
    <mergeCell ref="F335:G335"/>
    <mergeCell ref="F336:G336"/>
    <mergeCell ref="I338:J338"/>
    <mergeCell ref="F340:G340"/>
    <mergeCell ref="F341:G341"/>
    <mergeCell ref="F342:G342"/>
    <mergeCell ref="F343:G343"/>
    <mergeCell ref="F344:G344"/>
    <mergeCell ref="I346:J346"/>
    <mergeCell ref="B347:K347"/>
    <mergeCell ref="B348:K348"/>
    <mergeCell ref="F350:G350"/>
    <mergeCell ref="F351:G351"/>
    <mergeCell ref="F352:G352"/>
    <mergeCell ref="F353:G353"/>
    <mergeCell ref="F354:G354"/>
    <mergeCell ref="F355:G355"/>
    <mergeCell ref="F406:G406"/>
    <mergeCell ref="F407:G407"/>
    <mergeCell ref="F408:G408"/>
    <mergeCell ref="F409:G409"/>
    <mergeCell ref="F410:G410"/>
    <mergeCell ref="I412:J412"/>
    <mergeCell ref="B413:K413"/>
    <mergeCell ref="B414:K414"/>
    <mergeCell ref="F416:G416"/>
    <mergeCell ref="F417:G417"/>
    <mergeCell ref="F418:G418"/>
    <mergeCell ref="F377:G377"/>
    <mergeCell ref="F378:G378"/>
    <mergeCell ref="F379:G379"/>
    <mergeCell ref="I381:J381"/>
    <mergeCell ref="F383:G383"/>
    <mergeCell ref="F384:G384"/>
    <mergeCell ref="F385:G385"/>
    <mergeCell ref="F386:G386"/>
    <mergeCell ref="F387:G387"/>
    <mergeCell ref="F388:G388"/>
    <mergeCell ref="F389:G389"/>
    <mergeCell ref="I391:J391"/>
    <mergeCell ref="F393:G393"/>
    <mergeCell ref="F394:G394"/>
    <mergeCell ref="F395:G395"/>
    <mergeCell ref="F396:G396"/>
    <mergeCell ref="F397:G397"/>
    <mergeCell ref="F454:G454"/>
    <mergeCell ref="I456:J456"/>
    <mergeCell ref="F458:G458"/>
    <mergeCell ref="F459:G459"/>
    <mergeCell ref="F460:G460"/>
    <mergeCell ref="F419:G419"/>
    <mergeCell ref="F420:G420"/>
    <mergeCell ref="F421:G421"/>
    <mergeCell ref="F422:G422"/>
    <mergeCell ref="F423:G423"/>
    <mergeCell ref="F424:G424"/>
    <mergeCell ref="I426:J426"/>
    <mergeCell ref="F428:G428"/>
    <mergeCell ref="F429:G429"/>
    <mergeCell ref="F430:G430"/>
    <mergeCell ref="F431:G431"/>
    <mergeCell ref="F432:G432"/>
    <mergeCell ref="F433:G433"/>
    <mergeCell ref="F434:G434"/>
    <mergeCell ref="I436:J436"/>
    <mergeCell ref="F438:G438"/>
    <mergeCell ref="F439:G439"/>
    <mergeCell ref="F440:G440"/>
    <mergeCell ref="F441:G441"/>
    <mergeCell ref="F442:G442"/>
    <mergeCell ref="F443:G443"/>
    <mergeCell ref="F444:G444"/>
    <mergeCell ref="I446:J446"/>
    <mergeCell ref="F448:G448"/>
    <mergeCell ref="F449:G449"/>
    <mergeCell ref="F450:G450"/>
    <mergeCell ref="F451:G451"/>
    <mergeCell ref="F496:G496"/>
    <mergeCell ref="F497:G497"/>
    <mergeCell ref="F498:G498"/>
    <mergeCell ref="I500:J500"/>
    <mergeCell ref="F502:G502"/>
    <mergeCell ref="F461:G461"/>
    <mergeCell ref="F462:G462"/>
    <mergeCell ref="F463:G463"/>
    <mergeCell ref="F464:G464"/>
    <mergeCell ref="F465:G465"/>
    <mergeCell ref="I467:J467"/>
    <mergeCell ref="B468:K468"/>
    <mergeCell ref="B469:K469"/>
    <mergeCell ref="F471:G471"/>
    <mergeCell ref="F472:G472"/>
    <mergeCell ref="F473:G473"/>
    <mergeCell ref="F474:G474"/>
    <mergeCell ref="F475:G475"/>
    <mergeCell ref="F476:G476"/>
    <mergeCell ref="F477:G477"/>
    <mergeCell ref="F478:G478"/>
    <mergeCell ref="I480:J480"/>
    <mergeCell ref="F526:G526"/>
    <mergeCell ref="F527:G527"/>
    <mergeCell ref="I529:J529"/>
    <mergeCell ref="F531:G531"/>
    <mergeCell ref="F532:G532"/>
    <mergeCell ref="F533:G533"/>
    <mergeCell ref="F534:G534"/>
    <mergeCell ref="F535:G535"/>
    <mergeCell ref="I537:J537"/>
    <mergeCell ref="B538:K538"/>
    <mergeCell ref="B539:K539"/>
    <mergeCell ref="F541:G541"/>
    <mergeCell ref="F542:G542"/>
    <mergeCell ref="F543:G543"/>
    <mergeCell ref="F544:G544"/>
    <mergeCell ref="F503:G503"/>
    <mergeCell ref="F504:G504"/>
    <mergeCell ref="F505:G505"/>
    <mergeCell ref="F506:G506"/>
    <mergeCell ref="F507:G507"/>
    <mergeCell ref="F508:G508"/>
    <mergeCell ref="I510:J510"/>
    <mergeCell ref="F512:G512"/>
    <mergeCell ref="F513:G513"/>
    <mergeCell ref="F514:G514"/>
    <mergeCell ref="F515:G515"/>
    <mergeCell ref="F516:G516"/>
    <mergeCell ref="F517:G517"/>
    <mergeCell ref="F518:G518"/>
    <mergeCell ref="I520:J520"/>
    <mergeCell ref="F522:G522"/>
    <mergeCell ref="F523:G523"/>
    <mergeCell ref="I602:J602"/>
    <mergeCell ref="F604:G604"/>
    <mergeCell ref="F605:G605"/>
    <mergeCell ref="F606:G606"/>
    <mergeCell ref="F607:G607"/>
    <mergeCell ref="F583:G583"/>
    <mergeCell ref="F584:G584"/>
    <mergeCell ref="F585:G585"/>
    <mergeCell ref="F586:G586"/>
    <mergeCell ref="F545:G545"/>
    <mergeCell ref="I547:J547"/>
    <mergeCell ref="B548:K548"/>
    <mergeCell ref="B549:K549"/>
    <mergeCell ref="F551:G551"/>
    <mergeCell ref="F552:G552"/>
    <mergeCell ref="F553:G553"/>
    <mergeCell ref="F554:G554"/>
    <mergeCell ref="I556:J556"/>
    <mergeCell ref="B557:K557"/>
    <mergeCell ref="B558:K558"/>
    <mergeCell ref="F560:G560"/>
    <mergeCell ref="F561:G561"/>
    <mergeCell ref="F562:G562"/>
    <mergeCell ref="F563:G563"/>
    <mergeCell ref="F564:G564"/>
    <mergeCell ref="F565:G565"/>
    <mergeCell ref="I568:J568"/>
    <mergeCell ref="F573:G573"/>
    <mergeCell ref="F574:G574"/>
    <mergeCell ref="F575:G575"/>
    <mergeCell ref="F576:G576"/>
    <mergeCell ref="F577:G577"/>
    <mergeCell ref="F636:G636"/>
    <mergeCell ref="I638:J638"/>
    <mergeCell ref="F640:G640"/>
    <mergeCell ref="F641:G641"/>
    <mergeCell ref="F642:G642"/>
    <mergeCell ref="F643:G643"/>
    <mergeCell ref="F644:G644"/>
    <mergeCell ref="I646:J646"/>
    <mergeCell ref="F648:G648"/>
    <mergeCell ref="F649:G649"/>
    <mergeCell ref="F608:G608"/>
    <mergeCell ref="F609:G609"/>
    <mergeCell ref="F610:G610"/>
    <mergeCell ref="I612:J612"/>
    <mergeCell ref="B613:K613"/>
    <mergeCell ref="B614:K614"/>
    <mergeCell ref="F616:G616"/>
    <mergeCell ref="F617:G617"/>
    <mergeCell ref="F618:G618"/>
    <mergeCell ref="F619:G619"/>
    <mergeCell ref="F620:G620"/>
    <mergeCell ref="F621:G621"/>
    <mergeCell ref="F622:G622"/>
    <mergeCell ref="F623:G623"/>
    <mergeCell ref="F624:G624"/>
    <mergeCell ref="F625:G625"/>
    <mergeCell ref="I627:J627"/>
    <mergeCell ref="F629:G629"/>
    <mergeCell ref="F630:G630"/>
    <mergeCell ref="F631:G631"/>
    <mergeCell ref="F632:G632"/>
    <mergeCell ref="F633:G633"/>
    <mergeCell ref="F672:G672"/>
    <mergeCell ref="F673:G673"/>
    <mergeCell ref="F674:G674"/>
    <mergeCell ref="F675:G675"/>
    <mergeCell ref="F676:G676"/>
    <mergeCell ref="F677:G677"/>
    <mergeCell ref="F678:G678"/>
    <mergeCell ref="F679:G679"/>
    <mergeCell ref="I681:J681"/>
    <mergeCell ref="B682:K682"/>
    <mergeCell ref="B683:K683"/>
    <mergeCell ref="F685:G685"/>
    <mergeCell ref="F686:G686"/>
    <mergeCell ref="F687:G687"/>
    <mergeCell ref="F650:G650"/>
    <mergeCell ref="F651:G651"/>
    <mergeCell ref="F652:G652"/>
    <mergeCell ref="F653:G653"/>
    <mergeCell ref="F654:G654"/>
    <mergeCell ref="F655:G655"/>
    <mergeCell ref="F656:G656"/>
    <mergeCell ref="F657:G657"/>
    <mergeCell ref="F658:G658"/>
    <mergeCell ref="F659:G659"/>
    <mergeCell ref="F660:G660"/>
    <mergeCell ref="I662:J662"/>
    <mergeCell ref="B663:K663"/>
    <mergeCell ref="B664:K664"/>
    <mergeCell ref="F666:G666"/>
    <mergeCell ref="F667:G667"/>
    <mergeCell ref="F668:G668"/>
    <mergeCell ref="I723:J723"/>
    <mergeCell ref="F725:G725"/>
    <mergeCell ref="F726:G726"/>
    <mergeCell ref="F727:G727"/>
    <mergeCell ref="F688:G688"/>
    <mergeCell ref="F689:G689"/>
    <mergeCell ref="F690:G690"/>
    <mergeCell ref="F691:G691"/>
    <mergeCell ref="F692:G692"/>
    <mergeCell ref="F693:G693"/>
    <mergeCell ref="F694:G694"/>
    <mergeCell ref="F695:G695"/>
    <mergeCell ref="F696:G696"/>
    <mergeCell ref="F697:G697"/>
    <mergeCell ref="F698:G698"/>
    <mergeCell ref="I700:J700"/>
    <mergeCell ref="B701:K701"/>
    <mergeCell ref="B702:K702"/>
    <mergeCell ref="F704:G704"/>
    <mergeCell ref="F705:G705"/>
    <mergeCell ref="F706:G706"/>
    <mergeCell ref="I711:J711"/>
    <mergeCell ref="F715:G715"/>
    <mergeCell ref="F716:G716"/>
    <mergeCell ref="F717:G717"/>
    <mergeCell ref="F718:G718"/>
    <mergeCell ref="F719:G719"/>
    <mergeCell ref="F720:G720"/>
    <mergeCell ref="F721:G721"/>
    <mergeCell ref="F707:G707"/>
    <mergeCell ref="F708:G708"/>
    <mergeCell ref="F709:G709"/>
    <mergeCell ref="I761:J761"/>
    <mergeCell ref="B762:K762"/>
    <mergeCell ref="B763:K763"/>
    <mergeCell ref="F765:G765"/>
    <mergeCell ref="F766:G766"/>
    <mergeCell ref="F767:G767"/>
    <mergeCell ref="I729:J729"/>
    <mergeCell ref="B730:K730"/>
    <mergeCell ref="B731:K731"/>
    <mergeCell ref="F733:G733"/>
    <mergeCell ref="F734:G734"/>
    <mergeCell ref="F735:G735"/>
    <mergeCell ref="F736:G736"/>
    <mergeCell ref="F737:G737"/>
    <mergeCell ref="F738:G738"/>
    <mergeCell ref="F739:G739"/>
    <mergeCell ref="F740:G740"/>
    <mergeCell ref="F741:G741"/>
    <mergeCell ref="F742:G742"/>
    <mergeCell ref="I744:J744"/>
    <mergeCell ref="B745:K745"/>
    <mergeCell ref="B746:K746"/>
    <mergeCell ref="F748:G748"/>
    <mergeCell ref="F758:G758"/>
    <mergeCell ref="F792:G792"/>
    <mergeCell ref="F793:G793"/>
    <mergeCell ref="F794:G794"/>
    <mergeCell ref="F795:G795"/>
    <mergeCell ref="F796:G796"/>
    <mergeCell ref="F797:G797"/>
    <mergeCell ref="I799:J799"/>
    <mergeCell ref="F801:G801"/>
    <mergeCell ref="F802:G802"/>
    <mergeCell ref="F803:G803"/>
    <mergeCell ref="I805:J805"/>
    <mergeCell ref="B806:K806"/>
    <mergeCell ref="B807:K807"/>
    <mergeCell ref="F809:G809"/>
    <mergeCell ref="F768:G768"/>
    <mergeCell ref="F769:G769"/>
    <mergeCell ref="F770:G770"/>
    <mergeCell ref="F771:G771"/>
    <mergeCell ref="F772:G772"/>
    <mergeCell ref="F773:G773"/>
    <mergeCell ref="F774:G774"/>
    <mergeCell ref="I776:J776"/>
    <mergeCell ref="F778:G778"/>
    <mergeCell ref="F779:G779"/>
    <mergeCell ref="F780:G780"/>
    <mergeCell ref="F781:G781"/>
    <mergeCell ref="F782:G782"/>
    <mergeCell ref="F783:G783"/>
    <mergeCell ref="F784:G784"/>
    <mergeCell ref="F785:G785"/>
    <mergeCell ref="I787:J787"/>
    <mergeCell ref="F791:G791"/>
    <mergeCell ref="I847:J847"/>
    <mergeCell ref="F849:G849"/>
    <mergeCell ref="F810:G810"/>
    <mergeCell ref="F811:G811"/>
    <mergeCell ref="F812:G812"/>
    <mergeCell ref="F813:G813"/>
    <mergeCell ref="F814:G814"/>
    <mergeCell ref="F815:G815"/>
    <mergeCell ref="F816:G816"/>
    <mergeCell ref="F817:G817"/>
    <mergeCell ref="F818:G818"/>
    <mergeCell ref="F819:G819"/>
    <mergeCell ref="I821:J821"/>
    <mergeCell ref="F823:G823"/>
    <mergeCell ref="F824:G824"/>
    <mergeCell ref="F825:G825"/>
    <mergeCell ref="F826:G826"/>
    <mergeCell ref="F827:G827"/>
    <mergeCell ref="F828:G828"/>
    <mergeCell ref="I891:J891"/>
    <mergeCell ref="F893:G893"/>
    <mergeCell ref="F850:G850"/>
    <mergeCell ref="F851:G851"/>
    <mergeCell ref="F852:G852"/>
    <mergeCell ref="F853:G853"/>
    <mergeCell ref="F854:G854"/>
    <mergeCell ref="I856:J856"/>
    <mergeCell ref="F858:G858"/>
    <mergeCell ref="F859:G859"/>
    <mergeCell ref="F860:G860"/>
    <mergeCell ref="F861:G861"/>
    <mergeCell ref="F862:G862"/>
    <mergeCell ref="I864:J864"/>
    <mergeCell ref="F866:G866"/>
    <mergeCell ref="F867:G867"/>
    <mergeCell ref="F868:G868"/>
    <mergeCell ref="F869:G869"/>
    <mergeCell ref="F870:G870"/>
    <mergeCell ref="F885:G885"/>
    <mergeCell ref="F886:G886"/>
    <mergeCell ref="F923:G923"/>
    <mergeCell ref="F924:G924"/>
    <mergeCell ref="F925:G925"/>
    <mergeCell ref="F926:G926"/>
    <mergeCell ref="F927:G927"/>
    <mergeCell ref="F928:G928"/>
    <mergeCell ref="F929:G929"/>
    <mergeCell ref="F930:G930"/>
    <mergeCell ref="F931:G931"/>
    <mergeCell ref="F894:G894"/>
    <mergeCell ref="F895:G895"/>
    <mergeCell ref="F896:G896"/>
    <mergeCell ref="I898:J898"/>
    <mergeCell ref="B899:K899"/>
    <mergeCell ref="B900:K900"/>
    <mergeCell ref="F902:G902"/>
    <mergeCell ref="F903:G903"/>
    <mergeCell ref="F904:G904"/>
    <mergeCell ref="F905:G905"/>
    <mergeCell ref="F906:G906"/>
    <mergeCell ref="F907:G907"/>
    <mergeCell ref="F908:G908"/>
    <mergeCell ref="F909:G909"/>
    <mergeCell ref="F910:G910"/>
    <mergeCell ref="F911:G911"/>
    <mergeCell ref="F912:G912"/>
    <mergeCell ref="F913:G913"/>
    <mergeCell ref="F914:G914"/>
    <mergeCell ref="I916:J916"/>
    <mergeCell ref="B917:K917"/>
    <mergeCell ref="B918:K918"/>
    <mergeCell ref="F920:G920"/>
    <mergeCell ref="F993:G993"/>
    <mergeCell ref="F994:G994"/>
    <mergeCell ref="F995:G995"/>
    <mergeCell ref="I997:J997"/>
    <mergeCell ref="F967:G967"/>
    <mergeCell ref="F968:G968"/>
    <mergeCell ref="F969:G969"/>
    <mergeCell ref="F970:G970"/>
    <mergeCell ref="F971:G971"/>
    <mergeCell ref="F932:G932"/>
    <mergeCell ref="F933:G933"/>
    <mergeCell ref="F934:G934"/>
    <mergeCell ref="F935:G935"/>
    <mergeCell ref="F936:G936"/>
    <mergeCell ref="F937:G937"/>
    <mergeCell ref="F938:G938"/>
    <mergeCell ref="I940:J940"/>
    <mergeCell ref="B941:K941"/>
    <mergeCell ref="B942:K942"/>
    <mergeCell ref="F944:G944"/>
    <mergeCell ref="F945:G945"/>
    <mergeCell ref="F946:G946"/>
    <mergeCell ref="F947:G947"/>
    <mergeCell ref="F948:G948"/>
    <mergeCell ref="F949:G949"/>
    <mergeCell ref="F950:G950"/>
    <mergeCell ref="I973:J973"/>
    <mergeCell ref="B974:K974"/>
    <mergeCell ref="B975:K975"/>
    <mergeCell ref="F977:G977"/>
    <mergeCell ref="F978:G978"/>
    <mergeCell ref="F979:G979"/>
    <mergeCell ref="F980:G980"/>
    <mergeCell ref="F981:G981"/>
    <mergeCell ref="F982:G982"/>
    <mergeCell ref="F983:G983"/>
    <mergeCell ref="I985:J985"/>
    <mergeCell ref="B986:K986"/>
    <mergeCell ref="B987:K987"/>
    <mergeCell ref="F989:G989"/>
    <mergeCell ref="F990:G990"/>
    <mergeCell ref="F991:G991"/>
    <mergeCell ref="F992:G992"/>
    <mergeCell ref="F1075:G1075"/>
    <mergeCell ref="F1076:G1076"/>
    <mergeCell ref="F1046:G1046"/>
    <mergeCell ref="F1047:G1047"/>
    <mergeCell ref="F1048:G1048"/>
    <mergeCell ref="F1049:G1049"/>
    <mergeCell ref="I1051:J1051"/>
    <mergeCell ref="B1052:K1052"/>
    <mergeCell ref="B1053:K1053"/>
    <mergeCell ref="F1055:G1055"/>
    <mergeCell ref="F1014:G1014"/>
    <mergeCell ref="F1015:G1015"/>
    <mergeCell ref="F1016:G1016"/>
    <mergeCell ref="F1017:G1017"/>
    <mergeCell ref="F1018:G1018"/>
    <mergeCell ref="I1020:J1020"/>
    <mergeCell ref="F1022:G1022"/>
    <mergeCell ref="F1023:G1023"/>
    <mergeCell ref="F1024:G1024"/>
    <mergeCell ref="F1025:G1025"/>
    <mergeCell ref="F1026:G1026"/>
    <mergeCell ref="F1027:G1027"/>
    <mergeCell ref="F1028:G1028"/>
    <mergeCell ref="I1030:J1030"/>
    <mergeCell ref="F1032:G1032"/>
    <mergeCell ref="F1033:G1033"/>
    <mergeCell ref="F1034:G1034"/>
    <mergeCell ref="F1035:G1035"/>
    <mergeCell ref="F1036:G1036"/>
    <mergeCell ref="F1037:G1037"/>
    <mergeCell ref="F1038:G1038"/>
    <mergeCell ref="I1040:J1040"/>
    <mergeCell ref="F1107:G1107"/>
    <mergeCell ref="F1108:G1108"/>
    <mergeCell ref="I1110:J1110"/>
    <mergeCell ref="F1112:G1112"/>
    <mergeCell ref="F1113:G1113"/>
    <mergeCell ref="F1114:G1114"/>
    <mergeCell ref="F1056:G1056"/>
    <mergeCell ref="F1057:G1057"/>
    <mergeCell ref="F1058:G1058"/>
    <mergeCell ref="F1059:G1059"/>
    <mergeCell ref="I1061:J1061"/>
    <mergeCell ref="B1062:K1062"/>
    <mergeCell ref="B1063:K1063"/>
    <mergeCell ref="F1065:G1065"/>
    <mergeCell ref="F1066:G1066"/>
    <mergeCell ref="F1067:G1067"/>
    <mergeCell ref="F1068:G1068"/>
    <mergeCell ref="I1070:J1070"/>
    <mergeCell ref="B1071:K1071"/>
    <mergeCell ref="B1072:K1072"/>
    <mergeCell ref="F1074:G1074"/>
    <mergeCell ref="F1115:G1115"/>
    <mergeCell ref="F1116:G1116"/>
    <mergeCell ref="F1117:G1117"/>
    <mergeCell ref="F1118:G1118"/>
    <mergeCell ref="F1077:G1077"/>
    <mergeCell ref="F1078:G1078"/>
    <mergeCell ref="I1080:J1080"/>
    <mergeCell ref="B1081:K1081"/>
    <mergeCell ref="B1082:K1082"/>
    <mergeCell ref="F1084:G1084"/>
    <mergeCell ref="F1085:G1085"/>
    <mergeCell ref="F1086:G1086"/>
    <mergeCell ref="F1087:G1087"/>
    <mergeCell ref="F1088:G1088"/>
    <mergeCell ref="I1090:J1090"/>
    <mergeCell ref="B1091:K1091"/>
    <mergeCell ref="B1092:K1092"/>
    <mergeCell ref="F1094:G1094"/>
    <mergeCell ref="F1095:G1095"/>
    <mergeCell ref="F1096:G1096"/>
    <mergeCell ref="F1097:G1097"/>
    <mergeCell ref="B1145:K1145"/>
    <mergeCell ref="B1146:K1146"/>
    <mergeCell ref="F1148:G1148"/>
    <mergeCell ref="F1149:G1149"/>
    <mergeCell ref="F1150:G1150"/>
    <mergeCell ref="F1151:G1151"/>
    <mergeCell ref="F1152:G1152"/>
    <mergeCell ref="I1154:J1154"/>
    <mergeCell ref="F1156:G1156"/>
    <mergeCell ref="F1157:G1157"/>
    <mergeCell ref="F1158:G1158"/>
    <mergeCell ref="F1159:G1159"/>
    <mergeCell ref="F1160:G1160"/>
    <mergeCell ref="F1119:G1119"/>
    <mergeCell ref="F1120:G1120"/>
    <mergeCell ref="F1121:G1121"/>
    <mergeCell ref="F1122:G1122"/>
    <mergeCell ref="F1123:G1123"/>
    <mergeCell ref="I1125:J1125"/>
    <mergeCell ref="B1126:K1126"/>
    <mergeCell ref="B1127:K1127"/>
    <mergeCell ref="F1129:G1129"/>
    <mergeCell ref="F1130:G1130"/>
    <mergeCell ref="F1131:G1131"/>
    <mergeCell ref="F1132:G1132"/>
    <mergeCell ref="F1133:G1133"/>
    <mergeCell ref="I1135:J1135"/>
    <mergeCell ref="F1137:G1137"/>
    <mergeCell ref="F1138:G1138"/>
    <mergeCell ref="F1139:G1139"/>
    <mergeCell ref="F1140:G1140"/>
    <mergeCell ref="F1141:G1141"/>
    <mergeCell ref="I1162:J1162"/>
    <mergeCell ref="F1164:G1164"/>
    <mergeCell ref="F1165:G1165"/>
    <mergeCell ref="F1166:G1166"/>
    <mergeCell ref="F1167:G1167"/>
    <mergeCell ref="F1168:G1168"/>
    <mergeCell ref="I1170:J1170"/>
    <mergeCell ref="F1172:G1172"/>
    <mergeCell ref="F1173:G1173"/>
    <mergeCell ref="F1174:G1174"/>
    <mergeCell ref="F1175:G1175"/>
    <mergeCell ref="F1176:G1176"/>
    <mergeCell ref="F1177:G1177"/>
    <mergeCell ref="F1178:G1178"/>
    <mergeCell ref="I1180:J1180"/>
    <mergeCell ref="F1182:G1182"/>
    <mergeCell ref="F1183:G1183"/>
    <mergeCell ref="I1229:J1229"/>
    <mergeCell ref="B1230:K1230"/>
    <mergeCell ref="B1231:K1231"/>
    <mergeCell ref="F1233:G1233"/>
    <mergeCell ref="F1186:G1186"/>
    <mergeCell ref="F1187:G1187"/>
    <mergeCell ref="F1188:G1188"/>
    <mergeCell ref="F1189:G1189"/>
    <mergeCell ref="F1190:G1190"/>
    <mergeCell ref="F1191:G1191"/>
    <mergeCell ref="F1192:G1192"/>
    <mergeCell ref="I1194:J1194"/>
    <mergeCell ref="F1196:G1196"/>
    <mergeCell ref="F1197:G1197"/>
    <mergeCell ref="F1198:G1198"/>
    <mergeCell ref="F1199:G1199"/>
    <mergeCell ref="F1200:G1200"/>
    <mergeCell ref="I1202:J1202"/>
    <mergeCell ref="B1203:K1203"/>
    <mergeCell ref="F1264:G1264"/>
    <mergeCell ref="F1265:G1265"/>
    <mergeCell ref="F1266:G1266"/>
    <mergeCell ref="I1268:J1268"/>
    <mergeCell ref="F1236:G1236"/>
    <mergeCell ref="F1237:G1237"/>
    <mergeCell ref="F1238:G1238"/>
    <mergeCell ref="F1239:G1239"/>
    <mergeCell ref="F1240:G1240"/>
    <mergeCell ref="F1241:G1241"/>
    <mergeCell ref="F1242:G1242"/>
    <mergeCell ref="I1244:J1244"/>
    <mergeCell ref="F1246:G1246"/>
    <mergeCell ref="B1204:K1204"/>
    <mergeCell ref="F1206:G1206"/>
    <mergeCell ref="F1207:G1207"/>
    <mergeCell ref="F1208:G1208"/>
    <mergeCell ref="F1209:G1209"/>
    <mergeCell ref="I1211:J1211"/>
    <mergeCell ref="B1212:K1212"/>
    <mergeCell ref="B1213:K1213"/>
    <mergeCell ref="F1215:G1215"/>
    <mergeCell ref="F1216:G1216"/>
    <mergeCell ref="F1217:G1217"/>
    <mergeCell ref="F1218:G1218"/>
    <mergeCell ref="I1220:J1220"/>
    <mergeCell ref="B1221:K1221"/>
    <mergeCell ref="B1222:K1222"/>
    <mergeCell ref="F1224:G1224"/>
    <mergeCell ref="F1225:G1225"/>
    <mergeCell ref="F1226:G1226"/>
    <mergeCell ref="F1227:G1227"/>
    <mergeCell ref="I1319:J1319"/>
    <mergeCell ref="F1321:G1321"/>
    <mergeCell ref="F1322:G1322"/>
    <mergeCell ref="F1323:G1323"/>
    <mergeCell ref="F1324:G1324"/>
    <mergeCell ref="F1325:G1325"/>
    <mergeCell ref="F1326:G1326"/>
    <mergeCell ref="I1328:J1328"/>
    <mergeCell ref="F1272:G1272"/>
    <mergeCell ref="F1273:G1273"/>
    <mergeCell ref="F1274:G1274"/>
    <mergeCell ref="F1275:G1275"/>
    <mergeCell ref="I1277:J1277"/>
    <mergeCell ref="F1279:G1279"/>
    <mergeCell ref="F1280:G1280"/>
    <mergeCell ref="F1281:G1281"/>
    <mergeCell ref="F1282:G1282"/>
    <mergeCell ref="F1283:G1283"/>
    <mergeCell ref="F1284:G1284"/>
    <mergeCell ref="I1286:J1286"/>
    <mergeCell ref="F1288:G1288"/>
    <mergeCell ref="F1314:G1314"/>
    <mergeCell ref="F1315:G1315"/>
    <mergeCell ref="F1342:G1342"/>
    <mergeCell ref="F1343:G1343"/>
    <mergeCell ref="I1345:J1345"/>
    <mergeCell ref="B1346:K1346"/>
    <mergeCell ref="B1347:K1347"/>
    <mergeCell ref="F1349:G1349"/>
    <mergeCell ref="F1350:G1350"/>
    <mergeCell ref="F1351:G1351"/>
    <mergeCell ref="F1352:G1352"/>
    <mergeCell ref="F1353:G1353"/>
    <mergeCell ref="F1330:G1330"/>
    <mergeCell ref="F1331:G1331"/>
    <mergeCell ref="F1332:G1332"/>
    <mergeCell ref="F1289:G1289"/>
    <mergeCell ref="F1290:G1290"/>
    <mergeCell ref="F1291:G1291"/>
    <mergeCell ref="F1292:G1292"/>
    <mergeCell ref="I1294:J1294"/>
    <mergeCell ref="F1296:G1296"/>
    <mergeCell ref="F1297:G1297"/>
    <mergeCell ref="F1298:G1298"/>
    <mergeCell ref="F1299:G1299"/>
    <mergeCell ref="F1300:G1300"/>
    <mergeCell ref="I1302:J1302"/>
    <mergeCell ref="F1304:G1304"/>
    <mergeCell ref="F1305:G1305"/>
    <mergeCell ref="F1306:G1306"/>
    <mergeCell ref="F1307:G1307"/>
    <mergeCell ref="F1308:G1308"/>
    <mergeCell ref="F1309:G1309"/>
    <mergeCell ref="F1316:G1316"/>
    <mergeCell ref="F1317:G1317"/>
    <mergeCell ref="B1390:K1390"/>
    <mergeCell ref="F1392:G1392"/>
    <mergeCell ref="F1393:G1393"/>
    <mergeCell ref="F1394:G1394"/>
    <mergeCell ref="F1395:G1395"/>
    <mergeCell ref="F1354:G1354"/>
    <mergeCell ref="F1355:G1355"/>
    <mergeCell ref="F1356:G1356"/>
    <mergeCell ref="I1358:J1358"/>
    <mergeCell ref="F1360:G1360"/>
    <mergeCell ref="F1361:G1361"/>
    <mergeCell ref="F1362:G1362"/>
    <mergeCell ref="F1363:G1363"/>
    <mergeCell ref="F1364:G1364"/>
    <mergeCell ref="F1365:G1365"/>
    <mergeCell ref="I1367:J1367"/>
    <mergeCell ref="F1369:G1369"/>
    <mergeCell ref="F1370:G1370"/>
    <mergeCell ref="F1371:G1371"/>
    <mergeCell ref="F1372:G1372"/>
    <mergeCell ref="I1374:J1374"/>
    <mergeCell ref="F1376:G1376"/>
    <mergeCell ref="I1388:J1388"/>
    <mergeCell ref="F1436:G1436"/>
    <mergeCell ref="F1437:G1437"/>
    <mergeCell ref="F1396:G1396"/>
    <mergeCell ref="F1397:G1397"/>
    <mergeCell ref="F1398:G1398"/>
    <mergeCell ref="I1400:J1400"/>
    <mergeCell ref="F1402:G1402"/>
    <mergeCell ref="F1403:G1403"/>
    <mergeCell ref="F1404:G1404"/>
    <mergeCell ref="F1405:G1405"/>
    <mergeCell ref="F1406:G1406"/>
    <mergeCell ref="F1407:G1407"/>
    <mergeCell ref="I1409:J1409"/>
    <mergeCell ref="F1411:G1411"/>
    <mergeCell ref="F1412:G1412"/>
    <mergeCell ref="F1413:G1413"/>
    <mergeCell ref="F1414:G1414"/>
    <mergeCell ref="F1415:G1415"/>
    <mergeCell ref="F1416:G1416"/>
    <mergeCell ref="F1417:G1417"/>
    <mergeCell ref="F1418:G1418"/>
    <mergeCell ref="F1419:G1419"/>
    <mergeCell ref="F1420:G1420"/>
    <mergeCell ref="F1421:G1421"/>
    <mergeCell ref="I1423:J1423"/>
    <mergeCell ref="B1424:K1424"/>
    <mergeCell ref="B1425:K1425"/>
    <mergeCell ref="F1427:G1427"/>
    <mergeCell ref="F1428:G1428"/>
    <mergeCell ref="F1429:G1429"/>
    <mergeCell ref="F1430:G1430"/>
    <mergeCell ref="F1431:G1431"/>
    <mergeCell ref="F1461:G1461"/>
    <mergeCell ref="I1463:J1463"/>
    <mergeCell ref="B1464:K1464"/>
    <mergeCell ref="B1465:K1465"/>
    <mergeCell ref="F1467:G1467"/>
    <mergeCell ref="F1468:G1468"/>
    <mergeCell ref="F1469:G1469"/>
    <mergeCell ref="F1470:G1470"/>
    <mergeCell ref="F1471:G1471"/>
    <mergeCell ref="I1473:J1473"/>
    <mergeCell ref="B1474:K1474"/>
    <mergeCell ref="B1475:K1475"/>
    <mergeCell ref="F1477:G1477"/>
    <mergeCell ref="F1438:G1438"/>
    <mergeCell ref="F1439:G1439"/>
    <mergeCell ref="F1440:G1440"/>
    <mergeCell ref="F1441:G1441"/>
    <mergeCell ref="I1443:J1443"/>
    <mergeCell ref="B1444:K1444"/>
    <mergeCell ref="B1445:K1445"/>
    <mergeCell ref="F1447:G1447"/>
    <mergeCell ref="F1448:G1448"/>
    <mergeCell ref="F1449:G1449"/>
    <mergeCell ref="F1450:G1450"/>
    <mergeCell ref="F1451:G1451"/>
    <mergeCell ref="F1452:G1452"/>
    <mergeCell ref="F1453:G1453"/>
    <mergeCell ref="F1454:G1454"/>
    <mergeCell ref="F1455:G1455"/>
    <mergeCell ref="F1456:G1456"/>
    <mergeCell ref="F1459:G1459"/>
    <mergeCell ref="F1460:G1460"/>
    <mergeCell ref="F1478:G1478"/>
    <mergeCell ref="F1479:G1479"/>
    <mergeCell ref="F1480:G1480"/>
    <mergeCell ref="F1481:G1481"/>
    <mergeCell ref="F1482:G1482"/>
    <mergeCell ref="I1484:J1484"/>
    <mergeCell ref="F1486:G1486"/>
    <mergeCell ref="F1487:G1487"/>
    <mergeCell ref="F1488:G1488"/>
    <mergeCell ref="F1489:G1489"/>
    <mergeCell ref="F1490:G1490"/>
    <mergeCell ref="F1491:G1491"/>
    <mergeCell ref="I1493:J1493"/>
    <mergeCell ref="F1495:G1495"/>
    <mergeCell ref="F1496:G1496"/>
    <mergeCell ref="F1497:G1497"/>
    <mergeCell ref="F1498:G1498"/>
    <mergeCell ref="F1531:G1531"/>
    <mergeCell ref="F1532:G1532"/>
    <mergeCell ref="I1534:J1534"/>
    <mergeCell ref="B1535:K1535"/>
    <mergeCell ref="B1536:K1536"/>
    <mergeCell ref="F1538:G1538"/>
    <mergeCell ref="F1539:G1539"/>
    <mergeCell ref="F1540:G1540"/>
    <mergeCell ref="F1499:G1499"/>
    <mergeCell ref="F1500:G1500"/>
    <mergeCell ref="I1502:J1502"/>
    <mergeCell ref="B1503:K1503"/>
    <mergeCell ref="B1504:K1504"/>
    <mergeCell ref="F1506:G1506"/>
    <mergeCell ref="F1507:G1507"/>
    <mergeCell ref="F1508:G1508"/>
    <mergeCell ref="F1509:G1509"/>
    <mergeCell ref="F1510:G1510"/>
    <mergeCell ref="F1511:G1511"/>
    <mergeCell ref="I1513:J1513"/>
    <mergeCell ref="B1514:K1514"/>
    <mergeCell ref="B1515:K1515"/>
    <mergeCell ref="F1517:G1517"/>
    <mergeCell ref="F1518:G1518"/>
    <mergeCell ref="F1519:G1519"/>
    <mergeCell ref="F1600:G1600"/>
    <mergeCell ref="F1601:G1601"/>
    <mergeCell ref="F1602:G1602"/>
    <mergeCell ref="F1603:G1603"/>
    <mergeCell ref="F1562:G1562"/>
    <mergeCell ref="I1564:J1564"/>
    <mergeCell ref="F1566:G1566"/>
    <mergeCell ref="F1567:G1567"/>
    <mergeCell ref="F1568:G1568"/>
    <mergeCell ref="F1569:G1569"/>
    <mergeCell ref="F1570:G1570"/>
    <mergeCell ref="F1571:G1571"/>
    <mergeCell ref="I1573:J1573"/>
    <mergeCell ref="F1575:G1575"/>
    <mergeCell ref="F1576:G1576"/>
    <mergeCell ref="F1577:G1577"/>
    <mergeCell ref="F1578:G1578"/>
    <mergeCell ref="F1579:G1579"/>
    <mergeCell ref="F1580:G1580"/>
    <mergeCell ref="F1581:G1581"/>
    <mergeCell ref="F1582:G1582"/>
    <mergeCell ref="F1590:G1590"/>
    <mergeCell ref="F1591:G1591"/>
    <mergeCell ref="F1592:G1592"/>
    <mergeCell ref="I1594:J1594"/>
    <mergeCell ref="B1595:K1595"/>
    <mergeCell ref="B1596:K1596"/>
    <mergeCell ref="F1598:G1598"/>
    <mergeCell ref="F1599:G1599"/>
    <mergeCell ref="I1584:J1584"/>
    <mergeCell ref="B1585:K1585"/>
    <mergeCell ref="B1586:K1586"/>
    <mergeCell ref="F1642:G1642"/>
    <mergeCell ref="F1643:G1643"/>
    <mergeCell ref="F1644:G1644"/>
    <mergeCell ref="F1645:G1645"/>
    <mergeCell ref="I1605:J1605"/>
    <mergeCell ref="B1606:K1606"/>
    <mergeCell ref="B1607:K1607"/>
    <mergeCell ref="F1609:G1609"/>
    <mergeCell ref="F1610:G1610"/>
    <mergeCell ref="F1611:G1611"/>
    <mergeCell ref="F1612:G1612"/>
    <mergeCell ref="F1613:G1613"/>
    <mergeCell ref="F1614:G1614"/>
    <mergeCell ref="I1616:J1616"/>
    <mergeCell ref="F1618:G1618"/>
    <mergeCell ref="F1619:G1619"/>
    <mergeCell ref="F1620:G1620"/>
    <mergeCell ref="F1621:G1621"/>
    <mergeCell ref="F1622:G1622"/>
    <mergeCell ref="F1623:G1623"/>
    <mergeCell ref="F1624:G1624"/>
    <mergeCell ref="F1625:G1625"/>
    <mergeCell ref="I1627:J1627"/>
    <mergeCell ref="F1629:G1629"/>
    <mergeCell ref="F1630:G1630"/>
    <mergeCell ref="F1631:G1631"/>
    <mergeCell ref="F1632:G1632"/>
    <mergeCell ref="F1633:G1633"/>
    <mergeCell ref="F1634:G1634"/>
    <mergeCell ref="F1635:G1635"/>
    <mergeCell ref="F1636:G1636"/>
    <mergeCell ref="I1638:J1638"/>
    <mergeCell ref="F1646:G1646"/>
    <mergeCell ref="F1647:G1647"/>
    <mergeCell ref="F1648:G1648"/>
    <mergeCell ref="I1650:J1650"/>
    <mergeCell ref="F1652:G1652"/>
    <mergeCell ref="F1653:G1653"/>
    <mergeCell ref="F1654:G1654"/>
    <mergeCell ref="F1655:G1655"/>
    <mergeCell ref="F1656:G1656"/>
    <mergeCell ref="F1657:G1657"/>
    <mergeCell ref="F1658:G1658"/>
    <mergeCell ref="F1659:G1659"/>
    <mergeCell ref="I1661:J1661"/>
    <mergeCell ref="F1663:G1663"/>
    <mergeCell ref="F1664:G1664"/>
    <mergeCell ref="F1665:G1665"/>
    <mergeCell ref="F1666:G1666"/>
    <mergeCell ref="F1718:G1718"/>
    <mergeCell ref="F1719:G1719"/>
    <mergeCell ref="F1720:G1720"/>
    <mergeCell ref="F1721:G1721"/>
    <mergeCell ref="F1722:G1722"/>
    <mergeCell ref="I1724:J1724"/>
    <mergeCell ref="B1725:K1725"/>
    <mergeCell ref="B1726:K1726"/>
    <mergeCell ref="F1728:G1728"/>
    <mergeCell ref="F1729:G1729"/>
    <mergeCell ref="F1688:G1688"/>
    <mergeCell ref="F1689:G1689"/>
    <mergeCell ref="I1691:J1691"/>
    <mergeCell ref="F1693:G1693"/>
    <mergeCell ref="F1694:G1694"/>
    <mergeCell ref="F1695:G1695"/>
    <mergeCell ref="F1696:G1696"/>
    <mergeCell ref="F1697:G1697"/>
    <mergeCell ref="F1698:G1698"/>
    <mergeCell ref="F1699:G1699"/>
    <mergeCell ref="I1701:J1701"/>
    <mergeCell ref="F1703:G1703"/>
    <mergeCell ref="F1704:G1704"/>
    <mergeCell ref="F1705:G1705"/>
    <mergeCell ref="F1706:G1706"/>
    <mergeCell ref="F1707:G1707"/>
    <mergeCell ref="F1708:G1708"/>
    <mergeCell ref="F1709:G1709"/>
    <mergeCell ref="F1710:G1710"/>
    <mergeCell ref="I1712:J1712"/>
    <mergeCell ref="F1714:G1714"/>
    <mergeCell ref="F1715:G1715"/>
    <mergeCell ref="F1767:G1767"/>
    <mergeCell ref="F1768:G1768"/>
    <mergeCell ref="F1769:G1769"/>
    <mergeCell ref="F1770:G1770"/>
    <mergeCell ref="F1771:G1771"/>
    <mergeCell ref="F1730:G1730"/>
    <mergeCell ref="F1731:G1731"/>
    <mergeCell ref="F1732:G1732"/>
    <mergeCell ref="F1733:G1733"/>
    <mergeCell ref="F1734:G1734"/>
    <mergeCell ref="I1736:J1736"/>
    <mergeCell ref="F1738:G1738"/>
    <mergeCell ref="F1739:G1739"/>
    <mergeCell ref="F1740:G1740"/>
    <mergeCell ref="F1741:G1741"/>
    <mergeCell ref="F1742:G1742"/>
    <mergeCell ref="F1743:G1743"/>
    <mergeCell ref="F1744:G1744"/>
    <mergeCell ref="I1746:J1746"/>
    <mergeCell ref="F1748:G1748"/>
    <mergeCell ref="F1749:G1749"/>
    <mergeCell ref="F1750:G1750"/>
    <mergeCell ref="F1803:G1803"/>
    <mergeCell ref="F1804:G1804"/>
    <mergeCell ref="F1805:G1805"/>
    <mergeCell ref="F1806:G1806"/>
    <mergeCell ref="F1807:G1807"/>
    <mergeCell ref="F1808:G1808"/>
    <mergeCell ref="I1810:J1810"/>
    <mergeCell ref="F1812:G1812"/>
    <mergeCell ref="F1813:G1813"/>
    <mergeCell ref="F1814:G1814"/>
    <mergeCell ref="F1815:G1815"/>
    <mergeCell ref="F1772:G1772"/>
    <mergeCell ref="I1774:J1774"/>
    <mergeCell ref="F1776:G1776"/>
    <mergeCell ref="F1777:G1777"/>
    <mergeCell ref="F1778:G1778"/>
    <mergeCell ref="F1779:G1779"/>
    <mergeCell ref="F1780:G1780"/>
    <mergeCell ref="F1781:G1781"/>
    <mergeCell ref="I1783:J1783"/>
    <mergeCell ref="F1785:G1785"/>
    <mergeCell ref="F1786:G1786"/>
    <mergeCell ref="F1787:G1787"/>
    <mergeCell ref="F1788:G1788"/>
    <mergeCell ref="F1789:G1789"/>
    <mergeCell ref="I1791:J1791"/>
    <mergeCell ref="F1793:G1793"/>
    <mergeCell ref="F1794:G1794"/>
    <mergeCell ref="F1795:G1795"/>
    <mergeCell ref="F1796:G1796"/>
    <mergeCell ref="F1797:G1797"/>
    <mergeCell ref="I1799:J1799"/>
    <mergeCell ref="F1846:G1846"/>
    <mergeCell ref="F1847:G1847"/>
    <mergeCell ref="F1848:G1848"/>
    <mergeCell ref="F1849:G1849"/>
    <mergeCell ref="F1850:G1850"/>
    <mergeCell ref="F1851:G1851"/>
    <mergeCell ref="F1852:G1852"/>
    <mergeCell ref="I1854:J1854"/>
    <mergeCell ref="F1856:G1856"/>
    <mergeCell ref="F1857:G1857"/>
    <mergeCell ref="F1816:G1816"/>
    <mergeCell ref="F1817:G1817"/>
    <mergeCell ref="F1818:G1818"/>
    <mergeCell ref="F1819:G1819"/>
    <mergeCell ref="I1821:J1821"/>
    <mergeCell ref="F1823:G1823"/>
    <mergeCell ref="F1824:G1824"/>
    <mergeCell ref="F1825:G1825"/>
    <mergeCell ref="F1826:G1826"/>
    <mergeCell ref="F1827:G1827"/>
    <mergeCell ref="F1828:G1828"/>
    <mergeCell ref="F1829:G1829"/>
    <mergeCell ref="F1830:G1830"/>
    <mergeCell ref="I1832:J1832"/>
    <mergeCell ref="F1834:G1834"/>
    <mergeCell ref="F1835:G1835"/>
    <mergeCell ref="F1836:G1836"/>
    <mergeCell ref="F1911:G1911"/>
    <mergeCell ref="F1912:G1912"/>
    <mergeCell ref="F1913:G1913"/>
    <mergeCell ref="F1914:G1914"/>
    <mergeCell ref="I1916:J1916"/>
    <mergeCell ref="F1918:G1918"/>
    <mergeCell ref="F1919:G1919"/>
    <mergeCell ref="F1920:G1920"/>
    <mergeCell ref="I1896:J1896"/>
    <mergeCell ref="F1898:G1898"/>
    <mergeCell ref="F1899:G1899"/>
    <mergeCell ref="F1858:G1858"/>
    <mergeCell ref="F1859:G1859"/>
    <mergeCell ref="F1860:G1860"/>
    <mergeCell ref="F1861:G1861"/>
    <mergeCell ref="F1862:G1862"/>
    <mergeCell ref="F1863:G1863"/>
    <mergeCell ref="I1865:J1865"/>
    <mergeCell ref="F1867:G1867"/>
    <mergeCell ref="F1868:G1868"/>
    <mergeCell ref="F1869:G1869"/>
    <mergeCell ref="F1870:G1870"/>
    <mergeCell ref="F1871:G1871"/>
    <mergeCell ref="F1872:G1872"/>
    <mergeCell ref="F1873:G1873"/>
    <mergeCell ref="F1874:G1874"/>
    <mergeCell ref="I1876:J1876"/>
    <mergeCell ref="F1878:G1878"/>
    <mergeCell ref="F1961:G1961"/>
    <mergeCell ref="F1962:G1962"/>
    <mergeCell ref="F1921:G1921"/>
    <mergeCell ref="F1922:G1922"/>
    <mergeCell ref="F1923:G1923"/>
    <mergeCell ref="F1924:G1924"/>
    <mergeCell ref="F1925:G1925"/>
    <mergeCell ref="I1927:J1927"/>
    <mergeCell ref="F1929:G1929"/>
    <mergeCell ref="F1930:G1930"/>
    <mergeCell ref="F1931:G1931"/>
    <mergeCell ref="F1932:G1932"/>
    <mergeCell ref="F1933:G1933"/>
    <mergeCell ref="F1934:G1934"/>
    <mergeCell ref="F1935:G1935"/>
    <mergeCell ref="F1936:G1936"/>
    <mergeCell ref="I1938:J1938"/>
    <mergeCell ref="F1940:G1940"/>
    <mergeCell ref="F1941:G1941"/>
    <mergeCell ref="F1942:G1942"/>
    <mergeCell ref="F1943:G1943"/>
    <mergeCell ref="F1944:G1944"/>
    <mergeCell ref="F1945:G1945"/>
    <mergeCell ref="F1946:G1946"/>
    <mergeCell ref="F1947:G1947"/>
    <mergeCell ref="I1949:J1949"/>
    <mergeCell ref="F1951:G1951"/>
    <mergeCell ref="F1952:G1952"/>
    <mergeCell ref="F1953:G1953"/>
    <mergeCell ref="F1954:G1954"/>
    <mergeCell ref="F1955:G1955"/>
    <mergeCell ref="I1957:J1957"/>
    <mergeCell ref="F1963:G1963"/>
    <mergeCell ref="I1965:J1965"/>
    <mergeCell ref="B1966:K1966"/>
    <mergeCell ref="B1967:K1967"/>
    <mergeCell ref="F1969:G1969"/>
    <mergeCell ref="F1970:G1970"/>
    <mergeCell ref="F1971:G1971"/>
    <mergeCell ref="F1972:G1972"/>
    <mergeCell ref="F1973:G1973"/>
    <mergeCell ref="F1974:G1974"/>
    <mergeCell ref="F1975:G1975"/>
    <mergeCell ref="F1976:G1976"/>
    <mergeCell ref="I1978:J1978"/>
    <mergeCell ref="F1980:G1980"/>
    <mergeCell ref="F1981:G1981"/>
    <mergeCell ref="F1982:G1982"/>
    <mergeCell ref="F1983:G1983"/>
    <mergeCell ref="F2018:G2018"/>
    <mergeCell ref="F2019:G2019"/>
    <mergeCell ref="F2020:G2020"/>
    <mergeCell ref="I2022:J2022"/>
    <mergeCell ref="F2024:G2024"/>
    <mergeCell ref="F2025:G2025"/>
    <mergeCell ref="F1984:G1984"/>
    <mergeCell ref="F1985:G1985"/>
    <mergeCell ref="I1987:J1987"/>
    <mergeCell ref="B1988:K1988"/>
    <mergeCell ref="B1989:K1989"/>
    <mergeCell ref="F1991:G1991"/>
    <mergeCell ref="F1992:G1992"/>
    <mergeCell ref="F1993:G1993"/>
    <mergeCell ref="F1994:G1994"/>
    <mergeCell ref="F1995:G1995"/>
    <mergeCell ref="F1996:G1996"/>
    <mergeCell ref="F1997:G1997"/>
    <mergeCell ref="F1998:G1998"/>
    <mergeCell ref="I2000:J2000"/>
    <mergeCell ref="F2002:G2002"/>
    <mergeCell ref="F2003:G2003"/>
    <mergeCell ref="F2004:G2004"/>
    <mergeCell ref="F2014:G2014"/>
    <mergeCell ref="F2015:G2015"/>
    <mergeCell ref="F2016:G2016"/>
    <mergeCell ref="F2017:G2017"/>
    <mergeCell ref="F2005:G2005"/>
    <mergeCell ref="F2006:G2006"/>
    <mergeCell ref="F2007:G2007"/>
    <mergeCell ref="F2008:G2008"/>
    <mergeCell ref="F2009:G2009"/>
    <mergeCell ref="F2056:G2056"/>
    <mergeCell ref="F2057:G2057"/>
    <mergeCell ref="F2058:G2058"/>
    <mergeCell ref="F2059:G2059"/>
    <mergeCell ref="I2061:J2061"/>
    <mergeCell ref="B2062:K2062"/>
    <mergeCell ref="B2063:K2063"/>
    <mergeCell ref="F2065:G2065"/>
    <mergeCell ref="F2066:G2066"/>
    <mergeCell ref="F2067:G2067"/>
    <mergeCell ref="F2026:G2026"/>
    <mergeCell ref="F2027:G2027"/>
    <mergeCell ref="F2028:G2028"/>
    <mergeCell ref="F2029:G2029"/>
    <mergeCell ref="F2030:G2030"/>
    <mergeCell ref="F2031:G2031"/>
    <mergeCell ref="I2033:J2033"/>
    <mergeCell ref="F2035:G2035"/>
    <mergeCell ref="F2036:G2036"/>
    <mergeCell ref="F2037:G2037"/>
    <mergeCell ref="F2038:G2038"/>
    <mergeCell ref="F2039:G2039"/>
    <mergeCell ref="F2040:G2040"/>
    <mergeCell ref="I2042:J2042"/>
    <mergeCell ref="F2044:G2044"/>
    <mergeCell ref="F2045:G2045"/>
    <mergeCell ref="F2046:G2046"/>
    <mergeCell ref="F2047:G2047"/>
    <mergeCell ref="F2048:G2048"/>
    <mergeCell ref="F2049:G2049"/>
    <mergeCell ref="F2050:G2050"/>
    <mergeCell ref="F2051:G2051"/>
    <mergeCell ref="F2105:G2105"/>
    <mergeCell ref="F2068:G2068"/>
    <mergeCell ref="F2069:G2069"/>
    <mergeCell ref="I2071:J2071"/>
    <mergeCell ref="B2072:K2072"/>
    <mergeCell ref="B2073:K2073"/>
    <mergeCell ref="F2075:G2075"/>
    <mergeCell ref="F2076:G2076"/>
    <mergeCell ref="F2077:G2077"/>
    <mergeCell ref="F2078:G2078"/>
    <mergeCell ref="F2079:G2079"/>
    <mergeCell ref="F2080:G2080"/>
    <mergeCell ref="F2081:G2081"/>
    <mergeCell ref="F2082:G2082"/>
    <mergeCell ref="F2083:G2083"/>
    <mergeCell ref="F2084:G2084"/>
    <mergeCell ref="F2085:G2085"/>
    <mergeCell ref="F2086:G2086"/>
    <mergeCell ref="F2159:G2159"/>
    <mergeCell ref="F2160:G2160"/>
    <mergeCell ref="F2161:G2161"/>
    <mergeCell ref="F2162:G2162"/>
    <mergeCell ref="F2163:G2163"/>
    <mergeCell ref="F2164:G2164"/>
    <mergeCell ref="I2166:J2166"/>
    <mergeCell ref="F2168:G2168"/>
    <mergeCell ref="F2127:G2127"/>
    <mergeCell ref="F2128:G2128"/>
    <mergeCell ref="F2129:G2129"/>
    <mergeCell ref="F2130:G2130"/>
    <mergeCell ref="F2131:G2131"/>
    <mergeCell ref="F2132:G2132"/>
    <mergeCell ref="F2133:G2133"/>
    <mergeCell ref="I2135:J2135"/>
    <mergeCell ref="F2137:G2137"/>
    <mergeCell ref="F2138:G2138"/>
    <mergeCell ref="F2139:G2139"/>
    <mergeCell ref="F2140:G2140"/>
    <mergeCell ref="F2141:G2141"/>
    <mergeCell ref="F2142:G2142"/>
    <mergeCell ref="F2143:G2143"/>
    <mergeCell ref="F2144:G2144"/>
    <mergeCell ref="I2146:J2146"/>
    <mergeCell ref="I2157:J2157"/>
    <mergeCell ref="F2192:G2192"/>
    <mergeCell ref="F2193:G2193"/>
    <mergeCell ref="I2195:J2195"/>
    <mergeCell ref="F2197:G2197"/>
    <mergeCell ref="F2198:G2198"/>
    <mergeCell ref="F2199:G2199"/>
    <mergeCell ref="F2200:G2200"/>
    <mergeCell ref="F2201:G2201"/>
    <mergeCell ref="F2202:G2202"/>
    <mergeCell ref="F2203:G2203"/>
    <mergeCell ref="I2205:J2205"/>
    <mergeCell ref="F2207:G2207"/>
    <mergeCell ref="F2208:G2208"/>
    <mergeCell ref="F2209:G2209"/>
    <mergeCell ref="F2210:G2210"/>
    <mergeCell ref="F2169:G2169"/>
    <mergeCell ref="F2170:G2170"/>
    <mergeCell ref="F2171:G2171"/>
    <mergeCell ref="F2172:G2172"/>
    <mergeCell ref="F2173:G2173"/>
    <mergeCell ref="I2175:J2175"/>
    <mergeCell ref="F2177:G2177"/>
    <mergeCell ref="F2178:G2178"/>
    <mergeCell ref="F2179:G2179"/>
    <mergeCell ref="F2180:G2180"/>
    <mergeCell ref="F2181:G2181"/>
    <mergeCell ref="F2182:G2182"/>
    <mergeCell ref="I2184:J2184"/>
    <mergeCell ref="B2185:K2185"/>
    <mergeCell ref="B2186:K2186"/>
    <mergeCell ref="F2188:G2188"/>
    <mergeCell ref="F2189:G2189"/>
    <mergeCell ref="F2211:G2211"/>
    <mergeCell ref="F2212:G2212"/>
    <mergeCell ref="F2213:G2213"/>
    <mergeCell ref="I2215:J2215"/>
    <mergeCell ref="F2217:G2217"/>
    <mergeCell ref="F2218:G2218"/>
    <mergeCell ref="F2219:G2219"/>
    <mergeCell ref="F2220:G2220"/>
    <mergeCell ref="F2221:G2221"/>
    <mergeCell ref="F2222:G2222"/>
    <mergeCell ref="F2223:G2223"/>
    <mergeCell ref="F2224:G2224"/>
    <mergeCell ref="I2226:J2226"/>
    <mergeCell ref="F2228:G2228"/>
    <mergeCell ref="F2229:G2229"/>
    <mergeCell ref="F2230:G2230"/>
    <mergeCell ref="F2231:G2231"/>
    <mergeCell ref="F2262:G2262"/>
    <mergeCell ref="F2263:G2263"/>
    <mergeCell ref="F2264:G2264"/>
    <mergeCell ref="F2265:G2265"/>
    <mergeCell ref="F2266:G2266"/>
    <mergeCell ref="I2268:J2268"/>
    <mergeCell ref="F2270:G2270"/>
    <mergeCell ref="F2271:G2271"/>
    <mergeCell ref="F2272:G2272"/>
    <mergeCell ref="F2273:G2273"/>
    <mergeCell ref="F2244:G2244"/>
    <mergeCell ref="F2245:G2245"/>
    <mergeCell ref="I2247:J2247"/>
    <mergeCell ref="F2249:G2249"/>
    <mergeCell ref="F2250:G2250"/>
    <mergeCell ref="F2251:G2251"/>
    <mergeCell ref="F2252:G2252"/>
    <mergeCell ref="F2296:G2296"/>
    <mergeCell ref="F2297:G2297"/>
    <mergeCell ref="F2298:G2298"/>
    <mergeCell ref="I2300:J2300"/>
    <mergeCell ref="F2302:G2302"/>
    <mergeCell ref="F2303:G2303"/>
    <mergeCell ref="F2304:G2304"/>
    <mergeCell ref="F2305:G2305"/>
    <mergeCell ref="F2306:G2306"/>
    <mergeCell ref="F2307:G2307"/>
    <mergeCell ref="F2308:G2308"/>
    <mergeCell ref="F2309:G2309"/>
    <mergeCell ref="I2311:J2311"/>
    <mergeCell ref="F2313:G2313"/>
    <mergeCell ref="F2314:G2314"/>
    <mergeCell ref="F2315:G2315"/>
    <mergeCell ref="F2274:G2274"/>
    <mergeCell ref="F2275:G2275"/>
    <mergeCell ref="F2276:G2276"/>
    <mergeCell ref="F2277:G2277"/>
    <mergeCell ref="I2279:J2279"/>
    <mergeCell ref="F2281:G2281"/>
    <mergeCell ref="F2282:G2282"/>
    <mergeCell ref="F2283:G2283"/>
    <mergeCell ref="F2284:G2284"/>
    <mergeCell ref="F2285:G2285"/>
    <mergeCell ref="F2286:G2286"/>
    <mergeCell ref="F2287:G2287"/>
    <mergeCell ref="F2288:G2288"/>
    <mergeCell ref="I2290:J2290"/>
    <mergeCell ref="F2292:G2292"/>
    <mergeCell ref="F2293:G2293"/>
    <mergeCell ref="I2352:J2352"/>
    <mergeCell ref="B2353:K2353"/>
    <mergeCell ref="B2354:K2354"/>
    <mergeCell ref="F2356:G2356"/>
    <mergeCell ref="F2357:G2357"/>
    <mergeCell ref="F2316:G2316"/>
    <mergeCell ref="F2317:G2317"/>
    <mergeCell ref="F2318:G2318"/>
    <mergeCell ref="F2319:G2319"/>
    <mergeCell ref="F2320:G2320"/>
    <mergeCell ref="I2322:J2322"/>
    <mergeCell ref="F2324:G2324"/>
    <mergeCell ref="F2325:G2325"/>
    <mergeCell ref="F2326:G2326"/>
    <mergeCell ref="F2327:G2327"/>
    <mergeCell ref="F2328:G2328"/>
    <mergeCell ref="F2329:G2329"/>
    <mergeCell ref="F2330:G2330"/>
    <mergeCell ref="I2332:J2332"/>
    <mergeCell ref="F2334:G2334"/>
    <mergeCell ref="F2335:G2335"/>
    <mergeCell ref="F2336:G2336"/>
    <mergeCell ref="F2337:G2337"/>
    <mergeCell ref="F2338:G2338"/>
    <mergeCell ref="F2339:G2339"/>
    <mergeCell ref="F2340:G2340"/>
    <mergeCell ref="I2342:J2342"/>
    <mergeCell ref="F2344:G2344"/>
    <mergeCell ref="F2345:G2345"/>
    <mergeCell ref="F2346:G2346"/>
    <mergeCell ref="F2347:G2347"/>
    <mergeCell ref="F2348:G2348"/>
    <mergeCell ref="F2358:G2358"/>
    <mergeCell ref="F2359:G2359"/>
    <mergeCell ref="F2360:G2360"/>
    <mergeCell ref="F2361:G2361"/>
    <mergeCell ref="F2362:G2362"/>
    <mergeCell ref="F2363:G2363"/>
    <mergeCell ref="I2365:J2365"/>
    <mergeCell ref="F2367:G2367"/>
    <mergeCell ref="F2368:G2368"/>
    <mergeCell ref="F2369:G2369"/>
    <mergeCell ref="F2370:G2370"/>
    <mergeCell ref="F2371:G2371"/>
    <mergeCell ref="F2372:G2372"/>
    <mergeCell ref="F2373:G2373"/>
    <mergeCell ref="F2374:G2374"/>
    <mergeCell ref="I2376:J2376"/>
    <mergeCell ref="B2377:K2377"/>
    <mergeCell ref="F2434:G2434"/>
    <mergeCell ref="F2435:G2435"/>
    <mergeCell ref="F2436:G2436"/>
    <mergeCell ref="F2437:G2437"/>
    <mergeCell ref="F2398:G2398"/>
    <mergeCell ref="F2399:G2399"/>
    <mergeCell ref="F2400:G2400"/>
    <mergeCell ref="I2402:J2402"/>
    <mergeCell ref="B2403:K2403"/>
    <mergeCell ref="B2404:K2404"/>
    <mergeCell ref="F2406:G2406"/>
    <mergeCell ref="F2407:G2407"/>
    <mergeCell ref="F2408:G2408"/>
    <mergeCell ref="F2409:G2409"/>
    <mergeCell ref="F2410:G2410"/>
    <mergeCell ref="F2411:G2411"/>
    <mergeCell ref="F2412:G2412"/>
    <mergeCell ref="F2413:G2413"/>
    <mergeCell ref="I2415:J2415"/>
    <mergeCell ref="B2416:K2416"/>
    <mergeCell ref="B2417:K2417"/>
    <mergeCell ref="F2419:G2419"/>
    <mergeCell ref="F2420:G2420"/>
    <mergeCell ref="F2421:G2421"/>
    <mergeCell ref="F2422:G2422"/>
    <mergeCell ref="F2423:G2423"/>
    <mergeCell ref="F2424:G2424"/>
    <mergeCell ref="F2425:G2425"/>
    <mergeCell ref="F2426:G2426"/>
    <mergeCell ref="I2428:J2428"/>
    <mergeCell ref="B2429:K2429"/>
    <mergeCell ref="B2430:K2430"/>
    <mergeCell ref="F2438:G2438"/>
    <mergeCell ref="F2439:G2439"/>
    <mergeCell ref="F2440:G2440"/>
    <mergeCell ref="I2442:J2442"/>
    <mergeCell ref="B2443:K2443"/>
    <mergeCell ref="B2444:K2444"/>
    <mergeCell ref="F2446:G2446"/>
    <mergeCell ref="F2447:G2447"/>
    <mergeCell ref="F2448:G2448"/>
    <mergeCell ref="F2449:G2449"/>
    <mergeCell ref="F2450:G2450"/>
    <mergeCell ref="F2451:G2451"/>
    <mergeCell ref="F2452:G2452"/>
    <mergeCell ref="I2454:J2454"/>
    <mergeCell ref="B2455:K2455"/>
    <mergeCell ref="B2456:K2456"/>
    <mergeCell ref="F2458:G2458"/>
    <mergeCell ref="F2481:G2481"/>
    <mergeCell ref="F2482:G2482"/>
    <mergeCell ref="F2483:G2483"/>
    <mergeCell ref="F2484:G2484"/>
    <mergeCell ref="F2485:G2485"/>
    <mergeCell ref="F2486:G2486"/>
    <mergeCell ref="F2487:G2487"/>
    <mergeCell ref="I2489:J2489"/>
    <mergeCell ref="F2491:G2491"/>
    <mergeCell ref="F2492:G2492"/>
    <mergeCell ref="F2493:G2493"/>
    <mergeCell ref="F2494:G2494"/>
    <mergeCell ref="F2495:G2495"/>
    <mergeCell ref="F2496:G2496"/>
    <mergeCell ref="I2498:J2498"/>
    <mergeCell ref="B2499:K2499"/>
    <mergeCell ref="F2474:G2474"/>
    <mergeCell ref="F2475:G2475"/>
    <mergeCell ref="F2476:G2476"/>
    <mergeCell ref="I2478:J2478"/>
    <mergeCell ref="F2550:G2550"/>
    <mergeCell ref="F2551:G2551"/>
    <mergeCell ref="F2552:G2552"/>
    <mergeCell ref="F2553:G2553"/>
    <mergeCell ref="F2554:G2554"/>
    <mergeCell ref="I2556:J2556"/>
    <mergeCell ref="B2557:K2557"/>
    <mergeCell ref="B2558:K2558"/>
    <mergeCell ref="B2521:K2521"/>
    <mergeCell ref="F2523:G2523"/>
    <mergeCell ref="F2524:G2524"/>
    <mergeCell ref="F2525:G2525"/>
    <mergeCell ref="F2526:G2526"/>
    <mergeCell ref="F2527:G2527"/>
    <mergeCell ref="F2528:G2528"/>
    <mergeCell ref="F2529:G2529"/>
    <mergeCell ref="F2530:G2530"/>
    <mergeCell ref="F2531:G2531"/>
    <mergeCell ref="F2532:G2532"/>
    <mergeCell ref="F2533:G2533"/>
    <mergeCell ref="F2534:G2534"/>
    <mergeCell ref="F2535:G2535"/>
    <mergeCell ref="F2536:G2536"/>
    <mergeCell ref="F2537:G2537"/>
    <mergeCell ref="F2538:G2538"/>
    <mergeCell ref="F2540:G2540"/>
    <mergeCell ref="F2541:G2541"/>
    <mergeCell ref="F2542:G2542"/>
    <mergeCell ref="F2543:G2543"/>
    <mergeCell ref="F2544:G2544"/>
    <mergeCell ref="F2545:G2545"/>
    <mergeCell ref="F2546:G2546"/>
    <mergeCell ref="F2587:G2587"/>
    <mergeCell ref="F2588:G2588"/>
    <mergeCell ref="F2589:G2589"/>
    <mergeCell ref="I2591:J2591"/>
    <mergeCell ref="B2592:K2592"/>
    <mergeCell ref="B2593:K2593"/>
    <mergeCell ref="F2595:G2595"/>
    <mergeCell ref="F2596:G2596"/>
    <mergeCell ref="F2597:G2597"/>
    <mergeCell ref="F2598:G2598"/>
    <mergeCell ref="F2599:G2599"/>
    <mergeCell ref="F2560:G2560"/>
    <mergeCell ref="F2561:G2561"/>
    <mergeCell ref="F2562:G2562"/>
    <mergeCell ref="F2563:G2563"/>
    <mergeCell ref="F2564:G2564"/>
    <mergeCell ref="I2566:J2566"/>
    <mergeCell ref="B2567:K2567"/>
    <mergeCell ref="B2568:K2568"/>
    <mergeCell ref="F2570:G2570"/>
    <mergeCell ref="F2571:G2571"/>
    <mergeCell ref="F2572:G2572"/>
    <mergeCell ref="F2573:G2573"/>
    <mergeCell ref="F2574:G2574"/>
    <mergeCell ref="F2575:G2575"/>
    <mergeCell ref="F2576:G2576"/>
    <mergeCell ref="F2577:G2577"/>
    <mergeCell ref="I2579:J2579"/>
    <mergeCell ref="F2656:G2656"/>
    <mergeCell ref="F2657:G2657"/>
    <mergeCell ref="I2659:J2659"/>
    <mergeCell ref="B2660:K2660"/>
    <mergeCell ref="B2661:K2661"/>
    <mergeCell ref="F2663:G2663"/>
    <mergeCell ref="F2664:G2664"/>
    <mergeCell ref="F2621:G2621"/>
    <mergeCell ref="I2623:J2623"/>
    <mergeCell ref="F2625:G2625"/>
    <mergeCell ref="F2626:G2626"/>
    <mergeCell ref="F2627:G2627"/>
    <mergeCell ref="F2628:G2628"/>
    <mergeCell ref="F2629:G2629"/>
    <mergeCell ref="F2630:G2630"/>
    <mergeCell ref="F2631:G2631"/>
    <mergeCell ref="F2632:G2632"/>
    <mergeCell ref="I2634:J2634"/>
    <mergeCell ref="F2636:G2636"/>
    <mergeCell ref="F2637:G2637"/>
    <mergeCell ref="F2638:G2638"/>
    <mergeCell ref="F2639:G2639"/>
    <mergeCell ref="I2641:J2641"/>
    <mergeCell ref="B2642:K2642"/>
    <mergeCell ref="B2698:K2698"/>
    <mergeCell ref="F2700:G2700"/>
    <mergeCell ref="F2701:G2701"/>
    <mergeCell ref="F2702:G2702"/>
    <mergeCell ref="F2703:G2703"/>
    <mergeCell ref="F2704:G2704"/>
    <mergeCell ref="F2705:G2705"/>
    <mergeCell ref="I2707:J2707"/>
    <mergeCell ref="F2665:G2665"/>
    <mergeCell ref="F2666:G2666"/>
    <mergeCell ref="F2667:G2667"/>
    <mergeCell ref="I2669:J2669"/>
    <mergeCell ref="B2670:K2670"/>
    <mergeCell ref="B2671:K2671"/>
    <mergeCell ref="F2673:G2673"/>
    <mergeCell ref="F2674:G2674"/>
    <mergeCell ref="F2675:G2675"/>
    <mergeCell ref="I2677:J2677"/>
    <mergeCell ref="B2678:K2678"/>
    <mergeCell ref="B2679:K2679"/>
    <mergeCell ref="F2681:G2681"/>
    <mergeCell ref="F2682:G2682"/>
    <mergeCell ref="F2683:G2683"/>
    <mergeCell ref="F2684:G2684"/>
    <mergeCell ref="F2685:G2685"/>
    <mergeCell ref="F2694:G2694"/>
    <mergeCell ref="I2696:J2696"/>
    <mergeCell ref="B2697:K2697"/>
    <mergeCell ref="F2692:G2692"/>
    <mergeCell ref="F2693:G2693"/>
    <mergeCell ref="B2708:K2708"/>
    <mergeCell ref="B2709:K2709"/>
    <mergeCell ref="F2711:G2711"/>
    <mergeCell ref="F2712:G2712"/>
    <mergeCell ref="F2713:G2713"/>
    <mergeCell ref="F2714:G2714"/>
    <mergeCell ref="F2715:G2715"/>
    <mergeCell ref="I2717:J2717"/>
    <mergeCell ref="B2718:K2718"/>
    <mergeCell ref="B2719:K2719"/>
    <mergeCell ref="F2721:G2721"/>
    <mergeCell ref="F2722:G2722"/>
    <mergeCell ref="F2723:G2723"/>
    <mergeCell ref="F2724:G2724"/>
    <mergeCell ref="F2725:G2725"/>
    <mergeCell ref="F2726:G2726"/>
    <mergeCell ref="I2728:J2728"/>
    <mergeCell ref="B2782:K2782"/>
    <mergeCell ref="B2783:K2783"/>
    <mergeCell ref="F2785:G2785"/>
    <mergeCell ref="F2786:G2786"/>
    <mergeCell ref="F2787:G2787"/>
    <mergeCell ref="F2788:G2788"/>
    <mergeCell ref="F2789:G2789"/>
    <mergeCell ref="F2790:G2790"/>
    <mergeCell ref="I2792:J2792"/>
    <mergeCell ref="B2793:K2793"/>
    <mergeCell ref="F2768:G2768"/>
    <mergeCell ref="F2769:G2769"/>
    <mergeCell ref="F2770:G2770"/>
    <mergeCell ref="F2771:G2771"/>
    <mergeCell ref="B2729:K2729"/>
    <mergeCell ref="B2730:K2730"/>
    <mergeCell ref="F2732:G2732"/>
    <mergeCell ref="F2733:G2733"/>
    <mergeCell ref="F2734:G2734"/>
    <mergeCell ref="F2735:G2735"/>
    <mergeCell ref="F2736:G2736"/>
    <mergeCell ref="F2737:G2737"/>
    <mergeCell ref="I2739:J2739"/>
    <mergeCell ref="F2741:G2741"/>
    <mergeCell ref="F2742:G2742"/>
    <mergeCell ref="F2743:G2743"/>
    <mergeCell ref="F2744:G2744"/>
    <mergeCell ref="F2745:G2745"/>
    <mergeCell ref="F2746:G2746"/>
    <mergeCell ref="I2748:J2748"/>
    <mergeCell ref="F2750:G2750"/>
    <mergeCell ref="F2817:G2817"/>
    <mergeCell ref="F2818:G2818"/>
    <mergeCell ref="F2819:G2819"/>
    <mergeCell ref="F2820:G2820"/>
    <mergeCell ref="I2822:J2822"/>
    <mergeCell ref="B2823:K2823"/>
    <mergeCell ref="B2824:K2824"/>
    <mergeCell ref="F2826:G2826"/>
    <mergeCell ref="F2827:G2827"/>
    <mergeCell ref="F2828:G2828"/>
    <mergeCell ref="F2829:G2829"/>
    <mergeCell ref="F2830:G2830"/>
    <mergeCell ref="I2832:J2832"/>
    <mergeCell ref="B2833:K2833"/>
    <mergeCell ref="B2834:K2834"/>
    <mergeCell ref="F2836:G2836"/>
    <mergeCell ref="B2794:K2794"/>
    <mergeCell ref="F2796:G2796"/>
    <mergeCell ref="F2797:G2797"/>
    <mergeCell ref="F2798:G2798"/>
    <mergeCell ref="F2799:G2799"/>
    <mergeCell ref="F2800:G2800"/>
    <mergeCell ref="I2802:J2802"/>
    <mergeCell ref="B2803:K2803"/>
    <mergeCell ref="B2804:K2804"/>
    <mergeCell ref="F2806:G2806"/>
    <mergeCell ref="F2807:G2807"/>
    <mergeCell ref="F2808:G2808"/>
    <mergeCell ref="F2809:G2809"/>
    <mergeCell ref="F2810:G2810"/>
    <mergeCell ref="I2812:J2812"/>
    <mergeCell ref="B2813:K2813"/>
    <mergeCell ref="F2837:G2837"/>
    <mergeCell ref="F2838:G2838"/>
    <mergeCell ref="F2839:G2839"/>
    <mergeCell ref="F2840:G2840"/>
    <mergeCell ref="F2841:G2841"/>
    <mergeCell ref="I2843:J2843"/>
    <mergeCell ref="F2845:G2845"/>
    <mergeCell ref="F2846:G2846"/>
    <mergeCell ref="F2847:G2847"/>
    <mergeCell ref="F2848:G2848"/>
    <mergeCell ref="F2849:G2849"/>
    <mergeCell ref="F2850:G2850"/>
    <mergeCell ref="I2852:J2852"/>
    <mergeCell ref="F2854:G2854"/>
    <mergeCell ref="F2855:G2855"/>
    <mergeCell ref="F2856:G2856"/>
    <mergeCell ref="F2857:G2857"/>
    <mergeCell ref="I2922:J2922"/>
    <mergeCell ref="F2924:G2924"/>
    <mergeCell ref="F2881:G2881"/>
    <mergeCell ref="F2882:G2882"/>
    <mergeCell ref="F2883:G2883"/>
    <mergeCell ref="F2884:G2884"/>
    <mergeCell ref="I2886:J2886"/>
    <mergeCell ref="F2888:G2888"/>
    <mergeCell ref="F2889:G2889"/>
    <mergeCell ref="F2890:G2890"/>
    <mergeCell ref="F2891:G2891"/>
    <mergeCell ref="F2892:G2892"/>
    <mergeCell ref="F2893:G2893"/>
    <mergeCell ref="I2895:J2895"/>
    <mergeCell ref="F2897:G2897"/>
    <mergeCell ref="F2898:G2898"/>
    <mergeCell ref="F2899:G2899"/>
    <mergeCell ref="F2900:G2900"/>
    <mergeCell ref="F2901:G2901"/>
    <mergeCell ref="F2902:G2902"/>
    <mergeCell ref="I2904:J2904"/>
    <mergeCell ref="F2906:G2906"/>
    <mergeCell ref="F2907:G2907"/>
    <mergeCell ref="F2908:G2908"/>
    <mergeCell ref="F2909:G2909"/>
    <mergeCell ref="F2910:G2910"/>
    <mergeCell ref="F2911:G2911"/>
    <mergeCell ref="I2913:J2913"/>
    <mergeCell ref="F2915:G2915"/>
    <mergeCell ref="F2916:G2916"/>
    <mergeCell ref="F2917:G2917"/>
    <mergeCell ref="F2918:G2918"/>
    <mergeCell ref="F2970:G2970"/>
    <mergeCell ref="F2971:G2971"/>
    <mergeCell ref="F2972:G2972"/>
    <mergeCell ref="I2974:J2974"/>
    <mergeCell ref="F2976:G2976"/>
    <mergeCell ref="F2977:G2977"/>
    <mergeCell ref="F2978:G2978"/>
    <mergeCell ref="F2979:G2979"/>
    <mergeCell ref="I2981:J2981"/>
    <mergeCell ref="F2983:G2983"/>
    <mergeCell ref="F2984:G2984"/>
    <mergeCell ref="F2985:G2985"/>
    <mergeCell ref="F2925:G2925"/>
    <mergeCell ref="F2926:G2926"/>
    <mergeCell ref="F2927:G2927"/>
    <mergeCell ref="F2928:G2928"/>
    <mergeCell ref="F2929:G2929"/>
    <mergeCell ref="I2931:J2931"/>
    <mergeCell ref="B2932:K2932"/>
    <mergeCell ref="B2933:K2933"/>
    <mergeCell ref="F2935:G2935"/>
    <mergeCell ref="F2936:G2936"/>
    <mergeCell ref="F2937:G2937"/>
    <mergeCell ref="F2938:G2938"/>
    <mergeCell ref="F2939:G2939"/>
    <mergeCell ref="I2941:J2941"/>
    <mergeCell ref="B2942:K2942"/>
    <mergeCell ref="B2943:K2943"/>
    <mergeCell ref="F2945:G2945"/>
    <mergeCell ref="F2947:G2947"/>
    <mergeCell ref="F2948:G2948"/>
    <mergeCell ref="F2949:G2949"/>
    <mergeCell ref="I2951:J2951"/>
    <mergeCell ref="B2952:K2952"/>
    <mergeCell ref="B2953:K2953"/>
    <mergeCell ref="F2955:G2955"/>
    <mergeCell ref="F2956:G2956"/>
    <mergeCell ref="F2957:G2957"/>
    <mergeCell ref="F2958:G2958"/>
    <mergeCell ref="I2960:J2960"/>
    <mergeCell ref="F2962:G2962"/>
    <mergeCell ref="F2963:G2963"/>
    <mergeCell ref="F2964:G2964"/>
    <mergeCell ref="F2965:G2965"/>
    <mergeCell ref="I2967:J2967"/>
    <mergeCell ref="F2969:G2969"/>
    <mergeCell ref="F3034:G3034"/>
    <mergeCell ref="I3036:J3036"/>
    <mergeCell ref="F2992:G2992"/>
    <mergeCell ref="F2993:G2993"/>
    <mergeCell ref="I2995:J2995"/>
    <mergeCell ref="F2997:G2997"/>
    <mergeCell ref="F2998:G2998"/>
    <mergeCell ref="F2999:G2999"/>
    <mergeCell ref="F3000:G3000"/>
    <mergeCell ref="I3002:J3002"/>
    <mergeCell ref="F3004:G3004"/>
    <mergeCell ref="F3005:G3005"/>
    <mergeCell ref="F3006:G3006"/>
    <mergeCell ref="F3007:G3007"/>
    <mergeCell ref="I3009:J3009"/>
    <mergeCell ref="F3011:G3011"/>
    <mergeCell ref="F3012:G3012"/>
    <mergeCell ref="F3013:G3013"/>
    <mergeCell ref="F3014:G3014"/>
    <mergeCell ref="F3064:G3064"/>
    <mergeCell ref="F3065:G3065"/>
    <mergeCell ref="F3066:G3066"/>
    <mergeCell ref="F3067:G3067"/>
    <mergeCell ref="F3068:G3068"/>
    <mergeCell ref="F3069:G3069"/>
    <mergeCell ref="I3071:J3071"/>
    <mergeCell ref="F3073:G3073"/>
    <mergeCell ref="F3074:G3074"/>
    <mergeCell ref="F3075:G3075"/>
    <mergeCell ref="F3076:G3076"/>
    <mergeCell ref="F3077:G3077"/>
    <mergeCell ref="I3079:J3079"/>
    <mergeCell ref="F3081:G3081"/>
    <mergeCell ref="F3038:G3038"/>
    <mergeCell ref="F3039:G3039"/>
    <mergeCell ref="F3040:G3040"/>
    <mergeCell ref="F3041:G3041"/>
    <mergeCell ref="I3043:J3043"/>
    <mergeCell ref="F3045:G3045"/>
    <mergeCell ref="F3046:G3046"/>
    <mergeCell ref="F3047:G3047"/>
    <mergeCell ref="F3048:G3048"/>
    <mergeCell ref="F3049:G3049"/>
    <mergeCell ref="I3051:J3051"/>
    <mergeCell ref="B3052:K3052"/>
    <mergeCell ref="B3053:K3053"/>
    <mergeCell ref="F3055:G3055"/>
    <mergeCell ref="F3056:G3056"/>
    <mergeCell ref="F3057:G3057"/>
    <mergeCell ref="F3058:G3058"/>
    <mergeCell ref="F3059:G3059"/>
    <mergeCell ref="F3123:G3123"/>
    <mergeCell ref="F3082:G3082"/>
    <mergeCell ref="F3083:G3083"/>
    <mergeCell ref="F3084:G3084"/>
    <mergeCell ref="F3085:G3085"/>
    <mergeCell ref="I3087:J3087"/>
    <mergeCell ref="F3089:G3089"/>
    <mergeCell ref="F3090:G3090"/>
    <mergeCell ref="F3091:G3091"/>
    <mergeCell ref="F3092:G3092"/>
    <mergeCell ref="F3093:G3093"/>
    <mergeCell ref="I3095:J3095"/>
    <mergeCell ref="F3097:G3097"/>
    <mergeCell ref="F3098:G3098"/>
    <mergeCell ref="F3099:G3099"/>
    <mergeCell ref="F3100:G3100"/>
    <mergeCell ref="F3101:G3101"/>
    <mergeCell ref="I3103:J3103"/>
    <mergeCell ref="F3119:G3119"/>
    <mergeCell ref="F3120:G3120"/>
    <mergeCell ref="F3121:G3121"/>
    <mergeCell ref="F3122:G3122"/>
    <mergeCell ref="F3149:G3149"/>
    <mergeCell ref="F3150:G3150"/>
    <mergeCell ref="F3151:G3151"/>
    <mergeCell ref="F3152:G3152"/>
    <mergeCell ref="F3153:G3153"/>
    <mergeCell ref="I3155:J3155"/>
    <mergeCell ref="F3157:G3157"/>
    <mergeCell ref="F3158:G3158"/>
    <mergeCell ref="F3159:G3159"/>
    <mergeCell ref="F3160:G3160"/>
    <mergeCell ref="F3161:G3161"/>
    <mergeCell ref="F3162:G3162"/>
    <mergeCell ref="I3164:J3164"/>
    <mergeCell ref="F3166:G3166"/>
    <mergeCell ref="F3167:G3167"/>
    <mergeCell ref="I3125:J3125"/>
    <mergeCell ref="B3126:K3126"/>
    <mergeCell ref="B3127:K3127"/>
    <mergeCell ref="F3129:G3129"/>
    <mergeCell ref="F3130:G3130"/>
    <mergeCell ref="F3131:G3131"/>
    <mergeCell ref="F3132:G3132"/>
    <mergeCell ref="F3133:G3133"/>
    <mergeCell ref="I3135:J3135"/>
    <mergeCell ref="B3136:K3136"/>
    <mergeCell ref="B3137:K3137"/>
    <mergeCell ref="F3139:G3139"/>
    <mergeCell ref="F3140:G3140"/>
    <mergeCell ref="F3141:G3141"/>
    <mergeCell ref="F3142:G3142"/>
    <mergeCell ref="F3143:G3143"/>
    <mergeCell ref="F3144:G3144"/>
    <mergeCell ref="F3168:G3168"/>
    <mergeCell ref="F3169:G3169"/>
    <mergeCell ref="F3170:G3170"/>
    <mergeCell ref="F3171:G3171"/>
    <mergeCell ref="I3173:J3173"/>
    <mergeCell ref="F3175:G3175"/>
    <mergeCell ref="F3176:G3176"/>
    <mergeCell ref="F3177:G3177"/>
    <mergeCell ref="F3178:G3178"/>
    <mergeCell ref="F3179:G3179"/>
    <mergeCell ref="F3180:G3180"/>
    <mergeCell ref="I3182:J3182"/>
    <mergeCell ref="F3184:G3184"/>
    <mergeCell ref="F3185:G3185"/>
    <mergeCell ref="F3186:G3186"/>
    <mergeCell ref="F3187:G3187"/>
    <mergeCell ref="F3188:G3188"/>
    <mergeCell ref="B3219:K3219"/>
    <mergeCell ref="B3220:K3220"/>
    <mergeCell ref="F3222:G3222"/>
    <mergeCell ref="F3223:G3223"/>
    <mergeCell ref="F3224:G3224"/>
    <mergeCell ref="F3225:G3225"/>
    <mergeCell ref="F3226:G3226"/>
    <mergeCell ref="F3227:G3227"/>
    <mergeCell ref="I3229:J3229"/>
    <mergeCell ref="F3231:G3231"/>
    <mergeCell ref="F3232:G3232"/>
    <mergeCell ref="F3197:G3197"/>
    <mergeCell ref="F3198:G3198"/>
    <mergeCell ref="I3200:J3200"/>
    <mergeCell ref="F3202:G3202"/>
    <mergeCell ref="F3203:G3203"/>
    <mergeCell ref="F3204:G3204"/>
    <mergeCell ref="F3205:G3205"/>
    <mergeCell ref="F3206:G3206"/>
    <mergeCell ref="I3208:J3208"/>
    <mergeCell ref="B3209:K3209"/>
    <mergeCell ref="B3210:K3210"/>
    <mergeCell ref="F3290:G3290"/>
    <mergeCell ref="F3291:G3291"/>
    <mergeCell ref="F3292:G3292"/>
    <mergeCell ref="F3293:G3293"/>
    <mergeCell ref="I3295:J3295"/>
    <mergeCell ref="B3296:K3296"/>
    <mergeCell ref="F3254:G3254"/>
    <mergeCell ref="F3255:G3255"/>
    <mergeCell ref="I3257:J3257"/>
    <mergeCell ref="F3259:G3259"/>
    <mergeCell ref="F3260:G3260"/>
    <mergeCell ref="F3261:G3261"/>
    <mergeCell ref="F3262:G3262"/>
    <mergeCell ref="F3263:G3263"/>
    <mergeCell ref="I3265:J3265"/>
    <mergeCell ref="B3266:K3266"/>
    <mergeCell ref="B3267:K3267"/>
    <mergeCell ref="F3269:G3269"/>
    <mergeCell ref="F3270:G3270"/>
    <mergeCell ref="F3271:G3271"/>
    <mergeCell ref="F3272:G3272"/>
    <mergeCell ref="F3273:G3273"/>
    <mergeCell ref="I3275:J3275"/>
    <mergeCell ref="F3280:G3280"/>
    <mergeCell ref="F3281:G3281"/>
    <mergeCell ref="F3282:G3282"/>
    <mergeCell ref="F3283:G3283"/>
    <mergeCell ref="I3285:J3285"/>
    <mergeCell ref="B3286:K3286"/>
    <mergeCell ref="B3287:K3287"/>
    <mergeCell ref="F3289:G3289"/>
    <mergeCell ref="F3330:G3330"/>
    <mergeCell ref="F3331:G3331"/>
    <mergeCell ref="F3332:G3332"/>
    <mergeCell ref="F3333:G3333"/>
    <mergeCell ref="F3334:G3334"/>
    <mergeCell ref="I3336:J3336"/>
    <mergeCell ref="B3337:K3337"/>
    <mergeCell ref="B3338:K3338"/>
    <mergeCell ref="B3297:K3297"/>
    <mergeCell ref="F3299:G3299"/>
    <mergeCell ref="F3300:G3300"/>
    <mergeCell ref="F3301:G3301"/>
    <mergeCell ref="F3302:G3302"/>
    <mergeCell ref="F3303:G3303"/>
    <mergeCell ref="I3305:J3305"/>
    <mergeCell ref="B3306:K3306"/>
    <mergeCell ref="B3307:K3307"/>
    <mergeCell ref="F3309:G3309"/>
    <mergeCell ref="F3310:G3310"/>
    <mergeCell ref="F3311:G3311"/>
    <mergeCell ref="F3312:G3312"/>
    <mergeCell ref="F3313:G3313"/>
    <mergeCell ref="I3315:J3315"/>
    <mergeCell ref="B3316:K3316"/>
    <mergeCell ref="B3317:K3317"/>
    <mergeCell ref="F3319:G3319"/>
    <mergeCell ref="F3320:G3320"/>
    <mergeCell ref="F3321:G3321"/>
    <mergeCell ref="F3322:G3322"/>
    <mergeCell ref="F3323:G3323"/>
    <mergeCell ref="I3325:J3325"/>
    <mergeCell ref="B3326:K3326"/>
    <mergeCell ref="F3340:G3340"/>
    <mergeCell ref="F3341:G3341"/>
    <mergeCell ref="F3342:G3342"/>
    <mergeCell ref="F3343:G3343"/>
    <mergeCell ref="F3344:G3344"/>
    <mergeCell ref="I3346:J3346"/>
    <mergeCell ref="B3347:K3347"/>
    <mergeCell ref="B3348:K3348"/>
    <mergeCell ref="F3350:G3350"/>
    <mergeCell ref="F3351:G3351"/>
    <mergeCell ref="F3352:G3352"/>
    <mergeCell ref="F3353:G3353"/>
    <mergeCell ref="F3354:G3354"/>
    <mergeCell ref="I3356:J3356"/>
    <mergeCell ref="B3357:K3357"/>
    <mergeCell ref="B3358:K3358"/>
    <mergeCell ref="F3360:G3360"/>
    <mergeCell ref="F3389:G3389"/>
    <mergeCell ref="F3390:G3390"/>
    <mergeCell ref="F3391:G3391"/>
    <mergeCell ref="F3392:G3392"/>
    <mergeCell ref="F3393:G3393"/>
    <mergeCell ref="F3394:G3394"/>
    <mergeCell ref="I3396:J3396"/>
    <mergeCell ref="F3398:G3398"/>
    <mergeCell ref="F3399:G3399"/>
    <mergeCell ref="F3400:G3400"/>
    <mergeCell ref="F3401:G3401"/>
    <mergeCell ref="F3402:G3402"/>
    <mergeCell ref="F3361:G3361"/>
    <mergeCell ref="F3362:G3362"/>
    <mergeCell ref="F3363:G3363"/>
    <mergeCell ref="F3364:G3364"/>
    <mergeCell ref="I3366:J3366"/>
    <mergeCell ref="B3367:K3367"/>
    <mergeCell ref="B3368:K3368"/>
    <mergeCell ref="F3370:G3370"/>
    <mergeCell ref="F3371:G3371"/>
    <mergeCell ref="F3372:G3372"/>
    <mergeCell ref="F3373:G3373"/>
    <mergeCell ref="F3374:G3374"/>
    <mergeCell ref="I3376:J3376"/>
    <mergeCell ref="B3377:K3377"/>
    <mergeCell ref="B3378:K3378"/>
    <mergeCell ref="F3380:G3380"/>
    <mergeCell ref="F3381:G3381"/>
    <mergeCell ref="F3435:G3435"/>
    <mergeCell ref="F3436:G3436"/>
    <mergeCell ref="I3438:J3438"/>
    <mergeCell ref="B3439:K3439"/>
    <mergeCell ref="B3440:K3440"/>
    <mergeCell ref="F3442:G3442"/>
    <mergeCell ref="F3443:G3443"/>
    <mergeCell ref="F3444:G3444"/>
    <mergeCell ref="F3445:G3445"/>
    <mergeCell ref="F3446:G3446"/>
    <mergeCell ref="I3404:J3404"/>
    <mergeCell ref="F3406:G3406"/>
    <mergeCell ref="F3407:G3407"/>
    <mergeCell ref="F3408:G3408"/>
    <mergeCell ref="F3409:G3409"/>
    <mergeCell ref="F3410:G3410"/>
    <mergeCell ref="I3412:J3412"/>
    <mergeCell ref="F3414:G3414"/>
    <mergeCell ref="F3415:G3415"/>
    <mergeCell ref="F3416:G3416"/>
    <mergeCell ref="F3417:G3417"/>
    <mergeCell ref="F3418:G3418"/>
    <mergeCell ref="I3420:J3420"/>
    <mergeCell ref="F3422:G3422"/>
    <mergeCell ref="F3423:G3423"/>
    <mergeCell ref="F3424:G3424"/>
    <mergeCell ref="F3425:G3425"/>
    <mergeCell ref="I3448:J3448"/>
    <mergeCell ref="B3449:K3449"/>
    <mergeCell ref="B3450:K3450"/>
    <mergeCell ref="F3452:G3452"/>
    <mergeCell ref="F3453:G3453"/>
    <mergeCell ref="F3454:G3454"/>
    <mergeCell ref="F3455:G3455"/>
    <mergeCell ref="F3456:G3456"/>
    <mergeCell ref="I3458:J3458"/>
    <mergeCell ref="B3459:K3459"/>
    <mergeCell ref="B3460:K3460"/>
    <mergeCell ref="F3462:G3462"/>
    <mergeCell ref="F3463:G3463"/>
    <mergeCell ref="F3464:G3464"/>
    <mergeCell ref="F3465:G3465"/>
    <mergeCell ref="F3466:G3466"/>
    <mergeCell ref="F3467:G3467"/>
    <mergeCell ref="F3523:G3523"/>
    <mergeCell ref="F3524:G3524"/>
    <mergeCell ref="F3525:G3525"/>
    <mergeCell ref="F3526:G3526"/>
    <mergeCell ref="F3527:G3527"/>
    <mergeCell ref="F3528:G3528"/>
    <mergeCell ref="I3530:J3530"/>
    <mergeCell ref="F3532:G3532"/>
    <mergeCell ref="B3490:K3490"/>
    <mergeCell ref="B3491:K3491"/>
    <mergeCell ref="F3493:G3493"/>
    <mergeCell ref="F3494:G3494"/>
    <mergeCell ref="F3495:G3495"/>
    <mergeCell ref="F3496:G3496"/>
    <mergeCell ref="F3497:G3497"/>
    <mergeCell ref="F3498:G3498"/>
    <mergeCell ref="F3499:G3499"/>
    <mergeCell ref="I3501:J3501"/>
    <mergeCell ref="B3502:K3502"/>
    <mergeCell ref="B3503:K3503"/>
    <mergeCell ref="F3505:G3505"/>
    <mergeCell ref="F3506:G3506"/>
    <mergeCell ref="F3507:G3507"/>
    <mergeCell ref="F3508:G3508"/>
    <mergeCell ref="F3509:G3509"/>
    <mergeCell ref="F3510:G3510"/>
    <mergeCell ref="I3512:J3512"/>
    <mergeCell ref="F3514:G3514"/>
    <mergeCell ref="F3515:G3515"/>
    <mergeCell ref="F3516:G3516"/>
    <mergeCell ref="F3517:G3517"/>
    <mergeCell ref="F3518:G3518"/>
    <mergeCell ref="F3566:G3566"/>
    <mergeCell ref="F3567:G3567"/>
    <mergeCell ref="I3569:J3569"/>
    <mergeCell ref="B3570:K3570"/>
    <mergeCell ref="B3571:K3571"/>
    <mergeCell ref="F3573:G3573"/>
    <mergeCell ref="F3574:G3574"/>
    <mergeCell ref="F3533:G3533"/>
    <mergeCell ref="F3534:G3534"/>
    <mergeCell ref="F3535:G3535"/>
    <mergeCell ref="F3536:G3536"/>
    <mergeCell ref="F3537:G3537"/>
    <mergeCell ref="I3539:J3539"/>
    <mergeCell ref="F3541:G3541"/>
    <mergeCell ref="F3542:G3542"/>
    <mergeCell ref="F3543:G3543"/>
    <mergeCell ref="F3544:G3544"/>
    <mergeCell ref="F3545:G3545"/>
    <mergeCell ref="F3546:G3546"/>
    <mergeCell ref="I3548:J3548"/>
    <mergeCell ref="B3549:K3549"/>
    <mergeCell ref="B3550:K3550"/>
    <mergeCell ref="F3552:G3552"/>
    <mergeCell ref="F3553:G3553"/>
    <mergeCell ref="F3554:G3554"/>
    <mergeCell ref="F3555:G3555"/>
    <mergeCell ref="F3556:G3556"/>
    <mergeCell ref="F3557:G3557"/>
    <mergeCell ref="I3559:J3559"/>
    <mergeCell ref="B3560:K3560"/>
    <mergeCell ref="B3561:K3561"/>
    <mergeCell ref="F3563:G3563"/>
    <mergeCell ref="F3575:G3575"/>
    <mergeCell ref="F3576:G3576"/>
    <mergeCell ref="F3577:G3577"/>
    <mergeCell ref="F3578:G3578"/>
    <mergeCell ref="I3580:J3580"/>
    <mergeCell ref="B3581:K3581"/>
    <mergeCell ref="B3582:K3582"/>
    <mergeCell ref="F3584:G3584"/>
    <mergeCell ref="F3585:G3585"/>
    <mergeCell ref="F3586:G3586"/>
    <mergeCell ref="F3587:G3587"/>
    <mergeCell ref="I3589:J3589"/>
    <mergeCell ref="B3590:K3590"/>
    <mergeCell ref="B3591:K3591"/>
    <mergeCell ref="F3593:G3593"/>
    <mergeCell ref="F3594:G3594"/>
    <mergeCell ref="F3595:G3595"/>
    <mergeCell ref="F3661:G3661"/>
    <mergeCell ref="F3662:G3662"/>
    <mergeCell ref="F3663:G3663"/>
    <mergeCell ref="F3664:G3664"/>
    <mergeCell ref="I3666:J3666"/>
    <mergeCell ref="F3668:G3668"/>
    <mergeCell ref="F3669:G3669"/>
    <mergeCell ref="F3670:G3670"/>
    <mergeCell ref="F3671:G3671"/>
    <mergeCell ref="F3672:G3672"/>
    <mergeCell ref="I3674:J3674"/>
    <mergeCell ref="B3675:K3675"/>
    <mergeCell ref="B3676:K3676"/>
    <mergeCell ref="F3678:G3678"/>
    <mergeCell ref="F3679:G3679"/>
    <mergeCell ref="F3636:G3636"/>
    <mergeCell ref="I3638:J3638"/>
    <mergeCell ref="B3639:K3639"/>
    <mergeCell ref="B3640:K3640"/>
    <mergeCell ref="F3642:G3642"/>
    <mergeCell ref="F3643:G3643"/>
    <mergeCell ref="F3644:G3644"/>
    <mergeCell ref="F3645:G3645"/>
    <mergeCell ref="F3646:G3646"/>
    <mergeCell ref="I3648:J3648"/>
    <mergeCell ref="F3650:G3650"/>
    <mergeCell ref="F3651:G3651"/>
    <mergeCell ref="F3652:G3652"/>
    <mergeCell ref="F3653:G3653"/>
    <mergeCell ref="F3654:G3654"/>
    <mergeCell ref="I3656:J3656"/>
    <mergeCell ref="F3658:G3658"/>
    <mergeCell ref="F3722:G3722"/>
    <mergeCell ref="F3723:G3723"/>
    <mergeCell ref="F3680:G3680"/>
    <mergeCell ref="F3681:G3681"/>
    <mergeCell ref="F3682:G3682"/>
    <mergeCell ref="I3684:J3684"/>
    <mergeCell ref="B3685:K3685"/>
    <mergeCell ref="B3686:K3686"/>
    <mergeCell ref="F3688:G3688"/>
    <mergeCell ref="F3689:G3689"/>
    <mergeCell ref="F3690:G3690"/>
    <mergeCell ref="F3691:G3691"/>
    <mergeCell ref="F3692:G3692"/>
    <mergeCell ref="I3694:J3694"/>
    <mergeCell ref="F3696:G3696"/>
    <mergeCell ref="F3697:G3697"/>
    <mergeCell ref="F3698:G3698"/>
    <mergeCell ref="F3699:G3699"/>
    <mergeCell ref="F3700:G3700"/>
    <mergeCell ref="F3707:G3707"/>
    <mergeCell ref="F3708:G3708"/>
    <mergeCell ref="F3709:G3709"/>
    <mergeCell ref="I3711:J3711"/>
    <mergeCell ref="F3713:G3713"/>
    <mergeCell ref="F3714:G3714"/>
    <mergeCell ref="F3715:G3715"/>
    <mergeCell ref="F3716:G3716"/>
    <mergeCell ref="I3718:J3718"/>
    <mergeCell ref="F3720:G3720"/>
    <mergeCell ref="F3721:G3721"/>
    <mergeCell ref="F3764:G3764"/>
    <mergeCell ref="F3765:G3765"/>
    <mergeCell ref="I3725:J3725"/>
    <mergeCell ref="F3727:G3727"/>
    <mergeCell ref="F3728:G3728"/>
    <mergeCell ref="F3729:G3729"/>
    <mergeCell ref="F3730:G3730"/>
    <mergeCell ref="F3731:G3731"/>
    <mergeCell ref="F3732:G3732"/>
    <mergeCell ref="I3734:J3734"/>
    <mergeCell ref="F3736:G3736"/>
    <mergeCell ref="F3737:G3737"/>
    <mergeCell ref="F3738:G3738"/>
    <mergeCell ref="F3739:G3739"/>
    <mergeCell ref="F3740:G3740"/>
    <mergeCell ref="I3742:J3742"/>
    <mergeCell ref="B3743:K3743"/>
    <mergeCell ref="B3744:K3744"/>
    <mergeCell ref="F3746:G3746"/>
    <mergeCell ref="F3747:G3747"/>
    <mergeCell ref="F3748:G3748"/>
    <mergeCell ref="F3749:G3749"/>
    <mergeCell ref="F3750:G3750"/>
    <mergeCell ref="F3751:G3751"/>
    <mergeCell ref="F3752:G3752"/>
    <mergeCell ref="I3754:J3754"/>
    <mergeCell ref="B3755:K3755"/>
    <mergeCell ref="B3756:K3756"/>
    <mergeCell ref="F3758:G3758"/>
    <mergeCell ref="F3759:G3759"/>
    <mergeCell ref="F3760:G3760"/>
    <mergeCell ref="F3761:G3761"/>
    <mergeCell ref="B3801:K3801"/>
    <mergeCell ref="F3803:G3803"/>
    <mergeCell ref="F3804:G3804"/>
    <mergeCell ref="F3805:G3805"/>
    <mergeCell ref="F3806:G3806"/>
    <mergeCell ref="F3807:G3807"/>
    <mergeCell ref="F3766:G3766"/>
    <mergeCell ref="F3767:G3767"/>
    <mergeCell ref="I3769:J3769"/>
    <mergeCell ref="B3770:K3770"/>
    <mergeCell ref="B3771:K3771"/>
    <mergeCell ref="F3773:G3773"/>
    <mergeCell ref="F3774:G3774"/>
    <mergeCell ref="F3775:G3775"/>
    <mergeCell ref="F3776:G3776"/>
    <mergeCell ref="F3777:G3777"/>
    <mergeCell ref="I3779:J3779"/>
    <mergeCell ref="B3780:K3780"/>
    <mergeCell ref="B3781:K3781"/>
    <mergeCell ref="F3783:G3783"/>
    <mergeCell ref="F3784:G3784"/>
    <mergeCell ref="F3785:G3785"/>
    <mergeCell ref="F3786:G3786"/>
    <mergeCell ref="F3787:G3787"/>
    <mergeCell ref="I3789:J3789"/>
    <mergeCell ref="B3790:K3790"/>
    <mergeCell ref="B3791:K3791"/>
    <mergeCell ref="F3793:G3793"/>
    <mergeCell ref="F3794:G3794"/>
    <mergeCell ref="F3795:G3795"/>
    <mergeCell ref="F3796:G3796"/>
    <mergeCell ref="F3797:G3797"/>
    <mergeCell ref="F3839:G3839"/>
    <mergeCell ref="I3841:J3841"/>
    <mergeCell ref="B3842:K3842"/>
    <mergeCell ref="B3843:K3843"/>
    <mergeCell ref="F3845:G3845"/>
    <mergeCell ref="F3846:G3846"/>
    <mergeCell ref="F3847:G3847"/>
    <mergeCell ref="F3848:G3848"/>
    <mergeCell ref="F3849:G3849"/>
    <mergeCell ref="I3809:J3809"/>
    <mergeCell ref="B3810:K3810"/>
    <mergeCell ref="B3811:K3811"/>
    <mergeCell ref="F3813:G3813"/>
    <mergeCell ref="F3814:G3814"/>
    <mergeCell ref="F3815:G3815"/>
    <mergeCell ref="F3816:G3816"/>
    <mergeCell ref="F3817:G3817"/>
    <mergeCell ref="F3818:G3818"/>
    <mergeCell ref="F3819:G3819"/>
    <mergeCell ref="F3820:G3820"/>
    <mergeCell ref="F3821:G3821"/>
    <mergeCell ref="I3823:J3823"/>
    <mergeCell ref="F3825:G3825"/>
    <mergeCell ref="F3826:G3826"/>
    <mergeCell ref="F3827:G3827"/>
    <mergeCell ref="F3828:G3828"/>
    <mergeCell ref="B3833:K3833"/>
    <mergeCell ref="F3835:G3835"/>
    <mergeCell ref="F3836:G3836"/>
    <mergeCell ref="F3837:G3837"/>
    <mergeCell ref="F3838:G3838"/>
    <mergeCell ref="F3897:G3897"/>
    <mergeCell ref="I3899:J3899"/>
    <mergeCell ref="B3900:K3900"/>
    <mergeCell ref="B3901:K3901"/>
    <mergeCell ref="F3903:G3903"/>
    <mergeCell ref="F3904:G3904"/>
    <mergeCell ref="F3905:G3905"/>
    <mergeCell ref="F3906:G3906"/>
    <mergeCell ref="F3907:G3907"/>
    <mergeCell ref="F3908:G3908"/>
    <mergeCell ref="I3910:J3910"/>
    <mergeCell ref="B3911:K3911"/>
    <mergeCell ref="B3912:K3912"/>
    <mergeCell ref="F3914:G3914"/>
    <mergeCell ref="B3872:K3872"/>
    <mergeCell ref="B3873:K3873"/>
    <mergeCell ref="F3875:G3875"/>
    <mergeCell ref="F3876:G3876"/>
    <mergeCell ref="F3877:G3877"/>
    <mergeCell ref="F3878:G3878"/>
    <mergeCell ref="F3879:G3879"/>
    <mergeCell ref="I3881:J3881"/>
    <mergeCell ref="B3882:K3882"/>
    <mergeCell ref="B3883:K3883"/>
    <mergeCell ref="F3885:G3885"/>
    <mergeCell ref="F3886:G3886"/>
    <mergeCell ref="F3887:G3887"/>
    <mergeCell ref="F3888:G3888"/>
    <mergeCell ref="F3889:G3889"/>
    <mergeCell ref="I3891:J3891"/>
    <mergeCell ref="F3893:G3893"/>
    <mergeCell ref="F3894:G3894"/>
    <mergeCell ref="B3952:K3952"/>
    <mergeCell ref="F3954:G3954"/>
    <mergeCell ref="F3955:G3955"/>
    <mergeCell ref="F3956:G3956"/>
    <mergeCell ref="F3915:G3915"/>
    <mergeCell ref="F3916:G3916"/>
    <mergeCell ref="F3917:G3917"/>
    <mergeCell ref="F3918:G3918"/>
    <mergeCell ref="I3920:J3920"/>
    <mergeCell ref="B3921:K3921"/>
    <mergeCell ref="B3922:K3922"/>
    <mergeCell ref="F3924:G3924"/>
    <mergeCell ref="F3925:G3925"/>
    <mergeCell ref="F3926:G3926"/>
    <mergeCell ref="F3927:G3927"/>
    <mergeCell ref="F3928:G3928"/>
    <mergeCell ref="I3930:J3930"/>
    <mergeCell ref="B3931:K3931"/>
    <mergeCell ref="B3932:K3932"/>
    <mergeCell ref="F3934:G3934"/>
    <mergeCell ref="F3935:G3935"/>
    <mergeCell ref="F3990:G3990"/>
    <mergeCell ref="I3992:J3992"/>
    <mergeCell ref="F3994:G3994"/>
    <mergeCell ref="F3995:G3995"/>
    <mergeCell ref="F3996:G3996"/>
    <mergeCell ref="F3997:G3997"/>
    <mergeCell ref="F3998:G3998"/>
    <mergeCell ref="F3957:G3957"/>
    <mergeCell ref="F3958:G3958"/>
    <mergeCell ref="I3960:J3960"/>
    <mergeCell ref="B3961:K3961"/>
    <mergeCell ref="B3962:K3962"/>
    <mergeCell ref="F3964:G3964"/>
    <mergeCell ref="F3965:G3965"/>
    <mergeCell ref="F3966:G3966"/>
    <mergeCell ref="F3967:G3967"/>
    <mergeCell ref="F3968:G3968"/>
    <mergeCell ref="I3970:J3970"/>
    <mergeCell ref="F3972:G3972"/>
    <mergeCell ref="F3973:G3973"/>
    <mergeCell ref="F3974:G3974"/>
    <mergeCell ref="F3975:G3975"/>
    <mergeCell ref="F3976:G3976"/>
    <mergeCell ref="F3977:G3977"/>
    <mergeCell ref="F4028:G4028"/>
    <mergeCell ref="F4029:G4029"/>
    <mergeCell ref="I4031:J4031"/>
    <mergeCell ref="B4032:K4032"/>
    <mergeCell ref="B4033:K4033"/>
    <mergeCell ref="F4035:G4035"/>
    <mergeCell ref="F4036:G4036"/>
    <mergeCell ref="F4037:G4037"/>
    <mergeCell ref="F4038:G4038"/>
    <mergeCell ref="F4039:G4039"/>
    <mergeCell ref="I4041:J4041"/>
    <mergeCell ref="F3999:G3999"/>
    <mergeCell ref="F4000:G4000"/>
    <mergeCell ref="F4001:G4001"/>
    <mergeCell ref="I4003:J4003"/>
    <mergeCell ref="F4005:G4005"/>
    <mergeCell ref="F4006:G4006"/>
    <mergeCell ref="F4007:G4007"/>
    <mergeCell ref="F4008:G4008"/>
    <mergeCell ref="F4009:G4009"/>
    <mergeCell ref="I4011:J4011"/>
    <mergeCell ref="B4012:K4012"/>
    <mergeCell ref="B4013:K4013"/>
    <mergeCell ref="F4015:G4015"/>
    <mergeCell ref="F4016:G4016"/>
    <mergeCell ref="F4017:G4017"/>
    <mergeCell ref="F4018:G4018"/>
    <mergeCell ref="F4019:G4019"/>
    <mergeCell ref="I4021:J4021"/>
    <mergeCell ref="B4022:K4022"/>
    <mergeCell ref="B4023:K4023"/>
    <mergeCell ref="F4025:G4025"/>
    <mergeCell ref="F4082:G4082"/>
    <mergeCell ref="F4083:G4083"/>
    <mergeCell ref="F4084:G4084"/>
    <mergeCell ref="B4042:K4042"/>
    <mergeCell ref="B4043:K4043"/>
    <mergeCell ref="F4045:G4045"/>
    <mergeCell ref="F4046:G4046"/>
    <mergeCell ref="F4047:G4047"/>
    <mergeCell ref="F4048:G4048"/>
    <mergeCell ref="F4049:G4049"/>
    <mergeCell ref="F4050:G4050"/>
    <mergeCell ref="I4052:J4052"/>
    <mergeCell ref="F4054:G4054"/>
    <mergeCell ref="F4055:G4055"/>
    <mergeCell ref="F4056:G4056"/>
    <mergeCell ref="F4057:G4057"/>
    <mergeCell ref="F4058:G4058"/>
    <mergeCell ref="F4059:G4059"/>
    <mergeCell ref="F4060:G4060"/>
    <mergeCell ref="I4062:J4062"/>
    <mergeCell ref="F4085:G4085"/>
    <mergeCell ref="I4087:J4087"/>
    <mergeCell ref="B4088:K4088"/>
    <mergeCell ref="B4089:K4089"/>
    <mergeCell ref="F4091:G4091"/>
    <mergeCell ref="F4092:G4092"/>
    <mergeCell ref="F4093:G4093"/>
    <mergeCell ref="F4094:G4094"/>
    <mergeCell ref="F4095:G4095"/>
    <mergeCell ref="I4097:J4097"/>
    <mergeCell ref="B4098:K4098"/>
    <mergeCell ref="B4099:K4099"/>
    <mergeCell ref="F4101:G4101"/>
    <mergeCell ref="F4102:G4102"/>
    <mergeCell ref="F4103:G4103"/>
    <mergeCell ref="F4104:G4104"/>
    <mergeCell ref="F4105:G4105"/>
    <mergeCell ref="F4141:G4141"/>
    <mergeCell ref="F4142:G4142"/>
    <mergeCell ref="F4143:G4143"/>
    <mergeCell ref="F4144:G4144"/>
    <mergeCell ref="I4146:J4146"/>
    <mergeCell ref="F4148:G4148"/>
    <mergeCell ref="F4149:G4149"/>
    <mergeCell ref="F4150:G4150"/>
    <mergeCell ref="F4151:G4151"/>
    <mergeCell ref="F4152:G4152"/>
    <mergeCell ref="F4153:G4153"/>
    <mergeCell ref="F4154:G4154"/>
    <mergeCell ref="F4155:G4155"/>
    <mergeCell ref="I4107:J4107"/>
    <mergeCell ref="B4118:K4118"/>
    <mergeCell ref="B4119:K4119"/>
    <mergeCell ref="B4121:K4121"/>
    <mergeCell ref="F4122:G4122"/>
    <mergeCell ref="F4123:G4123"/>
    <mergeCell ref="F4124:G4124"/>
    <mergeCell ref="F4125:G4125"/>
    <mergeCell ref="F4126:G4126"/>
    <mergeCell ref="F4127:G4127"/>
    <mergeCell ref="F4128:G4128"/>
    <mergeCell ref="F4129:G4129"/>
    <mergeCell ref="F4130:G4130"/>
    <mergeCell ref="F4131:G4131"/>
    <mergeCell ref="I4133:J4133"/>
    <mergeCell ref="F4135:G4135"/>
    <mergeCell ref="F4136:G4136"/>
    <mergeCell ref="F4193:G4193"/>
    <mergeCell ref="F4194:G4194"/>
    <mergeCell ref="F4195:G4195"/>
    <mergeCell ref="F4196:G4196"/>
    <mergeCell ref="F4197:G4197"/>
    <mergeCell ref="F4156:G4156"/>
    <mergeCell ref="F4157:G4157"/>
    <mergeCell ref="I4159:J4159"/>
    <mergeCell ref="F4161:G4161"/>
    <mergeCell ref="F4162:G4162"/>
    <mergeCell ref="F4163:G4163"/>
    <mergeCell ref="F4164:G4164"/>
    <mergeCell ref="F4165:G4165"/>
    <mergeCell ref="F4166:G4166"/>
    <mergeCell ref="F4167:G4167"/>
    <mergeCell ref="F4168:G4168"/>
    <mergeCell ref="F4169:G4169"/>
    <mergeCell ref="F4170:G4170"/>
    <mergeCell ref="I4172:J4172"/>
    <mergeCell ref="F4174:G4174"/>
    <mergeCell ref="F4175:G4175"/>
    <mergeCell ref="F4176:G4176"/>
    <mergeCell ref="F4227:G4227"/>
    <mergeCell ref="F4228:G4228"/>
    <mergeCell ref="F4229:G4229"/>
    <mergeCell ref="F4230:G4230"/>
    <mergeCell ref="F4231:G4231"/>
    <mergeCell ref="I4233:J4233"/>
    <mergeCell ref="F4235:G4235"/>
    <mergeCell ref="F4236:G4236"/>
    <mergeCell ref="F4237:G4237"/>
    <mergeCell ref="F4238:G4238"/>
    <mergeCell ref="F4239:G4239"/>
    <mergeCell ref="F4198:G4198"/>
    <mergeCell ref="I4200:J4200"/>
    <mergeCell ref="F4202:G4202"/>
    <mergeCell ref="F4203:G4203"/>
    <mergeCell ref="F4204:G4204"/>
    <mergeCell ref="F4205:G4205"/>
    <mergeCell ref="F4206:G4206"/>
    <mergeCell ref="F4207:G4207"/>
    <mergeCell ref="F4208:G4208"/>
    <mergeCell ref="F4209:G4209"/>
    <mergeCell ref="I4211:J4211"/>
    <mergeCell ref="F4213:G4213"/>
    <mergeCell ref="F4214:G4214"/>
    <mergeCell ref="F4215:G4215"/>
    <mergeCell ref="F4216:G4216"/>
    <mergeCell ref="F4217:G4217"/>
    <mergeCell ref="F4218:G4218"/>
    <mergeCell ref="F4219:G4219"/>
    <mergeCell ref="F4220:G4220"/>
    <mergeCell ref="F4221:G4221"/>
    <mergeCell ref="I4223:J4223"/>
    <mergeCell ref="F4280:G4280"/>
    <mergeCell ref="I4282:J4282"/>
    <mergeCell ref="F4240:G4240"/>
    <mergeCell ref="F4241:G4241"/>
    <mergeCell ref="F4242:G4242"/>
    <mergeCell ref="I4244:J4244"/>
    <mergeCell ref="F4246:G4246"/>
    <mergeCell ref="F4247:G4247"/>
    <mergeCell ref="F4248:G4248"/>
    <mergeCell ref="F4249:G4249"/>
    <mergeCell ref="F4250:G4250"/>
    <mergeCell ref="I4252:J4252"/>
    <mergeCell ref="F4254:G4254"/>
    <mergeCell ref="F4255:G4255"/>
    <mergeCell ref="F4256:G4256"/>
    <mergeCell ref="F4257:G4257"/>
    <mergeCell ref="F4258:G4258"/>
    <mergeCell ref="I4260:J4260"/>
    <mergeCell ref="F4262:G4262"/>
    <mergeCell ref="F4278:G4278"/>
    <mergeCell ref="F4279:G4279"/>
    <mergeCell ref="F4284:G4284"/>
    <mergeCell ref="F4285:G4285"/>
    <mergeCell ref="F4286:G4286"/>
    <mergeCell ref="F4287:G4287"/>
    <mergeCell ref="F4288:G4288"/>
    <mergeCell ref="F4289:G4289"/>
    <mergeCell ref="F4290:G4290"/>
    <mergeCell ref="I4292:J4292"/>
    <mergeCell ref="F4294:G4294"/>
    <mergeCell ref="F4295:G4295"/>
    <mergeCell ref="F4296:G4296"/>
    <mergeCell ref="F4297:G4297"/>
    <mergeCell ref="F4298:G4298"/>
    <mergeCell ref="F4299:G4299"/>
    <mergeCell ref="F4300:G4300"/>
    <mergeCell ref="F4301:G4301"/>
    <mergeCell ref="I4303:J4303"/>
    <mergeCell ref="F4381:G4381"/>
    <mergeCell ref="F4382:G4382"/>
    <mergeCell ref="F4383:G4383"/>
    <mergeCell ref="F4384:G4384"/>
    <mergeCell ref="I4386:J4386"/>
    <mergeCell ref="F4388:G4388"/>
    <mergeCell ref="F4347:G4347"/>
    <mergeCell ref="F4348:G4348"/>
    <mergeCell ref="F4349:G4349"/>
    <mergeCell ref="F4350:G4350"/>
    <mergeCell ref="F4351:G4351"/>
    <mergeCell ref="F4352:G4352"/>
    <mergeCell ref="F4353:G4353"/>
    <mergeCell ref="I4355:J4355"/>
    <mergeCell ref="F4357:G4357"/>
    <mergeCell ref="F4358:G4358"/>
    <mergeCell ref="F4359:G4359"/>
    <mergeCell ref="F4360:G4360"/>
    <mergeCell ref="F4361:G4361"/>
    <mergeCell ref="I4363:J4363"/>
    <mergeCell ref="F4365:G4365"/>
    <mergeCell ref="F4366:G4366"/>
    <mergeCell ref="F4367:G4367"/>
    <mergeCell ref="F4371:G4371"/>
    <mergeCell ref="F4372:G4372"/>
    <mergeCell ref="F4373:G4373"/>
    <mergeCell ref="F4374:G4374"/>
    <mergeCell ref="I4376:J4376"/>
    <mergeCell ref="F4378:G4378"/>
    <mergeCell ref="F4379:G4379"/>
    <mergeCell ref="F4380:G4380"/>
    <mergeCell ref="F4370:G4370"/>
    <mergeCell ref="F4420:G4420"/>
    <mergeCell ref="F4421:G4421"/>
    <mergeCell ref="F4422:G4422"/>
    <mergeCell ref="F4423:G4423"/>
    <mergeCell ref="I4425:J4425"/>
    <mergeCell ref="F4427:G4427"/>
    <mergeCell ref="F4428:G4428"/>
    <mergeCell ref="F4389:G4389"/>
    <mergeCell ref="F4390:G4390"/>
    <mergeCell ref="F4391:G4391"/>
    <mergeCell ref="F4392:G4392"/>
    <mergeCell ref="F4393:G4393"/>
    <mergeCell ref="F4394:G4394"/>
    <mergeCell ref="F4395:G4395"/>
    <mergeCell ref="F4396:G4396"/>
    <mergeCell ref="F4397:G4397"/>
    <mergeCell ref="I4399:J4399"/>
    <mergeCell ref="F4401:G4401"/>
    <mergeCell ref="F4402:G4402"/>
    <mergeCell ref="F4403:G4403"/>
    <mergeCell ref="F4404:G4404"/>
    <mergeCell ref="F4405:G4405"/>
    <mergeCell ref="F4406:G4406"/>
    <mergeCell ref="F4407:G4407"/>
    <mergeCell ref="F4452:G4452"/>
    <mergeCell ref="F4453:G4453"/>
    <mergeCell ref="F4454:G4454"/>
    <mergeCell ref="F4455:G4455"/>
    <mergeCell ref="F4456:G4456"/>
    <mergeCell ref="F4457:G4457"/>
    <mergeCell ref="F4458:G4458"/>
    <mergeCell ref="I4460:J4460"/>
    <mergeCell ref="F4462:G4462"/>
    <mergeCell ref="F4463:G4463"/>
    <mergeCell ref="F4464:G4464"/>
    <mergeCell ref="F4465:G4465"/>
    <mergeCell ref="I4467:J4467"/>
    <mergeCell ref="F4469:G4469"/>
    <mergeCell ref="F4470:G4470"/>
    <mergeCell ref="F4429:G4429"/>
    <mergeCell ref="F4430:G4430"/>
    <mergeCell ref="F4431:G4431"/>
    <mergeCell ref="F4432:G4432"/>
    <mergeCell ref="F4433:G4433"/>
    <mergeCell ref="F4434:G4434"/>
    <mergeCell ref="F4435:G4435"/>
    <mergeCell ref="F4436:G4436"/>
    <mergeCell ref="I4438:J4438"/>
    <mergeCell ref="F4440:G4440"/>
    <mergeCell ref="F4441:G4441"/>
    <mergeCell ref="F4442:G4442"/>
    <mergeCell ref="F4443:G4443"/>
    <mergeCell ref="F4444:G4444"/>
    <mergeCell ref="F4445:G4445"/>
    <mergeCell ref="F4446:G4446"/>
    <mergeCell ref="F4447:G4447"/>
    <mergeCell ref="I4500:J4500"/>
    <mergeCell ref="F4502:G4502"/>
    <mergeCell ref="F4503:G4503"/>
    <mergeCell ref="F4504:G4504"/>
    <mergeCell ref="F4505:G4505"/>
    <mergeCell ref="I4507:J4507"/>
    <mergeCell ref="F4509:G4509"/>
    <mergeCell ref="F4510:G4510"/>
    <mergeCell ref="F4511:G4511"/>
    <mergeCell ref="F4512:G4512"/>
    <mergeCell ref="F4513:G4513"/>
    <mergeCell ref="F4514:G4514"/>
    <mergeCell ref="I4516:J4516"/>
    <mergeCell ref="F4518:G4518"/>
    <mergeCell ref="F4471:G4471"/>
    <mergeCell ref="F4472:G4472"/>
    <mergeCell ref="F4473:G4473"/>
    <mergeCell ref="F4474:G4474"/>
    <mergeCell ref="I4476:J4476"/>
    <mergeCell ref="F4478:G4478"/>
    <mergeCell ref="F4479:G4479"/>
    <mergeCell ref="F4480:G4480"/>
    <mergeCell ref="I4482:J4482"/>
    <mergeCell ref="F4484:G4484"/>
    <mergeCell ref="F4485:G4485"/>
    <mergeCell ref="F4486:G4486"/>
    <mergeCell ref="I4488:J4488"/>
    <mergeCell ref="F4490:G4490"/>
    <mergeCell ref="F4491:G4491"/>
    <mergeCell ref="F4492:G4492"/>
    <mergeCell ref="I4494:J4494"/>
    <mergeCell ref="F4496:G4496"/>
    <mergeCell ref="F4575:G4575"/>
    <mergeCell ref="F4519:G4519"/>
    <mergeCell ref="F4520:G4520"/>
    <mergeCell ref="I4522:J4522"/>
    <mergeCell ref="F4524:G4524"/>
    <mergeCell ref="F4525:G4525"/>
    <mergeCell ref="F4526:G4526"/>
    <mergeCell ref="I4528:J4528"/>
    <mergeCell ref="F4530:G4530"/>
    <mergeCell ref="F4531:G4531"/>
    <mergeCell ref="F4532:G4532"/>
    <mergeCell ref="I4534:J4534"/>
    <mergeCell ref="F4536:G4536"/>
    <mergeCell ref="F4537:G4537"/>
    <mergeCell ref="F4538:G4538"/>
    <mergeCell ref="I4540:J4540"/>
    <mergeCell ref="F4542:G4542"/>
    <mergeCell ref="F4543:G4543"/>
    <mergeCell ref="F4617:G4617"/>
    <mergeCell ref="F4580:G4580"/>
    <mergeCell ref="F4581:G4581"/>
    <mergeCell ref="F4582:G4582"/>
    <mergeCell ref="I4584:J4584"/>
    <mergeCell ref="F4586:G4586"/>
    <mergeCell ref="F4587:G4587"/>
    <mergeCell ref="F4544:G4544"/>
    <mergeCell ref="F4545:G4545"/>
    <mergeCell ref="F4546:G4546"/>
    <mergeCell ref="F4547:G4547"/>
    <mergeCell ref="I4549:J4549"/>
    <mergeCell ref="F4551:G4551"/>
    <mergeCell ref="F4552:G4552"/>
    <mergeCell ref="F4553:G4553"/>
    <mergeCell ref="F4554:G4554"/>
    <mergeCell ref="F4555:G4555"/>
    <mergeCell ref="I4557:J4557"/>
    <mergeCell ref="F4559:G4559"/>
    <mergeCell ref="F4560:G4560"/>
    <mergeCell ref="F4561:G4561"/>
    <mergeCell ref="F4562:G4562"/>
    <mergeCell ref="F4563:G4563"/>
    <mergeCell ref="F4564:G4564"/>
    <mergeCell ref="I4566:J4566"/>
    <mergeCell ref="F4568:G4568"/>
    <mergeCell ref="F4569:G4569"/>
    <mergeCell ref="F4570:G4570"/>
    <mergeCell ref="F4571:G4571"/>
    <mergeCell ref="F4572:G4572"/>
    <mergeCell ref="F4573:G4573"/>
    <mergeCell ref="F4574:G4574"/>
    <mergeCell ref="F4652:G4652"/>
    <mergeCell ref="F4620:G4620"/>
    <mergeCell ref="F4621:G4621"/>
    <mergeCell ref="F4622:G4622"/>
    <mergeCell ref="I4624:J4624"/>
    <mergeCell ref="F4626:G4626"/>
    <mergeCell ref="F4627:G4627"/>
    <mergeCell ref="F4628:G4628"/>
    <mergeCell ref="F4629:G4629"/>
    <mergeCell ref="F4630:G4630"/>
    <mergeCell ref="F4631:G4631"/>
    <mergeCell ref="F4588:G4588"/>
    <mergeCell ref="F4589:G4589"/>
    <mergeCell ref="I4591:J4591"/>
    <mergeCell ref="F4593:G4593"/>
    <mergeCell ref="F4594:G4594"/>
    <mergeCell ref="F4595:G4595"/>
    <mergeCell ref="F4596:G4596"/>
    <mergeCell ref="I4598:J4598"/>
    <mergeCell ref="F4600:G4600"/>
    <mergeCell ref="F4601:G4601"/>
    <mergeCell ref="F4602:G4602"/>
    <mergeCell ref="F4603:G4603"/>
    <mergeCell ref="I4605:J4605"/>
    <mergeCell ref="F4607:G4607"/>
    <mergeCell ref="F4608:G4608"/>
    <mergeCell ref="F4609:G4609"/>
    <mergeCell ref="I4611:J4611"/>
    <mergeCell ref="F4613:G4613"/>
    <mergeCell ref="F4614:G4614"/>
    <mergeCell ref="F4615:G4615"/>
    <mergeCell ref="F4616:G4616"/>
    <mergeCell ref="F4690:G4690"/>
    <mergeCell ref="F4691:G4691"/>
    <mergeCell ref="F4692:G4692"/>
    <mergeCell ref="F4693:G4693"/>
    <mergeCell ref="I4695:J4695"/>
    <mergeCell ref="F4697:G4697"/>
    <mergeCell ref="F4698:G4698"/>
    <mergeCell ref="F4699:G4699"/>
    <mergeCell ref="I4701:J4701"/>
    <mergeCell ref="F4669:G4669"/>
    <mergeCell ref="F4670:G4670"/>
    <mergeCell ref="F4671:G4671"/>
    <mergeCell ref="I4673:J4673"/>
    <mergeCell ref="F4675:G4675"/>
    <mergeCell ref="F4676:G4676"/>
    <mergeCell ref="F4677:G4677"/>
    <mergeCell ref="F4632:G4632"/>
    <mergeCell ref="F4633:G4633"/>
    <mergeCell ref="F4634:G4634"/>
    <mergeCell ref="F4635:G4635"/>
    <mergeCell ref="I4637:J4637"/>
    <mergeCell ref="F4639:G4639"/>
    <mergeCell ref="F4640:G4640"/>
    <mergeCell ref="F4641:G4641"/>
    <mergeCell ref="F4642:G4642"/>
    <mergeCell ref="F4643:G4643"/>
    <mergeCell ref="I4645:J4645"/>
    <mergeCell ref="F4647:G4647"/>
    <mergeCell ref="F4648:G4648"/>
    <mergeCell ref="F4649:G4649"/>
    <mergeCell ref="F4650:G4650"/>
    <mergeCell ref="F4651:G4651"/>
    <mergeCell ref="F4735:G4735"/>
    <mergeCell ref="F4736:G4736"/>
    <mergeCell ref="I4738:J4738"/>
    <mergeCell ref="F4740:G4740"/>
    <mergeCell ref="F4741:G4741"/>
    <mergeCell ref="F4742:G4742"/>
    <mergeCell ref="F4743:G4743"/>
    <mergeCell ref="F4744:G4744"/>
    <mergeCell ref="F4745:G4745"/>
    <mergeCell ref="F4746:G4746"/>
    <mergeCell ref="F4703:G4703"/>
    <mergeCell ref="F4704:G4704"/>
    <mergeCell ref="F4705:G4705"/>
    <mergeCell ref="I4707:J4707"/>
    <mergeCell ref="F4709:G4709"/>
    <mergeCell ref="F4710:G4710"/>
    <mergeCell ref="F4711:G4711"/>
    <mergeCell ref="I4713:J4713"/>
    <mergeCell ref="F4715:G4715"/>
    <mergeCell ref="F4716:G4716"/>
    <mergeCell ref="F4717:G4717"/>
    <mergeCell ref="I4719:J4719"/>
    <mergeCell ref="F4721:G4721"/>
    <mergeCell ref="F4722:G4722"/>
    <mergeCell ref="F4723:G4723"/>
    <mergeCell ref="F4724:G4724"/>
    <mergeCell ref="F4725:G4725"/>
    <mergeCell ref="F4787:G4787"/>
    <mergeCell ref="I4789:J4789"/>
    <mergeCell ref="I4748:J4748"/>
    <mergeCell ref="F4750:G4750"/>
    <mergeCell ref="F4751:G4751"/>
    <mergeCell ref="F4752:G4752"/>
    <mergeCell ref="F4753:G4753"/>
    <mergeCell ref="F4754:G4754"/>
    <mergeCell ref="F4755:G4755"/>
    <mergeCell ref="F4756:G4756"/>
    <mergeCell ref="F4757:G4757"/>
    <mergeCell ref="F4758:G4758"/>
    <mergeCell ref="I4760:J4760"/>
    <mergeCell ref="F4762:G4762"/>
    <mergeCell ref="F4763:G4763"/>
    <mergeCell ref="F4764:G4764"/>
    <mergeCell ref="F4765:G4765"/>
    <mergeCell ref="F4766:G4766"/>
    <mergeCell ref="F4767:G4767"/>
    <mergeCell ref="F4768:G4768"/>
    <mergeCell ref="F4769:G4769"/>
    <mergeCell ref="F4770:G4770"/>
    <mergeCell ref="I4772:J4772"/>
    <mergeCell ref="F4774:G4774"/>
    <mergeCell ref="F4775:G4775"/>
    <mergeCell ref="F4776:G4776"/>
    <mergeCell ref="F4777:G4777"/>
    <mergeCell ref="F4778:G4778"/>
    <mergeCell ref="F4779:G4779"/>
    <mergeCell ref="I4781:J4781"/>
    <mergeCell ref="F4783:G4783"/>
    <mergeCell ref="F4784:G4784"/>
    <mergeCell ref="I4851:J4851"/>
    <mergeCell ref="F4853:G4853"/>
    <mergeCell ref="F4791:G4791"/>
    <mergeCell ref="F4792:G4792"/>
    <mergeCell ref="F4793:G4793"/>
    <mergeCell ref="F4794:G4794"/>
    <mergeCell ref="F4795:G4795"/>
    <mergeCell ref="I4797:J4797"/>
    <mergeCell ref="F4799:G4799"/>
    <mergeCell ref="F4800:G4800"/>
    <mergeCell ref="F4801:G4801"/>
    <mergeCell ref="F4802:G4802"/>
    <mergeCell ref="F4803:G4803"/>
    <mergeCell ref="I4805:J4805"/>
    <mergeCell ref="F4807:G4807"/>
    <mergeCell ref="F4808:G4808"/>
    <mergeCell ref="F4809:G4809"/>
    <mergeCell ref="F4810:G4810"/>
    <mergeCell ref="F4811:G4811"/>
    <mergeCell ref="F4829:G4829"/>
    <mergeCell ref="F4830:G4830"/>
    <mergeCell ref="F4831:G4831"/>
    <mergeCell ref="F4832:G4832"/>
    <mergeCell ref="F4833:G4833"/>
    <mergeCell ref="I4835:J4835"/>
    <mergeCell ref="F4837:G4837"/>
    <mergeCell ref="F4838:G4838"/>
    <mergeCell ref="F4839:G4839"/>
    <mergeCell ref="F4840:G4840"/>
    <mergeCell ref="F4841:G4841"/>
    <mergeCell ref="I4843:J4843"/>
    <mergeCell ref="F4845:G4845"/>
    <mergeCell ref="I4907:J4907"/>
    <mergeCell ref="F4909:G4909"/>
    <mergeCell ref="I4859:J4859"/>
    <mergeCell ref="F4861:G4861"/>
    <mergeCell ref="F4862:G4862"/>
    <mergeCell ref="F4863:G4863"/>
    <mergeCell ref="I4865:J4865"/>
    <mergeCell ref="F4867:G4867"/>
    <mergeCell ref="F4868:G4868"/>
    <mergeCell ref="F4869:G4869"/>
    <mergeCell ref="I4871:J4871"/>
    <mergeCell ref="F4873:G4873"/>
    <mergeCell ref="F4874:G4874"/>
    <mergeCell ref="F4875:G4875"/>
    <mergeCell ref="I4877:J4877"/>
    <mergeCell ref="F4879:G4879"/>
    <mergeCell ref="F4880:G4880"/>
    <mergeCell ref="F4881:G4881"/>
    <mergeCell ref="I4883:J4883"/>
    <mergeCell ref="I4901:J4901"/>
    <mergeCell ref="F4903:G4903"/>
    <mergeCell ref="F4904:G4904"/>
    <mergeCell ref="F4905:G4905"/>
    <mergeCell ref="I4949:J4949"/>
    <mergeCell ref="F4951:G4951"/>
    <mergeCell ref="F4952:G4952"/>
    <mergeCell ref="F4953:G4953"/>
    <mergeCell ref="I4955:J4955"/>
    <mergeCell ref="F4957:G4957"/>
    <mergeCell ref="F4958:G4958"/>
    <mergeCell ref="F4959:G4959"/>
    <mergeCell ref="F4910:G4910"/>
    <mergeCell ref="F4911:G4911"/>
    <mergeCell ref="I4913:J4913"/>
    <mergeCell ref="F4915:G4915"/>
    <mergeCell ref="F4916:G4916"/>
    <mergeCell ref="F4917:G4917"/>
    <mergeCell ref="I4919:J4919"/>
    <mergeCell ref="F4921:G4921"/>
    <mergeCell ref="F4922:G4922"/>
    <mergeCell ref="F4923:G4923"/>
    <mergeCell ref="I4925:J4925"/>
    <mergeCell ref="F4927:G4927"/>
    <mergeCell ref="F4928:G4928"/>
    <mergeCell ref="F4929:G4929"/>
    <mergeCell ref="I4931:J4931"/>
    <mergeCell ref="F4933:G4933"/>
    <mergeCell ref="F4934:G4934"/>
    <mergeCell ref="F4935:G4935"/>
    <mergeCell ref="I4937:J4937"/>
    <mergeCell ref="F4939:G4939"/>
    <mergeCell ref="F4940:G4940"/>
    <mergeCell ref="F4941:G4941"/>
    <mergeCell ref="I4943:J4943"/>
    <mergeCell ref="F4945:G4945"/>
    <mergeCell ref="I4961:J4961"/>
    <mergeCell ref="F4963:G4963"/>
    <mergeCell ref="F4964:G4964"/>
    <mergeCell ref="F4965:G4965"/>
    <mergeCell ref="I4967:J4967"/>
    <mergeCell ref="F4969:G4969"/>
    <mergeCell ref="F4970:G4970"/>
    <mergeCell ref="F4971:G4971"/>
    <mergeCell ref="I4973:J4973"/>
    <mergeCell ref="F4975:G4975"/>
    <mergeCell ref="F4976:G4976"/>
    <mergeCell ref="F4977:G4977"/>
    <mergeCell ref="I4979:J4979"/>
    <mergeCell ref="F4981:G4981"/>
    <mergeCell ref="F4982:G4982"/>
    <mergeCell ref="F4983:G4983"/>
    <mergeCell ref="I4985:J4985"/>
    <mergeCell ref="F4987:G4987"/>
    <mergeCell ref="F4988:G4988"/>
    <mergeCell ref="F4989:G4989"/>
    <mergeCell ref="I4991:J4991"/>
    <mergeCell ref="F4993:G4993"/>
    <mergeCell ref="F4994:G4994"/>
    <mergeCell ref="F4995:G4995"/>
    <mergeCell ref="I4997:J4997"/>
    <mergeCell ref="F4999:G4999"/>
    <mergeCell ref="F5000:G5000"/>
    <mergeCell ref="F5001:G5001"/>
    <mergeCell ref="I5003:J5003"/>
    <mergeCell ref="F5005:G5005"/>
    <mergeCell ref="F5006:G5006"/>
    <mergeCell ref="F5007:G5007"/>
    <mergeCell ref="I5009:J5009"/>
    <mergeCell ref="F5011:G5011"/>
    <mergeCell ref="F5047:G5047"/>
    <mergeCell ref="F5048:G5048"/>
    <mergeCell ref="F5049:G5049"/>
    <mergeCell ref="I5051:J5051"/>
    <mergeCell ref="F5053:G5053"/>
    <mergeCell ref="F5054:G5054"/>
    <mergeCell ref="F5055:G5055"/>
    <mergeCell ref="I5057:J5057"/>
    <mergeCell ref="F5059:G5059"/>
    <mergeCell ref="F5060:G5060"/>
    <mergeCell ref="F5061:G5061"/>
    <mergeCell ref="F5012:G5012"/>
    <mergeCell ref="F5013:G5013"/>
    <mergeCell ref="I5015:J5015"/>
    <mergeCell ref="F5017:G5017"/>
    <mergeCell ref="F5018:G5018"/>
    <mergeCell ref="F5019:G5019"/>
    <mergeCell ref="I5021:J5021"/>
    <mergeCell ref="F5023:G5023"/>
    <mergeCell ref="F5024:G5024"/>
    <mergeCell ref="F5025:G5025"/>
    <mergeCell ref="I5027:J5027"/>
    <mergeCell ref="F5029:G5029"/>
    <mergeCell ref="F5030:G5030"/>
    <mergeCell ref="F5031:G5031"/>
    <mergeCell ref="I5033:J5033"/>
    <mergeCell ref="F5035:G5035"/>
    <mergeCell ref="F5036:G5036"/>
    <mergeCell ref="F5037:G5037"/>
    <mergeCell ref="I5039:J5039"/>
    <mergeCell ref="F5041:G5041"/>
    <mergeCell ref="F5042:G5042"/>
    <mergeCell ref="I5063:J5063"/>
    <mergeCell ref="F5065:G5065"/>
    <mergeCell ref="F5066:G5066"/>
    <mergeCell ref="F5067:G5067"/>
    <mergeCell ref="I5069:J5069"/>
    <mergeCell ref="F5071:G5071"/>
    <mergeCell ref="F5072:G5072"/>
    <mergeCell ref="F5073:G5073"/>
    <mergeCell ref="I5075:J5075"/>
    <mergeCell ref="F5077:G5077"/>
    <mergeCell ref="F5078:G5078"/>
    <mergeCell ref="F5079:G5079"/>
    <mergeCell ref="I5081:J5081"/>
    <mergeCell ref="F5083:G5083"/>
    <mergeCell ref="F5084:G5084"/>
    <mergeCell ref="F5085:G5085"/>
    <mergeCell ref="I5087:J5087"/>
    <mergeCell ref="F5118:G5118"/>
    <mergeCell ref="F5119:G5119"/>
    <mergeCell ref="F5120:G5120"/>
    <mergeCell ref="F5121:G5121"/>
    <mergeCell ref="F5122:G5122"/>
    <mergeCell ref="I5124:J5124"/>
    <mergeCell ref="F5126:G5126"/>
    <mergeCell ref="F5127:G5127"/>
    <mergeCell ref="F5128:G5128"/>
    <mergeCell ref="I5130:J5130"/>
    <mergeCell ref="F5132:G5132"/>
    <mergeCell ref="F5133:G5133"/>
    <mergeCell ref="F5134:G5134"/>
    <mergeCell ref="F5102:G5102"/>
    <mergeCell ref="F5103:G5103"/>
    <mergeCell ref="F5104:G5104"/>
    <mergeCell ref="F5105:G5105"/>
    <mergeCell ref="I5107:J5107"/>
    <mergeCell ref="F5109:G5109"/>
    <mergeCell ref="F5110:G5110"/>
    <mergeCell ref="F5111:G5111"/>
    <mergeCell ref="I5191:J5191"/>
    <mergeCell ref="F5193:G5193"/>
    <mergeCell ref="F5194:G5194"/>
    <mergeCell ref="F5195:G5195"/>
    <mergeCell ref="F5196:G5196"/>
    <mergeCell ref="F5197:G5197"/>
    <mergeCell ref="F5198:G5198"/>
    <mergeCell ref="F5199:G5199"/>
    <mergeCell ref="F5160:G5160"/>
    <mergeCell ref="F5161:G5161"/>
    <mergeCell ref="F5162:G5162"/>
    <mergeCell ref="F5163:G5163"/>
    <mergeCell ref="F5164:G5164"/>
    <mergeCell ref="F5165:G5165"/>
    <mergeCell ref="F5166:G5166"/>
    <mergeCell ref="F5167:G5167"/>
    <mergeCell ref="F5168:G5168"/>
    <mergeCell ref="I5170:J5170"/>
    <mergeCell ref="F5172:G5172"/>
    <mergeCell ref="F5173:G5173"/>
    <mergeCell ref="F5174:G5174"/>
    <mergeCell ref="F5175:G5175"/>
    <mergeCell ref="F5176:G5176"/>
    <mergeCell ref="I5178:J5178"/>
    <mergeCell ref="F5180:G5180"/>
    <mergeCell ref="F5181:G5181"/>
    <mergeCell ref="F5182:G5182"/>
    <mergeCell ref="F5183:G5183"/>
    <mergeCell ref="F5184:G5184"/>
    <mergeCell ref="F5185:G5185"/>
    <mergeCell ref="F5186:G5186"/>
    <mergeCell ref="F5187:G5187"/>
    <mergeCell ref="F5240:G5240"/>
    <mergeCell ref="F5241:G5241"/>
    <mergeCell ref="F5200:G5200"/>
    <mergeCell ref="F5201:G5201"/>
    <mergeCell ref="F5202:G5202"/>
    <mergeCell ref="I5204:J5204"/>
    <mergeCell ref="F5206:G5206"/>
    <mergeCell ref="F5207:G5207"/>
    <mergeCell ref="F5208:G5208"/>
    <mergeCell ref="F5209:G5209"/>
    <mergeCell ref="F5210:G5210"/>
    <mergeCell ref="F5211:G5211"/>
    <mergeCell ref="F5212:G5212"/>
    <mergeCell ref="F5213:G5213"/>
    <mergeCell ref="I5215:J5215"/>
    <mergeCell ref="F5217:G5217"/>
    <mergeCell ref="F5218:G5218"/>
    <mergeCell ref="F5219:G5219"/>
    <mergeCell ref="F5220:G5220"/>
    <mergeCell ref="F5222:G5222"/>
    <mergeCell ref="I5224:J5224"/>
    <mergeCell ref="F5226:G5226"/>
    <mergeCell ref="F5227:G5227"/>
    <mergeCell ref="F5228:G5228"/>
    <mergeCell ref="F5229:G5229"/>
    <mergeCell ref="F5230:G5230"/>
    <mergeCell ref="F5231:G5231"/>
    <mergeCell ref="I5233:J5233"/>
    <mergeCell ref="F5235:G5235"/>
    <mergeCell ref="F5236:G5236"/>
    <mergeCell ref="F5237:G5237"/>
    <mergeCell ref="F5238:G5238"/>
    <mergeCell ref="F5301:G5301"/>
    <mergeCell ref="F5302:G5302"/>
    <mergeCell ref="F5303:G5303"/>
    <mergeCell ref="F5304:G5304"/>
    <mergeCell ref="I5274:J5274"/>
    <mergeCell ref="F5276:G5276"/>
    <mergeCell ref="F5277:G5277"/>
    <mergeCell ref="F5278:G5278"/>
    <mergeCell ref="F5279:G5279"/>
    <mergeCell ref="F5280:G5280"/>
    <mergeCell ref="F5281:G5281"/>
    <mergeCell ref="F5282:G5282"/>
    <mergeCell ref="I5284:J5284"/>
    <mergeCell ref="F5242:G5242"/>
    <mergeCell ref="I5244:J5244"/>
    <mergeCell ref="F5246:G5246"/>
    <mergeCell ref="F5247:G5247"/>
    <mergeCell ref="F5248:G5248"/>
    <mergeCell ref="I5250:J5250"/>
    <mergeCell ref="F5252:G5252"/>
    <mergeCell ref="F5253:G5253"/>
    <mergeCell ref="F5254:G5254"/>
    <mergeCell ref="F5255:G5255"/>
    <mergeCell ref="F5256:G5256"/>
    <mergeCell ref="F5257:G5257"/>
    <mergeCell ref="F5258:G5258"/>
    <mergeCell ref="F5259:G5259"/>
    <mergeCell ref="F5260:G5260"/>
    <mergeCell ref="I5262:J5262"/>
    <mergeCell ref="F5264:G5264"/>
    <mergeCell ref="F5343:G5343"/>
    <mergeCell ref="F5344:G5344"/>
    <mergeCell ref="F5305:G5305"/>
    <mergeCell ref="F5306:G5306"/>
    <mergeCell ref="F5307:G5307"/>
    <mergeCell ref="F5308:G5308"/>
    <mergeCell ref="I5310:J5310"/>
    <mergeCell ref="F5312:G5312"/>
    <mergeCell ref="F5313:G5313"/>
    <mergeCell ref="F5314:G5314"/>
    <mergeCell ref="F5315:G5315"/>
    <mergeCell ref="F5316:G5316"/>
    <mergeCell ref="F5317:G5317"/>
    <mergeCell ref="F5318:G5318"/>
    <mergeCell ref="F5319:G5319"/>
    <mergeCell ref="F5320:G5320"/>
    <mergeCell ref="F5321:G5321"/>
    <mergeCell ref="I5323:J5323"/>
    <mergeCell ref="F5325:G5325"/>
    <mergeCell ref="F5332:G5332"/>
    <mergeCell ref="F5333:G5333"/>
    <mergeCell ref="F5334:G5334"/>
    <mergeCell ref="F5335:G5335"/>
    <mergeCell ref="F5336:G5336"/>
    <mergeCell ref="F5337:G5337"/>
    <mergeCell ref="F5338:G5338"/>
    <mergeCell ref="I5340:J5340"/>
    <mergeCell ref="F5342:G5342"/>
    <mergeCell ref="F5371:G5371"/>
    <mergeCell ref="F5372:G5372"/>
    <mergeCell ref="F5373:G5373"/>
    <mergeCell ref="I5375:J5375"/>
    <mergeCell ref="F5377:G5377"/>
    <mergeCell ref="F5378:G5378"/>
    <mergeCell ref="F5379:G5379"/>
    <mergeCell ref="F5380:G5380"/>
    <mergeCell ref="F5381:G5381"/>
    <mergeCell ref="F5382:G5382"/>
    <mergeCell ref="I5384:J5384"/>
    <mergeCell ref="F5386:G5386"/>
    <mergeCell ref="F5345:G5345"/>
    <mergeCell ref="F5346:G5346"/>
    <mergeCell ref="F5347:G5347"/>
    <mergeCell ref="F5348:G5348"/>
    <mergeCell ref="F5349:G5349"/>
    <mergeCell ref="F5350:G5350"/>
    <mergeCell ref="I5352:J5352"/>
    <mergeCell ref="F5354:G5354"/>
    <mergeCell ref="F5355:G5355"/>
    <mergeCell ref="F5356:G5356"/>
    <mergeCell ref="F5357:G5357"/>
    <mergeCell ref="F5358:G5358"/>
    <mergeCell ref="F5359:G5359"/>
    <mergeCell ref="F5360:G5360"/>
    <mergeCell ref="F5361:G5361"/>
    <mergeCell ref="F5362:G5362"/>
    <mergeCell ref="F5363:G5363"/>
    <mergeCell ref="F5364:G5364"/>
    <mergeCell ref="F5365:G5365"/>
    <mergeCell ref="I5367:J5367"/>
    <mergeCell ref="F5415:G5415"/>
    <mergeCell ref="F5416:G5416"/>
    <mergeCell ref="F5417:G5417"/>
    <mergeCell ref="F5418:G5418"/>
    <mergeCell ref="F5419:G5419"/>
    <mergeCell ref="I5421:J5421"/>
    <mergeCell ref="F5423:G5423"/>
    <mergeCell ref="F5424:G5424"/>
    <mergeCell ref="F5425:G5425"/>
    <mergeCell ref="F5426:G5426"/>
    <mergeCell ref="F5427:G5427"/>
    <mergeCell ref="I5429:J5429"/>
    <mergeCell ref="F5387:G5387"/>
    <mergeCell ref="F5388:G5388"/>
    <mergeCell ref="F5389:G5389"/>
    <mergeCell ref="F5390:G5390"/>
    <mergeCell ref="I5392:J5392"/>
    <mergeCell ref="F5394:G5394"/>
    <mergeCell ref="F5395:G5395"/>
    <mergeCell ref="F5396:G5396"/>
    <mergeCell ref="F5397:G5397"/>
    <mergeCell ref="F5398:G5398"/>
    <mergeCell ref="F5399:G5399"/>
    <mergeCell ref="F5400:G5400"/>
    <mergeCell ref="F5401:G5401"/>
    <mergeCell ref="F5402:G5402"/>
    <mergeCell ref="F5403:G5403"/>
    <mergeCell ref="I5405:J5405"/>
    <mergeCell ref="F5407:G5407"/>
    <mergeCell ref="F5518:G5518"/>
    <mergeCell ref="F5468:G5468"/>
    <mergeCell ref="F5469:G5469"/>
    <mergeCell ref="I5471:J5471"/>
    <mergeCell ref="F5473:G5473"/>
    <mergeCell ref="F5474:G5474"/>
    <mergeCell ref="F5475:G5475"/>
    <mergeCell ref="F5476:G5476"/>
    <mergeCell ref="F5431:G5431"/>
    <mergeCell ref="F5432:G5432"/>
    <mergeCell ref="F5433:G5433"/>
    <mergeCell ref="I5435:J5435"/>
    <mergeCell ref="F5437:G5437"/>
    <mergeCell ref="F5438:G5438"/>
    <mergeCell ref="F5439:G5439"/>
    <mergeCell ref="I5441:J5441"/>
    <mergeCell ref="F5443:G5443"/>
    <mergeCell ref="F5444:G5444"/>
    <mergeCell ref="F5445:G5445"/>
    <mergeCell ref="I5447:J5447"/>
    <mergeCell ref="F5449:G5449"/>
    <mergeCell ref="F5450:G5450"/>
    <mergeCell ref="F5451:G5451"/>
    <mergeCell ref="I5453:J5453"/>
    <mergeCell ref="F5455:G5455"/>
    <mergeCell ref="F5477:G5477"/>
    <mergeCell ref="I5479:J5479"/>
    <mergeCell ref="F5481:G5481"/>
    <mergeCell ref="F5482:G5482"/>
    <mergeCell ref="F5483:G5483"/>
    <mergeCell ref="F5484:G5484"/>
    <mergeCell ref="F5485:G5485"/>
    <mergeCell ref="F5486:G5486"/>
    <mergeCell ref="F5487:G5487"/>
    <mergeCell ref="I5489:J5489"/>
    <mergeCell ref="F5491:G5491"/>
    <mergeCell ref="F5492:G5492"/>
    <mergeCell ref="F5493:G5493"/>
    <mergeCell ref="I5495:J5495"/>
    <mergeCell ref="F5497:G5497"/>
    <mergeCell ref="F5498:G5498"/>
    <mergeCell ref="F5499:G5499"/>
    <mergeCell ref="F5569:G5569"/>
    <mergeCell ref="F5570:G5570"/>
    <mergeCell ref="F5525:G5525"/>
    <mergeCell ref="F5526:G5526"/>
    <mergeCell ref="F5527:G5527"/>
    <mergeCell ref="F5528:G5528"/>
    <mergeCell ref="F5529:G5529"/>
    <mergeCell ref="F5530:G5530"/>
    <mergeCell ref="F5531:G5531"/>
    <mergeCell ref="I5533:J5533"/>
    <mergeCell ref="F5535:G5535"/>
    <mergeCell ref="F5536:G5536"/>
    <mergeCell ref="F5537:G5537"/>
    <mergeCell ref="I5539:J5539"/>
    <mergeCell ref="F5541:G5541"/>
    <mergeCell ref="F5542:G5542"/>
    <mergeCell ref="F5543:G5543"/>
    <mergeCell ref="I5545:J5545"/>
    <mergeCell ref="F5547:G5547"/>
    <mergeCell ref="F5549:G5549"/>
    <mergeCell ref="I5551:J5551"/>
    <mergeCell ref="F5553:G5553"/>
    <mergeCell ref="F5554:G5554"/>
    <mergeCell ref="F5555:G5555"/>
    <mergeCell ref="I5557:J5557"/>
    <mergeCell ref="F5559:G5559"/>
    <mergeCell ref="F5560:G5560"/>
    <mergeCell ref="F5561:G5561"/>
    <mergeCell ref="I5563:J5563"/>
    <mergeCell ref="F5565:G5565"/>
    <mergeCell ref="F5566:G5566"/>
    <mergeCell ref="F5567:G5567"/>
    <mergeCell ref="I5617:J5617"/>
    <mergeCell ref="I5572:J5572"/>
    <mergeCell ref="F5574:G5574"/>
    <mergeCell ref="F5575:G5575"/>
    <mergeCell ref="F5576:G5576"/>
    <mergeCell ref="F5577:G5577"/>
    <mergeCell ref="F5578:G5578"/>
    <mergeCell ref="F5579:G5579"/>
    <mergeCell ref="F5580:G5580"/>
    <mergeCell ref="F5581:G5581"/>
    <mergeCell ref="I5583:J5583"/>
    <mergeCell ref="F5585:G5585"/>
    <mergeCell ref="F5586:G5586"/>
    <mergeCell ref="F5587:G5587"/>
    <mergeCell ref="F5588:G5588"/>
    <mergeCell ref="I5590:J5590"/>
    <mergeCell ref="F5592:G5592"/>
    <mergeCell ref="F5593:G5593"/>
    <mergeCell ref="F5615:G5615"/>
    <mergeCell ref="F5614:G5614"/>
    <mergeCell ref="I5658:J5658"/>
    <mergeCell ref="F5660:G5660"/>
    <mergeCell ref="F5619:G5619"/>
    <mergeCell ref="F5620:G5620"/>
    <mergeCell ref="F5621:G5621"/>
    <mergeCell ref="F5622:G5622"/>
    <mergeCell ref="F5623:G5623"/>
    <mergeCell ref="I5625:J5625"/>
    <mergeCell ref="F5627:G5627"/>
    <mergeCell ref="F5628:G5628"/>
    <mergeCell ref="F5629:G5629"/>
    <mergeCell ref="F5630:G5630"/>
    <mergeCell ref="F5631:G5631"/>
    <mergeCell ref="F5632:G5632"/>
    <mergeCell ref="F5633:G5633"/>
    <mergeCell ref="F5634:G5634"/>
    <mergeCell ref="F5635:G5635"/>
    <mergeCell ref="F5636:G5636"/>
    <mergeCell ref="I5638:J5638"/>
    <mergeCell ref="F5640:G5640"/>
    <mergeCell ref="F5641:G5641"/>
    <mergeCell ref="F5642:G5642"/>
    <mergeCell ref="F5643:G5643"/>
    <mergeCell ref="F5644:G5644"/>
    <mergeCell ref="F5645:G5645"/>
    <mergeCell ref="F5646:G5646"/>
    <mergeCell ref="F5647:G5647"/>
    <mergeCell ref="F5648:G5648"/>
    <mergeCell ref="I5650:J5650"/>
    <mergeCell ref="F5652:G5652"/>
    <mergeCell ref="F5653:G5653"/>
    <mergeCell ref="F5654:G5654"/>
    <mergeCell ref="F5661:G5661"/>
    <mergeCell ref="F5662:G5662"/>
    <mergeCell ref="F5663:G5663"/>
    <mergeCell ref="F5664:G5664"/>
    <mergeCell ref="I5666:J5666"/>
    <mergeCell ref="F5668:G5668"/>
    <mergeCell ref="F5669:G5669"/>
    <mergeCell ref="F5670:G5670"/>
    <mergeCell ref="F5671:G5671"/>
    <mergeCell ref="F5672:G5672"/>
    <mergeCell ref="I5674:J5674"/>
    <mergeCell ref="F5676:G5676"/>
    <mergeCell ref="F5677:G5677"/>
    <mergeCell ref="F5678:G5678"/>
    <mergeCell ref="F5679:G5679"/>
    <mergeCell ref="F5680:G5680"/>
    <mergeCell ref="F5681:G5681"/>
    <mergeCell ref="I5683:J5683"/>
    <mergeCell ref="F5685:G5685"/>
    <mergeCell ref="F5686:G5686"/>
    <mergeCell ref="F5687:G5687"/>
    <mergeCell ref="F5688:G5688"/>
    <mergeCell ref="F5689:G5689"/>
    <mergeCell ref="F5690:G5690"/>
    <mergeCell ref="I5692:J5692"/>
    <mergeCell ref="F5694:G5694"/>
    <mergeCell ref="F5695:G5695"/>
    <mergeCell ref="F5696:G5696"/>
    <mergeCell ref="F5697:G5697"/>
    <mergeCell ref="F5698:G5698"/>
    <mergeCell ref="I5700:J5700"/>
    <mergeCell ref="F5702:G5702"/>
    <mergeCell ref="F5703:G5703"/>
    <mergeCell ref="F5704:G5704"/>
    <mergeCell ref="F5705:G5705"/>
    <mergeCell ref="F5706:G5706"/>
    <mergeCell ref="F5707:G5707"/>
    <mergeCell ref="I5709:J5709"/>
    <mergeCell ref="F5711:G5711"/>
    <mergeCell ref="F5712:G5712"/>
    <mergeCell ref="F5713:G5713"/>
    <mergeCell ref="F5714:G5714"/>
    <mergeCell ref="F5715:G5715"/>
    <mergeCell ref="I5717:J5717"/>
    <mergeCell ref="F5719:G5719"/>
    <mergeCell ref="F5720:G5720"/>
    <mergeCell ref="F5721:G5721"/>
    <mergeCell ref="F5722:G5722"/>
    <mergeCell ref="B5723:K5723"/>
    <mergeCell ref="F5724:G5724"/>
    <mergeCell ref="F5725:G5725"/>
    <mergeCell ref="I5727:J5727"/>
    <mergeCell ref="F5729:G5729"/>
    <mergeCell ref="F5730:G5730"/>
    <mergeCell ref="F5731:G5731"/>
    <mergeCell ref="F5732:G5732"/>
    <mergeCell ref="F5733:G5733"/>
    <mergeCell ref="F5734:G5734"/>
    <mergeCell ref="F5735:G5735"/>
    <mergeCell ref="F5736:G5736"/>
    <mergeCell ref="F5737:G5737"/>
    <mergeCell ref="F5738:G5738"/>
    <mergeCell ref="I5740:J5740"/>
    <mergeCell ref="F5742:G5742"/>
    <mergeCell ref="F5743:G5743"/>
    <mergeCell ref="F5744:G5744"/>
    <mergeCell ref="F5745:G5745"/>
    <mergeCell ref="F5746:G5746"/>
    <mergeCell ref="F5782:G5782"/>
    <mergeCell ref="F5783:G5783"/>
    <mergeCell ref="F5784:G5784"/>
    <mergeCell ref="F5785:G5785"/>
    <mergeCell ref="F5786:G5786"/>
    <mergeCell ref="F5787:G5787"/>
    <mergeCell ref="F5788:G5788"/>
    <mergeCell ref="F5747:G5747"/>
    <mergeCell ref="F5748:G5748"/>
    <mergeCell ref="I5750:J5750"/>
    <mergeCell ref="F5752:G5752"/>
    <mergeCell ref="F5753:G5753"/>
    <mergeCell ref="F5754:G5754"/>
    <mergeCell ref="F5755:G5755"/>
    <mergeCell ref="F5756:G5756"/>
    <mergeCell ref="F5757:G5757"/>
    <mergeCell ref="F5758:G5758"/>
    <mergeCell ref="I5760:J5760"/>
    <mergeCell ref="F5762:G5762"/>
    <mergeCell ref="F5763:G5763"/>
    <mergeCell ref="F5764:G5764"/>
    <mergeCell ref="F5765:G5765"/>
    <mergeCell ref="F5766:G5766"/>
    <mergeCell ref="F5767:G5767"/>
    <mergeCell ref="F5775:G5775"/>
    <mergeCell ref="F5776:G5776"/>
    <mergeCell ref="I5778:J5778"/>
    <mergeCell ref="F5780:G5780"/>
    <mergeCell ref="F5781:G5781"/>
    <mergeCell ref="F5819:G5819"/>
    <mergeCell ref="F5820:G5820"/>
    <mergeCell ref="F5821:G5821"/>
    <mergeCell ref="F5822:G5822"/>
    <mergeCell ref="F5823:G5823"/>
    <mergeCell ref="F5824:G5824"/>
    <mergeCell ref="F5825:G5825"/>
    <mergeCell ref="F5826:G5826"/>
    <mergeCell ref="F5827:G5827"/>
    <mergeCell ref="F5828:G5828"/>
    <mergeCell ref="F5789:G5789"/>
    <mergeCell ref="I5791:J5791"/>
    <mergeCell ref="F5793:G5793"/>
    <mergeCell ref="F5794:G5794"/>
    <mergeCell ref="F5795:G5795"/>
    <mergeCell ref="F5796:G5796"/>
    <mergeCell ref="F5797:G5797"/>
    <mergeCell ref="F5798:G5798"/>
    <mergeCell ref="F5799:G5799"/>
    <mergeCell ref="F5800:G5800"/>
    <mergeCell ref="F5801:G5801"/>
    <mergeCell ref="F5802:G5802"/>
    <mergeCell ref="I5804:J5804"/>
    <mergeCell ref="F5806:G5806"/>
    <mergeCell ref="F5807:G5807"/>
    <mergeCell ref="F5808:G5808"/>
    <mergeCell ref="F5809:G5809"/>
    <mergeCell ref="F5810:G5810"/>
    <mergeCell ref="F5811:G5811"/>
    <mergeCell ref="F5812:G5812"/>
    <mergeCell ref="F5813:G5813"/>
    <mergeCell ref="F5814:G5814"/>
    <mergeCell ref="I5830:J5830"/>
    <mergeCell ref="F5832:G5832"/>
    <mergeCell ref="F5833:G5833"/>
    <mergeCell ref="F5834:G5834"/>
    <mergeCell ref="F5835:G5835"/>
    <mergeCell ref="F5836:G5836"/>
    <mergeCell ref="F5837:G5837"/>
    <mergeCell ref="F5838:G5838"/>
    <mergeCell ref="F5839:G5839"/>
    <mergeCell ref="F5840:G5840"/>
    <mergeCell ref="F5841:G5841"/>
    <mergeCell ref="I5843:J5843"/>
    <mergeCell ref="F5845:G5845"/>
    <mergeCell ref="F5846:G5846"/>
    <mergeCell ref="F5847:G5847"/>
    <mergeCell ref="F5848:G5848"/>
    <mergeCell ref="F5849:G5849"/>
    <mergeCell ref="I5877:J5877"/>
    <mergeCell ref="F5879:G5879"/>
    <mergeCell ref="F5880:G5880"/>
    <mergeCell ref="F5881:G5881"/>
    <mergeCell ref="F5882:G5882"/>
    <mergeCell ref="F5883:G5883"/>
    <mergeCell ref="I5885:J5885"/>
    <mergeCell ref="F5887:G5887"/>
    <mergeCell ref="F5888:G5888"/>
    <mergeCell ref="F5889:G5889"/>
    <mergeCell ref="F5890:G5890"/>
    <mergeCell ref="F5891:G5891"/>
    <mergeCell ref="F5862:G5862"/>
    <mergeCell ref="I5864:J5864"/>
    <mergeCell ref="F5866:G5866"/>
    <mergeCell ref="F5867:G5867"/>
    <mergeCell ref="F5868:G5868"/>
    <mergeCell ref="F5869:G5869"/>
    <mergeCell ref="F5870:G5870"/>
    <mergeCell ref="F5955:G5955"/>
    <mergeCell ref="F5956:G5956"/>
    <mergeCell ref="I5916:J5916"/>
    <mergeCell ref="F5918:G5918"/>
    <mergeCell ref="F5919:G5919"/>
    <mergeCell ref="F5920:G5920"/>
    <mergeCell ref="I5922:J5922"/>
    <mergeCell ref="F5924:G5924"/>
    <mergeCell ref="F5925:G5925"/>
    <mergeCell ref="F5926:G5926"/>
    <mergeCell ref="F5927:G5927"/>
    <mergeCell ref="F5928:G5928"/>
    <mergeCell ref="F5929:G5929"/>
    <mergeCell ref="F5930:G5930"/>
    <mergeCell ref="F5931:G5931"/>
    <mergeCell ref="F5932:G5932"/>
    <mergeCell ref="F5933:G5933"/>
    <mergeCell ref="I5935:J5935"/>
    <mergeCell ref="F5937:G5937"/>
    <mergeCell ref="F5938:G5938"/>
    <mergeCell ref="F5939:G5939"/>
    <mergeCell ref="F5940:G5940"/>
    <mergeCell ref="F5941:G5941"/>
    <mergeCell ref="F5942:G5942"/>
    <mergeCell ref="F5943:G5943"/>
    <mergeCell ref="F5944:G5944"/>
    <mergeCell ref="F5945:G5945"/>
    <mergeCell ref="F5946:G5946"/>
    <mergeCell ref="I5948:J5948"/>
    <mergeCell ref="F5950:G5950"/>
    <mergeCell ref="F5951:G5951"/>
    <mergeCell ref="F5952:G5952"/>
    <mergeCell ref="F5993:G5993"/>
    <mergeCell ref="F5994:G5994"/>
    <mergeCell ref="F5995:G5995"/>
    <mergeCell ref="F5996:G5996"/>
    <mergeCell ref="F5957:G5957"/>
    <mergeCell ref="F5958:G5958"/>
    <mergeCell ref="F5959:G5959"/>
    <mergeCell ref="I5961:J5961"/>
    <mergeCell ref="F5963:G5963"/>
    <mergeCell ref="F5964:G5964"/>
    <mergeCell ref="F5965:G5965"/>
    <mergeCell ref="F5966:G5966"/>
    <mergeCell ref="F5967:G5967"/>
    <mergeCell ref="F5968:G5968"/>
    <mergeCell ref="F5969:G5969"/>
    <mergeCell ref="F5970:G5970"/>
    <mergeCell ref="F5971:G5971"/>
    <mergeCell ref="F5972:G5972"/>
    <mergeCell ref="I5974:J5974"/>
    <mergeCell ref="F5976:G5976"/>
    <mergeCell ref="F5977:G5977"/>
    <mergeCell ref="F6021:G6021"/>
    <mergeCell ref="F6022:G6022"/>
    <mergeCell ref="F6023:G6023"/>
    <mergeCell ref="F6024:G6024"/>
    <mergeCell ref="F6025:G6025"/>
    <mergeCell ref="F6026:G6026"/>
    <mergeCell ref="F6027:G6027"/>
    <mergeCell ref="F6028:G6028"/>
    <mergeCell ref="F6029:G6029"/>
    <mergeCell ref="F6030:G6030"/>
    <mergeCell ref="I6032:J6032"/>
    <mergeCell ref="F6034:G6034"/>
    <mergeCell ref="F6035:G6035"/>
    <mergeCell ref="F6036:G6036"/>
    <mergeCell ref="F5997:G5997"/>
    <mergeCell ref="F5998:G5998"/>
    <mergeCell ref="I6000:J6000"/>
    <mergeCell ref="F6002:G6002"/>
    <mergeCell ref="F6003:G6003"/>
    <mergeCell ref="F6004:G6004"/>
    <mergeCell ref="F6005:G6005"/>
    <mergeCell ref="F6006:G6006"/>
    <mergeCell ref="F6007:G6007"/>
    <mergeCell ref="F6008:G6008"/>
    <mergeCell ref="F6009:G6009"/>
    <mergeCell ref="F6010:G6010"/>
    <mergeCell ref="F6011:G6011"/>
    <mergeCell ref="I6013:J6013"/>
    <mergeCell ref="F6015:G6015"/>
    <mergeCell ref="F6016:G6016"/>
    <mergeCell ref="F6017:G6017"/>
    <mergeCell ref="F6037:G6037"/>
    <mergeCell ref="F6038:G6038"/>
    <mergeCell ref="F6039:G6039"/>
    <mergeCell ref="F6040:G6040"/>
    <mergeCell ref="F6041:G6041"/>
    <mergeCell ref="F6042:G6042"/>
    <mergeCell ref="F6043:G6043"/>
    <mergeCell ref="I6045:J6045"/>
    <mergeCell ref="F6047:G6047"/>
    <mergeCell ref="F6048:G6048"/>
    <mergeCell ref="F6049:G6049"/>
    <mergeCell ref="F6050:G6050"/>
    <mergeCell ref="F6051:G6051"/>
    <mergeCell ref="I6053:J6053"/>
    <mergeCell ref="F6055:G6055"/>
    <mergeCell ref="F6056:G6056"/>
    <mergeCell ref="F6057:G6057"/>
    <mergeCell ref="F6058:G6058"/>
    <mergeCell ref="I6060:J6060"/>
    <mergeCell ref="F6062:G6062"/>
    <mergeCell ref="F6063:G6063"/>
    <mergeCell ref="F6064:G6064"/>
    <mergeCell ref="F6065:G6065"/>
    <mergeCell ref="F6066:G6066"/>
    <mergeCell ref="F6067:G6067"/>
    <mergeCell ref="F6068:G6068"/>
    <mergeCell ref="I6070:J6070"/>
    <mergeCell ref="F6072:G6072"/>
    <mergeCell ref="F6073:G6073"/>
    <mergeCell ref="F6074:G6074"/>
    <mergeCell ref="F6075:G6075"/>
    <mergeCell ref="I6077:J6077"/>
    <mergeCell ref="F6079:G6079"/>
    <mergeCell ref="F6080:G6080"/>
    <mergeCell ref="F6118:G6118"/>
    <mergeCell ref="I6120:J6120"/>
    <mergeCell ref="F6122:G6122"/>
    <mergeCell ref="F6123:G6123"/>
    <mergeCell ref="F6124:G6124"/>
    <mergeCell ref="F6125:G6125"/>
    <mergeCell ref="F6126:G6126"/>
    <mergeCell ref="F6088:G6088"/>
    <mergeCell ref="F6089:G6089"/>
    <mergeCell ref="F6090:G6090"/>
    <mergeCell ref="I6092:J6092"/>
    <mergeCell ref="F6094:G6094"/>
    <mergeCell ref="F6095:G6095"/>
    <mergeCell ref="F6096:G6096"/>
    <mergeCell ref="I6098:J6098"/>
    <mergeCell ref="F6100:G6100"/>
    <mergeCell ref="F6101:G6101"/>
    <mergeCell ref="F6102:G6102"/>
    <mergeCell ref="I6104:J6104"/>
    <mergeCell ref="F6113:G6113"/>
    <mergeCell ref="F6114:G6114"/>
    <mergeCell ref="F6115:G6115"/>
    <mergeCell ref="F6116:G6116"/>
    <mergeCell ref="F6117:G6117"/>
    <mergeCell ref="F6154:G6154"/>
    <mergeCell ref="F6155:G6155"/>
    <mergeCell ref="F6156:G6156"/>
    <mergeCell ref="I6158:J6158"/>
    <mergeCell ref="F6160:G6160"/>
    <mergeCell ref="F6161:G6161"/>
    <mergeCell ref="F6162:G6162"/>
    <mergeCell ref="F6163:G6163"/>
    <mergeCell ref="F6164:G6164"/>
    <mergeCell ref="I6166:J6166"/>
    <mergeCell ref="F6168:G6168"/>
    <mergeCell ref="F6169:G6169"/>
    <mergeCell ref="F6170:G6170"/>
    <mergeCell ref="F6137:G6137"/>
    <mergeCell ref="I6139:J6139"/>
    <mergeCell ref="F6141:G6141"/>
    <mergeCell ref="F6142:G6142"/>
    <mergeCell ref="F6143:G6143"/>
    <mergeCell ref="F6144:G6144"/>
    <mergeCell ref="F6145:G6145"/>
    <mergeCell ref="F6146:G6146"/>
    <mergeCell ref="I6148:J6148"/>
    <mergeCell ref="F6150:G6150"/>
    <mergeCell ref="F6151:G6151"/>
    <mergeCell ref="F6152:G6152"/>
    <mergeCell ref="F6153:G6153"/>
    <mergeCell ref="F6215:G6215"/>
    <mergeCell ref="F6216:G6216"/>
    <mergeCell ref="F6171:G6171"/>
    <mergeCell ref="F6172:G6172"/>
    <mergeCell ref="F6173:G6173"/>
    <mergeCell ref="F6174:G6174"/>
    <mergeCell ref="I6176:J6176"/>
    <mergeCell ref="F6178:G6178"/>
    <mergeCell ref="F6179:G6179"/>
    <mergeCell ref="F6180:G6180"/>
    <mergeCell ref="I6182:J6182"/>
    <mergeCell ref="F6184:G6184"/>
    <mergeCell ref="F6185:G6185"/>
    <mergeCell ref="F6186:G6186"/>
    <mergeCell ref="I6188:J6188"/>
    <mergeCell ref="F6190:G6190"/>
    <mergeCell ref="F6191:G6191"/>
    <mergeCell ref="F6192:G6192"/>
    <mergeCell ref="I6194:J6194"/>
    <mergeCell ref="F6196:G6196"/>
    <mergeCell ref="F6197:G6197"/>
    <mergeCell ref="F6198:G6198"/>
    <mergeCell ref="I6200:J6200"/>
    <mergeCell ref="F6202:G6202"/>
    <mergeCell ref="F6203:G6203"/>
    <mergeCell ref="F6204:G6204"/>
    <mergeCell ref="F6205:G6205"/>
    <mergeCell ref="F6206:G6206"/>
    <mergeCell ref="I6208:J6208"/>
    <mergeCell ref="F6210:G6210"/>
    <mergeCell ref="F6211:G6211"/>
    <mergeCell ref="F6212:G6212"/>
    <mergeCell ref="F6257:G6257"/>
    <mergeCell ref="F6258:G6258"/>
    <mergeCell ref="F6259:G6259"/>
    <mergeCell ref="F6260:G6260"/>
    <mergeCell ref="F6261:G6261"/>
    <mergeCell ref="F6262:G6262"/>
    <mergeCell ref="I6218:J6218"/>
    <mergeCell ref="F6220:G6220"/>
    <mergeCell ref="F6221:G6221"/>
    <mergeCell ref="F6222:G6222"/>
    <mergeCell ref="I6224:J6224"/>
    <mergeCell ref="F6226:G6226"/>
    <mergeCell ref="F6227:G6227"/>
    <mergeCell ref="F6228:G6228"/>
    <mergeCell ref="I6230:J6230"/>
    <mergeCell ref="F6232:G6232"/>
    <mergeCell ref="F6233:G6233"/>
    <mergeCell ref="F6234:G6234"/>
    <mergeCell ref="I6236:J6236"/>
    <mergeCell ref="F6238:G6238"/>
    <mergeCell ref="F6239:G6239"/>
    <mergeCell ref="F6240:G6240"/>
    <mergeCell ref="I6242:J6242"/>
    <mergeCell ref="F6249:G6249"/>
    <mergeCell ref="F6250:G6250"/>
    <mergeCell ref="F6251:G6251"/>
    <mergeCell ref="F6252:G6252"/>
    <mergeCell ref="F6253:G6253"/>
    <mergeCell ref="I6255:J6255"/>
    <mergeCell ref="F6298:G6298"/>
    <mergeCell ref="I6300:J6300"/>
    <mergeCell ref="F6302:G6302"/>
    <mergeCell ref="F6303:G6303"/>
    <mergeCell ref="F6304:G6304"/>
    <mergeCell ref="F6263:G6263"/>
    <mergeCell ref="F6264:G6264"/>
    <mergeCell ref="F6265:G6265"/>
    <mergeCell ref="F6266:G6266"/>
    <mergeCell ref="I6268:J6268"/>
    <mergeCell ref="F6270:G6270"/>
    <mergeCell ref="F6271:G6271"/>
    <mergeCell ref="F6272:G6272"/>
    <mergeCell ref="F6273:G6273"/>
    <mergeCell ref="F6274:G6274"/>
    <mergeCell ref="F6275:G6275"/>
    <mergeCell ref="I6277:J6277"/>
    <mergeCell ref="F6279:G6279"/>
    <mergeCell ref="F6280:G6280"/>
    <mergeCell ref="F6281:G6281"/>
    <mergeCell ref="F6282:G6282"/>
    <mergeCell ref="F6283:G6283"/>
    <mergeCell ref="F6284:G6284"/>
    <mergeCell ref="F6285:G6285"/>
    <mergeCell ref="F6305:G6305"/>
    <mergeCell ref="F6306:G6306"/>
    <mergeCell ref="F6307:G6307"/>
    <mergeCell ref="I6309:J6309"/>
    <mergeCell ref="F6311:G6311"/>
    <mergeCell ref="F6312:G6312"/>
    <mergeCell ref="F6313:G6313"/>
    <mergeCell ref="F6314:G6314"/>
    <mergeCell ref="F6315:G6315"/>
    <mergeCell ref="F6316:G6316"/>
    <mergeCell ref="I6318:J6318"/>
    <mergeCell ref="F6320:G6320"/>
    <mergeCell ref="F6321:G6321"/>
    <mergeCell ref="F6322:G6322"/>
    <mergeCell ref="I6324:J6324"/>
    <mergeCell ref="F6326:G6326"/>
    <mergeCell ref="F6327:G6327"/>
    <mergeCell ref="F6383:G6383"/>
    <mergeCell ref="F6384:G6384"/>
    <mergeCell ref="F6334:G6334"/>
    <mergeCell ref="F6335:G6335"/>
    <mergeCell ref="F6336:G6336"/>
    <mergeCell ref="F6337:G6337"/>
    <mergeCell ref="F6338:G6338"/>
    <mergeCell ref="F6339:G6339"/>
    <mergeCell ref="F6340:G6340"/>
    <mergeCell ref="I6342:J6342"/>
    <mergeCell ref="F6344:G6344"/>
    <mergeCell ref="F6345:G6345"/>
    <mergeCell ref="F6346:G6346"/>
    <mergeCell ref="I6348:J6348"/>
    <mergeCell ref="F6350:G6350"/>
    <mergeCell ref="F6351:G6351"/>
    <mergeCell ref="F6352:G6352"/>
    <mergeCell ref="I6354:J6354"/>
    <mergeCell ref="F6356:G6356"/>
    <mergeCell ref="F6357:G6357"/>
    <mergeCell ref="F6358:G6358"/>
    <mergeCell ref="I6360:J6360"/>
    <mergeCell ref="F6362:G6362"/>
    <mergeCell ref="F6363:G6363"/>
    <mergeCell ref="F6364:G6364"/>
    <mergeCell ref="I6366:J6366"/>
    <mergeCell ref="I1311:J1311"/>
    <mergeCell ref="F1313:G1313"/>
    <mergeCell ref="I6442:J6442"/>
    <mergeCell ref="F6444:G6444"/>
    <mergeCell ref="F6445:G6445"/>
    <mergeCell ref="F6446:G6446"/>
    <mergeCell ref="I6448:J6448"/>
    <mergeCell ref="F1588:G1588"/>
    <mergeCell ref="F1589:G1589"/>
    <mergeCell ref="F1541:G1541"/>
    <mergeCell ref="I1543:J1543"/>
    <mergeCell ref="B1544:K1544"/>
    <mergeCell ref="B1545:K1545"/>
    <mergeCell ref="F1547:G1547"/>
    <mergeCell ref="F1548:G1548"/>
    <mergeCell ref="F1549:G1549"/>
    <mergeCell ref="F1550:G1550"/>
    <mergeCell ref="F1551:G1551"/>
    <mergeCell ref="I1553:J1553"/>
    <mergeCell ref="B1554:K1554"/>
    <mergeCell ref="F1457:G1457"/>
    <mergeCell ref="F1458:G1458"/>
    <mergeCell ref="F6368:G6368"/>
    <mergeCell ref="F6369:G6369"/>
    <mergeCell ref="F6370:G6370"/>
    <mergeCell ref="F6371:G6371"/>
    <mergeCell ref="F6372:G6372"/>
    <mergeCell ref="F6373:G6373"/>
    <mergeCell ref="F6402:G6402"/>
    <mergeCell ref="F6403:G6403"/>
    <mergeCell ref="F6404:G6404"/>
    <mergeCell ref="F6405:G6405"/>
    <mergeCell ref="F6438:G6438"/>
    <mergeCell ref="F6439:G6439"/>
    <mergeCell ref="F6440:G6440"/>
    <mergeCell ref="F6395:G6395"/>
    <mergeCell ref="I6397:J6397"/>
    <mergeCell ref="F6399:G6399"/>
    <mergeCell ref="F6400:G6400"/>
    <mergeCell ref="F6401:G6401"/>
    <mergeCell ref="F6417:G6417"/>
    <mergeCell ref="F6386:G6386"/>
    <mergeCell ref="I6388:J6388"/>
    <mergeCell ref="F6390:G6390"/>
    <mergeCell ref="F6391:G6391"/>
    <mergeCell ref="F6392:G6392"/>
    <mergeCell ref="F6393:G6393"/>
    <mergeCell ref="F6394:G6394"/>
    <mergeCell ref="F1432:G1432"/>
    <mergeCell ref="I1434:J1434"/>
    <mergeCell ref="F6406:G6406"/>
    <mergeCell ref="I6408:J6408"/>
    <mergeCell ref="F6410:G6410"/>
    <mergeCell ref="F6411:G6411"/>
    <mergeCell ref="F6412:G6412"/>
    <mergeCell ref="F6413:G6413"/>
    <mergeCell ref="I6415:J6415"/>
    <mergeCell ref="F6385:G6385"/>
    <mergeCell ref="F6375:G6375"/>
    <mergeCell ref="F6376:G6376"/>
    <mergeCell ref="F6377:G6377"/>
    <mergeCell ref="I6379:J6379"/>
    <mergeCell ref="F6381:G6381"/>
    <mergeCell ref="F6382:G6382"/>
    <mergeCell ref="F6464:G6464"/>
    <mergeCell ref="F6465:G6465"/>
    <mergeCell ref="F6466:G6466"/>
    <mergeCell ref="F6467:G6467"/>
    <mergeCell ref="F6468:G6468"/>
    <mergeCell ref="I6470:J6470"/>
    <mergeCell ref="F6418:G6418"/>
    <mergeCell ref="F6419:G6419"/>
    <mergeCell ref="F6420:G6420"/>
    <mergeCell ref="F6421:G6421"/>
    <mergeCell ref="F6422:G6422"/>
    <mergeCell ref="I6424:J6424"/>
    <mergeCell ref="F6426:G6426"/>
    <mergeCell ref="F6427:G6427"/>
    <mergeCell ref="F6428:G6428"/>
    <mergeCell ref="I6430:J6430"/>
    <mergeCell ref="F6432:G6432"/>
    <mergeCell ref="F6433:G6433"/>
    <mergeCell ref="F6434:G6434"/>
    <mergeCell ref="I6436:J6436"/>
    <mergeCell ref="F6450:G6450"/>
    <mergeCell ref="F6451:G6451"/>
    <mergeCell ref="F6452:G6452"/>
    <mergeCell ref="F6453:G6453"/>
    <mergeCell ref="F6454:G6454"/>
    <mergeCell ref="F6455:G6455"/>
    <mergeCell ref="F6456:G6456"/>
    <mergeCell ref="F6457:G6457"/>
    <mergeCell ref="F6458:G6458"/>
    <mergeCell ref="F6459:G6459"/>
    <mergeCell ref="I6461:J6461"/>
    <mergeCell ref="F6463:G6463"/>
    <mergeCell ref="F524:G524"/>
    <mergeCell ref="F525:G525"/>
    <mergeCell ref="F482:G482"/>
    <mergeCell ref="F483:G483"/>
    <mergeCell ref="F484:G484"/>
    <mergeCell ref="F485:G485"/>
    <mergeCell ref="F486:G486"/>
    <mergeCell ref="F487:G487"/>
    <mergeCell ref="F488:G488"/>
    <mergeCell ref="F669:G669"/>
    <mergeCell ref="F670:G670"/>
    <mergeCell ref="F789:G789"/>
    <mergeCell ref="F790:G790"/>
    <mergeCell ref="F749:G749"/>
    <mergeCell ref="F750:G750"/>
    <mergeCell ref="F751:G751"/>
    <mergeCell ref="F752:G752"/>
    <mergeCell ref="F753:G753"/>
    <mergeCell ref="F754:G754"/>
    <mergeCell ref="F755:G755"/>
    <mergeCell ref="F756:G756"/>
    <mergeCell ref="F757:G757"/>
    <mergeCell ref="F634:G634"/>
    <mergeCell ref="F635:G635"/>
    <mergeCell ref="F566:G566"/>
    <mergeCell ref="F570:G570"/>
    <mergeCell ref="F571:G571"/>
    <mergeCell ref="F572:G572"/>
    <mergeCell ref="F713:G713"/>
    <mergeCell ref="F714:G714"/>
    <mergeCell ref="F759:G759"/>
    <mergeCell ref="F671:G671"/>
    <mergeCell ref="F1528:G1528"/>
    <mergeCell ref="F1529:G1529"/>
    <mergeCell ref="F1530:G1530"/>
    <mergeCell ref="F1801:G1801"/>
    <mergeCell ref="F1802:G1802"/>
    <mergeCell ref="F1716:G1716"/>
    <mergeCell ref="F1717:G1717"/>
    <mergeCell ref="F1667:G1667"/>
    <mergeCell ref="F1668:G1668"/>
    <mergeCell ref="I1670:J1670"/>
    <mergeCell ref="F1672:G1672"/>
    <mergeCell ref="F1673:G1673"/>
    <mergeCell ref="F1674:G1674"/>
    <mergeCell ref="F1675:G1675"/>
    <mergeCell ref="F1676:G1676"/>
    <mergeCell ref="F1677:G1677"/>
    <mergeCell ref="F1678:G1678"/>
    <mergeCell ref="F1679:G1679"/>
    <mergeCell ref="I1681:J1681"/>
    <mergeCell ref="F1683:G1683"/>
    <mergeCell ref="F1751:G1751"/>
    <mergeCell ref="F1752:G1752"/>
    <mergeCell ref="I1754:J1754"/>
    <mergeCell ref="B1755:K1755"/>
    <mergeCell ref="B1756:K1756"/>
    <mergeCell ref="F1758:G1758"/>
    <mergeCell ref="F1759:G1759"/>
    <mergeCell ref="F1760:G1760"/>
    <mergeCell ref="F1761:G1761"/>
    <mergeCell ref="F1762:G1762"/>
    <mergeCell ref="F1763:G1763"/>
    <mergeCell ref="I1765:J1765"/>
    <mergeCell ref="I2053:J2053"/>
    <mergeCell ref="F2055:G2055"/>
    <mergeCell ref="F2148:G2148"/>
    <mergeCell ref="F2149:G2149"/>
    <mergeCell ref="F2150:G2150"/>
    <mergeCell ref="F2151:G2151"/>
    <mergeCell ref="F2152:G2152"/>
    <mergeCell ref="F2153:G2153"/>
    <mergeCell ref="F2154:G2154"/>
    <mergeCell ref="F2155:G2155"/>
    <mergeCell ref="F2106:G2106"/>
    <mergeCell ref="F2107:G2107"/>
    <mergeCell ref="F2108:G2108"/>
    <mergeCell ref="F2109:G2109"/>
    <mergeCell ref="F2110:G2110"/>
    <mergeCell ref="F2111:G2111"/>
    <mergeCell ref="F2087:G2087"/>
    <mergeCell ref="F2088:G2088"/>
    <mergeCell ref="F2089:G2089"/>
    <mergeCell ref="F2090:G2090"/>
    <mergeCell ref="F2091:G2091"/>
    <mergeCell ref="I2093:J2093"/>
    <mergeCell ref="F2095:G2095"/>
    <mergeCell ref="F2096:G2096"/>
    <mergeCell ref="F2097:G2097"/>
    <mergeCell ref="F2098:G2098"/>
    <mergeCell ref="F2099:G2099"/>
    <mergeCell ref="F2100:G2100"/>
    <mergeCell ref="F2101:G2101"/>
    <mergeCell ref="F2102:G2102"/>
    <mergeCell ref="F2103:G2103"/>
    <mergeCell ref="F2104:G2104"/>
    <mergeCell ref="I2011:J2011"/>
    <mergeCell ref="F2013:G2013"/>
    <mergeCell ref="F2349:G2349"/>
    <mergeCell ref="F2350:G2350"/>
    <mergeCell ref="F2600:G2600"/>
    <mergeCell ref="F2601:G2601"/>
    <mergeCell ref="I2603:J2603"/>
    <mergeCell ref="B2604:K2604"/>
    <mergeCell ref="B2605:K2605"/>
    <mergeCell ref="F2607:G2607"/>
    <mergeCell ref="F2608:G2608"/>
    <mergeCell ref="F2609:G2609"/>
    <mergeCell ref="F2610:G2610"/>
    <mergeCell ref="I2687:J2687"/>
    <mergeCell ref="B2688:K2688"/>
    <mergeCell ref="B2689:K2689"/>
    <mergeCell ref="F2691:G2691"/>
    <mergeCell ref="F2611:G2611"/>
    <mergeCell ref="F2612:G2612"/>
    <mergeCell ref="I2614:J2614"/>
    <mergeCell ref="F2616:G2616"/>
    <mergeCell ref="F2617:G2617"/>
    <mergeCell ref="F2618:G2618"/>
    <mergeCell ref="F2619:G2619"/>
    <mergeCell ref="F2620:G2620"/>
    <mergeCell ref="B2580:K2580"/>
    <mergeCell ref="B2581:K2581"/>
    <mergeCell ref="F2583:G2583"/>
    <mergeCell ref="F2584:G2584"/>
    <mergeCell ref="F2585:G2585"/>
    <mergeCell ref="F2586:G2586"/>
    <mergeCell ref="F2539:G2539"/>
    <mergeCell ref="B3276:K3276"/>
    <mergeCell ref="B3277:K3277"/>
    <mergeCell ref="F3279:G3279"/>
    <mergeCell ref="F3233:G3233"/>
    <mergeCell ref="F3234:G3234"/>
    <mergeCell ref="F3235:G3235"/>
    <mergeCell ref="I3237:J3237"/>
    <mergeCell ref="B3238:K3238"/>
    <mergeCell ref="B3239:K3239"/>
    <mergeCell ref="F3241:G3241"/>
    <mergeCell ref="F3242:G3242"/>
    <mergeCell ref="F3243:G3243"/>
    <mergeCell ref="F3189:G3189"/>
    <mergeCell ref="I3191:J3191"/>
    <mergeCell ref="F3193:G3193"/>
    <mergeCell ref="F3194:G3194"/>
    <mergeCell ref="F3195:G3195"/>
    <mergeCell ref="F3196:G3196"/>
    <mergeCell ref="F3244:G3244"/>
    <mergeCell ref="F3245:G3245"/>
    <mergeCell ref="F3246:G3246"/>
    <mergeCell ref="I3248:J3248"/>
    <mergeCell ref="F3250:G3250"/>
    <mergeCell ref="F3251:G3251"/>
    <mergeCell ref="F3252:G3252"/>
    <mergeCell ref="F3253:G3253"/>
    <mergeCell ref="F3212:G3212"/>
    <mergeCell ref="F3213:G3213"/>
    <mergeCell ref="F3214:G3214"/>
    <mergeCell ref="F3215:G3215"/>
    <mergeCell ref="F3216:G3216"/>
    <mergeCell ref="I3218:J3218"/>
    <mergeCell ref="F3627:G3627"/>
    <mergeCell ref="F3628:G3628"/>
    <mergeCell ref="I3630:J3630"/>
    <mergeCell ref="F3632:G3632"/>
    <mergeCell ref="F3633:G3633"/>
    <mergeCell ref="F3634:G3634"/>
    <mergeCell ref="F3635:G3635"/>
    <mergeCell ref="F3596:G3596"/>
    <mergeCell ref="I3598:J3598"/>
    <mergeCell ref="B3599:K3599"/>
    <mergeCell ref="B3600:K3600"/>
    <mergeCell ref="F3602:G3602"/>
    <mergeCell ref="F3603:G3603"/>
    <mergeCell ref="F3604:G3604"/>
    <mergeCell ref="F3605:G3605"/>
    <mergeCell ref="F3606:G3606"/>
    <mergeCell ref="F3607:G3607"/>
    <mergeCell ref="F3608:G3608"/>
    <mergeCell ref="F3609:G3609"/>
    <mergeCell ref="F3610:G3610"/>
    <mergeCell ref="F3611:G3611"/>
    <mergeCell ref="F3612:G3612"/>
    <mergeCell ref="F3613:G3613"/>
    <mergeCell ref="F3614:G3614"/>
    <mergeCell ref="F4324:G4324"/>
    <mergeCell ref="F4325:G4325"/>
    <mergeCell ref="F4263:G4263"/>
    <mergeCell ref="F4264:G4264"/>
    <mergeCell ref="F4265:G4265"/>
    <mergeCell ref="F4266:G4266"/>
    <mergeCell ref="F4267:G4267"/>
    <mergeCell ref="F4268:G4268"/>
    <mergeCell ref="I4270:J4270"/>
    <mergeCell ref="F4272:G4272"/>
    <mergeCell ref="F4273:G4273"/>
    <mergeCell ref="F4274:G4274"/>
    <mergeCell ref="F4275:G4275"/>
    <mergeCell ref="F4276:G4276"/>
    <mergeCell ref="F4277:G4277"/>
    <mergeCell ref="F4305:G4305"/>
    <mergeCell ref="F4306:G4306"/>
    <mergeCell ref="F4307:G4307"/>
    <mergeCell ref="F4308:G4308"/>
    <mergeCell ref="F4309:G4309"/>
    <mergeCell ref="F4310:G4310"/>
    <mergeCell ref="F4311:G4311"/>
    <mergeCell ref="F4312:G4312"/>
    <mergeCell ref="I4314:J4314"/>
    <mergeCell ref="F4316:G4316"/>
    <mergeCell ref="F4317:G4317"/>
    <mergeCell ref="F4318:G4318"/>
    <mergeCell ref="F4319:G4319"/>
    <mergeCell ref="F4320:G4320"/>
    <mergeCell ref="F4321:G4321"/>
    <mergeCell ref="F4322:G4322"/>
    <mergeCell ref="F4323:G4323"/>
    <mergeCell ref="F5043:G5043"/>
    <mergeCell ref="I5045:J5045"/>
    <mergeCell ref="F5265:G5265"/>
    <mergeCell ref="F5266:G5266"/>
    <mergeCell ref="F5267:G5267"/>
    <mergeCell ref="F5268:G5268"/>
    <mergeCell ref="F5269:G5269"/>
    <mergeCell ref="F5270:G5270"/>
    <mergeCell ref="F5271:G5271"/>
    <mergeCell ref="F5272:G5272"/>
    <mergeCell ref="F5548:G5548"/>
    <mergeCell ref="F5456:G5456"/>
    <mergeCell ref="F5457:G5457"/>
    <mergeCell ref="F5458:G5458"/>
    <mergeCell ref="F5459:G5459"/>
    <mergeCell ref="F5460:G5460"/>
    <mergeCell ref="F5461:G5461"/>
    <mergeCell ref="I5463:J5463"/>
    <mergeCell ref="F5465:G5465"/>
    <mergeCell ref="F5466:G5466"/>
    <mergeCell ref="F5467:G5467"/>
    <mergeCell ref="F5408:G5408"/>
    <mergeCell ref="F5409:G5409"/>
    <mergeCell ref="F5410:G5410"/>
    <mergeCell ref="F5411:G5411"/>
    <mergeCell ref="I5413:J5413"/>
    <mergeCell ref="F5519:G5519"/>
    <mergeCell ref="F5520:G5520"/>
    <mergeCell ref="F5369:G5369"/>
    <mergeCell ref="F5370:G5370"/>
    <mergeCell ref="I5522:J5522"/>
    <mergeCell ref="F5524:G5524"/>
    <mergeCell ref="I5817:J5817"/>
    <mergeCell ref="F5768:G5768"/>
    <mergeCell ref="I5770:J5770"/>
    <mergeCell ref="F5772:G5772"/>
    <mergeCell ref="F5773:G5773"/>
    <mergeCell ref="F5774:G5774"/>
    <mergeCell ref="F6018:G6018"/>
    <mergeCell ref="F6019:G6019"/>
    <mergeCell ref="F6020:G6020"/>
    <mergeCell ref="F6374:G6374"/>
    <mergeCell ref="I6287:J6287"/>
    <mergeCell ref="F6289:G6289"/>
    <mergeCell ref="F6290:G6290"/>
    <mergeCell ref="F6291:G6291"/>
    <mergeCell ref="F6292:G6292"/>
    <mergeCell ref="F6293:G6293"/>
    <mergeCell ref="F6294:G6294"/>
    <mergeCell ref="F6295:G6295"/>
    <mergeCell ref="F6296:G6296"/>
    <mergeCell ref="F6297:G6297"/>
    <mergeCell ref="F6244:G6244"/>
    <mergeCell ref="F6245:G6245"/>
    <mergeCell ref="F6246:G6246"/>
    <mergeCell ref="F6247:G6247"/>
    <mergeCell ref="F6248:G6248"/>
    <mergeCell ref="I6332:J6332"/>
    <mergeCell ref="F6213:G6213"/>
    <mergeCell ref="F6214:G6214"/>
    <mergeCell ref="F6127:G6127"/>
    <mergeCell ref="F5991:G5991"/>
    <mergeCell ref="F5992:G5992"/>
    <mergeCell ref="F6128:G6128"/>
    <mergeCell ref="B2:K6"/>
    <mergeCell ref="B18:J18"/>
    <mergeCell ref="F19:G19"/>
    <mergeCell ref="I3851:J3851"/>
    <mergeCell ref="B3852:K3852"/>
    <mergeCell ref="B3853:K3853"/>
    <mergeCell ref="F3855:G3855"/>
    <mergeCell ref="F3856:G3856"/>
    <mergeCell ref="F3857:G3857"/>
    <mergeCell ref="F3858:G3858"/>
    <mergeCell ref="F3859:G3859"/>
    <mergeCell ref="I3861:J3861"/>
    <mergeCell ref="B3862:K3862"/>
    <mergeCell ref="B3863:K3863"/>
    <mergeCell ref="F3865:G3865"/>
    <mergeCell ref="F3829:G3829"/>
    <mergeCell ref="I3831:J3831"/>
    <mergeCell ref="B3832:K3832"/>
    <mergeCell ref="F3468:G3468"/>
    <mergeCell ref="F3469:G3469"/>
    <mergeCell ref="I3471:J3471"/>
    <mergeCell ref="F3473:G3473"/>
    <mergeCell ref="F3474:G3474"/>
    <mergeCell ref="F3475:G3475"/>
    <mergeCell ref="F3476:G3476"/>
    <mergeCell ref="F3477:G3477"/>
    <mergeCell ref="I3799:J3799"/>
    <mergeCell ref="B3800:K3800"/>
    <mergeCell ref="I3702:J3702"/>
    <mergeCell ref="F3704:G3704"/>
    <mergeCell ref="F3705:G3705"/>
    <mergeCell ref="F3706:G3706"/>
    <mergeCell ref="F6328:G6328"/>
    <mergeCell ref="F6329:G6329"/>
    <mergeCell ref="F6330:G6330"/>
    <mergeCell ref="F5860:G5860"/>
    <mergeCell ref="F5861:G5861"/>
    <mergeCell ref="F6132:G6132"/>
    <mergeCell ref="F6133:G6133"/>
    <mergeCell ref="F6134:G6134"/>
    <mergeCell ref="F6135:G6135"/>
    <mergeCell ref="F6136:G6136"/>
    <mergeCell ref="F6081:G6081"/>
    <mergeCell ref="F6082:G6082"/>
    <mergeCell ref="F6083:G6083"/>
    <mergeCell ref="F6084:G6084"/>
    <mergeCell ref="I6086:J6086"/>
    <mergeCell ref="F5978:G5978"/>
    <mergeCell ref="F5979:G5979"/>
    <mergeCell ref="F5980:G5980"/>
    <mergeCell ref="F5981:G5981"/>
    <mergeCell ref="F5982:G5982"/>
    <mergeCell ref="F5983:G5983"/>
    <mergeCell ref="F5984:G5984"/>
    <mergeCell ref="F5985:G5985"/>
    <mergeCell ref="I5987:J5987"/>
    <mergeCell ref="F5989:G5989"/>
    <mergeCell ref="F5990:G5990"/>
    <mergeCell ref="I6130:J6130"/>
    <mergeCell ref="F6106:G6106"/>
    <mergeCell ref="F6107:G6107"/>
    <mergeCell ref="F6108:G6108"/>
    <mergeCell ref="I6110:J6110"/>
    <mergeCell ref="F6112:G6112"/>
    <mergeCell ref="F5953:G5953"/>
    <mergeCell ref="F5954:G5954"/>
    <mergeCell ref="F5892:G5892"/>
    <mergeCell ref="F5893:G5893"/>
    <mergeCell ref="I5895:J5895"/>
    <mergeCell ref="F5897:G5897"/>
    <mergeCell ref="F5898:G5898"/>
    <mergeCell ref="F5899:G5899"/>
    <mergeCell ref="F5900:G5900"/>
    <mergeCell ref="I5902:J5902"/>
    <mergeCell ref="F5904:G5904"/>
    <mergeCell ref="F5905:G5905"/>
    <mergeCell ref="F5906:G5906"/>
    <mergeCell ref="I5851:J5851"/>
    <mergeCell ref="F5853:G5853"/>
    <mergeCell ref="F5854:G5854"/>
    <mergeCell ref="F5855:G5855"/>
    <mergeCell ref="F5856:G5856"/>
    <mergeCell ref="F5857:G5857"/>
    <mergeCell ref="F5858:G5858"/>
    <mergeCell ref="F5859:G5859"/>
    <mergeCell ref="F5907:G5907"/>
    <mergeCell ref="I5909:J5909"/>
    <mergeCell ref="F5911:G5911"/>
    <mergeCell ref="F5912:G5912"/>
    <mergeCell ref="F5913:G5913"/>
    <mergeCell ref="F5914:G5914"/>
    <mergeCell ref="F5871:G5871"/>
    <mergeCell ref="F5872:G5872"/>
    <mergeCell ref="F5873:G5873"/>
    <mergeCell ref="F5874:G5874"/>
    <mergeCell ref="F5875:G5875"/>
    <mergeCell ref="F5815:G5815"/>
    <mergeCell ref="F5188:G5188"/>
    <mergeCell ref="F5189:G5189"/>
    <mergeCell ref="F5655:G5655"/>
    <mergeCell ref="F5656:G5656"/>
    <mergeCell ref="F5594:G5594"/>
    <mergeCell ref="F5595:G5595"/>
    <mergeCell ref="I5597:J5597"/>
    <mergeCell ref="F5599:G5599"/>
    <mergeCell ref="F5600:G5600"/>
    <mergeCell ref="F5601:G5601"/>
    <mergeCell ref="F5602:G5602"/>
    <mergeCell ref="I5501:J5501"/>
    <mergeCell ref="F5503:G5503"/>
    <mergeCell ref="F5504:G5504"/>
    <mergeCell ref="F5505:G5505"/>
    <mergeCell ref="I5507:J5507"/>
    <mergeCell ref="F5509:G5509"/>
    <mergeCell ref="F5510:G5510"/>
    <mergeCell ref="F5511:G5511"/>
    <mergeCell ref="I5513:J5513"/>
    <mergeCell ref="F5515:G5515"/>
    <mergeCell ref="F5516:G5516"/>
    <mergeCell ref="F5517:G5517"/>
    <mergeCell ref="F5568:G5568"/>
    <mergeCell ref="I5604:J5604"/>
    <mergeCell ref="F5606:G5606"/>
    <mergeCell ref="F5607:G5607"/>
    <mergeCell ref="F5608:G5608"/>
    <mergeCell ref="F5609:G5609"/>
    <mergeCell ref="I5611:J5611"/>
    <mergeCell ref="F5613:G5613"/>
    <mergeCell ref="F5153:G5153"/>
    <mergeCell ref="F5154:G5154"/>
    <mergeCell ref="F5089:G5089"/>
    <mergeCell ref="F5090:G5090"/>
    <mergeCell ref="F5091:G5091"/>
    <mergeCell ref="I5093:J5093"/>
    <mergeCell ref="F5095:G5095"/>
    <mergeCell ref="F5096:G5096"/>
    <mergeCell ref="F5097:G5097"/>
    <mergeCell ref="I5099:J5099"/>
    <mergeCell ref="F5101:G5101"/>
    <mergeCell ref="F5239:G5239"/>
    <mergeCell ref="F5327:G5327"/>
    <mergeCell ref="F5328:G5328"/>
    <mergeCell ref="F5329:G5329"/>
    <mergeCell ref="F5330:G5330"/>
    <mergeCell ref="F5331:G5331"/>
    <mergeCell ref="F5326:G5326"/>
    <mergeCell ref="F5221:G5221"/>
    <mergeCell ref="F5286:G5286"/>
    <mergeCell ref="F5287:G5287"/>
    <mergeCell ref="F5288:G5288"/>
    <mergeCell ref="F5289:G5289"/>
    <mergeCell ref="F5290:G5290"/>
    <mergeCell ref="F5291:G5291"/>
    <mergeCell ref="F5292:G5292"/>
    <mergeCell ref="F5293:G5293"/>
    <mergeCell ref="F5294:G5294"/>
    <mergeCell ref="F5295:G5295"/>
    <mergeCell ref="I5297:J5297"/>
    <mergeCell ref="F5299:G5299"/>
    <mergeCell ref="F5300:G5300"/>
    <mergeCell ref="F5155:G5155"/>
    <mergeCell ref="I5157:J5157"/>
    <mergeCell ref="F5159:G5159"/>
    <mergeCell ref="F5112:G5112"/>
    <mergeCell ref="F5113:G5113"/>
    <mergeCell ref="I5115:J5115"/>
    <mergeCell ref="F5117:G5117"/>
    <mergeCell ref="F4946:G4946"/>
    <mergeCell ref="F4947:G4947"/>
    <mergeCell ref="F4885:G4885"/>
    <mergeCell ref="F4886:G4886"/>
    <mergeCell ref="F4887:G4887"/>
    <mergeCell ref="I4889:J4889"/>
    <mergeCell ref="F4891:G4891"/>
    <mergeCell ref="F4892:G4892"/>
    <mergeCell ref="F4893:G4893"/>
    <mergeCell ref="I4895:J4895"/>
    <mergeCell ref="F4897:G4897"/>
    <mergeCell ref="F4898:G4898"/>
    <mergeCell ref="F4899:G4899"/>
    <mergeCell ref="I5136:J5136"/>
    <mergeCell ref="F5138:G5138"/>
    <mergeCell ref="F5139:G5139"/>
    <mergeCell ref="F5140:G5140"/>
    <mergeCell ref="I5142:J5142"/>
    <mergeCell ref="F5144:G5144"/>
    <mergeCell ref="F5145:G5145"/>
    <mergeCell ref="F5146:G5146"/>
    <mergeCell ref="I5148:J5148"/>
    <mergeCell ref="F5150:G5150"/>
    <mergeCell ref="F5151:G5151"/>
    <mergeCell ref="F5152:G5152"/>
    <mergeCell ref="F4785:G4785"/>
    <mergeCell ref="F4786:G4786"/>
    <mergeCell ref="F4726:G4726"/>
    <mergeCell ref="F4653:G4653"/>
    <mergeCell ref="I4655:J4655"/>
    <mergeCell ref="F4657:G4657"/>
    <mergeCell ref="F4658:G4658"/>
    <mergeCell ref="F4659:G4659"/>
    <mergeCell ref="I4661:J4661"/>
    <mergeCell ref="F4663:G4663"/>
    <mergeCell ref="F4664:G4664"/>
    <mergeCell ref="F4665:G4665"/>
    <mergeCell ref="I4667:J4667"/>
    <mergeCell ref="F4856:G4856"/>
    <mergeCell ref="F4857:G4857"/>
    <mergeCell ref="I4813:J4813"/>
    <mergeCell ref="F4815:G4815"/>
    <mergeCell ref="F4816:G4816"/>
    <mergeCell ref="F4817:G4817"/>
    <mergeCell ref="F4818:G4818"/>
    <mergeCell ref="I4820:J4820"/>
    <mergeCell ref="F4822:G4822"/>
    <mergeCell ref="F4823:G4823"/>
    <mergeCell ref="F4824:G4824"/>
    <mergeCell ref="F4825:G4825"/>
    <mergeCell ref="I4827:J4827"/>
    <mergeCell ref="F4846:G4846"/>
    <mergeCell ref="F4847:G4847"/>
    <mergeCell ref="F4848:G4848"/>
    <mergeCell ref="F4849:G4849"/>
    <mergeCell ref="F4854:G4854"/>
    <mergeCell ref="F4855:G4855"/>
    <mergeCell ref="I4577:J4577"/>
    <mergeCell ref="F4579:G4579"/>
    <mergeCell ref="F4618:G4618"/>
    <mergeCell ref="F4619:G4619"/>
    <mergeCell ref="I4728:J4728"/>
    <mergeCell ref="F4730:G4730"/>
    <mergeCell ref="F4731:G4731"/>
    <mergeCell ref="F4732:G4732"/>
    <mergeCell ref="F4733:G4733"/>
    <mergeCell ref="F4734:G4734"/>
    <mergeCell ref="F4497:G4497"/>
    <mergeCell ref="F4498:G4498"/>
    <mergeCell ref="F4448:G4448"/>
    <mergeCell ref="I4450:J4450"/>
    <mergeCell ref="F4408:G4408"/>
    <mergeCell ref="F4409:G4409"/>
    <mergeCell ref="F4410:G4410"/>
    <mergeCell ref="I4412:J4412"/>
    <mergeCell ref="F4414:G4414"/>
    <mergeCell ref="F4415:G4415"/>
    <mergeCell ref="F4416:G4416"/>
    <mergeCell ref="F4417:G4417"/>
    <mergeCell ref="F4418:G4418"/>
    <mergeCell ref="F4419:G4419"/>
    <mergeCell ref="I4679:J4679"/>
    <mergeCell ref="F4681:G4681"/>
    <mergeCell ref="F4682:G4682"/>
    <mergeCell ref="F4683:G4683"/>
    <mergeCell ref="F4684:G4684"/>
    <mergeCell ref="I4686:J4686"/>
    <mergeCell ref="F4688:G4688"/>
    <mergeCell ref="F4689:G4689"/>
    <mergeCell ref="I4327:J4327"/>
    <mergeCell ref="F4329:G4329"/>
    <mergeCell ref="F4330:G4330"/>
    <mergeCell ref="F4331:G4331"/>
    <mergeCell ref="F4332:G4332"/>
    <mergeCell ref="F4333:G4333"/>
    <mergeCell ref="I4335:J4335"/>
    <mergeCell ref="F4337:G4337"/>
    <mergeCell ref="F4338:G4338"/>
    <mergeCell ref="F4339:G4339"/>
    <mergeCell ref="F4340:G4340"/>
    <mergeCell ref="F4341:G4341"/>
    <mergeCell ref="F4342:G4342"/>
    <mergeCell ref="F4343:G4343"/>
    <mergeCell ref="I4345:J4345"/>
    <mergeCell ref="F4368:G4368"/>
    <mergeCell ref="F4369:G4369"/>
    <mergeCell ref="F4225:G4225"/>
    <mergeCell ref="F4226:G4226"/>
    <mergeCell ref="F4177:G4177"/>
    <mergeCell ref="F4178:G4178"/>
    <mergeCell ref="F4179:G4179"/>
    <mergeCell ref="I4181:J4181"/>
    <mergeCell ref="F4183:G4183"/>
    <mergeCell ref="F4184:G4184"/>
    <mergeCell ref="F4185:G4185"/>
    <mergeCell ref="F4064:G4064"/>
    <mergeCell ref="F4065:G4065"/>
    <mergeCell ref="F4066:G4066"/>
    <mergeCell ref="F4067:G4067"/>
    <mergeCell ref="F4068:G4068"/>
    <mergeCell ref="F4069:G4069"/>
    <mergeCell ref="F4070:G4070"/>
    <mergeCell ref="I4072:J4072"/>
    <mergeCell ref="F4074:G4074"/>
    <mergeCell ref="F4075:G4075"/>
    <mergeCell ref="F4076:G4076"/>
    <mergeCell ref="F4077:G4077"/>
    <mergeCell ref="F4078:G4078"/>
    <mergeCell ref="I4080:J4080"/>
    <mergeCell ref="F4137:G4137"/>
    <mergeCell ref="F4138:G4138"/>
    <mergeCell ref="F4139:G4139"/>
    <mergeCell ref="F4140:G4140"/>
    <mergeCell ref="F4186:G4186"/>
    <mergeCell ref="F4187:G4187"/>
    <mergeCell ref="I4189:J4189"/>
    <mergeCell ref="B4190:K4190"/>
    <mergeCell ref="B4191:K4191"/>
    <mergeCell ref="F4026:G4026"/>
    <mergeCell ref="F4027:G4027"/>
    <mergeCell ref="F3936:G3936"/>
    <mergeCell ref="F3937:G3937"/>
    <mergeCell ref="F3938:G3938"/>
    <mergeCell ref="I3940:J3940"/>
    <mergeCell ref="B3941:K3941"/>
    <mergeCell ref="B3942:K3942"/>
    <mergeCell ref="F3944:G3944"/>
    <mergeCell ref="F3945:G3945"/>
    <mergeCell ref="F3946:G3946"/>
    <mergeCell ref="F3947:G3947"/>
    <mergeCell ref="F3948:G3948"/>
    <mergeCell ref="I3950:J3950"/>
    <mergeCell ref="B3951:K3951"/>
    <mergeCell ref="F3866:G3866"/>
    <mergeCell ref="F3867:G3867"/>
    <mergeCell ref="F3868:G3868"/>
    <mergeCell ref="F3869:G3869"/>
    <mergeCell ref="I3871:J3871"/>
    <mergeCell ref="F3895:G3895"/>
    <mergeCell ref="F3896:G3896"/>
    <mergeCell ref="F3978:G3978"/>
    <mergeCell ref="F3979:G3979"/>
    <mergeCell ref="I3981:J3981"/>
    <mergeCell ref="F3983:G3983"/>
    <mergeCell ref="F3984:G3984"/>
    <mergeCell ref="F3985:G3985"/>
    <mergeCell ref="F3986:G3986"/>
    <mergeCell ref="F3987:G3987"/>
    <mergeCell ref="F3988:G3988"/>
    <mergeCell ref="F3989:G3989"/>
    <mergeCell ref="F3762:G3762"/>
    <mergeCell ref="F3763:G3763"/>
    <mergeCell ref="F3519:G3519"/>
    <mergeCell ref="I3521:J3521"/>
    <mergeCell ref="I3479:J3479"/>
    <mergeCell ref="F3481:G3481"/>
    <mergeCell ref="F3426:G3426"/>
    <mergeCell ref="I3428:J3428"/>
    <mergeCell ref="B3429:K3429"/>
    <mergeCell ref="B3430:K3430"/>
    <mergeCell ref="F3432:G3432"/>
    <mergeCell ref="F3433:G3433"/>
    <mergeCell ref="F3434:G3434"/>
    <mergeCell ref="F3382:G3382"/>
    <mergeCell ref="F3383:G3383"/>
    <mergeCell ref="F3384:G3384"/>
    <mergeCell ref="F3385:G3385"/>
    <mergeCell ref="I3387:J3387"/>
    <mergeCell ref="F3564:G3564"/>
    <mergeCell ref="F3565:G3565"/>
    <mergeCell ref="F3659:G3659"/>
    <mergeCell ref="F3660:G3660"/>
    <mergeCell ref="F3615:G3615"/>
    <mergeCell ref="F3616:G3616"/>
    <mergeCell ref="F3617:G3617"/>
    <mergeCell ref="F3618:G3618"/>
    <mergeCell ref="F3619:G3619"/>
    <mergeCell ref="I3621:J3621"/>
    <mergeCell ref="F3623:G3623"/>
    <mergeCell ref="F3624:G3624"/>
    <mergeCell ref="F3625:G3625"/>
    <mergeCell ref="F3626:G3626"/>
    <mergeCell ref="B3327:K3327"/>
    <mergeCell ref="F3329:G3329"/>
    <mergeCell ref="F3482:G3482"/>
    <mergeCell ref="F3483:G3483"/>
    <mergeCell ref="F3484:G3484"/>
    <mergeCell ref="F3485:G3485"/>
    <mergeCell ref="F3486:G3486"/>
    <mergeCell ref="F3487:G3487"/>
    <mergeCell ref="I3489:J3489"/>
    <mergeCell ref="F3060:G3060"/>
    <mergeCell ref="I3062:J3062"/>
    <mergeCell ref="F3015:G3015"/>
    <mergeCell ref="I3017:J3017"/>
    <mergeCell ref="B3018:K3018"/>
    <mergeCell ref="B3019:K3019"/>
    <mergeCell ref="F3021:G3021"/>
    <mergeCell ref="F3022:G3022"/>
    <mergeCell ref="F3023:G3023"/>
    <mergeCell ref="I3146:J3146"/>
    <mergeCell ref="F3148:G3148"/>
    <mergeCell ref="F3105:G3105"/>
    <mergeCell ref="F3106:G3106"/>
    <mergeCell ref="F3107:G3107"/>
    <mergeCell ref="F3108:G3108"/>
    <mergeCell ref="F3109:G3109"/>
    <mergeCell ref="I3111:J3111"/>
    <mergeCell ref="F3113:G3113"/>
    <mergeCell ref="F3114:G3114"/>
    <mergeCell ref="F3115:G3115"/>
    <mergeCell ref="F3116:G3116"/>
    <mergeCell ref="F3117:G3117"/>
    <mergeCell ref="F3118:G3118"/>
    <mergeCell ref="F2986:G2986"/>
    <mergeCell ref="I2988:J2988"/>
    <mergeCell ref="F3024:G3024"/>
    <mergeCell ref="F3025:G3025"/>
    <mergeCell ref="I3027:J3027"/>
    <mergeCell ref="B3028:K3028"/>
    <mergeCell ref="B3029:K3029"/>
    <mergeCell ref="F3031:G3031"/>
    <mergeCell ref="F3032:G3032"/>
    <mergeCell ref="F3033:G3033"/>
    <mergeCell ref="F2919:G2919"/>
    <mergeCell ref="F2920:G2920"/>
    <mergeCell ref="I2859:J2859"/>
    <mergeCell ref="F2861:G2861"/>
    <mergeCell ref="F2862:G2862"/>
    <mergeCell ref="F2863:G2863"/>
    <mergeCell ref="F2864:G2864"/>
    <mergeCell ref="F2865:G2865"/>
    <mergeCell ref="F2866:G2866"/>
    <mergeCell ref="I2868:J2868"/>
    <mergeCell ref="F2870:G2870"/>
    <mergeCell ref="F2871:G2871"/>
    <mergeCell ref="F2872:G2872"/>
    <mergeCell ref="F2873:G2873"/>
    <mergeCell ref="F2874:G2874"/>
    <mergeCell ref="F2875:G2875"/>
    <mergeCell ref="I2877:J2877"/>
    <mergeCell ref="F2879:G2879"/>
    <mergeCell ref="F2880:G2880"/>
    <mergeCell ref="F2990:G2990"/>
    <mergeCell ref="F2991:G2991"/>
    <mergeCell ref="F2946:G2946"/>
    <mergeCell ref="F2816:G2816"/>
    <mergeCell ref="F2751:G2751"/>
    <mergeCell ref="F2752:G2752"/>
    <mergeCell ref="F2753:G2753"/>
    <mergeCell ref="F2754:G2754"/>
    <mergeCell ref="I2756:J2756"/>
    <mergeCell ref="F2758:G2758"/>
    <mergeCell ref="F2759:G2759"/>
    <mergeCell ref="F2760:G2760"/>
    <mergeCell ref="F2761:G2761"/>
    <mergeCell ref="F2762:G2762"/>
    <mergeCell ref="F2763:G2763"/>
    <mergeCell ref="I2765:J2765"/>
    <mergeCell ref="F2767:G2767"/>
    <mergeCell ref="B2643:K2643"/>
    <mergeCell ref="F2645:G2645"/>
    <mergeCell ref="F2646:G2646"/>
    <mergeCell ref="F2647:G2647"/>
    <mergeCell ref="F2648:G2648"/>
    <mergeCell ref="F2649:G2649"/>
    <mergeCell ref="F2650:G2650"/>
    <mergeCell ref="I2652:J2652"/>
    <mergeCell ref="F2654:G2654"/>
    <mergeCell ref="F2655:G2655"/>
    <mergeCell ref="B2814:K2814"/>
    <mergeCell ref="I2773:J2773"/>
    <mergeCell ref="F2775:G2775"/>
    <mergeCell ref="F2776:G2776"/>
    <mergeCell ref="F2777:G2777"/>
    <mergeCell ref="F2778:G2778"/>
    <mergeCell ref="F2779:G2779"/>
    <mergeCell ref="I2781:J2781"/>
    <mergeCell ref="I2548:J2548"/>
    <mergeCell ref="B2500:K2500"/>
    <mergeCell ref="F2502:G2502"/>
    <mergeCell ref="F2503:G2503"/>
    <mergeCell ref="F2504:G2504"/>
    <mergeCell ref="F2505:G2505"/>
    <mergeCell ref="F2459:G2459"/>
    <mergeCell ref="F2460:G2460"/>
    <mergeCell ref="F2461:G2461"/>
    <mergeCell ref="F2462:G2462"/>
    <mergeCell ref="F2463:G2463"/>
    <mergeCell ref="F2464:G2464"/>
    <mergeCell ref="F2465:G2465"/>
    <mergeCell ref="I2467:J2467"/>
    <mergeCell ref="F2469:G2469"/>
    <mergeCell ref="F2470:G2470"/>
    <mergeCell ref="F2471:G2471"/>
    <mergeCell ref="F2472:G2472"/>
    <mergeCell ref="F2473:G2473"/>
    <mergeCell ref="F2506:G2506"/>
    <mergeCell ref="F2507:G2507"/>
    <mergeCell ref="F2508:G2508"/>
    <mergeCell ref="F2509:G2509"/>
    <mergeCell ref="F2510:G2510"/>
    <mergeCell ref="I2512:J2512"/>
    <mergeCell ref="F2514:G2514"/>
    <mergeCell ref="F2515:G2515"/>
    <mergeCell ref="F2516:G2516"/>
    <mergeCell ref="F2517:G2517"/>
    <mergeCell ref="I2519:J2519"/>
    <mergeCell ref="B2520:K2520"/>
    <mergeCell ref="F2480:G2480"/>
    <mergeCell ref="F2432:G2432"/>
    <mergeCell ref="F2433:G2433"/>
    <mergeCell ref="B2378:K2378"/>
    <mergeCell ref="F2380:G2380"/>
    <mergeCell ref="F2381:G2381"/>
    <mergeCell ref="F2382:G2382"/>
    <mergeCell ref="F2383:G2383"/>
    <mergeCell ref="F2384:G2384"/>
    <mergeCell ref="F2385:G2385"/>
    <mergeCell ref="F2386:G2386"/>
    <mergeCell ref="F2387:G2387"/>
    <mergeCell ref="I2389:J2389"/>
    <mergeCell ref="B2390:K2390"/>
    <mergeCell ref="B2391:K2391"/>
    <mergeCell ref="F2393:G2393"/>
    <mergeCell ref="F2394:G2394"/>
    <mergeCell ref="F2395:G2395"/>
    <mergeCell ref="F2396:G2396"/>
    <mergeCell ref="F2397:G2397"/>
    <mergeCell ref="F2295:G2295"/>
    <mergeCell ref="F2294:G2294"/>
    <mergeCell ref="F2232:G2232"/>
    <mergeCell ref="F2233:G2233"/>
    <mergeCell ref="F2234:G2234"/>
    <mergeCell ref="I2236:J2236"/>
    <mergeCell ref="F2238:G2238"/>
    <mergeCell ref="F2239:G2239"/>
    <mergeCell ref="F2240:G2240"/>
    <mergeCell ref="F2241:G2241"/>
    <mergeCell ref="F2242:G2242"/>
    <mergeCell ref="F2243:G2243"/>
    <mergeCell ref="F2190:G2190"/>
    <mergeCell ref="F2191:G2191"/>
    <mergeCell ref="I2113:J2113"/>
    <mergeCell ref="F2115:G2115"/>
    <mergeCell ref="F2116:G2116"/>
    <mergeCell ref="F2117:G2117"/>
    <mergeCell ref="F2118:G2118"/>
    <mergeCell ref="F2119:G2119"/>
    <mergeCell ref="F2120:G2120"/>
    <mergeCell ref="I2122:J2122"/>
    <mergeCell ref="B2123:K2123"/>
    <mergeCell ref="B2124:K2124"/>
    <mergeCell ref="F2126:G2126"/>
    <mergeCell ref="F2253:G2253"/>
    <mergeCell ref="F2254:G2254"/>
    <mergeCell ref="F2255:G2255"/>
    <mergeCell ref="I2257:J2257"/>
    <mergeCell ref="F2259:G2259"/>
    <mergeCell ref="F2260:G2260"/>
    <mergeCell ref="F2261:G2261"/>
    <mergeCell ref="B1958:K1958"/>
    <mergeCell ref="B1959:K1959"/>
    <mergeCell ref="F1879:G1879"/>
    <mergeCell ref="F1880:G1880"/>
    <mergeCell ref="F1881:G1881"/>
    <mergeCell ref="F1882:G1882"/>
    <mergeCell ref="F1883:G1883"/>
    <mergeCell ref="F1884:G1884"/>
    <mergeCell ref="F1885:G1885"/>
    <mergeCell ref="I1887:J1887"/>
    <mergeCell ref="F1889:G1889"/>
    <mergeCell ref="F1890:G1890"/>
    <mergeCell ref="F1891:G1891"/>
    <mergeCell ref="F1892:G1892"/>
    <mergeCell ref="F1893:G1893"/>
    <mergeCell ref="F1894:G1894"/>
    <mergeCell ref="F1837:G1837"/>
    <mergeCell ref="F1838:G1838"/>
    <mergeCell ref="F1839:G1839"/>
    <mergeCell ref="F1840:G1840"/>
    <mergeCell ref="F1841:G1841"/>
    <mergeCell ref="I1843:J1843"/>
    <mergeCell ref="F1845:G1845"/>
    <mergeCell ref="F1900:G1900"/>
    <mergeCell ref="F1901:G1901"/>
    <mergeCell ref="F1902:G1902"/>
    <mergeCell ref="F1903:G1903"/>
    <mergeCell ref="I1905:J1905"/>
    <mergeCell ref="F1907:G1907"/>
    <mergeCell ref="F1908:G1908"/>
    <mergeCell ref="F1909:G1909"/>
    <mergeCell ref="F1910:G1910"/>
    <mergeCell ref="F1640:G1640"/>
    <mergeCell ref="F1641:G1641"/>
    <mergeCell ref="F1684:G1684"/>
    <mergeCell ref="F1685:G1685"/>
    <mergeCell ref="F1686:G1686"/>
    <mergeCell ref="F1687:G1687"/>
    <mergeCell ref="F1271:G1271"/>
    <mergeCell ref="F1377:G1377"/>
    <mergeCell ref="F1378:G1378"/>
    <mergeCell ref="F1379:G1379"/>
    <mergeCell ref="F1380:G1380"/>
    <mergeCell ref="F1381:G1381"/>
    <mergeCell ref="F1382:G1382"/>
    <mergeCell ref="F1383:G1383"/>
    <mergeCell ref="F1384:G1384"/>
    <mergeCell ref="F1385:G1385"/>
    <mergeCell ref="F1386:G1386"/>
    <mergeCell ref="B1389:K1389"/>
    <mergeCell ref="F1340:G1340"/>
    <mergeCell ref="F1341:G1341"/>
    <mergeCell ref="B1555:K1555"/>
    <mergeCell ref="F1557:G1557"/>
    <mergeCell ref="F1558:G1558"/>
    <mergeCell ref="F1559:G1559"/>
    <mergeCell ref="F1560:G1560"/>
    <mergeCell ref="F1561:G1561"/>
    <mergeCell ref="F1520:G1520"/>
    <mergeCell ref="F1521:G1521"/>
    <mergeCell ref="F1522:G1522"/>
    <mergeCell ref="I1524:J1524"/>
    <mergeCell ref="B1525:K1525"/>
    <mergeCell ref="B1526:K1526"/>
    <mergeCell ref="F1142:G1142"/>
    <mergeCell ref="I1144:J1144"/>
    <mergeCell ref="F1098:G1098"/>
    <mergeCell ref="B1101:K1101"/>
    <mergeCell ref="B1102:K1102"/>
    <mergeCell ref="F1104:G1104"/>
    <mergeCell ref="F1105:G1105"/>
    <mergeCell ref="F1106:G1106"/>
    <mergeCell ref="F1234:G1234"/>
    <mergeCell ref="F1235:G1235"/>
    <mergeCell ref="F1184:G1184"/>
    <mergeCell ref="F1185:G1185"/>
    <mergeCell ref="F1333:G1333"/>
    <mergeCell ref="F1334:G1334"/>
    <mergeCell ref="I1336:J1336"/>
    <mergeCell ref="F1338:G1338"/>
    <mergeCell ref="F1339:G1339"/>
    <mergeCell ref="I1100:J1100"/>
    <mergeCell ref="F1270:G1270"/>
    <mergeCell ref="F1247:G1247"/>
    <mergeCell ref="F1248:G1248"/>
    <mergeCell ref="F1249:G1249"/>
    <mergeCell ref="F1250:G1250"/>
    <mergeCell ref="F1251:G1251"/>
    <mergeCell ref="F1252:G1252"/>
    <mergeCell ref="F1253:G1253"/>
    <mergeCell ref="F1254:G1254"/>
    <mergeCell ref="F1255:G1255"/>
    <mergeCell ref="F1256:G1256"/>
    <mergeCell ref="F1257:G1257"/>
    <mergeCell ref="F1258:G1258"/>
    <mergeCell ref="I1260:J1260"/>
    <mergeCell ref="F1262:G1262"/>
    <mergeCell ref="F1263:G1263"/>
    <mergeCell ref="F887:G887"/>
    <mergeCell ref="F888:G888"/>
    <mergeCell ref="F889:G889"/>
    <mergeCell ref="F1044:G1044"/>
    <mergeCell ref="F1045:G1045"/>
    <mergeCell ref="F951:G951"/>
    <mergeCell ref="I953:J953"/>
    <mergeCell ref="F955:G955"/>
    <mergeCell ref="F956:G956"/>
    <mergeCell ref="F957:G957"/>
    <mergeCell ref="F958:G958"/>
    <mergeCell ref="F959:G959"/>
    <mergeCell ref="F960:G960"/>
    <mergeCell ref="F961:G961"/>
    <mergeCell ref="I963:J963"/>
    <mergeCell ref="B964:K964"/>
    <mergeCell ref="B965:K965"/>
    <mergeCell ref="B998:K998"/>
    <mergeCell ref="B999:K999"/>
    <mergeCell ref="F1042:G1042"/>
    <mergeCell ref="F1043:G1043"/>
    <mergeCell ref="F1001:G1001"/>
    <mergeCell ref="F1002:G1002"/>
    <mergeCell ref="F1003:G1003"/>
    <mergeCell ref="F1004:G1004"/>
    <mergeCell ref="F1005:G1005"/>
    <mergeCell ref="F1006:G1006"/>
    <mergeCell ref="I1008:J1008"/>
    <mergeCell ref="B1009:K1009"/>
    <mergeCell ref="B1010:K1010"/>
    <mergeCell ref="F1012:G1012"/>
    <mergeCell ref="F1013:G1013"/>
    <mergeCell ref="F595:G595"/>
    <mergeCell ref="F596:G596"/>
    <mergeCell ref="F597:G597"/>
    <mergeCell ref="F921:G921"/>
    <mergeCell ref="F922:G922"/>
    <mergeCell ref="F871:G871"/>
    <mergeCell ref="I873:J873"/>
    <mergeCell ref="F875:G875"/>
    <mergeCell ref="F876:G876"/>
    <mergeCell ref="F877:G877"/>
    <mergeCell ref="F878:G878"/>
    <mergeCell ref="F879:G879"/>
    <mergeCell ref="F880:G880"/>
    <mergeCell ref="I882:J882"/>
    <mergeCell ref="F829:G829"/>
    <mergeCell ref="F830:G830"/>
    <mergeCell ref="F831:G831"/>
    <mergeCell ref="F832:G832"/>
    <mergeCell ref="F833:G833"/>
    <mergeCell ref="I835:J835"/>
    <mergeCell ref="F837:G837"/>
    <mergeCell ref="F838:G838"/>
    <mergeCell ref="F839:G839"/>
    <mergeCell ref="F840:G840"/>
    <mergeCell ref="F841:G841"/>
    <mergeCell ref="F842:G842"/>
    <mergeCell ref="F843:G843"/>
    <mergeCell ref="F844:G844"/>
    <mergeCell ref="F845:G845"/>
    <mergeCell ref="F884:G884"/>
    <mergeCell ref="F598:G598"/>
    <mergeCell ref="F599:G599"/>
    <mergeCell ref="F600:G600"/>
    <mergeCell ref="F452:G452"/>
    <mergeCell ref="F453:G453"/>
    <mergeCell ref="F356:G356"/>
    <mergeCell ref="F357:G357"/>
    <mergeCell ref="I313:J313"/>
    <mergeCell ref="F315:G315"/>
    <mergeCell ref="F316:G316"/>
    <mergeCell ref="F317:G317"/>
    <mergeCell ref="F318:G318"/>
    <mergeCell ref="F319:G319"/>
    <mergeCell ref="I321:J321"/>
    <mergeCell ref="F270:G270"/>
    <mergeCell ref="F271:G271"/>
    <mergeCell ref="I273:J273"/>
    <mergeCell ref="F275:G275"/>
    <mergeCell ref="F578:G578"/>
    <mergeCell ref="I580:J580"/>
    <mergeCell ref="F582:G582"/>
    <mergeCell ref="I490:J490"/>
    <mergeCell ref="F492:G492"/>
    <mergeCell ref="F493:G493"/>
    <mergeCell ref="F494:G494"/>
    <mergeCell ref="F495:G495"/>
    <mergeCell ref="F587:G587"/>
    <mergeCell ref="F588:G588"/>
    <mergeCell ref="F589:G589"/>
    <mergeCell ref="I591:J591"/>
    <mergeCell ref="F593:G593"/>
    <mergeCell ref="F594:G594"/>
    <mergeCell ref="F241:G241"/>
    <mergeCell ref="I243:J243"/>
    <mergeCell ref="I401:J401"/>
    <mergeCell ref="F403:G403"/>
    <mergeCell ref="F404:G404"/>
    <mergeCell ref="F405:G405"/>
    <mergeCell ref="F161:G161"/>
    <mergeCell ref="I163:J163"/>
    <mergeCell ref="F106:G106"/>
    <mergeCell ref="F107:G107"/>
    <mergeCell ref="F108:G108"/>
    <mergeCell ref="F109:G109"/>
    <mergeCell ref="F110:G110"/>
    <mergeCell ref="F111:G111"/>
    <mergeCell ref="F112:G112"/>
    <mergeCell ref="F113:G113"/>
    <mergeCell ref="F114:G114"/>
    <mergeCell ref="F115:G115"/>
    <mergeCell ref="I117:J117"/>
    <mergeCell ref="F119:G119"/>
    <mergeCell ref="F120:G120"/>
    <mergeCell ref="F121:G121"/>
    <mergeCell ref="F122:G122"/>
    <mergeCell ref="F123:G123"/>
    <mergeCell ref="F124:G124"/>
    <mergeCell ref="F191:G191"/>
    <mergeCell ref="F192:G192"/>
    <mergeCell ref="F398:G398"/>
    <mergeCell ref="F399:G399"/>
    <mergeCell ref="F358:G358"/>
    <mergeCell ref="F359:G359"/>
    <mergeCell ref="I361:J361"/>
  </mergeCells>
  <printOptions horizontalCentered="1"/>
  <pageMargins left="0.70866141732283472" right="0.70866141732283472" top="0.74803149606299213" bottom="0.74803149606299213" header="0.31496062992125984" footer="0.31496062992125984"/>
  <pageSetup paperSize="9" scale="3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B4675-4D46-4DB9-B945-FEFC1EBE6A0E}">
  <sheetPr>
    <tabColor rgb="FFBFBFBF"/>
    <outlinePr summaryBelow="0"/>
    <pageSetUpPr fitToPage="1"/>
  </sheetPr>
  <dimension ref="A1:P593"/>
  <sheetViews>
    <sheetView showGridLines="0" tabSelected="1" zoomScale="70" zoomScaleNormal="70" zoomScaleSheetLayoutView="55" workbookViewId="0">
      <pane ySplit="17" topLeftCell="A18" activePane="bottomLeft" state="frozen"/>
      <selection activeCell="L18" sqref="L18"/>
      <selection pane="bottomLeft" activeCell="L18" sqref="L18"/>
    </sheetView>
  </sheetViews>
  <sheetFormatPr defaultColWidth="12.625" defaultRowHeight="15" customHeight="1" x14ac:dyDescent="0.2"/>
  <cols>
    <col min="1" max="1" width="3.375" style="192" customWidth="1"/>
    <col min="2" max="2" width="10.625" style="192" customWidth="1"/>
    <col min="3" max="3" width="15.25" style="228" customWidth="1"/>
    <col min="4" max="4" width="101.625" style="192" customWidth="1"/>
    <col min="5" max="5" width="28.875" style="192" customWidth="1"/>
    <col min="6" max="6" width="8.5" style="192" customWidth="1"/>
    <col min="7" max="9" width="14.75" style="192" customWidth="1"/>
    <col min="10" max="10" width="16.25" style="192" customWidth="1"/>
    <col min="11" max="11" width="14.5" style="192" customWidth="1"/>
    <col min="12" max="12" width="16" style="192" customWidth="1"/>
    <col min="13" max="15" width="7.625" style="192" customWidth="1"/>
    <col min="16" max="16" width="12.625" style="192" customWidth="1"/>
    <col min="17" max="16384" width="12.625" style="192"/>
  </cols>
  <sheetData>
    <row r="1" spans="1:16" ht="18.75" customHeight="1" x14ac:dyDescent="0.2">
      <c r="A1" s="182"/>
      <c r="B1" s="183"/>
      <c r="C1" s="184"/>
      <c r="D1" s="185"/>
      <c r="E1" s="185"/>
      <c r="F1" s="186"/>
      <c r="G1" s="187"/>
      <c r="H1" s="188"/>
      <c r="I1" s="189"/>
      <c r="J1" s="190"/>
      <c r="K1" s="190"/>
      <c r="L1" s="190"/>
      <c r="M1" s="188"/>
      <c r="N1" s="188"/>
      <c r="O1" s="188"/>
      <c r="P1" s="191"/>
    </row>
    <row r="2" spans="1:16" ht="18.75" customHeight="1" x14ac:dyDescent="0.2">
      <c r="A2" s="182"/>
      <c r="B2" s="434" t="s">
        <v>2402</v>
      </c>
      <c r="C2" s="435"/>
      <c r="D2" s="435"/>
      <c r="E2" s="435"/>
      <c r="F2" s="435"/>
      <c r="G2" s="435"/>
      <c r="H2" s="435"/>
      <c r="I2" s="435"/>
      <c r="J2" s="435"/>
      <c r="K2" s="436"/>
      <c r="L2" s="189"/>
      <c r="M2" s="188"/>
      <c r="N2" s="188"/>
      <c r="O2" s="188"/>
      <c r="P2" s="188"/>
    </row>
    <row r="3" spans="1:16" ht="18.75" customHeight="1" x14ac:dyDescent="0.2">
      <c r="A3" s="182"/>
      <c r="B3" s="437"/>
      <c r="C3" s="438"/>
      <c r="D3" s="438"/>
      <c r="E3" s="438"/>
      <c r="F3" s="438"/>
      <c r="G3" s="438"/>
      <c r="H3" s="438"/>
      <c r="I3" s="438"/>
      <c r="J3" s="438"/>
      <c r="K3" s="439"/>
      <c r="L3" s="189"/>
      <c r="M3" s="188"/>
      <c r="N3" s="188"/>
      <c r="O3" s="188"/>
      <c r="P3" s="188"/>
    </row>
    <row r="4" spans="1:16" ht="18.75" customHeight="1" x14ac:dyDescent="0.2">
      <c r="A4" s="182"/>
      <c r="B4" s="437"/>
      <c r="C4" s="438"/>
      <c r="D4" s="438"/>
      <c r="E4" s="438"/>
      <c r="F4" s="438"/>
      <c r="G4" s="438"/>
      <c r="H4" s="438"/>
      <c r="I4" s="438"/>
      <c r="J4" s="438"/>
      <c r="K4" s="439"/>
      <c r="L4" s="189"/>
      <c r="M4" s="188"/>
      <c r="N4" s="188"/>
      <c r="O4" s="188"/>
      <c r="P4" s="188"/>
    </row>
    <row r="5" spans="1:16" ht="18.75" customHeight="1" x14ac:dyDescent="0.2">
      <c r="A5" s="182"/>
      <c r="B5" s="437"/>
      <c r="C5" s="438"/>
      <c r="D5" s="438"/>
      <c r="E5" s="438"/>
      <c r="F5" s="438"/>
      <c r="G5" s="438"/>
      <c r="H5" s="438"/>
      <c r="I5" s="438"/>
      <c r="J5" s="438"/>
      <c r="K5" s="439"/>
      <c r="L5" s="189"/>
      <c r="M5" s="188"/>
      <c r="N5" s="188"/>
      <c r="O5" s="188"/>
      <c r="P5" s="188"/>
    </row>
    <row r="6" spans="1:16" ht="18.75" customHeight="1" x14ac:dyDescent="0.2">
      <c r="A6" s="182"/>
      <c r="B6" s="440"/>
      <c r="C6" s="441"/>
      <c r="D6" s="441"/>
      <c r="E6" s="441"/>
      <c r="F6" s="441"/>
      <c r="G6" s="441"/>
      <c r="H6" s="441"/>
      <c r="I6" s="441"/>
      <c r="J6" s="441"/>
      <c r="K6" s="442"/>
      <c r="L6" s="189"/>
      <c r="M6" s="188"/>
      <c r="N6" s="188"/>
      <c r="O6" s="188"/>
      <c r="P6" s="188"/>
    </row>
    <row r="7" spans="1:16" ht="15" customHeight="1" x14ac:dyDescent="0.2">
      <c r="A7" s="182"/>
      <c r="B7" s="183"/>
      <c r="C7" s="184"/>
      <c r="D7" s="190"/>
      <c r="E7" s="185"/>
      <c r="F7" s="190"/>
      <c r="G7" s="186"/>
      <c r="H7" s="188"/>
      <c r="I7" s="188"/>
      <c r="J7" s="188"/>
      <c r="K7" s="188"/>
      <c r="L7" s="189"/>
      <c r="M7" s="188"/>
      <c r="N7" s="188"/>
      <c r="O7" s="188"/>
      <c r="P7" s="188"/>
    </row>
    <row r="8" spans="1:16" ht="15" customHeight="1" x14ac:dyDescent="0.2">
      <c r="A8" s="182"/>
      <c r="B8" s="231" t="str">
        <f>RESUMO!B8</f>
        <v>Secretaria da Saúde - Timbó</v>
      </c>
      <c r="C8" s="193"/>
      <c r="D8" s="194"/>
      <c r="E8" s="195"/>
      <c r="F8" s="194"/>
      <c r="G8" s="194" t="s">
        <v>14</v>
      </c>
      <c r="H8" s="196"/>
      <c r="I8" s="6"/>
      <c r="J8" s="196"/>
      <c r="K8" s="197" t="s">
        <v>8</v>
      </c>
      <c r="L8" s="189"/>
      <c r="M8" s="188"/>
      <c r="N8" s="188"/>
      <c r="O8" s="188"/>
      <c r="P8" s="188"/>
    </row>
    <row r="9" spans="1:16" ht="15" customHeight="1" x14ac:dyDescent="0.2">
      <c r="A9" s="182"/>
      <c r="B9" s="56" t="str">
        <f>'DADOS GERAIS'!$B$9</f>
        <v>Unidade Básica de Saúde Porte 3 - Área Construída: 813,73m²</v>
      </c>
      <c r="C9" s="198"/>
      <c r="D9" s="199"/>
      <c r="E9" s="200"/>
      <c r="F9" s="191"/>
      <c r="G9" s="201">
        <f>'DADOS GERAIS'!C20</f>
        <v>0.20814986876099639</v>
      </c>
      <c r="H9" s="200"/>
      <c r="I9" s="110"/>
      <c r="J9" s="200"/>
      <c r="K9" s="59" t="str">
        <f>'DADOS GERAIS'!$C$22</f>
        <v>28/08/2025</v>
      </c>
      <c r="L9" s="189"/>
      <c r="M9" s="188"/>
      <c r="N9" s="188"/>
      <c r="O9" s="188"/>
      <c r="P9" s="188"/>
    </row>
    <row r="10" spans="1:16" ht="15" customHeight="1" x14ac:dyDescent="0.2">
      <c r="A10" s="182"/>
      <c r="B10" s="202" t="str">
        <f>RESUMO!B10</f>
        <v>Localização</v>
      </c>
      <c r="C10" s="198"/>
      <c r="D10" s="199"/>
      <c r="E10" s="200"/>
      <c r="F10" s="191"/>
      <c r="G10" s="201"/>
      <c r="H10" s="200"/>
      <c r="I10" s="110"/>
      <c r="J10" s="200"/>
      <c r="K10" s="59"/>
      <c r="L10" s="189"/>
      <c r="M10" s="188"/>
      <c r="N10" s="188"/>
      <c r="O10" s="188"/>
      <c r="P10" s="188"/>
    </row>
    <row r="11" spans="1:16" ht="15" customHeight="1" x14ac:dyDescent="0.2">
      <c r="A11" s="182"/>
      <c r="B11" s="56" t="s">
        <v>5129</v>
      </c>
      <c r="C11" s="198"/>
      <c r="D11" s="199"/>
      <c r="E11" s="200"/>
      <c r="F11" s="199"/>
      <c r="G11" s="199"/>
      <c r="H11" s="191"/>
      <c r="I11" s="46"/>
      <c r="J11" s="191"/>
      <c r="K11" s="112"/>
      <c r="L11" s="189"/>
      <c r="M11" s="188"/>
      <c r="N11" s="188"/>
      <c r="O11" s="188"/>
      <c r="P11" s="188"/>
    </row>
    <row r="12" spans="1:16" ht="15" customHeight="1" x14ac:dyDescent="0.2">
      <c r="A12" s="182"/>
      <c r="B12" s="202" t="s">
        <v>1</v>
      </c>
      <c r="C12" s="198"/>
      <c r="D12" s="199"/>
      <c r="E12" s="200"/>
      <c r="F12" s="199"/>
      <c r="G12" s="199"/>
      <c r="H12" s="191"/>
      <c r="I12" s="113"/>
      <c r="J12" s="191"/>
      <c r="K12" s="229" t="s">
        <v>9</v>
      </c>
      <c r="L12" s="189"/>
      <c r="M12" s="188"/>
      <c r="N12" s="188"/>
      <c r="O12" s="188"/>
      <c r="P12" s="188"/>
    </row>
    <row r="13" spans="1:16" ht="15" customHeight="1" x14ac:dyDescent="0.2">
      <c r="A13" s="182"/>
      <c r="B13" s="443" t="str">
        <f>'DADOS GERAIS'!B13</f>
        <v>SINAPI (07/2025) - CPOS/CDHU (06/2025) - SBC (08/2025) - ORSE (06/2025) - IOPES (05/2025) - EMOP (07/2025) - SIURB (01/2025)</v>
      </c>
      <c r="C13" s="444"/>
      <c r="D13" s="444"/>
      <c r="E13" s="444"/>
      <c r="F13" s="444"/>
      <c r="G13" s="201"/>
      <c r="H13" s="203"/>
      <c r="I13" s="110"/>
      <c r="J13" s="203"/>
      <c r="K13" s="230" t="str">
        <f>'DADOS GERAIS'!$C$23</f>
        <v>00</v>
      </c>
      <c r="L13" s="189"/>
      <c r="M13" s="188"/>
      <c r="N13" s="188"/>
      <c r="O13" s="188"/>
      <c r="P13" s="188"/>
    </row>
    <row r="14" spans="1:16" ht="15" customHeight="1" x14ac:dyDescent="0.2">
      <c r="A14" s="182"/>
      <c r="B14" s="445"/>
      <c r="C14" s="446"/>
      <c r="D14" s="446"/>
      <c r="E14" s="446"/>
      <c r="F14" s="446"/>
      <c r="G14" s="204"/>
      <c r="H14" s="205"/>
      <c r="I14" s="205"/>
      <c r="J14" s="205"/>
      <c r="K14" s="206"/>
      <c r="L14" s="207"/>
      <c r="M14" s="188"/>
      <c r="N14" s="188"/>
      <c r="O14" s="188"/>
      <c r="P14" s="188"/>
    </row>
    <row r="15" spans="1:16" ht="15" customHeight="1" x14ac:dyDescent="0.2">
      <c r="A15" s="182"/>
      <c r="B15" s="183"/>
      <c r="C15" s="208"/>
      <c r="D15" s="188"/>
      <c r="E15" s="209"/>
      <c r="F15" s="188"/>
      <c r="G15" s="190"/>
      <c r="H15" s="188"/>
      <c r="I15" s="188"/>
      <c r="J15" s="188"/>
      <c r="K15" s="188"/>
      <c r="L15" s="189"/>
      <c r="M15" s="188"/>
      <c r="N15" s="188"/>
      <c r="O15" s="188"/>
      <c r="P15" s="188"/>
    </row>
    <row r="16" spans="1:16" s="214" customFormat="1" ht="30" x14ac:dyDescent="0.2">
      <c r="A16" s="210"/>
      <c r="B16" s="211" t="s">
        <v>24</v>
      </c>
      <c r="C16" s="211" t="s">
        <v>25</v>
      </c>
      <c r="D16" s="211" t="s">
        <v>26</v>
      </c>
      <c r="E16" s="211" t="s">
        <v>917</v>
      </c>
      <c r="F16" s="211" t="s">
        <v>27</v>
      </c>
      <c r="G16" s="211" t="s">
        <v>28</v>
      </c>
      <c r="H16" s="211" t="s">
        <v>2403</v>
      </c>
      <c r="I16" s="211" t="s">
        <v>30</v>
      </c>
      <c r="J16" s="211" t="s">
        <v>31</v>
      </c>
      <c r="K16" s="211" t="s">
        <v>2404</v>
      </c>
      <c r="L16" s="212"/>
      <c r="M16" s="212"/>
      <c r="N16" s="212"/>
      <c r="O16" s="212"/>
      <c r="P16" s="213"/>
    </row>
    <row r="17" spans="1:16" ht="15.75" x14ac:dyDescent="0.2">
      <c r="A17" s="182"/>
      <c r="B17" s="215"/>
      <c r="C17" s="215"/>
      <c r="D17" s="216"/>
      <c r="E17" s="217"/>
      <c r="F17" s="218"/>
      <c r="G17" s="219"/>
      <c r="H17" s="220"/>
      <c r="I17" s="207"/>
      <c r="J17" s="212"/>
      <c r="K17" s="212"/>
      <c r="L17" s="212"/>
      <c r="M17" s="188"/>
      <c r="N17" s="188"/>
      <c r="O17" s="188"/>
      <c r="P17" s="191"/>
    </row>
    <row r="18" spans="1:16" ht="25.5" x14ac:dyDescent="0.2">
      <c r="A18" s="182"/>
      <c r="B18" s="280" t="s">
        <v>201</v>
      </c>
      <c r="C18" s="261" t="s">
        <v>47</v>
      </c>
      <c r="D18" s="261" t="s">
        <v>202</v>
      </c>
      <c r="E18" s="261" t="s">
        <v>3999</v>
      </c>
      <c r="F18" s="279" t="s">
        <v>40</v>
      </c>
      <c r="G18" s="280" t="s">
        <v>3572</v>
      </c>
      <c r="H18" s="280" t="s">
        <v>4154</v>
      </c>
      <c r="I18" s="280" t="s">
        <v>4155</v>
      </c>
      <c r="J18" s="280" t="s">
        <v>4156</v>
      </c>
      <c r="K18" s="280" t="s">
        <v>4156</v>
      </c>
      <c r="L18" s="221"/>
      <c r="M18" s="188"/>
      <c r="N18" s="188"/>
      <c r="O18" s="188"/>
      <c r="P18" s="191"/>
    </row>
    <row r="19" spans="1:16" ht="25.5" x14ac:dyDescent="0.2">
      <c r="A19" s="182"/>
      <c r="B19" s="280" t="s">
        <v>3950</v>
      </c>
      <c r="C19" s="261" t="s">
        <v>47</v>
      </c>
      <c r="D19" s="261" t="s">
        <v>3951</v>
      </c>
      <c r="E19" s="261" t="s">
        <v>3997</v>
      </c>
      <c r="F19" s="279" t="s">
        <v>40</v>
      </c>
      <c r="G19" s="280" t="s">
        <v>3847</v>
      </c>
      <c r="H19" s="280" t="s">
        <v>4157</v>
      </c>
      <c r="I19" s="280" t="s">
        <v>4158</v>
      </c>
      <c r="J19" s="280" t="s">
        <v>4159</v>
      </c>
      <c r="K19" s="280" t="s">
        <v>4160</v>
      </c>
      <c r="L19" s="222"/>
      <c r="M19" s="188"/>
      <c r="N19" s="188"/>
      <c r="O19" s="188"/>
      <c r="P19" s="191"/>
    </row>
    <row r="20" spans="1:16" x14ac:dyDescent="0.2">
      <c r="A20" s="182"/>
      <c r="B20" s="280" t="s">
        <v>67</v>
      </c>
      <c r="C20" s="261" t="s">
        <v>47</v>
      </c>
      <c r="D20" s="261" t="s">
        <v>68</v>
      </c>
      <c r="E20" s="261" t="s">
        <v>3970</v>
      </c>
      <c r="F20" s="279" t="s">
        <v>69</v>
      </c>
      <c r="G20" s="280" t="s">
        <v>3843</v>
      </c>
      <c r="H20" s="280" t="s">
        <v>4161</v>
      </c>
      <c r="I20" s="280" t="s">
        <v>4162</v>
      </c>
      <c r="J20" s="280" t="s">
        <v>4163</v>
      </c>
      <c r="K20" s="280" t="s">
        <v>4164</v>
      </c>
      <c r="L20" s="191"/>
      <c r="M20" s="188"/>
      <c r="N20" s="188"/>
      <c r="O20" s="188"/>
      <c r="P20" s="191"/>
    </row>
    <row r="21" spans="1:16" ht="25.5" x14ac:dyDescent="0.2">
      <c r="A21" s="182"/>
      <c r="B21" s="280" t="s">
        <v>114</v>
      </c>
      <c r="C21" s="261" t="s">
        <v>47</v>
      </c>
      <c r="D21" s="261" t="s">
        <v>115</v>
      </c>
      <c r="E21" s="261" t="s">
        <v>3992</v>
      </c>
      <c r="F21" s="279" t="s">
        <v>60</v>
      </c>
      <c r="G21" s="280" t="s">
        <v>3846</v>
      </c>
      <c r="H21" s="280" t="s">
        <v>4165</v>
      </c>
      <c r="I21" s="280" t="s">
        <v>4166</v>
      </c>
      <c r="J21" s="280" t="s">
        <v>4167</v>
      </c>
      <c r="K21" s="280" t="s">
        <v>4145</v>
      </c>
      <c r="L21" s="191"/>
      <c r="M21" s="188"/>
      <c r="N21" s="188"/>
      <c r="O21" s="188"/>
      <c r="P21" s="191"/>
    </row>
    <row r="22" spans="1:16" ht="25.5" x14ac:dyDescent="0.2">
      <c r="A22" s="182"/>
      <c r="B22" s="280" t="s">
        <v>162</v>
      </c>
      <c r="C22" s="261" t="s">
        <v>73</v>
      </c>
      <c r="D22" s="261" t="s">
        <v>163</v>
      </c>
      <c r="E22" s="261" t="s">
        <v>1038</v>
      </c>
      <c r="F22" s="279" t="s">
        <v>60</v>
      </c>
      <c r="G22" s="280" t="s">
        <v>3844</v>
      </c>
      <c r="H22" s="280" t="s">
        <v>4168</v>
      </c>
      <c r="I22" s="280" t="s">
        <v>4169</v>
      </c>
      <c r="J22" s="280" t="s">
        <v>4167</v>
      </c>
      <c r="K22" s="280" t="s">
        <v>4170</v>
      </c>
      <c r="L22" s="191"/>
      <c r="M22" s="188"/>
      <c r="N22" s="188"/>
      <c r="O22" s="188"/>
      <c r="P22" s="191"/>
    </row>
    <row r="23" spans="1:16" x14ac:dyDescent="0.2">
      <c r="A23" s="182"/>
      <c r="B23" s="280" t="s">
        <v>186</v>
      </c>
      <c r="C23" s="261" t="s">
        <v>73</v>
      </c>
      <c r="D23" s="261" t="s">
        <v>187</v>
      </c>
      <c r="E23" s="261">
        <v>13.01</v>
      </c>
      <c r="F23" s="279" t="s">
        <v>40</v>
      </c>
      <c r="G23" s="280" t="s">
        <v>3570</v>
      </c>
      <c r="H23" s="280" t="s">
        <v>4171</v>
      </c>
      <c r="I23" s="280" t="s">
        <v>4172</v>
      </c>
      <c r="J23" s="280" t="s">
        <v>4173</v>
      </c>
      <c r="K23" s="280" t="s">
        <v>4174</v>
      </c>
      <c r="L23" s="191"/>
      <c r="M23" s="188"/>
      <c r="N23" s="188"/>
      <c r="O23" s="188"/>
      <c r="P23" s="191"/>
    </row>
    <row r="24" spans="1:16" ht="25.5" x14ac:dyDescent="0.2">
      <c r="A24" s="182"/>
      <c r="B24" s="280" t="s">
        <v>335</v>
      </c>
      <c r="C24" s="261" t="s">
        <v>47</v>
      </c>
      <c r="D24" s="261" t="s">
        <v>336</v>
      </c>
      <c r="E24" s="261" t="s">
        <v>4010</v>
      </c>
      <c r="F24" s="279" t="s">
        <v>40</v>
      </c>
      <c r="G24" s="280" t="s">
        <v>3629</v>
      </c>
      <c r="H24" s="280" t="s">
        <v>4175</v>
      </c>
      <c r="I24" s="280" t="s">
        <v>4176</v>
      </c>
      <c r="J24" s="280" t="s">
        <v>4177</v>
      </c>
      <c r="K24" s="280" t="s">
        <v>4178</v>
      </c>
      <c r="L24" s="191"/>
      <c r="M24" s="188"/>
      <c r="N24" s="188"/>
      <c r="O24" s="188"/>
      <c r="P24" s="191"/>
    </row>
    <row r="25" spans="1:16" ht="25.5" x14ac:dyDescent="0.2">
      <c r="A25" s="182"/>
      <c r="B25" s="280" t="s">
        <v>323</v>
      </c>
      <c r="C25" s="261" t="s">
        <v>47</v>
      </c>
      <c r="D25" s="261" t="s">
        <v>324</v>
      </c>
      <c r="E25" s="261" t="s">
        <v>4008</v>
      </c>
      <c r="F25" s="279" t="s">
        <v>40</v>
      </c>
      <c r="G25" s="280" t="s">
        <v>3626</v>
      </c>
      <c r="H25" s="280" t="s">
        <v>4179</v>
      </c>
      <c r="I25" s="280" t="s">
        <v>4180</v>
      </c>
      <c r="J25" s="280" t="s">
        <v>4181</v>
      </c>
      <c r="K25" s="280" t="s">
        <v>4182</v>
      </c>
      <c r="L25" s="191"/>
      <c r="M25" s="188"/>
      <c r="N25" s="188"/>
      <c r="O25" s="188"/>
      <c r="P25" s="191"/>
    </row>
    <row r="26" spans="1:16" ht="38.25" x14ac:dyDescent="0.2">
      <c r="A26" s="182"/>
      <c r="B26" s="280" t="s">
        <v>2405</v>
      </c>
      <c r="C26" s="261" t="s">
        <v>73</v>
      </c>
      <c r="D26" s="261" t="s">
        <v>307</v>
      </c>
      <c r="E26" s="261" t="s">
        <v>1308</v>
      </c>
      <c r="F26" s="279" t="s">
        <v>83</v>
      </c>
      <c r="G26" s="280" t="s">
        <v>3621</v>
      </c>
      <c r="H26" s="280" t="s">
        <v>4183</v>
      </c>
      <c r="I26" s="280" t="s">
        <v>4184</v>
      </c>
      <c r="J26" s="280" t="s">
        <v>4185</v>
      </c>
      <c r="K26" s="280" t="s">
        <v>4186</v>
      </c>
      <c r="L26" s="191"/>
      <c r="M26" s="188"/>
      <c r="N26" s="188"/>
      <c r="O26" s="188"/>
      <c r="P26" s="191"/>
    </row>
    <row r="27" spans="1:16" ht="25.5" x14ac:dyDescent="0.2">
      <c r="A27" s="182"/>
      <c r="B27" s="280" t="s">
        <v>3955</v>
      </c>
      <c r="C27" s="261" t="s">
        <v>47</v>
      </c>
      <c r="D27" s="261" t="s">
        <v>3956</v>
      </c>
      <c r="E27" s="261" t="s">
        <v>3997</v>
      </c>
      <c r="F27" s="279" t="s">
        <v>60</v>
      </c>
      <c r="G27" s="280" t="s">
        <v>3964</v>
      </c>
      <c r="H27" s="280" t="s">
        <v>4187</v>
      </c>
      <c r="I27" s="280" t="s">
        <v>4188</v>
      </c>
      <c r="J27" s="280" t="s">
        <v>4189</v>
      </c>
      <c r="K27" s="280" t="s">
        <v>4122</v>
      </c>
      <c r="L27" s="191"/>
      <c r="M27" s="188"/>
      <c r="N27" s="188"/>
      <c r="O27" s="188"/>
      <c r="P27" s="191"/>
    </row>
    <row r="28" spans="1:16" ht="38.25" x14ac:dyDescent="0.2">
      <c r="A28" s="182"/>
      <c r="B28" s="280" t="s">
        <v>2406</v>
      </c>
      <c r="C28" s="261" t="s">
        <v>73</v>
      </c>
      <c r="D28" s="261" t="s">
        <v>846</v>
      </c>
      <c r="E28" s="261" t="s">
        <v>956</v>
      </c>
      <c r="F28" s="279" t="s">
        <v>97</v>
      </c>
      <c r="G28" s="280" t="s">
        <v>3845</v>
      </c>
      <c r="H28" s="280" t="s">
        <v>4190</v>
      </c>
      <c r="I28" s="280" t="s">
        <v>4191</v>
      </c>
      <c r="J28" s="280" t="s">
        <v>4189</v>
      </c>
      <c r="K28" s="280" t="s">
        <v>4192</v>
      </c>
      <c r="L28" s="191"/>
      <c r="M28" s="188"/>
      <c r="N28" s="188"/>
      <c r="O28" s="188"/>
      <c r="P28" s="191"/>
    </row>
    <row r="29" spans="1:16" ht="25.5" x14ac:dyDescent="0.2">
      <c r="A29" s="182"/>
      <c r="B29" s="280" t="s">
        <v>92</v>
      </c>
      <c r="C29" s="261" t="s">
        <v>47</v>
      </c>
      <c r="D29" s="261" t="s">
        <v>93</v>
      </c>
      <c r="E29" s="261" t="s">
        <v>3992</v>
      </c>
      <c r="F29" s="279" t="s">
        <v>40</v>
      </c>
      <c r="G29" s="280" t="s">
        <v>3848</v>
      </c>
      <c r="H29" s="280" t="s">
        <v>4193</v>
      </c>
      <c r="I29" s="280" t="s">
        <v>4194</v>
      </c>
      <c r="J29" s="280" t="s">
        <v>4108</v>
      </c>
      <c r="K29" s="280" t="s">
        <v>4195</v>
      </c>
      <c r="L29" s="191"/>
      <c r="M29" s="188"/>
      <c r="N29" s="188"/>
      <c r="O29" s="188"/>
      <c r="P29" s="191"/>
    </row>
    <row r="30" spans="1:16" ht="38.25" x14ac:dyDescent="0.2">
      <c r="A30" s="182"/>
      <c r="B30" s="280" t="s">
        <v>218</v>
      </c>
      <c r="C30" s="261" t="s">
        <v>73</v>
      </c>
      <c r="D30" s="261" t="s">
        <v>219</v>
      </c>
      <c r="E30" s="261" t="s">
        <v>1182</v>
      </c>
      <c r="F30" s="279" t="s">
        <v>40</v>
      </c>
      <c r="G30" s="280" t="s">
        <v>3578</v>
      </c>
      <c r="H30" s="280" t="s">
        <v>4196</v>
      </c>
      <c r="I30" s="280" t="s">
        <v>4197</v>
      </c>
      <c r="J30" s="280" t="s">
        <v>4198</v>
      </c>
      <c r="K30" s="280" t="s">
        <v>4199</v>
      </c>
      <c r="L30" s="191"/>
      <c r="M30" s="188"/>
      <c r="N30" s="188"/>
      <c r="O30" s="188"/>
      <c r="P30" s="191"/>
    </row>
    <row r="31" spans="1:16" x14ac:dyDescent="0.2">
      <c r="A31" s="182"/>
      <c r="B31" s="280" t="s">
        <v>353</v>
      </c>
      <c r="C31" s="261" t="s">
        <v>47</v>
      </c>
      <c r="D31" s="261" t="s">
        <v>354</v>
      </c>
      <c r="E31" s="261" t="s">
        <v>4011</v>
      </c>
      <c r="F31" s="279" t="s">
        <v>40</v>
      </c>
      <c r="G31" s="280" t="s">
        <v>3849</v>
      </c>
      <c r="H31" s="280" t="s">
        <v>4200</v>
      </c>
      <c r="I31" s="280" t="s">
        <v>4201</v>
      </c>
      <c r="J31" s="280" t="s">
        <v>4198</v>
      </c>
      <c r="K31" s="280" t="s">
        <v>4202</v>
      </c>
      <c r="L31" s="191"/>
      <c r="M31" s="188"/>
      <c r="N31" s="188"/>
      <c r="O31" s="188"/>
      <c r="P31" s="191"/>
    </row>
    <row r="32" spans="1:16" x14ac:dyDescent="0.2">
      <c r="A32" s="182"/>
      <c r="B32" s="280" t="s">
        <v>2429</v>
      </c>
      <c r="C32" s="261" t="s">
        <v>73</v>
      </c>
      <c r="D32" s="261" t="s">
        <v>44</v>
      </c>
      <c r="E32" s="261" t="s">
        <v>1032</v>
      </c>
      <c r="F32" s="279" t="s">
        <v>40</v>
      </c>
      <c r="G32" s="280" t="s">
        <v>3167</v>
      </c>
      <c r="H32" s="280" t="s">
        <v>4203</v>
      </c>
      <c r="I32" s="280" t="s">
        <v>4204</v>
      </c>
      <c r="J32" s="280" t="s">
        <v>4109</v>
      </c>
      <c r="K32" s="280" t="s">
        <v>4205</v>
      </c>
      <c r="L32" s="191"/>
      <c r="M32" s="188"/>
      <c r="N32" s="188"/>
      <c r="O32" s="188"/>
      <c r="P32" s="191"/>
    </row>
    <row r="33" spans="1:16" ht="38.25" x14ac:dyDescent="0.2">
      <c r="A33" s="182"/>
      <c r="B33" s="280" t="s">
        <v>77</v>
      </c>
      <c r="C33" s="261" t="s">
        <v>73</v>
      </c>
      <c r="D33" s="261" t="s">
        <v>78</v>
      </c>
      <c r="E33" s="261" t="s">
        <v>1065</v>
      </c>
      <c r="F33" s="279" t="s">
        <v>79</v>
      </c>
      <c r="G33" s="280" t="s">
        <v>3532</v>
      </c>
      <c r="H33" s="280" t="s">
        <v>4206</v>
      </c>
      <c r="I33" s="280" t="s">
        <v>4207</v>
      </c>
      <c r="J33" s="280" t="s">
        <v>4208</v>
      </c>
      <c r="K33" s="280" t="s">
        <v>4209</v>
      </c>
      <c r="L33" s="191"/>
      <c r="M33" s="188"/>
      <c r="N33" s="188"/>
      <c r="O33" s="188"/>
      <c r="P33" s="191"/>
    </row>
    <row r="34" spans="1:16" ht="25.5" x14ac:dyDescent="0.2">
      <c r="A34" s="182"/>
      <c r="B34" s="280" t="s">
        <v>2994</v>
      </c>
      <c r="C34" s="261" t="s">
        <v>47</v>
      </c>
      <c r="D34" s="261" t="s">
        <v>2995</v>
      </c>
      <c r="E34" s="261" t="s">
        <v>4010</v>
      </c>
      <c r="F34" s="279" t="s">
        <v>60</v>
      </c>
      <c r="G34" s="280" t="s">
        <v>3633</v>
      </c>
      <c r="H34" s="280" t="s">
        <v>4210</v>
      </c>
      <c r="I34" s="280" t="s">
        <v>4211</v>
      </c>
      <c r="J34" s="280" t="s">
        <v>4212</v>
      </c>
      <c r="K34" s="280" t="s">
        <v>4213</v>
      </c>
      <c r="L34" s="191"/>
      <c r="M34" s="188"/>
      <c r="N34" s="188"/>
      <c r="O34" s="188"/>
      <c r="P34" s="191"/>
    </row>
    <row r="35" spans="1:16" ht="25.5" x14ac:dyDescent="0.2">
      <c r="A35" s="182"/>
      <c r="B35" s="280" t="s">
        <v>2407</v>
      </c>
      <c r="C35" s="261" t="s">
        <v>73</v>
      </c>
      <c r="D35" s="261" t="s">
        <v>584</v>
      </c>
      <c r="E35" s="261" t="s">
        <v>952</v>
      </c>
      <c r="F35" s="279" t="s">
        <v>83</v>
      </c>
      <c r="G35" s="280" t="s">
        <v>3850</v>
      </c>
      <c r="H35" s="280" t="s">
        <v>4214</v>
      </c>
      <c r="I35" s="280" t="s">
        <v>4215</v>
      </c>
      <c r="J35" s="280" t="s">
        <v>4111</v>
      </c>
      <c r="K35" s="280" t="s">
        <v>4216</v>
      </c>
      <c r="L35" s="191"/>
      <c r="M35" s="188"/>
      <c r="N35" s="188"/>
      <c r="O35" s="188"/>
      <c r="P35" s="191"/>
    </row>
    <row r="36" spans="1:16" x14ac:dyDescent="0.2">
      <c r="A36" s="182"/>
      <c r="B36" s="280" t="s">
        <v>2588</v>
      </c>
      <c r="C36" s="261" t="s">
        <v>73</v>
      </c>
      <c r="D36" s="261" t="s">
        <v>2589</v>
      </c>
      <c r="E36" s="261" t="s">
        <v>1374</v>
      </c>
      <c r="F36" s="279" t="s">
        <v>40</v>
      </c>
      <c r="G36" s="280" t="s">
        <v>3630</v>
      </c>
      <c r="H36" s="280" t="s">
        <v>4217</v>
      </c>
      <c r="I36" s="280" t="s">
        <v>4218</v>
      </c>
      <c r="J36" s="280" t="s">
        <v>4111</v>
      </c>
      <c r="K36" s="280" t="s">
        <v>4219</v>
      </c>
      <c r="L36" s="191"/>
      <c r="M36" s="188"/>
      <c r="N36" s="188"/>
      <c r="O36" s="188"/>
      <c r="P36" s="191"/>
    </row>
    <row r="37" spans="1:16" ht="25.5" x14ac:dyDescent="0.2">
      <c r="A37" s="182"/>
      <c r="B37" s="280" t="s">
        <v>2477</v>
      </c>
      <c r="C37" s="261" t="s">
        <v>73</v>
      </c>
      <c r="D37" s="261" t="s">
        <v>2478</v>
      </c>
      <c r="E37" s="261" t="s">
        <v>1182</v>
      </c>
      <c r="F37" s="279" t="s">
        <v>40</v>
      </c>
      <c r="G37" s="280" t="s">
        <v>3573</v>
      </c>
      <c r="H37" s="280" t="s">
        <v>4220</v>
      </c>
      <c r="I37" s="280" t="s">
        <v>4221</v>
      </c>
      <c r="J37" s="280" t="s">
        <v>4222</v>
      </c>
      <c r="K37" s="280" t="s">
        <v>4223</v>
      </c>
      <c r="L37" s="191"/>
      <c r="M37" s="188"/>
      <c r="N37" s="188"/>
      <c r="O37" s="188"/>
      <c r="P37" s="191"/>
    </row>
    <row r="38" spans="1:16" x14ac:dyDescent="0.2">
      <c r="A38" s="182"/>
      <c r="B38" s="280" t="s">
        <v>62</v>
      </c>
      <c r="C38" s="261" t="s">
        <v>47</v>
      </c>
      <c r="D38" s="261" t="s">
        <v>63</v>
      </c>
      <c r="E38" s="261" t="s">
        <v>3984</v>
      </c>
      <c r="F38" s="279" t="s">
        <v>40</v>
      </c>
      <c r="G38" s="280" t="s">
        <v>3851</v>
      </c>
      <c r="H38" s="280" t="s">
        <v>4224</v>
      </c>
      <c r="I38" s="280" t="s">
        <v>4225</v>
      </c>
      <c r="J38" s="280" t="s">
        <v>4226</v>
      </c>
      <c r="K38" s="280" t="s">
        <v>3080</v>
      </c>
      <c r="L38" s="191"/>
      <c r="M38" s="188"/>
      <c r="N38" s="188"/>
      <c r="O38" s="188"/>
      <c r="P38" s="191"/>
    </row>
    <row r="39" spans="1:16" ht="25.5" x14ac:dyDescent="0.2">
      <c r="A39" s="182"/>
      <c r="B39" s="280" t="s">
        <v>122</v>
      </c>
      <c r="C39" s="261" t="s">
        <v>47</v>
      </c>
      <c r="D39" s="261" t="s">
        <v>123</v>
      </c>
      <c r="E39" s="261" t="s">
        <v>3996</v>
      </c>
      <c r="F39" s="279" t="s">
        <v>40</v>
      </c>
      <c r="G39" s="280" t="s">
        <v>3848</v>
      </c>
      <c r="H39" s="280" t="s">
        <v>4227</v>
      </c>
      <c r="I39" s="280" t="s">
        <v>4228</v>
      </c>
      <c r="J39" s="280" t="s">
        <v>4080</v>
      </c>
      <c r="K39" s="280" t="s">
        <v>4229</v>
      </c>
      <c r="L39" s="191"/>
      <c r="M39" s="188"/>
      <c r="N39" s="188"/>
      <c r="O39" s="188"/>
      <c r="P39" s="191"/>
    </row>
    <row r="40" spans="1:16" ht="25.5" x14ac:dyDescent="0.2">
      <c r="A40" s="182"/>
      <c r="B40" s="280" t="s">
        <v>130</v>
      </c>
      <c r="C40" s="261" t="s">
        <v>47</v>
      </c>
      <c r="D40" s="261" t="s">
        <v>131</v>
      </c>
      <c r="E40" s="261" t="s">
        <v>3997</v>
      </c>
      <c r="F40" s="279" t="s">
        <v>40</v>
      </c>
      <c r="G40" s="280" t="s">
        <v>3855</v>
      </c>
      <c r="H40" s="280" t="s">
        <v>4230</v>
      </c>
      <c r="I40" s="280" t="s">
        <v>4231</v>
      </c>
      <c r="J40" s="280" t="s">
        <v>4081</v>
      </c>
      <c r="K40" s="280" t="s">
        <v>4113</v>
      </c>
      <c r="L40" s="191"/>
      <c r="M40" s="188"/>
      <c r="N40" s="188"/>
      <c r="O40" s="188"/>
      <c r="P40" s="191"/>
    </row>
    <row r="41" spans="1:16" ht="38.25" x14ac:dyDescent="0.2">
      <c r="A41" s="182"/>
      <c r="B41" s="280" t="s">
        <v>291</v>
      </c>
      <c r="C41" s="261" t="s">
        <v>47</v>
      </c>
      <c r="D41" s="261" t="s">
        <v>2474</v>
      </c>
      <c r="E41" s="261" t="s">
        <v>4006</v>
      </c>
      <c r="F41" s="279" t="s">
        <v>40</v>
      </c>
      <c r="G41" s="280" t="s">
        <v>3618</v>
      </c>
      <c r="H41" s="280" t="s">
        <v>4232</v>
      </c>
      <c r="I41" s="280" t="s">
        <v>4233</v>
      </c>
      <c r="J41" s="280" t="s">
        <v>4081</v>
      </c>
      <c r="K41" s="280" t="s">
        <v>4114</v>
      </c>
      <c r="L41" s="191"/>
      <c r="M41" s="188"/>
      <c r="N41" s="188"/>
      <c r="O41" s="188"/>
      <c r="P41" s="191"/>
    </row>
    <row r="42" spans="1:16" ht="25.5" x14ac:dyDescent="0.2">
      <c r="A42" s="182"/>
      <c r="B42" s="280" t="s">
        <v>2443</v>
      </c>
      <c r="C42" s="261" t="s">
        <v>73</v>
      </c>
      <c r="D42" s="261" t="s">
        <v>59</v>
      </c>
      <c r="E42" s="261" t="s">
        <v>1032</v>
      </c>
      <c r="F42" s="279" t="s">
        <v>60</v>
      </c>
      <c r="G42" s="280" t="s">
        <v>3852</v>
      </c>
      <c r="H42" s="280" t="s">
        <v>4234</v>
      </c>
      <c r="I42" s="280" t="s">
        <v>4235</v>
      </c>
      <c r="J42" s="280" t="s">
        <v>4236</v>
      </c>
      <c r="K42" s="280" t="s">
        <v>4237</v>
      </c>
      <c r="L42" s="191"/>
      <c r="M42" s="188"/>
      <c r="N42" s="188"/>
      <c r="O42" s="188"/>
      <c r="P42" s="191"/>
    </row>
    <row r="43" spans="1:16" ht="38.25" x14ac:dyDescent="0.2">
      <c r="A43" s="182"/>
      <c r="B43" s="280" t="s">
        <v>232</v>
      </c>
      <c r="C43" s="261" t="s">
        <v>47</v>
      </c>
      <c r="D43" s="261" t="s">
        <v>233</v>
      </c>
      <c r="E43" s="261" t="s">
        <v>3973</v>
      </c>
      <c r="F43" s="279" t="s">
        <v>40</v>
      </c>
      <c r="G43" s="280" t="s">
        <v>3591</v>
      </c>
      <c r="H43" s="280" t="s">
        <v>4238</v>
      </c>
      <c r="I43" s="280" t="s">
        <v>4239</v>
      </c>
      <c r="J43" s="280" t="s">
        <v>975</v>
      </c>
      <c r="K43" s="280" t="s">
        <v>4115</v>
      </c>
      <c r="L43" s="191"/>
      <c r="M43" s="188"/>
      <c r="N43" s="188"/>
      <c r="O43" s="188"/>
      <c r="P43" s="191"/>
    </row>
    <row r="44" spans="1:16" ht="25.5" x14ac:dyDescent="0.2">
      <c r="A44" s="182"/>
      <c r="B44" s="280" t="s">
        <v>235</v>
      </c>
      <c r="C44" s="261" t="s">
        <v>47</v>
      </c>
      <c r="D44" s="261" t="s">
        <v>236</v>
      </c>
      <c r="E44" s="261" t="s">
        <v>3973</v>
      </c>
      <c r="F44" s="279" t="s">
        <v>40</v>
      </c>
      <c r="G44" s="280" t="s">
        <v>3591</v>
      </c>
      <c r="H44" s="280" t="s">
        <v>4240</v>
      </c>
      <c r="I44" s="280" t="s">
        <v>4241</v>
      </c>
      <c r="J44" s="280" t="s">
        <v>4242</v>
      </c>
      <c r="K44" s="280" t="s">
        <v>4243</v>
      </c>
      <c r="L44" s="191"/>
      <c r="M44" s="188"/>
      <c r="N44" s="188"/>
      <c r="O44" s="188"/>
      <c r="P44" s="191"/>
    </row>
    <row r="45" spans="1:16" ht="38.25" x14ac:dyDescent="0.2">
      <c r="A45" s="182"/>
      <c r="B45" s="280" t="s">
        <v>769</v>
      </c>
      <c r="C45" s="261" t="s">
        <v>47</v>
      </c>
      <c r="D45" s="261" t="s">
        <v>770</v>
      </c>
      <c r="E45" s="261" t="s">
        <v>3978</v>
      </c>
      <c r="F45" s="279" t="s">
        <v>83</v>
      </c>
      <c r="G45" s="280" t="s">
        <v>3853</v>
      </c>
      <c r="H45" s="280" t="s">
        <v>4244</v>
      </c>
      <c r="I45" s="280" t="s">
        <v>4245</v>
      </c>
      <c r="J45" s="280" t="s">
        <v>4246</v>
      </c>
      <c r="K45" s="280" t="s">
        <v>4247</v>
      </c>
      <c r="L45" s="191"/>
      <c r="M45" s="188"/>
      <c r="N45" s="188"/>
      <c r="O45" s="188"/>
      <c r="P45" s="191"/>
    </row>
    <row r="46" spans="1:16" ht="25.5" x14ac:dyDescent="0.2">
      <c r="A46" s="182"/>
      <c r="B46" s="280" t="s">
        <v>240</v>
      </c>
      <c r="C46" s="261" t="s">
        <v>47</v>
      </c>
      <c r="D46" s="261" t="s">
        <v>241</v>
      </c>
      <c r="E46" s="261" t="s">
        <v>3971</v>
      </c>
      <c r="F46" s="279" t="s">
        <v>40</v>
      </c>
      <c r="G46" s="280" t="s">
        <v>3591</v>
      </c>
      <c r="H46" s="280" t="s">
        <v>4248</v>
      </c>
      <c r="I46" s="280" t="s">
        <v>4249</v>
      </c>
      <c r="J46" s="280" t="s">
        <v>4246</v>
      </c>
      <c r="K46" s="280" t="s">
        <v>4250</v>
      </c>
      <c r="L46" s="191"/>
      <c r="M46" s="188"/>
      <c r="N46" s="188"/>
      <c r="O46" s="188"/>
      <c r="P46" s="191"/>
    </row>
    <row r="47" spans="1:16" x14ac:dyDescent="0.2">
      <c r="A47" s="182"/>
      <c r="B47" s="280" t="s">
        <v>2422</v>
      </c>
      <c r="C47" s="261" t="s">
        <v>73</v>
      </c>
      <c r="D47" s="261" t="s">
        <v>2423</v>
      </c>
      <c r="E47" s="261" t="s">
        <v>1032</v>
      </c>
      <c r="F47" s="279" t="s">
        <v>2424</v>
      </c>
      <c r="G47" s="280" t="s">
        <v>2495</v>
      </c>
      <c r="H47" s="280" t="s">
        <v>4251</v>
      </c>
      <c r="I47" s="280" t="s">
        <v>4252</v>
      </c>
      <c r="J47" s="280" t="s">
        <v>4253</v>
      </c>
      <c r="K47" s="280" t="s">
        <v>4254</v>
      </c>
      <c r="L47" s="191"/>
      <c r="M47" s="188"/>
      <c r="N47" s="188"/>
      <c r="O47" s="191"/>
      <c r="P47" s="191"/>
    </row>
    <row r="48" spans="1:16" ht="38.25" x14ac:dyDescent="0.2">
      <c r="A48" s="182"/>
      <c r="B48" s="280" t="s">
        <v>693</v>
      </c>
      <c r="C48" s="261" t="s">
        <v>47</v>
      </c>
      <c r="D48" s="261" t="s">
        <v>694</v>
      </c>
      <c r="E48" s="261" t="s">
        <v>3978</v>
      </c>
      <c r="F48" s="279" t="s">
        <v>83</v>
      </c>
      <c r="G48" s="280" t="s">
        <v>3854</v>
      </c>
      <c r="H48" s="280" t="s">
        <v>4255</v>
      </c>
      <c r="I48" s="280" t="s">
        <v>4256</v>
      </c>
      <c r="J48" s="280" t="s">
        <v>4257</v>
      </c>
      <c r="K48" s="280" t="s">
        <v>4258</v>
      </c>
      <c r="L48" s="191"/>
      <c r="M48" s="188"/>
      <c r="N48" s="188"/>
      <c r="O48" s="191"/>
      <c r="P48" s="191"/>
    </row>
    <row r="49" spans="1:16" ht="38.25" x14ac:dyDescent="0.2">
      <c r="A49" s="182"/>
      <c r="B49" s="280" t="s">
        <v>266</v>
      </c>
      <c r="C49" s="261" t="s">
        <v>47</v>
      </c>
      <c r="D49" s="261" t="s">
        <v>267</v>
      </c>
      <c r="E49" s="261" t="s">
        <v>4005</v>
      </c>
      <c r="F49" s="279" t="s">
        <v>49</v>
      </c>
      <c r="G49" s="280" t="s">
        <v>3171</v>
      </c>
      <c r="H49" s="280" t="s">
        <v>4259</v>
      </c>
      <c r="I49" s="280" t="s">
        <v>4260</v>
      </c>
      <c r="J49" s="280" t="s">
        <v>4261</v>
      </c>
      <c r="K49" s="280" t="s">
        <v>4262</v>
      </c>
      <c r="L49" s="191"/>
      <c r="M49" s="188"/>
      <c r="N49" s="188"/>
      <c r="O49" s="191"/>
      <c r="P49" s="191"/>
    </row>
    <row r="50" spans="1:16" ht="25.5" x14ac:dyDescent="0.2">
      <c r="A50" s="182"/>
      <c r="B50" s="280" t="s">
        <v>102</v>
      </c>
      <c r="C50" s="261" t="s">
        <v>47</v>
      </c>
      <c r="D50" s="261" t="s">
        <v>103</v>
      </c>
      <c r="E50" s="261" t="s">
        <v>3992</v>
      </c>
      <c r="F50" s="279" t="s">
        <v>97</v>
      </c>
      <c r="G50" s="280" t="s">
        <v>3856</v>
      </c>
      <c r="H50" s="280" t="s">
        <v>4263</v>
      </c>
      <c r="I50" s="280" t="s">
        <v>4264</v>
      </c>
      <c r="J50" s="280" t="s">
        <v>4261</v>
      </c>
      <c r="K50" s="280" t="s">
        <v>4265</v>
      </c>
      <c r="L50" s="191"/>
      <c r="M50" s="188"/>
      <c r="N50" s="188"/>
      <c r="O50" s="191"/>
      <c r="P50" s="191"/>
    </row>
    <row r="51" spans="1:16" ht="38.25" x14ac:dyDescent="0.2">
      <c r="A51" s="182"/>
      <c r="B51" s="280" t="s">
        <v>215</v>
      </c>
      <c r="C51" s="261" t="s">
        <v>73</v>
      </c>
      <c r="D51" s="261" t="s">
        <v>216</v>
      </c>
      <c r="E51" s="261" t="s">
        <v>1182</v>
      </c>
      <c r="F51" s="279" t="s">
        <v>40</v>
      </c>
      <c r="G51" s="280" t="s">
        <v>3857</v>
      </c>
      <c r="H51" s="280" t="s">
        <v>4266</v>
      </c>
      <c r="I51" s="280" t="s">
        <v>4267</v>
      </c>
      <c r="J51" s="280" t="s">
        <v>4116</v>
      </c>
      <c r="K51" s="280" t="s">
        <v>4268</v>
      </c>
      <c r="L51" s="191"/>
      <c r="M51" s="188"/>
      <c r="N51" s="188"/>
      <c r="O51" s="191"/>
      <c r="P51" s="191"/>
    </row>
    <row r="52" spans="1:16" ht="25.5" x14ac:dyDescent="0.2">
      <c r="A52" s="182"/>
      <c r="B52" s="280" t="s">
        <v>331</v>
      </c>
      <c r="C52" s="261" t="s">
        <v>47</v>
      </c>
      <c r="D52" s="261" t="s">
        <v>2587</v>
      </c>
      <c r="E52" s="261" t="s">
        <v>4009</v>
      </c>
      <c r="F52" s="279" t="s">
        <v>40</v>
      </c>
      <c r="G52" s="280" t="s">
        <v>3628</v>
      </c>
      <c r="H52" s="280" t="s">
        <v>4269</v>
      </c>
      <c r="I52" s="280" t="s">
        <v>4270</v>
      </c>
      <c r="J52" s="280" t="s">
        <v>4068</v>
      </c>
      <c r="K52" s="280" t="s">
        <v>4271</v>
      </c>
      <c r="L52" s="191"/>
      <c r="M52" s="188"/>
      <c r="N52" s="188"/>
      <c r="O52" s="191"/>
      <c r="P52" s="191"/>
    </row>
    <row r="53" spans="1:16" x14ac:dyDescent="0.2">
      <c r="A53" s="182"/>
      <c r="B53" s="280" t="s">
        <v>2410</v>
      </c>
      <c r="C53" s="261" t="s">
        <v>73</v>
      </c>
      <c r="D53" s="261" t="s">
        <v>2411</v>
      </c>
      <c r="E53" s="261" t="s">
        <v>1374</v>
      </c>
      <c r="F53" s="279" t="s">
        <v>40</v>
      </c>
      <c r="G53" s="280" t="s">
        <v>3629</v>
      </c>
      <c r="H53" s="280" t="s">
        <v>4272</v>
      </c>
      <c r="I53" s="280" t="s">
        <v>4273</v>
      </c>
      <c r="J53" s="280" t="s">
        <v>4118</v>
      </c>
      <c r="K53" s="280" t="s">
        <v>4274</v>
      </c>
      <c r="L53" s="191"/>
      <c r="M53" s="188"/>
      <c r="N53" s="188"/>
      <c r="O53" s="191"/>
      <c r="P53" s="191"/>
    </row>
    <row r="54" spans="1:16" ht="25.5" x14ac:dyDescent="0.2">
      <c r="A54" s="223"/>
      <c r="B54" s="280" t="s">
        <v>321</v>
      </c>
      <c r="C54" s="261" t="s">
        <v>47</v>
      </c>
      <c r="D54" s="261" t="s">
        <v>2414</v>
      </c>
      <c r="E54" s="261" t="s">
        <v>4007</v>
      </c>
      <c r="F54" s="279" t="s">
        <v>40</v>
      </c>
      <c r="G54" s="280" t="s">
        <v>3625</v>
      </c>
      <c r="H54" s="280" t="s">
        <v>4275</v>
      </c>
      <c r="I54" s="280" t="s">
        <v>4276</v>
      </c>
      <c r="J54" s="280" t="s">
        <v>4082</v>
      </c>
      <c r="K54" s="280" t="s">
        <v>4277</v>
      </c>
      <c r="L54" s="191"/>
      <c r="M54" s="224"/>
      <c r="N54" s="224"/>
      <c r="O54" s="199"/>
      <c r="P54" s="191"/>
    </row>
    <row r="55" spans="1:16" ht="38.25" x14ac:dyDescent="0.2">
      <c r="A55" s="182"/>
      <c r="B55" s="280" t="s">
        <v>2417</v>
      </c>
      <c r="C55" s="261" t="s">
        <v>73</v>
      </c>
      <c r="D55" s="261" t="s">
        <v>2418</v>
      </c>
      <c r="E55" s="261" t="s">
        <v>978</v>
      </c>
      <c r="F55" s="279" t="s">
        <v>49</v>
      </c>
      <c r="G55" s="280" t="s">
        <v>3858</v>
      </c>
      <c r="H55" s="280" t="s">
        <v>4278</v>
      </c>
      <c r="I55" s="280" t="s">
        <v>4279</v>
      </c>
      <c r="J55" s="280" t="s">
        <v>4083</v>
      </c>
      <c r="K55" s="280" t="s">
        <v>4227</v>
      </c>
      <c r="L55" s="191"/>
      <c r="M55" s="188"/>
      <c r="N55" s="188"/>
      <c r="O55" s="191"/>
      <c r="P55" s="191"/>
    </row>
    <row r="56" spans="1:16" ht="38.25" x14ac:dyDescent="0.2">
      <c r="A56" s="182"/>
      <c r="B56" s="280" t="s">
        <v>2413</v>
      </c>
      <c r="C56" s="261" t="s">
        <v>73</v>
      </c>
      <c r="D56" s="261" t="s">
        <v>282</v>
      </c>
      <c r="E56" s="261" t="s">
        <v>1308</v>
      </c>
      <c r="F56" s="279" t="s">
        <v>40</v>
      </c>
      <c r="G56" s="280" t="s">
        <v>3614</v>
      </c>
      <c r="H56" s="280" t="s">
        <v>4280</v>
      </c>
      <c r="I56" s="280" t="s">
        <v>4281</v>
      </c>
      <c r="J56" s="280" t="s">
        <v>4083</v>
      </c>
      <c r="K56" s="280" t="s">
        <v>4282</v>
      </c>
      <c r="L56" s="191"/>
      <c r="M56" s="188"/>
      <c r="N56" s="188"/>
      <c r="O56" s="191"/>
      <c r="P56" s="191"/>
    </row>
    <row r="57" spans="1:16" ht="25.5" x14ac:dyDescent="0.2">
      <c r="A57" s="182"/>
      <c r="B57" s="280" t="s">
        <v>105</v>
      </c>
      <c r="C57" s="261" t="s">
        <v>47</v>
      </c>
      <c r="D57" s="261" t="s">
        <v>106</v>
      </c>
      <c r="E57" s="261" t="s">
        <v>3992</v>
      </c>
      <c r="F57" s="279" t="s">
        <v>97</v>
      </c>
      <c r="G57" s="280" t="s">
        <v>3862</v>
      </c>
      <c r="H57" s="280" t="s">
        <v>4283</v>
      </c>
      <c r="I57" s="280" t="s">
        <v>4284</v>
      </c>
      <c r="J57" s="280" t="s">
        <v>4285</v>
      </c>
      <c r="K57" s="280" t="s">
        <v>4286</v>
      </c>
      <c r="L57" s="191"/>
      <c r="M57" s="188"/>
      <c r="N57" s="188"/>
      <c r="O57" s="191"/>
      <c r="P57" s="191"/>
    </row>
    <row r="58" spans="1:16" ht="38.25" x14ac:dyDescent="0.2">
      <c r="A58" s="182"/>
      <c r="B58" s="280" t="s">
        <v>3423</v>
      </c>
      <c r="C58" s="261" t="s">
        <v>73</v>
      </c>
      <c r="D58" s="261" t="s">
        <v>3424</v>
      </c>
      <c r="E58" s="261" t="s">
        <v>952</v>
      </c>
      <c r="F58" s="279" t="s">
        <v>49</v>
      </c>
      <c r="G58" s="280" t="s">
        <v>2426</v>
      </c>
      <c r="H58" s="280" t="s">
        <v>3860</v>
      </c>
      <c r="I58" s="280" t="s">
        <v>3860</v>
      </c>
      <c r="J58" s="280" t="s">
        <v>4074</v>
      </c>
      <c r="K58" s="280" t="s">
        <v>4287</v>
      </c>
      <c r="L58" s="191"/>
      <c r="M58" s="188"/>
      <c r="N58" s="188"/>
      <c r="O58" s="191"/>
      <c r="P58" s="191"/>
    </row>
    <row r="59" spans="1:16" x14ac:dyDescent="0.2">
      <c r="A59" s="182"/>
      <c r="B59" s="280" t="s">
        <v>368</v>
      </c>
      <c r="C59" s="261" t="s">
        <v>47</v>
      </c>
      <c r="D59" s="261" t="s">
        <v>369</v>
      </c>
      <c r="E59" s="261" t="s">
        <v>4012</v>
      </c>
      <c r="F59" s="279" t="s">
        <v>40</v>
      </c>
      <c r="G59" s="280" t="s">
        <v>3637</v>
      </c>
      <c r="H59" s="280" t="s">
        <v>4148</v>
      </c>
      <c r="I59" s="280" t="s">
        <v>4288</v>
      </c>
      <c r="J59" s="280" t="s">
        <v>4289</v>
      </c>
      <c r="K59" s="280" t="s">
        <v>4290</v>
      </c>
      <c r="L59" s="191"/>
      <c r="M59" s="188"/>
      <c r="N59" s="188"/>
      <c r="O59" s="191"/>
      <c r="P59" s="191"/>
    </row>
    <row r="60" spans="1:16" ht="25.5" x14ac:dyDescent="0.2">
      <c r="A60" s="182"/>
      <c r="B60" s="280" t="s">
        <v>2408</v>
      </c>
      <c r="C60" s="261" t="s">
        <v>73</v>
      </c>
      <c r="D60" s="261" t="s">
        <v>125</v>
      </c>
      <c r="E60" s="261" t="s">
        <v>1038</v>
      </c>
      <c r="F60" s="279" t="s">
        <v>60</v>
      </c>
      <c r="G60" s="280" t="s">
        <v>3861</v>
      </c>
      <c r="H60" s="280" t="s">
        <v>4291</v>
      </c>
      <c r="I60" s="280" t="s">
        <v>4292</v>
      </c>
      <c r="J60" s="280" t="s">
        <v>4289</v>
      </c>
      <c r="K60" s="280" t="s">
        <v>4293</v>
      </c>
      <c r="L60" s="191"/>
      <c r="M60" s="188"/>
      <c r="N60" s="188"/>
      <c r="O60" s="191"/>
      <c r="P60" s="191"/>
    </row>
    <row r="61" spans="1:16" ht="38.25" x14ac:dyDescent="0.2">
      <c r="A61" s="225"/>
      <c r="B61" s="280" t="s">
        <v>2440</v>
      </c>
      <c r="C61" s="261" t="s">
        <v>73</v>
      </c>
      <c r="D61" s="261" t="s">
        <v>2441</v>
      </c>
      <c r="E61" s="261" t="s">
        <v>1308</v>
      </c>
      <c r="F61" s="279" t="s">
        <v>40</v>
      </c>
      <c r="G61" s="280" t="s">
        <v>3615</v>
      </c>
      <c r="H61" s="280" t="s">
        <v>4294</v>
      </c>
      <c r="I61" s="280" t="s">
        <v>4295</v>
      </c>
      <c r="J61" s="280" t="s">
        <v>4069</v>
      </c>
      <c r="K61" s="280" t="s">
        <v>4296</v>
      </c>
      <c r="L61" s="191"/>
      <c r="M61" s="224"/>
      <c r="N61" s="224"/>
      <c r="O61" s="199"/>
      <c r="P61" s="191"/>
    </row>
    <row r="62" spans="1:16" ht="25.5" x14ac:dyDescent="0.2">
      <c r="A62" s="182"/>
      <c r="B62" s="280" t="s">
        <v>3009</v>
      </c>
      <c r="C62" s="261" t="s">
        <v>47</v>
      </c>
      <c r="D62" s="261" t="s">
        <v>3010</v>
      </c>
      <c r="E62" s="261" t="s">
        <v>4029</v>
      </c>
      <c r="F62" s="279" t="s">
        <v>49</v>
      </c>
      <c r="G62" s="280" t="s">
        <v>2536</v>
      </c>
      <c r="H62" s="280" t="s">
        <v>4297</v>
      </c>
      <c r="I62" s="280" t="s">
        <v>4298</v>
      </c>
      <c r="J62" s="280" t="s">
        <v>4069</v>
      </c>
      <c r="K62" s="280" t="s">
        <v>4299</v>
      </c>
      <c r="L62" s="191"/>
      <c r="M62" s="188"/>
      <c r="N62" s="188"/>
      <c r="O62" s="191"/>
      <c r="P62" s="191"/>
    </row>
    <row r="63" spans="1:16" ht="25.5" x14ac:dyDescent="0.2">
      <c r="A63" s="182"/>
      <c r="B63" s="280" t="s">
        <v>133</v>
      </c>
      <c r="C63" s="261" t="s">
        <v>47</v>
      </c>
      <c r="D63" s="261" t="s">
        <v>134</v>
      </c>
      <c r="E63" s="261" t="s">
        <v>3993</v>
      </c>
      <c r="F63" s="279" t="s">
        <v>97</v>
      </c>
      <c r="G63" s="280" t="s">
        <v>3863</v>
      </c>
      <c r="H63" s="280" t="s">
        <v>4300</v>
      </c>
      <c r="I63" s="280" t="s">
        <v>4301</v>
      </c>
      <c r="J63" s="280" t="s">
        <v>4061</v>
      </c>
      <c r="K63" s="280" t="s">
        <v>4302</v>
      </c>
      <c r="L63" s="191"/>
      <c r="M63" s="188"/>
      <c r="N63" s="188"/>
      <c r="O63" s="191"/>
      <c r="P63" s="191"/>
    </row>
    <row r="64" spans="1:16" ht="25.5" x14ac:dyDescent="0.2">
      <c r="A64" s="182"/>
      <c r="B64" s="280" t="s">
        <v>501</v>
      </c>
      <c r="C64" s="261" t="s">
        <v>47</v>
      </c>
      <c r="D64" s="261" t="s">
        <v>2435</v>
      </c>
      <c r="E64" s="261" t="s">
        <v>4018</v>
      </c>
      <c r="F64" s="279" t="s">
        <v>83</v>
      </c>
      <c r="G64" s="280" t="s">
        <v>3859</v>
      </c>
      <c r="H64" s="280" t="s">
        <v>4303</v>
      </c>
      <c r="I64" s="280" t="s">
        <v>4304</v>
      </c>
      <c r="J64" s="280" t="s">
        <v>4305</v>
      </c>
      <c r="K64" s="280" t="s">
        <v>4306</v>
      </c>
      <c r="L64" s="191"/>
      <c r="M64" s="188"/>
      <c r="N64" s="188"/>
      <c r="O64" s="191"/>
      <c r="P64" s="191"/>
    </row>
    <row r="65" spans="1:16" ht="25.5" x14ac:dyDescent="0.2">
      <c r="A65" s="182"/>
      <c r="B65" s="280" t="s">
        <v>258</v>
      </c>
      <c r="C65" s="261" t="s">
        <v>47</v>
      </c>
      <c r="D65" s="261" t="s">
        <v>259</v>
      </c>
      <c r="E65" s="261" t="s">
        <v>3996</v>
      </c>
      <c r="F65" s="279" t="s">
        <v>40</v>
      </c>
      <c r="G65" s="280" t="s">
        <v>3576</v>
      </c>
      <c r="H65" s="280" t="s">
        <v>4307</v>
      </c>
      <c r="I65" s="280" t="s">
        <v>4308</v>
      </c>
      <c r="J65" s="280" t="s">
        <v>4084</v>
      </c>
      <c r="K65" s="280" t="s">
        <v>3079</v>
      </c>
      <c r="L65" s="191"/>
      <c r="M65" s="188"/>
      <c r="N65" s="188"/>
      <c r="O65" s="191"/>
      <c r="P65" s="191"/>
    </row>
    <row r="66" spans="1:16" ht="38.25" x14ac:dyDescent="0.2">
      <c r="A66" s="182"/>
      <c r="B66" s="280" t="s">
        <v>2984</v>
      </c>
      <c r="C66" s="261" t="s">
        <v>73</v>
      </c>
      <c r="D66" s="261" t="s">
        <v>2985</v>
      </c>
      <c r="E66" s="261" t="s">
        <v>1308</v>
      </c>
      <c r="F66" s="279" t="s">
        <v>40</v>
      </c>
      <c r="G66" s="280" t="s">
        <v>3616</v>
      </c>
      <c r="H66" s="280" t="s">
        <v>4309</v>
      </c>
      <c r="I66" s="280" t="s">
        <v>4310</v>
      </c>
      <c r="J66" s="280" t="s">
        <v>4075</v>
      </c>
      <c r="K66" s="280" t="s">
        <v>4311</v>
      </c>
      <c r="L66" s="191"/>
      <c r="M66" s="188"/>
      <c r="N66" s="188"/>
      <c r="O66" s="191"/>
      <c r="P66" s="191"/>
    </row>
    <row r="67" spans="1:16" ht="25.5" x14ac:dyDescent="0.2">
      <c r="A67" s="182"/>
      <c r="B67" s="280" t="s">
        <v>807</v>
      </c>
      <c r="C67" s="261" t="s">
        <v>47</v>
      </c>
      <c r="D67" s="261" t="s">
        <v>808</v>
      </c>
      <c r="E67" s="261" t="s">
        <v>4022</v>
      </c>
      <c r="F67" s="279" t="s">
        <v>49</v>
      </c>
      <c r="G67" s="280" t="s">
        <v>2978</v>
      </c>
      <c r="H67" s="280" t="s">
        <v>4312</v>
      </c>
      <c r="I67" s="280" t="s">
        <v>4313</v>
      </c>
      <c r="J67" s="280" t="s">
        <v>4070</v>
      </c>
      <c r="K67" s="280" t="s">
        <v>4314</v>
      </c>
      <c r="L67" s="191"/>
      <c r="M67" s="188"/>
      <c r="N67" s="188"/>
      <c r="O67" s="191"/>
      <c r="P67" s="191"/>
    </row>
    <row r="68" spans="1:16" ht="25.5" x14ac:dyDescent="0.2">
      <c r="A68" s="182"/>
      <c r="B68" s="280" t="s">
        <v>145</v>
      </c>
      <c r="C68" s="261" t="s">
        <v>73</v>
      </c>
      <c r="D68" s="261" t="s">
        <v>146</v>
      </c>
      <c r="E68" s="261" t="s">
        <v>1038</v>
      </c>
      <c r="F68" s="279" t="s">
        <v>60</v>
      </c>
      <c r="G68" s="280" t="s">
        <v>3869</v>
      </c>
      <c r="H68" s="280" t="s">
        <v>4315</v>
      </c>
      <c r="I68" s="280" t="s">
        <v>4316</v>
      </c>
      <c r="J68" s="280" t="s">
        <v>4317</v>
      </c>
      <c r="K68" s="280" t="s">
        <v>4318</v>
      </c>
      <c r="L68" s="191"/>
      <c r="M68" s="188"/>
      <c r="N68" s="188"/>
      <c r="O68" s="191"/>
      <c r="P68" s="191"/>
    </row>
    <row r="69" spans="1:16" x14ac:dyDescent="0.2">
      <c r="A69" s="182"/>
      <c r="B69" s="280" t="s">
        <v>2996</v>
      </c>
      <c r="C69" s="261" t="s">
        <v>47</v>
      </c>
      <c r="D69" s="261" t="s">
        <v>2997</v>
      </c>
      <c r="E69" s="261" t="s">
        <v>4013</v>
      </c>
      <c r="F69" s="279" t="s">
        <v>40</v>
      </c>
      <c r="G69" s="280" t="s">
        <v>3864</v>
      </c>
      <c r="H69" s="280" t="s">
        <v>4319</v>
      </c>
      <c r="I69" s="280" t="s">
        <v>4320</v>
      </c>
      <c r="J69" s="280" t="s">
        <v>4317</v>
      </c>
      <c r="K69" s="280" t="s">
        <v>4321</v>
      </c>
      <c r="L69" s="191"/>
      <c r="M69" s="188"/>
      <c r="N69" s="188"/>
      <c r="O69" s="191"/>
      <c r="P69" s="191"/>
    </row>
    <row r="70" spans="1:16" ht="25.5" x14ac:dyDescent="0.2">
      <c r="A70" s="182"/>
      <c r="B70" s="280" t="s">
        <v>2980</v>
      </c>
      <c r="C70" s="261" t="s">
        <v>73</v>
      </c>
      <c r="D70" s="261" t="s">
        <v>2981</v>
      </c>
      <c r="E70" s="261" t="s">
        <v>1038</v>
      </c>
      <c r="F70" s="279" t="s">
        <v>97</v>
      </c>
      <c r="G70" s="280" t="s">
        <v>3590</v>
      </c>
      <c r="H70" s="280" t="s">
        <v>4322</v>
      </c>
      <c r="I70" s="280" t="s">
        <v>4323</v>
      </c>
      <c r="J70" s="280" t="s">
        <v>4317</v>
      </c>
      <c r="K70" s="280" t="s">
        <v>4324</v>
      </c>
      <c r="L70" s="191"/>
      <c r="M70" s="188"/>
      <c r="N70" s="188"/>
      <c r="O70" s="191"/>
      <c r="P70" s="191"/>
    </row>
    <row r="71" spans="1:16" ht="25.5" x14ac:dyDescent="0.2">
      <c r="A71" s="182"/>
      <c r="B71" s="280" t="s">
        <v>246</v>
      </c>
      <c r="C71" s="261" t="s">
        <v>47</v>
      </c>
      <c r="D71" s="261" t="s">
        <v>247</v>
      </c>
      <c r="E71" s="261" t="s">
        <v>3971</v>
      </c>
      <c r="F71" s="279" t="s">
        <v>83</v>
      </c>
      <c r="G71" s="280" t="s">
        <v>3593</v>
      </c>
      <c r="H71" s="280" t="s">
        <v>4325</v>
      </c>
      <c r="I71" s="280" t="s">
        <v>4326</v>
      </c>
      <c r="J71" s="280" t="s">
        <v>4076</v>
      </c>
      <c r="K71" s="280" t="s">
        <v>4327</v>
      </c>
      <c r="L71" s="191"/>
      <c r="M71" s="188"/>
      <c r="N71" s="188"/>
      <c r="O71" s="191"/>
      <c r="P71" s="191"/>
    </row>
    <row r="72" spans="1:16" x14ac:dyDescent="0.2">
      <c r="A72" s="182"/>
      <c r="B72" s="280" t="s">
        <v>3187</v>
      </c>
      <c r="C72" s="261" t="s">
        <v>47</v>
      </c>
      <c r="D72" s="261" t="s">
        <v>3188</v>
      </c>
      <c r="E72" s="261" t="s">
        <v>4014</v>
      </c>
      <c r="F72" s="279" t="s">
        <v>83</v>
      </c>
      <c r="G72" s="280" t="s">
        <v>3865</v>
      </c>
      <c r="H72" s="280" t="s">
        <v>4328</v>
      </c>
      <c r="I72" s="280" t="s">
        <v>4329</v>
      </c>
      <c r="J72" s="280" t="s">
        <v>4119</v>
      </c>
      <c r="K72" s="280" t="s">
        <v>4330</v>
      </c>
      <c r="L72" s="191"/>
      <c r="M72" s="188"/>
      <c r="N72" s="188"/>
      <c r="O72" s="191"/>
      <c r="P72" s="191"/>
    </row>
    <row r="73" spans="1:16" x14ac:dyDescent="0.2">
      <c r="A73" s="182"/>
      <c r="B73" s="280" t="s">
        <v>362</v>
      </c>
      <c r="C73" s="261" t="s">
        <v>47</v>
      </c>
      <c r="D73" s="261" t="s">
        <v>363</v>
      </c>
      <c r="E73" s="261" t="s">
        <v>4012</v>
      </c>
      <c r="F73" s="279" t="s">
        <v>40</v>
      </c>
      <c r="G73" s="280" t="s">
        <v>3636</v>
      </c>
      <c r="H73" s="280" t="s">
        <v>4132</v>
      </c>
      <c r="I73" s="280" t="s">
        <v>4331</v>
      </c>
      <c r="J73" s="280" t="s">
        <v>4119</v>
      </c>
      <c r="K73" s="280" t="s">
        <v>4332</v>
      </c>
      <c r="L73" s="191"/>
      <c r="M73" s="188"/>
      <c r="N73" s="188"/>
      <c r="O73" s="191"/>
      <c r="P73" s="191"/>
    </row>
    <row r="74" spans="1:16" x14ac:dyDescent="0.2">
      <c r="A74" s="182"/>
      <c r="B74" s="280" t="s">
        <v>373</v>
      </c>
      <c r="C74" s="261" t="s">
        <v>47</v>
      </c>
      <c r="D74" s="261" t="s">
        <v>374</v>
      </c>
      <c r="E74" s="261" t="s">
        <v>4012</v>
      </c>
      <c r="F74" s="279" t="s">
        <v>40</v>
      </c>
      <c r="G74" s="280" t="s">
        <v>3849</v>
      </c>
      <c r="H74" s="280" t="s">
        <v>4333</v>
      </c>
      <c r="I74" s="280" t="s">
        <v>4334</v>
      </c>
      <c r="J74" s="280" t="s">
        <v>4335</v>
      </c>
      <c r="K74" s="280" t="s">
        <v>4336</v>
      </c>
      <c r="L74" s="191"/>
      <c r="M74" s="188"/>
      <c r="N74" s="188"/>
      <c r="O74" s="191"/>
      <c r="P74" s="191"/>
    </row>
    <row r="75" spans="1:16" ht="25.5" x14ac:dyDescent="0.2">
      <c r="A75" s="182"/>
      <c r="B75" s="280" t="s">
        <v>142</v>
      </c>
      <c r="C75" s="261" t="s">
        <v>47</v>
      </c>
      <c r="D75" s="261" t="s">
        <v>143</v>
      </c>
      <c r="E75" s="261" t="s">
        <v>3993</v>
      </c>
      <c r="F75" s="279" t="s">
        <v>97</v>
      </c>
      <c r="G75" s="280" t="s">
        <v>3867</v>
      </c>
      <c r="H75" s="280" t="s">
        <v>4337</v>
      </c>
      <c r="I75" s="280" t="s">
        <v>4338</v>
      </c>
      <c r="J75" s="280" t="s">
        <v>4120</v>
      </c>
      <c r="K75" s="280" t="s">
        <v>4339</v>
      </c>
      <c r="L75" s="191"/>
      <c r="M75" s="188"/>
      <c r="N75" s="188"/>
      <c r="O75" s="191"/>
      <c r="P75" s="191"/>
    </row>
    <row r="76" spans="1:16" ht="25.5" x14ac:dyDescent="0.2">
      <c r="A76" s="182"/>
      <c r="B76" s="280" t="s">
        <v>95</v>
      </c>
      <c r="C76" s="261" t="s">
        <v>47</v>
      </c>
      <c r="D76" s="261" t="s">
        <v>96</v>
      </c>
      <c r="E76" s="261" t="s">
        <v>3992</v>
      </c>
      <c r="F76" s="279" t="s">
        <v>97</v>
      </c>
      <c r="G76" s="280" t="s">
        <v>3868</v>
      </c>
      <c r="H76" s="280" t="s">
        <v>4340</v>
      </c>
      <c r="I76" s="280" t="s">
        <v>4341</v>
      </c>
      <c r="J76" s="280" t="s">
        <v>4121</v>
      </c>
      <c r="K76" s="280" t="s">
        <v>4342</v>
      </c>
      <c r="L76" s="191"/>
      <c r="M76" s="188"/>
      <c r="N76" s="188"/>
      <c r="O76" s="191"/>
      <c r="P76" s="191"/>
    </row>
    <row r="77" spans="1:16" ht="38.25" x14ac:dyDescent="0.2">
      <c r="A77" s="182"/>
      <c r="B77" s="280" t="s">
        <v>2415</v>
      </c>
      <c r="C77" s="261" t="s">
        <v>73</v>
      </c>
      <c r="D77" s="261" t="s">
        <v>2416</v>
      </c>
      <c r="E77" s="261" t="s">
        <v>978</v>
      </c>
      <c r="F77" s="279" t="s">
        <v>83</v>
      </c>
      <c r="G77" s="280" t="s">
        <v>3866</v>
      </c>
      <c r="H77" s="280" t="s">
        <v>4343</v>
      </c>
      <c r="I77" s="280" t="s">
        <v>4344</v>
      </c>
      <c r="J77" s="280" t="s">
        <v>4085</v>
      </c>
      <c r="K77" s="280" t="s">
        <v>4345</v>
      </c>
      <c r="L77" s="191"/>
      <c r="M77" s="188"/>
      <c r="N77" s="188"/>
      <c r="O77" s="191"/>
      <c r="P77" s="191"/>
    </row>
    <row r="78" spans="1:16" ht="25.5" x14ac:dyDescent="0.2">
      <c r="A78" s="182"/>
      <c r="B78" s="280" t="s">
        <v>205</v>
      </c>
      <c r="C78" s="261" t="s">
        <v>47</v>
      </c>
      <c r="D78" s="261" t="s">
        <v>206</v>
      </c>
      <c r="E78" s="261" t="s">
        <v>4000</v>
      </c>
      <c r="F78" s="279" t="s">
        <v>83</v>
      </c>
      <c r="G78" s="280" t="s">
        <v>3870</v>
      </c>
      <c r="H78" s="280" t="s">
        <v>4346</v>
      </c>
      <c r="I78" s="280" t="s">
        <v>4347</v>
      </c>
      <c r="J78" s="280" t="s">
        <v>4123</v>
      </c>
      <c r="K78" s="280" t="s">
        <v>4348</v>
      </c>
      <c r="L78" s="191"/>
      <c r="M78" s="188"/>
      <c r="N78" s="188"/>
      <c r="O78" s="191"/>
      <c r="P78" s="191"/>
    </row>
    <row r="79" spans="1:16" ht="25.5" x14ac:dyDescent="0.2">
      <c r="A79" s="182"/>
      <c r="B79" s="280" t="s">
        <v>3421</v>
      </c>
      <c r="C79" s="261" t="s">
        <v>73</v>
      </c>
      <c r="D79" s="261" t="s">
        <v>3422</v>
      </c>
      <c r="E79" s="261" t="s">
        <v>1065</v>
      </c>
      <c r="F79" s="279" t="s">
        <v>49</v>
      </c>
      <c r="G79" s="280" t="s">
        <v>2426</v>
      </c>
      <c r="H79" s="280" t="s">
        <v>4349</v>
      </c>
      <c r="I79" s="280" t="s">
        <v>4349</v>
      </c>
      <c r="J79" s="280" t="s">
        <v>4071</v>
      </c>
      <c r="K79" s="280" t="s">
        <v>4350</v>
      </c>
      <c r="L79" s="191"/>
      <c r="M79" s="188"/>
      <c r="N79" s="188"/>
      <c r="O79" s="191"/>
      <c r="P79" s="191"/>
    </row>
    <row r="80" spans="1:16" x14ac:dyDescent="0.2">
      <c r="A80" s="182"/>
      <c r="B80" s="280" t="s">
        <v>2436</v>
      </c>
      <c r="C80" s="261" t="s">
        <v>73</v>
      </c>
      <c r="D80" s="261" t="s">
        <v>2437</v>
      </c>
      <c r="E80" s="261" t="s">
        <v>956</v>
      </c>
      <c r="F80" s="279" t="s">
        <v>40</v>
      </c>
      <c r="G80" s="280" t="s">
        <v>3639</v>
      </c>
      <c r="H80" s="280" t="s">
        <v>4351</v>
      </c>
      <c r="I80" s="280" t="s">
        <v>4352</v>
      </c>
      <c r="J80" s="280" t="s">
        <v>4072</v>
      </c>
      <c r="K80" s="280" t="s">
        <v>4353</v>
      </c>
      <c r="L80" s="191"/>
      <c r="M80" s="188"/>
      <c r="N80" s="188"/>
      <c r="O80" s="191"/>
      <c r="P80" s="191"/>
    </row>
    <row r="81" spans="1:16" ht="51" x14ac:dyDescent="0.2">
      <c r="A81" s="182"/>
      <c r="B81" s="280" t="s">
        <v>294</v>
      </c>
      <c r="C81" s="261" t="s">
        <v>47</v>
      </c>
      <c r="D81" s="261" t="s">
        <v>2584</v>
      </c>
      <c r="E81" s="261" t="s">
        <v>4006</v>
      </c>
      <c r="F81" s="279" t="s">
        <v>40</v>
      </c>
      <c r="G81" s="280" t="s">
        <v>3619</v>
      </c>
      <c r="H81" s="280" t="s">
        <v>4354</v>
      </c>
      <c r="I81" s="280" t="s">
        <v>4355</v>
      </c>
      <c r="J81" s="280" t="s">
        <v>4072</v>
      </c>
      <c r="K81" s="280" t="s">
        <v>4356</v>
      </c>
      <c r="L81" s="191"/>
      <c r="M81" s="188"/>
      <c r="N81" s="188"/>
      <c r="O81" s="191"/>
      <c r="P81" s="191"/>
    </row>
    <row r="82" spans="1:16" ht="38.25" x14ac:dyDescent="0.2">
      <c r="A82" s="182"/>
      <c r="B82" s="280" t="s">
        <v>221</v>
      </c>
      <c r="C82" s="261" t="s">
        <v>73</v>
      </c>
      <c r="D82" s="261" t="s">
        <v>222</v>
      </c>
      <c r="E82" s="261" t="s">
        <v>1182</v>
      </c>
      <c r="F82" s="279" t="s">
        <v>40</v>
      </c>
      <c r="G82" s="280" t="s">
        <v>3579</v>
      </c>
      <c r="H82" s="280" t="s">
        <v>4357</v>
      </c>
      <c r="I82" s="280" t="s">
        <v>4358</v>
      </c>
      <c r="J82" s="280" t="s">
        <v>1200</v>
      </c>
      <c r="K82" s="280" t="s">
        <v>4359</v>
      </c>
      <c r="L82" s="191"/>
      <c r="M82" s="188"/>
      <c r="N82" s="188"/>
      <c r="O82" s="191"/>
      <c r="P82" s="191"/>
    </row>
    <row r="83" spans="1:16" x14ac:dyDescent="0.2">
      <c r="A83" s="182"/>
      <c r="B83" s="280" t="s">
        <v>2578</v>
      </c>
      <c r="C83" s="261" t="s">
        <v>73</v>
      </c>
      <c r="D83" s="261" t="s">
        <v>2579</v>
      </c>
      <c r="E83" s="261" t="s">
        <v>1032</v>
      </c>
      <c r="F83" s="279" t="s">
        <v>2580</v>
      </c>
      <c r="G83" s="280" t="s">
        <v>2490</v>
      </c>
      <c r="H83" s="280" t="s">
        <v>4360</v>
      </c>
      <c r="I83" s="280" t="s">
        <v>4361</v>
      </c>
      <c r="J83" s="280" t="s">
        <v>4362</v>
      </c>
      <c r="K83" s="280" t="s">
        <v>4363</v>
      </c>
      <c r="L83" s="191"/>
      <c r="M83" s="188"/>
      <c r="N83" s="188"/>
      <c r="O83" s="191"/>
      <c r="P83" s="191"/>
    </row>
    <row r="84" spans="1:16" ht="25.5" x14ac:dyDescent="0.2">
      <c r="A84" s="182"/>
      <c r="B84" s="280" t="s">
        <v>89</v>
      </c>
      <c r="C84" s="261" t="s">
        <v>47</v>
      </c>
      <c r="D84" s="261" t="s">
        <v>90</v>
      </c>
      <c r="E84" s="261" t="s">
        <v>3991</v>
      </c>
      <c r="F84" s="279" t="s">
        <v>60</v>
      </c>
      <c r="G84" s="280" t="s">
        <v>3271</v>
      </c>
      <c r="H84" s="280" t="s">
        <v>4364</v>
      </c>
      <c r="I84" s="280" t="s">
        <v>4365</v>
      </c>
      <c r="J84" s="280" t="s">
        <v>4362</v>
      </c>
      <c r="K84" s="280" t="s">
        <v>4366</v>
      </c>
      <c r="L84" s="191"/>
      <c r="M84" s="188"/>
      <c r="N84" s="188"/>
      <c r="O84" s="191"/>
      <c r="P84" s="191"/>
    </row>
    <row r="85" spans="1:16" x14ac:dyDescent="0.2">
      <c r="A85" s="182"/>
      <c r="B85" s="280" t="s">
        <v>119</v>
      </c>
      <c r="C85" s="261" t="s">
        <v>47</v>
      </c>
      <c r="D85" s="261" t="s">
        <v>120</v>
      </c>
      <c r="E85" s="261" t="s">
        <v>3995</v>
      </c>
      <c r="F85" s="279" t="s">
        <v>60</v>
      </c>
      <c r="G85" s="280" t="s">
        <v>3544</v>
      </c>
      <c r="H85" s="280" t="s">
        <v>4367</v>
      </c>
      <c r="I85" s="280" t="s">
        <v>4368</v>
      </c>
      <c r="J85" s="280" t="s">
        <v>4362</v>
      </c>
      <c r="K85" s="280" t="s">
        <v>4369</v>
      </c>
      <c r="L85" s="191"/>
      <c r="M85" s="188"/>
      <c r="N85" s="188"/>
      <c r="O85" s="191"/>
      <c r="P85" s="191"/>
    </row>
    <row r="86" spans="1:16" ht="38.25" x14ac:dyDescent="0.2">
      <c r="A86" s="182"/>
      <c r="B86" s="280" t="s">
        <v>3240</v>
      </c>
      <c r="C86" s="261" t="s">
        <v>47</v>
      </c>
      <c r="D86" s="261" t="s">
        <v>3241</v>
      </c>
      <c r="E86" s="261" t="s">
        <v>3977</v>
      </c>
      <c r="F86" s="279" t="s">
        <v>49</v>
      </c>
      <c r="G86" s="280" t="s">
        <v>2426</v>
      </c>
      <c r="H86" s="280" t="s">
        <v>4370</v>
      </c>
      <c r="I86" s="280" t="s">
        <v>4370</v>
      </c>
      <c r="J86" s="280" t="s">
        <v>4124</v>
      </c>
      <c r="K86" s="280" t="s">
        <v>4371</v>
      </c>
      <c r="L86" s="191"/>
      <c r="M86" s="188"/>
      <c r="N86" s="188"/>
      <c r="O86" s="191"/>
      <c r="P86" s="191"/>
    </row>
    <row r="87" spans="1:16" x14ac:dyDescent="0.2">
      <c r="A87" s="182"/>
      <c r="B87" s="280" t="s">
        <v>2594</v>
      </c>
      <c r="C87" s="261" t="s">
        <v>73</v>
      </c>
      <c r="D87" s="261" t="s">
        <v>416</v>
      </c>
      <c r="E87" s="261" t="s">
        <v>956</v>
      </c>
      <c r="F87" s="279" t="s">
        <v>40</v>
      </c>
      <c r="G87" s="280" t="s">
        <v>3641</v>
      </c>
      <c r="H87" s="280" t="s">
        <v>4372</v>
      </c>
      <c r="I87" s="280" t="s">
        <v>4373</v>
      </c>
      <c r="J87" s="280" t="s">
        <v>4086</v>
      </c>
      <c r="K87" s="280" t="s">
        <v>4374</v>
      </c>
      <c r="L87" s="191"/>
      <c r="M87" s="188"/>
      <c r="N87" s="188"/>
      <c r="O87" s="191"/>
      <c r="P87" s="191"/>
    </row>
    <row r="88" spans="1:16" ht="25.5" x14ac:dyDescent="0.2">
      <c r="A88" s="182"/>
      <c r="B88" s="280" t="s">
        <v>3952</v>
      </c>
      <c r="C88" s="261" t="s">
        <v>73</v>
      </c>
      <c r="D88" s="261" t="s">
        <v>3953</v>
      </c>
      <c r="E88" s="261" t="s">
        <v>1038</v>
      </c>
      <c r="F88" s="279" t="s">
        <v>40</v>
      </c>
      <c r="G88" s="280" t="s">
        <v>3961</v>
      </c>
      <c r="H88" s="280" t="s">
        <v>4375</v>
      </c>
      <c r="I88" s="280" t="s">
        <v>4376</v>
      </c>
      <c r="J88" s="280" t="s">
        <v>4086</v>
      </c>
      <c r="K88" s="280" t="s">
        <v>4377</v>
      </c>
      <c r="L88" s="191"/>
      <c r="M88" s="188"/>
      <c r="N88" s="188"/>
      <c r="O88" s="191"/>
      <c r="P88" s="191"/>
    </row>
    <row r="89" spans="1:16" x14ac:dyDescent="0.2">
      <c r="A89" s="182"/>
      <c r="B89" s="280" t="s">
        <v>365</v>
      </c>
      <c r="C89" s="261" t="s">
        <v>47</v>
      </c>
      <c r="D89" s="261" t="s">
        <v>366</v>
      </c>
      <c r="E89" s="261" t="s">
        <v>4012</v>
      </c>
      <c r="F89" s="279" t="s">
        <v>40</v>
      </c>
      <c r="G89" s="280" t="s">
        <v>3636</v>
      </c>
      <c r="H89" s="280" t="s">
        <v>4378</v>
      </c>
      <c r="I89" s="280" t="s">
        <v>4379</v>
      </c>
      <c r="J89" s="280" t="s">
        <v>4086</v>
      </c>
      <c r="K89" s="280" t="s">
        <v>4380</v>
      </c>
      <c r="L89" s="191"/>
      <c r="M89" s="188"/>
      <c r="N89" s="188"/>
      <c r="O89" s="191"/>
      <c r="P89" s="191"/>
    </row>
    <row r="90" spans="1:16" ht="38.25" x14ac:dyDescent="0.2">
      <c r="A90" s="182"/>
      <c r="B90" s="280" t="s">
        <v>690</v>
      </c>
      <c r="C90" s="261" t="s">
        <v>47</v>
      </c>
      <c r="D90" s="261" t="s">
        <v>691</v>
      </c>
      <c r="E90" s="261" t="s">
        <v>3978</v>
      </c>
      <c r="F90" s="279" t="s">
        <v>83</v>
      </c>
      <c r="G90" s="280" t="s">
        <v>3871</v>
      </c>
      <c r="H90" s="280" t="s">
        <v>4381</v>
      </c>
      <c r="I90" s="280" t="s">
        <v>4382</v>
      </c>
      <c r="J90" s="280" t="s">
        <v>4125</v>
      </c>
      <c r="K90" s="280" t="s">
        <v>4383</v>
      </c>
      <c r="L90" s="191"/>
      <c r="M90" s="188"/>
      <c r="N90" s="188"/>
      <c r="O90" s="191"/>
      <c r="P90" s="191"/>
    </row>
    <row r="91" spans="1:16" ht="25.5" x14ac:dyDescent="0.2">
      <c r="A91" s="182"/>
      <c r="B91" s="280" t="s">
        <v>256</v>
      </c>
      <c r="C91" s="261" t="s">
        <v>47</v>
      </c>
      <c r="D91" s="261" t="s">
        <v>2438</v>
      </c>
      <c r="E91" s="261" t="s">
        <v>3996</v>
      </c>
      <c r="F91" s="279" t="s">
        <v>40</v>
      </c>
      <c r="G91" s="280" t="s">
        <v>3596</v>
      </c>
      <c r="H91" s="280" t="s">
        <v>4384</v>
      </c>
      <c r="I91" s="280" t="s">
        <v>4385</v>
      </c>
      <c r="J91" s="280" t="s">
        <v>4055</v>
      </c>
      <c r="K91" s="280" t="s">
        <v>4386</v>
      </c>
      <c r="L91" s="191"/>
      <c r="M91" s="188"/>
      <c r="N91" s="188"/>
      <c r="O91" s="191"/>
      <c r="P91" s="191"/>
    </row>
    <row r="92" spans="1:16" ht="38.25" x14ac:dyDescent="0.2">
      <c r="A92" s="182"/>
      <c r="B92" s="280" t="s">
        <v>269</v>
      </c>
      <c r="C92" s="261" t="s">
        <v>47</v>
      </c>
      <c r="D92" s="261" t="s">
        <v>270</v>
      </c>
      <c r="E92" s="261" t="s">
        <v>4005</v>
      </c>
      <c r="F92" s="279" t="s">
        <v>49</v>
      </c>
      <c r="G92" s="280" t="s">
        <v>2518</v>
      </c>
      <c r="H92" s="280" t="s">
        <v>4387</v>
      </c>
      <c r="I92" s="280" t="s">
        <v>4388</v>
      </c>
      <c r="J92" s="280" t="s">
        <v>4055</v>
      </c>
      <c r="K92" s="280" t="s">
        <v>4389</v>
      </c>
      <c r="L92" s="191"/>
      <c r="M92" s="188"/>
      <c r="N92" s="188"/>
      <c r="O92" s="191"/>
      <c r="P92" s="191"/>
    </row>
    <row r="93" spans="1:16" ht="38.25" x14ac:dyDescent="0.2">
      <c r="A93" s="182"/>
      <c r="B93" s="280" t="s">
        <v>2425</v>
      </c>
      <c r="C93" s="261" t="s">
        <v>73</v>
      </c>
      <c r="D93" s="261" t="s">
        <v>844</v>
      </c>
      <c r="E93" s="261" t="s">
        <v>978</v>
      </c>
      <c r="F93" s="279" t="s">
        <v>49</v>
      </c>
      <c r="G93" s="280" t="s">
        <v>3378</v>
      </c>
      <c r="H93" s="280" t="s">
        <v>4390</v>
      </c>
      <c r="I93" s="280" t="s">
        <v>4391</v>
      </c>
      <c r="J93" s="280" t="s">
        <v>4055</v>
      </c>
      <c r="K93" s="280" t="s">
        <v>4392</v>
      </c>
      <c r="L93" s="191"/>
      <c r="M93" s="188"/>
      <c r="N93" s="188"/>
      <c r="O93" s="191"/>
      <c r="P93" s="191"/>
    </row>
    <row r="94" spans="1:16" ht="38.25" x14ac:dyDescent="0.2">
      <c r="A94" s="182"/>
      <c r="B94" s="280" t="s">
        <v>3489</v>
      </c>
      <c r="C94" s="261" t="s">
        <v>73</v>
      </c>
      <c r="D94" s="261" t="s">
        <v>3490</v>
      </c>
      <c r="E94" s="261" t="s">
        <v>978</v>
      </c>
      <c r="F94" s="279" t="s">
        <v>83</v>
      </c>
      <c r="G94" s="280" t="s">
        <v>3872</v>
      </c>
      <c r="H94" s="280" t="s">
        <v>4393</v>
      </c>
      <c r="I94" s="280" t="s">
        <v>4394</v>
      </c>
      <c r="J94" s="280" t="s">
        <v>4056</v>
      </c>
      <c r="K94" s="280" t="s">
        <v>4395</v>
      </c>
      <c r="L94" s="191"/>
      <c r="M94" s="188"/>
      <c r="N94" s="188"/>
      <c r="O94" s="191"/>
      <c r="P94" s="191"/>
    </row>
    <row r="95" spans="1:16" ht="38.25" x14ac:dyDescent="0.2">
      <c r="A95" s="182"/>
      <c r="B95" s="280" t="s">
        <v>2605</v>
      </c>
      <c r="C95" s="261" t="s">
        <v>73</v>
      </c>
      <c r="D95" s="261" t="s">
        <v>796</v>
      </c>
      <c r="E95" s="261" t="s">
        <v>978</v>
      </c>
      <c r="F95" s="279" t="s">
        <v>49</v>
      </c>
      <c r="G95" s="280" t="s">
        <v>3873</v>
      </c>
      <c r="H95" s="280" t="s">
        <v>4396</v>
      </c>
      <c r="I95" s="280" t="s">
        <v>4397</v>
      </c>
      <c r="J95" s="280" t="s">
        <v>4087</v>
      </c>
      <c r="K95" s="280" t="s">
        <v>4398</v>
      </c>
      <c r="L95" s="191"/>
      <c r="M95" s="188"/>
      <c r="N95" s="188"/>
      <c r="O95" s="191"/>
      <c r="P95" s="191"/>
    </row>
    <row r="96" spans="1:16" ht="25.5" x14ac:dyDescent="0.2">
      <c r="A96" s="182"/>
      <c r="B96" s="280" t="s">
        <v>82</v>
      </c>
      <c r="C96" s="261" t="s">
        <v>47</v>
      </c>
      <c r="D96" s="261" t="s">
        <v>2428</v>
      </c>
      <c r="E96" s="261" t="s">
        <v>3989</v>
      </c>
      <c r="F96" s="279" t="s">
        <v>83</v>
      </c>
      <c r="G96" s="280" t="s">
        <v>3533</v>
      </c>
      <c r="H96" s="280" t="s">
        <v>4399</v>
      </c>
      <c r="I96" s="280" t="s">
        <v>4400</v>
      </c>
      <c r="J96" s="280" t="s">
        <v>4063</v>
      </c>
      <c r="K96" s="280" t="s">
        <v>4401</v>
      </c>
      <c r="L96" s="191"/>
      <c r="M96" s="188"/>
      <c r="N96" s="188"/>
      <c r="O96" s="191"/>
      <c r="P96" s="191"/>
    </row>
    <row r="97" spans="1:16" x14ac:dyDescent="0.2">
      <c r="A97" s="182"/>
      <c r="B97" s="280" t="s">
        <v>3178</v>
      </c>
      <c r="C97" s="261" t="s">
        <v>47</v>
      </c>
      <c r="D97" s="261" t="s">
        <v>3179</v>
      </c>
      <c r="E97" s="261" t="s">
        <v>4002</v>
      </c>
      <c r="F97" s="279" t="s">
        <v>83</v>
      </c>
      <c r="G97" s="280" t="s">
        <v>3580</v>
      </c>
      <c r="H97" s="280" t="s">
        <v>4402</v>
      </c>
      <c r="I97" s="280" t="s">
        <v>4403</v>
      </c>
      <c r="J97" s="280" t="s">
        <v>4063</v>
      </c>
      <c r="K97" s="280" t="s">
        <v>4404</v>
      </c>
      <c r="L97" s="191"/>
      <c r="M97" s="188"/>
      <c r="N97" s="188"/>
      <c r="O97" s="191"/>
      <c r="P97" s="191"/>
    </row>
    <row r="98" spans="1:16" ht="25.5" x14ac:dyDescent="0.2">
      <c r="A98" s="182"/>
      <c r="B98" s="280" t="s">
        <v>2445</v>
      </c>
      <c r="C98" s="261" t="s">
        <v>73</v>
      </c>
      <c r="D98" s="261" t="s">
        <v>2446</v>
      </c>
      <c r="E98" s="261" t="s">
        <v>952</v>
      </c>
      <c r="F98" s="279" t="s">
        <v>49</v>
      </c>
      <c r="G98" s="280" t="s">
        <v>3173</v>
      </c>
      <c r="H98" s="280" t="s">
        <v>4405</v>
      </c>
      <c r="I98" s="280" t="s">
        <v>4406</v>
      </c>
      <c r="J98" s="280" t="s">
        <v>4063</v>
      </c>
      <c r="K98" s="280" t="s">
        <v>4127</v>
      </c>
      <c r="L98" s="191"/>
      <c r="M98" s="188"/>
      <c r="N98" s="188"/>
      <c r="O98" s="191"/>
      <c r="P98" s="191"/>
    </row>
    <row r="99" spans="1:16" ht="25.5" x14ac:dyDescent="0.2">
      <c r="A99" s="182"/>
      <c r="B99" s="280" t="s">
        <v>3455</v>
      </c>
      <c r="C99" s="261" t="s">
        <v>47</v>
      </c>
      <c r="D99" s="261" t="s">
        <v>3456</v>
      </c>
      <c r="E99" s="261" t="s">
        <v>4031</v>
      </c>
      <c r="F99" s="279" t="s">
        <v>83</v>
      </c>
      <c r="G99" s="280" t="s">
        <v>3874</v>
      </c>
      <c r="H99" s="280" t="s">
        <v>4407</v>
      </c>
      <c r="I99" s="280" t="s">
        <v>4408</v>
      </c>
      <c r="J99" s="280" t="s">
        <v>4063</v>
      </c>
      <c r="K99" s="280" t="s">
        <v>4409</v>
      </c>
      <c r="L99" s="191"/>
      <c r="M99" s="188"/>
      <c r="N99" s="188"/>
      <c r="O99" s="191"/>
      <c r="P99" s="191"/>
    </row>
    <row r="100" spans="1:16" ht="38.25" x14ac:dyDescent="0.2">
      <c r="A100" s="182"/>
      <c r="B100" s="280" t="s">
        <v>2456</v>
      </c>
      <c r="C100" s="261" t="s">
        <v>73</v>
      </c>
      <c r="D100" s="261" t="s">
        <v>754</v>
      </c>
      <c r="E100" s="261" t="s">
        <v>978</v>
      </c>
      <c r="F100" s="279" t="s">
        <v>49</v>
      </c>
      <c r="G100" s="280" t="s">
        <v>2508</v>
      </c>
      <c r="H100" s="280" t="s">
        <v>4410</v>
      </c>
      <c r="I100" s="280" t="s">
        <v>4411</v>
      </c>
      <c r="J100" s="280" t="s">
        <v>4063</v>
      </c>
      <c r="K100" s="280" t="s">
        <v>4412</v>
      </c>
      <c r="L100" s="191"/>
      <c r="M100" s="188"/>
      <c r="N100" s="188"/>
      <c r="O100" s="191"/>
      <c r="P100" s="191"/>
    </row>
    <row r="101" spans="1:16" ht="38.25" x14ac:dyDescent="0.2">
      <c r="A101" s="182"/>
      <c r="B101" s="280" t="s">
        <v>2434</v>
      </c>
      <c r="C101" s="261" t="s">
        <v>73</v>
      </c>
      <c r="D101" s="261" t="s">
        <v>311</v>
      </c>
      <c r="E101" s="261" t="s">
        <v>1308</v>
      </c>
      <c r="F101" s="279" t="s">
        <v>49</v>
      </c>
      <c r="G101" s="280" t="s">
        <v>3875</v>
      </c>
      <c r="H101" s="280" t="s">
        <v>4413</v>
      </c>
      <c r="I101" s="280" t="s">
        <v>4414</v>
      </c>
      <c r="J101" s="280" t="s">
        <v>4062</v>
      </c>
      <c r="K101" s="280" t="s">
        <v>4415</v>
      </c>
      <c r="L101" s="191"/>
      <c r="M101" s="188"/>
      <c r="N101" s="188"/>
      <c r="O101" s="191"/>
      <c r="P101" s="191"/>
    </row>
    <row r="102" spans="1:16" x14ac:dyDescent="0.2">
      <c r="A102" s="182"/>
      <c r="B102" s="280" t="s">
        <v>2590</v>
      </c>
      <c r="C102" s="261" t="s">
        <v>73</v>
      </c>
      <c r="D102" s="261" t="s">
        <v>2591</v>
      </c>
      <c r="E102" s="261" t="s">
        <v>1374</v>
      </c>
      <c r="F102" s="279" t="s">
        <v>83</v>
      </c>
      <c r="G102" s="280" t="s">
        <v>3632</v>
      </c>
      <c r="H102" s="280" t="s">
        <v>4416</v>
      </c>
      <c r="I102" s="280" t="s">
        <v>4417</v>
      </c>
      <c r="J102" s="280" t="s">
        <v>4088</v>
      </c>
      <c r="K102" s="280" t="s">
        <v>4418</v>
      </c>
      <c r="L102" s="191"/>
      <c r="M102" s="188"/>
      <c r="N102" s="188"/>
      <c r="O102" s="191"/>
      <c r="P102" s="191"/>
    </row>
    <row r="103" spans="1:16" ht="38.25" x14ac:dyDescent="0.2">
      <c r="A103" s="182"/>
      <c r="B103" s="280" t="s">
        <v>2583</v>
      </c>
      <c r="C103" s="261" t="s">
        <v>73</v>
      </c>
      <c r="D103" s="261" t="s">
        <v>273</v>
      </c>
      <c r="E103" s="261" t="s">
        <v>1308</v>
      </c>
      <c r="F103" s="279" t="s">
        <v>40</v>
      </c>
      <c r="G103" s="280" t="s">
        <v>3598</v>
      </c>
      <c r="H103" s="280" t="s">
        <v>4419</v>
      </c>
      <c r="I103" s="280" t="s">
        <v>4420</v>
      </c>
      <c r="J103" s="280" t="s">
        <v>4088</v>
      </c>
      <c r="K103" s="280" t="s">
        <v>4421</v>
      </c>
      <c r="L103" s="191"/>
      <c r="M103" s="188"/>
      <c r="N103" s="188"/>
      <c r="O103" s="191"/>
      <c r="P103" s="191"/>
    </row>
    <row r="104" spans="1:16" ht="25.5" x14ac:dyDescent="0.2">
      <c r="A104" s="182"/>
      <c r="B104" s="280" t="s">
        <v>279</v>
      </c>
      <c r="C104" s="261" t="s">
        <v>47</v>
      </c>
      <c r="D104" s="261" t="s">
        <v>280</v>
      </c>
      <c r="E104" s="261" t="s">
        <v>4005</v>
      </c>
      <c r="F104" s="279" t="s">
        <v>40</v>
      </c>
      <c r="G104" s="280" t="s">
        <v>3613</v>
      </c>
      <c r="H104" s="280" t="s">
        <v>4422</v>
      </c>
      <c r="I104" s="280" t="s">
        <v>4423</v>
      </c>
      <c r="J104" s="280" t="s">
        <v>4049</v>
      </c>
      <c r="K104" s="280" t="s">
        <v>4424</v>
      </c>
      <c r="L104" s="191"/>
      <c r="M104" s="188"/>
      <c r="N104" s="188"/>
      <c r="O104" s="191"/>
      <c r="P104" s="191"/>
    </row>
    <row r="105" spans="1:16" ht="25.5" x14ac:dyDescent="0.2">
      <c r="A105" s="182"/>
      <c r="B105" s="280" t="s">
        <v>682</v>
      </c>
      <c r="C105" s="261" t="s">
        <v>47</v>
      </c>
      <c r="D105" s="261" t="s">
        <v>683</v>
      </c>
      <c r="E105" s="261" t="s">
        <v>4031</v>
      </c>
      <c r="F105" s="279" t="s">
        <v>83</v>
      </c>
      <c r="G105" s="280" t="s">
        <v>3876</v>
      </c>
      <c r="H105" s="280" t="s">
        <v>4425</v>
      </c>
      <c r="I105" s="280" t="s">
        <v>4426</v>
      </c>
      <c r="J105" s="280" t="s">
        <v>4049</v>
      </c>
      <c r="K105" s="280" t="s">
        <v>4427</v>
      </c>
      <c r="L105" s="191"/>
      <c r="M105" s="188"/>
      <c r="N105" s="188"/>
      <c r="O105" s="191"/>
      <c r="P105" s="191"/>
    </row>
    <row r="106" spans="1:16" ht="38.25" x14ac:dyDescent="0.2">
      <c r="A106" s="182"/>
      <c r="B106" s="280" t="s">
        <v>2432</v>
      </c>
      <c r="C106" s="261" t="s">
        <v>73</v>
      </c>
      <c r="D106" s="261" t="s">
        <v>2433</v>
      </c>
      <c r="E106" s="261" t="s">
        <v>978</v>
      </c>
      <c r="F106" s="279" t="s">
        <v>49</v>
      </c>
      <c r="G106" s="280" t="s">
        <v>3379</v>
      </c>
      <c r="H106" s="280" t="s">
        <v>4428</v>
      </c>
      <c r="I106" s="280" t="s">
        <v>4429</v>
      </c>
      <c r="J106" s="280" t="s">
        <v>4049</v>
      </c>
      <c r="K106" s="280" t="s">
        <v>4430</v>
      </c>
      <c r="L106" s="191"/>
      <c r="M106" s="188"/>
      <c r="N106" s="188"/>
      <c r="O106" s="191"/>
      <c r="P106" s="191"/>
    </row>
    <row r="107" spans="1:16" ht="38.25" x14ac:dyDescent="0.2">
      <c r="A107" s="182"/>
      <c r="B107" s="280" t="s">
        <v>2444</v>
      </c>
      <c r="C107" s="261" t="s">
        <v>73</v>
      </c>
      <c r="D107" s="261" t="s">
        <v>646</v>
      </c>
      <c r="E107" s="261" t="s">
        <v>978</v>
      </c>
      <c r="F107" s="279" t="s">
        <v>49</v>
      </c>
      <c r="G107" s="280" t="s">
        <v>3380</v>
      </c>
      <c r="H107" s="280" t="s">
        <v>4431</v>
      </c>
      <c r="I107" s="280" t="s">
        <v>4432</v>
      </c>
      <c r="J107" s="280" t="s">
        <v>4049</v>
      </c>
      <c r="K107" s="280" t="s">
        <v>4433</v>
      </c>
      <c r="L107" s="191"/>
      <c r="M107" s="188"/>
      <c r="N107" s="188"/>
      <c r="O107" s="191"/>
      <c r="P107" s="191"/>
    </row>
    <row r="108" spans="1:16" ht="38.25" x14ac:dyDescent="0.2">
      <c r="A108" s="182"/>
      <c r="B108" s="280" t="s">
        <v>400</v>
      </c>
      <c r="C108" s="261" t="s">
        <v>47</v>
      </c>
      <c r="D108" s="261" t="s">
        <v>401</v>
      </c>
      <c r="E108" s="261" t="s">
        <v>4015</v>
      </c>
      <c r="F108" s="279" t="s">
        <v>49</v>
      </c>
      <c r="G108" s="280" t="s">
        <v>3165</v>
      </c>
      <c r="H108" s="280" t="s">
        <v>4434</v>
      </c>
      <c r="I108" s="280" t="s">
        <v>4435</v>
      </c>
      <c r="J108" s="280" t="s">
        <v>4049</v>
      </c>
      <c r="K108" s="280" t="s">
        <v>4436</v>
      </c>
      <c r="L108" s="191"/>
      <c r="M108" s="188"/>
      <c r="N108" s="188"/>
      <c r="O108" s="191"/>
      <c r="P108" s="191"/>
    </row>
    <row r="109" spans="1:16" ht="38.25" x14ac:dyDescent="0.2">
      <c r="A109" s="182"/>
      <c r="B109" s="280" t="s">
        <v>2430</v>
      </c>
      <c r="C109" s="261" t="s">
        <v>73</v>
      </c>
      <c r="D109" s="261" t="s">
        <v>2431</v>
      </c>
      <c r="E109" s="261" t="s">
        <v>978</v>
      </c>
      <c r="F109" s="279" t="s">
        <v>83</v>
      </c>
      <c r="G109" s="280" t="s">
        <v>3877</v>
      </c>
      <c r="H109" s="280" t="s">
        <v>4437</v>
      </c>
      <c r="I109" s="280" t="s">
        <v>4438</v>
      </c>
      <c r="J109" s="280" t="s">
        <v>4049</v>
      </c>
      <c r="K109" s="280" t="s">
        <v>4439</v>
      </c>
      <c r="L109" s="191"/>
      <c r="M109" s="188"/>
      <c r="N109" s="188"/>
      <c r="O109" s="191"/>
      <c r="P109" s="191"/>
    </row>
    <row r="110" spans="1:16" x14ac:dyDescent="0.2">
      <c r="A110" s="182"/>
      <c r="B110" s="280" t="s">
        <v>2420</v>
      </c>
      <c r="C110" s="261" t="s">
        <v>73</v>
      </c>
      <c r="D110" s="261" t="s">
        <v>2421</v>
      </c>
      <c r="E110" s="261" t="s">
        <v>956</v>
      </c>
      <c r="F110" s="279" t="s">
        <v>40</v>
      </c>
      <c r="G110" s="280" t="s">
        <v>3362</v>
      </c>
      <c r="H110" s="280" t="s">
        <v>4440</v>
      </c>
      <c r="I110" s="280" t="s">
        <v>4441</v>
      </c>
      <c r="J110" s="280" t="s">
        <v>4442</v>
      </c>
      <c r="K110" s="280" t="s">
        <v>4443</v>
      </c>
      <c r="L110" s="191"/>
      <c r="M110" s="188"/>
      <c r="N110" s="188"/>
      <c r="O110" s="191"/>
      <c r="P110" s="191"/>
    </row>
    <row r="111" spans="1:16" ht="38.25" x14ac:dyDescent="0.2">
      <c r="A111" s="182"/>
      <c r="B111" s="280" t="s">
        <v>679</v>
      </c>
      <c r="C111" s="261" t="s">
        <v>47</v>
      </c>
      <c r="D111" s="261" t="s">
        <v>680</v>
      </c>
      <c r="E111" s="261" t="s">
        <v>3978</v>
      </c>
      <c r="F111" s="279" t="s">
        <v>83</v>
      </c>
      <c r="G111" s="280" t="s">
        <v>3879</v>
      </c>
      <c r="H111" s="280" t="s">
        <v>4444</v>
      </c>
      <c r="I111" s="280" t="s">
        <v>4445</v>
      </c>
      <c r="J111" s="280" t="s">
        <v>4052</v>
      </c>
      <c r="K111" s="280" t="s">
        <v>4446</v>
      </c>
      <c r="L111" s="191"/>
      <c r="M111" s="188"/>
      <c r="N111" s="188"/>
      <c r="O111" s="191"/>
      <c r="P111" s="191"/>
    </row>
    <row r="112" spans="1:16" ht="38.25" x14ac:dyDescent="0.2">
      <c r="A112" s="182"/>
      <c r="B112" s="280" t="s">
        <v>656</v>
      </c>
      <c r="C112" s="261" t="s">
        <v>47</v>
      </c>
      <c r="D112" s="261" t="s">
        <v>657</v>
      </c>
      <c r="E112" s="261" t="s">
        <v>3978</v>
      </c>
      <c r="F112" s="279" t="s">
        <v>49</v>
      </c>
      <c r="G112" s="280" t="s">
        <v>3880</v>
      </c>
      <c r="H112" s="280" t="s">
        <v>4447</v>
      </c>
      <c r="I112" s="280" t="s">
        <v>4448</v>
      </c>
      <c r="J112" s="280" t="s">
        <v>4052</v>
      </c>
      <c r="K112" s="280" t="s">
        <v>4449</v>
      </c>
      <c r="L112" s="191"/>
      <c r="M112" s="188"/>
      <c r="N112" s="188"/>
      <c r="O112" s="191"/>
      <c r="P112" s="191"/>
    </row>
    <row r="113" spans="1:16" ht="25.5" x14ac:dyDescent="0.2">
      <c r="A113" s="182"/>
      <c r="B113" s="284" t="s">
        <v>226</v>
      </c>
      <c r="C113" s="262" t="s">
        <v>47</v>
      </c>
      <c r="D113" s="262" t="s">
        <v>227</v>
      </c>
      <c r="E113" s="262" t="s">
        <v>4003</v>
      </c>
      <c r="F113" s="283" t="s">
        <v>40</v>
      </c>
      <c r="G113" s="284" t="s">
        <v>3581</v>
      </c>
      <c r="H113" s="284" t="s">
        <v>4450</v>
      </c>
      <c r="I113" s="284" t="s">
        <v>4451</v>
      </c>
      <c r="J113" s="284" t="s">
        <v>4050</v>
      </c>
      <c r="K113" s="284" t="s">
        <v>4452</v>
      </c>
      <c r="L113" s="191"/>
      <c r="M113" s="188"/>
      <c r="N113" s="188"/>
      <c r="O113" s="191"/>
      <c r="P113" s="191"/>
    </row>
    <row r="114" spans="1:16" ht="38.25" x14ac:dyDescent="0.2">
      <c r="A114" s="182"/>
      <c r="B114" s="284" t="s">
        <v>775</v>
      </c>
      <c r="C114" s="262" t="s">
        <v>47</v>
      </c>
      <c r="D114" s="262" t="s">
        <v>776</v>
      </c>
      <c r="E114" s="262" t="s">
        <v>3978</v>
      </c>
      <c r="F114" s="283" t="s">
        <v>83</v>
      </c>
      <c r="G114" s="284" t="s">
        <v>3882</v>
      </c>
      <c r="H114" s="284" t="s">
        <v>3592</v>
      </c>
      <c r="I114" s="284" t="s">
        <v>4453</v>
      </c>
      <c r="J114" s="284" t="s">
        <v>4050</v>
      </c>
      <c r="K114" s="284" t="s">
        <v>4454</v>
      </c>
      <c r="L114" s="191"/>
      <c r="M114" s="188"/>
      <c r="N114" s="188"/>
      <c r="O114" s="191"/>
      <c r="P114" s="191"/>
    </row>
    <row r="115" spans="1:16" x14ac:dyDescent="0.2">
      <c r="A115" s="182"/>
      <c r="B115" s="284" t="s">
        <v>376</v>
      </c>
      <c r="C115" s="262" t="s">
        <v>47</v>
      </c>
      <c r="D115" s="262" t="s">
        <v>377</v>
      </c>
      <c r="E115" s="262" t="s">
        <v>4012</v>
      </c>
      <c r="F115" s="283" t="s">
        <v>40</v>
      </c>
      <c r="G115" s="284" t="s">
        <v>3849</v>
      </c>
      <c r="H115" s="284" t="s">
        <v>4455</v>
      </c>
      <c r="I115" s="284" t="s">
        <v>4456</v>
      </c>
      <c r="J115" s="284" t="s">
        <v>4050</v>
      </c>
      <c r="K115" s="284" t="s">
        <v>4457</v>
      </c>
      <c r="L115" s="191"/>
      <c r="M115" s="188"/>
      <c r="N115" s="188"/>
      <c r="O115" s="191"/>
      <c r="P115" s="191"/>
    </row>
    <row r="116" spans="1:16" x14ac:dyDescent="0.2">
      <c r="A116" s="182"/>
      <c r="B116" s="284" t="s">
        <v>87</v>
      </c>
      <c r="C116" s="262" t="s">
        <v>47</v>
      </c>
      <c r="D116" s="262" t="s">
        <v>2453</v>
      </c>
      <c r="E116" s="262" t="s">
        <v>3990</v>
      </c>
      <c r="F116" s="283" t="s">
        <v>60</v>
      </c>
      <c r="G116" s="284" t="s">
        <v>3535</v>
      </c>
      <c r="H116" s="284" t="s">
        <v>4458</v>
      </c>
      <c r="I116" s="284" t="s">
        <v>4459</v>
      </c>
      <c r="J116" s="284" t="s">
        <v>4050</v>
      </c>
      <c r="K116" s="284" t="s">
        <v>4460</v>
      </c>
      <c r="L116" s="191"/>
      <c r="M116" s="188"/>
      <c r="N116" s="188"/>
      <c r="O116" s="191"/>
      <c r="P116" s="191"/>
    </row>
    <row r="117" spans="1:16" ht="25.5" x14ac:dyDescent="0.2">
      <c r="A117" s="182"/>
      <c r="B117" s="284" t="s">
        <v>627</v>
      </c>
      <c r="C117" s="262" t="s">
        <v>47</v>
      </c>
      <c r="D117" s="262" t="s">
        <v>628</v>
      </c>
      <c r="E117" s="262" t="s">
        <v>4030</v>
      </c>
      <c r="F117" s="283" t="s">
        <v>83</v>
      </c>
      <c r="G117" s="284" t="s">
        <v>3878</v>
      </c>
      <c r="H117" s="284" t="s">
        <v>4461</v>
      </c>
      <c r="I117" s="284" t="s">
        <v>4462</v>
      </c>
      <c r="J117" s="284" t="s">
        <v>4089</v>
      </c>
      <c r="K117" s="284" t="s">
        <v>4463</v>
      </c>
      <c r="L117" s="191"/>
      <c r="M117" s="188"/>
      <c r="N117" s="188"/>
      <c r="O117" s="191"/>
      <c r="P117" s="191"/>
    </row>
    <row r="118" spans="1:16" ht="25.5" x14ac:dyDescent="0.2">
      <c r="A118" s="182"/>
      <c r="B118" s="284" t="s">
        <v>2600</v>
      </c>
      <c r="C118" s="262" t="s">
        <v>73</v>
      </c>
      <c r="D118" s="262" t="s">
        <v>623</v>
      </c>
      <c r="E118" s="262" t="s">
        <v>952</v>
      </c>
      <c r="F118" s="283" t="s">
        <v>83</v>
      </c>
      <c r="G118" s="284" t="s">
        <v>3381</v>
      </c>
      <c r="H118" s="284" t="s">
        <v>4464</v>
      </c>
      <c r="I118" s="284" t="s">
        <v>4465</v>
      </c>
      <c r="J118" s="284" t="s">
        <v>4089</v>
      </c>
      <c r="K118" s="284" t="s">
        <v>4466</v>
      </c>
      <c r="L118" s="191"/>
      <c r="M118" s="188"/>
      <c r="N118" s="188"/>
      <c r="O118" s="191"/>
      <c r="P118" s="191"/>
    </row>
    <row r="119" spans="1:16" x14ac:dyDescent="0.2">
      <c r="A119" s="182"/>
      <c r="B119" s="284" t="s">
        <v>2466</v>
      </c>
      <c r="C119" s="262" t="s">
        <v>73</v>
      </c>
      <c r="D119" s="262" t="s">
        <v>2467</v>
      </c>
      <c r="E119" s="262" t="s">
        <v>1032</v>
      </c>
      <c r="F119" s="283" t="s">
        <v>49</v>
      </c>
      <c r="G119" s="284" t="s">
        <v>2426</v>
      </c>
      <c r="H119" s="284" t="s">
        <v>4467</v>
      </c>
      <c r="I119" s="284" t="s">
        <v>4467</v>
      </c>
      <c r="J119" s="284" t="s">
        <v>4089</v>
      </c>
      <c r="K119" s="284" t="s">
        <v>4468</v>
      </c>
      <c r="L119" s="191"/>
      <c r="M119" s="188"/>
      <c r="N119" s="188"/>
      <c r="O119" s="191"/>
      <c r="P119" s="191"/>
    </row>
    <row r="120" spans="1:16" ht="25.5" x14ac:dyDescent="0.2">
      <c r="A120" s="182"/>
      <c r="B120" s="284" t="s">
        <v>2460</v>
      </c>
      <c r="C120" s="262" t="s">
        <v>73</v>
      </c>
      <c r="D120" s="262" t="s">
        <v>594</v>
      </c>
      <c r="E120" s="262" t="s">
        <v>1065</v>
      </c>
      <c r="F120" s="283" t="s">
        <v>83</v>
      </c>
      <c r="G120" s="284" t="s">
        <v>3881</v>
      </c>
      <c r="H120" s="284" t="s">
        <v>4469</v>
      </c>
      <c r="I120" s="284" t="s">
        <v>4470</v>
      </c>
      <c r="J120" s="284" t="s">
        <v>2439</v>
      </c>
      <c r="K120" s="284" t="s">
        <v>4471</v>
      </c>
      <c r="L120" s="191"/>
      <c r="M120" s="188"/>
      <c r="N120" s="188"/>
      <c r="O120" s="191"/>
      <c r="P120" s="191"/>
    </row>
    <row r="121" spans="1:16" ht="25.5" x14ac:dyDescent="0.2">
      <c r="A121" s="182"/>
      <c r="B121" s="284" t="s">
        <v>2485</v>
      </c>
      <c r="C121" s="262" t="s">
        <v>73</v>
      </c>
      <c r="D121" s="262" t="s">
        <v>2486</v>
      </c>
      <c r="E121" s="262" t="s">
        <v>1032</v>
      </c>
      <c r="F121" s="283" t="s">
        <v>40</v>
      </c>
      <c r="G121" s="284" t="s">
        <v>2508</v>
      </c>
      <c r="H121" s="284" t="s">
        <v>4472</v>
      </c>
      <c r="I121" s="284" t="s">
        <v>4473</v>
      </c>
      <c r="J121" s="284" t="s">
        <v>2439</v>
      </c>
      <c r="K121" s="284" t="s">
        <v>4474</v>
      </c>
      <c r="L121" s="191"/>
      <c r="M121" s="188"/>
      <c r="N121" s="188"/>
      <c r="O121" s="191"/>
      <c r="P121" s="191"/>
    </row>
    <row r="122" spans="1:16" x14ac:dyDescent="0.2">
      <c r="A122" s="182"/>
      <c r="B122" s="284" t="s">
        <v>2476</v>
      </c>
      <c r="C122" s="262" t="s">
        <v>73</v>
      </c>
      <c r="D122" s="262" t="s">
        <v>859</v>
      </c>
      <c r="E122" s="262" t="s">
        <v>1646</v>
      </c>
      <c r="F122" s="283" t="s">
        <v>49</v>
      </c>
      <c r="G122" s="284" t="s">
        <v>2426</v>
      </c>
      <c r="H122" s="284" t="s">
        <v>4475</v>
      </c>
      <c r="I122" s="284" t="s">
        <v>4475</v>
      </c>
      <c r="J122" s="284" t="s">
        <v>3169</v>
      </c>
      <c r="K122" s="284" t="s">
        <v>4476</v>
      </c>
      <c r="L122" s="191"/>
      <c r="M122" s="188"/>
      <c r="N122" s="188"/>
      <c r="O122" s="191"/>
      <c r="P122" s="191"/>
    </row>
    <row r="123" spans="1:16" ht="25.5" x14ac:dyDescent="0.2">
      <c r="A123" s="182"/>
      <c r="B123" s="284" t="s">
        <v>136</v>
      </c>
      <c r="C123" s="262" t="s">
        <v>47</v>
      </c>
      <c r="D123" s="262" t="s">
        <v>137</v>
      </c>
      <c r="E123" s="262" t="s">
        <v>3993</v>
      </c>
      <c r="F123" s="283" t="s">
        <v>97</v>
      </c>
      <c r="G123" s="284" t="s">
        <v>3887</v>
      </c>
      <c r="H123" s="284" t="s">
        <v>4477</v>
      </c>
      <c r="I123" s="284" t="s">
        <v>4478</v>
      </c>
      <c r="J123" s="284" t="s">
        <v>3169</v>
      </c>
      <c r="K123" s="284" t="s">
        <v>4479</v>
      </c>
      <c r="L123" s="191"/>
      <c r="M123" s="188"/>
      <c r="N123" s="188"/>
      <c r="O123" s="191"/>
      <c r="P123" s="191"/>
    </row>
    <row r="124" spans="1:16" ht="25.5" x14ac:dyDescent="0.2">
      <c r="A124" s="182"/>
      <c r="B124" s="284" t="s">
        <v>108</v>
      </c>
      <c r="C124" s="262" t="s">
        <v>47</v>
      </c>
      <c r="D124" s="262" t="s">
        <v>109</v>
      </c>
      <c r="E124" s="262" t="s">
        <v>3992</v>
      </c>
      <c r="F124" s="283" t="s">
        <v>97</v>
      </c>
      <c r="G124" s="284" t="s">
        <v>3885</v>
      </c>
      <c r="H124" s="284" t="s">
        <v>1589</v>
      </c>
      <c r="I124" s="284" t="s">
        <v>4480</v>
      </c>
      <c r="J124" s="284" t="s">
        <v>3169</v>
      </c>
      <c r="K124" s="284" t="s">
        <v>4481</v>
      </c>
      <c r="L124" s="191"/>
      <c r="M124" s="188"/>
      <c r="N124" s="188"/>
      <c r="O124" s="191"/>
      <c r="P124" s="191"/>
    </row>
    <row r="125" spans="1:16" ht="25.5" x14ac:dyDescent="0.2">
      <c r="A125" s="182"/>
      <c r="B125" s="284" t="s">
        <v>838</v>
      </c>
      <c r="C125" s="262" t="s">
        <v>47</v>
      </c>
      <c r="D125" s="262" t="s">
        <v>839</v>
      </c>
      <c r="E125" s="262" t="s">
        <v>4034</v>
      </c>
      <c r="F125" s="283" t="s">
        <v>83</v>
      </c>
      <c r="G125" s="284" t="s">
        <v>3884</v>
      </c>
      <c r="H125" s="284" t="s">
        <v>4482</v>
      </c>
      <c r="I125" s="284" t="s">
        <v>4483</v>
      </c>
      <c r="J125" s="284" t="s">
        <v>3169</v>
      </c>
      <c r="K125" s="284" t="s">
        <v>4484</v>
      </c>
      <c r="L125" s="191"/>
      <c r="M125" s="188"/>
      <c r="N125" s="188"/>
      <c r="O125" s="191"/>
      <c r="P125" s="191"/>
    </row>
    <row r="126" spans="1:16" ht="25.5" x14ac:dyDescent="0.2">
      <c r="A126" s="182"/>
      <c r="B126" s="284" t="s">
        <v>2457</v>
      </c>
      <c r="C126" s="262" t="s">
        <v>47</v>
      </c>
      <c r="D126" s="262" t="s">
        <v>2458</v>
      </c>
      <c r="E126" s="262" t="s">
        <v>4000</v>
      </c>
      <c r="F126" s="283" t="s">
        <v>83</v>
      </c>
      <c r="G126" s="284" t="s">
        <v>3576</v>
      </c>
      <c r="H126" s="284" t="s">
        <v>4485</v>
      </c>
      <c r="I126" s="284" t="s">
        <v>4486</v>
      </c>
      <c r="J126" s="284" t="s">
        <v>4053</v>
      </c>
      <c r="K126" s="284" t="s">
        <v>4487</v>
      </c>
      <c r="L126" s="191"/>
      <c r="M126" s="188"/>
      <c r="N126" s="188"/>
      <c r="O126" s="191"/>
      <c r="P126" s="191"/>
    </row>
    <row r="127" spans="1:16" ht="38.25" x14ac:dyDescent="0.2">
      <c r="A127" s="182"/>
      <c r="B127" s="284" t="s">
        <v>2585</v>
      </c>
      <c r="C127" s="262" t="s">
        <v>73</v>
      </c>
      <c r="D127" s="262" t="s">
        <v>309</v>
      </c>
      <c r="E127" s="262" t="s">
        <v>1308</v>
      </c>
      <c r="F127" s="283" t="s">
        <v>49</v>
      </c>
      <c r="G127" s="284" t="s">
        <v>2469</v>
      </c>
      <c r="H127" s="284" t="s">
        <v>4488</v>
      </c>
      <c r="I127" s="284" t="s">
        <v>4489</v>
      </c>
      <c r="J127" s="284" t="s">
        <v>4053</v>
      </c>
      <c r="K127" s="284" t="s">
        <v>4490</v>
      </c>
      <c r="L127" s="191"/>
      <c r="M127" s="188"/>
      <c r="N127" s="188"/>
      <c r="O127" s="191"/>
      <c r="P127" s="191"/>
    </row>
    <row r="128" spans="1:16" ht="25.5" x14ac:dyDescent="0.2">
      <c r="A128" s="182"/>
      <c r="B128" s="284" t="s">
        <v>3019</v>
      </c>
      <c r="C128" s="262" t="s">
        <v>73</v>
      </c>
      <c r="D128" s="262" t="s">
        <v>3020</v>
      </c>
      <c r="E128" s="262" t="s">
        <v>1065</v>
      </c>
      <c r="F128" s="283" t="s">
        <v>668</v>
      </c>
      <c r="G128" s="284" t="s">
        <v>3888</v>
      </c>
      <c r="H128" s="284" t="s">
        <v>4491</v>
      </c>
      <c r="I128" s="284" t="s">
        <v>4492</v>
      </c>
      <c r="J128" s="284" t="s">
        <v>4053</v>
      </c>
      <c r="K128" s="284" t="s">
        <v>4493</v>
      </c>
      <c r="L128" s="191"/>
      <c r="M128" s="188"/>
      <c r="N128" s="188"/>
      <c r="O128" s="191"/>
      <c r="P128" s="191"/>
    </row>
    <row r="129" spans="1:16" ht="25.5" x14ac:dyDescent="0.2">
      <c r="A129" s="182"/>
      <c r="B129" s="284" t="s">
        <v>177</v>
      </c>
      <c r="C129" s="262" t="s">
        <v>47</v>
      </c>
      <c r="D129" s="262" t="s">
        <v>178</v>
      </c>
      <c r="E129" s="262" t="s">
        <v>3993</v>
      </c>
      <c r="F129" s="283" t="s">
        <v>97</v>
      </c>
      <c r="G129" s="284" t="s">
        <v>3889</v>
      </c>
      <c r="H129" s="284" t="s">
        <v>4494</v>
      </c>
      <c r="I129" s="284" t="s">
        <v>4495</v>
      </c>
      <c r="J129" s="284" t="s">
        <v>2983</v>
      </c>
      <c r="K129" s="284" t="s">
        <v>4496</v>
      </c>
      <c r="L129" s="191"/>
      <c r="M129" s="188"/>
      <c r="N129" s="188"/>
      <c r="O129" s="191"/>
      <c r="P129" s="191"/>
    </row>
    <row r="130" spans="1:16" ht="25.5" x14ac:dyDescent="0.2">
      <c r="A130" s="182"/>
      <c r="B130" s="284" t="s">
        <v>2475</v>
      </c>
      <c r="C130" s="262" t="s">
        <v>73</v>
      </c>
      <c r="D130" s="262" t="s">
        <v>529</v>
      </c>
      <c r="E130" s="262" t="s">
        <v>952</v>
      </c>
      <c r="F130" s="283" t="s">
        <v>668</v>
      </c>
      <c r="G130" s="284" t="s">
        <v>2426</v>
      </c>
      <c r="H130" s="284" t="s">
        <v>4497</v>
      </c>
      <c r="I130" s="284" t="s">
        <v>4497</v>
      </c>
      <c r="J130" s="284" t="s">
        <v>2983</v>
      </c>
      <c r="K130" s="284" t="s">
        <v>4498</v>
      </c>
      <c r="L130" s="191"/>
      <c r="M130" s="188"/>
      <c r="N130" s="188"/>
      <c r="O130" s="191"/>
      <c r="P130" s="191"/>
    </row>
    <row r="131" spans="1:16" ht="25.5" x14ac:dyDescent="0.2">
      <c r="A131" s="182"/>
      <c r="B131" s="284" t="s">
        <v>877</v>
      </c>
      <c r="C131" s="262" t="s">
        <v>47</v>
      </c>
      <c r="D131" s="262" t="s">
        <v>878</v>
      </c>
      <c r="E131" s="262" t="s">
        <v>4037</v>
      </c>
      <c r="F131" s="283" t="s">
        <v>83</v>
      </c>
      <c r="G131" s="284" t="s">
        <v>3886</v>
      </c>
      <c r="H131" s="284" t="s">
        <v>4499</v>
      </c>
      <c r="I131" s="284" t="s">
        <v>4500</v>
      </c>
      <c r="J131" s="284" t="s">
        <v>2983</v>
      </c>
      <c r="K131" s="284" t="s">
        <v>4501</v>
      </c>
      <c r="L131" s="191"/>
      <c r="M131" s="188"/>
      <c r="N131" s="188"/>
      <c r="O131" s="191"/>
      <c r="P131" s="191"/>
    </row>
    <row r="132" spans="1:16" ht="25.5" x14ac:dyDescent="0.2">
      <c r="A132" s="182"/>
      <c r="B132" s="284" t="s">
        <v>456</v>
      </c>
      <c r="C132" s="262" t="s">
        <v>47</v>
      </c>
      <c r="D132" s="262" t="s">
        <v>2464</v>
      </c>
      <c r="E132" s="262" t="s">
        <v>4018</v>
      </c>
      <c r="F132" s="283" t="s">
        <v>83</v>
      </c>
      <c r="G132" s="284" t="s">
        <v>3883</v>
      </c>
      <c r="H132" s="284" t="s">
        <v>4502</v>
      </c>
      <c r="I132" s="284" t="s">
        <v>4503</v>
      </c>
      <c r="J132" s="284" t="s">
        <v>2983</v>
      </c>
      <c r="K132" s="284" t="s">
        <v>4504</v>
      </c>
      <c r="L132" s="191"/>
      <c r="M132" s="188"/>
      <c r="N132" s="188"/>
      <c r="O132" s="191"/>
      <c r="P132" s="191"/>
    </row>
    <row r="133" spans="1:16" ht="25.5" x14ac:dyDescent="0.2">
      <c r="A133" s="182"/>
      <c r="B133" s="284" t="s">
        <v>208</v>
      </c>
      <c r="C133" s="262" t="s">
        <v>47</v>
      </c>
      <c r="D133" s="262" t="s">
        <v>209</v>
      </c>
      <c r="E133" s="262" t="s">
        <v>4000</v>
      </c>
      <c r="F133" s="283" t="s">
        <v>83</v>
      </c>
      <c r="G133" s="284" t="s">
        <v>3893</v>
      </c>
      <c r="H133" s="284" t="s">
        <v>4505</v>
      </c>
      <c r="I133" s="284" t="s">
        <v>4506</v>
      </c>
      <c r="J133" s="284" t="s">
        <v>4128</v>
      </c>
      <c r="K133" s="284" t="s">
        <v>4507</v>
      </c>
      <c r="L133" s="191"/>
      <c r="M133" s="188"/>
      <c r="N133" s="188"/>
      <c r="O133" s="191"/>
      <c r="P133" s="191"/>
    </row>
    <row r="134" spans="1:16" ht="25.5" x14ac:dyDescent="0.2">
      <c r="A134" s="182"/>
      <c r="B134" s="284" t="s">
        <v>168</v>
      </c>
      <c r="C134" s="262" t="s">
        <v>47</v>
      </c>
      <c r="D134" s="262" t="s">
        <v>169</v>
      </c>
      <c r="E134" s="262" t="s">
        <v>3997</v>
      </c>
      <c r="F134" s="283" t="s">
        <v>40</v>
      </c>
      <c r="G134" s="284" t="s">
        <v>3896</v>
      </c>
      <c r="H134" s="284" t="s">
        <v>4508</v>
      </c>
      <c r="I134" s="284" t="s">
        <v>4509</v>
      </c>
      <c r="J134" s="284" t="s">
        <v>4128</v>
      </c>
      <c r="K134" s="284" t="s">
        <v>4510</v>
      </c>
      <c r="L134" s="191"/>
      <c r="M134" s="188"/>
      <c r="N134" s="188"/>
      <c r="O134" s="191"/>
      <c r="P134" s="191"/>
    </row>
    <row r="135" spans="1:16" ht="25.5" x14ac:dyDescent="0.2">
      <c r="A135" s="182"/>
      <c r="B135" s="284" t="s">
        <v>171</v>
      </c>
      <c r="C135" s="262" t="s">
        <v>47</v>
      </c>
      <c r="D135" s="262" t="s">
        <v>172</v>
      </c>
      <c r="E135" s="262" t="s">
        <v>3993</v>
      </c>
      <c r="F135" s="283" t="s">
        <v>97</v>
      </c>
      <c r="G135" s="284" t="s">
        <v>3891</v>
      </c>
      <c r="H135" s="284" t="s">
        <v>4511</v>
      </c>
      <c r="I135" s="284" t="s">
        <v>4512</v>
      </c>
      <c r="J135" s="284" t="s">
        <v>3170</v>
      </c>
      <c r="K135" s="284" t="s">
        <v>4513</v>
      </c>
      <c r="L135" s="191"/>
      <c r="M135" s="188"/>
      <c r="N135" s="188"/>
      <c r="O135" s="191"/>
      <c r="P135" s="191"/>
    </row>
    <row r="136" spans="1:16" x14ac:dyDescent="0.2">
      <c r="A136" s="182"/>
      <c r="B136" s="284" t="s">
        <v>3511</v>
      </c>
      <c r="C136" s="262" t="s">
        <v>73</v>
      </c>
      <c r="D136" s="262" t="s">
        <v>3512</v>
      </c>
      <c r="E136" s="262" t="s">
        <v>1646</v>
      </c>
      <c r="F136" s="283" t="s">
        <v>49</v>
      </c>
      <c r="G136" s="284" t="s">
        <v>2426</v>
      </c>
      <c r="H136" s="284" t="s">
        <v>4514</v>
      </c>
      <c r="I136" s="284" t="s">
        <v>4514</v>
      </c>
      <c r="J136" s="284" t="s">
        <v>3170</v>
      </c>
      <c r="K136" s="284" t="s">
        <v>3325</v>
      </c>
      <c r="L136" s="191"/>
      <c r="M136" s="188"/>
      <c r="N136" s="188"/>
      <c r="O136" s="191"/>
      <c r="P136" s="191"/>
    </row>
    <row r="137" spans="1:16" ht="25.5" x14ac:dyDescent="0.2">
      <c r="A137" s="182"/>
      <c r="B137" s="284" t="s">
        <v>396</v>
      </c>
      <c r="C137" s="262" t="s">
        <v>47</v>
      </c>
      <c r="D137" s="262" t="s">
        <v>2454</v>
      </c>
      <c r="E137" s="262" t="s">
        <v>4015</v>
      </c>
      <c r="F137" s="283" t="s">
        <v>49</v>
      </c>
      <c r="G137" s="284" t="s">
        <v>2427</v>
      </c>
      <c r="H137" s="284" t="s">
        <v>4515</v>
      </c>
      <c r="I137" s="284" t="s">
        <v>4516</v>
      </c>
      <c r="J137" s="284" t="s">
        <v>4058</v>
      </c>
      <c r="K137" s="284" t="s">
        <v>4517</v>
      </c>
      <c r="L137" s="191"/>
      <c r="M137" s="188"/>
      <c r="N137" s="188"/>
      <c r="O137" s="191"/>
      <c r="P137" s="191"/>
    </row>
    <row r="138" spans="1:16" ht="38.25" x14ac:dyDescent="0.2">
      <c r="A138" s="182"/>
      <c r="B138" s="284" t="s">
        <v>696</v>
      </c>
      <c r="C138" s="262" t="s">
        <v>47</v>
      </c>
      <c r="D138" s="262" t="s">
        <v>697</v>
      </c>
      <c r="E138" s="262" t="s">
        <v>3978</v>
      </c>
      <c r="F138" s="283" t="s">
        <v>83</v>
      </c>
      <c r="G138" s="284" t="s">
        <v>3890</v>
      </c>
      <c r="H138" s="284" t="s">
        <v>4518</v>
      </c>
      <c r="I138" s="284" t="s">
        <v>4519</v>
      </c>
      <c r="J138" s="284" t="s">
        <v>4058</v>
      </c>
      <c r="K138" s="284" t="s">
        <v>4520</v>
      </c>
      <c r="L138" s="191"/>
      <c r="M138" s="188"/>
      <c r="N138" s="188"/>
      <c r="O138" s="191"/>
      <c r="P138" s="191"/>
    </row>
    <row r="139" spans="1:16" ht="25.5" x14ac:dyDescent="0.2">
      <c r="A139" s="182"/>
      <c r="B139" s="284" t="s">
        <v>835</v>
      </c>
      <c r="C139" s="262" t="s">
        <v>47</v>
      </c>
      <c r="D139" s="262" t="s">
        <v>836</v>
      </c>
      <c r="E139" s="262" t="s">
        <v>4034</v>
      </c>
      <c r="F139" s="283" t="s">
        <v>83</v>
      </c>
      <c r="G139" s="284" t="s">
        <v>3892</v>
      </c>
      <c r="H139" s="284" t="s">
        <v>4117</v>
      </c>
      <c r="I139" s="284" t="s">
        <v>4521</v>
      </c>
      <c r="J139" s="284" t="s">
        <v>4058</v>
      </c>
      <c r="K139" s="284" t="s">
        <v>4130</v>
      </c>
      <c r="L139" s="191"/>
      <c r="M139" s="188"/>
      <c r="N139" s="188"/>
      <c r="O139" s="191"/>
      <c r="P139" s="191"/>
    </row>
    <row r="140" spans="1:16" ht="25.5" x14ac:dyDescent="0.2">
      <c r="A140" s="182"/>
      <c r="B140" s="284" t="s">
        <v>3268</v>
      </c>
      <c r="C140" s="262" t="s">
        <v>73</v>
      </c>
      <c r="D140" s="262" t="s">
        <v>3269</v>
      </c>
      <c r="E140" s="262" t="s">
        <v>1646</v>
      </c>
      <c r="F140" s="283" t="s">
        <v>49</v>
      </c>
      <c r="G140" s="284" t="s">
        <v>2412</v>
      </c>
      <c r="H140" s="284" t="s">
        <v>4522</v>
      </c>
      <c r="I140" s="284" t="s">
        <v>4523</v>
      </c>
      <c r="J140" s="284" t="s">
        <v>1197</v>
      </c>
      <c r="K140" s="284" t="s">
        <v>4131</v>
      </c>
      <c r="L140" s="191"/>
      <c r="M140" s="188"/>
      <c r="N140" s="188"/>
      <c r="O140" s="191"/>
      <c r="P140" s="191"/>
    </row>
    <row r="141" spans="1:16" ht="25.5" x14ac:dyDescent="0.2">
      <c r="A141" s="182"/>
      <c r="B141" s="284" t="s">
        <v>139</v>
      </c>
      <c r="C141" s="262" t="s">
        <v>47</v>
      </c>
      <c r="D141" s="262" t="s">
        <v>140</v>
      </c>
      <c r="E141" s="262" t="s">
        <v>3993</v>
      </c>
      <c r="F141" s="283" t="s">
        <v>97</v>
      </c>
      <c r="G141" s="284" t="s">
        <v>3895</v>
      </c>
      <c r="H141" s="284" t="s">
        <v>4524</v>
      </c>
      <c r="I141" s="284" t="s">
        <v>4525</v>
      </c>
      <c r="J141" s="284" t="s">
        <v>1197</v>
      </c>
      <c r="K141" s="284" t="s">
        <v>4526</v>
      </c>
      <c r="L141" s="191"/>
      <c r="M141" s="188"/>
      <c r="N141" s="188"/>
      <c r="O141" s="191"/>
      <c r="P141" s="191"/>
    </row>
    <row r="142" spans="1:16" x14ac:dyDescent="0.2">
      <c r="A142" s="182"/>
      <c r="B142" s="284" t="s">
        <v>3516</v>
      </c>
      <c r="C142" s="262" t="s">
        <v>73</v>
      </c>
      <c r="D142" s="262" t="s">
        <v>3517</v>
      </c>
      <c r="E142" s="262" t="s">
        <v>1646</v>
      </c>
      <c r="F142" s="283" t="s">
        <v>49</v>
      </c>
      <c r="G142" s="284" t="s">
        <v>2426</v>
      </c>
      <c r="H142" s="284" t="s">
        <v>4527</v>
      </c>
      <c r="I142" s="284" t="s">
        <v>4527</v>
      </c>
      <c r="J142" s="284" t="s">
        <v>1197</v>
      </c>
      <c r="K142" s="284" t="s">
        <v>4528</v>
      </c>
      <c r="L142" s="191"/>
      <c r="M142" s="188"/>
      <c r="N142" s="188"/>
      <c r="O142" s="191"/>
      <c r="P142" s="191"/>
    </row>
    <row r="143" spans="1:16" ht="25.5" x14ac:dyDescent="0.2">
      <c r="A143" s="182"/>
      <c r="B143" s="284" t="s">
        <v>3509</v>
      </c>
      <c r="C143" s="262" t="s">
        <v>47</v>
      </c>
      <c r="D143" s="262" t="s">
        <v>3510</v>
      </c>
      <c r="E143" s="262" t="s">
        <v>952</v>
      </c>
      <c r="F143" s="283" t="s">
        <v>83</v>
      </c>
      <c r="G143" s="284" t="s">
        <v>3894</v>
      </c>
      <c r="H143" s="284" t="s">
        <v>4529</v>
      </c>
      <c r="I143" s="284" t="s">
        <v>4530</v>
      </c>
      <c r="J143" s="284" t="s">
        <v>1197</v>
      </c>
      <c r="K143" s="284" t="s">
        <v>4090</v>
      </c>
      <c r="L143" s="191"/>
      <c r="M143" s="188"/>
      <c r="N143" s="188"/>
      <c r="O143" s="191"/>
      <c r="P143" s="191"/>
    </row>
    <row r="144" spans="1:16" ht="38.25" x14ac:dyDescent="0.2">
      <c r="A144" s="182"/>
      <c r="B144" s="284" t="s">
        <v>728</v>
      </c>
      <c r="C144" s="262" t="s">
        <v>47</v>
      </c>
      <c r="D144" s="262" t="s">
        <v>729</v>
      </c>
      <c r="E144" s="262" t="s">
        <v>3978</v>
      </c>
      <c r="F144" s="283" t="s">
        <v>49</v>
      </c>
      <c r="G144" s="284" t="s">
        <v>3379</v>
      </c>
      <c r="H144" s="284" t="s">
        <v>4531</v>
      </c>
      <c r="I144" s="284" t="s">
        <v>4532</v>
      </c>
      <c r="J144" s="284" t="s">
        <v>1197</v>
      </c>
      <c r="K144" s="284" t="s">
        <v>4091</v>
      </c>
      <c r="L144" s="191"/>
      <c r="M144" s="188"/>
      <c r="N144" s="188"/>
      <c r="O144" s="191"/>
      <c r="P144" s="191"/>
    </row>
    <row r="145" spans="1:16" ht="38.25" x14ac:dyDescent="0.2">
      <c r="A145" s="182"/>
      <c r="B145" s="284" t="s">
        <v>3483</v>
      </c>
      <c r="C145" s="262" t="s">
        <v>73</v>
      </c>
      <c r="D145" s="262" t="s">
        <v>3484</v>
      </c>
      <c r="E145" s="262" t="s">
        <v>978</v>
      </c>
      <c r="F145" s="283" t="s">
        <v>49</v>
      </c>
      <c r="G145" s="284" t="s">
        <v>2977</v>
      </c>
      <c r="H145" s="284" t="s">
        <v>4533</v>
      </c>
      <c r="I145" s="284" t="s">
        <v>4534</v>
      </c>
      <c r="J145" s="284" t="s">
        <v>1667</v>
      </c>
      <c r="K145" s="284" t="s">
        <v>4535</v>
      </c>
      <c r="L145" s="191"/>
      <c r="M145" s="188"/>
      <c r="N145" s="188"/>
      <c r="O145" s="191"/>
      <c r="P145" s="191"/>
    </row>
    <row r="146" spans="1:16" ht="25.5" x14ac:dyDescent="0.2">
      <c r="A146" s="182"/>
      <c r="B146" s="284" t="s">
        <v>3433</v>
      </c>
      <c r="C146" s="262" t="s">
        <v>47</v>
      </c>
      <c r="D146" s="262" t="s">
        <v>3434</v>
      </c>
      <c r="E146" s="262" t="s">
        <v>4022</v>
      </c>
      <c r="F146" s="283" t="s">
        <v>49</v>
      </c>
      <c r="G146" s="284" t="s">
        <v>2449</v>
      </c>
      <c r="H146" s="284" t="s">
        <v>4536</v>
      </c>
      <c r="I146" s="284" t="s">
        <v>4537</v>
      </c>
      <c r="J146" s="284" t="s">
        <v>1667</v>
      </c>
      <c r="K146" s="284" t="s">
        <v>4538</v>
      </c>
      <c r="L146" s="191"/>
      <c r="M146" s="188"/>
      <c r="N146" s="188"/>
      <c r="O146" s="191"/>
      <c r="P146" s="191"/>
    </row>
    <row r="147" spans="1:16" x14ac:dyDescent="0.2">
      <c r="A147" s="182"/>
      <c r="B147" s="284" t="s">
        <v>249</v>
      </c>
      <c r="C147" s="262" t="s">
        <v>47</v>
      </c>
      <c r="D147" s="262" t="s">
        <v>250</v>
      </c>
      <c r="E147" s="262" t="s">
        <v>3971</v>
      </c>
      <c r="F147" s="283" t="s">
        <v>83</v>
      </c>
      <c r="G147" s="284" t="s">
        <v>3594</v>
      </c>
      <c r="H147" s="284" t="s">
        <v>4539</v>
      </c>
      <c r="I147" s="284" t="s">
        <v>4540</v>
      </c>
      <c r="J147" s="284" t="s">
        <v>1457</v>
      </c>
      <c r="K147" s="284" t="s">
        <v>4541</v>
      </c>
      <c r="L147" s="191"/>
      <c r="M147" s="188"/>
      <c r="N147" s="188"/>
      <c r="O147" s="191"/>
      <c r="P147" s="191"/>
    </row>
    <row r="148" spans="1:16" ht="25.5" x14ac:dyDescent="0.2">
      <c r="A148" s="182"/>
      <c r="B148" s="284" t="s">
        <v>3226</v>
      </c>
      <c r="C148" s="262" t="s">
        <v>47</v>
      </c>
      <c r="D148" s="262" t="s">
        <v>3227</v>
      </c>
      <c r="E148" s="262" t="s">
        <v>4031</v>
      </c>
      <c r="F148" s="283" t="s">
        <v>83</v>
      </c>
      <c r="G148" s="284" t="s">
        <v>3897</v>
      </c>
      <c r="H148" s="284" t="s">
        <v>4542</v>
      </c>
      <c r="I148" s="284" t="s">
        <v>4543</v>
      </c>
      <c r="J148" s="284" t="s">
        <v>1457</v>
      </c>
      <c r="K148" s="284" t="s">
        <v>4544</v>
      </c>
      <c r="L148" s="191"/>
      <c r="M148" s="188"/>
      <c r="N148" s="188"/>
      <c r="O148" s="191"/>
      <c r="P148" s="191"/>
    </row>
    <row r="149" spans="1:16" ht="25.5" x14ac:dyDescent="0.2">
      <c r="A149" s="182"/>
      <c r="B149" s="284" t="s">
        <v>152</v>
      </c>
      <c r="C149" s="262" t="s">
        <v>47</v>
      </c>
      <c r="D149" s="262" t="s">
        <v>153</v>
      </c>
      <c r="E149" s="262" t="s">
        <v>3993</v>
      </c>
      <c r="F149" s="283" t="s">
        <v>97</v>
      </c>
      <c r="G149" s="284" t="s">
        <v>3899</v>
      </c>
      <c r="H149" s="284" t="s">
        <v>4545</v>
      </c>
      <c r="I149" s="284" t="s">
        <v>4546</v>
      </c>
      <c r="J149" s="284" t="s">
        <v>1457</v>
      </c>
      <c r="K149" s="284" t="s">
        <v>4547</v>
      </c>
      <c r="L149" s="191"/>
      <c r="M149" s="188"/>
      <c r="N149" s="188"/>
      <c r="O149" s="191"/>
      <c r="P149" s="191"/>
    </row>
    <row r="150" spans="1:16" ht="38.25" x14ac:dyDescent="0.2">
      <c r="A150" s="182"/>
      <c r="B150" s="284" t="s">
        <v>3404</v>
      </c>
      <c r="C150" s="262" t="s">
        <v>73</v>
      </c>
      <c r="D150" s="262" t="s">
        <v>3405</v>
      </c>
      <c r="E150" s="262" t="s">
        <v>1308</v>
      </c>
      <c r="F150" s="283" t="s">
        <v>49</v>
      </c>
      <c r="G150" s="284" t="s">
        <v>2463</v>
      </c>
      <c r="H150" s="284" t="s">
        <v>4548</v>
      </c>
      <c r="I150" s="284" t="s">
        <v>4549</v>
      </c>
      <c r="J150" s="284" t="s">
        <v>1457</v>
      </c>
      <c r="K150" s="284" t="s">
        <v>4550</v>
      </c>
      <c r="L150" s="191"/>
      <c r="M150" s="188"/>
      <c r="N150" s="188"/>
      <c r="O150" s="191"/>
      <c r="P150" s="191"/>
    </row>
    <row r="151" spans="1:16" ht="25.5" x14ac:dyDescent="0.2">
      <c r="A151" s="182"/>
      <c r="B151" s="284" t="s">
        <v>3005</v>
      </c>
      <c r="C151" s="262" t="s">
        <v>73</v>
      </c>
      <c r="D151" s="262" t="s">
        <v>3006</v>
      </c>
      <c r="E151" s="262" t="s">
        <v>952</v>
      </c>
      <c r="F151" s="283" t="s">
        <v>49</v>
      </c>
      <c r="G151" s="284" t="s">
        <v>2426</v>
      </c>
      <c r="H151" s="284" t="s">
        <v>4551</v>
      </c>
      <c r="I151" s="284" t="s">
        <v>4551</v>
      </c>
      <c r="J151" s="284" t="s">
        <v>947</v>
      </c>
      <c r="K151" s="284" t="s">
        <v>4552</v>
      </c>
      <c r="L151" s="191"/>
      <c r="M151" s="188"/>
      <c r="N151" s="188"/>
      <c r="O151" s="191"/>
      <c r="P151" s="191"/>
    </row>
    <row r="152" spans="1:16" ht="38.25" x14ac:dyDescent="0.2">
      <c r="A152" s="182"/>
      <c r="B152" s="284" t="s">
        <v>2459</v>
      </c>
      <c r="C152" s="262" t="s">
        <v>73</v>
      </c>
      <c r="D152" s="262" t="s">
        <v>677</v>
      </c>
      <c r="E152" s="262" t="s">
        <v>978</v>
      </c>
      <c r="F152" s="283" t="s">
        <v>83</v>
      </c>
      <c r="G152" s="284" t="s">
        <v>3901</v>
      </c>
      <c r="H152" s="284" t="s">
        <v>4553</v>
      </c>
      <c r="I152" s="284" t="s">
        <v>4554</v>
      </c>
      <c r="J152" s="284" t="s">
        <v>947</v>
      </c>
      <c r="K152" s="284" t="s">
        <v>4555</v>
      </c>
      <c r="L152" s="191"/>
      <c r="M152" s="188"/>
      <c r="N152" s="188"/>
      <c r="O152" s="191"/>
      <c r="P152" s="191"/>
    </row>
    <row r="153" spans="1:16" ht="25.5" x14ac:dyDescent="0.2">
      <c r="A153" s="182"/>
      <c r="B153" s="284" t="s">
        <v>174</v>
      </c>
      <c r="C153" s="262" t="s">
        <v>47</v>
      </c>
      <c r="D153" s="262" t="s">
        <v>175</v>
      </c>
      <c r="E153" s="262" t="s">
        <v>3993</v>
      </c>
      <c r="F153" s="283" t="s">
        <v>97</v>
      </c>
      <c r="G153" s="284" t="s">
        <v>3904</v>
      </c>
      <c r="H153" s="284" t="s">
        <v>4556</v>
      </c>
      <c r="I153" s="284" t="s">
        <v>4557</v>
      </c>
      <c r="J153" s="284" t="s">
        <v>947</v>
      </c>
      <c r="K153" s="284" t="s">
        <v>4558</v>
      </c>
      <c r="L153" s="191"/>
      <c r="M153" s="188"/>
      <c r="N153" s="188"/>
      <c r="O153" s="191"/>
      <c r="P153" s="191"/>
    </row>
    <row r="154" spans="1:16" ht="25.5" x14ac:dyDescent="0.2">
      <c r="A154" s="182"/>
      <c r="B154" s="284" t="s">
        <v>794</v>
      </c>
      <c r="C154" s="262" t="s">
        <v>47</v>
      </c>
      <c r="D154" s="262" t="s">
        <v>2492</v>
      </c>
      <c r="E154" s="262" t="s">
        <v>4033</v>
      </c>
      <c r="F154" s="283" t="s">
        <v>49</v>
      </c>
      <c r="G154" s="284" t="s">
        <v>3380</v>
      </c>
      <c r="H154" s="284" t="s">
        <v>4559</v>
      </c>
      <c r="I154" s="284" t="s">
        <v>4560</v>
      </c>
      <c r="J154" s="284" t="s">
        <v>947</v>
      </c>
      <c r="K154" s="284" t="s">
        <v>4561</v>
      </c>
      <c r="L154" s="191"/>
      <c r="M154" s="188"/>
      <c r="N154" s="188"/>
      <c r="O154" s="191"/>
      <c r="P154" s="191"/>
    </row>
    <row r="155" spans="1:16" ht="38.25" x14ac:dyDescent="0.2">
      <c r="A155" s="182"/>
      <c r="B155" s="284" t="s">
        <v>85</v>
      </c>
      <c r="C155" s="262" t="s">
        <v>47</v>
      </c>
      <c r="D155" s="262" t="s">
        <v>2447</v>
      </c>
      <c r="E155" s="262" t="s">
        <v>3990</v>
      </c>
      <c r="F155" s="283" t="s">
        <v>60</v>
      </c>
      <c r="G155" s="284" t="s">
        <v>3534</v>
      </c>
      <c r="H155" s="284" t="s">
        <v>4562</v>
      </c>
      <c r="I155" s="284" t="s">
        <v>4563</v>
      </c>
      <c r="J155" s="284" t="s">
        <v>1243</v>
      </c>
      <c r="K155" s="284" t="s">
        <v>4564</v>
      </c>
      <c r="L155" s="191"/>
      <c r="M155" s="188"/>
      <c r="N155" s="188"/>
      <c r="O155" s="191"/>
      <c r="P155" s="191"/>
    </row>
    <row r="156" spans="1:16" ht="25.5" x14ac:dyDescent="0.2">
      <c r="A156" s="182"/>
      <c r="B156" s="284" t="s">
        <v>2473</v>
      </c>
      <c r="C156" s="262" t="s">
        <v>73</v>
      </c>
      <c r="D156" s="262" t="s">
        <v>586</v>
      </c>
      <c r="E156" s="262" t="s">
        <v>952</v>
      </c>
      <c r="F156" s="283" t="s">
        <v>83</v>
      </c>
      <c r="G156" s="284" t="s">
        <v>3898</v>
      </c>
      <c r="H156" s="284" t="s">
        <v>4565</v>
      </c>
      <c r="I156" s="284" t="s">
        <v>4566</v>
      </c>
      <c r="J156" s="284" t="s">
        <v>1243</v>
      </c>
      <c r="K156" s="284" t="s">
        <v>4567</v>
      </c>
      <c r="L156" s="191"/>
      <c r="M156" s="188"/>
      <c r="N156" s="188"/>
      <c r="O156" s="191"/>
      <c r="P156" s="191"/>
    </row>
    <row r="157" spans="1:16" ht="25.5" x14ac:dyDescent="0.2">
      <c r="A157" s="182"/>
      <c r="B157" s="284" t="s">
        <v>3441</v>
      </c>
      <c r="C157" s="262" t="s">
        <v>73</v>
      </c>
      <c r="D157" s="262" t="s">
        <v>3442</v>
      </c>
      <c r="E157" s="262" t="s">
        <v>1065</v>
      </c>
      <c r="F157" s="283" t="s">
        <v>49</v>
      </c>
      <c r="G157" s="284" t="s">
        <v>2426</v>
      </c>
      <c r="H157" s="284" t="s">
        <v>4568</v>
      </c>
      <c r="I157" s="284" t="s">
        <v>4568</v>
      </c>
      <c r="J157" s="284" t="s">
        <v>1243</v>
      </c>
      <c r="K157" s="284" t="s">
        <v>4569</v>
      </c>
      <c r="L157" s="191"/>
      <c r="M157" s="188"/>
      <c r="N157" s="188"/>
      <c r="O157" s="191"/>
      <c r="P157" s="191"/>
    </row>
    <row r="158" spans="1:16" ht="25.5" x14ac:dyDescent="0.2">
      <c r="A158" s="182"/>
      <c r="B158" s="284" t="s">
        <v>2465</v>
      </c>
      <c r="C158" s="262" t="s">
        <v>73</v>
      </c>
      <c r="D158" s="262" t="s">
        <v>590</v>
      </c>
      <c r="E158" s="262" t="s">
        <v>952</v>
      </c>
      <c r="F158" s="283" t="s">
        <v>83</v>
      </c>
      <c r="G158" s="284" t="s">
        <v>3900</v>
      </c>
      <c r="H158" s="284" t="s">
        <v>4274</v>
      </c>
      <c r="I158" s="284" t="s">
        <v>4570</v>
      </c>
      <c r="J158" s="284" t="s">
        <v>1243</v>
      </c>
      <c r="K158" s="284" t="s">
        <v>4571</v>
      </c>
      <c r="L158" s="191"/>
      <c r="M158" s="188"/>
      <c r="N158" s="188"/>
      <c r="O158" s="191"/>
      <c r="P158" s="191"/>
    </row>
    <row r="159" spans="1:16" ht="38.25" x14ac:dyDescent="0.2">
      <c r="A159" s="182"/>
      <c r="B159" s="284" t="s">
        <v>2987</v>
      </c>
      <c r="C159" s="262" t="s">
        <v>73</v>
      </c>
      <c r="D159" s="262" t="s">
        <v>2988</v>
      </c>
      <c r="E159" s="262" t="s">
        <v>1308</v>
      </c>
      <c r="F159" s="283" t="s">
        <v>40</v>
      </c>
      <c r="G159" s="284" t="s">
        <v>3902</v>
      </c>
      <c r="H159" s="284" t="s">
        <v>4572</v>
      </c>
      <c r="I159" s="284" t="s">
        <v>4573</v>
      </c>
      <c r="J159" s="284" t="s">
        <v>1243</v>
      </c>
      <c r="K159" s="284" t="s">
        <v>4574</v>
      </c>
      <c r="L159" s="191"/>
      <c r="M159" s="188"/>
      <c r="N159" s="188"/>
      <c r="O159" s="191"/>
      <c r="P159" s="191"/>
    </row>
    <row r="160" spans="1:16" ht="38.25" x14ac:dyDescent="0.2">
      <c r="A160" s="182"/>
      <c r="B160" s="284" t="s">
        <v>3407</v>
      </c>
      <c r="C160" s="262" t="s">
        <v>73</v>
      </c>
      <c r="D160" s="262" t="s">
        <v>3408</v>
      </c>
      <c r="E160" s="262" t="s">
        <v>1308</v>
      </c>
      <c r="F160" s="283" t="s">
        <v>49</v>
      </c>
      <c r="G160" s="284" t="s">
        <v>2426</v>
      </c>
      <c r="H160" s="284" t="s">
        <v>4575</v>
      </c>
      <c r="I160" s="284" t="s">
        <v>4575</v>
      </c>
      <c r="J160" s="284" t="s">
        <v>1243</v>
      </c>
      <c r="K160" s="284" t="s">
        <v>4576</v>
      </c>
      <c r="L160" s="191"/>
      <c r="M160" s="188"/>
      <c r="N160" s="188"/>
      <c r="O160" s="191"/>
      <c r="P160" s="191"/>
    </row>
    <row r="161" spans="1:16" x14ac:dyDescent="0.2">
      <c r="A161" s="182"/>
      <c r="B161" s="284" t="s">
        <v>3399</v>
      </c>
      <c r="C161" s="262" t="s">
        <v>73</v>
      </c>
      <c r="D161" s="262" t="s">
        <v>3400</v>
      </c>
      <c r="E161" s="262" t="s">
        <v>1182</v>
      </c>
      <c r="F161" s="283" t="s">
        <v>40</v>
      </c>
      <c r="G161" s="284" t="s">
        <v>3584</v>
      </c>
      <c r="H161" s="284" t="s">
        <v>3172</v>
      </c>
      <c r="I161" s="284" t="s">
        <v>3903</v>
      </c>
      <c r="J161" s="284" t="s">
        <v>1243</v>
      </c>
      <c r="K161" s="284" t="s">
        <v>4577</v>
      </c>
      <c r="L161" s="191"/>
      <c r="M161" s="188"/>
      <c r="N161" s="188"/>
      <c r="O161" s="191"/>
      <c r="P161" s="191"/>
    </row>
    <row r="162" spans="1:16" ht="38.25" x14ac:dyDescent="0.2">
      <c r="A162" s="182"/>
      <c r="B162" s="284" t="s">
        <v>2513</v>
      </c>
      <c r="C162" s="262" t="s">
        <v>73</v>
      </c>
      <c r="D162" s="262" t="s">
        <v>303</v>
      </c>
      <c r="E162" s="262" t="s">
        <v>1308</v>
      </c>
      <c r="F162" s="283" t="s">
        <v>49</v>
      </c>
      <c r="G162" s="284" t="s">
        <v>2442</v>
      </c>
      <c r="H162" s="284" t="s">
        <v>4578</v>
      </c>
      <c r="I162" s="284" t="s">
        <v>4579</v>
      </c>
      <c r="J162" s="284" t="s">
        <v>1243</v>
      </c>
      <c r="K162" s="284" t="s">
        <v>4580</v>
      </c>
      <c r="L162" s="191"/>
      <c r="M162" s="188"/>
      <c r="N162" s="188"/>
      <c r="O162" s="191"/>
      <c r="P162" s="191"/>
    </row>
    <row r="163" spans="1:16" x14ac:dyDescent="0.2">
      <c r="A163" s="182"/>
      <c r="B163" s="284" t="s">
        <v>3175</v>
      </c>
      <c r="C163" s="262" t="s">
        <v>73</v>
      </c>
      <c r="D163" s="262" t="s">
        <v>3176</v>
      </c>
      <c r="E163" s="262">
        <v>13.01</v>
      </c>
      <c r="F163" s="283" t="s">
        <v>40</v>
      </c>
      <c r="G163" s="284" t="s">
        <v>3905</v>
      </c>
      <c r="H163" s="284" t="s">
        <v>4581</v>
      </c>
      <c r="I163" s="284" t="s">
        <v>4582</v>
      </c>
      <c r="J163" s="284" t="s">
        <v>941</v>
      </c>
      <c r="K163" s="284" t="s">
        <v>4583</v>
      </c>
      <c r="L163" s="191"/>
      <c r="M163" s="188"/>
      <c r="N163" s="188"/>
      <c r="O163" s="191"/>
      <c r="P163" s="191"/>
    </row>
    <row r="164" spans="1:16" ht="38.25" x14ac:dyDescent="0.2">
      <c r="A164" s="182"/>
      <c r="B164" s="284" t="s">
        <v>3481</v>
      </c>
      <c r="C164" s="262" t="s">
        <v>73</v>
      </c>
      <c r="D164" s="262" t="s">
        <v>3482</v>
      </c>
      <c r="E164" s="262" t="s">
        <v>978</v>
      </c>
      <c r="F164" s="283" t="s">
        <v>49</v>
      </c>
      <c r="G164" s="284" t="s">
        <v>2500</v>
      </c>
      <c r="H164" s="284" t="s">
        <v>4584</v>
      </c>
      <c r="I164" s="284" t="s">
        <v>4585</v>
      </c>
      <c r="J164" s="284" t="s">
        <v>941</v>
      </c>
      <c r="K164" s="284" t="s">
        <v>4586</v>
      </c>
      <c r="L164" s="191"/>
      <c r="M164" s="188"/>
      <c r="N164" s="188"/>
      <c r="O164" s="191"/>
      <c r="P164" s="191"/>
    </row>
    <row r="165" spans="1:16" ht="38.25" x14ac:dyDescent="0.2">
      <c r="A165" s="182"/>
      <c r="B165" s="284" t="s">
        <v>766</v>
      </c>
      <c r="C165" s="262" t="s">
        <v>47</v>
      </c>
      <c r="D165" s="262" t="s">
        <v>767</v>
      </c>
      <c r="E165" s="262" t="s">
        <v>3978</v>
      </c>
      <c r="F165" s="283" t="s">
        <v>83</v>
      </c>
      <c r="G165" s="284" t="s">
        <v>3906</v>
      </c>
      <c r="H165" s="284" t="s">
        <v>4587</v>
      </c>
      <c r="I165" s="284" t="s">
        <v>4588</v>
      </c>
      <c r="J165" s="284" t="s">
        <v>941</v>
      </c>
      <c r="K165" s="284" t="s">
        <v>4589</v>
      </c>
      <c r="L165" s="191"/>
      <c r="M165" s="188"/>
      <c r="N165" s="188"/>
      <c r="O165" s="191"/>
      <c r="P165" s="191"/>
    </row>
    <row r="166" spans="1:16" ht="25.5" x14ac:dyDescent="0.2">
      <c r="A166" s="182"/>
      <c r="B166" s="284" t="s">
        <v>2461</v>
      </c>
      <c r="C166" s="262" t="s">
        <v>73</v>
      </c>
      <c r="D166" s="262" t="s">
        <v>2462</v>
      </c>
      <c r="E166" s="262" t="s">
        <v>952</v>
      </c>
      <c r="F166" s="283" t="s">
        <v>49</v>
      </c>
      <c r="G166" s="284" t="s">
        <v>2412</v>
      </c>
      <c r="H166" s="284" t="s">
        <v>4590</v>
      </c>
      <c r="I166" s="284" t="s">
        <v>4591</v>
      </c>
      <c r="J166" s="284" t="s">
        <v>1665</v>
      </c>
      <c r="K166" s="284" t="s">
        <v>4133</v>
      </c>
      <c r="L166" s="191"/>
      <c r="M166" s="188"/>
      <c r="N166" s="188"/>
      <c r="O166" s="191"/>
      <c r="P166" s="191"/>
    </row>
    <row r="167" spans="1:16" ht="38.25" x14ac:dyDescent="0.2">
      <c r="A167" s="182"/>
      <c r="B167" s="284" t="s">
        <v>2455</v>
      </c>
      <c r="C167" s="262" t="s">
        <v>73</v>
      </c>
      <c r="D167" s="262" t="s">
        <v>287</v>
      </c>
      <c r="E167" s="262" t="s">
        <v>1308</v>
      </c>
      <c r="F167" s="283" t="s">
        <v>40</v>
      </c>
      <c r="G167" s="284" t="s">
        <v>1339</v>
      </c>
      <c r="H167" s="284" t="s">
        <v>4592</v>
      </c>
      <c r="I167" s="284" t="s">
        <v>4593</v>
      </c>
      <c r="J167" s="284" t="s">
        <v>1665</v>
      </c>
      <c r="K167" s="284" t="s">
        <v>4134</v>
      </c>
      <c r="L167" s="191"/>
      <c r="M167" s="188"/>
      <c r="N167" s="188"/>
      <c r="O167" s="191"/>
      <c r="P167" s="191"/>
    </row>
    <row r="168" spans="1:16" ht="25.5" x14ac:dyDescent="0.2">
      <c r="A168" s="182"/>
      <c r="B168" s="284" t="s">
        <v>2992</v>
      </c>
      <c r="C168" s="262" t="s">
        <v>73</v>
      </c>
      <c r="D168" s="262" t="s">
        <v>2993</v>
      </c>
      <c r="E168" s="262" t="s">
        <v>1374</v>
      </c>
      <c r="F168" s="283" t="s">
        <v>40</v>
      </c>
      <c r="G168" s="284" t="s">
        <v>3631</v>
      </c>
      <c r="H168" s="284" t="s">
        <v>4594</v>
      </c>
      <c r="I168" s="284" t="s">
        <v>4595</v>
      </c>
      <c r="J168" s="284" t="s">
        <v>1665</v>
      </c>
      <c r="K168" s="284" t="s">
        <v>4596</v>
      </c>
      <c r="L168" s="191"/>
      <c r="M168" s="188"/>
      <c r="N168" s="188"/>
      <c r="O168" s="191"/>
      <c r="P168" s="191"/>
    </row>
    <row r="169" spans="1:16" ht="25.5" x14ac:dyDescent="0.2">
      <c r="A169" s="182"/>
      <c r="B169" s="284" t="s">
        <v>463</v>
      </c>
      <c r="C169" s="262" t="s">
        <v>47</v>
      </c>
      <c r="D169" s="262" t="s">
        <v>464</v>
      </c>
      <c r="E169" s="262" t="s">
        <v>4016</v>
      </c>
      <c r="F169" s="283" t="s">
        <v>49</v>
      </c>
      <c r="G169" s="284" t="s">
        <v>3911</v>
      </c>
      <c r="H169" s="284" t="s">
        <v>4597</v>
      </c>
      <c r="I169" s="284" t="s">
        <v>4598</v>
      </c>
      <c r="J169" s="284" t="s">
        <v>1665</v>
      </c>
      <c r="K169" s="284" t="s">
        <v>4599</v>
      </c>
      <c r="L169" s="191"/>
      <c r="M169" s="188"/>
      <c r="N169" s="188"/>
      <c r="O169" s="191"/>
      <c r="P169" s="191"/>
    </row>
    <row r="170" spans="1:16" ht="38.25" x14ac:dyDescent="0.2">
      <c r="A170" s="182"/>
      <c r="B170" s="284" t="s">
        <v>2451</v>
      </c>
      <c r="C170" s="262" t="s">
        <v>73</v>
      </c>
      <c r="D170" s="262" t="s">
        <v>2452</v>
      </c>
      <c r="E170" s="262" t="s">
        <v>978</v>
      </c>
      <c r="F170" s="283" t="s">
        <v>83</v>
      </c>
      <c r="G170" s="284" t="s">
        <v>3382</v>
      </c>
      <c r="H170" s="284" t="s">
        <v>4600</v>
      </c>
      <c r="I170" s="284" t="s">
        <v>4601</v>
      </c>
      <c r="J170" s="284" t="s">
        <v>1665</v>
      </c>
      <c r="K170" s="284" t="s">
        <v>4602</v>
      </c>
      <c r="L170" s="191"/>
      <c r="M170" s="188"/>
      <c r="N170" s="188"/>
      <c r="O170" s="191"/>
      <c r="P170" s="191"/>
    </row>
    <row r="171" spans="1:16" x14ac:dyDescent="0.2">
      <c r="A171" s="182"/>
      <c r="B171" s="284" t="s">
        <v>3248</v>
      </c>
      <c r="C171" s="262" t="s">
        <v>73</v>
      </c>
      <c r="D171" s="262" t="s">
        <v>3249</v>
      </c>
      <c r="E171" s="262" t="s">
        <v>1646</v>
      </c>
      <c r="F171" s="283" t="s">
        <v>49</v>
      </c>
      <c r="G171" s="284" t="s">
        <v>2426</v>
      </c>
      <c r="H171" s="284" t="s">
        <v>4603</v>
      </c>
      <c r="I171" s="284" t="s">
        <v>4603</v>
      </c>
      <c r="J171" s="284" t="s">
        <v>1665</v>
      </c>
      <c r="K171" s="284" t="s">
        <v>4135</v>
      </c>
      <c r="L171" s="191"/>
      <c r="M171" s="188"/>
      <c r="N171" s="188"/>
      <c r="O171" s="191"/>
      <c r="P171" s="191"/>
    </row>
    <row r="172" spans="1:16" ht="25.5" x14ac:dyDescent="0.2">
      <c r="A172" s="182"/>
      <c r="B172" s="284" t="s">
        <v>313</v>
      </c>
      <c r="C172" s="262" t="s">
        <v>47</v>
      </c>
      <c r="D172" s="262" t="s">
        <v>314</v>
      </c>
      <c r="E172" s="262" t="s">
        <v>4005</v>
      </c>
      <c r="F172" s="283" t="s">
        <v>49</v>
      </c>
      <c r="G172" s="284" t="s">
        <v>3174</v>
      </c>
      <c r="H172" s="284" t="s">
        <v>4604</v>
      </c>
      <c r="I172" s="284" t="s">
        <v>4605</v>
      </c>
      <c r="J172" s="284" t="s">
        <v>1665</v>
      </c>
      <c r="K172" s="284" t="s">
        <v>4606</v>
      </c>
      <c r="L172" s="191"/>
      <c r="M172" s="188"/>
      <c r="N172" s="188"/>
      <c r="O172" s="191"/>
      <c r="P172" s="191"/>
    </row>
    <row r="173" spans="1:16" ht="25.5" x14ac:dyDescent="0.2">
      <c r="A173" s="182"/>
      <c r="B173" s="284" t="s">
        <v>2479</v>
      </c>
      <c r="C173" s="262" t="s">
        <v>73</v>
      </c>
      <c r="D173" s="262" t="s">
        <v>426</v>
      </c>
      <c r="E173" s="262" t="s">
        <v>952</v>
      </c>
      <c r="F173" s="283" t="s">
        <v>49</v>
      </c>
      <c r="G173" s="284" t="s">
        <v>2518</v>
      </c>
      <c r="H173" s="284" t="s">
        <v>4607</v>
      </c>
      <c r="I173" s="284" t="s">
        <v>4608</v>
      </c>
      <c r="J173" s="284" t="s">
        <v>1201</v>
      </c>
      <c r="K173" s="284" t="s">
        <v>4136</v>
      </c>
      <c r="L173" s="191"/>
      <c r="M173" s="188"/>
      <c r="N173" s="188"/>
      <c r="O173" s="191"/>
      <c r="P173" s="191"/>
    </row>
    <row r="174" spans="1:16" ht="25.5" x14ac:dyDescent="0.2">
      <c r="A174" s="182"/>
      <c r="B174" s="284" t="s">
        <v>2610</v>
      </c>
      <c r="C174" s="262" t="s">
        <v>73</v>
      </c>
      <c r="D174" s="262" t="s">
        <v>850</v>
      </c>
      <c r="E174" s="262" t="s">
        <v>1065</v>
      </c>
      <c r="F174" s="283" t="s">
        <v>83</v>
      </c>
      <c r="G174" s="284" t="s">
        <v>3907</v>
      </c>
      <c r="H174" s="284" t="s">
        <v>4609</v>
      </c>
      <c r="I174" s="284" t="s">
        <v>4610</v>
      </c>
      <c r="J174" s="284" t="s">
        <v>1201</v>
      </c>
      <c r="K174" s="284" t="s">
        <v>4137</v>
      </c>
      <c r="L174" s="191"/>
      <c r="M174" s="188"/>
      <c r="N174" s="188"/>
      <c r="O174" s="191"/>
      <c r="P174" s="191"/>
    </row>
    <row r="175" spans="1:16" ht="25.5" x14ac:dyDescent="0.2">
      <c r="A175" s="182"/>
      <c r="B175" s="284" t="s">
        <v>550</v>
      </c>
      <c r="C175" s="262" t="s">
        <v>47</v>
      </c>
      <c r="D175" s="262" t="s">
        <v>551</v>
      </c>
      <c r="E175" s="262" t="s">
        <v>4019</v>
      </c>
      <c r="F175" s="283" t="s">
        <v>49</v>
      </c>
      <c r="G175" s="284" t="s">
        <v>3383</v>
      </c>
      <c r="H175" s="284" t="s">
        <v>4611</v>
      </c>
      <c r="I175" s="284" t="s">
        <v>4612</v>
      </c>
      <c r="J175" s="284" t="s">
        <v>1201</v>
      </c>
      <c r="K175" s="284" t="s">
        <v>4138</v>
      </c>
      <c r="L175" s="191"/>
      <c r="M175" s="188"/>
      <c r="N175" s="188"/>
      <c r="O175" s="191"/>
      <c r="P175" s="191"/>
    </row>
    <row r="176" spans="1:16" ht="25.5" x14ac:dyDescent="0.2">
      <c r="A176" s="182"/>
      <c r="B176" s="284" t="s">
        <v>3181</v>
      </c>
      <c r="C176" s="262" t="s">
        <v>47</v>
      </c>
      <c r="D176" s="262" t="s">
        <v>3182</v>
      </c>
      <c r="E176" s="262" t="s">
        <v>3996</v>
      </c>
      <c r="F176" s="283" t="s">
        <v>40</v>
      </c>
      <c r="G176" s="284" t="s">
        <v>3597</v>
      </c>
      <c r="H176" s="284" t="s">
        <v>4613</v>
      </c>
      <c r="I176" s="284" t="s">
        <v>4614</v>
      </c>
      <c r="J176" s="284" t="s">
        <v>1201</v>
      </c>
      <c r="K176" s="284" t="s">
        <v>4139</v>
      </c>
      <c r="L176" s="191"/>
      <c r="M176" s="188"/>
      <c r="N176" s="188"/>
      <c r="O176" s="191"/>
      <c r="P176" s="191"/>
    </row>
    <row r="177" spans="1:16" ht="25.5" x14ac:dyDescent="0.2">
      <c r="A177" s="182"/>
      <c r="B177" s="284" t="s">
        <v>3457</v>
      </c>
      <c r="C177" s="262" t="s">
        <v>47</v>
      </c>
      <c r="D177" s="262" t="s">
        <v>3458</v>
      </c>
      <c r="E177" s="262" t="s">
        <v>3976</v>
      </c>
      <c r="F177" s="283" t="s">
        <v>83</v>
      </c>
      <c r="G177" s="284" t="s">
        <v>3908</v>
      </c>
      <c r="H177" s="284" t="s">
        <v>4102</v>
      </c>
      <c r="I177" s="284" t="s">
        <v>4615</v>
      </c>
      <c r="J177" s="284" t="s">
        <v>1201</v>
      </c>
      <c r="K177" s="284" t="s">
        <v>4616</v>
      </c>
      <c r="L177" s="191"/>
      <c r="M177" s="188"/>
      <c r="N177" s="188"/>
      <c r="O177" s="191"/>
      <c r="P177" s="191"/>
    </row>
    <row r="178" spans="1:16" x14ac:dyDescent="0.2">
      <c r="A178" s="182"/>
      <c r="B178" s="284" t="s">
        <v>380</v>
      </c>
      <c r="C178" s="262" t="s">
        <v>47</v>
      </c>
      <c r="D178" s="262" t="s">
        <v>381</v>
      </c>
      <c r="E178" s="262" t="s">
        <v>3983</v>
      </c>
      <c r="F178" s="283" t="s">
        <v>40</v>
      </c>
      <c r="G178" s="284" t="s">
        <v>3638</v>
      </c>
      <c r="H178" s="284" t="s">
        <v>4617</v>
      </c>
      <c r="I178" s="284" t="s">
        <v>4618</v>
      </c>
      <c r="J178" s="284" t="s">
        <v>1201</v>
      </c>
      <c r="K178" s="284" t="s">
        <v>3640</v>
      </c>
      <c r="L178" s="191"/>
      <c r="M178" s="188"/>
      <c r="N178" s="188"/>
      <c r="O178" s="191"/>
      <c r="P178" s="191"/>
    </row>
    <row r="179" spans="1:16" ht="25.5" x14ac:dyDescent="0.2">
      <c r="A179" s="182"/>
      <c r="B179" s="284" t="s">
        <v>3060</v>
      </c>
      <c r="C179" s="262" t="s">
        <v>47</v>
      </c>
      <c r="D179" s="262" t="s">
        <v>3061</v>
      </c>
      <c r="E179" s="262" t="s">
        <v>4039</v>
      </c>
      <c r="F179" s="283" t="s">
        <v>83</v>
      </c>
      <c r="G179" s="284" t="s">
        <v>3909</v>
      </c>
      <c r="H179" s="284" t="s">
        <v>4619</v>
      </c>
      <c r="I179" s="284" t="s">
        <v>4620</v>
      </c>
      <c r="J179" s="284" t="s">
        <v>1466</v>
      </c>
      <c r="K179" s="284" t="s">
        <v>4621</v>
      </c>
      <c r="L179" s="191"/>
      <c r="M179" s="188"/>
      <c r="N179" s="188"/>
      <c r="O179" s="191"/>
      <c r="P179" s="191"/>
    </row>
    <row r="180" spans="1:16" ht="25.5" x14ac:dyDescent="0.2">
      <c r="A180" s="182"/>
      <c r="B180" s="284" t="s">
        <v>3491</v>
      </c>
      <c r="C180" s="262" t="s">
        <v>73</v>
      </c>
      <c r="D180" s="262" t="s">
        <v>3492</v>
      </c>
      <c r="E180" s="262" t="s">
        <v>1065</v>
      </c>
      <c r="F180" s="283" t="s">
        <v>49</v>
      </c>
      <c r="G180" s="284" t="s">
        <v>3384</v>
      </c>
      <c r="H180" s="284" t="s">
        <v>4622</v>
      </c>
      <c r="I180" s="284" t="s">
        <v>4623</v>
      </c>
      <c r="J180" s="284" t="s">
        <v>1466</v>
      </c>
      <c r="K180" s="284" t="s">
        <v>4624</v>
      </c>
      <c r="L180" s="191"/>
      <c r="M180" s="188"/>
      <c r="N180" s="188"/>
      <c r="O180" s="191"/>
      <c r="P180" s="191"/>
    </row>
    <row r="181" spans="1:16" x14ac:dyDescent="0.2">
      <c r="A181" s="182"/>
      <c r="B181" s="284" t="s">
        <v>359</v>
      </c>
      <c r="C181" s="262" t="s">
        <v>47</v>
      </c>
      <c r="D181" s="262" t="s">
        <v>360</v>
      </c>
      <c r="E181" s="262" t="s">
        <v>4012</v>
      </c>
      <c r="F181" s="283" t="s">
        <v>40</v>
      </c>
      <c r="G181" s="284" t="s">
        <v>3864</v>
      </c>
      <c r="H181" s="284" t="s">
        <v>4625</v>
      </c>
      <c r="I181" s="284" t="s">
        <v>4626</v>
      </c>
      <c r="J181" s="284" t="s">
        <v>1466</v>
      </c>
      <c r="K181" s="284" t="s">
        <v>4627</v>
      </c>
      <c r="L181" s="191"/>
      <c r="M181" s="188"/>
      <c r="N181" s="188"/>
      <c r="O181" s="191"/>
      <c r="P181" s="191"/>
    </row>
    <row r="182" spans="1:16" x14ac:dyDescent="0.2">
      <c r="A182" s="182"/>
      <c r="B182" s="284" t="s">
        <v>3513</v>
      </c>
      <c r="C182" s="262" t="s">
        <v>73</v>
      </c>
      <c r="D182" s="262" t="s">
        <v>3514</v>
      </c>
      <c r="E182" s="262" t="s">
        <v>1646</v>
      </c>
      <c r="F182" s="283" t="s">
        <v>49</v>
      </c>
      <c r="G182" s="284" t="s">
        <v>2426</v>
      </c>
      <c r="H182" s="284" t="s">
        <v>4628</v>
      </c>
      <c r="I182" s="284" t="s">
        <v>4628</v>
      </c>
      <c r="J182" s="284" t="s">
        <v>1466</v>
      </c>
      <c r="K182" s="284" t="s">
        <v>4629</v>
      </c>
      <c r="L182" s="191"/>
      <c r="M182" s="188"/>
      <c r="N182" s="188"/>
      <c r="O182" s="191"/>
      <c r="P182" s="191"/>
    </row>
    <row r="183" spans="1:16" ht="25.5" x14ac:dyDescent="0.2">
      <c r="A183" s="182"/>
      <c r="B183" s="284" t="s">
        <v>634</v>
      </c>
      <c r="C183" s="262" t="s">
        <v>47</v>
      </c>
      <c r="D183" s="262" t="s">
        <v>635</v>
      </c>
      <c r="E183" s="262" t="s">
        <v>4020</v>
      </c>
      <c r="F183" s="283" t="s">
        <v>49</v>
      </c>
      <c r="G183" s="284" t="s">
        <v>2427</v>
      </c>
      <c r="H183" s="284" t="s">
        <v>4630</v>
      </c>
      <c r="I183" s="284" t="s">
        <v>4631</v>
      </c>
      <c r="J183" s="284" t="s">
        <v>1198</v>
      </c>
      <c r="K183" s="284" t="s">
        <v>4632</v>
      </c>
      <c r="L183" s="191"/>
      <c r="M183" s="188"/>
      <c r="N183" s="188"/>
      <c r="O183" s="191"/>
      <c r="P183" s="191"/>
    </row>
    <row r="184" spans="1:16" ht="38.25" x14ac:dyDescent="0.2">
      <c r="A184" s="182"/>
      <c r="B184" s="284" t="s">
        <v>699</v>
      </c>
      <c r="C184" s="262" t="s">
        <v>47</v>
      </c>
      <c r="D184" s="262" t="s">
        <v>700</v>
      </c>
      <c r="E184" s="262" t="s">
        <v>3978</v>
      </c>
      <c r="F184" s="283" t="s">
        <v>83</v>
      </c>
      <c r="G184" s="284" t="s">
        <v>3910</v>
      </c>
      <c r="H184" s="284" t="s">
        <v>4633</v>
      </c>
      <c r="I184" s="284" t="s">
        <v>4634</v>
      </c>
      <c r="J184" s="284" t="s">
        <v>1198</v>
      </c>
      <c r="K184" s="284" t="s">
        <v>4635</v>
      </c>
      <c r="L184" s="191"/>
      <c r="M184" s="188"/>
      <c r="N184" s="188"/>
      <c r="O184" s="191"/>
      <c r="P184" s="191"/>
    </row>
    <row r="185" spans="1:16" x14ac:dyDescent="0.2">
      <c r="A185" s="182"/>
      <c r="B185" s="284" t="s">
        <v>436</v>
      </c>
      <c r="C185" s="262" t="s">
        <v>73</v>
      </c>
      <c r="D185" s="262" t="s">
        <v>437</v>
      </c>
      <c r="E185" s="262">
        <v>53</v>
      </c>
      <c r="F185" s="283" t="s">
        <v>49</v>
      </c>
      <c r="G185" s="284" t="s">
        <v>2508</v>
      </c>
      <c r="H185" s="284" t="s">
        <v>4636</v>
      </c>
      <c r="I185" s="284" t="s">
        <v>4637</v>
      </c>
      <c r="J185" s="284" t="s">
        <v>1198</v>
      </c>
      <c r="K185" s="284" t="s">
        <v>4638</v>
      </c>
      <c r="L185" s="191"/>
      <c r="M185" s="188"/>
      <c r="N185" s="188"/>
      <c r="O185" s="191"/>
      <c r="P185" s="191"/>
    </row>
    <row r="186" spans="1:16" x14ac:dyDescent="0.2">
      <c r="A186" s="182"/>
      <c r="B186" s="284" t="s">
        <v>3063</v>
      </c>
      <c r="C186" s="262" t="s">
        <v>73</v>
      </c>
      <c r="D186" s="262" t="s">
        <v>3064</v>
      </c>
      <c r="E186" s="262" t="s">
        <v>956</v>
      </c>
      <c r="F186" s="283" t="s">
        <v>40</v>
      </c>
      <c r="G186" s="284" t="s">
        <v>3362</v>
      </c>
      <c r="H186" s="284" t="s">
        <v>4639</v>
      </c>
      <c r="I186" s="284" t="s">
        <v>4640</v>
      </c>
      <c r="J186" s="284" t="s">
        <v>1198</v>
      </c>
      <c r="K186" s="284" t="s">
        <v>4641</v>
      </c>
      <c r="L186" s="191"/>
      <c r="M186" s="188"/>
      <c r="N186" s="188"/>
      <c r="O186" s="191"/>
      <c r="P186" s="191"/>
    </row>
    <row r="187" spans="1:16" ht="38.25" x14ac:dyDescent="0.2">
      <c r="A187" s="182"/>
      <c r="B187" s="284" t="s">
        <v>3507</v>
      </c>
      <c r="C187" s="262" t="s">
        <v>73</v>
      </c>
      <c r="D187" s="262" t="s">
        <v>3508</v>
      </c>
      <c r="E187" s="262" t="s">
        <v>978</v>
      </c>
      <c r="F187" s="283" t="s">
        <v>49</v>
      </c>
      <c r="G187" s="284" t="s">
        <v>2978</v>
      </c>
      <c r="H187" s="284" t="s">
        <v>4642</v>
      </c>
      <c r="I187" s="284" t="s">
        <v>4643</v>
      </c>
      <c r="J187" s="284" t="s">
        <v>1198</v>
      </c>
      <c r="K187" s="284" t="s">
        <v>4644</v>
      </c>
      <c r="L187" s="191"/>
      <c r="M187" s="188"/>
      <c r="N187" s="188"/>
      <c r="O187" s="191"/>
      <c r="P187" s="191"/>
    </row>
    <row r="188" spans="1:16" ht="25.5" x14ac:dyDescent="0.2">
      <c r="A188" s="182"/>
      <c r="B188" s="284" t="s">
        <v>252</v>
      </c>
      <c r="C188" s="262" t="s">
        <v>47</v>
      </c>
      <c r="D188" s="262" t="s">
        <v>253</v>
      </c>
      <c r="E188" s="262" t="s">
        <v>3971</v>
      </c>
      <c r="F188" s="283" t="s">
        <v>83</v>
      </c>
      <c r="G188" s="284" t="s">
        <v>3595</v>
      </c>
      <c r="H188" s="284" t="s">
        <v>4645</v>
      </c>
      <c r="I188" s="284" t="s">
        <v>4646</v>
      </c>
      <c r="J188" s="284" t="s">
        <v>1198</v>
      </c>
      <c r="K188" s="284" t="s">
        <v>4647</v>
      </c>
      <c r="L188" s="191"/>
      <c r="M188" s="188"/>
      <c r="N188" s="188"/>
      <c r="O188" s="191"/>
      <c r="P188" s="191"/>
    </row>
    <row r="189" spans="1:16" ht="38.25" x14ac:dyDescent="0.2">
      <c r="A189" s="182"/>
      <c r="B189" s="284" t="s">
        <v>735</v>
      </c>
      <c r="C189" s="262" t="s">
        <v>47</v>
      </c>
      <c r="D189" s="262" t="s">
        <v>736</v>
      </c>
      <c r="E189" s="262" t="s">
        <v>3978</v>
      </c>
      <c r="F189" s="283" t="s">
        <v>49</v>
      </c>
      <c r="G189" s="284" t="s">
        <v>3385</v>
      </c>
      <c r="H189" s="284" t="s">
        <v>4648</v>
      </c>
      <c r="I189" s="284" t="s">
        <v>4649</v>
      </c>
      <c r="J189" s="284" t="s">
        <v>949</v>
      </c>
      <c r="K189" s="284" t="s">
        <v>4650</v>
      </c>
      <c r="L189" s="191"/>
      <c r="M189" s="188"/>
      <c r="N189" s="188"/>
      <c r="O189" s="191"/>
      <c r="P189" s="191"/>
    </row>
    <row r="190" spans="1:16" ht="25.5" x14ac:dyDescent="0.2">
      <c r="A190" s="182"/>
      <c r="B190" s="284" t="s">
        <v>56</v>
      </c>
      <c r="C190" s="262" t="s">
        <v>47</v>
      </c>
      <c r="D190" s="262" t="s">
        <v>57</v>
      </c>
      <c r="E190" s="262" t="s">
        <v>3982</v>
      </c>
      <c r="F190" s="283" t="s">
        <v>40</v>
      </c>
      <c r="G190" s="284" t="s">
        <v>2449</v>
      </c>
      <c r="H190" s="284" t="s">
        <v>4651</v>
      </c>
      <c r="I190" s="284" t="s">
        <v>4652</v>
      </c>
      <c r="J190" s="284" t="s">
        <v>949</v>
      </c>
      <c r="K190" s="284" t="s">
        <v>4653</v>
      </c>
      <c r="L190" s="191"/>
      <c r="M190" s="188"/>
      <c r="N190" s="188"/>
      <c r="O190" s="191"/>
      <c r="P190" s="191"/>
    </row>
    <row r="191" spans="1:16" ht="25.5" x14ac:dyDescent="0.2">
      <c r="A191" s="182"/>
      <c r="B191" s="284" t="s">
        <v>326</v>
      </c>
      <c r="C191" s="262" t="s">
        <v>47</v>
      </c>
      <c r="D191" s="262" t="s">
        <v>327</v>
      </c>
      <c r="E191" s="262" t="s">
        <v>4008</v>
      </c>
      <c r="F191" s="283" t="s">
        <v>40</v>
      </c>
      <c r="G191" s="284" t="s">
        <v>3627</v>
      </c>
      <c r="H191" s="284" t="s">
        <v>4654</v>
      </c>
      <c r="I191" s="284" t="s">
        <v>4655</v>
      </c>
      <c r="J191" s="284" t="s">
        <v>949</v>
      </c>
      <c r="K191" s="284" t="s">
        <v>4656</v>
      </c>
      <c r="L191" s="191"/>
      <c r="M191" s="188"/>
      <c r="N191" s="188"/>
      <c r="O191" s="191"/>
      <c r="P191" s="191"/>
    </row>
    <row r="192" spans="1:16" ht="38.25" x14ac:dyDescent="0.2">
      <c r="A192" s="182"/>
      <c r="B192" s="284" t="s">
        <v>659</v>
      </c>
      <c r="C192" s="262" t="s">
        <v>47</v>
      </c>
      <c r="D192" s="262" t="s">
        <v>660</v>
      </c>
      <c r="E192" s="262" t="s">
        <v>3978</v>
      </c>
      <c r="F192" s="283" t="s">
        <v>49</v>
      </c>
      <c r="G192" s="284" t="s">
        <v>3912</v>
      </c>
      <c r="H192" s="284" t="s">
        <v>4657</v>
      </c>
      <c r="I192" s="284" t="s">
        <v>4658</v>
      </c>
      <c r="J192" s="284" t="s">
        <v>949</v>
      </c>
      <c r="K192" s="284" t="s">
        <v>4659</v>
      </c>
      <c r="L192" s="191"/>
      <c r="M192" s="188"/>
      <c r="N192" s="188"/>
      <c r="O192" s="191"/>
      <c r="P192" s="191"/>
    </row>
    <row r="193" spans="1:16" ht="25.5" x14ac:dyDescent="0.2">
      <c r="A193" s="182"/>
      <c r="B193" s="284" t="s">
        <v>2611</v>
      </c>
      <c r="C193" s="262" t="s">
        <v>73</v>
      </c>
      <c r="D193" s="262" t="s">
        <v>2612</v>
      </c>
      <c r="E193" s="262" t="s">
        <v>1646</v>
      </c>
      <c r="F193" s="283" t="s">
        <v>49</v>
      </c>
      <c r="G193" s="284" t="s">
        <v>2419</v>
      </c>
      <c r="H193" s="284" t="s">
        <v>4660</v>
      </c>
      <c r="I193" s="284" t="s">
        <v>4661</v>
      </c>
      <c r="J193" s="284" t="s">
        <v>949</v>
      </c>
      <c r="K193" s="284" t="s">
        <v>4662</v>
      </c>
      <c r="L193" s="191"/>
      <c r="M193" s="188"/>
      <c r="N193" s="188"/>
      <c r="O193" s="191"/>
      <c r="P193" s="191"/>
    </row>
    <row r="194" spans="1:16" x14ac:dyDescent="0.2">
      <c r="A194" s="182"/>
      <c r="B194" s="284" t="s">
        <v>900</v>
      </c>
      <c r="C194" s="262" t="s">
        <v>47</v>
      </c>
      <c r="D194" s="262" t="s">
        <v>901</v>
      </c>
      <c r="E194" s="262" t="s">
        <v>4038</v>
      </c>
      <c r="F194" s="283" t="s">
        <v>40</v>
      </c>
      <c r="G194" s="284" t="s">
        <v>3798</v>
      </c>
      <c r="H194" s="284" t="s">
        <v>4663</v>
      </c>
      <c r="I194" s="284" t="s">
        <v>4664</v>
      </c>
      <c r="J194" s="284" t="s">
        <v>949</v>
      </c>
      <c r="K194" s="284" t="s">
        <v>4665</v>
      </c>
      <c r="L194" s="191"/>
      <c r="M194" s="188"/>
      <c r="N194" s="188"/>
      <c r="O194" s="191"/>
      <c r="P194" s="191"/>
    </row>
    <row r="195" spans="1:16" ht="25.5" x14ac:dyDescent="0.2">
      <c r="A195" s="182"/>
      <c r="B195" s="284" t="s">
        <v>841</v>
      </c>
      <c r="C195" s="262" t="s">
        <v>47</v>
      </c>
      <c r="D195" s="262" t="s">
        <v>2608</v>
      </c>
      <c r="E195" s="262" t="s">
        <v>4035</v>
      </c>
      <c r="F195" s="283" t="s">
        <v>83</v>
      </c>
      <c r="G195" s="284" t="s">
        <v>3386</v>
      </c>
      <c r="H195" s="284" t="s">
        <v>4666</v>
      </c>
      <c r="I195" s="284" t="s">
        <v>4667</v>
      </c>
      <c r="J195" s="284" t="s">
        <v>949</v>
      </c>
      <c r="K195" s="284" t="s">
        <v>4668</v>
      </c>
      <c r="L195" s="191"/>
      <c r="M195" s="188"/>
      <c r="N195" s="188"/>
      <c r="O195" s="191"/>
      <c r="P195" s="191"/>
    </row>
    <row r="196" spans="1:16" ht="25.5" x14ac:dyDescent="0.2">
      <c r="A196" s="182"/>
      <c r="B196" s="284" t="s">
        <v>3021</v>
      </c>
      <c r="C196" s="262" t="s">
        <v>73</v>
      </c>
      <c r="D196" s="262" t="s">
        <v>3022</v>
      </c>
      <c r="E196" s="262" t="s">
        <v>1065</v>
      </c>
      <c r="F196" s="283" t="s">
        <v>49</v>
      </c>
      <c r="G196" s="284" t="s">
        <v>3901</v>
      </c>
      <c r="H196" s="284" t="s">
        <v>4669</v>
      </c>
      <c r="I196" s="284" t="s">
        <v>4670</v>
      </c>
      <c r="J196" s="284" t="s">
        <v>943</v>
      </c>
      <c r="K196" s="284" t="s">
        <v>4671</v>
      </c>
      <c r="L196" s="191"/>
      <c r="M196" s="188"/>
      <c r="N196" s="188"/>
      <c r="O196" s="191"/>
      <c r="P196" s="191"/>
    </row>
    <row r="197" spans="1:16" ht="25.5" x14ac:dyDescent="0.2">
      <c r="A197" s="182"/>
      <c r="B197" s="284" t="s">
        <v>2488</v>
      </c>
      <c r="C197" s="262" t="s">
        <v>73</v>
      </c>
      <c r="D197" s="262" t="s">
        <v>2489</v>
      </c>
      <c r="E197" s="262" t="s">
        <v>1065</v>
      </c>
      <c r="F197" s="283" t="s">
        <v>49</v>
      </c>
      <c r="G197" s="284" t="s">
        <v>3914</v>
      </c>
      <c r="H197" s="284" t="s">
        <v>4672</v>
      </c>
      <c r="I197" s="284" t="s">
        <v>4673</v>
      </c>
      <c r="J197" s="284" t="s">
        <v>943</v>
      </c>
      <c r="K197" s="284" t="s">
        <v>4674</v>
      </c>
      <c r="L197" s="191"/>
      <c r="M197" s="188"/>
      <c r="N197" s="188"/>
      <c r="O197" s="191"/>
      <c r="P197" s="191"/>
    </row>
    <row r="198" spans="1:16" ht="25.5" x14ac:dyDescent="0.2">
      <c r="A198" s="182"/>
      <c r="B198" s="284" t="s">
        <v>3213</v>
      </c>
      <c r="C198" s="262" t="s">
        <v>73</v>
      </c>
      <c r="D198" s="262" t="s">
        <v>3214</v>
      </c>
      <c r="E198" s="262" t="s">
        <v>952</v>
      </c>
      <c r="F198" s="283" t="s">
        <v>83</v>
      </c>
      <c r="G198" s="284" t="s">
        <v>3913</v>
      </c>
      <c r="H198" s="284" t="s">
        <v>4675</v>
      </c>
      <c r="I198" s="284" t="s">
        <v>4676</v>
      </c>
      <c r="J198" s="284" t="s">
        <v>943</v>
      </c>
      <c r="K198" s="284" t="s">
        <v>4677</v>
      </c>
      <c r="L198" s="191"/>
      <c r="M198" s="188"/>
      <c r="N198" s="188"/>
      <c r="O198" s="191"/>
      <c r="P198" s="191"/>
    </row>
    <row r="199" spans="1:16" x14ac:dyDescent="0.2">
      <c r="A199" s="182"/>
      <c r="B199" s="284" t="s">
        <v>2471</v>
      </c>
      <c r="C199" s="262" t="s">
        <v>73</v>
      </c>
      <c r="D199" s="262" t="s">
        <v>2472</v>
      </c>
      <c r="E199" s="262" t="s">
        <v>956</v>
      </c>
      <c r="F199" s="283" t="s">
        <v>49</v>
      </c>
      <c r="G199" s="284" t="s">
        <v>2426</v>
      </c>
      <c r="H199" s="284" t="s">
        <v>4678</v>
      </c>
      <c r="I199" s="284" t="s">
        <v>4678</v>
      </c>
      <c r="J199" s="284" t="s">
        <v>943</v>
      </c>
      <c r="K199" s="284" t="s">
        <v>4679</v>
      </c>
      <c r="L199" s="191"/>
      <c r="M199" s="188"/>
      <c r="N199" s="188"/>
      <c r="O199" s="191"/>
      <c r="P199" s="191"/>
    </row>
    <row r="200" spans="1:16" ht="38.25" x14ac:dyDescent="0.2">
      <c r="A200" s="182"/>
      <c r="B200" s="284" t="s">
        <v>2989</v>
      </c>
      <c r="C200" s="262" t="s">
        <v>47</v>
      </c>
      <c r="D200" s="262" t="s">
        <v>2990</v>
      </c>
      <c r="E200" s="262" t="s">
        <v>4006</v>
      </c>
      <c r="F200" s="283" t="s">
        <v>40</v>
      </c>
      <c r="G200" s="284" t="s">
        <v>3620</v>
      </c>
      <c r="H200" s="284" t="s">
        <v>4680</v>
      </c>
      <c r="I200" s="284" t="s">
        <v>4681</v>
      </c>
      <c r="J200" s="284" t="s">
        <v>943</v>
      </c>
      <c r="K200" s="284" t="s">
        <v>4682</v>
      </c>
      <c r="L200" s="191"/>
      <c r="M200" s="188"/>
      <c r="N200" s="188"/>
      <c r="O200" s="191"/>
      <c r="P200" s="191"/>
    </row>
    <row r="201" spans="1:16" ht="25.5" x14ac:dyDescent="0.2">
      <c r="A201" s="182"/>
      <c r="B201" s="284" t="s">
        <v>3521</v>
      </c>
      <c r="C201" s="262" t="s">
        <v>73</v>
      </c>
      <c r="D201" s="262" t="s">
        <v>3522</v>
      </c>
      <c r="E201" s="262" t="s">
        <v>1065</v>
      </c>
      <c r="F201" s="283" t="s">
        <v>49</v>
      </c>
      <c r="G201" s="284" t="s">
        <v>3915</v>
      </c>
      <c r="H201" s="284" t="s">
        <v>4129</v>
      </c>
      <c r="I201" s="284" t="s">
        <v>4683</v>
      </c>
      <c r="J201" s="284" t="s">
        <v>943</v>
      </c>
      <c r="K201" s="284" t="s">
        <v>4684</v>
      </c>
      <c r="L201" s="191"/>
      <c r="M201" s="188"/>
      <c r="N201" s="188"/>
      <c r="O201" s="191"/>
      <c r="P201" s="191"/>
    </row>
    <row r="202" spans="1:16" ht="38.25" x14ac:dyDescent="0.2">
      <c r="A202" s="182"/>
      <c r="B202" s="284" t="s">
        <v>745</v>
      </c>
      <c r="C202" s="262" t="s">
        <v>47</v>
      </c>
      <c r="D202" s="262" t="s">
        <v>2602</v>
      </c>
      <c r="E202" s="262" t="s">
        <v>3977</v>
      </c>
      <c r="F202" s="283" t="s">
        <v>49</v>
      </c>
      <c r="G202" s="284" t="s">
        <v>3380</v>
      </c>
      <c r="H202" s="284" t="s">
        <v>4685</v>
      </c>
      <c r="I202" s="284" t="s">
        <v>4686</v>
      </c>
      <c r="J202" s="284" t="s">
        <v>943</v>
      </c>
      <c r="K202" s="284" t="s">
        <v>4687</v>
      </c>
      <c r="L202" s="191"/>
      <c r="M202" s="188"/>
      <c r="N202" s="188"/>
      <c r="O202" s="191"/>
      <c r="P202" s="191"/>
    </row>
    <row r="203" spans="1:16" ht="25.5" x14ac:dyDescent="0.2">
      <c r="A203" s="182"/>
      <c r="B203" s="284" t="s">
        <v>2595</v>
      </c>
      <c r="C203" s="262" t="s">
        <v>73</v>
      </c>
      <c r="D203" s="262" t="s">
        <v>2596</v>
      </c>
      <c r="E203" s="262" t="s">
        <v>952</v>
      </c>
      <c r="F203" s="283" t="s">
        <v>49</v>
      </c>
      <c r="G203" s="284" t="s">
        <v>2518</v>
      </c>
      <c r="H203" s="284" t="s">
        <v>4688</v>
      </c>
      <c r="I203" s="284" t="s">
        <v>4689</v>
      </c>
      <c r="J203" s="284" t="s">
        <v>1456</v>
      </c>
      <c r="K203" s="284" t="s">
        <v>4690</v>
      </c>
      <c r="L203" s="191"/>
      <c r="M203" s="188"/>
      <c r="N203" s="188"/>
      <c r="O203" s="191"/>
      <c r="P203" s="191"/>
    </row>
    <row r="204" spans="1:16" x14ac:dyDescent="0.2">
      <c r="A204" s="182"/>
      <c r="B204" s="284" t="s">
        <v>2581</v>
      </c>
      <c r="C204" s="262" t="s">
        <v>73</v>
      </c>
      <c r="D204" s="262" t="s">
        <v>2582</v>
      </c>
      <c r="E204" s="262" t="s">
        <v>1262</v>
      </c>
      <c r="F204" s="283" t="s">
        <v>40</v>
      </c>
      <c r="G204" s="284" t="s">
        <v>3592</v>
      </c>
      <c r="H204" s="284" t="s">
        <v>2976</v>
      </c>
      <c r="I204" s="284" t="s">
        <v>3916</v>
      </c>
      <c r="J204" s="284" t="s">
        <v>1456</v>
      </c>
      <c r="K204" s="284" t="s">
        <v>4691</v>
      </c>
      <c r="L204" s="191"/>
      <c r="M204" s="188"/>
      <c r="N204" s="188"/>
      <c r="O204" s="191"/>
      <c r="P204" s="191"/>
    </row>
    <row r="205" spans="1:16" x14ac:dyDescent="0.2">
      <c r="A205" s="182"/>
      <c r="B205" s="284" t="s">
        <v>383</v>
      </c>
      <c r="C205" s="262" t="s">
        <v>47</v>
      </c>
      <c r="D205" s="262" t="s">
        <v>384</v>
      </c>
      <c r="E205" s="262" t="s">
        <v>3983</v>
      </c>
      <c r="F205" s="283" t="s">
        <v>40</v>
      </c>
      <c r="G205" s="284" t="s">
        <v>3638</v>
      </c>
      <c r="H205" s="284" t="s">
        <v>4692</v>
      </c>
      <c r="I205" s="284" t="s">
        <v>4693</v>
      </c>
      <c r="J205" s="284" t="s">
        <v>1456</v>
      </c>
      <c r="K205" s="284" t="s">
        <v>4694</v>
      </c>
      <c r="L205" s="191"/>
      <c r="M205" s="188"/>
      <c r="N205" s="188"/>
      <c r="O205" s="191"/>
      <c r="P205" s="191"/>
    </row>
    <row r="206" spans="1:16" ht="38.25" x14ac:dyDescent="0.2">
      <c r="A206" s="182"/>
      <c r="B206" s="284" t="s">
        <v>2509</v>
      </c>
      <c r="C206" s="262" t="s">
        <v>73</v>
      </c>
      <c r="D206" s="262" t="s">
        <v>2510</v>
      </c>
      <c r="E206" s="262" t="s">
        <v>1308</v>
      </c>
      <c r="F206" s="283" t="s">
        <v>40</v>
      </c>
      <c r="G206" s="284" t="s">
        <v>1348</v>
      </c>
      <c r="H206" s="284" t="s">
        <v>4695</v>
      </c>
      <c r="I206" s="284" t="s">
        <v>4696</v>
      </c>
      <c r="J206" s="284" t="s">
        <v>1456</v>
      </c>
      <c r="K206" s="284" t="s">
        <v>4697</v>
      </c>
      <c r="L206" s="191"/>
      <c r="M206" s="188"/>
      <c r="N206" s="188"/>
      <c r="O206" s="191"/>
      <c r="P206" s="191"/>
    </row>
    <row r="207" spans="1:16" ht="25.5" x14ac:dyDescent="0.2">
      <c r="A207" s="182"/>
      <c r="B207" s="284" t="s">
        <v>54</v>
      </c>
      <c r="C207" s="262" t="s">
        <v>47</v>
      </c>
      <c r="D207" s="262" t="s">
        <v>2511</v>
      </c>
      <c r="E207" s="262" t="s">
        <v>3976</v>
      </c>
      <c r="F207" s="283" t="s">
        <v>49</v>
      </c>
      <c r="G207" s="284" t="s">
        <v>2426</v>
      </c>
      <c r="H207" s="284" t="s">
        <v>4698</v>
      </c>
      <c r="I207" s="284" t="s">
        <v>4698</v>
      </c>
      <c r="J207" s="284" t="s">
        <v>1456</v>
      </c>
      <c r="K207" s="284" t="s">
        <v>4699</v>
      </c>
      <c r="L207" s="191"/>
      <c r="M207" s="188"/>
      <c r="N207" s="188"/>
      <c r="O207" s="191"/>
      <c r="P207" s="191"/>
    </row>
    <row r="208" spans="1:16" ht="38.25" x14ac:dyDescent="0.2">
      <c r="A208" s="182"/>
      <c r="B208" s="284" t="s">
        <v>2491</v>
      </c>
      <c r="C208" s="262" t="s">
        <v>73</v>
      </c>
      <c r="D208" s="262" t="s">
        <v>719</v>
      </c>
      <c r="E208" s="262" t="s">
        <v>978</v>
      </c>
      <c r="F208" s="283" t="s">
        <v>49</v>
      </c>
      <c r="G208" s="284" t="s">
        <v>3387</v>
      </c>
      <c r="H208" s="284" t="s">
        <v>4700</v>
      </c>
      <c r="I208" s="284" t="s">
        <v>4701</v>
      </c>
      <c r="J208" s="284" t="s">
        <v>1456</v>
      </c>
      <c r="K208" s="284" t="s">
        <v>4140</v>
      </c>
      <c r="L208" s="191"/>
      <c r="M208" s="188"/>
      <c r="N208" s="188"/>
      <c r="O208" s="191"/>
      <c r="P208" s="191"/>
    </row>
    <row r="209" spans="1:16" x14ac:dyDescent="0.2">
      <c r="A209" s="182"/>
      <c r="B209" s="293" t="s">
        <v>868</v>
      </c>
      <c r="C209" s="291" t="s">
        <v>47</v>
      </c>
      <c r="D209" s="291" t="s">
        <v>869</v>
      </c>
      <c r="E209" s="291" t="s">
        <v>4036</v>
      </c>
      <c r="F209" s="292" t="s">
        <v>49</v>
      </c>
      <c r="G209" s="293" t="s">
        <v>3173</v>
      </c>
      <c r="H209" s="293" t="s">
        <v>4702</v>
      </c>
      <c r="I209" s="293" t="s">
        <v>4703</v>
      </c>
      <c r="J209" s="293" t="s">
        <v>1456</v>
      </c>
      <c r="K209" s="293" t="s">
        <v>4141</v>
      </c>
      <c r="L209" s="191"/>
      <c r="M209" s="188"/>
      <c r="N209" s="188"/>
      <c r="O209" s="191"/>
      <c r="P209" s="191"/>
    </row>
    <row r="210" spans="1:16" x14ac:dyDescent="0.2">
      <c r="A210" s="182"/>
      <c r="B210" s="293" t="s">
        <v>420</v>
      </c>
      <c r="C210" s="291" t="s">
        <v>47</v>
      </c>
      <c r="D210" s="291" t="s">
        <v>421</v>
      </c>
      <c r="E210" s="291" t="s">
        <v>4015</v>
      </c>
      <c r="F210" s="292" t="s">
        <v>49</v>
      </c>
      <c r="G210" s="293" t="s">
        <v>2518</v>
      </c>
      <c r="H210" s="293" t="s">
        <v>4704</v>
      </c>
      <c r="I210" s="293" t="s">
        <v>4705</v>
      </c>
      <c r="J210" s="293" t="s">
        <v>1456</v>
      </c>
      <c r="K210" s="293" t="s">
        <v>4142</v>
      </c>
      <c r="L210" s="191"/>
      <c r="M210" s="188"/>
      <c r="N210" s="188"/>
      <c r="O210" s="191"/>
      <c r="P210" s="191"/>
    </row>
    <row r="211" spans="1:16" ht="38.25" x14ac:dyDescent="0.2">
      <c r="A211" s="182"/>
      <c r="B211" s="293" t="s">
        <v>3244</v>
      </c>
      <c r="C211" s="291" t="s">
        <v>47</v>
      </c>
      <c r="D211" s="291" t="s">
        <v>3245</v>
      </c>
      <c r="E211" s="291" t="s">
        <v>3977</v>
      </c>
      <c r="F211" s="292" t="s">
        <v>49</v>
      </c>
      <c r="G211" s="293" t="s">
        <v>2419</v>
      </c>
      <c r="H211" s="293" t="s">
        <v>4706</v>
      </c>
      <c r="I211" s="293" t="s">
        <v>4707</v>
      </c>
      <c r="J211" s="293" t="s">
        <v>1456</v>
      </c>
      <c r="K211" s="293" t="s">
        <v>4143</v>
      </c>
      <c r="L211" s="191"/>
      <c r="M211" s="188"/>
      <c r="N211" s="188"/>
      <c r="O211" s="191"/>
      <c r="P211" s="191"/>
    </row>
    <row r="212" spans="1:16" ht="25.5" x14ac:dyDescent="0.2">
      <c r="A212" s="182"/>
      <c r="B212" s="293" t="s">
        <v>535</v>
      </c>
      <c r="C212" s="291" t="s">
        <v>47</v>
      </c>
      <c r="D212" s="291" t="s">
        <v>536</v>
      </c>
      <c r="E212" s="291" t="s">
        <v>4025</v>
      </c>
      <c r="F212" s="292" t="s">
        <v>49</v>
      </c>
      <c r="G212" s="293" t="s">
        <v>3917</v>
      </c>
      <c r="H212" s="293" t="s">
        <v>4708</v>
      </c>
      <c r="I212" s="293" t="s">
        <v>4709</v>
      </c>
      <c r="J212" s="293" t="s">
        <v>1456</v>
      </c>
      <c r="K212" s="293" t="s">
        <v>4154</v>
      </c>
      <c r="L212" s="191"/>
      <c r="M212" s="188"/>
      <c r="N212" s="188"/>
      <c r="O212" s="191"/>
      <c r="P212" s="191"/>
    </row>
    <row r="213" spans="1:16" ht="25.5" x14ac:dyDescent="0.2">
      <c r="A213" s="182"/>
      <c r="B213" s="293" t="s">
        <v>403</v>
      </c>
      <c r="C213" s="291" t="s">
        <v>47</v>
      </c>
      <c r="D213" s="291" t="s">
        <v>404</v>
      </c>
      <c r="E213" s="291" t="s">
        <v>4015</v>
      </c>
      <c r="F213" s="292" t="s">
        <v>49</v>
      </c>
      <c r="G213" s="293" t="s">
        <v>2419</v>
      </c>
      <c r="H213" s="293" t="s">
        <v>4710</v>
      </c>
      <c r="I213" s="293" t="s">
        <v>4711</v>
      </c>
      <c r="J213" s="293" t="s">
        <v>946</v>
      </c>
      <c r="K213" s="293" t="s">
        <v>4712</v>
      </c>
      <c r="L213" s="191"/>
      <c r="M213" s="188"/>
      <c r="N213" s="188"/>
      <c r="O213" s="191"/>
      <c r="P213" s="191"/>
    </row>
    <row r="214" spans="1:16" ht="38.25" x14ac:dyDescent="0.2">
      <c r="A214" s="182"/>
      <c r="B214" s="293" t="s">
        <v>2470</v>
      </c>
      <c r="C214" s="291" t="s">
        <v>73</v>
      </c>
      <c r="D214" s="291" t="s">
        <v>704</v>
      </c>
      <c r="E214" s="291" t="s">
        <v>978</v>
      </c>
      <c r="F214" s="292" t="s">
        <v>49</v>
      </c>
      <c r="G214" s="293" t="s">
        <v>2536</v>
      </c>
      <c r="H214" s="293" t="s">
        <v>4713</v>
      </c>
      <c r="I214" s="293" t="s">
        <v>4714</v>
      </c>
      <c r="J214" s="293" t="s">
        <v>946</v>
      </c>
      <c r="K214" s="293" t="s">
        <v>4715</v>
      </c>
      <c r="L214" s="191"/>
      <c r="M214" s="188"/>
      <c r="N214" s="188"/>
      <c r="O214" s="191"/>
      <c r="P214" s="191"/>
    </row>
    <row r="215" spans="1:16" ht="25.5" x14ac:dyDescent="0.2">
      <c r="A215" s="182"/>
      <c r="B215" s="293" t="s">
        <v>2519</v>
      </c>
      <c r="C215" s="291" t="s">
        <v>73</v>
      </c>
      <c r="D215" s="291" t="s">
        <v>2520</v>
      </c>
      <c r="E215" s="291" t="s">
        <v>956</v>
      </c>
      <c r="F215" s="292" t="s">
        <v>49</v>
      </c>
      <c r="G215" s="293" t="s">
        <v>2469</v>
      </c>
      <c r="H215" s="293" t="s">
        <v>4716</v>
      </c>
      <c r="I215" s="293" t="s">
        <v>4717</v>
      </c>
      <c r="J215" s="293" t="s">
        <v>946</v>
      </c>
      <c r="K215" s="293" t="s">
        <v>4718</v>
      </c>
      <c r="L215" s="191"/>
      <c r="M215" s="188"/>
      <c r="N215" s="188"/>
      <c r="O215" s="191"/>
      <c r="P215" s="191"/>
    </row>
    <row r="216" spans="1:16" ht="25.5" x14ac:dyDescent="0.2">
      <c r="A216" s="182"/>
      <c r="B216" s="293" t="s">
        <v>192</v>
      </c>
      <c r="C216" s="291" t="s">
        <v>47</v>
      </c>
      <c r="D216" s="291" t="s">
        <v>193</v>
      </c>
      <c r="E216" s="291" t="s">
        <v>3974</v>
      </c>
      <c r="F216" s="292" t="s">
        <v>40</v>
      </c>
      <c r="G216" s="293" t="s">
        <v>1180</v>
      </c>
      <c r="H216" s="293" t="s">
        <v>4719</v>
      </c>
      <c r="I216" s="293" t="s">
        <v>4720</v>
      </c>
      <c r="J216" s="293" t="s">
        <v>946</v>
      </c>
      <c r="K216" s="293" t="s">
        <v>4721</v>
      </c>
      <c r="L216" s="191"/>
      <c r="M216" s="188"/>
      <c r="N216" s="188"/>
      <c r="O216" s="191"/>
      <c r="P216" s="191"/>
    </row>
    <row r="217" spans="1:16" ht="25.5" x14ac:dyDescent="0.2">
      <c r="A217" s="182"/>
      <c r="B217" s="293" t="s">
        <v>3191</v>
      </c>
      <c r="C217" s="291" t="s">
        <v>73</v>
      </c>
      <c r="D217" s="291" t="s">
        <v>3192</v>
      </c>
      <c r="E217" s="291" t="s">
        <v>956</v>
      </c>
      <c r="F217" s="292" t="s">
        <v>49</v>
      </c>
      <c r="G217" s="293" t="s">
        <v>2536</v>
      </c>
      <c r="H217" s="293" t="s">
        <v>4722</v>
      </c>
      <c r="I217" s="293" t="s">
        <v>4723</v>
      </c>
      <c r="J217" s="293" t="s">
        <v>946</v>
      </c>
      <c r="K217" s="293" t="s">
        <v>4724</v>
      </c>
      <c r="L217" s="191"/>
      <c r="M217" s="188"/>
      <c r="N217" s="188"/>
      <c r="O217" s="191"/>
      <c r="P217" s="191"/>
    </row>
    <row r="218" spans="1:16" ht="25.5" x14ac:dyDescent="0.2">
      <c r="A218" s="182"/>
      <c r="B218" s="293" t="s">
        <v>3445</v>
      </c>
      <c r="C218" s="291" t="s">
        <v>73</v>
      </c>
      <c r="D218" s="291" t="s">
        <v>3446</v>
      </c>
      <c r="E218" s="291" t="s">
        <v>952</v>
      </c>
      <c r="F218" s="292" t="s">
        <v>83</v>
      </c>
      <c r="G218" s="293" t="s">
        <v>3918</v>
      </c>
      <c r="H218" s="293" t="s">
        <v>4725</v>
      </c>
      <c r="I218" s="293" t="s">
        <v>4726</v>
      </c>
      <c r="J218" s="293" t="s">
        <v>946</v>
      </c>
      <c r="K218" s="293" t="s">
        <v>4727</v>
      </c>
      <c r="L218" s="191"/>
      <c r="M218" s="188"/>
      <c r="N218" s="188"/>
      <c r="O218" s="191"/>
      <c r="P218" s="191"/>
    </row>
    <row r="219" spans="1:16" ht="38.25" x14ac:dyDescent="0.2">
      <c r="A219" s="182"/>
      <c r="B219" s="293" t="s">
        <v>2526</v>
      </c>
      <c r="C219" s="291" t="s">
        <v>73</v>
      </c>
      <c r="D219" s="291" t="s">
        <v>798</v>
      </c>
      <c r="E219" s="291" t="s">
        <v>978</v>
      </c>
      <c r="F219" s="292" t="s">
        <v>49</v>
      </c>
      <c r="G219" s="293" t="s">
        <v>2480</v>
      </c>
      <c r="H219" s="293" t="s">
        <v>4728</v>
      </c>
      <c r="I219" s="293" t="s">
        <v>4729</v>
      </c>
      <c r="J219" s="293" t="s">
        <v>946</v>
      </c>
      <c r="K219" s="293" t="s">
        <v>4730</v>
      </c>
      <c r="L219" s="191"/>
      <c r="M219" s="188"/>
      <c r="N219" s="188"/>
      <c r="O219" s="191"/>
      <c r="P219" s="191"/>
    </row>
    <row r="220" spans="1:16" ht="25.5" x14ac:dyDescent="0.2">
      <c r="A220" s="182"/>
      <c r="B220" s="293" t="s">
        <v>2592</v>
      </c>
      <c r="C220" s="291" t="s">
        <v>73</v>
      </c>
      <c r="D220" s="291" t="s">
        <v>407</v>
      </c>
      <c r="E220" s="291" t="s">
        <v>956</v>
      </c>
      <c r="F220" s="292" t="s">
        <v>49</v>
      </c>
      <c r="G220" s="293" t="s">
        <v>2463</v>
      </c>
      <c r="H220" s="293" t="s">
        <v>4731</v>
      </c>
      <c r="I220" s="293" t="s">
        <v>4732</v>
      </c>
      <c r="J220" s="293" t="s">
        <v>946</v>
      </c>
      <c r="K220" s="293" t="s">
        <v>4733</v>
      </c>
      <c r="L220" s="191"/>
      <c r="M220" s="188"/>
      <c r="N220" s="188"/>
      <c r="O220" s="191"/>
      <c r="P220" s="191"/>
    </row>
    <row r="221" spans="1:16" ht="25.5" x14ac:dyDescent="0.2">
      <c r="A221" s="182"/>
      <c r="B221" s="293" t="s">
        <v>434</v>
      </c>
      <c r="C221" s="291" t="s">
        <v>47</v>
      </c>
      <c r="D221" s="291" t="s">
        <v>2448</v>
      </c>
      <c r="E221" s="291" t="s">
        <v>4015</v>
      </c>
      <c r="F221" s="292" t="s">
        <v>49</v>
      </c>
      <c r="G221" s="293" t="s">
        <v>2412</v>
      </c>
      <c r="H221" s="293" t="s">
        <v>4734</v>
      </c>
      <c r="I221" s="293" t="s">
        <v>4735</v>
      </c>
      <c r="J221" s="293" t="s">
        <v>946</v>
      </c>
      <c r="K221" s="293" t="s">
        <v>4736</v>
      </c>
      <c r="L221" s="191"/>
      <c r="M221" s="188"/>
      <c r="N221" s="188"/>
      <c r="O221" s="191"/>
      <c r="P221" s="191"/>
    </row>
    <row r="222" spans="1:16" ht="38.25" x14ac:dyDescent="0.2">
      <c r="A222" s="182"/>
      <c r="B222" s="293" t="s">
        <v>3037</v>
      </c>
      <c r="C222" s="291" t="s">
        <v>73</v>
      </c>
      <c r="D222" s="291" t="s">
        <v>3038</v>
      </c>
      <c r="E222" s="291" t="s">
        <v>978</v>
      </c>
      <c r="F222" s="292" t="s">
        <v>49</v>
      </c>
      <c r="G222" s="293" t="s">
        <v>3379</v>
      </c>
      <c r="H222" s="293" t="s">
        <v>4737</v>
      </c>
      <c r="I222" s="293" t="s">
        <v>4738</v>
      </c>
      <c r="J222" s="293" t="s">
        <v>940</v>
      </c>
      <c r="K222" s="293" t="s">
        <v>4739</v>
      </c>
      <c r="L222" s="191"/>
      <c r="M222" s="188"/>
      <c r="N222" s="188"/>
      <c r="O222" s="191"/>
      <c r="P222" s="191"/>
    </row>
    <row r="223" spans="1:16" ht="25.5" x14ac:dyDescent="0.2">
      <c r="A223" s="182"/>
      <c r="B223" s="293" t="s">
        <v>2483</v>
      </c>
      <c r="C223" s="291" t="s">
        <v>73</v>
      </c>
      <c r="D223" s="291" t="s">
        <v>2484</v>
      </c>
      <c r="E223" s="291" t="s">
        <v>952</v>
      </c>
      <c r="F223" s="292" t="s">
        <v>304</v>
      </c>
      <c r="G223" s="293" t="s">
        <v>2419</v>
      </c>
      <c r="H223" s="293" t="s">
        <v>4740</v>
      </c>
      <c r="I223" s="293" t="s">
        <v>4741</v>
      </c>
      <c r="J223" s="293" t="s">
        <v>940</v>
      </c>
      <c r="K223" s="293" t="s">
        <v>4742</v>
      </c>
      <c r="L223" s="191"/>
      <c r="M223" s="188"/>
      <c r="N223" s="188"/>
      <c r="O223" s="191"/>
      <c r="P223" s="191"/>
    </row>
    <row r="224" spans="1:16" ht="38.25" x14ac:dyDescent="0.2">
      <c r="A224" s="182"/>
      <c r="B224" s="293" t="s">
        <v>731</v>
      </c>
      <c r="C224" s="291" t="s">
        <v>47</v>
      </c>
      <c r="D224" s="291" t="s">
        <v>732</v>
      </c>
      <c r="E224" s="291" t="s">
        <v>3978</v>
      </c>
      <c r="F224" s="292" t="s">
        <v>49</v>
      </c>
      <c r="G224" s="293" t="s">
        <v>3917</v>
      </c>
      <c r="H224" s="293" t="s">
        <v>4743</v>
      </c>
      <c r="I224" s="293" t="s">
        <v>4744</v>
      </c>
      <c r="J224" s="293" t="s">
        <v>940</v>
      </c>
      <c r="K224" s="293" t="s">
        <v>4745</v>
      </c>
      <c r="L224" s="191"/>
      <c r="M224" s="188"/>
      <c r="N224" s="188"/>
      <c r="O224" s="191"/>
      <c r="P224" s="191"/>
    </row>
    <row r="225" spans="1:16" ht="25.5" x14ac:dyDescent="0.2">
      <c r="A225" s="182"/>
      <c r="B225" s="293" t="s">
        <v>883</v>
      </c>
      <c r="C225" s="291" t="s">
        <v>47</v>
      </c>
      <c r="D225" s="291" t="s">
        <v>884</v>
      </c>
      <c r="E225" s="291" t="s">
        <v>4037</v>
      </c>
      <c r="F225" s="292" t="s">
        <v>49</v>
      </c>
      <c r="G225" s="293" t="s">
        <v>3919</v>
      </c>
      <c r="H225" s="293" t="s">
        <v>4746</v>
      </c>
      <c r="I225" s="293" t="s">
        <v>4747</v>
      </c>
      <c r="J225" s="293" t="s">
        <v>940</v>
      </c>
      <c r="K225" s="293" t="s">
        <v>4748</v>
      </c>
      <c r="L225" s="191"/>
      <c r="M225" s="188"/>
      <c r="N225" s="188"/>
      <c r="O225" s="191"/>
      <c r="P225" s="191"/>
    </row>
    <row r="226" spans="1:16" ht="25.5" x14ac:dyDescent="0.2">
      <c r="A226" s="182"/>
      <c r="B226" s="293" t="s">
        <v>2497</v>
      </c>
      <c r="C226" s="291" t="s">
        <v>73</v>
      </c>
      <c r="D226" s="291" t="s">
        <v>588</v>
      </c>
      <c r="E226" s="291" t="s">
        <v>952</v>
      </c>
      <c r="F226" s="292" t="s">
        <v>83</v>
      </c>
      <c r="G226" s="293" t="s">
        <v>3920</v>
      </c>
      <c r="H226" s="293" t="s">
        <v>4749</v>
      </c>
      <c r="I226" s="293" t="s">
        <v>4750</v>
      </c>
      <c r="J226" s="293" t="s">
        <v>940</v>
      </c>
      <c r="K226" s="293" t="s">
        <v>4751</v>
      </c>
      <c r="L226" s="191"/>
      <c r="M226" s="188"/>
      <c r="N226" s="188"/>
      <c r="O226" s="191"/>
      <c r="P226" s="191"/>
    </row>
    <row r="227" spans="1:16" ht="25.5" x14ac:dyDescent="0.2">
      <c r="A227" s="182"/>
      <c r="B227" s="293" t="s">
        <v>2496</v>
      </c>
      <c r="C227" s="291" t="s">
        <v>73</v>
      </c>
      <c r="D227" s="291" t="s">
        <v>670</v>
      </c>
      <c r="E227" s="291" t="s">
        <v>1065</v>
      </c>
      <c r="F227" s="292" t="s">
        <v>668</v>
      </c>
      <c r="G227" s="293" t="s">
        <v>3901</v>
      </c>
      <c r="H227" s="293" t="s">
        <v>4752</v>
      </c>
      <c r="I227" s="293" t="s">
        <v>4753</v>
      </c>
      <c r="J227" s="293" t="s">
        <v>940</v>
      </c>
      <c r="K227" s="293" t="s">
        <v>4754</v>
      </c>
      <c r="L227" s="191"/>
      <c r="M227" s="188"/>
      <c r="N227" s="188"/>
      <c r="O227" s="191"/>
      <c r="P227" s="191"/>
    </row>
    <row r="228" spans="1:16" ht="38.25" x14ac:dyDescent="0.2">
      <c r="A228" s="182"/>
      <c r="B228" s="293" t="s">
        <v>3503</v>
      </c>
      <c r="C228" s="291" t="s">
        <v>47</v>
      </c>
      <c r="D228" s="291" t="s">
        <v>3504</v>
      </c>
      <c r="E228" s="291" t="s">
        <v>3977</v>
      </c>
      <c r="F228" s="292" t="s">
        <v>49</v>
      </c>
      <c r="G228" s="293" t="s">
        <v>2419</v>
      </c>
      <c r="H228" s="293" t="s">
        <v>4755</v>
      </c>
      <c r="I228" s="293" t="s">
        <v>4756</v>
      </c>
      <c r="J228" s="293" t="s">
        <v>940</v>
      </c>
      <c r="K228" s="293" t="s">
        <v>4757</v>
      </c>
      <c r="L228" s="191"/>
      <c r="M228" s="188"/>
      <c r="N228" s="188"/>
      <c r="O228" s="191"/>
      <c r="P228" s="191"/>
    </row>
    <row r="229" spans="1:16" ht="25.5" x14ac:dyDescent="0.2">
      <c r="A229" s="182"/>
      <c r="B229" s="293" t="s">
        <v>3015</v>
      </c>
      <c r="C229" s="291" t="s">
        <v>73</v>
      </c>
      <c r="D229" s="291" t="s">
        <v>3016</v>
      </c>
      <c r="E229" s="291" t="s">
        <v>952</v>
      </c>
      <c r="F229" s="292" t="s">
        <v>49</v>
      </c>
      <c r="G229" s="293" t="s">
        <v>3173</v>
      </c>
      <c r="H229" s="293" t="s">
        <v>4758</v>
      </c>
      <c r="I229" s="293" t="s">
        <v>4759</v>
      </c>
      <c r="J229" s="293" t="s">
        <v>940</v>
      </c>
      <c r="K229" s="293" t="s">
        <v>4760</v>
      </c>
      <c r="L229" s="191"/>
      <c r="M229" s="188"/>
      <c r="N229" s="188"/>
      <c r="O229" s="191"/>
      <c r="P229" s="191"/>
    </row>
    <row r="230" spans="1:16" ht="25.5" x14ac:dyDescent="0.2">
      <c r="A230" s="182"/>
      <c r="B230" s="293" t="s">
        <v>2512</v>
      </c>
      <c r="C230" s="291" t="s">
        <v>73</v>
      </c>
      <c r="D230" s="291" t="s">
        <v>592</v>
      </c>
      <c r="E230" s="291" t="s">
        <v>952</v>
      </c>
      <c r="F230" s="292" t="s">
        <v>83</v>
      </c>
      <c r="G230" s="293" t="s">
        <v>3921</v>
      </c>
      <c r="H230" s="293" t="s">
        <v>4761</v>
      </c>
      <c r="I230" s="293" t="s">
        <v>4762</v>
      </c>
      <c r="J230" s="293" t="s">
        <v>940</v>
      </c>
      <c r="K230" s="293" t="s">
        <v>4763</v>
      </c>
      <c r="L230" s="191"/>
      <c r="M230" s="188"/>
      <c r="N230" s="188"/>
      <c r="O230" s="191"/>
      <c r="P230" s="191"/>
    </row>
    <row r="231" spans="1:16" ht="38.25" x14ac:dyDescent="0.2">
      <c r="A231" s="182"/>
      <c r="B231" s="293" t="s">
        <v>3523</v>
      </c>
      <c r="C231" s="291" t="s">
        <v>73</v>
      </c>
      <c r="D231" s="291" t="s">
        <v>3524</v>
      </c>
      <c r="E231" s="291" t="s">
        <v>978</v>
      </c>
      <c r="F231" s="292" t="s">
        <v>49</v>
      </c>
      <c r="G231" s="293" t="s">
        <v>3923</v>
      </c>
      <c r="H231" s="293" t="s">
        <v>4764</v>
      </c>
      <c r="I231" s="293" t="s">
        <v>4765</v>
      </c>
      <c r="J231" s="293" t="s">
        <v>940</v>
      </c>
      <c r="K231" s="293" t="s">
        <v>4766</v>
      </c>
      <c r="L231" s="191"/>
      <c r="M231" s="188"/>
      <c r="N231" s="188"/>
      <c r="O231" s="191"/>
      <c r="P231" s="191"/>
    </row>
    <row r="232" spans="1:16" ht="25.5" x14ac:dyDescent="0.2">
      <c r="A232" s="182"/>
      <c r="B232" s="293" t="s">
        <v>686</v>
      </c>
      <c r="C232" s="291" t="s">
        <v>47</v>
      </c>
      <c r="D232" s="291" t="s">
        <v>687</v>
      </c>
      <c r="E232" s="291" t="s">
        <v>4031</v>
      </c>
      <c r="F232" s="292" t="s">
        <v>83</v>
      </c>
      <c r="G232" s="293" t="s">
        <v>3925</v>
      </c>
      <c r="H232" s="293" t="s">
        <v>4767</v>
      </c>
      <c r="I232" s="293" t="s">
        <v>4768</v>
      </c>
      <c r="J232" s="293" t="s">
        <v>940</v>
      </c>
      <c r="K232" s="293" t="s">
        <v>4769</v>
      </c>
      <c r="L232" s="191"/>
      <c r="M232" s="188"/>
      <c r="N232" s="188"/>
      <c r="O232" s="191"/>
      <c r="P232" s="191"/>
    </row>
    <row r="233" spans="1:16" ht="25.5" x14ac:dyDescent="0.2">
      <c r="A233" s="182"/>
      <c r="B233" s="293" t="s">
        <v>155</v>
      </c>
      <c r="C233" s="291" t="s">
        <v>47</v>
      </c>
      <c r="D233" s="291" t="s">
        <v>156</v>
      </c>
      <c r="E233" s="291" t="s">
        <v>3993</v>
      </c>
      <c r="F233" s="292" t="s">
        <v>97</v>
      </c>
      <c r="G233" s="293" t="s">
        <v>3927</v>
      </c>
      <c r="H233" s="293" t="s">
        <v>4770</v>
      </c>
      <c r="I233" s="293" t="s">
        <v>4771</v>
      </c>
      <c r="J233" s="293" t="s">
        <v>940</v>
      </c>
      <c r="K233" s="293" t="s">
        <v>4772</v>
      </c>
      <c r="L233" s="191"/>
      <c r="M233" s="188"/>
      <c r="N233" s="188"/>
      <c r="O233" s="191"/>
      <c r="P233" s="191"/>
    </row>
    <row r="234" spans="1:16" ht="25.5" x14ac:dyDescent="0.2">
      <c r="A234" s="182"/>
      <c r="B234" s="293" t="s">
        <v>778</v>
      </c>
      <c r="C234" s="291" t="s">
        <v>47</v>
      </c>
      <c r="D234" s="291" t="s">
        <v>779</v>
      </c>
      <c r="E234" s="291" t="s">
        <v>4031</v>
      </c>
      <c r="F234" s="292" t="s">
        <v>83</v>
      </c>
      <c r="G234" s="293" t="s">
        <v>3928</v>
      </c>
      <c r="H234" s="293" t="s">
        <v>4773</v>
      </c>
      <c r="I234" s="293" t="s">
        <v>4774</v>
      </c>
      <c r="J234" s="293" t="s">
        <v>940</v>
      </c>
      <c r="K234" s="293" t="s">
        <v>4775</v>
      </c>
      <c r="L234" s="191"/>
      <c r="M234" s="188"/>
      <c r="N234" s="188"/>
      <c r="O234" s="191"/>
      <c r="P234" s="191"/>
    </row>
    <row r="235" spans="1:16" ht="25.5" x14ac:dyDescent="0.2">
      <c r="A235" s="182"/>
      <c r="B235" s="293" t="s">
        <v>3501</v>
      </c>
      <c r="C235" s="291" t="s">
        <v>73</v>
      </c>
      <c r="D235" s="291" t="s">
        <v>3502</v>
      </c>
      <c r="E235" s="291" t="s">
        <v>1065</v>
      </c>
      <c r="F235" s="292" t="s">
        <v>49</v>
      </c>
      <c r="G235" s="293" t="s">
        <v>2419</v>
      </c>
      <c r="H235" s="293" t="s">
        <v>4776</v>
      </c>
      <c r="I235" s="293" t="s">
        <v>4777</v>
      </c>
      <c r="J235" s="293" t="s">
        <v>940</v>
      </c>
      <c r="K235" s="293" t="s">
        <v>4778</v>
      </c>
      <c r="L235" s="191"/>
      <c r="M235" s="188"/>
      <c r="N235" s="188"/>
      <c r="O235" s="191"/>
      <c r="P235" s="191"/>
    </row>
    <row r="236" spans="1:16" ht="38.25" x14ac:dyDescent="0.2">
      <c r="A236" s="182"/>
      <c r="B236" s="293" t="s">
        <v>3410</v>
      </c>
      <c r="C236" s="291" t="s">
        <v>73</v>
      </c>
      <c r="D236" s="291" t="s">
        <v>3411</v>
      </c>
      <c r="E236" s="291" t="s">
        <v>1308</v>
      </c>
      <c r="F236" s="292" t="s">
        <v>83</v>
      </c>
      <c r="G236" s="293" t="s">
        <v>2463</v>
      </c>
      <c r="H236" s="293" t="s">
        <v>4779</v>
      </c>
      <c r="I236" s="293" t="s">
        <v>4780</v>
      </c>
      <c r="J236" s="293" t="s">
        <v>944</v>
      </c>
      <c r="K236" s="293" t="s">
        <v>4781</v>
      </c>
      <c r="L236" s="191"/>
      <c r="M236" s="188"/>
      <c r="N236" s="188"/>
      <c r="O236" s="191"/>
      <c r="P236" s="191"/>
    </row>
    <row r="237" spans="1:16" ht="25.5" x14ac:dyDescent="0.2">
      <c r="A237" s="182"/>
      <c r="B237" s="293" t="s">
        <v>553</v>
      </c>
      <c r="C237" s="291" t="s">
        <v>47</v>
      </c>
      <c r="D237" s="291" t="s">
        <v>554</v>
      </c>
      <c r="E237" s="291" t="s">
        <v>4019</v>
      </c>
      <c r="F237" s="292" t="s">
        <v>49</v>
      </c>
      <c r="G237" s="293" t="s">
        <v>3924</v>
      </c>
      <c r="H237" s="293" t="s">
        <v>4782</v>
      </c>
      <c r="I237" s="293" t="s">
        <v>4783</v>
      </c>
      <c r="J237" s="293" t="s">
        <v>944</v>
      </c>
      <c r="K237" s="293" t="s">
        <v>4784</v>
      </c>
      <c r="L237" s="191"/>
      <c r="M237" s="188"/>
      <c r="N237" s="188"/>
      <c r="O237" s="191"/>
      <c r="P237" s="191"/>
    </row>
    <row r="238" spans="1:16" ht="25.5" x14ac:dyDescent="0.2">
      <c r="A238" s="182"/>
      <c r="B238" s="293" t="s">
        <v>490</v>
      </c>
      <c r="C238" s="291" t="s">
        <v>47</v>
      </c>
      <c r="D238" s="291" t="s">
        <v>491</v>
      </c>
      <c r="E238" s="291" t="s">
        <v>4018</v>
      </c>
      <c r="F238" s="292" t="s">
        <v>49</v>
      </c>
      <c r="G238" s="293" t="s">
        <v>3926</v>
      </c>
      <c r="H238" s="293" t="s">
        <v>4785</v>
      </c>
      <c r="I238" s="293" t="s">
        <v>4786</v>
      </c>
      <c r="J238" s="293" t="s">
        <v>944</v>
      </c>
      <c r="K238" s="293" t="s">
        <v>4787</v>
      </c>
      <c r="L238" s="191"/>
      <c r="M238" s="188"/>
      <c r="N238" s="188"/>
      <c r="O238" s="191"/>
      <c r="P238" s="191"/>
    </row>
    <row r="239" spans="1:16" ht="25.5" x14ac:dyDescent="0.2">
      <c r="A239" s="182"/>
      <c r="B239" s="293" t="s">
        <v>2481</v>
      </c>
      <c r="C239" s="291" t="s">
        <v>47</v>
      </c>
      <c r="D239" s="291" t="s">
        <v>2482</v>
      </c>
      <c r="E239" s="291" t="s">
        <v>4022</v>
      </c>
      <c r="F239" s="292" t="s">
        <v>49</v>
      </c>
      <c r="G239" s="293" t="s">
        <v>2419</v>
      </c>
      <c r="H239" s="293" t="s">
        <v>4788</v>
      </c>
      <c r="I239" s="293" t="s">
        <v>4789</v>
      </c>
      <c r="J239" s="293" t="s">
        <v>944</v>
      </c>
      <c r="K239" s="293" t="s">
        <v>4790</v>
      </c>
      <c r="L239" s="191"/>
      <c r="M239" s="188"/>
      <c r="N239" s="188"/>
      <c r="O239" s="191"/>
      <c r="P239" s="191"/>
    </row>
    <row r="240" spans="1:16" x14ac:dyDescent="0.2">
      <c r="A240" s="182"/>
      <c r="B240" s="293" t="s">
        <v>547</v>
      </c>
      <c r="C240" s="291" t="s">
        <v>47</v>
      </c>
      <c r="D240" s="291" t="s">
        <v>548</v>
      </c>
      <c r="E240" s="291" t="s">
        <v>4026</v>
      </c>
      <c r="F240" s="292" t="s">
        <v>49</v>
      </c>
      <c r="G240" s="293" t="s">
        <v>3165</v>
      </c>
      <c r="H240" s="293" t="s">
        <v>4791</v>
      </c>
      <c r="I240" s="293" t="s">
        <v>4792</v>
      </c>
      <c r="J240" s="293" t="s">
        <v>944</v>
      </c>
      <c r="K240" s="293" t="s">
        <v>4793</v>
      </c>
      <c r="L240" s="191"/>
      <c r="M240" s="188"/>
      <c r="N240" s="188"/>
      <c r="O240" s="191"/>
      <c r="P240" s="191"/>
    </row>
    <row r="241" spans="1:16" ht="25.5" x14ac:dyDescent="0.2">
      <c r="A241" s="182"/>
      <c r="B241" s="293" t="s">
        <v>820</v>
      </c>
      <c r="C241" s="291" t="s">
        <v>47</v>
      </c>
      <c r="D241" s="291" t="s">
        <v>821</v>
      </c>
      <c r="E241" s="291" t="s">
        <v>3980</v>
      </c>
      <c r="F241" s="292" t="s">
        <v>49</v>
      </c>
      <c r="G241" s="293" t="s">
        <v>3911</v>
      </c>
      <c r="H241" s="293" t="s">
        <v>4794</v>
      </c>
      <c r="I241" s="293" t="s">
        <v>4795</v>
      </c>
      <c r="J241" s="293" t="s">
        <v>944</v>
      </c>
      <c r="K241" s="293" t="s">
        <v>4796</v>
      </c>
      <c r="L241" s="191"/>
      <c r="M241" s="188"/>
      <c r="N241" s="188"/>
      <c r="O241" s="191"/>
      <c r="P241" s="191"/>
    </row>
    <row r="242" spans="1:16" ht="25.5" x14ac:dyDescent="0.2">
      <c r="A242" s="182"/>
      <c r="B242" s="293" t="s">
        <v>2593</v>
      </c>
      <c r="C242" s="291" t="s">
        <v>73</v>
      </c>
      <c r="D242" s="291" t="s">
        <v>412</v>
      </c>
      <c r="E242" s="291" t="s">
        <v>952</v>
      </c>
      <c r="F242" s="292" t="s">
        <v>49</v>
      </c>
      <c r="G242" s="293" t="s">
        <v>2518</v>
      </c>
      <c r="H242" s="293" t="s">
        <v>4797</v>
      </c>
      <c r="I242" s="293" t="s">
        <v>4798</v>
      </c>
      <c r="J242" s="293" t="s">
        <v>944</v>
      </c>
      <c r="K242" s="293" t="s">
        <v>4799</v>
      </c>
      <c r="L242" s="191"/>
      <c r="M242" s="188"/>
      <c r="N242" s="188"/>
      <c r="O242" s="191"/>
      <c r="P242" s="191"/>
    </row>
    <row r="243" spans="1:16" ht="25.5" x14ac:dyDescent="0.2">
      <c r="A243" s="182"/>
      <c r="B243" s="293" t="s">
        <v>3266</v>
      </c>
      <c r="C243" s="291" t="s">
        <v>73</v>
      </c>
      <c r="D243" s="291" t="s">
        <v>3267</v>
      </c>
      <c r="E243" s="291" t="s">
        <v>1646</v>
      </c>
      <c r="F243" s="292" t="s">
        <v>49</v>
      </c>
      <c r="G243" s="293" t="s">
        <v>2419</v>
      </c>
      <c r="H243" s="293" t="s">
        <v>4800</v>
      </c>
      <c r="I243" s="293" t="s">
        <v>4801</v>
      </c>
      <c r="J243" s="293" t="s">
        <v>944</v>
      </c>
      <c r="K243" s="293" t="s">
        <v>4802</v>
      </c>
      <c r="L243" s="191"/>
      <c r="M243" s="188"/>
      <c r="N243" s="188"/>
      <c r="O243" s="191"/>
      <c r="P243" s="191"/>
    </row>
    <row r="244" spans="1:16" x14ac:dyDescent="0.2">
      <c r="A244" s="182"/>
      <c r="B244" s="293" t="s">
        <v>2521</v>
      </c>
      <c r="C244" s="291" t="s">
        <v>73</v>
      </c>
      <c r="D244" s="291" t="s">
        <v>398</v>
      </c>
      <c r="E244" s="291" t="s">
        <v>1646</v>
      </c>
      <c r="F244" s="292" t="s">
        <v>49</v>
      </c>
      <c r="G244" s="293" t="s">
        <v>2426</v>
      </c>
      <c r="H244" s="293" t="s">
        <v>4803</v>
      </c>
      <c r="I244" s="293" t="s">
        <v>4803</v>
      </c>
      <c r="J244" s="293" t="s">
        <v>944</v>
      </c>
      <c r="K244" s="293" t="s">
        <v>4458</v>
      </c>
      <c r="L244" s="191"/>
      <c r="M244" s="188"/>
      <c r="N244" s="188"/>
      <c r="O244" s="191"/>
      <c r="P244" s="191"/>
    </row>
    <row r="245" spans="1:16" ht="25.5" x14ac:dyDescent="0.2">
      <c r="A245" s="182"/>
      <c r="B245" s="293" t="s">
        <v>565</v>
      </c>
      <c r="C245" s="291" t="s">
        <v>47</v>
      </c>
      <c r="D245" s="291" t="s">
        <v>566</v>
      </c>
      <c r="E245" s="291" t="s">
        <v>4019</v>
      </c>
      <c r="F245" s="292" t="s">
        <v>49</v>
      </c>
      <c r="G245" s="293" t="s">
        <v>3929</v>
      </c>
      <c r="H245" s="293" t="s">
        <v>4804</v>
      </c>
      <c r="I245" s="293" t="s">
        <v>4805</v>
      </c>
      <c r="J245" s="293" t="s">
        <v>944</v>
      </c>
      <c r="K245" s="293" t="s">
        <v>4806</v>
      </c>
      <c r="L245" s="191"/>
      <c r="M245" s="188"/>
      <c r="N245" s="188"/>
      <c r="O245" s="191"/>
      <c r="P245" s="191"/>
    </row>
    <row r="246" spans="1:16" ht="25.5" x14ac:dyDescent="0.2">
      <c r="A246" s="182"/>
      <c r="B246" s="293" t="s">
        <v>2498</v>
      </c>
      <c r="C246" s="291" t="s">
        <v>73</v>
      </c>
      <c r="D246" s="291" t="s">
        <v>2499</v>
      </c>
      <c r="E246" s="291" t="s">
        <v>1065</v>
      </c>
      <c r="F246" s="292" t="s">
        <v>49</v>
      </c>
      <c r="G246" s="293" t="s">
        <v>3931</v>
      </c>
      <c r="H246" s="293" t="s">
        <v>4181</v>
      </c>
      <c r="I246" s="293" t="s">
        <v>4807</v>
      </c>
      <c r="J246" s="293" t="s">
        <v>944</v>
      </c>
      <c r="K246" s="293" t="s">
        <v>4808</v>
      </c>
      <c r="L246" s="191"/>
      <c r="M246" s="188"/>
      <c r="N246" s="188"/>
      <c r="O246" s="191"/>
      <c r="P246" s="191"/>
    </row>
    <row r="247" spans="1:16" ht="25.5" x14ac:dyDescent="0.2">
      <c r="A247" s="182"/>
      <c r="B247" s="293" t="s">
        <v>2505</v>
      </c>
      <c r="C247" s="291" t="s">
        <v>73</v>
      </c>
      <c r="D247" s="291" t="s">
        <v>2506</v>
      </c>
      <c r="E247" s="291" t="s">
        <v>956</v>
      </c>
      <c r="F247" s="292" t="s">
        <v>49</v>
      </c>
      <c r="G247" s="293" t="s">
        <v>3930</v>
      </c>
      <c r="H247" s="293" t="s">
        <v>4809</v>
      </c>
      <c r="I247" s="293" t="s">
        <v>4810</v>
      </c>
      <c r="J247" s="293" t="s">
        <v>944</v>
      </c>
      <c r="K247" s="293" t="s">
        <v>4811</v>
      </c>
      <c r="L247" s="191"/>
      <c r="M247" s="188"/>
      <c r="N247" s="188"/>
      <c r="O247" s="191"/>
      <c r="P247" s="191"/>
    </row>
    <row r="248" spans="1:16" x14ac:dyDescent="0.2">
      <c r="A248" s="182"/>
      <c r="B248" s="293" t="s">
        <v>2493</v>
      </c>
      <c r="C248" s="291" t="s">
        <v>73</v>
      </c>
      <c r="D248" s="291" t="s">
        <v>2494</v>
      </c>
      <c r="E248" s="291" t="s">
        <v>1646</v>
      </c>
      <c r="F248" s="292" t="s">
        <v>49</v>
      </c>
      <c r="G248" s="293" t="s">
        <v>2518</v>
      </c>
      <c r="H248" s="293" t="s">
        <v>4812</v>
      </c>
      <c r="I248" s="293" t="s">
        <v>4813</v>
      </c>
      <c r="J248" s="293" t="s">
        <v>944</v>
      </c>
      <c r="K248" s="293" t="s">
        <v>4814</v>
      </c>
      <c r="L248" s="191"/>
      <c r="M248" s="188"/>
      <c r="N248" s="188"/>
      <c r="O248" s="191"/>
      <c r="P248" s="191"/>
    </row>
    <row r="249" spans="1:16" ht="25.5" x14ac:dyDescent="0.2">
      <c r="A249" s="182"/>
      <c r="B249" s="293" t="s">
        <v>827</v>
      </c>
      <c r="C249" s="291" t="s">
        <v>47</v>
      </c>
      <c r="D249" s="291" t="s">
        <v>828</v>
      </c>
      <c r="E249" s="291" t="s">
        <v>3980</v>
      </c>
      <c r="F249" s="292" t="s">
        <v>49</v>
      </c>
      <c r="G249" s="293" t="s">
        <v>2524</v>
      </c>
      <c r="H249" s="293" t="s">
        <v>4815</v>
      </c>
      <c r="I249" s="293" t="s">
        <v>4816</v>
      </c>
      <c r="J249" s="293" t="s">
        <v>944</v>
      </c>
      <c r="K249" s="293" t="s">
        <v>4817</v>
      </c>
      <c r="L249" s="191"/>
      <c r="M249" s="188"/>
      <c r="N249" s="188"/>
      <c r="O249" s="191"/>
      <c r="P249" s="191"/>
    </row>
    <row r="250" spans="1:16" ht="38.25" x14ac:dyDescent="0.2">
      <c r="A250" s="182"/>
      <c r="B250" s="293" t="s">
        <v>725</v>
      </c>
      <c r="C250" s="291" t="s">
        <v>47</v>
      </c>
      <c r="D250" s="291" t="s">
        <v>726</v>
      </c>
      <c r="E250" s="291" t="s">
        <v>3978</v>
      </c>
      <c r="F250" s="292" t="s">
        <v>49</v>
      </c>
      <c r="G250" s="293" t="s">
        <v>2468</v>
      </c>
      <c r="H250" s="293" t="s">
        <v>4818</v>
      </c>
      <c r="I250" s="293" t="s">
        <v>4819</v>
      </c>
      <c r="J250" s="293" t="s">
        <v>944</v>
      </c>
      <c r="K250" s="293" t="s">
        <v>4820</v>
      </c>
      <c r="L250" s="191"/>
      <c r="M250" s="188"/>
      <c r="N250" s="188"/>
      <c r="O250" s="191"/>
      <c r="P250" s="191"/>
    </row>
    <row r="251" spans="1:16" x14ac:dyDescent="0.2">
      <c r="A251" s="182"/>
      <c r="B251" s="293" t="s">
        <v>905</v>
      </c>
      <c r="C251" s="291" t="s">
        <v>47</v>
      </c>
      <c r="D251" s="291" t="s">
        <v>2450</v>
      </c>
      <c r="E251" s="291" t="s">
        <v>4040</v>
      </c>
      <c r="F251" s="292" t="s">
        <v>40</v>
      </c>
      <c r="G251" s="293" t="s">
        <v>3922</v>
      </c>
      <c r="H251" s="293" t="s">
        <v>4821</v>
      </c>
      <c r="I251" s="293" t="s">
        <v>4822</v>
      </c>
      <c r="J251" s="293" t="s">
        <v>944</v>
      </c>
      <c r="K251" s="293" t="s">
        <v>4823</v>
      </c>
      <c r="L251" s="191"/>
      <c r="M251" s="188"/>
      <c r="N251" s="188"/>
      <c r="O251" s="191"/>
      <c r="P251" s="191"/>
    </row>
    <row r="252" spans="1:16" ht="25.5" x14ac:dyDescent="0.2">
      <c r="A252" s="182"/>
      <c r="B252" s="293" t="s">
        <v>3415</v>
      </c>
      <c r="C252" s="291" t="s">
        <v>73</v>
      </c>
      <c r="D252" s="291" t="s">
        <v>3416</v>
      </c>
      <c r="E252" s="291" t="s">
        <v>952</v>
      </c>
      <c r="F252" s="292" t="s">
        <v>49</v>
      </c>
      <c r="G252" s="293" t="s">
        <v>2426</v>
      </c>
      <c r="H252" s="293" t="s">
        <v>4824</v>
      </c>
      <c r="I252" s="293" t="s">
        <v>4824</v>
      </c>
      <c r="J252" s="293" t="s">
        <v>944</v>
      </c>
      <c r="K252" s="293" t="s">
        <v>4092</v>
      </c>
      <c r="L252" s="191"/>
      <c r="M252" s="188"/>
      <c r="N252" s="188"/>
      <c r="O252" s="191"/>
      <c r="P252" s="191"/>
    </row>
    <row r="253" spans="1:16" ht="25.5" x14ac:dyDescent="0.2">
      <c r="A253" s="182"/>
      <c r="B253" s="293" t="s">
        <v>2522</v>
      </c>
      <c r="C253" s="291" t="s">
        <v>73</v>
      </c>
      <c r="D253" s="291" t="s">
        <v>424</v>
      </c>
      <c r="E253" s="291" t="s">
        <v>952</v>
      </c>
      <c r="F253" s="292" t="s">
        <v>49</v>
      </c>
      <c r="G253" s="293" t="s">
        <v>2463</v>
      </c>
      <c r="H253" s="293" t="s">
        <v>4825</v>
      </c>
      <c r="I253" s="293" t="s">
        <v>4826</v>
      </c>
      <c r="J253" s="293" t="s">
        <v>944</v>
      </c>
      <c r="K253" s="293" t="s">
        <v>4827</v>
      </c>
      <c r="L253" s="191"/>
      <c r="M253" s="188"/>
      <c r="N253" s="188"/>
      <c r="O253" s="191"/>
      <c r="P253" s="191"/>
    </row>
    <row r="254" spans="1:16" x14ac:dyDescent="0.2">
      <c r="A254" s="182"/>
      <c r="B254" s="293" t="s">
        <v>2507</v>
      </c>
      <c r="C254" s="291" t="s">
        <v>73</v>
      </c>
      <c r="D254" s="291" t="s">
        <v>675</v>
      </c>
      <c r="E254" s="291" t="s">
        <v>956</v>
      </c>
      <c r="F254" s="292" t="s">
        <v>49</v>
      </c>
      <c r="G254" s="293" t="s">
        <v>3901</v>
      </c>
      <c r="H254" s="293" t="s">
        <v>4828</v>
      </c>
      <c r="I254" s="293" t="s">
        <v>4829</v>
      </c>
      <c r="J254" s="293" t="s">
        <v>944</v>
      </c>
      <c r="K254" s="293" t="s">
        <v>4830</v>
      </c>
      <c r="L254" s="191"/>
      <c r="M254" s="188"/>
      <c r="N254" s="188"/>
      <c r="O254" s="191"/>
      <c r="P254" s="191"/>
    </row>
    <row r="255" spans="1:16" ht="38.25" x14ac:dyDescent="0.2">
      <c r="A255" s="182"/>
      <c r="B255" s="293" t="s">
        <v>2516</v>
      </c>
      <c r="C255" s="291" t="s">
        <v>73</v>
      </c>
      <c r="D255" s="291" t="s">
        <v>716</v>
      </c>
      <c r="E255" s="291" t="s">
        <v>978</v>
      </c>
      <c r="F255" s="292" t="s">
        <v>49</v>
      </c>
      <c r="G255" s="293" t="s">
        <v>3388</v>
      </c>
      <c r="H255" s="293" t="s">
        <v>4831</v>
      </c>
      <c r="I255" s="293" t="s">
        <v>4832</v>
      </c>
      <c r="J255" s="293" t="s">
        <v>944</v>
      </c>
      <c r="K255" s="293" t="s">
        <v>4833</v>
      </c>
      <c r="L255" s="191"/>
      <c r="M255" s="188"/>
      <c r="N255" s="188"/>
      <c r="O255" s="191"/>
      <c r="P255" s="191"/>
    </row>
    <row r="256" spans="1:16" ht="25.5" x14ac:dyDescent="0.2">
      <c r="A256" s="182"/>
      <c r="B256" s="293" t="s">
        <v>3224</v>
      </c>
      <c r="C256" s="291" t="s">
        <v>47</v>
      </c>
      <c r="D256" s="291" t="s">
        <v>3225</v>
      </c>
      <c r="E256" s="291" t="s">
        <v>4030</v>
      </c>
      <c r="F256" s="292" t="s">
        <v>83</v>
      </c>
      <c r="G256" s="293" t="s">
        <v>3932</v>
      </c>
      <c r="H256" s="293" t="s">
        <v>4834</v>
      </c>
      <c r="I256" s="293" t="s">
        <v>4835</v>
      </c>
      <c r="J256" s="293" t="s">
        <v>1199</v>
      </c>
      <c r="K256" s="293" t="s">
        <v>4836</v>
      </c>
      <c r="L256" s="191"/>
      <c r="M256" s="188"/>
      <c r="N256" s="188"/>
      <c r="O256" s="191"/>
      <c r="P256" s="191"/>
    </row>
    <row r="257" spans="1:16" ht="38.25" x14ac:dyDescent="0.2">
      <c r="A257" s="182"/>
      <c r="B257" s="293" t="s">
        <v>713</v>
      </c>
      <c r="C257" s="291" t="s">
        <v>47</v>
      </c>
      <c r="D257" s="291" t="s">
        <v>714</v>
      </c>
      <c r="E257" s="291" t="s">
        <v>3978</v>
      </c>
      <c r="F257" s="292" t="s">
        <v>49</v>
      </c>
      <c r="G257" s="293" t="s">
        <v>3933</v>
      </c>
      <c r="H257" s="293" t="s">
        <v>4837</v>
      </c>
      <c r="I257" s="293" t="s">
        <v>4838</v>
      </c>
      <c r="J257" s="293" t="s">
        <v>1199</v>
      </c>
      <c r="K257" s="293" t="s">
        <v>4839</v>
      </c>
      <c r="L257" s="191"/>
      <c r="M257" s="188"/>
      <c r="N257" s="188"/>
      <c r="O257" s="191"/>
      <c r="P257" s="191"/>
    </row>
    <row r="258" spans="1:16" x14ac:dyDescent="0.2">
      <c r="A258" s="182"/>
      <c r="B258" s="293" t="s">
        <v>2614</v>
      </c>
      <c r="C258" s="291" t="s">
        <v>73</v>
      </c>
      <c r="D258" s="291" t="s">
        <v>2615</v>
      </c>
      <c r="E258" s="291" t="s">
        <v>956</v>
      </c>
      <c r="F258" s="292" t="s">
        <v>49</v>
      </c>
      <c r="G258" s="293" t="s">
        <v>2518</v>
      </c>
      <c r="H258" s="293" t="s">
        <v>4840</v>
      </c>
      <c r="I258" s="293" t="s">
        <v>4841</v>
      </c>
      <c r="J258" s="293" t="s">
        <v>1199</v>
      </c>
      <c r="K258" s="293" t="s">
        <v>4842</v>
      </c>
      <c r="L258" s="191"/>
      <c r="M258" s="188"/>
      <c r="N258" s="188"/>
      <c r="O258" s="191"/>
      <c r="P258" s="191"/>
    </row>
    <row r="259" spans="1:16" x14ac:dyDescent="0.2">
      <c r="A259" s="182"/>
      <c r="B259" s="293" t="s">
        <v>2999</v>
      </c>
      <c r="C259" s="291" t="s">
        <v>47</v>
      </c>
      <c r="D259" s="291" t="s">
        <v>3000</v>
      </c>
      <c r="E259" s="291" t="s">
        <v>4015</v>
      </c>
      <c r="F259" s="292" t="s">
        <v>49</v>
      </c>
      <c r="G259" s="293" t="s">
        <v>2426</v>
      </c>
      <c r="H259" s="293" t="s">
        <v>4843</v>
      </c>
      <c r="I259" s="293" t="s">
        <v>4843</v>
      </c>
      <c r="J259" s="293" t="s">
        <v>1199</v>
      </c>
      <c r="K259" s="293" t="s">
        <v>4844</v>
      </c>
      <c r="L259" s="191"/>
      <c r="M259" s="188"/>
      <c r="N259" s="188"/>
      <c r="O259" s="191"/>
      <c r="P259" s="191"/>
    </row>
    <row r="260" spans="1:16" ht="25.5" x14ac:dyDescent="0.2">
      <c r="A260" s="182"/>
      <c r="B260" s="293" t="s">
        <v>521</v>
      </c>
      <c r="C260" s="291" t="s">
        <v>47</v>
      </c>
      <c r="D260" s="291" t="s">
        <v>2515</v>
      </c>
      <c r="E260" s="291" t="s">
        <v>4018</v>
      </c>
      <c r="F260" s="292" t="s">
        <v>49</v>
      </c>
      <c r="G260" s="293" t="s">
        <v>3389</v>
      </c>
      <c r="H260" s="293" t="s">
        <v>4845</v>
      </c>
      <c r="I260" s="293" t="s">
        <v>4846</v>
      </c>
      <c r="J260" s="293" t="s">
        <v>1199</v>
      </c>
      <c r="K260" s="293" t="s">
        <v>4847</v>
      </c>
      <c r="L260" s="191"/>
      <c r="M260" s="188"/>
      <c r="N260" s="188"/>
      <c r="O260" s="191"/>
      <c r="P260" s="191"/>
    </row>
    <row r="261" spans="1:16" x14ac:dyDescent="0.2">
      <c r="A261" s="182"/>
      <c r="B261" s="293" t="s">
        <v>3184</v>
      </c>
      <c r="C261" s="291" t="s">
        <v>47</v>
      </c>
      <c r="D261" s="291" t="s">
        <v>3185</v>
      </c>
      <c r="E261" s="291" t="s">
        <v>4005</v>
      </c>
      <c r="F261" s="292" t="s">
        <v>49</v>
      </c>
      <c r="G261" s="293" t="s">
        <v>2518</v>
      </c>
      <c r="H261" s="293" t="s">
        <v>4848</v>
      </c>
      <c r="I261" s="293" t="s">
        <v>4849</v>
      </c>
      <c r="J261" s="293" t="s">
        <v>1199</v>
      </c>
      <c r="K261" s="293" t="s">
        <v>4850</v>
      </c>
      <c r="L261" s="191"/>
      <c r="M261" s="188"/>
      <c r="N261" s="188"/>
      <c r="O261" s="191"/>
      <c r="P261" s="191"/>
    </row>
    <row r="262" spans="1:16" ht="38.25" x14ac:dyDescent="0.2">
      <c r="A262" s="182"/>
      <c r="B262" s="293" t="s">
        <v>3031</v>
      </c>
      <c r="C262" s="291" t="s">
        <v>47</v>
      </c>
      <c r="D262" s="291" t="s">
        <v>3032</v>
      </c>
      <c r="E262" s="291" t="s">
        <v>3977</v>
      </c>
      <c r="F262" s="292" t="s">
        <v>49</v>
      </c>
      <c r="G262" s="293" t="s">
        <v>2449</v>
      </c>
      <c r="H262" s="293" t="s">
        <v>4851</v>
      </c>
      <c r="I262" s="293" t="s">
        <v>4852</v>
      </c>
      <c r="J262" s="293" t="s">
        <v>1199</v>
      </c>
      <c r="K262" s="293" t="s">
        <v>4853</v>
      </c>
      <c r="L262" s="191"/>
      <c r="M262" s="188"/>
      <c r="N262" s="188"/>
      <c r="O262" s="191"/>
      <c r="P262" s="191"/>
    </row>
    <row r="263" spans="1:16" ht="25.5" x14ac:dyDescent="0.2">
      <c r="A263" s="182"/>
      <c r="B263" s="293" t="s">
        <v>2504</v>
      </c>
      <c r="C263" s="291" t="s">
        <v>73</v>
      </c>
      <c r="D263" s="291" t="s">
        <v>759</v>
      </c>
      <c r="E263" s="291" t="s">
        <v>1065</v>
      </c>
      <c r="F263" s="292" t="s">
        <v>49</v>
      </c>
      <c r="G263" s="293" t="s">
        <v>3934</v>
      </c>
      <c r="H263" s="293" t="s">
        <v>4854</v>
      </c>
      <c r="I263" s="293" t="s">
        <v>4855</v>
      </c>
      <c r="J263" s="293" t="s">
        <v>1199</v>
      </c>
      <c r="K263" s="293" t="s">
        <v>4856</v>
      </c>
      <c r="L263" s="191"/>
      <c r="M263" s="188"/>
      <c r="N263" s="188"/>
      <c r="O263" s="191"/>
      <c r="P263" s="191"/>
    </row>
    <row r="264" spans="1:16" x14ac:dyDescent="0.2">
      <c r="A264" s="182"/>
      <c r="B264" s="293" t="s">
        <v>3505</v>
      </c>
      <c r="C264" s="291" t="s">
        <v>47</v>
      </c>
      <c r="D264" s="291" t="s">
        <v>3506</v>
      </c>
      <c r="E264" s="291" t="s">
        <v>4022</v>
      </c>
      <c r="F264" s="292" t="s">
        <v>49</v>
      </c>
      <c r="G264" s="293" t="s">
        <v>2480</v>
      </c>
      <c r="H264" s="293" t="s">
        <v>4857</v>
      </c>
      <c r="I264" s="293" t="s">
        <v>4858</v>
      </c>
      <c r="J264" s="293" t="s">
        <v>1199</v>
      </c>
      <c r="K264" s="293" t="s">
        <v>4859</v>
      </c>
      <c r="L264" s="191"/>
      <c r="M264" s="188"/>
      <c r="N264" s="188"/>
      <c r="O264" s="191"/>
      <c r="P264" s="191"/>
    </row>
    <row r="265" spans="1:16" x14ac:dyDescent="0.2">
      <c r="A265" s="182"/>
      <c r="B265" s="293" t="s">
        <v>409</v>
      </c>
      <c r="C265" s="291" t="s">
        <v>47</v>
      </c>
      <c r="D265" s="291" t="s">
        <v>410</v>
      </c>
      <c r="E265" s="291" t="s">
        <v>4015</v>
      </c>
      <c r="F265" s="292" t="s">
        <v>49</v>
      </c>
      <c r="G265" s="293" t="s">
        <v>2449</v>
      </c>
      <c r="H265" s="293" t="s">
        <v>4860</v>
      </c>
      <c r="I265" s="293" t="s">
        <v>4861</v>
      </c>
      <c r="J265" s="293" t="s">
        <v>1199</v>
      </c>
      <c r="K265" s="293" t="s">
        <v>4862</v>
      </c>
      <c r="L265" s="191"/>
      <c r="M265" s="188"/>
      <c r="N265" s="188"/>
      <c r="O265" s="191"/>
      <c r="P265" s="191"/>
    </row>
    <row r="266" spans="1:16" ht="25.5" x14ac:dyDescent="0.2">
      <c r="A266" s="182"/>
      <c r="B266" s="293" t="s">
        <v>111</v>
      </c>
      <c r="C266" s="291" t="s">
        <v>47</v>
      </c>
      <c r="D266" s="291" t="s">
        <v>112</v>
      </c>
      <c r="E266" s="291" t="s">
        <v>3992</v>
      </c>
      <c r="F266" s="292" t="s">
        <v>97</v>
      </c>
      <c r="G266" s="293" t="s">
        <v>3936</v>
      </c>
      <c r="H266" s="293" t="s">
        <v>4863</v>
      </c>
      <c r="I266" s="293" t="s">
        <v>4864</v>
      </c>
      <c r="J266" s="293" t="s">
        <v>1199</v>
      </c>
      <c r="K266" s="293" t="s">
        <v>4865</v>
      </c>
      <c r="L266" s="191"/>
      <c r="M266" s="188"/>
      <c r="N266" s="188"/>
      <c r="O266" s="191"/>
      <c r="P266" s="191"/>
    </row>
    <row r="267" spans="1:16" ht="38.25" x14ac:dyDescent="0.2">
      <c r="A267" s="182"/>
      <c r="B267" s="293" t="s">
        <v>3057</v>
      </c>
      <c r="C267" s="291" t="s">
        <v>73</v>
      </c>
      <c r="D267" s="291" t="s">
        <v>3058</v>
      </c>
      <c r="E267" s="291" t="s">
        <v>978</v>
      </c>
      <c r="F267" s="292" t="s">
        <v>49</v>
      </c>
      <c r="G267" s="293" t="s">
        <v>2500</v>
      </c>
      <c r="H267" s="293" t="s">
        <v>4866</v>
      </c>
      <c r="I267" s="293" t="s">
        <v>4867</v>
      </c>
      <c r="J267" s="293" t="s">
        <v>1199</v>
      </c>
      <c r="K267" s="293" t="s">
        <v>4868</v>
      </c>
      <c r="L267" s="191"/>
      <c r="M267" s="188"/>
      <c r="N267" s="188"/>
      <c r="O267" s="191"/>
      <c r="P267" s="191"/>
    </row>
    <row r="268" spans="1:16" ht="25.5" x14ac:dyDescent="0.2">
      <c r="A268" s="182"/>
      <c r="B268" s="293" t="s">
        <v>571</v>
      </c>
      <c r="C268" s="291" t="s">
        <v>47</v>
      </c>
      <c r="D268" s="291" t="s">
        <v>572</v>
      </c>
      <c r="E268" s="291" t="s">
        <v>4019</v>
      </c>
      <c r="F268" s="292" t="s">
        <v>49</v>
      </c>
      <c r="G268" s="293" t="s">
        <v>3165</v>
      </c>
      <c r="H268" s="293" t="s">
        <v>4869</v>
      </c>
      <c r="I268" s="293" t="s">
        <v>4870</v>
      </c>
      <c r="J268" s="293" t="s">
        <v>1199</v>
      </c>
      <c r="K268" s="293" t="s">
        <v>4871</v>
      </c>
      <c r="L268" s="191"/>
      <c r="M268" s="188"/>
      <c r="N268" s="188"/>
      <c r="O268" s="191"/>
      <c r="P268" s="191"/>
    </row>
    <row r="269" spans="1:16" ht="25.5" x14ac:dyDescent="0.2">
      <c r="A269" s="182"/>
      <c r="B269" s="293" t="s">
        <v>855</v>
      </c>
      <c r="C269" s="291" t="s">
        <v>47</v>
      </c>
      <c r="D269" s="291" t="s">
        <v>856</v>
      </c>
      <c r="E269" s="291" t="s">
        <v>4032</v>
      </c>
      <c r="F269" s="292" t="s">
        <v>83</v>
      </c>
      <c r="G269" s="293" t="s">
        <v>3390</v>
      </c>
      <c r="H269" s="293" t="s">
        <v>1557</v>
      </c>
      <c r="I269" s="293" t="s">
        <v>4872</v>
      </c>
      <c r="J269" s="293" t="s">
        <v>1199</v>
      </c>
      <c r="K269" s="293" t="s">
        <v>4873</v>
      </c>
      <c r="L269" s="191"/>
      <c r="M269" s="188"/>
      <c r="N269" s="191"/>
      <c r="O269" s="191"/>
      <c r="P269" s="191"/>
    </row>
    <row r="270" spans="1:16" ht="25.5" x14ac:dyDescent="0.2">
      <c r="A270" s="182"/>
      <c r="B270" s="293" t="s">
        <v>3435</v>
      </c>
      <c r="C270" s="291" t="s">
        <v>73</v>
      </c>
      <c r="D270" s="291" t="s">
        <v>3436</v>
      </c>
      <c r="E270" s="291" t="s">
        <v>952</v>
      </c>
      <c r="F270" s="292" t="s">
        <v>49</v>
      </c>
      <c r="G270" s="293" t="s">
        <v>2500</v>
      </c>
      <c r="H270" s="293" t="s">
        <v>4874</v>
      </c>
      <c r="I270" s="293" t="s">
        <v>4875</v>
      </c>
      <c r="J270" s="293" t="s">
        <v>1199</v>
      </c>
      <c r="K270" s="293" t="s">
        <v>4876</v>
      </c>
      <c r="L270" s="191"/>
      <c r="M270" s="191"/>
      <c r="N270" s="188"/>
      <c r="O270" s="188"/>
      <c r="P270" s="191"/>
    </row>
    <row r="271" spans="1:16" ht="25.5" x14ac:dyDescent="0.2">
      <c r="A271" s="182"/>
      <c r="B271" s="293" t="s">
        <v>506</v>
      </c>
      <c r="C271" s="291" t="s">
        <v>47</v>
      </c>
      <c r="D271" s="291" t="s">
        <v>507</v>
      </c>
      <c r="E271" s="291" t="s">
        <v>4021</v>
      </c>
      <c r="F271" s="292" t="s">
        <v>49</v>
      </c>
      <c r="G271" s="293" t="s">
        <v>3389</v>
      </c>
      <c r="H271" s="293" t="s">
        <v>4877</v>
      </c>
      <c r="I271" s="293" t="s">
        <v>4878</v>
      </c>
      <c r="J271" s="293" t="s">
        <v>1199</v>
      </c>
      <c r="K271" s="293" t="s">
        <v>4879</v>
      </c>
      <c r="L271" s="191"/>
      <c r="M271" s="188"/>
      <c r="N271" s="188"/>
      <c r="O271" s="188"/>
      <c r="P271" s="191"/>
    </row>
    <row r="272" spans="1:16" ht="25.5" x14ac:dyDescent="0.2">
      <c r="A272" s="182"/>
      <c r="B272" s="293" t="s">
        <v>603</v>
      </c>
      <c r="C272" s="291" t="s">
        <v>47</v>
      </c>
      <c r="D272" s="291" t="s">
        <v>604</v>
      </c>
      <c r="E272" s="291" t="s">
        <v>4018</v>
      </c>
      <c r="F272" s="292" t="s">
        <v>49</v>
      </c>
      <c r="G272" s="293" t="s">
        <v>3935</v>
      </c>
      <c r="H272" s="293" t="s">
        <v>4880</v>
      </c>
      <c r="I272" s="293" t="s">
        <v>4881</v>
      </c>
      <c r="J272" s="293" t="s">
        <v>1199</v>
      </c>
      <c r="K272" s="293" t="s">
        <v>4882</v>
      </c>
      <c r="L272" s="191"/>
      <c r="M272" s="188"/>
      <c r="N272" s="226"/>
      <c r="O272" s="226"/>
      <c r="P272" s="191"/>
    </row>
    <row r="273" spans="1:16" ht="38.25" x14ac:dyDescent="0.2">
      <c r="A273" s="182"/>
      <c r="B273" s="293" t="s">
        <v>3465</v>
      </c>
      <c r="C273" s="291" t="s">
        <v>47</v>
      </c>
      <c r="D273" s="291" t="s">
        <v>3466</v>
      </c>
      <c r="E273" s="291" t="s">
        <v>3978</v>
      </c>
      <c r="F273" s="292" t="s">
        <v>49</v>
      </c>
      <c r="G273" s="293" t="s">
        <v>2480</v>
      </c>
      <c r="H273" s="293" t="s">
        <v>4883</v>
      </c>
      <c r="I273" s="293" t="s">
        <v>4884</v>
      </c>
      <c r="J273" s="293" t="s">
        <v>1199</v>
      </c>
      <c r="K273" s="293" t="s">
        <v>4885</v>
      </c>
      <c r="L273" s="191"/>
      <c r="M273" s="226"/>
      <c r="N273" s="188"/>
      <c r="O273" s="188"/>
      <c r="P273" s="191"/>
    </row>
    <row r="274" spans="1:16" ht="38.25" x14ac:dyDescent="0.2">
      <c r="A274" s="182"/>
      <c r="B274" s="293" t="s">
        <v>3259</v>
      </c>
      <c r="C274" s="291" t="s">
        <v>73</v>
      </c>
      <c r="D274" s="291" t="s">
        <v>3260</v>
      </c>
      <c r="E274" s="291" t="s">
        <v>978</v>
      </c>
      <c r="F274" s="292" t="s">
        <v>49</v>
      </c>
      <c r="G274" s="293" t="s">
        <v>3937</v>
      </c>
      <c r="H274" s="293" t="s">
        <v>4886</v>
      </c>
      <c r="I274" s="293" t="s">
        <v>4887</v>
      </c>
      <c r="J274" s="293" t="s">
        <v>1199</v>
      </c>
      <c r="K274" s="293" t="s">
        <v>4888</v>
      </c>
      <c r="L274" s="191"/>
      <c r="M274" s="188"/>
      <c r="N274" s="188"/>
      <c r="O274" s="188"/>
      <c r="P274" s="191"/>
    </row>
    <row r="275" spans="1:16" ht="25.5" x14ac:dyDescent="0.2">
      <c r="A275" s="182"/>
      <c r="B275" s="293" t="s">
        <v>3449</v>
      </c>
      <c r="C275" s="291" t="s">
        <v>73</v>
      </c>
      <c r="D275" s="291" t="s">
        <v>3450</v>
      </c>
      <c r="E275" s="291" t="s">
        <v>1065</v>
      </c>
      <c r="F275" s="292" t="s">
        <v>49</v>
      </c>
      <c r="G275" s="293" t="s">
        <v>2419</v>
      </c>
      <c r="H275" s="293" t="s">
        <v>4889</v>
      </c>
      <c r="I275" s="293" t="s">
        <v>4890</v>
      </c>
      <c r="J275" s="293" t="s">
        <v>1199</v>
      </c>
      <c r="K275" s="293" t="s">
        <v>4891</v>
      </c>
      <c r="L275" s="191"/>
      <c r="M275" s="188"/>
      <c r="N275" s="188"/>
      <c r="O275" s="188"/>
      <c r="P275" s="191"/>
    </row>
    <row r="276" spans="1:16" ht="25.5" x14ac:dyDescent="0.2">
      <c r="A276" s="182"/>
      <c r="B276" s="293" t="s">
        <v>180</v>
      </c>
      <c r="C276" s="291" t="s">
        <v>47</v>
      </c>
      <c r="D276" s="291" t="s">
        <v>181</v>
      </c>
      <c r="E276" s="291" t="s">
        <v>3993</v>
      </c>
      <c r="F276" s="292" t="s">
        <v>97</v>
      </c>
      <c r="G276" s="293" t="s">
        <v>3938</v>
      </c>
      <c r="H276" s="293" t="s">
        <v>4892</v>
      </c>
      <c r="I276" s="293" t="s">
        <v>4893</v>
      </c>
      <c r="J276" s="293" t="s">
        <v>1199</v>
      </c>
      <c r="K276" s="293" t="s">
        <v>4894</v>
      </c>
      <c r="L276" s="191"/>
      <c r="M276" s="188"/>
      <c r="N276" s="188"/>
      <c r="O276" s="188"/>
      <c r="P276" s="191"/>
    </row>
    <row r="277" spans="1:16" ht="38.25" x14ac:dyDescent="0.2">
      <c r="A277" s="182"/>
      <c r="B277" s="293" t="s">
        <v>3027</v>
      </c>
      <c r="C277" s="291" t="s">
        <v>73</v>
      </c>
      <c r="D277" s="291" t="s">
        <v>3028</v>
      </c>
      <c r="E277" s="291" t="s">
        <v>978</v>
      </c>
      <c r="F277" s="292" t="s">
        <v>49</v>
      </c>
      <c r="G277" s="293" t="s">
        <v>2508</v>
      </c>
      <c r="H277" s="293" t="s">
        <v>4895</v>
      </c>
      <c r="I277" s="293" t="s">
        <v>4896</v>
      </c>
      <c r="J277" s="293" t="s">
        <v>942</v>
      </c>
      <c r="K277" s="293" t="s">
        <v>4897</v>
      </c>
      <c r="L277" s="191"/>
      <c r="M277" s="188"/>
      <c r="N277" s="188"/>
      <c r="O277" s="188"/>
      <c r="P277" s="191"/>
    </row>
    <row r="278" spans="1:16" ht="38.25" x14ac:dyDescent="0.2">
      <c r="A278" s="182"/>
      <c r="B278" s="293" t="s">
        <v>3499</v>
      </c>
      <c r="C278" s="291" t="s">
        <v>73</v>
      </c>
      <c r="D278" s="291" t="s">
        <v>3500</v>
      </c>
      <c r="E278" s="291" t="s">
        <v>978</v>
      </c>
      <c r="F278" s="292" t="s">
        <v>49</v>
      </c>
      <c r="G278" s="293" t="s">
        <v>2426</v>
      </c>
      <c r="H278" s="293" t="s">
        <v>4898</v>
      </c>
      <c r="I278" s="293" t="s">
        <v>4898</v>
      </c>
      <c r="J278" s="293" t="s">
        <v>942</v>
      </c>
      <c r="K278" s="293" t="s">
        <v>4899</v>
      </c>
      <c r="L278" s="191"/>
      <c r="M278" s="188"/>
      <c r="N278" s="188"/>
      <c r="O278" s="188"/>
      <c r="P278" s="191"/>
    </row>
    <row r="279" spans="1:16" ht="25.5" x14ac:dyDescent="0.2">
      <c r="A279" s="182"/>
      <c r="B279" s="293" t="s">
        <v>3011</v>
      </c>
      <c r="C279" s="291" t="s">
        <v>73</v>
      </c>
      <c r="D279" s="291" t="s">
        <v>3012</v>
      </c>
      <c r="E279" s="291" t="s">
        <v>1065</v>
      </c>
      <c r="F279" s="292" t="s">
        <v>49</v>
      </c>
      <c r="G279" s="293" t="s">
        <v>2419</v>
      </c>
      <c r="H279" s="293" t="s">
        <v>4900</v>
      </c>
      <c r="I279" s="293" t="s">
        <v>4901</v>
      </c>
      <c r="J279" s="293" t="s">
        <v>942</v>
      </c>
      <c r="K279" s="293" t="s">
        <v>4902</v>
      </c>
      <c r="L279" s="191"/>
      <c r="M279" s="188"/>
      <c r="N279" s="188"/>
      <c r="O279" s="188"/>
      <c r="P279" s="191"/>
    </row>
    <row r="280" spans="1:16" ht="25.5" x14ac:dyDescent="0.2">
      <c r="A280" s="182"/>
      <c r="B280" s="293" t="s">
        <v>559</v>
      </c>
      <c r="C280" s="291" t="s">
        <v>47</v>
      </c>
      <c r="D280" s="291" t="s">
        <v>560</v>
      </c>
      <c r="E280" s="291" t="s">
        <v>4019</v>
      </c>
      <c r="F280" s="292" t="s">
        <v>49</v>
      </c>
      <c r="G280" s="293" t="s">
        <v>3391</v>
      </c>
      <c r="H280" s="293" t="s">
        <v>4903</v>
      </c>
      <c r="I280" s="293" t="s">
        <v>4904</v>
      </c>
      <c r="J280" s="293" t="s">
        <v>942</v>
      </c>
      <c r="K280" s="293" t="s">
        <v>4905</v>
      </c>
      <c r="L280" s="191"/>
      <c r="M280" s="188"/>
      <c r="N280" s="188"/>
      <c r="O280" s="188"/>
      <c r="P280" s="191"/>
    </row>
    <row r="281" spans="1:16" ht="38.25" x14ac:dyDescent="0.2">
      <c r="A281" s="182"/>
      <c r="B281" s="293" t="s">
        <v>3485</v>
      </c>
      <c r="C281" s="291" t="s">
        <v>73</v>
      </c>
      <c r="D281" s="291" t="s">
        <v>3486</v>
      </c>
      <c r="E281" s="291" t="s">
        <v>978</v>
      </c>
      <c r="F281" s="292" t="s">
        <v>49</v>
      </c>
      <c r="G281" s="293" t="s">
        <v>2469</v>
      </c>
      <c r="H281" s="293" t="s">
        <v>4906</v>
      </c>
      <c r="I281" s="293" t="s">
        <v>4907</v>
      </c>
      <c r="J281" s="293" t="s">
        <v>942</v>
      </c>
      <c r="K281" s="293" t="s">
        <v>4908</v>
      </c>
      <c r="L281" s="191"/>
      <c r="M281" s="188"/>
      <c r="N281" s="188"/>
      <c r="O281" s="188"/>
      <c r="P281" s="191"/>
    </row>
    <row r="282" spans="1:16" ht="25.5" x14ac:dyDescent="0.2">
      <c r="A282" s="182"/>
      <c r="B282" s="293" t="s">
        <v>568</v>
      </c>
      <c r="C282" s="291" t="s">
        <v>47</v>
      </c>
      <c r="D282" s="291" t="s">
        <v>569</v>
      </c>
      <c r="E282" s="291" t="s">
        <v>4019</v>
      </c>
      <c r="F282" s="292" t="s">
        <v>49</v>
      </c>
      <c r="G282" s="293" t="s">
        <v>3939</v>
      </c>
      <c r="H282" s="293" t="s">
        <v>4909</v>
      </c>
      <c r="I282" s="293" t="s">
        <v>4910</v>
      </c>
      <c r="J282" s="293" t="s">
        <v>942</v>
      </c>
      <c r="K282" s="293" t="s">
        <v>4911</v>
      </c>
      <c r="L282" s="191"/>
      <c r="M282" s="188"/>
      <c r="N282" s="188"/>
      <c r="O282" s="188"/>
      <c r="P282" s="191"/>
    </row>
    <row r="283" spans="1:16" ht="25.5" x14ac:dyDescent="0.2">
      <c r="A283" s="182"/>
      <c r="B283" s="293" t="s">
        <v>772</v>
      </c>
      <c r="C283" s="291" t="s">
        <v>47</v>
      </c>
      <c r="D283" s="291" t="s">
        <v>773</v>
      </c>
      <c r="E283" s="291" t="s">
        <v>4031</v>
      </c>
      <c r="F283" s="292" t="s">
        <v>83</v>
      </c>
      <c r="G283" s="293" t="s">
        <v>3942</v>
      </c>
      <c r="H283" s="293" t="s">
        <v>4912</v>
      </c>
      <c r="I283" s="293" t="s">
        <v>4913</v>
      </c>
      <c r="J283" s="293" t="s">
        <v>942</v>
      </c>
      <c r="K283" s="293" t="s">
        <v>4597</v>
      </c>
      <c r="L283" s="191"/>
      <c r="M283" s="188"/>
      <c r="N283" s="188"/>
      <c r="O283" s="188"/>
      <c r="P283" s="191"/>
    </row>
    <row r="284" spans="1:16" ht="38.25" x14ac:dyDescent="0.2">
      <c r="A284" s="182"/>
      <c r="B284" s="293" t="s">
        <v>3017</v>
      </c>
      <c r="C284" s="291" t="s">
        <v>47</v>
      </c>
      <c r="D284" s="291" t="s">
        <v>3018</v>
      </c>
      <c r="E284" s="291" t="s">
        <v>3978</v>
      </c>
      <c r="F284" s="292" t="s">
        <v>49</v>
      </c>
      <c r="G284" s="293" t="s">
        <v>2508</v>
      </c>
      <c r="H284" s="293" t="s">
        <v>4914</v>
      </c>
      <c r="I284" s="293" t="s">
        <v>4915</v>
      </c>
      <c r="J284" s="293" t="s">
        <v>942</v>
      </c>
      <c r="K284" s="293" t="s">
        <v>4916</v>
      </c>
      <c r="L284" s="191"/>
      <c r="M284" s="188"/>
      <c r="N284" s="188"/>
      <c r="O284" s="188"/>
      <c r="P284" s="191"/>
    </row>
    <row r="285" spans="1:16" x14ac:dyDescent="0.2">
      <c r="A285" s="182"/>
      <c r="B285" s="293" t="s">
        <v>542</v>
      </c>
      <c r="C285" s="291" t="s">
        <v>47</v>
      </c>
      <c r="D285" s="291" t="s">
        <v>2523</v>
      </c>
      <c r="E285" s="291" t="s">
        <v>4015</v>
      </c>
      <c r="F285" s="292" t="s">
        <v>49</v>
      </c>
      <c r="G285" s="293" t="s">
        <v>3166</v>
      </c>
      <c r="H285" s="293" t="s">
        <v>4917</v>
      </c>
      <c r="I285" s="293" t="s">
        <v>4918</v>
      </c>
      <c r="J285" s="293" t="s">
        <v>942</v>
      </c>
      <c r="K285" s="293" t="s">
        <v>4919</v>
      </c>
      <c r="L285" s="191"/>
      <c r="M285" s="188"/>
      <c r="N285" s="188"/>
      <c r="O285" s="188"/>
      <c r="P285" s="191"/>
    </row>
    <row r="286" spans="1:16" ht="38.25" x14ac:dyDescent="0.2">
      <c r="A286" s="182"/>
      <c r="B286" s="293" t="s">
        <v>3242</v>
      </c>
      <c r="C286" s="291" t="s">
        <v>47</v>
      </c>
      <c r="D286" s="291" t="s">
        <v>3243</v>
      </c>
      <c r="E286" s="291" t="s">
        <v>3977</v>
      </c>
      <c r="F286" s="292" t="s">
        <v>49</v>
      </c>
      <c r="G286" s="293" t="s">
        <v>2426</v>
      </c>
      <c r="H286" s="293" t="s">
        <v>4920</v>
      </c>
      <c r="I286" s="293" t="s">
        <v>4920</v>
      </c>
      <c r="J286" s="293" t="s">
        <v>942</v>
      </c>
      <c r="K286" s="293" t="s">
        <v>4093</v>
      </c>
      <c r="L286" s="191"/>
      <c r="M286" s="188"/>
      <c r="N286" s="188"/>
      <c r="O286" s="188"/>
      <c r="P286" s="191"/>
    </row>
    <row r="287" spans="1:16" ht="25.5" x14ac:dyDescent="0.2">
      <c r="A287" s="182"/>
      <c r="B287" s="293" t="s">
        <v>495</v>
      </c>
      <c r="C287" s="291" t="s">
        <v>47</v>
      </c>
      <c r="D287" s="291" t="s">
        <v>496</v>
      </c>
      <c r="E287" s="291" t="s">
        <v>4018</v>
      </c>
      <c r="F287" s="292" t="s">
        <v>49</v>
      </c>
      <c r="G287" s="293" t="s">
        <v>3911</v>
      </c>
      <c r="H287" s="293" t="s">
        <v>4921</v>
      </c>
      <c r="I287" s="293" t="s">
        <v>4922</v>
      </c>
      <c r="J287" s="293" t="s">
        <v>942</v>
      </c>
      <c r="K287" s="293" t="s">
        <v>4094</v>
      </c>
      <c r="L287" s="191"/>
      <c r="M287" s="188"/>
      <c r="N287" s="227"/>
      <c r="O287" s="227"/>
      <c r="P287" s="191"/>
    </row>
    <row r="288" spans="1:16" x14ac:dyDescent="0.2">
      <c r="A288" s="182"/>
      <c r="B288" s="293" t="s">
        <v>3402</v>
      </c>
      <c r="C288" s="291" t="s">
        <v>73</v>
      </c>
      <c r="D288" s="291" t="s">
        <v>3403</v>
      </c>
      <c r="E288" s="291" t="s">
        <v>1182</v>
      </c>
      <c r="F288" s="292" t="s">
        <v>40</v>
      </c>
      <c r="G288" s="293" t="s">
        <v>3589</v>
      </c>
      <c r="H288" s="293" t="s">
        <v>4923</v>
      </c>
      <c r="I288" s="293" t="s">
        <v>4924</v>
      </c>
      <c r="J288" s="293" t="s">
        <v>942</v>
      </c>
      <c r="K288" s="293" t="s">
        <v>4095</v>
      </c>
      <c r="L288" s="191"/>
      <c r="M288" s="227"/>
      <c r="N288" s="227"/>
      <c r="O288" s="227"/>
      <c r="P288" s="191"/>
    </row>
    <row r="289" spans="1:16" ht="38.25" x14ac:dyDescent="0.2">
      <c r="A289" s="182"/>
      <c r="B289" s="293" t="s">
        <v>3029</v>
      </c>
      <c r="C289" s="291" t="s">
        <v>73</v>
      </c>
      <c r="D289" s="291" t="s">
        <v>3030</v>
      </c>
      <c r="E289" s="291" t="s">
        <v>978</v>
      </c>
      <c r="F289" s="292" t="s">
        <v>49</v>
      </c>
      <c r="G289" s="293" t="s">
        <v>2419</v>
      </c>
      <c r="H289" s="293" t="s">
        <v>4925</v>
      </c>
      <c r="I289" s="293" t="s">
        <v>4926</v>
      </c>
      <c r="J289" s="293" t="s">
        <v>942</v>
      </c>
      <c r="K289" s="293" t="s">
        <v>4096</v>
      </c>
      <c r="L289" s="191"/>
      <c r="M289" s="227"/>
      <c r="N289" s="227"/>
      <c r="O289" s="227"/>
      <c r="P289" s="191"/>
    </row>
    <row r="290" spans="1:16" ht="25.5" x14ac:dyDescent="0.2">
      <c r="A290" s="182"/>
      <c r="B290" s="293" t="s">
        <v>608</v>
      </c>
      <c r="C290" s="291" t="s">
        <v>47</v>
      </c>
      <c r="D290" s="291" t="s">
        <v>609</v>
      </c>
      <c r="E290" s="291" t="s">
        <v>4019</v>
      </c>
      <c r="F290" s="292" t="s">
        <v>49</v>
      </c>
      <c r="G290" s="293" t="s">
        <v>3392</v>
      </c>
      <c r="H290" s="293" t="s">
        <v>4927</v>
      </c>
      <c r="I290" s="293" t="s">
        <v>4928</v>
      </c>
      <c r="J290" s="293" t="s">
        <v>942</v>
      </c>
      <c r="K290" s="293" t="s">
        <v>4097</v>
      </c>
      <c r="L290" s="191"/>
      <c r="M290" s="227"/>
      <c r="N290" s="227"/>
      <c r="O290" s="227"/>
      <c r="P290" s="191"/>
    </row>
    <row r="291" spans="1:16" ht="25.5" x14ac:dyDescent="0.2">
      <c r="A291" s="182"/>
      <c r="B291" s="293" t="s">
        <v>544</v>
      </c>
      <c r="C291" s="291" t="s">
        <v>47</v>
      </c>
      <c r="D291" s="291" t="s">
        <v>545</v>
      </c>
      <c r="E291" s="291" t="s">
        <v>4015</v>
      </c>
      <c r="F291" s="292" t="s">
        <v>49</v>
      </c>
      <c r="G291" s="293" t="s">
        <v>3940</v>
      </c>
      <c r="H291" s="293" t="s">
        <v>4929</v>
      </c>
      <c r="I291" s="293" t="s">
        <v>4930</v>
      </c>
      <c r="J291" s="293" t="s">
        <v>942</v>
      </c>
      <c r="K291" s="293" t="s">
        <v>4098</v>
      </c>
      <c r="L291" s="191"/>
      <c r="M291" s="227"/>
      <c r="N291" s="227"/>
      <c r="O291" s="227"/>
      <c r="P291" s="191"/>
    </row>
    <row r="292" spans="1:16" ht="25.5" x14ac:dyDescent="0.2">
      <c r="A292" s="182"/>
      <c r="B292" s="293" t="s">
        <v>3207</v>
      </c>
      <c r="C292" s="291" t="s">
        <v>47</v>
      </c>
      <c r="D292" s="291" t="s">
        <v>3208</v>
      </c>
      <c r="E292" s="291" t="s">
        <v>4019</v>
      </c>
      <c r="F292" s="292" t="s">
        <v>49</v>
      </c>
      <c r="G292" s="293" t="s">
        <v>2427</v>
      </c>
      <c r="H292" s="293" t="s">
        <v>4931</v>
      </c>
      <c r="I292" s="293" t="s">
        <v>4932</v>
      </c>
      <c r="J292" s="293" t="s">
        <v>942</v>
      </c>
      <c r="K292" s="293" t="s">
        <v>4099</v>
      </c>
      <c r="L292" s="191"/>
      <c r="M292" s="227"/>
      <c r="N292" s="227"/>
      <c r="O292" s="227"/>
      <c r="P292" s="191"/>
    </row>
    <row r="293" spans="1:16" ht="38.25" x14ac:dyDescent="0.2">
      <c r="A293" s="182"/>
      <c r="B293" s="293" t="s">
        <v>3493</v>
      </c>
      <c r="C293" s="291" t="s">
        <v>73</v>
      </c>
      <c r="D293" s="291" t="s">
        <v>3494</v>
      </c>
      <c r="E293" s="291" t="s">
        <v>978</v>
      </c>
      <c r="F293" s="292" t="s">
        <v>49</v>
      </c>
      <c r="G293" s="293" t="s">
        <v>2442</v>
      </c>
      <c r="H293" s="293" t="s">
        <v>4933</v>
      </c>
      <c r="I293" s="293" t="s">
        <v>4934</v>
      </c>
      <c r="J293" s="293" t="s">
        <v>942</v>
      </c>
      <c r="K293" s="293" t="s">
        <v>4100</v>
      </c>
      <c r="L293" s="191"/>
      <c r="M293" s="227"/>
      <c r="N293" s="227"/>
      <c r="O293" s="227"/>
      <c r="P293" s="191"/>
    </row>
    <row r="294" spans="1:16" ht="25.5" x14ac:dyDescent="0.2">
      <c r="A294" s="182"/>
      <c r="B294" s="293" t="s">
        <v>516</v>
      </c>
      <c r="C294" s="291" t="s">
        <v>47</v>
      </c>
      <c r="D294" s="291" t="s">
        <v>517</v>
      </c>
      <c r="E294" s="291" t="s">
        <v>4018</v>
      </c>
      <c r="F294" s="292" t="s">
        <v>49</v>
      </c>
      <c r="G294" s="293" t="s">
        <v>3933</v>
      </c>
      <c r="H294" s="293" t="s">
        <v>4935</v>
      </c>
      <c r="I294" s="293" t="s">
        <v>4936</v>
      </c>
      <c r="J294" s="293" t="s">
        <v>942</v>
      </c>
      <c r="K294" s="293" t="s">
        <v>4101</v>
      </c>
      <c r="L294" s="191"/>
      <c r="M294" s="227"/>
      <c r="N294" s="227"/>
      <c r="O294" s="227"/>
      <c r="P294" s="191"/>
    </row>
    <row r="295" spans="1:16" ht="25.5" x14ac:dyDescent="0.2">
      <c r="A295" s="182"/>
      <c r="B295" s="293" t="s">
        <v>503</v>
      </c>
      <c r="C295" s="291" t="s">
        <v>47</v>
      </c>
      <c r="D295" s="291" t="s">
        <v>2517</v>
      </c>
      <c r="E295" s="291" t="s">
        <v>4018</v>
      </c>
      <c r="F295" s="292" t="s">
        <v>83</v>
      </c>
      <c r="G295" s="293" t="s">
        <v>3941</v>
      </c>
      <c r="H295" s="293" t="s">
        <v>4937</v>
      </c>
      <c r="I295" s="293" t="s">
        <v>4938</v>
      </c>
      <c r="J295" s="293" t="s">
        <v>942</v>
      </c>
      <c r="K295" s="293" t="s">
        <v>4103</v>
      </c>
      <c r="L295" s="191"/>
      <c r="M295" s="227"/>
      <c r="N295" s="227"/>
      <c r="O295" s="227"/>
      <c r="P295" s="191"/>
    </row>
    <row r="296" spans="1:16" ht="25.5" x14ac:dyDescent="0.2">
      <c r="A296" s="182"/>
      <c r="B296" s="293" t="s">
        <v>466</v>
      </c>
      <c r="C296" s="291" t="s">
        <v>47</v>
      </c>
      <c r="D296" s="291" t="s">
        <v>467</v>
      </c>
      <c r="E296" s="291" t="s">
        <v>4016</v>
      </c>
      <c r="F296" s="292" t="s">
        <v>49</v>
      </c>
      <c r="G296" s="293" t="s">
        <v>2449</v>
      </c>
      <c r="H296" s="293" t="s">
        <v>4939</v>
      </c>
      <c r="I296" s="293" t="s">
        <v>4940</v>
      </c>
      <c r="J296" s="293" t="s">
        <v>942</v>
      </c>
      <c r="K296" s="293" t="s">
        <v>4941</v>
      </c>
      <c r="L296" s="191"/>
      <c r="M296" s="227"/>
      <c r="N296" s="227"/>
      <c r="O296" s="227"/>
      <c r="P296" s="191"/>
    </row>
    <row r="297" spans="1:16" ht="38.25" x14ac:dyDescent="0.2">
      <c r="A297" s="182"/>
      <c r="B297" s="293" t="s">
        <v>3477</v>
      </c>
      <c r="C297" s="291" t="s">
        <v>73</v>
      </c>
      <c r="D297" s="291" t="s">
        <v>3478</v>
      </c>
      <c r="E297" s="291" t="s">
        <v>978</v>
      </c>
      <c r="F297" s="292" t="s">
        <v>49</v>
      </c>
      <c r="G297" s="293" t="s">
        <v>2426</v>
      </c>
      <c r="H297" s="293" t="s">
        <v>4942</v>
      </c>
      <c r="I297" s="293" t="s">
        <v>4942</v>
      </c>
      <c r="J297" s="293" t="s">
        <v>942</v>
      </c>
      <c r="K297" s="293" t="s">
        <v>4943</v>
      </c>
      <c r="L297" s="191"/>
      <c r="M297" s="227"/>
      <c r="N297" s="227"/>
      <c r="O297" s="227"/>
      <c r="P297" s="191"/>
    </row>
    <row r="298" spans="1:16" ht="25.5" x14ac:dyDescent="0.2">
      <c r="A298" s="182"/>
      <c r="B298" s="293" t="s">
        <v>46</v>
      </c>
      <c r="C298" s="291" t="s">
        <v>47</v>
      </c>
      <c r="D298" s="291" t="s">
        <v>48</v>
      </c>
      <c r="E298" s="291" t="s">
        <v>3975</v>
      </c>
      <c r="F298" s="292" t="s">
        <v>49</v>
      </c>
      <c r="G298" s="293" t="s">
        <v>2426</v>
      </c>
      <c r="H298" s="293" t="s">
        <v>4944</v>
      </c>
      <c r="I298" s="293" t="s">
        <v>4944</v>
      </c>
      <c r="J298" s="293" t="s">
        <v>942</v>
      </c>
      <c r="K298" s="293" t="s">
        <v>4945</v>
      </c>
      <c r="L298" s="191"/>
      <c r="M298" s="227"/>
      <c r="N298" s="227"/>
      <c r="O298" s="227"/>
      <c r="P298" s="191"/>
    </row>
    <row r="299" spans="1:16" ht="25.5" x14ac:dyDescent="0.2">
      <c r="A299" s="182"/>
      <c r="B299" s="293" t="s">
        <v>556</v>
      </c>
      <c r="C299" s="291" t="s">
        <v>47</v>
      </c>
      <c r="D299" s="291" t="s">
        <v>557</v>
      </c>
      <c r="E299" s="291" t="s">
        <v>4019</v>
      </c>
      <c r="F299" s="292" t="s">
        <v>49</v>
      </c>
      <c r="G299" s="293" t="s">
        <v>3943</v>
      </c>
      <c r="H299" s="293" t="s">
        <v>4946</v>
      </c>
      <c r="I299" s="293" t="s">
        <v>4947</v>
      </c>
      <c r="J299" s="293" t="s">
        <v>942</v>
      </c>
      <c r="K299" s="293" t="s">
        <v>4064</v>
      </c>
      <c r="L299" s="191"/>
      <c r="M299" s="227"/>
      <c r="N299" s="227"/>
      <c r="O299" s="227"/>
      <c r="P299" s="191"/>
    </row>
    <row r="300" spans="1:16" x14ac:dyDescent="0.2">
      <c r="A300" s="182"/>
      <c r="B300" s="293" t="s">
        <v>2609</v>
      </c>
      <c r="C300" s="291" t="s">
        <v>73</v>
      </c>
      <c r="D300" s="291" t="s">
        <v>848</v>
      </c>
      <c r="E300" s="291" t="s">
        <v>1646</v>
      </c>
      <c r="F300" s="292" t="s">
        <v>83</v>
      </c>
      <c r="G300" s="293" t="s">
        <v>2518</v>
      </c>
      <c r="H300" s="293" t="s">
        <v>4948</v>
      </c>
      <c r="I300" s="293" t="s">
        <v>4949</v>
      </c>
      <c r="J300" s="293" t="s">
        <v>942</v>
      </c>
      <c r="K300" s="293" t="s">
        <v>4950</v>
      </c>
      <c r="L300" s="191"/>
      <c r="M300" s="227"/>
      <c r="N300" s="191"/>
      <c r="O300" s="191"/>
      <c r="P300" s="191"/>
    </row>
    <row r="301" spans="1:16" ht="25.5" x14ac:dyDescent="0.2">
      <c r="A301" s="213"/>
      <c r="B301" s="293" t="s">
        <v>3393</v>
      </c>
      <c r="C301" s="291" t="s">
        <v>47</v>
      </c>
      <c r="D301" s="291" t="s">
        <v>3394</v>
      </c>
      <c r="E301" s="291" t="s">
        <v>3993</v>
      </c>
      <c r="F301" s="292" t="s">
        <v>97</v>
      </c>
      <c r="G301" s="293" t="s">
        <v>3944</v>
      </c>
      <c r="H301" s="293" t="s">
        <v>4951</v>
      </c>
      <c r="I301" s="293" t="s">
        <v>4952</v>
      </c>
      <c r="J301" s="293" t="s">
        <v>942</v>
      </c>
      <c r="K301" s="293" t="s">
        <v>4953</v>
      </c>
      <c r="L301" s="191"/>
      <c r="M301" s="191"/>
      <c r="N301" s="191"/>
      <c r="O301" s="191"/>
      <c r="P301" s="191"/>
    </row>
    <row r="302" spans="1:16" ht="25.5" x14ac:dyDescent="0.2">
      <c r="A302" s="182"/>
      <c r="B302" s="293" t="s">
        <v>117</v>
      </c>
      <c r="C302" s="291" t="s">
        <v>47</v>
      </c>
      <c r="D302" s="291" t="s">
        <v>2514</v>
      </c>
      <c r="E302" s="291" t="s">
        <v>3994</v>
      </c>
      <c r="F302" s="292" t="s">
        <v>60</v>
      </c>
      <c r="G302" s="293" t="s">
        <v>3543</v>
      </c>
      <c r="H302" s="293" t="s">
        <v>4110</v>
      </c>
      <c r="I302" s="293" t="s">
        <v>4954</v>
      </c>
      <c r="J302" s="293" t="s">
        <v>942</v>
      </c>
      <c r="K302" s="293" t="s">
        <v>4065</v>
      </c>
      <c r="L302" s="191"/>
      <c r="M302" s="191"/>
      <c r="N302" s="191"/>
      <c r="O302" s="191"/>
      <c r="P302" s="191"/>
    </row>
    <row r="303" spans="1:16" ht="38.25" x14ac:dyDescent="0.2">
      <c r="A303" s="182"/>
      <c r="B303" s="293" t="s">
        <v>706</v>
      </c>
      <c r="C303" s="291" t="s">
        <v>47</v>
      </c>
      <c r="D303" s="291" t="s">
        <v>707</v>
      </c>
      <c r="E303" s="291" t="s">
        <v>3978</v>
      </c>
      <c r="F303" s="292" t="s">
        <v>49</v>
      </c>
      <c r="G303" s="293" t="s">
        <v>2427</v>
      </c>
      <c r="H303" s="293" t="s">
        <v>4955</v>
      </c>
      <c r="I303" s="293" t="s">
        <v>4956</v>
      </c>
      <c r="J303" s="293" t="s">
        <v>942</v>
      </c>
      <c r="K303" s="293" t="s">
        <v>4957</v>
      </c>
      <c r="L303" s="191"/>
      <c r="M303" s="191"/>
      <c r="N303" s="191"/>
      <c r="O303" s="191"/>
      <c r="P303" s="191"/>
    </row>
    <row r="304" spans="1:16" ht="25.5" x14ac:dyDescent="0.2">
      <c r="A304" s="182"/>
      <c r="B304" s="293" t="s">
        <v>880</v>
      </c>
      <c r="C304" s="291" t="s">
        <v>47</v>
      </c>
      <c r="D304" s="291" t="s">
        <v>881</v>
      </c>
      <c r="E304" s="291" t="s">
        <v>4037</v>
      </c>
      <c r="F304" s="292" t="s">
        <v>49</v>
      </c>
      <c r="G304" s="293" t="s">
        <v>2487</v>
      </c>
      <c r="H304" s="293" t="s">
        <v>4958</v>
      </c>
      <c r="I304" s="293" t="s">
        <v>4959</v>
      </c>
      <c r="J304" s="293" t="s">
        <v>942</v>
      </c>
      <c r="K304" s="293" t="s">
        <v>4960</v>
      </c>
      <c r="L304" s="191"/>
      <c r="M304" s="191"/>
      <c r="N304" s="191"/>
      <c r="O304" s="191"/>
      <c r="P304" s="191"/>
    </row>
    <row r="305" spans="1:16" ht="25.5" x14ac:dyDescent="0.2">
      <c r="A305" s="182"/>
      <c r="B305" s="293" t="s">
        <v>3203</v>
      </c>
      <c r="C305" s="291" t="s">
        <v>47</v>
      </c>
      <c r="D305" s="291" t="s">
        <v>3204</v>
      </c>
      <c r="E305" s="291" t="s">
        <v>4025</v>
      </c>
      <c r="F305" s="292" t="s">
        <v>49</v>
      </c>
      <c r="G305" s="293" t="s">
        <v>2469</v>
      </c>
      <c r="H305" s="293" t="s">
        <v>4961</v>
      </c>
      <c r="I305" s="293" t="s">
        <v>4962</v>
      </c>
      <c r="J305" s="293" t="s">
        <v>934</v>
      </c>
      <c r="K305" s="293" t="s">
        <v>4104</v>
      </c>
      <c r="L305" s="191"/>
      <c r="M305" s="191"/>
      <c r="N305" s="191"/>
      <c r="O305" s="191"/>
      <c r="P305" s="191"/>
    </row>
    <row r="306" spans="1:16" ht="25.5" x14ac:dyDescent="0.2">
      <c r="A306" s="182"/>
      <c r="B306" s="293" t="s">
        <v>3205</v>
      </c>
      <c r="C306" s="291" t="s">
        <v>73</v>
      </c>
      <c r="D306" s="291" t="s">
        <v>3206</v>
      </c>
      <c r="E306" s="291" t="s">
        <v>952</v>
      </c>
      <c r="F306" s="292" t="s">
        <v>49</v>
      </c>
      <c r="G306" s="293" t="s">
        <v>2419</v>
      </c>
      <c r="H306" s="293" t="s">
        <v>4963</v>
      </c>
      <c r="I306" s="293" t="s">
        <v>4964</v>
      </c>
      <c r="J306" s="293" t="s">
        <v>934</v>
      </c>
      <c r="K306" s="293" t="s">
        <v>4965</v>
      </c>
      <c r="L306" s="191"/>
      <c r="M306" s="191"/>
      <c r="N306" s="191"/>
      <c r="O306" s="191"/>
      <c r="P306" s="191"/>
    </row>
    <row r="307" spans="1:16" ht="38.25" x14ac:dyDescent="0.2">
      <c r="A307" s="182"/>
      <c r="B307" s="293" t="s">
        <v>3189</v>
      </c>
      <c r="C307" s="291" t="s">
        <v>73</v>
      </c>
      <c r="D307" s="291" t="s">
        <v>3190</v>
      </c>
      <c r="E307" s="291" t="s">
        <v>1308</v>
      </c>
      <c r="F307" s="292" t="s">
        <v>49</v>
      </c>
      <c r="G307" s="293" t="s">
        <v>2426</v>
      </c>
      <c r="H307" s="293" t="s">
        <v>4966</v>
      </c>
      <c r="I307" s="293" t="s">
        <v>4966</v>
      </c>
      <c r="J307" s="293" t="s">
        <v>934</v>
      </c>
      <c r="K307" s="293" t="s">
        <v>4077</v>
      </c>
      <c r="L307" s="191"/>
      <c r="M307" s="191"/>
      <c r="N307" s="191"/>
      <c r="O307" s="191"/>
      <c r="P307" s="191"/>
    </row>
    <row r="308" spans="1:16" ht="25.5" x14ac:dyDescent="0.2">
      <c r="A308" s="182"/>
      <c r="B308" s="293" t="s">
        <v>2559</v>
      </c>
      <c r="C308" s="291" t="s">
        <v>73</v>
      </c>
      <c r="D308" s="291" t="s">
        <v>639</v>
      </c>
      <c r="E308" s="291" t="s">
        <v>1065</v>
      </c>
      <c r="F308" s="292" t="s">
        <v>49</v>
      </c>
      <c r="G308" s="293" t="s">
        <v>2419</v>
      </c>
      <c r="H308" s="293" t="s">
        <v>4967</v>
      </c>
      <c r="I308" s="293" t="s">
        <v>4968</v>
      </c>
      <c r="J308" s="293" t="s">
        <v>934</v>
      </c>
      <c r="K308" s="293" t="s">
        <v>4066</v>
      </c>
      <c r="L308" s="191"/>
      <c r="M308" s="191"/>
      <c r="N308" s="191"/>
      <c r="O308" s="191"/>
      <c r="P308" s="191"/>
    </row>
    <row r="309" spans="1:16" x14ac:dyDescent="0.2">
      <c r="A309" s="182"/>
      <c r="B309" s="293" t="s">
        <v>391</v>
      </c>
      <c r="C309" s="291" t="s">
        <v>47</v>
      </c>
      <c r="D309" s="291" t="s">
        <v>392</v>
      </c>
      <c r="E309" s="291" t="s">
        <v>4015</v>
      </c>
      <c r="F309" s="292" t="s">
        <v>49</v>
      </c>
      <c r="G309" s="293" t="s">
        <v>2469</v>
      </c>
      <c r="H309" s="293" t="s">
        <v>4969</v>
      </c>
      <c r="I309" s="293" t="s">
        <v>4970</v>
      </c>
      <c r="J309" s="293" t="s">
        <v>934</v>
      </c>
      <c r="K309" s="293" t="s">
        <v>4971</v>
      </c>
      <c r="L309" s="191"/>
      <c r="M309" s="191"/>
      <c r="N309" s="191"/>
      <c r="O309" s="191"/>
      <c r="P309" s="191"/>
    </row>
    <row r="310" spans="1:16" ht="38.25" x14ac:dyDescent="0.2">
      <c r="A310" s="182"/>
      <c r="B310" s="293" t="s">
        <v>3473</v>
      </c>
      <c r="C310" s="291" t="s">
        <v>47</v>
      </c>
      <c r="D310" s="291" t="s">
        <v>3474</v>
      </c>
      <c r="E310" s="291" t="s">
        <v>3977</v>
      </c>
      <c r="F310" s="292" t="s">
        <v>49</v>
      </c>
      <c r="G310" s="293" t="s">
        <v>3386</v>
      </c>
      <c r="H310" s="293" t="s">
        <v>4972</v>
      </c>
      <c r="I310" s="293" t="s">
        <v>4973</v>
      </c>
      <c r="J310" s="293" t="s">
        <v>934</v>
      </c>
      <c r="K310" s="293" t="s">
        <v>4105</v>
      </c>
      <c r="L310" s="191"/>
      <c r="M310" s="191"/>
      <c r="N310" s="191"/>
      <c r="O310" s="191"/>
      <c r="P310" s="191"/>
    </row>
    <row r="311" spans="1:16" ht="38.25" x14ac:dyDescent="0.2">
      <c r="A311" s="182"/>
      <c r="B311" s="293" t="s">
        <v>2606</v>
      </c>
      <c r="C311" s="291" t="s">
        <v>73</v>
      </c>
      <c r="D311" s="291" t="s">
        <v>2607</v>
      </c>
      <c r="E311" s="291" t="s">
        <v>978</v>
      </c>
      <c r="F311" s="292" t="s">
        <v>49</v>
      </c>
      <c r="G311" s="293" t="s">
        <v>2426</v>
      </c>
      <c r="H311" s="293" t="s">
        <v>4974</v>
      </c>
      <c r="I311" s="293" t="s">
        <v>4974</v>
      </c>
      <c r="J311" s="293" t="s">
        <v>934</v>
      </c>
      <c r="K311" s="293" t="s">
        <v>4975</v>
      </c>
      <c r="L311" s="191"/>
      <c r="M311" s="191"/>
      <c r="N311" s="191"/>
      <c r="O311" s="191"/>
      <c r="P311" s="191"/>
    </row>
    <row r="312" spans="1:16" ht="25.5" x14ac:dyDescent="0.2">
      <c r="A312" s="182"/>
      <c r="B312" s="293" t="s">
        <v>198</v>
      </c>
      <c r="C312" s="291" t="s">
        <v>47</v>
      </c>
      <c r="D312" s="291" t="s">
        <v>199</v>
      </c>
      <c r="E312" s="291" t="s">
        <v>3999</v>
      </c>
      <c r="F312" s="292" t="s">
        <v>40</v>
      </c>
      <c r="G312" s="293" t="s">
        <v>3571</v>
      </c>
      <c r="H312" s="293" t="s">
        <v>4976</v>
      </c>
      <c r="I312" s="293" t="s">
        <v>4977</v>
      </c>
      <c r="J312" s="293" t="s">
        <v>934</v>
      </c>
      <c r="K312" s="293" t="s">
        <v>4078</v>
      </c>
      <c r="L312" s="191"/>
      <c r="M312" s="191"/>
      <c r="N312" s="191"/>
      <c r="O312" s="191"/>
      <c r="P312" s="191"/>
    </row>
    <row r="313" spans="1:16" x14ac:dyDescent="0.2">
      <c r="A313" s="182"/>
      <c r="B313" s="293" t="s">
        <v>889</v>
      </c>
      <c r="C313" s="291" t="s">
        <v>73</v>
      </c>
      <c r="D313" s="291" t="s">
        <v>890</v>
      </c>
      <c r="E313" s="291" t="s">
        <v>1827</v>
      </c>
      <c r="F313" s="292" t="s">
        <v>49</v>
      </c>
      <c r="G313" s="293" t="s">
        <v>2419</v>
      </c>
      <c r="H313" s="293" t="s">
        <v>4978</v>
      </c>
      <c r="I313" s="293" t="s">
        <v>4979</v>
      </c>
      <c r="J313" s="293" t="s">
        <v>934</v>
      </c>
      <c r="K313" s="293" t="s">
        <v>4106</v>
      </c>
      <c r="L313" s="191"/>
      <c r="M313" s="191"/>
      <c r="N313" s="191"/>
      <c r="O313" s="191"/>
      <c r="P313" s="191"/>
    </row>
    <row r="314" spans="1:16" ht="38.25" x14ac:dyDescent="0.2">
      <c r="A314" s="182"/>
      <c r="B314" s="293" t="s">
        <v>3469</v>
      </c>
      <c r="C314" s="291" t="s">
        <v>73</v>
      </c>
      <c r="D314" s="291" t="s">
        <v>3470</v>
      </c>
      <c r="E314" s="291" t="s">
        <v>978</v>
      </c>
      <c r="F314" s="292" t="s">
        <v>49</v>
      </c>
      <c r="G314" s="293" t="s">
        <v>2419</v>
      </c>
      <c r="H314" s="293" t="s">
        <v>4980</v>
      </c>
      <c r="I314" s="293" t="s">
        <v>4981</v>
      </c>
      <c r="J314" s="293" t="s">
        <v>934</v>
      </c>
      <c r="K314" s="293" t="s">
        <v>4982</v>
      </c>
      <c r="L314" s="191"/>
      <c r="M314" s="191"/>
      <c r="N314" s="191"/>
      <c r="O314" s="191"/>
      <c r="P314" s="191"/>
    </row>
    <row r="315" spans="1:16" x14ac:dyDescent="0.2">
      <c r="A315" s="182"/>
      <c r="B315" s="293" t="s">
        <v>3412</v>
      </c>
      <c r="C315" s="291" t="s">
        <v>47</v>
      </c>
      <c r="D315" s="291" t="s">
        <v>3413</v>
      </c>
      <c r="E315" s="291" t="s">
        <v>4015</v>
      </c>
      <c r="F315" s="292" t="s">
        <v>49</v>
      </c>
      <c r="G315" s="293" t="s">
        <v>2412</v>
      </c>
      <c r="H315" s="293" t="s">
        <v>4983</v>
      </c>
      <c r="I315" s="293" t="s">
        <v>4984</v>
      </c>
      <c r="J315" s="293" t="s">
        <v>934</v>
      </c>
      <c r="K315" s="293" t="s">
        <v>4067</v>
      </c>
      <c r="L315" s="191"/>
      <c r="M315" s="191"/>
      <c r="N315" s="191"/>
      <c r="O315" s="191"/>
      <c r="P315" s="191"/>
    </row>
    <row r="316" spans="1:16" ht="38.25" x14ac:dyDescent="0.2">
      <c r="A316" s="182"/>
      <c r="B316" s="293" t="s">
        <v>662</v>
      </c>
      <c r="C316" s="291" t="s">
        <v>47</v>
      </c>
      <c r="D316" s="291" t="s">
        <v>663</v>
      </c>
      <c r="E316" s="291" t="s">
        <v>3978</v>
      </c>
      <c r="F316" s="292" t="s">
        <v>49</v>
      </c>
      <c r="G316" s="293" t="s">
        <v>2480</v>
      </c>
      <c r="H316" s="293" t="s">
        <v>4985</v>
      </c>
      <c r="I316" s="293" t="s">
        <v>4986</v>
      </c>
      <c r="J316" s="293" t="s">
        <v>934</v>
      </c>
      <c r="K316" s="293" t="s">
        <v>4057</v>
      </c>
      <c r="L316" s="191"/>
      <c r="M316" s="191"/>
      <c r="N316" s="191"/>
      <c r="O316" s="191"/>
      <c r="P316" s="191"/>
    </row>
    <row r="317" spans="1:16" ht="25.5" x14ac:dyDescent="0.2">
      <c r="A317" s="182"/>
      <c r="B317" s="293" t="s">
        <v>2598</v>
      </c>
      <c r="C317" s="291" t="s">
        <v>73</v>
      </c>
      <c r="D317" s="291" t="s">
        <v>2599</v>
      </c>
      <c r="E317" s="291" t="s">
        <v>952</v>
      </c>
      <c r="F317" s="292" t="s">
        <v>49</v>
      </c>
      <c r="G317" s="293" t="s">
        <v>2501</v>
      </c>
      <c r="H317" s="293" t="s">
        <v>4987</v>
      </c>
      <c r="I317" s="293" t="s">
        <v>4988</v>
      </c>
      <c r="J317" s="293" t="s">
        <v>934</v>
      </c>
      <c r="K317" s="293" t="s">
        <v>4989</v>
      </c>
      <c r="L317" s="191"/>
      <c r="M317" s="191"/>
      <c r="N317" s="191"/>
      <c r="O317" s="191"/>
      <c r="P317" s="191"/>
    </row>
    <row r="318" spans="1:16" ht="25.5" x14ac:dyDescent="0.2">
      <c r="A318" s="182"/>
      <c r="B318" s="293" t="s">
        <v>453</v>
      </c>
      <c r="C318" s="291" t="s">
        <v>47</v>
      </c>
      <c r="D318" s="291" t="s">
        <v>454</v>
      </c>
      <c r="E318" s="291" t="s">
        <v>4018</v>
      </c>
      <c r="F318" s="292" t="s">
        <v>49</v>
      </c>
      <c r="G318" s="293" t="s">
        <v>2501</v>
      </c>
      <c r="H318" s="293" t="s">
        <v>4990</v>
      </c>
      <c r="I318" s="293" t="s">
        <v>4991</v>
      </c>
      <c r="J318" s="293" t="s">
        <v>934</v>
      </c>
      <c r="K318" s="293" t="s">
        <v>4149</v>
      </c>
      <c r="L318" s="191"/>
      <c r="M318" s="191"/>
      <c r="N318" s="191"/>
      <c r="O318" s="191"/>
      <c r="P318" s="191"/>
    </row>
    <row r="319" spans="1:16" ht="38.25" x14ac:dyDescent="0.2">
      <c r="A319" s="213"/>
      <c r="B319" s="293" t="s">
        <v>749</v>
      </c>
      <c r="C319" s="291" t="s">
        <v>47</v>
      </c>
      <c r="D319" s="291" t="s">
        <v>2604</v>
      </c>
      <c r="E319" s="291" t="s">
        <v>3977</v>
      </c>
      <c r="F319" s="292" t="s">
        <v>49</v>
      </c>
      <c r="G319" s="293" t="s">
        <v>2449</v>
      </c>
      <c r="H319" s="293" t="s">
        <v>4992</v>
      </c>
      <c r="I319" s="293" t="s">
        <v>4993</v>
      </c>
      <c r="J319" s="293" t="s">
        <v>934</v>
      </c>
      <c r="K319" s="293" t="s">
        <v>4059</v>
      </c>
      <c r="L319" s="191"/>
      <c r="M319" s="191"/>
      <c r="N319" s="191"/>
      <c r="O319" s="191"/>
      <c r="P319" s="191"/>
    </row>
    <row r="320" spans="1:16" ht="25.5" x14ac:dyDescent="0.2">
      <c r="A320" s="182"/>
      <c r="B320" s="293" t="s">
        <v>493</v>
      </c>
      <c r="C320" s="291" t="s">
        <v>47</v>
      </c>
      <c r="D320" s="291" t="s">
        <v>2527</v>
      </c>
      <c r="E320" s="291" t="s">
        <v>4018</v>
      </c>
      <c r="F320" s="292" t="s">
        <v>49</v>
      </c>
      <c r="G320" s="293" t="s">
        <v>3933</v>
      </c>
      <c r="H320" s="293" t="s">
        <v>4146</v>
      </c>
      <c r="I320" s="293" t="s">
        <v>4994</v>
      </c>
      <c r="J320" s="293" t="s">
        <v>934</v>
      </c>
      <c r="K320" s="293" t="s">
        <v>4054</v>
      </c>
      <c r="L320" s="191"/>
      <c r="M320" s="191"/>
      <c r="N320" s="191"/>
      <c r="O320" s="191"/>
      <c r="P320" s="191"/>
    </row>
    <row r="321" spans="1:16" ht="38.25" x14ac:dyDescent="0.2">
      <c r="A321" s="182"/>
      <c r="B321" s="293" t="s">
        <v>2525</v>
      </c>
      <c r="C321" s="291" t="s">
        <v>73</v>
      </c>
      <c r="D321" s="291" t="s">
        <v>874</v>
      </c>
      <c r="E321" s="291" t="s">
        <v>978</v>
      </c>
      <c r="F321" s="292" t="s">
        <v>49</v>
      </c>
      <c r="G321" s="293" t="s">
        <v>2501</v>
      </c>
      <c r="H321" s="293" t="s">
        <v>4995</v>
      </c>
      <c r="I321" s="293" t="s">
        <v>4996</v>
      </c>
      <c r="J321" s="293" t="s">
        <v>934</v>
      </c>
      <c r="K321" s="293" t="s">
        <v>4051</v>
      </c>
      <c r="L321" s="191"/>
      <c r="M321" s="191"/>
      <c r="N321" s="191"/>
      <c r="O321" s="191"/>
      <c r="P321" s="191"/>
    </row>
    <row r="322" spans="1:16" ht="38.25" x14ac:dyDescent="0.2">
      <c r="A322" s="182"/>
      <c r="B322" s="293" t="s">
        <v>2586</v>
      </c>
      <c r="C322" s="291" t="s">
        <v>73</v>
      </c>
      <c r="D322" s="291" t="s">
        <v>316</v>
      </c>
      <c r="E322" s="291" t="s">
        <v>1308</v>
      </c>
      <c r="F322" s="292" t="s">
        <v>40</v>
      </c>
      <c r="G322" s="293" t="s">
        <v>1200</v>
      </c>
      <c r="H322" s="293" t="s">
        <v>4997</v>
      </c>
      <c r="I322" s="293" t="s">
        <v>4998</v>
      </c>
      <c r="J322" s="293" t="s">
        <v>934</v>
      </c>
      <c r="K322" s="293" t="s">
        <v>4073</v>
      </c>
      <c r="L322" s="191"/>
      <c r="M322" s="191"/>
      <c r="N322" s="191"/>
      <c r="O322" s="191"/>
      <c r="P322" s="191"/>
    </row>
    <row r="323" spans="1:16" ht="25.5" x14ac:dyDescent="0.2">
      <c r="A323" s="182"/>
      <c r="B323" s="293" t="s">
        <v>477</v>
      </c>
      <c r="C323" s="291" t="s">
        <v>47</v>
      </c>
      <c r="D323" s="291" t="s">
        <v>2528</v>
      </c>
      <c r="E323" s="291" t="s">
        <v>4017</v>
      </c>
      <c r="F323" s="292" t="s">
        <v>49</v>
      </c>
      <c r="G323" s="293" t="s">
        <v>3945</v>
      </c>
      <c r="H323" s="293" t="s">
        <v>4999</v>
      </c>
      <c r="I323" s="293" t="s">
        <v>5000</v>
      </c>
      <c r="J323" s="293" t="s">
        <v>934</v>
      </c>
      <c r="K323" s="293" t="s">
        <v>5001</v>
      </c>
      <c r="L323" s="191"/>
      <c r="M323" s="191"/>
      <c r="N323" s="191"/>
      <c r="O323" s="191"/>
      <c r="P323" s="191"/>
    </row>
    <row r="324" spans="1:16" ht="25.5" x14ac:dyDescent="0.2">
      <c r="A324" s="182"/>
      <c r="B324" s="293" t="s">
        <v>3195</v>
      </c>
      <c r="C324" s="291" t="s">
        <v>47</v>
      </c>
      <c r="D324" s="291" t="s">
        <v>3196</v>
      </c>
      <c r="E324" s="291" t="s">
        <v>4019</v>
      </c>
      <c r="F324" s="292" t="s">
        <v>49</v>
      </c>
      <c r="G324" s="293" t="s">
        <v>3390</v>
      </c>
      <c r="H324" s="293" t="s">
        <v>5002</v>
      </c>
      <c r="I324" s="293" t="s">
        <v>5003</v>
      </c>
      <c r="J324" s="293" t="s">
        <v>934</v>
      </c>
      <c r="K324" s="293" t="s">
        <v>4048</v>
      </c>
      <c r="L324" s="191"/>
      <c r="M324" s="191"/>
      <c r="N324" s="191"/>
      <c r="O324" s="191"/>
      <c r="P324" s="191"/>
    </row>
    <row r="325" spans="1:16" ht="25.5" x14ac:dyDescent="0.2">
      <c r="A325" s="182"/>
      <c r="B325" s="293" t="s">
        <v>3396</v>
      </c>
      <c r="C325" s="291" t="s">
        <v>47</v>
      </c>
      <c r="D325" s="291" t="s">
        <v>3397</v>
      </c>
      <c r="E325" s="291" t="s">
        <v>3993</v>
      </c>
      <c r="F325" s="292" t="s">
        <v>97</v>
      </c>
      <c r="G325" s="293" t="s">
        <v>3946</v>
      </c>
      <c r="H325" s="293" t="s">
        <v>5004</v>
      </c>
      <c r="I325" s="293" t="s">
        <v>5005</v>
      </c>
      <c r="J325" s="293" t="s">
        <v>934</v>
      </c>
      <c r="K325" s="293" t="s">
        <v>4150</v>
      </c>
      <c r="L325" s="191"/>
      <c r="M325" s="191"/>
      <c r="N325" s="191"/>
      <c r="O325" s="191"/>
      <c r="P325" s="191"/>
    </row>
    <row r="326" spans="1:16" ht="25.5" x14ac:dyDescent="0.2">
      <c r="A326" s="182"/>
      <c r="B326" s="293" t="s">
        <v>599</v>
      </c>
      <c r="C326" s="291" t="s">
        <v>47</v>
      </c>
      <c r="D326" s="291" t="s">
        <v>600</v>
      </c>
      <c r="E326" s="291" t="s">
        <v>4018</v>
      </c>
      <c r="F326" s="292" t="s">
        <v>49</v>
      </c>
      <c r="G326" s="293" t="s">
        <v>3933</v>
      </c>
      <c r="H326" s="293" t="s">
        <v>4494</v>
      </c>
      <c r="I326" s="293" t="s">
        <v>5006</v>
      </c>
      <c r="J326" s="293" t="s">
        <v>934</v>
      </c>
      <c r="K326" s="293" t="s">
        <v>4060</v>
      </c>
      <c r="L326" s="191"/>
      <c r="M326" s="191"/>
      <c r="N326" s="191"/>
      <c r="O326" s="191"/>
      <c r="P326" s="191"/>
    </row>
    <row r="327" spans="1:16" ht="25.5" x14ac:dyDescent="0.2">
      <c r="A327" s="182"/>
      <c r="B327" s="293" t="s">
        <v>519</v>
      </c>
      <c r="C327" s="291" t="s">
        <v>47</v>
      </c>
      <c r="D327" s="291" t="s">
        <v>2597</v>
      </c>
      <c r="E327" s="291" t="s">
        <v>4018</v>
      </c>
      <c r="F327" s="292" t="s">
        <v>49</v>
      </c>
      <c r="G327" s="293" t="s">
        <v>2487</v>
      </c>
      <c r="H327" s="293" t="s">
        <v>4147</v>
      </c>
      <c r="I327" s="293" t="s">
        <v>5007</v>
      </c>
      <c r="J327" s="293" t="s">
        <v>934</v>
      </c>
      <c r="K327" s="293" t="s">
        <v>4079</v>
      </c>
      <c r="L327" s="191"/>
      <c r="M327" s="191"/>
      <c r="N327" s="191"/>
      <c r="O327" s="191"/>
      <c r="P327" s="191"/>
    </row>
    <row r="328" spans="1:16" ht="25.5" x14ac:dyDescent="0.2">
      <c r="A328" s="182"/>
      <c r="B328" s="293" t="s">
        <v>574</v>
      </c>
      <c r="C328" s="291" t="s">
        <v>47</v>
      </c>
      <c r="D328" s="291" t="s">
        <v>575</v>
      </c>
      <c r="E328" s="291" t="s">
        <v>4019</v>
      </c>
      <c r="F328" s="292" t="s">
        <v>49</v>
      </c>
      <c r="G328" s="293" t="s">
        <v>2487</v>
      </c>
      <c r="H328" s="293" t="s">
        <v>5008</v>
      </c>
      <c r="I328" s="293" t="s">
        <v>5009</v>
      </c>
      <c r="J328" s="293" t="s">
        <v>934</v>
      </c>
      <c r="K328" s="293" t="s">
        <v>2529</v>
      </c>
      <c r="L328" s="191"/>
      <c r="M328" s="191"/>
      <c r="N328" s="191"/>
      <c r="O328" s="191"/>
      <c r="P328" s="191"/>
    </row>
    <row r="329" spans="1:16" ht="38.25" x14ac:dyDescent="0.2">
      <c r="A329" s="182"/>
      <c r="B329" s="293" t="s">
        <v>895</v>
      </c>
      <c r="C329" s="291" t="s">
        <v>47</v>
      </c>
      <c r="D329" s="291" t="s">
        <v>2613</v>
      </c>
      <c r="E329" s="291" t="s">
        <v>4032</v>
      </c>
      <c r="F329" s="292" t="s">
        <v>83</v>
      </c>
      <c r="G329" s="293" t="s">
        <v>2487</v>
      </c>
      <c r="H329" s="293" t="s">
        <v>5010</v>
      </c>
      <c r="I329" s="293" t="s">
        <v>5011</v>
      </c>
      <c r="J329" s="293" t="s">
        <v>934</v>
      </c>
      <c r="K329" s="293" t="s">
        <v>2530</v>
      </c>
      <c r="L329" s="191"/>
      <c r="M329" s="191"/>
      <c r="N329" s="191"/>
      <c r="O329" s="191"/>
      <c r="P329" s="191"/>
    </row>
    <row r="330" spans="1:16" ht="38.25" x14ac:dyDescent="0.2">
      <c r="A330" s="182"/>
      <c r="B330" s="293" t="s">
        <v>747</v>
      </c>
      <c r="C330" s="291" t="s">
        <v>47</v>
      </c>
      <c r="D330" s="291" t="s">
        <v>2603</v>
      </c>
      <c r="E330" s="291" t="s">
        <v>3977</v>
      </c>
      <c r="F330" s="292" t="s">
        <v>49</v>
      </c>
      <c r="G330" s="293" t="s">
        <v>2412</v>
      </c>
      <c r="H330" s="293" t="s">
        <v>5012</v>
      </c>
      <c r="I330" s="293" t="s">
        <v>5013</v>
      </c>
      <c r="J330" s="293" t="s">
        <v>934</v>
      </c>
      <c r="K330" s="293" t="s">
        <v>2531</v>
      </c>
      <c r="L330" s="191"/>
      <c r="M330" s="191"/>
      <c r="N330" s="191"/>
      <c r="O330" s="191"/>
      <c r="P330" s="191"/>
    </row>
    <row r="331" spans="1:16" ht="38.25" x14ac:dyDescent="0.2">
      <c r="A331" s="213"/>
      <c r="B331" s="293" t="s">
        <v>3238</v>
      </c>
      <c r="C331" s="291" t="s">
        <v>47</v>
      </c>
      <c r="D331" s="291" t="s">
        <v>3239</v>
      </c>
      <c r="E331" s="291" t="s">
        <v>3977</v>
      </c>
      <c r="F331" s="292" t="s">
        <v>49</v>
      </c>
      <c r="G331" s="293" t="s">
        <v>2469</v>
      </c>
      <c r="H331" s="293" t="s">
        <v>5014</v>
      </c>
      <c r="I331" s="293" t="s">
        <v>5015</v>
      </c>
      <c r="J331" s="293" t="s">
        <v>934</v>
      </c>
      <c r="K331" s="293" t="s">
        <v>2532</v>
      </c>
      <c r="L331" s="191"/>
      <c r="M331" s="191"/>
      <c r="N331" s="191"/>
      <c r="O331" s="191"/>
      <c r="P331" s="191"/>
    </row>
    <row r="332" spans="1:16" ht="14.25" x14ac:dyDescent="0.2">
      <c r="A332" s="213"/>
      <c r="B332" s="293" t="s">
        <v>2553</v>
      </c>
      <c r="C332" s="291" t="s">
        <v>73</v>
      </c>
      <c r="D332" s="291" t="s">
        <v>863</v>
      </c>
      <c r="E332" s="291" t="s">
        <v>1646</v>
      </c>
      <c r="F332" s="292" t="s">
        <v>49</v>
      </c>
      <c r="G332" s="293" t="s">
        <v>2426</v>
      </c>
      <c r="H332" s="293" t="s">
        <v>5016</v>
      </c>
      <c r="I332" s="293" t="s">
        <v>5016</v>
      </c>
      <c r="J332" s="293" t="s">
        <v>934</v>
      </c>
      <c r="K332" s="293" t="s">
        <v>2533</v>
      </c>
      <c r="L332" s="191"/>
      <c r="M332" s="191"/>
      <c r="N332" s="191"/>
      <c r="O332" s="191"/>
      <c r="P332" s="191"/>
    </row>
    <row r="333" spans="1:16" ht="25.5" x14ac:dyDescent="0.2">
      <c r="A333" s="182"/>
      <c r="B333" s="293" t="s">
        <v>829</v>
      </c>
      <c r="C333" s="291" t="s">
        <v>47</v>
      </c>
      <c r="D333" s="291" t="s">
        <v>830</v>
      </c>
      <c r="E333" s="291" t="s">
        <v>3976</v>
      </c>
      <c r="F333" s="292" t="s">
        <v>49</v>
      </c>
      <c r="G333" s="293" t="s">
        <v>3386</v>
      </c>
      <c r="H333" s="293" t="s">
        <v>5017</v>
      </c>
      <c r="I333" s="293" t="s">
        <v>5018</v>
      </c>
      <c r="J333" s="293" t="s">
        <v>934</v>
      </c>
      <c r="K333" s="293" t="s">
        <v>2534</v>
      </c>
      <c r="L333" s="191"/>
      <c r="M333" s="191"/>
      <c r="N333" s="191"/>
      <c r="O333" s="191"/>
      <c r="P333" s="191"/>
    </row>
    <row r="334" spans="1:16" ht="25.5" x14ac:dyDescent="0.2">
      <c r="A334" s="182"/>
      <c r="B334" s="293" t="s">
        <v>473</v>
      </c>
      <c r="C334" s="291" t="s">
        <v>47</v>
      </c>
      <c r="D334" s="291" t="s">
        <v>474</v>
      </c>
      <c r="E334" s="291" t="s">
        <v>4018</v>
      </c>
      <c r="F334" s="292" t="s">
        <v>49</v>
      </c>
      <c r="G334" s="293" t="s">
        <v>3873</v>
      </c>
      <c r="H334" s="293" t="s">
        <v>5019</v>
      </c>
      <c r="I334" s="293" t="s">
        <v>5020</v>
      </c>
      <c r="J334" s="293" t="s">
        <v>934</v>
      </c>
      <c r="K334" s="293" t="s">
        <v>2535</v>
      </c>
      <c r="L334" s="191"/>
      <c r="M334" s="191"/>
      <c r="N334" s="191"/>
      <c r="O334" s="191"/>
      <c r="P334" s="191"/>
    </row>
    <row r="335" spans="1:16" ht="38.25" x14ac:dyDescent="0.2">
      <c r="A335" s="182"/>
      <c r="B335" s="293" t="s">
        <v>2502</v>
      </c>
      <c r="C335" s="291" t="s">
        <v>73</v>
      </c>
      <c r="D335" s="291" t="s">
        <v>2503</v>
      </c>
      <c r="E335" s="291" t="s">
        <v>978</v>
      </c>
      <c r="F335" s="292" t="s">
        <v>49</v>
      </c>
      <c r="G335" s="293" t="s">
        <v>3947</v>
      </c>
      <c r="H335" s="293" t="s">
        <v>5021</v>
      </c>
      <c r="I335" s="293" t="s">
        <v>5022</v>
      </c>
      <c r="J335" s="293" t="s">
        <v>934</v>
      </c>
      <c r="K335" s="293" t="s">
        <v>2535</v>
      </c>
      <c r="L335" s="191"/>
      <c r="M335" s="191"/>
      <c r="N335" s="191"/>
      <c r="O335" s="191"/>
      <c r="P335" s="191"/>
    </row>
    <row r="336" spans="1:16" ht="38.25" x14ac:dyDescent="0.2">
      <c r="A336" s="182"/>
      <c r="B336" s="293" t="s">
        <v>3236</v>
      </c>
      <c r="C336" s="291" t="s">
        <v>73</v>
      </c>
      <c r="D336" s="291" t="s">
        <v>3237</v>
      </c>
      <c r="E336" s="291" t="s">
        <v>978</v>
      </c>
      <c r="F336" s="292" t="s">
        <v>49</v>
      </c>
      <c r="G336" s="293" t="s">
        <v>2419</v>
      </c>
      <c r="H336" s="293" t="s">
        <v>5023</v>
      </c>
      <c r="I336" s="293" t="s">
        <v>5024</v>
      </c>
      <c r="J336" s="293" t="s">
        <v>934</v>
      </c>
      <c r="K336" s="293" t="s">
        <v>2537</v>
      </c>
      <c r="L336" s="191"/>
      <c r="M336" s="191"/>
      <c r="N336" s="191"/>
      <c r="O336" s="191"/>
      <c r="P336" s="191"/>
    </row>
    <row r="337" spans="1:16" ht="38.25" x14ac:dyDescent="0.2">
      <c r="A337" s="182"/>
      <c r="B337" s="293" t="s">
        <v>3035</v>
      </c>
      <c r="C337" s="291" t="s">
        <v>73</v>
      </c>
      <c r="D337" s="291" t="s">
        <v>3036</v>
      </c>
      <c r="E337" s="291" t="s">
        <v>978</v>
      </c>
      <c r="F337" s="292" t="s">
        <v>49</v>
      </c>
      <c r="G337" s="293" t="s">
        <v>2501</v>
      </c>
      <c r="H337" s="293" t="s">
        <v>5025</v>
      </c>
      <c r="I337" s="293" t="s">
        <v>5026</v>
      </c>
      <c r="J337" s="293" t="s">
        <v>934</v>
      </c>
      <c r="K337" s="293" t="s">
        <v>2538</v>
      </c>
      <c r="L337" s="191"/>
      <c r="M337" s="191"/>
      <c r="N337" s="191"/>
      <c r="O337" s="191"/>
      <c r="P337" s="191"/>
    </row>
    <row r="338" spans="1:16" ht="25.5" x14ac:dyDescent="0.2">
      <c r="A338" s="182"/>
      <c r="B338" s="293" t="s">
        <v>886</v>
      </c>
      <c r="C338" s="291" t="s">
        <v>47</v>
      </c>
      <c r="D338" s="291" t="s">
        <v>887</v>
      </c>
      <c r="E338" s="291" t="s">
        <v>4037</v>
      </c>
      <c r="F338" s="292" t="s">
        <v>49</v>
      </c>
      <c r="G338" s="293" t="s">
        <v>2978</v>
      </c>
      <c r="H338" s="293" t="s">
        <v>5027</v>
      </c>
      <c r="I338" s="293" t="s">
        <v>5028</v>
      </c>
      <c r="J338" s="293" t="s">
        <v>934</v>
      </c>
      <c r="K338" s="293" t="s">
        <v>2539</v>
      </c>
      <c r="L338" s="191"/>
      <c r="M338" s="191"/>
      <c r="N338" s="191"/>
      <c r="O338" s="191"/>
      <c r="P338" s="191"/>
    </row>
    <row r="339" spans="1:16" ht="25.5" x14ac:dyDescent="0.2">
      <c r="A339" s="182"/>
      <c r="B339" s="293" t="s">
        <v>2541</v>
      </c>
      <c r="C339" s="291" t="s">
        <v>73</v>
      </c>
      <c r="D339" s="291" t="s">
        <v>2542</v>
      </c>
      <c r="E339" s="291" t="s">
        <v>1065</v>
      </c>
      <c r="F339" s="292" t="s">
        <v>49</v>
      </c>
      <c r="G339" s="293" t="s">
        <v>2427</v>
      </c>
      <c r="H339" s="293" t="s">
        <v>5029</v>
      </c>
      <c r="I339" s="293" t="s">
        <v>5030</v>
      </c>
      <c r="J339" s="293" t="s">
        <v>934</v>
      </c>
      <c r="K339" s="293" t="s">
        <v>2539</v>
      </c>
      <c r="L339" s="191"/>
      <c r="M339" s="191"/>
      <c r="N339" s="191"/>
      <c r="O339" s="191"/>
      <c r="P339" s="191"/>
    </row>
    <row r="340" spans="1:16" ht="25.5" x14ac:dyDescent="0.2">
      <c r="A340" s="182"/>
      <c r="B340" s="293" t="s">
        <v>2540</v>
      </c>
      <c r="C340" s="291" t="s">
        <v>73</v>
      </c>
      <c r="D340" s="291" t="s">
        <v>650</v>
      </c>
      <c r="E340" s="291" t="s">
        <v>956</v>
      </c>
      <c r="F340" s="292" t="s">
        <v>49</v>
      </c>
      <c r="G340" s="293" t="s">
        <v>2449</v>
      </c>
      <c r="H340" s="293" t="s">
        <v>5031</v>
      </c>
      <c r="I340" s="293" t="s">
        <v>5032</v>
      </c>
      <c r="J340" s="293" t="s">
        <v>934</v>
      </c>
      <c r="K340" s="293" t="s">
        <v>2543</v>
      </c>
      <c r="L340" s="191"/>
      <c r="M340" s="191"/>
      <c r="N340" s="191"/>
      <c r="O340" s="191"/>
      <c r="P340" s="191"/>
    </row>
    <row r="341" spans="1:16" ht="25.5" x14ac:dyDescent="0.2">
      <c r="A341" s="182"/>
      <c r="B341" s="293" t="s">
        <v>2548</v>
      </c>
      <c r="C341" s="291" t="s">
        <v>73</v>
      </c>
      <c r="D341" s="291" t="s">
        <v>2549</v>
      </c>
      <c r="E341" s="291" t="s">
        <v>952</v>
      </c>
      <c r="F341" s="292" t="s">
        <v>49</v>
      </c>
      <c r="G341" s="293" t="s">
        <v>2518</v>
      </c>
      <c r="H341" s="293" t="s">
        <v>4375</v>
      </c>
      <c r="I341" s="293" t="s">
        <v>5033</v>
      </c>
      <c r="J341" s="293" t="s">
        <v>934</v>
      </c>
      <c r="K341" s="293" t="s">
        <v>2544</v>
      </c>
      <c r="L341" s="191"/>
      <c r="M341" s="191"/>
      <c r="N341" s="191"/>
      <c r="O341" s="191"/>
      <c r="P341" s="191"/>
    </row>
    <row r="342" spans="1:16" ht="25.5" x14ac:dyDescent="0.2">
      <c r="A342" s="182"/>
      <c r="B342" s="293" t="s">
        <v>539</v>
      </c>
      <c r="C342" s="291" t="s">
        <v>47</v>
      </c>
      <c r="D342" s="291" t="s">
        <v>540</v>
      </c>
      <c r="E342" s="291" t="s">
        <v>4025</v>
      </c>
      <c r="F342" s="292" t="s">
        <v>49</v>
      </c>
      <c r="G342" s="293" t="s">
        <v>2500</v>
      </c>
      <c r="H342" s="293" t="s">
        <v>5034</v>
      </c>
      <c r="I342" s="293" t="s">
        <v>5035</v>
      </c>
      <c r="J342" s="293" t="s">
        <v>934</v>
      </c>
      <c r="K342" s="293" t="s">
        <v>2544</v>
      </c>
      <c r="L342" s="191"/>
      <c r="M342" s="191"/>
      <c r="N342" s="191"/>
      <c r="O342" s="191"/>
      <c r="P342" s="191"/>
    </row>
    <row r="343" spans="1:16" ht="25.5" x14ac:dyDescent="0.2">
      <c r="A343" s="182"/>
      <c r="B343" s="293" t="s">
        <v>3497</v>
      </c>
      <c r="C343" s="291" t="s">
        <v>73</v>
      </c>
      <c r="D343" s="291" t="s">
        <v>3498</v>
      </c>
      <c r="E343" s="291" t="s">
        <v>1065</v>
      </c>
      <c r="F343" s="292" t="s">
        <v>49</v>
      </c>
      <c r="G343" s="293" t="s">
        <v>2426</v>
      </c>
      <c r="H343" s="293" t="s">
        <v>5036</v>
      </c>
      <c r="I343" s="293" t="s">
        <v>5036</v>
      </c>
      <c r="J343" s="293" t="s">
        <v>934</v>
      </c>
      <c r="K343" s="293" t="s">
        <v>2545</v>
      </c>
      <c r="L343" s="191"/>
      <c r="M343" s="191"/>
      <c r="N343" s="191"/>
      <c r="O343" s="191"/>
      <c r="P343" s="191"/>
    </row>
    <row r="344" spans="1:16" ht="38.25" x14ac:dyDescent="0.2">
      <c r="A344" s="182"/>
      <c r="B344" s="293" t="s">
        <v>3209</v>
      </c>
      <c r="C344" s="291" t="s">
        <v>47</v>
      </c>
      <c r="D344" s="291" t="s">
        <v>3210</v>
      </c>
      <c r="E344" s="291" t="s">
        <v>4027</v>
      </c>
      <c r="F344" s="292" t="s">
        <v>49</v>
      </c>
      <c r="G344" s="293" t="s">
        <v>2426</v>
      </c>
      <c r="H344" s="293" t="s">
        <v>5037</v>
      </c>
      <c r="I344" s="293" t="s">
        <v>5037</v>
      </c>
      <c r="J344" s="293" t="s">
        <v>934</v>
      </c>
      <c r="K344" s="293" t="s">
        <v>2545</v>
      </c>
      <c r="L344" s="191"/>
      <c r="M344" s="191"/>
      <c r="N344" s="191"/>
      <c r="O344" s="191"/>
      <c r="P344" s="191"/>
    </row>
    <row r="345" spans="1:16" ht="38.25" x14ac:dyDescent="0.2">
      <c r="A345" s="182"/>
      <c r="B345" s="293" t="s">
        <v>3234</v>
      </c>
      <c r="C345" s="291" t="s">
        <v>73</v>
      </c>
      <c r="D345" s="291" t="s">
        <v>3235</v>
      </c>
      <c r="E345" s="291" t="s">
        <v>978</v>
      </c>
      <c r="F345" s="292" t="s">
        <v>49</v>
      </c>
      <c r="G345" s="293" t="s">
        <v>2419</v>
      </c>
      <c r="H345" s="293" t="s">
        <v>5038</v>
      </c>
      <c r="I345" s="293" t="s">
        <v>5039</v>
      </c>
      <c r="J345" s="293" t="s">
        <v>934</v>
      </c>
      <c r="K345" s="293" t="s">
        <v>2546</v>
      </c>
      <c r="L345" s="191"/>
      <c r="M345" s="191"/>
      <c r="N345" s="191"/>
      <c r="O345" s="191"/>
      <c r="P345" s="191"/>
    </row>
    <row r="346" spans="1:16" ht="25.5" x14ac:dyDescent="0.2">
      <c r="A346" s="182"/>
      <c r="B346" s="293" t="s">
        <v>3437</v>
      </c>
      <c r="C346" s="291" t="s">
        <v>47</v>
      </c>
      <c r="D346" s="291" t="s">
        <v>3438</v>
      </c>
      <c r="E346" s="291" t="s">
        <v>4019</v>
      </c>
      <c r="F346" s="292" t="s">
        <v>49</v>
      </c>
      <c r="G346" s="293" t="s">
        <v>2449</v>
      </c>
      <c r="H346" s="293" t="s">
        <v>5040</v>
      </c>
      <c r="I346" s="293" t="s">
        <v>5041</v>
      </c>
      <c r="J346" s="293" t="s">
        <v>934</v>
      </c>
      <c r="K346" s="293" t="s">
        <v>2546</v>
      </c>
      <c r="L346" s="191"/>
      <c r="M346" s="191"/>
      <c r="N346" s="191"/>
      <c r="O346" s="191"/>
      <c r="P346" s="191"/>
    </row>
    <row r="347" spans="1:16" x14ac:dyDescent="0.2">
      <c r="A347" s="182"/>
      <c r="B347" s="293" t="s">
        <v>51</v>
      </c>
      <c r="C347" s="291" t="s">
        <v>47</v>
      </c>
      <c r="D347" s="291" t="s">
        <v>52</v>
      </c>
      <c r="E347" s="291" t="s">
        <v>3975</v>
      </c>
      <c r="F347" s="292" t="s">
        <v>49</v>
      </c>
      <c r="G347" s="293" t="s">
        <v>2426</v>
      </c>
      <c r="H347" s="293" t="s">
        <v>5042</v>
      </c>
      <c r="I347" s="293" t="s">
        <v>5042</v>
      </c>
      <c r="J347" s="293" t="s">
        <v>934</v>
      </c>
      <c r="K347" s="293" t="s">
        <v>2547</v>
      </c>
      <c r="L347" s="191"/>
      <c r="M347" s="191"/>
      <c r="N347" s="191"/>
      <c r="O347" s="191"/>
      <c r="P347" s="191"/>
    </row>
    <row r="348" spans="1:16" ht="25.5" x14ac:dyDescent="0.2">
      <c r="A348" s="182"/>
      <c r="B348" s="293" t="s">
        <v>460</v>
      </c>
      <c r="C348" s="291" t="s">
        <v>47</v>
      </c>
      <c r="D348" s="291" t="s">
        <v>461</v>
      </c>
      <c r="E348" s="291" t="s">
        <v>4016</v>
      </c>
      <c r="F348" s="292" t="s">
        <v>49</v>
      </c>
      <c r="G348" s="293" t="s">
        <v>2426</v>
      </c>
      <c r="H348" s="293" t="s">
        <v>5043</v>
      </c>
      <c r="I348" s="293" t="s">
        <v>5043</v>
      </c>
      <c r="J348" s="293" t="s">
        <v>934</v>
      </c>
      <c r="K348" s="293" t="s">
        <v>2550</v>
      </c>
      <c r="L348" s="191"/>
      <c r="M348" s="191"/>
      <c r="N348" s="191"/>
      <c r="O348" s="191"/>
      <c r="P348" s="191"/>
    </row>
    <row r="349" spans="1:16" ht="25.5" x14ac:dyDescent="0.2">
      <c r="A349" s="182"/>
      <c r="B349" s="293" t="s">
        <v>817</v>
      </c>
      <c r="C349" s="291" t="s">
        <v>47</v>
      </c>
      <c r="D349" s="291" t="s">
        <v>818</v>
      </c>
      <c r="E349" s="291" t="s">
        <v>3980</v>
      </c>
      <c r="F349" s="292" t="s">
        <v>49</v>
      </c>
      <c r="G349" s="293" t="s">
        <v>2426</v>
      </c>
      <c r="H349" s="293" t="s">
        <v>5044</v>
      </c>
      <c r="I349" s="293" t="s">
        <v>5044</v>
      </c>
      <c r="J349" s="293" t="s">
        <v>934</v>
      </c>
      <c r="K349" s="293" t="s">
        <v>2550</v>
      </c>
      <c r="L349" s="191"/>
      <c r="M349" s="191"/>
      <c r="N349" s="191"/>
      <c r="O349" s="191"/>
      <c r="P349" s="191"/>
    </row>
    <row r="350" spans="1:16" ht="38.25" x14ac:dyDescent="0.2">
      <c r="A350" s="182"/>
      <c r="B350" s="293" t="s">
        <v>3471</v>
      </c>
      <c r="C350" s="291" t="s">
        <v>47</v>
      </c>
      <c r="D350" s="291" t="s">
        <v>3472</v>
      </c>
      <c r="E350" s="291" t="s">
        <v>3977</v>
      </c>
      <c r="F350" s="292" t="s">
        <v>49</v>
      </c>
      <c r="G350" s="293" t="s">
        <v>2501</v>
      </c>
      <c r="H350" s="293" t="s">
        <v>4972</v>
      </c>
      <c r="I350" s="293" t="s">
        <v>5045</v>
      </c>
      <c r="J350" s="293" t="s">
        <v>934</v>
      </c>
      <c r="K350" s="293" t="s">
        <v>2409</v>
      </c>
      <c r="L350" s="191"/>
      <c r="M350" s="191"/>
      <c r="N350" s="191"/>
      <c r="O350" s="191"/>
      <c r="P350" s="191"/>
    </row>
    <row r="351" spans="1:16" ht="38.25" x14ac:dyDescent="0.2">
      <c r="A351" s="182"/>
      <c r="B351" s="293" t="s">
        <v>3228</v>
      </c>
      <c r="C351" s="291" t="s">
        <v>73</v>
      </c>
      <c r="D351" s="291" t="s">
        <v>3229</v>
      </c>
      <c r="E351" s="291" t="s">
        <v>978</v>
      </c>
      <c r="F351" s="292" t="s">
        <v>49</v>
      </c>
      <c r="G351" s="293" t="s">
        <v>2426</v>
      </c>
      <c r="H351" s="293" t="s">
        <v>5046</v>
      </c>
      <c r="I351" s="293" t="s">
        <v>5046</v>
      </c>
      <c r="J351" s="293" t="s">
        <v>933</v>
      </c>
      <c r="K351" s="293" t="s">
        <v>2409</v>
      </c>
      <c r="L351" s="191"/>
      <c r="M351" s="191"/>
      <c r="N351" s="191"/>
      <c r="O351" s="191"/>
      <c r="P351" s="191"/>
    </row>
    <row r="352" spans="1:16" ht="25.5" x14ac:dyDescent="0.2">
      <c r="A352" s="182"/>
      <c r="B352" s="293" t="s">
        <v>3447</v>
      </c>
      <c r="C352" s="291" t="s">
        <v>73</v>
      </c>
      <c r="D352" s="291" t="s">
        <v>3448</v>
      </c>
      <c r="E352" s="291" t="s">
        <v>952</v>
      </c>
      <c r="F352" s="292" t="s">
        <v>83</v>
      </c>
      <c r="G352" s="293" t="s">
        <v>3948</v>
      </c>
      <c r="H352" s="293" t="s">
        <v>5047</v>
      </c>
      <c r="I352" s="293" t="s">
        <v>5048</v>
      </c>
      <c r="J352" s="293" t="s">
        <v>933</v>
      </c>
      <c r="K352" s="293" t="s">
        <v>2551</v>
      </c>
      <c r="L352" s="191"/>
      <c r="M352" s="191"/>
      <c r="N352" s="191"/>
      <c r="O352" s="191"/>
      <c r="P352" s="191"/>
    </row>
    <row r="353" spans="1:16" ht="38.25" x14ac:dyDescent="0.2">
      <c r="A353" s="182"/>
      <c r="B353" s="293" t="s">
        <v>709</v>
      </c>
      <c r="C353" s="291" t="s">
        <v>47</v>
      </c>
      <c r="D353" s="291" t="s">
        <v>710</v>
      </c>
      <c r="E353" s="291" t="s">
        <v>3978</v>
      </c>
      <c r="F353" s="292" t="s">
        <v>49</v>
      </c>
      <c r="G353" s="293" t="s">
        <v>2419</v>
      </c>
      <c r="H353" s="293" t="s">
        <v>5049</v>
      </c>
      <c r="I353" s="293" t="s">
        <v>5050</v>
      </c>
      <c r="J353" s="293" t="s">
        <v>933</v>
      </c>
      <c r="K353" s="293" t="s">
        <v>2551</v>
      </c>
      <c r="L353" s="191"/>
      <c r="M353" s="191"/>
      <c r="N353" s="191"/>
      <c r="O353" s="191"/>
      <c r="P353" s="191"/>
    </row>
    <row r="354" spans="1:16" ht="25.5" x14ac:dyDescent="0.2">
      <c r="A354" s="182"/>
      <c r="B354" s="293" t="s">
        <v>814</v>
      </c>
      <c r="C354" s="291" t="s">
        <v>47</v>
      </c>
      <c r="D354" s="291" t="s">
        <v>815</v>
      </c>
      <c r="E354" s="291" t="s">
        <v>3980</v>
      </c>
      <c r="F354" s="292" t="s">
        <v>49</v>
      </c>
      <c r="G354" s="293" t="s">
        <v>2426</v>
      </c>
      <c r="H354" s="293" t="s">
        <v>5051</v>
      </c>
      <c r="I354" s="293" t="s">
        <v>5051</v>
      </c>
      <c r="J354" s="293" t="s">
        <v>933</v>
      </c>
      <c r="K354" s="293" t="s">
        <v>2552</v>
      </c>
      <c r="L354" s="191"/>
      <c r="M354" s="191"/>
      <c r="N354" s="191"/>
      <c r="O354" s="191"/>
      <c r="P354" s="191"/>
    </row>
    <row r="355" spans="1:16" ht="38.25" x14ac:dyDescent="0.2">
      <c r="A355" s="182"/>
      <c r="B355" s="293" t="s">
        <v>3487</v>
      </c>
      <c r="C355" s="291" t="s">
        <v>73</v>
      </c>
      <c r="D355" s="291" t="s">
        <v>3488</v>
      </c>
      <c r="E355" s="291" t="s">
        <v>978</v>
      </c>
      <c r="F355" s="292" t="s">
        <v>49</v>
      </c>
      <c r="G355" s="293" t="s">
        <v>2463</v>
      </c>
      <c r="H355" s="293" t="s">
        <v>5052</v>
      </c>
      <c r="I355" s="293" t="s">
        <v>5053</v>
      </c>
      <c r="J355" s="293" t="s">
        <v>933</v>
      </c>
      <c r="K355" s="293" t="s">
        <v>2552</v>
      </c>
      <c r="L355" s="191"/>
      <c r="M355" s="191"/>
      <c r="N355" s="191"/>
      <c r="O355" s="191"/>
      <c r="P355" s="191"/>
    </row>
    <row r="356" spans="1:16" ht="38.25" x14ac:dyDescent="0.2">
      <c r="A356" s="182"/>
      <c r="B356" s="293" t="s">
        <v>3467</v>
      </c>
      <c r="C356" s="291" t="s">
        <v>47</v>
      </c>
      <c r="D356" s="291" t="s">
        <v>3468</v>
      </c>
      <c r="E356" s="291" t="s">
        <v>3978</v>
      </c>
      <c r="F356" s="292" t="s">
        <v>49</v>
      </c>
      <c r="G356" s="293" t="s">
        <v>2419</v>
      </c>
      <c r="H356" s="293" t="s">
        <v>5054</v>
      </c>
      <c r="I356" s="293" t="s">
        <v>5055</v>
      </c>
      <c r="J356" s="293" t="s">
        <v>933</v>
      </c>
      <c r="K356" s="293" t="s">
        <v>2554</v>
      </c>
      <c r="L356" s="191"/>
      <c r="M356" s="191"/>
      <c r="N356" s="191"/>
      <c r="O356" s="191"/>
      <c r="P356" s="191"/>
    </row>
    <row r="357" spans="1:16" ht="38.25" x14ac:dyDescent="0.2">
      <c r="A357" s="182"/>
      <c r="B357" s="293" t="s">
        <v>738</v>
      </c>
      <c r="C357" s="291" t="s">
        <v>47</v>
      </c>
      <c r="D357" s="291" t="s">
        <v>739</v>
      </c>
      <c r="E357" s="291" t="s">
        <v>3978</v>
      </c>
      <c r="F357" s="292" t="s">
        <v>49</v>
      </c>
      <c r="G357" s="293" t="s">
        <v>2469</v>
      </c>
      <c r="H357" s="293" t="s">
        <v>5056</v>
      </c>
      <c r="I357" s="293" t="s">
        <v>5057</v>
      </c>
      <c r="J357" s="293" t="s">
        <v>933</v>
      </c>
      <c r="K357" s="293" t="s">
        <v>2554</v>
      </c>
      <c r="L357" s="191"/>
      <c r="M357" s="191"/>
      <c r="N357" s="191"/>
      <c r="O357" s="191"/>
      <c r="P357" s="191"/>
    </row>
    <row r="358" spans="1:16" ht="25.5" x14ac:dyDescent="0.2">
      <c r="A358" s="182"/>
      <c r="B358" s="293" t="s">
        <v>510</v>
      </c>
      <c r="C358" s="291" t="s">
        <v>47</v>
      </c>
      <c r="D358" s="291" t="s">
        <v>511</v>
      </c>
      <c r="E358" s="291" t="s">
        <v>4018</v>
      </c>
      <c r="F358" s="292" t="s">
        <v>49</v>
      </c>
      <c r="G358" s="293" t="s">
        <v>2469</v>
      </c>
      <c r="H358" s="293" t="s">
        <v>5058</v>
      </c>
      <c r="I358" s="293" t="s">
        <v>5059</v>
      </c>
      <c r="J358" s="293" t="s">
        <v>933</v>
      </c>
      <c r="K358" s="293" t="s">
        <v>2554</v>
      </c>
      <c r="L358" s="191"/>
      <c r="M358" s="191"/>
      <c r="N358" s="191"/>
      <c r="O358" s="191"/>
      <c r="P358" s="191"/>
    </row>
    <row r="359" spans="1:16" ht="25.5" x14ac:dyDescent="0.2">
      <c r="A359" s="182"/>
      <c r="B359" s="293" t="s">
        <v>2555</v>
      </c>
      <c r="C359" s="291" t="s">
        <v>73</v>
      </c>
      <c r="D359" s="291" t="s">
        <v>2556</v>
      </c>
      <c r="E359" s="291" t="s">
        <v>956</v>
      </c>
      <c r="F359" s="292" t="s">
        <v>49</v>
      </c>
      <c r="G359" s="293" t="s">
        <v>2463</v>
      </c>
      <c r="H359" s="293" t="s">
        <v>5060</v>
      </c>
      <c r="I359" s="293" t="s">
        <v>5061</v>
      </c>
      <c r="J359" s="293" t="s">
        <v>933</v>
      </c>
      <c r="K359" s="293" t="s">
        <v>2557</v>
      </c>
      <c r="L359" s="191"/>
      <c r="M359" s="191"/>
      <c r="N359" s="191"/>
      <c r="O359" s="191"/>
      <c r="P359" s="191"/>
    </row>
    <row r="360" spans="1:16" ht="25.5" x14ac:dyDescent="0.2">
      <c r="A360" s="182"/>
      <c r="B360" s="293" t="s">
        <v>785</v>
      </c>
      <c r="C360" s="291" t="s">
        <v>47</v>
      </c>
      <c r="D360" s="291" t="s">
        <v>786</v>
      </c>
      <c r="E360" s="291" t="s">
        <v>3976</v>
      </c>
      <c r="F360" s="292" t="s">
        <v>49</v>
      </c>
      <c r="G360" s="293" t="s">
        <v>2419</v>
      </c>
      <c r="H360" s="293" t="s">
        <v>5062</v>
      </c>
      <c r="I360" s="293" t="s">
        <v>5063</v>
      </c>
      <c r="J360" s="293" t="s">
        <v>933</v>
      </c>
      <c r="K360" s="293" t="s">
        <v>2557</v>
      </c>
      <c r="L360" s="191"/>
      <c r="M360" s="191"/>
      <c r="N360" s="191"/>
      <c r="O360" s="191"/>
      <c r="P360" s="191"/>
    </row>
    <row r="361" spans="1:16" ht="25.5" x14ac:dyDescent="0.2">
      <c r="A361" s="182"/>
      <c r="B361" s="293" t="s">
        <v>3425</v>
      </c>
      <c r="C361" s="291" t="s">
        <v>73</v>
      </c>
      <c r="D361" s="291" t="s">
        <v>3426</v>
      </c>
      <c r="E361" s="291" t="s">
        <v>952</v>
      </c>
      <c r="F361" s="292" t="s">
        <v>49</v>
      </c>
      <c r="G361" s="293" t="s">
        <v>2426</v>
      </c>
      <c r="H361" s="293" t="s">
        <v>5064</v>
      </c>
      <c r="I361" s="293" t="s">
        <v>5064</v>
      </c>
      <c r="J361" s="293" t="s">
        <v>933</v>
      </c>
      <c r="K361" s="293" t="s">
        <v>2558</v>
      </c>
      <c r="L361" s="191"/>
      <c r="M361" s="191"/>
      <c r="N361" s="191"/>
      <c r="O361" s="191"/>
      <c r="P361" s="191"/>
    </row>
    <row r="362" spans="1:16" ht="38.25" x14ac:dyDescent="0.2">
      <c r="A362" s="182"/>
      <c r="B362" s="293" t="s">
        <v>3025</v>
      </c>
      <c r="C362" s="291" t="s">
        <v>47</v>
      </c>
      <c r="D362" s="291" t="s">
        <v>3026</v>
      </c>
      <c r="E362" s="291" t="s">
        <v>3978</v>
      </c>
      <c r="F362" s="292" t="s">
        <v>49</v>
      </c>
      <c r="G362" s="293" t="s">
        <v>2419</v>
      </c>
      <c r="H362" s="293" t="s">
        <v>5065</v>
      </c>
      <c r="I362" s="293" t="s">
        <v>5066</v>
      </c>
      <c r="J362" s="293" t="s">
        <v>933</v>
      </c>
      <c r="K362" s="293" t="s">
        <v>2558</v>
      </c>
      <c r="L362" s="191"/>
      <c r="M362" s="191"/>
      <c r="N362" s="191"/>
      <c r="O362" s="191"/>
      <c r="P362" s="191"/>
    </row>
    <row r="363" spans="1:16" ht="25.5" x14ac:dyDescent="0.2">
      <c r="A363" s="182"/>
      <c r="B363" s="293" t="s">
        <v>3417</v>
      </c>
      <c r="C363" s="291" t="s">
        <v>47</v>
      </c>
      <c r="D363" s="291" t="s">
        <v>3418</v>
      </c>
      <c r="E363" s="291" t="s">
        <v>4020</v>
      </c>
      <c r="F363" s="292" t="s">
        <v>83</v>
      </c>
      <c r="G363" s="293" t="s">
        <v>2419</v>
      </c>
      <c r="H363" s="293" t="s">
        <v>5067</v>
      </c>
      <c r="I363" s="293" t="s">
        <v>5068</v>
      </c>
      <c r="J363" s="293" t="s">
        <v>933</v>
      </c>
      <c r="K363" s="293" t="s">
        <v>2560</v>
      </c>
      <c r="L363" s="191"/>
      <c r="M363" s="191"/>
      <c r="N363" s="191"/>
      <c r="O363" s="191"/>
      <c r="P363" s="191"/>
    </row>
    <row r="364" spans="1:16" ht="25.5" x14ac:dyDescent="0.2">
      <c r="A364" s="182"/>
      <c r="B364" s="293" t="s">
        <v>562</v>
      </c>
      <c r="C364" s="291" t="s">
        <v>47</v>
      </c>
      <c r="D364" s="291" t="s">
        <v>563</v>
      </c>
      <c r="E364" s="291" t="s">
        <v>4019</v>
      </c>
      <c r="F364" s="292" t="s">
        <v>49</v>
      </c>
      <c r="G364" s="293" t="s">
        <v>2412</v>
      </c>
      <c r="H364" s="293" t="s">
        <v>5069</v>
      </c>
      <c r="I364" s="293" t="s">
        <v>5070</v>
      </c>
      <c r="J364" s="293" t="s">
        <v>933</v>
      </c>
      <c r="K364" s="293" t="s">
        <v>2560</v>
      </c>
      <c r="L364" s="191"/>
      <c r="M364" s="191"/>
      <c r="N364" s="191"/>
      <c r="O364" s="191"/>
      <c r="P364" s="191"/>
    </row>
    <row r="365" spans="1:16" ht="38.25" x14ac:dyDescent="0.2">
      <c r="A365" s="182"/>
      <c r="B365" s="293" t="s">
        <v>3519</v>
      </c>
      <c r="C365" s="291" t="s">
        <v>73</v>
      </c>
      <c r="D365" s="291" t="s">
        <v>3520</v>
      </c>
      <c r="E365" s="291" t="s">
        <v>978</v>
      </c>
      <c r="F365" s="292" t="s">
        <v>49</v>
      </c>
      <c r="G365" s="293" t="s">
        <v>2419</v>
      </c>
      <c r="H365" s="293" t="s">
        <v>5071</v>
      </c>
      <c r="I365" s="293" t="s">
        <v>5047</v>
      </c>
      <c r="J365" s="293" t="s">
        <v>933</v>
      </c>
      <c r="K365" s="293" t="s">
        <v>2560</v>
      </c>
      <c r="L365" s="191"/>
      <c r="M365" s="191"/>
      <c r="N365" s="191"/>
      <c r="O365" s="191"/>
      <c r="P365" s="191"/>
    </row>
    <row r="366" spans="1:16" ht="25.5" x14ac:dyDescent="0.2">
      <c r="A366" s="182"/>
      <c r="B366" s="293" t="s">
        <v>470</v>
      </c>
      <c r="C366" s="291" t="s">
        <v>47</v>
      </c>
      <c r="D366" s="291" t="s">
        <v>471</v>
      </c>
      <c r="E366" s="291" t="s">
        <v>4020</v>
      </c>
      <c r="F366" s="292" t="s">
        <v>83</v>
      </c>
      <c r="G366" s="293" t="s">
        <v>2426</v>
      </c>
      <c r="H366" s="293" t="s">
        <v>5072</v>
      </c>
      <c r="I366" s="293" t="s">
        <v>5072</v>
      </c>
      <c r="J366" s="293" t="s">
        <v>933</v>
      </c>
      <c r="K366" s="293" t="s">
        <v>2561</v>
      </c>
      <c r="L366" s="191"/>
      <c r="M366" s="191"/>
      <c r="N366" s="191"/>
      <c r="O366" s="191"/>
      <c r="P366" s="191"/>
    </row>
    <row r="367" spans="1:16" ht="38.25" x14ac:dyDescent="0.2">
      <c r="A367" s="182"/>
      <c r="B367" s="293" t="s">
        <v>3023</v>
      </c>
      <c r="C367" s="291" t="s">
        <v>47</v>
      </c>
      <c r="D367" s="291" t="s">
        <v>3024</v>
      </c>
      <c r="E367" s="291" t="s">
        <v>3978</v>
      </c>
      <c r="F367" s="292" t="s">
        <v>49</v>
      </c>
      <c r="G367" s="293" t="s">
        <v>2426</v>
      </c>
      <c r="H367" s="293" t="s">
        <v>5073</v>
      </c>
      <c r="I367" s="293" t="s">
        <v>5073</v>
      </c>
      <c r="J367" s="293" t="s">
        <v>933</v>
      </c>
      <c r="K367" s="293" t="s">
        <v>2561</v>
      </c>
      <c r="L367" s="191"/>
      <c r="M367" s="191"/>
      <c r="N367" s="191"/>
      <c r="O367" s="191"/>
      <c r="P367" s="191"/>
    </row>
    <row r="368" spans="1:16" ht="25.5" x14ac:dyDescent="0.2">
      <c r="A368" s="182"/>
      <c r="B368" s="293" t="s">
        <v>3001</v>
      </c>
      <c r="C368" s="291" t="s">
        <v>47</v>
      </c>
      <c r="D368" s="291" t="s">
        <v>3002</v>
      </c>
      <c r="E368" s="291" t="s">
        <v>4016</v>
      </c>
      <c r="F368" s="292" t="s">
        <v>49</v>
      </c>
      <c r="G368" s="293" t="s">
        <v>2419</v>
      </c>
      <c r="H368" s="293" t="s">
        <v>5074</v>
      </c>
      <c r="I368" s="293" t="s">
        <v>5075</v>
      </c>
      <c r="J368" s="293" t="s">
        <v>933</v>
      </c>
      <c r="K368" s="293" t="s">
        <v>2561</v>
      </c>
      <c r="L368" s="191"/>
      <c r="M368" s="191"/>
      <c r="N368" s="191"/>
      <c r="O368" s="191"/>
      <c r="P368" s="191"/>
    </row>
    <row r="369" spans="1:16" ht="38.25" x14ac:dyDescent="0.2">
      <c r="A369" s="182"/>
      <c r="B369" s="293" t="s">
        <v>3479</v>
      </c>
      <c r="C369" s="291" t="s">
        <v>47</v>
      </c>
      <c r="D369" s="291" t="s">
        <v>3480</v>
      </c>
      <c r="E369" s="291" t="s">
        <v>3977</v>
      </c>
      <c r="F369" s="292" t="s">
        <v>49</v>
      </c>
      <c r="G369" s="293" t="s">
        <v>2426</v>
      </c>
      <c r="H369" s="293" t="s">
        <v>5076</v>
      </c>
      <c r="I369" s="293" t="s">
        <v>5076</v>
      </c>
      <c r="J369" s="293" t="s">
        <v>933</v>
      </c>
      <c r="K369" s="293" t="s">
        <v>2562</v>
      </c>
      <c r="L369" s="191"/>
      <c r="M369" s="191"/>
      <c r="N369" s="191"/>
      <c r="O369" s="191"/>
      <c r="P369" s="191"/>
    </row>
    <row r="370" spans="1:16" ht="38.25" x14ac:dyDescent="0.2">
      <c r="A370" s="182"/>
      <c r="B370" s="293" t="s">
        <v>721</v>
      </c>
      <c r="C370" s="291" t="s">
        <v>47</v>
      </c>
      <c r="D370" s="291" t="s">
        <v>722</v>
      </c>
      <c r="E370" s="291" t="s">
        <v>3978</v>
      </c>
      <c r="F370" s="292" t="s">
        <v>49</v>
      </c>
      <c r="G370" s="293" t="s">
        <v>2419</v>
      </c>
      <c r="H370" s="293" t="s">
        <v>5077</v>
      </c>
      <c r="I370" s="293" t="s">
        <v>5076</v>
      </c>
      <c r="J370" s="293" t="s">
        <v>933</v>
      </c>
      <c r="K370" s="293" t="s">
        <v>2562</v>
      </c>
      <c r="L370" s="191"/>
      <c r="M370" s="191"/>
      <c r="N370" s="191"/>
      <c r="O370" s="191"/>
      <c r="P370" s="191"/>
    </row>
    <row r="371" spans="1:16" ht="25.5" x14ac:dyDescent="0.2">
      <c r="A371" s="182"/>
      <c r="B371" s="293" t="s">
        <v>525</v>
      </c>
      <c r="C371" s="291" t="s">
        <v>47</v>
      </c>
      <c r="D371" s="291" t="s">
        <v>526</v>
      </c>
      <c r="E371" s="291" t="s">
        <v>4018</v>
      </c>
      <c r="F371" s="292" t="s">
        <v>49</v>
      </c>
      <c r="G371" s="293" t="s">
        <v>2412</v>
      </c>
      <c r="H371" s="293" t="s">
        <v>5078</v>
      </c>
      <c r="I371" s="293" t="s">
        <v>5079</v>
      </c>
      <c r="J371" s="293" t="s">
        <v>933</v>
      </c>
      <c r="K371" s="293" t="s">
        <v>2562</v>
      </c>
      <c r="L371" s="191"/>
      <c r="M371" s="191"/>
      <c r="N371" s="191"/>
      <c r="O371" s="191"/>
      <c r="P371" s="191"/>
    </row>
    <row r="372" spans="1:16" ht="38.25" x14ac:dyDescent="0.2">
      <c r="A372" s="182"/>
      <c r="B372" s="293" t="s">
        <v>3461</v>
      </c>
      <c r="C372" s="291" t="s">
        <v>47</v>
      </c>
      <c r="D372" s="291" t="s">
        <v>3462</v>
      </c>
      <c r="E372" s="291" t="s">
        <v>3978</v>
      </c>
      <c r="F372" s="292" t="s">
        <v>49</v>
      </c>
      <c r="G372" s="293" t="s">
        <v>2426</v>
      </c>
      <c r="H372" s="293" t="s">
        <v>5080</v>
      </c>
      <c r="I372" s="293" t="s">
        <v>5080</v>
      </c>
      <c r="J372" s="293" t="s">
        <v>933</v>
      </c>
      <c r="K372" s="293" t="s">
        <v>2562</v>
      </c>
      <c r="L372" s="191"/>
      <c r="M372" s="191"/>
      <c r="N372" s="191"/>
      <c r="O372" s="191"/>
      <c r="P372" s="191"/>
    </row>
    <row r="373" spans="1:16" ht="25.5" x14ac:dyDescent="0.2">
      <c r="A373" s="182"/>
      <c r="B373" s="293" t="s">
        <v>2569</v>
      </c>
      <c r="C373" s="291" t="s">
        <v>73</v>
      </c>
      <c r="D373" s="291" t="s">
        <v>781</v>
      </c>
      <c r="E373" s="291" t="s">
        <v>1065</v>
      </c>
      <c r="F373" s="292" t="s">
        <v>83</v>
      </c>
      <c r="G373" s="293" t="s">
        <v>2426</v>
      </c>
      <c r="H373" s="293" t="s">
        <v>4496</v>
      </c>
      <c r="I373" s="293" t="s">
        <v>4496</v>
      </c>
      <c r="J373" s="293" t="s">
        <v>933</v>
      </c>
      <c r="K373" s="293" t="s">
        <v>2563</v>
      </c>
      <c r="L373" s="191"/>
      <c r="M373" s="191"/>
      <c r="N373" s="191"/>
      <c r="O373" s="191"/>
      <c r="P373" s="191"/>
    </row>
    <row r="374" spans="1:16" ht="38.25" x14ac:dyDescent="0.2">
      <c r="A374" s="182"/>
      <c r="B374" s="293" t="s">
        <v>3232</v>
      </c>
      <c r="C374" s="291" t="s">
        <v>47</v>
      </c>
      <c r="D374" s="291" t="s">
        <v>3233</v>
      </c>
      <c r="E374" s="291" t="s">
        <v>3978</v>
      </c>
      <c r="F374" s="292" t="s">
        <v>49</v>
      </c>
      <c r="G374" s="293" t="s">
        <v>2426</v>
      </c>
      <c r="H374" s="293" t="s">
        <v>5081</v>
      </c>
      <c r="I374" s="293" t="s">
        <v>5081</v>
      </c>
      <c r="J374" s="293" t="s">
        <v>933</v>
      </c>
      <c r="K374" s="293" t="s">
        <v>2563</v>
      </c>
      <c r="L374" s="191"/>
      <c r="M374" s="191"/>
      <c r="N374" s="191"/>
      <c r="O374" s="191"/>
      <c r="P374" s="191"/>
    </row>
    <row r="375" spans="1:16" ht="25.5" x14ac:dyDescent="0.2">
      <c r="A375" s="182"/>
      <c r="B375" s="293" t="s">
        <v>3211</v>
      </c>
      <c r="C375" s="291" t="s">
        <v>73</v>
      </c>
      <c r="D375" s="291" t="s">
        <v>3212</v>
      </c>
      <c r="E375" s="291" t="s">
        <v>952</v>
      </c>
      <c r="F375" s="292" t="s">
        <v>49</v>
      </c>
      <c r="G375" s="293" t="s">
        <v>2426</v>
      </c>
      <c r="H375" s="293" t="s">
        <v>5082</v>
      </c>
      <c r="I375" s="293" t="s">
        <v>5082</v>
      </c>
      <c r="J375" s="293" t="s">
        <v>933</v>
      </c>
      <c r="K375" s="293" t="s">
        <v>2563</v>
      </c>
      <c r="L375" s="191"/>
      <c r="M375" s="191"/>
      <c r="N375" s="191"/>
      <c r="O375" s="191"/>
      <c r="P375" s="191"/>
    </row>
    <row r="376" spans="1:16" ht="15.75" customHeight="1" x14ac:dyDescent="0.2">
      <c r="A376" s="191"/>
      <c r="B376" s="293" t="s">
        <v>2568</v>
      </c>
      <c r="C376" s="291" t="s">
        <v>73</v>
      </c>
      <c r="D376" s="291" t="s">
        <v>443</v>
      </c>
      <c r="E376" s="291" t="s">
        <v>952</v>
      </c>
      <c r="F376" s="292" t="s">
        <v>49</v>
      </c>
      <c r="G376" s="293" t="s">
        <v>2426</v>
      </c>
      <c r="H376" s="293" t="s">
        <v>4126</v>
      </c>
      <c r="I376" s="293" t="s">
        <v>4126</v>
      </c>
      <c r="J376" s="293" t="s">
        <v>933</v>
      </c>
      <c r="K376" s="293" t="s">
        <v>2565</v>
      </c>
      <c r="L376" s="191"/>
      <c r="M376" s="191"/>
      <c r="N376" s="191"/>
      <c r="O376" s="191"/>
      <c r="P376" s="191"/>
    </row>
    <row r="377" spans="1:16" ht="15.75" customHeight="1" x14ac:dyDescent="0.2">
      <c r="A377" s="191"/>
      <c r="B377" s="293" t="s">
        <v>3197</v>
      </c>
      <c r="C377" s="291" t="s">
        <v>47</v>
      </c>
      <c r="D377" s="291" t="s">
        <v>3198</v>
      </c>
      <c r="E377" s="291" t="s">
        <v>4019</v>
      </c>
      <c r="F377" s="292" t="s">
        <v>49</v>
      </c>
      <c r="G377" s="293" t="s">
        <v>2419</v>
      </c>
      <c r="H377" s="293" t="s">
        <v>5083</v>
      </c>
      <c r="I377" s="293" t="s">
        <v>5084</v>
      </c>
      <c r="J377" s="293" t="s">
        <v>933</v>
      </c>
      <c r="K377" s="293" t="s">
        <v>2565</v>
      </c>
      <c r="L377" s="191"/>
      <c r="M377" s="191"/>
      <c r="N377" s="191"/>
      <c r="O377" s="191"/>
      <c r="P377" s="191"/>
    </row>
    <row r="378" spans="1:16" ht="15.75" customHeight="1" x14ac:dyDescent="0.2">
      <c r="A378" s="191"/>
      <c r="B378" s="293" t="s">
        <v>445</v>
      </c>
      <c r="C378" s="291" t="s">
        <v>47</v>
      </c>
      <c r="D378" s="291" t="s">
        <v>446</v>
      </c>
      <c r="E378" s="291" t="s">
        <v>4016</v>
      </c>
      <c r="F378" s="292" t="s">
        <v>49</v>
      </c>
      <c r="G378" s="293" t="s">
        <v>2426</v>
      </c>
      <c r="H378" s="293" t="s">
        <v>5085</v>
      </c>
      <c r="I378" s="293" t="s">
        <v>5085</v>
      </c>
      <c r="J378" s="293" t="s">
        <v>933</v>
      </c>
      <c r="K378" s="293" t="s">
        <v>2565</v>
      </c>
      <c r="L378" s="191"/>
      <c r="M378" s="191"/>
      <c r="N378" s="191"/>
      <c r="O378" s="191"/>
      <c r="P378" s="191"/>
    </row>
    <row r="379" spans="1:16" ht="15.75" customHeight="1" x14ac:dyDescent="0.2">
      <c r="A379" s="191"/>
      <c r="B379" s="293" t="s">
        <v>99</v>
      </c>
      <c r="C379" s="291" t="s">
        <v>47</v>
      </c>
      <c r="D379" s="291" t="s">
        <v>100</v>
      </c>
      <c r="E379" s="291" t="s">
        <v>3992</v>
      </c>
      <c r="F379" s="292" t="s">
        <v>97</v>
      </c>
      <c r="G379" s="293" t="s">
        <v>3843</v>
      </c>
      <c r="H379" s="293" t="s">
        <v>5086</v>
      </c>
      <c r="I379" s="293" t="s">
        <v>5087</v>
      </c>
      <c r="J379" s="293" t="s">
        <v>933</v>
      </c>
      <c r="K379" s="293" t="s">
        <v>2565</v>
      </c>
      <c r="L379" s="191"/>
      <c r="M379" s="191"/>
      <c r="N379" s="191"/>
      <c r="O379" s="191"/>
      <c r="P379" s="191"/>
    </row>
    <row r="380" spans="1:16" ht="15.75" customHeight="1" x14ac:dyDescent="0.2">
      <c r="A380" s="191"/>
      <c r="B380" s="293" t="s">
        <v>607</v>
      </c>
      <c r="C380" s="291" t="s">
        <v>47</v>
      </c>
      <c r="D380" s="291" t="s">
        <v>2564</v>
      </c>
      <c r="E380" s="291" t="s">
        <v>4015</v>
      </c>
      <c r="F380" s="292" t="s">
        <v>49</v>
      </c>
      <c r="G380" s="293" t="s">
        <v>2463</v>
      </c>
      <c r="H380" s="293" t="s">
        <v>4340</v>
      </c>
      <c r="I380" s="293" t="s">
        <v>5088</v>
      </c>
      <c r="J380" s="293" t="s">
        <v>933</v>
      </c>
      <c r="K380" s="293" t="s">
        <v>2565</v>
      </c>
      <c r="L380" s="191"/>
      <c r="M380" s="191"/>
      <c r="N380" s="191"/>
      <c r="O380" s="191"/>
      <c r="P380" s="191"/>
    </row>
    <row r="381" spans="1:16" ht="15.75" customHeight="1" x14ac:dyDescent="0.2">
      <c r="A381" s="191"/>
      <c r="B381" s="293" t="s">
        <v>3463</v>
      </c>
      <c r="C381" s="291" t="s">
        <v>47</v>
      </c>
      <c r="D381" s="291" t="s">
        <v>3464</v>
      </c>
      <c r="E381" s="291" t="s">
        <v>3978</v>
      </c>
      <c r="F381" s="292" t="s">
        <v>49</v>
      </c>
      <c r="G381" s="293" t="s">
        <v>2426</v>
      </c>
      <c r="H381" s="293" t="s">
        <v>5089</v>
      </c>
      <c r="I381" s="293" t="s">
        <v>5089</v>
      </c>
      <c r="J381" s="293" t="s">
        <v>933</v>
      </c>
      <c r="K381" s="293" t="s">
        <v>2566</v>
      </c>
      <c r="L381" s="191"/>
      <c r="M381" s="191"/>
      <c r="N381" s="191"/>
      <c r="O381" s="191"/>
      <c r="P381" s="191"/>
    </row>
    <row r="382" spans="1:16" ht="15.75" customHeight="1" x14ac:dyDescent="0.2">
      <c r="A382" s="191"/>
      <c r="B382" s="293" t="s">
        <v>3495</v>
      </c>
      <c r="C382" s="291" t="s">
        <v>73</v>
      </c>
      <c r="D382" s="291" t="s">
        <v>3496</v>
      </c>
      <c r="E382" s="291" t="s">
        <v>978</v>
      </c>
      <c r="F382" s="292" t="s">
        <v>49</v>
      </c>
      <c r="G382" s="293" t="s">
        <v>2419</v>
      </c>
      <c r="H382" s="293" t="s">
        <v>5090</v>
      </c>
      <c r="I382" s="293" t="s">
        <v>5091</v>
      </c>
      <c r="J382" s="293" t="s">
        <v>933</v>
      </c>
      <c r="K382" s="293" t="s">
        <v>2566</v>
      </c>
      <c r="L382" s="191"/>
      <c r="M382" s="191"/>
      <c r="N382" s="191"/>
      <c r="O382" s="191"/>
      <c r="P382" s="191"/>
    </row>
    <row r="383" spans="1:16" ht="15.75" customHeight="1" x14ac:dyDescent="0.2">
      <c r="A383" s="191"/>
      <c r="B383" s="293" t="s">
        <v>3193</v>
      </c>
      <c r="C383" s="291" t="s">
        <v>47</v>
      </c>
      <c r="D383" s="291" t="s">
        <v>3194</v>
      </c>
      <c r="E383" s="291" t="s">
        <v>4016</v>
      </c>
      <c r="F383" s="292" t="s">
        <v>49</v>
      </c>
      <c r="G383" s="293" t="s">
        <v>2426</v>
      </c>
      <c r="H383" s="293" t="s">
        <v>5092</v>
      </c>
      <c r="I383" s="293" t="s">
        <v>5092</v>
      </c>
      <c r="J383" s="293" t="s">
        <v>933</v>
      </c>
      <c r="K383" s="293" t="s">
        <v>2566</v>
      </c>
      <c r="L383" s="191"/>
      <c r="M383" s="191"/>
      <c r="N383" s="191"/>
      <c r="O383" s="191"/>
      <c r="P383" s="191"/>
    </row>
    <row r="384" spans="1:16" ht="15.75" customHeight="1" x14ac:dyDescent="0.2">
      <c r="A384" s="191"/>
      <c r="B384" s="293" t="s">
        <v>3459</v>
      </c>
      <c r="C384" s="291" t="s">
        <v>73</v>
      </c>
      <c r="D384" s="291" t="s">
        <v>3460</v>
      </c>
      <c r="E384" s="291" t="s">
        <v>978</v>
      </c>
      <c r="F384" s="292" t="s">
        <v>49</v>
      </c>
      <c r="G384" s="293" t="s">
        <v>2426</v>
      </c>
      <c r="H384" s="293" t="s">
        <v>5093</v>
      </c>
      <c r="I384" s="293" t="s">
        <v>5093</v>
      </c>
      <c r="J384" s="293" t="s">
        <v>933</v>
      </c>
      <c r="K384" s="293" t="s">
        <v>2566</v>
      </c>
      <c r="L384" s="191"/>
      <c r="M384" s="191"/>
      <c r="N384" s="191"/>
      <c r="O384" s="191"/>
      <c r="P384" s="191"/>
    </row>
    <row r="385" spans="1:16" ht="15.75" customHeight="1" x14ac:dyDescent="0.2">
      <c r="A385" s="191"/>
      <c r="B385" s="293" t="s">
        <v>3525</v>
      </c>
      <c r="C385" s="291" t="s">
        <v>73</v>
      </c>
      <c r="D385" s="291" t="s">
        <v>3526</v>
      </c>
      <c r="E385" s="291" t="s">
        <v>978</v>
      </c>
      <c r="F385" s="292" t="s">
        <v>49</v>
      </c>
      <c r="G385" s="293" t="s">
        <v>2419</v>
      </c>
      <c r="H385" s="293" t="s">
        <v>5094</v>
      </c>
      <c r="I385" s="293" t="s">
        <v>5095</v>
      </c>
      <c r="J385" s="293" t="s">
        <v>933</v>
      </c>
      <c r="K385" s="293" t="s">
        <v>2567</v>
      </c>
      <c r="L385" s="191"/>
      <c r="M385" s="191"/>
      <c r="N385" s="191"/>
      <c r="O385" s="191"/>
      <c r="P385" s="191"/>
    </row>
    <row r="386" spans="1:16" ht="15.75" customHeight="1" x14ac:dyDescent="0.2">
      <c r="A386" s="191"/>
      <c r="B386" s="293" t="s">
        <v>3230</v>
      </c>
      <c r="C386" s="291" t="s">
        <v>47</v>
      </c>
      <c r="D386" s="291" t="s">
        <v>3231</v>
      </c>
      <c r="E386" s="291" t="s">
        <v>3978</v>
      </c>
      <c r="F386" s="292" t="s">
        <v>49</v>
      </c>
      <c r="G386" s="293" t="s">
        <v>2426</v>
      </c>
      <c r="H386" s="293" t="s">
        <v>5096</v>
      </c>
      <c r="I386" s="293" t="s">
        <v>5096</v>
      </c>
      <c r="J386" s="293" t="s">
        <v>933</v>
      </c>
      <c r="K386" s="293" t="s">
        <v>2567</v>
      </c>
      <c r="L386" s="191"/>
      <c r="M386" s="191"/>
      <c r="N386" s="191"/>
      <c r="O386" s="191"/>
      <c r="P386" s="191"/>
    </row>
    <row r="387" spans="1:16" ht="15.75" customHeight="1" x14ac:dyDescent="0.2">
      <c r="A387" s="191"/>
      <c r="B387" s="293" t="s">
        <v>3439</v>
      </c>
      <c r="C387" s="291" t="s">
        <v>47</v>
      </c>
      <c r="D387" s="291" t="s">
        <v>3440</v>
      </c>
      <c r="E387" s="291" t="s">
        <v>4019</v>
      </c>
      <c r="F387" s="292" t="s">
        <v>49</v>
      </c>
      <c r="G387" s="293" t="s">
        <v>2419</v>
      </c>
      <c r="H387" s="293" t="s">
        <v>5097</v>
      </c>
      <c r="I387" s="293" t="s">
        <v>5098</v>
      </c>
      <c r="J387" s="293" t="s">
        <v>933</v>
      </c>
      <c r="K387" s="293" t="s">
        <v>2567</v>
      </c>
      <c r="L387" s="191"/>
      <c r="M387" s="191"/>
      <c r="N387" s="191"/>
      <c r="O387" s="191"/>
      <c r="P387" s="191"/>
    </row>
    <row r="388" spans="1:16" ht="15.75" customHeight="1" x14ac:dyDescent="0.2">
      <c r="A388" s="191"/>
      <c r="B388" s="293" t="s">
        <v>3033</v>
      </c>
      <c r="C388" s="291" t="s">
        <v>47</v>
      </c>
      <c r="D388" s="291" t="s">
        <v>3034</v>
      </c>
      <c r="E388" s="291" t="s">
        <v>3977</v>
      </c>
      <c r="F388" s="292" t="s">
        <v>49</v>
      </c>
      <c r="G388" s="293" t="s">
        <v>2426</v>
      </c>
      <c r="H388" s="293" t="s">
        <v>4685</v>
      </c>
      <c r="I388" s="293" t="s">
        <v>4685</v>
      </c>
      <c r="J388" s="293" t="s">
        <v>933</v>
      </c>
      <c r="K388" s="293" t="s">
        <v>2567</v>
      </c>
      <c r="L388" s="191"/>
      <c r="M388" s="191"/>
      <c r="N388" s="191"/>
      <c r="O388" s="191"/>
      <c r="P388" s="191"/>
    </row>
    <row r="389" spans="1:16" ht="15.75" customHeight="1" x14ac:dyDescent="0.2">
      <c r="A389" s="191"/>
      <c r="B389" s="293" t="s">
        <v>3527</v>
      </c>
      <c r="C389" s="291" t="s">
        <v>73</v>
      </c>
      <c r="D389" s="291" t="s">
        <v>3528</v>
      </c>
      <c r="E389" s="291" t="s">
        <v>978</v>
      </c>
      <c r="F389" s="292" t="s">
        <v>49</v>
      </c>
      <c r="G389" s="293" t="s">
        <v>2419</v>
      </c>
      <c r="H389" s="293" t="s">
        <v>5099</v>
      </c>
      <c r="I389" s="293" t="s">
        <v>5100</v>
      </c>
      <c r="J389" s="293" t="s">
        <v>933</v>
      </c>
      <c r="K389" s="293" t="s">
        <v>2567</v>
      </c>
      <c r="L389" s="191"/>
      <c r="M389" s="191"/>
      <c r="N389" s="191"/>
      <c r="O389" s="191"/>
      <c r="P389" s="191"/>
    </row>
    <row r="390" spans="1:16" ht="15.75" customHeight="1" x14ac:dyDescent="0.2">
      <c r="A390" s="191"/>
      <c r="B390" s="293" t="s">
        <v>3007</v>
      </c>
      <c r="C390" s="291" t="s">
        <v>47</v>
      </c>
      <c r="D390" s="291" t="s">
        <v>3008</v>
      </c>
      <c r="E390" s="291" t="s">
        <v>4019</v>
      </c>
      <c r="F390" s="292" t="s">
        <v>49</v>
      </c>
      <c r="G390" s="293" t="s">
        <v>2426</v>
      </c>
      <c r="H390" s="293" t="s">
        <v>5101</v>
      </c>
      <c r="I390" s="293" t="s">
        <v>5101</v>
      </c>
      <c r="J390" s="293" t="s">
        <v>933</v>
      </c>
      <c r="K390" s="293" t="s">
        <v>2567</v>
      </c>
      <c r="L390" s="191"/>
      <c r="M390" s="191"/>
      <c r="N390" s="191"/>
      <c r="O390" s="191"/>
      <c r="P390" s="191"/>
    </row>
    <row r="391" spans="1:16" ht="15.75" customHeight="1" x14ac:dyDescent="0.2">
      <c r="A391" s="191"/>
      <c r="B391" s="293" t="s">
        <v>3419</v>
      </c>
      <c r="C391" s="291" t="s">
        <v>47</v>
      </c>
      <c r="D391" s="291" t="s">
        <v>3420</v>
      </c>
      <c r="E391" s="291" t="s">
        <v>4018</v>
      </c>
      <c r="F391" s="292" t="s">
        <v>49</v>
      </c>
      <c r="G391" s="293" t="s">
        <v>2419</v>
      </c>
      <c r="H391" s="293" t="s">
        <v>5102</v>
      </c>
      <c r="I391" s="293" t="s">
        <v>5103</v>
      </c>
      <c r="J391" s="293" t="s">
        <v>933</v>
      </c>
      <c r="K391" s="293" t="s">
        <v>2570</v>
      </c>
      <c r="L391" s="191"/>
      <c r="M391" s="191"/>
      <c r="N391" s="191"/>
      <c r="O391" s="191"/>
      <c r="P391" s="191"/>
    </row>
    <row r="392" spans="1:16" ht="15.75" customHeight="1" x14ac:dyDescent="0.2">
      <c r="A392" s="191"/>
      <c r="B392" s="293" t="s">
        <v>449</v>
      </c>
      <c r="C392" s="291" t="s">
        <v>47</v>
      </c>
      <c r="D392" s="291" t="s">
        <v>2572</v>
      </c>
      <c r="E392" s="291" t="s">
        <v>4017</v>
      </c>
      <c r="F392" s="292" t="s">
        <v>49</v>
      </c>
      <c r="G392" s="293" t="s">
        <v>2426</v>
      </c>
      <c r="H392" s="293" t="s">
        <v>5104</v>
      </c>
      <c r="I392" s="293" t="s">
        <v>5104</v>
      </c>
      <c r="J392" s="293" t="s">
        <v>933</v>
      </c>
      <c r="K392" s="293" t="s">
        <v>2570</v>
      </c>
      <c r="L392" s="191"/>
      <c r="M392" s="191"/>
      <c r="N392" s="191"/>
      <c r="O392" s="191"/>
      <c r="P392" s="191"/>
    </row>
    <row r="393" spans="1:16" ht="15.75" customHeight="1" x14ac:dyDescent="0.2">
      <c r="A393" s="191"/>
      <c r="B393" s="293" t="s">
        <v>3443</v>
      </c>
      <c r="C393" s="291" t="s">
        <v>47</v>
      </c>
      <c r="D393" s="291" t="s">
        <v>3444</v>
      </c>
      <c r="E393" s="291" t="s">
        <v>3986</v>
      </c>
      <c r="F393" s="292" t="s">
        <v>60</v>
      </c>
      <c r="G393" s="293" t="s">
        <v>3949</v>
      </c>
      <c r="H393" s="293" t="s">
        <v>5105</v>
      </c>
      <c r="I393" s="293" t="s">
        <v>5106</v>
      </c>
      <c r="J393" s="293" t="s">
        <v>933</v>
      </c>
      <c r="K393" s="293" t="s">
        <v>2570</v>
      </c>
      <c r="L393" s="191"/>
      <c r="M393" s="191"/>
      <c r="N393" s="191"/>
      <c r="O393" s="191"/>
      <c r="P393" s="191"/>
    </row>
    <row r="394" spans="1:16" ht="15.75" customHeight="1" x14ac:dyDescent="0.2">
      <c r="A394" s="191"/>
      <c r="B394" s="293" t="s">
        <v>578</v>
      </c>
      <c r="C394" s="291" t="s">
        <v>47</v>
      </c>
      <c r="D394" s="291" t="s">
        <v>579</v>
      </c>
      <c r="E394" s="291" t="s">
        <v>4019</v>
      </c>
      <c r="F394" s="292" t="s">
        <v>49</v>
      </c>
      <c r="G394" s="293" t="s">
        <v>2426</v>
      </c>
      <c r="H394" s="293" t="s">
        <v>5107</v>
      </c>
      <c r="I394" s="293" t="s">
        <v>5107</v>
      </c>
      <c r="J394" s="293" t="s">
        <v>933</v>
      </c>
      <c r="K394" s="293" t="s">
        <v>2570</v>
      </c>
      <c r="L394" s="191"/>
      <c r="M394" s="191"/>
      <c r="N394" s="191"/>
      <c r="O394" s="191"/>
      <c r="P394" s="191"/>
    </row>
    <row r="395" spans="1:16" ht="15.75" customHeight="1" x14ac:dyDescent="0.2">
      <c r="A395" s="191"/>
      <c r="B395" s="293" t="s">
        <v>498</v>
      </c>
      <c r="C395" s="291" t="s">
        <v>47</v>
      </c>
      <c r="D395" s="291" t="s">
        <v>499</v>
      </c>
      <c r="E395" s="291" t="s">
        <v>4018</v>
      </c>
      <c r="F395" s="292" t="s">
        <v>49</v>
      </c>
      <c r="G395" s="293" t="s">
        <v>2426</v>
      </c>
      <c r="H395" s="293" t="s">
        <v>4112</v>
      </c>
      <c r="I395" s="293" t="s">
        <v>4112</v>
      </c>
      <c r="J395" s="293" t="s">
        <v>933</v>
      </c>
      <c r="K395" s="293" t="s">
        <v>2570</v>
      </c>
      <c r="L395" s="191"/>
      <c r="M395" s="191"/>
      <c r="N395" s="191"/>
      <c r="O395" s="191"/>
      <c r="P395" s="191"/>
    </row>
    <row r="396" spans="1:16" ht="15.75" customHeight="1" x14ac:dyDescent="0.2">
      <c r="A396" s="191"/>
      <c r="B396" s="293" t="s">
        <v>451</v>
      </c>
      <c r="C396" s="291" t="s">
        <v>47</v>
      </c>
      <c r="D396" s="291" t="s">
        <v>2571</v>
      </c>
      <c r="E396" s="291" t="s">
        <v>4017</v>
      </c>
      <c r="F396" s="292" t="s">
        <v>49</v>
      </c>
      <c r="G396" s="293" t="s">
        <v>2463</v>
      </c>
      <c r="H396" s="293" t="s">
        <v>5108</v>
      </c>
      <c r="I396" s="293" t="s">
        <v>5109</v>
      </c>
      <c r="J396" s="293" t="s">
        <v>933</v>
      </c>
      <c r="K396" s="293" t="s">
        <v>2570</v>
      </c>
      <c r="L396" s="191"/>
      <c r="M396" s="191"/>
      <c r="N396" s="191"/>
      <c r="O396" s="191"/>
      <c r="P396" s="191"/>
    </row>
    <row r="397" spans="1:16" ht="15.75" customHeight="1" x14ac:dyDescent="0.2">
      <c r="A397" s="191"/>
      <c r="B397" s="293" t="s">
        <v>2601</v>
      </c>
      <c r="C397" s="291" t="s">
        <v>73</v>
      </c>
      <c r="D397" s="291" t="s">
        <v>642</v>
      </c>
      <c r="E397" s="291" t="s">
        <v>1065</v>
      </c>
      <c r="F397" s="292" t="s">
        <v>49</v>
      </c>
      <c r="G397" s="293" t="s">
        <v>2419</v>
      </c>
      <c r="H397" s="293" t="s">
        <v>5110</v>
      </c>
      <c r="I397" s="293" t="s">
        <v>5111</v>
      </c>
      <c r="J397" s="293" t="s">
        <v>933</v>
      </c>
      <c r="K397" s="293" t="s">
        <v>2570</v>
      </c>
      <c r="L397" s="191"/>
      <c r="M397" s="191"/>
      <c r="N397" s="191"/>
      <c r="O397" s="191"/>
      <c r="P397" s="191"/>
    </row>
    <row r="398" spans="1:16" ht="15.75" customHeight="1" x14ac:dyDescent="0.2">
      <c r="A398" s="191"/>
      <c r="B398" s="293" t="s">
        <v>485</v>
      </c>
      <c r="C398" s="291" t="s">
        <v>47</v>
      </c>
      <c r="D398" s="291" t="s">
        <v>486</v>
      </c>
      <c r="E398" s="291" t="s">
        <v>4018</v>
      </c>
      <c r="F398" s="292" t="s">
        <v>49</v>
      </c>
      <c r="G398" s="293" t="s">
        <v>2463</v>
      </c>
      <c r="H398" s="293" t="s">
        <v>5112</v>
      </c>
      <c r="I398" s="293" t="s">
        <v>5113</v>
      </c>
      <c r="J398" s="293" t="s">
        <v>933</v>
      </c>
      <c r="K398" s="293" t="s">
        <v>2570</v>
      </c>
      <c r="L398" s="191"/>
      <c r="M398" s="191"/>
      <c r="N398" s="191"/>
      <c r="O398" s="191"/>
      <c r="P398" s="191"/>
    </row>
    <row r="399" spans="1:16" ht="15.75" customHeight="1" x14ac:dyDescent="0.2">
      <c r="A399" s="191"/>
      <c r="B399" s="293" t="s">
        <v>665</v>
      </c>
      <c r="C399" s="291" t="s">
        <v>47</v>
      </c>
      <c r="D399" s="291" t="s">
        <v>666</v>
      </c>
      <c r="E399" s="291" t="s">
        <v>3978</v>
      </c>
      <c r="F399" s="292" t="s">
        <v>49</v>
      </c>
      <c r="G399" s="293" t="s">
        <v>2426</v>
      </c>
      <c r="H399" s="293" t="s">
        <v>5114</v>
      </c>
      <c r="I399" s="293" t="s">
        <v>5114</v>
      </c>
      <c r="J399" s="293" t="s">
        <v>933</v>
      </c>
      <c r="K399" s="293" t="s">
        <v>1031</v>
      </c>
      <c r="L399" s="191"/>
      <c r="M399" s="191"/>
      <c r="N399" s="191"/>
      <c r="O399" s="191"/>
      <c r="P399" s="191"/>
    </row>
    <row r="400" spans="1:16" ht="15.75" customHeight="1" x14ac:dyDescent="0.2">
      <c r="A400" s="191"/>
      <c r="B400" s="293" t="s">
        <v>3201</v>
      </c>
      <c r="C400" s="291" t="s">
        <v>47</v>
      </c>
      <c r="D400" s="291" t="s">
        <v>3202</v>
      </c>
      <c r="E400" s="291" t="s">
        <v>4021</v>
      </c>
      <c r="F400" s="292" t="s">
        <v>49</v>
      </c>
      <c r="G400" s="293" t="s">
        <v>2419</v>
      </c>
      <c r="H400" s="293" t="s">
        <v>4144</v>
      </c>
      <c r="I400" s="293" t="s">
        <v>5115</v>
      </c>
      <c r="J400" s="293" t="s">
        <v>933</v>
      </c>
      <c r="K400" s="293" t="s">
        <v>1031</v>
      </c>
      <c r="L400" s="191"/>
      <c r="M400" s="191"/>
      <c r="N400" s="191"/>
      <c r="O400" s="191"/>
      <c r="P400" s="191"/>
    </row>
    <row r="401" spans="1:16" ht="15.75" customHeight="1" x14ac:dyDescent="0.2">
      <c r="A401" s="191"/>
      <c r="B401" s="293" t="s">
        <v>513</v>
      </c>
      <c r="C401" s="291" t="s">
        <v>47</v>
      </c>
      <c r="D401" s="291" t="s">
        <v>514</v>
      </c>
      <c r="E401" s="291" t="s">
        <v>4018</v>
      </c>
      <c r="F401" s="292" t="s">
        <v>49</v>
      </c>
      <c r="G401" s="293" t="s">
        <v>2426</v>
      </c>
      <c r="H401" s="293" t="s">
        <v>5116</v>
      </c>
      <c r="I401" s="293" t="s">
        <v>5116</v>
      </c>
      <c r="J401" s="293" t="s">
        <v>933</v>
      </c>
      <c r="K401" s="293" t="s">
        <v>1031</v>
      </c>
      <c r="L401" s="191"/>
      <c r="M401" s="191"/>
      <c r="N401" s="191"/>
      <c r="O401" s="191"/>
      <c r="P401" s="191"/>
    </row>
    <row r="402" spans="1:16" ht="15.75" customHeight="1" x14ac:dyDescent="0.2">
      <c r="A402" s="191"/>
      <c r="B402" s="293" t="s">
        <v>581</v>
      </c>
      <c r="C402" s="291" t="s">
        <v>47</v>
      </c>
      <c r="D402" s="291" t="s">
        <v>582</v>
      </c>
      <c r="E402" s="291" t="s">
        <v>4027</v>
      </c>
      <c r="F402" s="292" t="s">
        <v>49</v>
      </c>
      <c r="G402" s="293" t="s">
        <v>2426</v>
      </c>
      <c r="H402" s="293" t="s">
        <v>5117</v>
      </c>
      <c r="I402" s="293" t="s">
        <v>5117</v>
      </c>
      <c r="J402" s="293" t="s">
        <v>933</v>
      </c>
      <c r="K402" s="293" t="s">
        <v>1031</v>
      </c>
      <c r="L402" s="191"/>
      <c r="M402" s="191"/>
      <c r="N402" s="191"/>
      <c r="O402" s="191"/>
      <c r="P402" s="191"/>
    </row>
    <row r="403" spans="1:16" ht="15.75" customHeight="1" x14ac:dyDescent="0.2">
      <c r="A403" s="191"/>
      <c r="B403" s="293" t="s">
        <v>3003</v>
      </c>
      <c r="C403" s="291" t="s">
        <v>47</v>
      </c>
      <c r="D403" s="291" t="s">
        <v>3004</v>
      </c>
      <c r="E403" s="291" t="s">
        <v>4018</v>
      </c>
      <c r="F403" s="292" t="s">
        <v>49</v>
      </c>
      <c r="G403" s="293" t="s">
        <v>2419</v>
      </c>
      <c r="H403" s="293" t="s">
        <v>5118</v>
      </c>
      <c r="I403" s="293" t="s">
        <v>5119</v>
      </c>
      <c r="J403" s="293" t="s">
        <v>933</v>
      </c>
      <c r="K403" s="293" t="s">
        <v>1031</v>
      </c>
      <c r="L403" s="191"/>
      <c r="M403" s="191"/>
      <c r="N403" s="191"/>
      <c r="O403" s="191"/>
      <c r="P403" s="191"/>
    </row>
    <row r="404" spans="1:16" ht="15.75" customHeight="1" x14ac:dyDescent="0.2">
      <c r="A404" s="191"/>
      <c r="B404" s="293" t="s">
        <v>479</v>
      </c>
      <c r="C404" s="291" t="s">
        <v>47</v>
      </c>
      <c r="D404" s="291" t="s">
        <v>480</v>
      </c>
      <c r="E404" s="291" t="s">
        <v>4018</v>
      </c>
      <c r="F404" s="292" t="s">
        <v>49</v>
      </c>
      <c r="G404" s="293" t="s">
        <v>2426</v>
      </c>
      <c r="H404" s="293" t="s">
        <v>5120</v>
      </c>
      <c r="I404" s="293" t="s">
        <v>5120</v>
      </c>
      <c r="J404" s="293" t="s">
        <v>933</v>
      </c>
      <c r="K404" s="293" t="s">
        <v>1031</v>
      </c>
      <c r="L404" s="191"/>
      <c r="M404" s="191"/>
      <c r="N404" s="191"/>
      <c r="O404" s="191"/>
      <c r="P404" s="191"/>
    </row>
    <row r="405" spans="1:16" ht="15.75" customHeight="1" x14ac:dyDescent="0.2">
      <c r="A405" s="191"/>
      <c r="B405" s="293" t="s">
        <v>3475</v>
      </c>
      <c r="C405" s="291" t="s">
        <v>47</v>
      </c>
      <c r="D405" s="291" t="s">
        <v>3476</v>
      </c>
      <c r="E405" s="291" t="s">
        <v>3977</v>
      </c>
      <c r="F405" s="292" t="s">
        <v>49</v>
      </c>
      <c r="G405" s="293" t="s">
        <v>2426</v>
      </c>
      <c r="H405" s="293" t="s">
        <v>5121</v>
      </c>
      <c r="I405" s="293" t="s">
        <v>5121</v>
      </c>
      <c r="J405" s="293" t="s">
        <v>933</v>
      </c>
      <c r="K405" s="293" t="s">
        <v>1031</v>
      </c>
      <c r="L405" s="191"/>
      <c r="M405" s="191"/>
      <c r="N405" s="191"/>
      <c r="O405" s="191"/>
      <c r="P405" s="191"/>
    </row>
    <row r="406" spans="1:16" ht="15.75" customHeight="1" x14ac:dyDescent="0.2">
      <c r="A406" s="191"/>
      <c r="B406" s="293" t="s">
        <v>3013</v>
      </c>
      <c r="C406" s="291" t="s">
        <v>47</v>
      </c>
      <c r="D406" s="291" t="s">
        <v>3014</v>
      </c>
      <c r="E406" s="291" t="s">
        <v>4018</v>
      </c>
      <c r="F406" s="292" t="s">
        <v>49</v>
      </c>
      <c r="G406" s="293" t="s">
        <v>2426</v>
      </c>
      <c r="H406" s="293" t="s">
        <v>5122</v>
      </c>
      <c r="I406" s="293" t="s">
        <v>5122</v>
      </c>
      <c r="J406" s="293" t="s">
        <v>933</v>
      </c>
      <c r="K406" s="293" t="s">
        <v>1031</v>
      </c>
      <c r="L406" s="191"/>
      <c r="M406" s="191"/>
      <c r="N406" s="191"/>
      <c r="O406" s="191"/>
      <c r="P406" s="191"/>
    </row>
    <row r="407" spans="1:16" ht="15.75" customHeight="1" x14ac:dyDescent="0.2">
      <c r="A407" s="191"/>
      <c r="B407" s="293" t="s">
        <v>482</v>
      </c>
      <c r="C407" s="291" t="s">
        <v>47</v>
      </c>
      <c r="D407" s="291" t="s">
        <v>483</v>
      </c>
      <c r="E407" s="291" t="s">
        <v>4018</v>
      </c>
      <c r="F407" s="292" t="s">
        <v>49</v>
      </c>
      <c r="G407" s="293" t="s">
        <v>2426</v>
      </c>
      <c r="H407" s="293" t="s">
        <v>5123</v>
      </c>
      <c r="I407" s="293" t="s">
        <v>5123</v>
      </c>
      <c r="J407" s="293" t="s">
        <v>933</v>
      </c>
      <c r="K407" s="293" t="s">
        <v>1031</v>
      </c>
      <c r="L407" s="191"/>
      <c r="M407" s="191"/>
      <c r="N407" s="191"/>
      <c r="O407" s="191"/>
      <c r="P407" s="191"/>
    </row>
    <row r="408" spans="1:16" ht="15.75" customHeight="1" x14ac:dyDescent="0.2">
      <c r="A408" s="191"/>
      <c r="B408" s="293" t="s">
        <v>2573</v>
      </c>
      <c r="C408" s="291" t="s">
        <v>73</v>
      </c>
      <c r="D408" s="291" t="s">
        <v>2574</v>
      </c>
      <c r="E408" s="291" t="s">
        <v>1065</v>
      </c>
      <c r="F408" s="292" t="s">
        <v>49</v>
      </c>
      <c r="G408" s="293" t="s">
        <v>2426</v>
      </c>
      <c r="H408" s="293" t="s">
        <v>4107</v>
      </c>
      <c r="I408" s="293" t="s">
        <v>4107</v>
      </c>
      <c r="J408" s="293" t="s">
        <v>933</v>
      </c>
      <c r="K408" s="293" t="s">
        <v>1031</v>
      </c>
      <c r="L408" s="191"/>
      <c r="M408" s="191"/>
      <c r="N408" s="191"/>
      <c r="O408" s="191"/>
      <c r="P408" s="191"/>
    </row>
    <row r="409" spans="1:16" ht="15.75" customHeight="1" x14ac:dyDescent="0.2">
      <c r="A409" s="191"/>
      <c r="B409" s="293" t="s">
        <v>3199</v>
      </c>
      <c r="C409" s="291" t="s">
        <v>47</v>
      </c>
      <c r="D409" s="291" t="s">
        <v>3200</v>
      </c>
      <c r="E409" s="291" t="s">
        <v>4018</v>
      </c>
      <c r="F409" s="292" t="s">
        <v>83</v>
      </c>
      <c r="G409" s="293" t="s">
        <v>3949</v>
      </c>
      <c r="H409" s="293" t="s">
        <v>5124</v>
      </c>
      <c r="I409" s="293" t="s">
        <v>5125</v>
      </c>
      <c r="J409" s="293" t="s">
        <v>933</v>
      </c>
      <c r="K409" s="293" t="s">
        <v>1031</v>
      </c>
      <c r="L409" s="191"/>
      <c r="M409" s="191"/>
      <c r="N409" s="191"/>
      <c r="O409" s="191"/>
      <c r="P409" s="191"/>
    </row>
    <row r="410" spans="1:16" ht="15.75" customHeight="1" x14ac:dyDescent="0.2">
      <c r="A410" s="191"/>
      <c r="B410" s="288"/>
      <c r="C410" s="288"/>
      <c r="D410" s="288"/>
      <c r="E410" s="288"/>
      <c r="F410" s="288"/>
      <c r="G410" s="288"/>
      <c r="H410" s="288"/>
      <c r="I410" s="288"/>
      <c r="J410" s="288"/>
      <c r="K410" s="288"/>
      <c r="L410" s="191"/>
      <c r="M410" s="191"/>
      <c r="N410" s="191"/>
      <c r="O410" s="191"/>
      <c r="P410" s="191"/>
    </row>
    <row r="411" spans="1:16" ht="15.75" customHeight="1" x14ac:dyDescent="0.2">
      <c r="A411" s="191"/>
      <c r="B411" s="400"/>
      <c r="C411" s="400"/>
      <c r="D411" s="400"/>
      <c r="E411" s="266"/>
      <c r="F411" s="264"/>
      <c r="G411" s="401" t="s">
        <v>912</v>
      </c>
      <c r="H411" s="400"/>
      <c r="I411" s="402">
        <v>3060578.96</v>
      </c>
      <c r="J411" s="400"/>
      <c r="K411" s="400"/>
      <c r="L411" s="191"/>
      <c r="M411" s="191"/>
      <c r="N411" s="191"/>
      <c r="O411" s="191"/>
      <c r="P411" s="191"/>
    </row>
    <row r="412" spans="1:16" ht="15.75" customHeight="1" x14ac:dyDescent="0.2">
      <c r="A412" s="191"/>
      <c r="B412" s="400"/>
      <c r="C412" s="400"/>
      <c r="D412" s="400"/>
      <c r="E412" s="266"/>
      <c r="F412" s="264"/>
      <c r="G412" s="401" t="s">
        <v>913</v>
      </c>
      <c r="H412" s="400"/>
      <c r="I412" s="402">
        <v>632368.29</v>
      </c>
      <c r="J412" s="400"/>
      <c r="K412" s="400"/>
      <c r="L412" s="191"/>
      <c r="M412" s="191"/>
      <c r="N412" s="191"/>
      <c r="O412" s="191"/>
      <c r="P412" s="191"/>
    </row>
    <row r="413" spans="1:16" ht="15.75" customHeight="1" x14ac:dyDescent="0.2">
      <c r="A413" s="191"/>
      <c r="B413" s="400"/>
      <c r="C413" s="400"/>
      <c r="D413" s="400"/>
      <c r="E413" s="266"/>
      <c r="F413" s="264"/>
      <c r="G413" s="401" t="s">
        <v>914</v>
      </c>
      <c r="H413" s="400"/>
      <c r="I413" s="402">
        <v>3692947.25</v>
      </c>
      <c r="J413" s="400"/>
      <c r="K413" s="400"/>
      <c r="L413" s="191"/>
      <c r="M413" s="191"/>
      <c r="N413" s="191"/>
      <c r="O413" s="191"/>
      <c r="P413" s="191"/>
    </row>
    <row r="414" spans="1:16" ht="15.75" customHeight="1" x14ac:dyDescent="0.2">
      <c r="A414" s="191"/>
      <c r="B414" s="191"/>
      <c r="C414" s="203"/>
      <c r="D414" s="191"/>
      <c r="E414" s="191"/>
      <c r="F414" s="191"/>
      <c r="G414" s="191"/>
      <c r="H414" s="191"/>
      <c r="I414" s="191"/>
      <c r="J414" s="191"/>
      <c r="K414" s="191"/>
      <c r="L414" s="191"/>
      <c r="M414" s="191"/>
      <c r="N414" s="191"/>
      <c r="O414" s="191"/>
      <c r="P414" s="191"/>
    </row>
    <row r="415" spans="1:16" ht="15.75" customHeight="1" x14ac:dyDescent="0.2">
      <c r="A415" s="191"/>
      <c r="B415" s="191"/>
      <c r="C415" s="203"/>
      <c r="D415" s="191"/>
      <c r="E415" s="191"/>
      <c r="F415" s="191"/>
      <c r="G415" s="191"/>
      <c r="H415" s="191"/>
      <c r="I415" s="191"/>
      <c r="J415" s="191"/>
      <c r="K415" s="191"/>
      <c r="L415" s="191"/>
      <c r="M415" s="191"/>
      <c r="N415" s="191"/>
      <c r="O415" s="191"/>
      <c r="P415" s="191"/>
    </row>
    <row r="416" spans="1:16" ht="15.75" customHeight="1" x14ac:dyDescent="0.2">
      <c r="A416" s="191"/>
      <c r="B416" s="191"/>
      <c r="C416" s="203"/>
      <c r="D416" s="191"/>
      <c r="E416" s="191"/>
      <c r="F416" s="191"/>
      <c r="G416" s="191"/>
      <c r="H416" s="191"/>
      <c r="I416" s="191"/>
      <c r="J416" s="191"/>
      <c r="K416" s="191"/>
      <c r="L416" s="191"/>
      <c r="M416" s="191"/>
      <c r="N416" s="191"/>
      <c r="O416" s="191"/>
      <c r="P416" s="191"/>
    </row>
    <row r="417" spans="1:16" ht="15.75" customHeight="1" x14ac:dyDescent="0.2">
      <c r="A417" s="191"/>
      <c r="B417" s="191"/>
      <c r="C417" s="203"/>
      <c r="D417" s="191"/>
      <c r="E417" s="191"/>
      <c r="F417" s="191"/>
      <c r="G417" s="191"/>
      <c r="H417" s="191"/>
      <c r="I417" s="191"/>
      <c r="J417" s="191"/>
      <c r="K417" s="191"/>
      <c r="L417" s="191"/>
      <c r="M417" s="191"/>
      <c r="N417" s="191"/>
      <c r="O417" s="191"/>
      <c r="P417" s="191"/>
    </row>
    <row r="418" spans="1:16" ht="15.75" customHeight="1" x14ac:dyDescent="0.2">
      <c r="A418" s="191"/>
      <c r="B418" s="191"/>
      <c r="C418" s="203"/>
      <c r="D418" s="191"/>
      <c r="E418" s="191"/>
      <c r="F418" s="191"/>
      <c r="G418" s="191"/>
      <c r="H418" s="191"/>
      <c r="I418" s="191"/>
      <c r="J418" s="191"/>
      <c r="K418" s="191"/>
      <c r="L418" s="191"/>
      <c r="M418" s="191"/>
      <c r="N418" s="191"/>
      <c r="O418" s="191"/>
      <c r="P418" s="191"/>
    </row>
    <row r="419" spans="1:16" ht="15.75" customHeight="1" x14ac:dyDescent="0.2">
      <c r="A419" s="191"/>
      <c r="B419" s="191"/>
      <c r="C419" s="203"/>
      <c r="D419" s="191"/>
      <c r="E419" s="191"/>
      <c r="F419" s="191"/>
      <c r="G419" s="191"/>
      <c r="H419" s="191"/>
      <c r="I419" s="191"/>
      <c r="J419" s="191"/>
      <c r="K419" s="191"/>
      <c r="L419" s="191"/>
      <c r="M419" s="191"/>
      <c r="N419" s="191"/>
      <c r="O419" s="191"/>
      <c r="P419" s="191"/>
    </row>
    <row r="420" spans="1:16" ht="15.75" customHeight="1" x14ac:dyDescent="0.2">
      <c r="A420" s="191"/>
      <c r="B420" s="191"/>
      <c r="C420" s="203"/>
      <c r="D420" s="191"/>
      <c r="E420" s="191"/>
      <c r="F420" s="191"/>
      <c r="G420" s="191"/>
      <c r="H420" s="191"/>
      <c r="I420" s="191"/>
      <c r="J420" s="191"/>
      <c r="K420" s="191"/>
      <c r="L420" s="191"/>
      <c r="M420" s="191"/>
      <c r="N420" s="191"/>
      <c r="O420" s="191"/>
      <c r="P420" s="191"/>
    </row>
    <row r="421" spans="1:16" ht="15.75" customHeight="1" x14ac:dyDescent="0.2">
      <c r="A421" s="191"/>
      <c r="B421" s="191"/>
      <c r="C421" s="203"/>
      <c r="D421" s="191"/>
      <c r="E421" s="191"/>
      <c r="F421" s="191"/>
      <c r="G421" s="191"/>
      <c r="H421" s="191"/>
      <c r="I421" s="191"/>
      <c r="J421" s="191"/>
      <c r="K421" s="191"/>
      <c r="L421" s="191"/>
      <c r="M421" s="191"/>
      <c r="N421" s="191"/>
      <c r="O421" s="191"/>
      <c r="P421" s="191"/>
    </row>
    <row r="422" spans="1:16" ht="15.75" customHeight="1" x14ac:dyDescent="0.2">
      <c r="A422" s="191"/>
      <c r="B422" s="191"/>
      <c r="C422" s="203"/>
      <c r="D422" s="191"/>
      <c r="E422" s="191"/>
      <c r="F422" s="191"/>
      <c r="G422" s="191"/>
      <c r="H422" s="191"/>
      <c r="I422" s="191"/>
      <c r="J422" s="191"/>
      <c r="K422" s="191"/>
      <c r="L422" s="191"/>
      <c r="M422" s="191"/>
      <c r="N422" s="191"/>
      <c r="O422" s="191"/>
      <c r="P422" s="191"/>
    </row>
    <row r="423" spans="1:16" ht="15.75" customHeight="1" x14ac:dyDescent="0.2">
      <c r="A423" s="191"/>
      <c r="B423" s="191"/>
      <c r="C423" s="203"/>
      <c r="D423" s="191"/>
      <c r="E423" s="191"/>
      <c r="F423" s="191"/>
      <c r="G423" s="191"/>
      <c r="H423" s="191"/>
      <c r="I423" s="191"/>
      <c r="J423" s="191"/>
      <c r="K423" s="191"/>
      <c r="L423" s="191"/>
      <c r="M423" s="191"/>
      <c r="N423" s="191"/>
      <c r="O423" s="191"/>
      <c r="P423" s="191"/>
    </row>
    <row r="424" spans="1:16" ht="15.75" customHeight="1" x14ac:dyDescent="0.2">
      <c r="A424" s="191"/>
      <c r="B424" s="191"/>
      <c r="C424" s="203"/>
      <c r="D424" s="191"/>
      <c r="E424" s="191"/>
      <c r="F424" s="191"/>
      <c r="G424" s="191"/>
      <c r="H424" s="191"/>
      <c r="I424" s="191"/>
      <c r="J424" s="191"/>
      <c r="K424" s="191"/>
      <c r="L424" s="191"/>
      <c r="M424" s="191"/>
      <c r="N424" s="191"/>
      <c r="O424" s="191"/>
      <c r="P424" s="191"/>
    </row>
    <row r="425" spans="1:16" ht="15.75" customHeight="1" x14ac:dyDescent="0.2">
      <c r="A425" s="191"/>
      <c r="B425" s="191"/>
      <c r="C425" s="203"/>
      <c r="D425" s="191"/>
      <c r="E425" s="191"/>
      <c r="F425" s="191"/>
      <c r="G425" s="191"/>
      <c r="H425" s="191"/>
      <c r="I425" s="191"/>
      <c r="J425" s="191"/>
      <c r="K425" s="191"/>
      <c r="L425" s="191"/>
      <c r="M425" s="191"/>
      <c r="N425" s="191"/>
      <c r="O425" s="191"/>
      <c r="P425" s="191"/>
    </row>
    <row r="426" spans="1:16" ht="15.75" customHeight="1" x14ac:dyDescent="0.2">
      <c r="A426" s="191"/>
      <c r="B426" s="191"/>
      <c r="C426" s="203"/>
      <c r="D426" s="191"/>
      <c r="E426" s="191"/>
      <c r="F426" s="191"/>
      <c r="G426" s="191"/>
      <c r="H426" s="191"/>
      <c r="I426" s="191"/>
      <c r="J426" s="191"/>
      <c r="K426" s="191"/>
      <c r="L426" s="191"/>
      <c r="M426" s="191"/>
      <c r="N426" s="191"/>
      <c r="O426" s="191"/>
      <c r="P426" s="191"/>
    </row>
    <row r="427" spans="1:16" ht="15.75" customHeight="1" x14ac:dyDescent="0.2">
      <c r="A427" s="191"/>
      <c r="B427" s="191"/>
      <c r="C427" s="203"/>
      <c r="D427" s="191"/>
      <c r="E427" s="191"/>
      <c r="F427" s="191"/>
      <c r="G427" s="191"/>
      <c r="H427" s="191"/>
      <c r="I427" s="191"/>
      <c r="J427" s="191"/>
      <c r="K427" s="191"/>
      <c r="L427" s="191"/>
      <c r="M427" s="191"/>
      <c r="N427" s="191"/>
      <c r="O427" s="191"/>
      <c r="P427" s="191"/>
    </row>
    <row r="428" spans="1:16" ht="15.75" customHeight="1" x14ac:dyDescent="0.2">
      <c r="A428" s="191"/>
      <c r="B428" s="191"/>
      <c r="C428" s="203"/>
      <c r="D428" s="191"/>
      <c r="E428" s="191"/>
      <c r="F428" s="191"/>
      <c r="G428" s="191"/>
      <c r="H428" s="191"/>
      <c r="I428" s="191"/>
      <c r="J428" s="191"/>
      <c r="K428" s="191"/>
      <c r="L428" s="191"/>
      <c r="M428" s="191"/>
      <c r="N428" s="191"/>
      <c r="O428" s="191"/>
      <c r="P428" s="191"/>
    </row>
    <row r="429" spans="1:16" ht="15.75" customHeight="1" x14ac:dyDescent="0.2">
      <c r="A429" s="191"/>
      <c r="B429" s="191"/>
      <c r="C429" s="203"/>
      <c r="D429" s="191"/>
      <c r="E429" s="191"/>
      <c r="F429" s="191"/>
      <c r="G429" s="191"/>
      <c r="H429" s="191"/>
      <c r="I429" s="191"/>
      <c r="J429" s="191"/>
      <c r="K429" s="191"/>
      <c r="L429" s="191"/>
      <c r="M429" s="191"/>
      <c r="N429" s="191"/>
      <c r="O429" s="191"/>
      <c r="P429" s="191"/>
    </row>
    <row r="430" spans="1:16" ht="15.75" customHeight="1" x14ac:dyDescent="0.2">
      <c r="A430" s="191"/>
      <c r="B430" s="191"/>
      <c r="C430" s="203"/>
      <c r="D430" s="191"/>
      <c r="E430" s="191"/>
      <c r="F430" s="191"/>
      <c r="G430" s="191"/>
      <c r="H430" s="191"/>
      <c r="I430" s="191"/>
      <c r="J430" s="191"/>
      <c r="K430" s="191"/>
      <c r="L430" s="191"/>
      <c r="M430" s="191"/>
      <c r="N430" s="191"/>
      <c r="O430" s="191"/>
      <c r="P430" s="191"/>
    </row>
    <row r="431" spans="1:16" ht="15.75" customHeight="1" x14ac:dyDescent="0.2">
      <c r="A431" s="191"/>
      <c r="B431" s="191"/>
      <c r="C431" s="203"/>
      <c r="D431" s="191"/>
      <c r="E431" s="191"/>
      <c r="F431" s="191"/>
      <c r="G431" s="191"/>
      <c r="H431" s="191"/>
      <c r="I431" s="191"/>
      <c r="J431" s="191"/>
      <c r="K431" s="191"/>
      <c r="L431" s="191"/>
      <c r="M431" s="191"/>
      <c r="N431" s="191"/>
      <c r="O431" s="191"/>
      <c r="P431" s="191"/>
    </row>
    <row r="432" spans="1:16" ht="15.75" customHeight="1" x14ac:dyDescent="0.2">
      <c r="A432" s="191"/>
      <c r="B432" s="191"/>
      <c r="C432" s="203"/>
      <c r="D432" s="191"/>
      <c r="E432" s="191"/>
      <c r="F432" s="191"/>
      <c r="G432" s="191"/>
      <c r="H432" s="191"/>
      <c r="I432" s="191"/>
      <c r="J432" s="191"/>
      <c r="K432" s="191"/>
      <c r="L432" s="191"/>
      <c r="M432" s="191"/>
      <c r="N432" s="191"/>
      <c r="O432" s="191"/>
      <c r="P432" s="191"/>
    </row>
    <row r="433" spans="1:16" ht="15.75" customHeight="1" x14ac:dyDescent="0.2">
      <c r="A433" s="191"/>
      <c r="B433" s="191"/>
      <c r="C433" s="203"/>
      <c r="D433" s="191"/>
      <c r="E433" s="191"/>
      <c r="F433" s="191"/>
      <c r="G433" s="191"/>
      <c r="H433" s="191"/>
      <c r="I433" s="191"/>
      <c r="J433" s="191"/>
      <c r="K433" s="191"/>
      <c r="L433" s="191"/>
      <c r="M433" s="191"/>
      <c r="N433" s="191"/>
      <c r="O433" s="191"/>
      <c r="P433" s="191"/>
    </row>
    <row r="434" spans="1:16" ht="15.75" customHeight="1" x14ac:dyDescent="0.2">
      <c r="A434" s="191"/>
      <c r="B434" s="191"/>
      <c r="C434" s="203"/>
      <c r="D434" s="191"/>
      <c r="E434" s="191"/>
      <c r="F434" s="191"/>
      <c r="G434" s="191"/>
      <c r="H434" s="191"/>
      <c r="I434" s="191"/>
      <c r="J434" s="191"/>
      <c r="K434" s="191"/>
      <c r="L434" s="191"/>
      <c r="M434" s="191"/>
      <c r="N434" s="191"/>
      <c r="O434" s="191"/>
      <c r="P434" s="191"/>
    </row>
    <row r="435" spans="1:16" ht="15.75" customHeight="1" x14ac:dyDescent="0.2">
      <c r="A435" s="191"/>
      <c r="B435" s="191"/>
      <c r="C435" s="203"/>
      <c r="D435" s="191"/>
      <c r="E435" s="191"/>
      <c r="F435" s="191"/>
      <c r="G435" s="191"/>
      <c r="H435" s="191"/>
      <c r="I435" s="191"/>
      <c r="J435" s="191"/>
      <c r="K435" s="191"/>
      <c r="L435" s="191"/>
      <c r="M435" s="191"/>
      <c r="N435" s="191"/>
      <c r="O435" s="191"/>
      <c r="P435" s="191"/>
    </row>
    <row r="436" spans="1:16" ht="15.75" customHeight="1" x14ac:dyDescent="0.2">
      <c r="A436" s="191"/>
      <c r="B436" s="191"/>
      <c r="C436" s="203"/>
      <c r="D436" s="191"/>
      <c r="E436" s="191"/>
      <c r="F436" s="191"/>
      <c r="G436" s="191"/>
      <c r="H436" s="191"/>
      <c r="I436" s="191"/>
      <c r="J436" s="191"/>
      <c r="K436" s="191"/>
      <c r="L436" s="191"/>
      <c r="M436" s="191"/>
      <c r="N436" s="191"/>
      <c r="O436" s="191"/>
      <c r="P436" s="191"/>
    </row>
    <row r="437" spans="1:16" ht="15.75" customHeight="1" x14ac:dyDescent="0.2">
      <c r="A437" s="191"/>
      <c r="B437" s="191"/>
      <c r="C437" s="203"/>
      <c r="D437" s="191"/>
      <c r="E437" s="191"/>
      <c r="F437" s="191"/>
      <c r="G437" s="191"/>
      <c r="H437" s="191"/>
      <c r="I437" s="191"/>
      <c r="J437" s="191"/>
      <c r="K437" s="191"/>
      <c r="L437" s="191"/>
      <c r="M437" s="191"/>
      <c r="N437" s="191"/>
      <c r="O437" s="191"/>
      <c r="P437" s="191"/>
    </row>
    <row r="438" spans="1:16" ht="15.75" customHeight="1" x14ac:dyDescent="0.2">
      <c r="A438" s="191"/>
      <c r="B438" s="191"/>
      <c r="C438" s="203"/>
      <c r="D438" s="191"/>
      <c r="E438" s="191"/>
      <c r="F438" s="191"/>
      <c r="G438" s="191"/>
      <c r="H438" s="191"/>
      <c r="I438" s="191"/>
      <c r="J438" s="191"/>
      <c r="K438" s="191"/>
      <c r="L438" s="191"/>
      <c r="M438" s="191"/>
      <c r="N438" s="191"/>
      <c r="O438" s="191"/>
      <c r="P438" s="191"/>
    </row>
    <row r="439" spans="1:16" ht="15.75" customHeight="1" x14ac:dyDescent="0.2">
      <c r="A439" s="191"/>
      <c r="B439" s="191"/>
      <c r="C439" s="203"/>
      <c r="D439" s="191"/>
      <c r="E439" s="191"/>
      <c r="F439" s="191"/>
      <c r="G439" s="191"/>
      <c r="H439" s="191"/>
      <c r="I439" s="191"/>
      <c r="J439" s="191"/>
      <c r="K439" s="191"/>
      <c r="L439" s="191"/>
      <c r="M439" s="191"/>
      <c r="N439" s="191"/>
      <c r="O439" s="191"/>
      <c r="P439" s="191"/>
    </row>
    <row r="440" spans="1:16" ht="15.75" customHeight="1" x14ac:dyDescent="0.2">
      <c r="A440" s="191"/>
      <c r="B440" s="191"/>
      <c r="C440" s="203"/>
      <c r="D440" s="191"/>
      <c r="E440" s="191"/>
      <c r="F440" s="191"/>
      <c r="G440" s="191"/>
      <c r="H440" s="191"/>
      <c r="I440" s="191"/>
      <c r="J440" s="191"/>
      <c r="K440" s="191"/>
      <c r="L440" s="191"/>
      <c r="M440" s="191"/>
      <c r="N440" s="191"/>
      <c r="O440" s="191"/>
      <c r="P440" s="191"/>
    </row>
    <row r="441" spans="1:16" ht="15.75" customHeight="1" x14ac:dyDescent="0.2">
      <c r="A441" s="191"/>
      <c r="B441" s="191"/>
      <c r="C441" s="203"/>
      <c r="D441" s="191"/>
      <c r="E441" s="191"/>
      <c r="F441" s="191"/>
      <c r="G441" s="191"/>
      <c r="H441" s="191"/>
      <c r="I441" s="191"/>
      <c r="J441" s="191"/>
      <c r="K441" s="191"/>
      <c r="L441" s="191"/>
      <c r="M441" s="191"/>
      <c r="N441" s="191"/>
      <c r="O441" s="191"/>
      <c r="P441" s="191"/>
    </row>
    <row r="442" spans="1:16" ht="15.75" customHeight="1" x14ac:dyDescent="0.2">
      <c r="A442" s="191"/>
      <c r="B442" s="191"/>
      <c r="C442" s="203"/>
      <c r="D442" s="191"/>
      <c r="E442" s="191"/>
      <c r="F442" s="191"/>
      <c r="G442" s="191"/>
      <c r="H442" s="191"/>
      <c r="I442" s="191"/>
      <c r="J442" s="191"/>
      <c r="K442" s="191"/>
      <c r="L442" s="191"/>
      <c r="M442" s="191"/>
      <c r="N442" s="191"/>
      <c r="O442" s="191"/>
      <c r="P442" s="191"/>
    </row>
    <row r="443" spans="1:16" ht="15.75" customHeight="1" x14ac:dyDescent="0.2">
      <c r="A443" s="191"/>
      <c r="B443" s="191"/>
      <c r="C443" s="203"/>
      <c r="D443" s="191"/>
      <c r="E443" s="191"/>
      <c r="F443" s="191"/>
      <c r="G443" s="191"/>
      <c r="H443" s="191"/>
      <c r="I443" s="191"/>
      <c r="J443" s="191"/>
      <c r="K443" s="191"/>
      <c r="L443" s="191"/>
      <c r="M443" s="191"/>
      <c r="N443" s="191"/>
      <c r="O443" s="191"/>
      <c r="P443" s="191"/>
    </row>
    <row r="444" spans="1:16" ht="15.75" customHeight="1" x14ac:dyDescent="0.2">
      <c r="A444" s="191"/>
      <c r="B444" s="191"/>
      <c r="C444" s="203"/>
      <c r="D444" s="191"/>
      <c r="E444" s="191"/>
      <c r="F444" s="191"/>
      <c r="G444" s="191"/>
      <c r="H444" s="191"/>
      <c r="I444" s="191"/>
      <c r="J444" s="191"/>
      <c r="K444" s="191"/>
      <c r="L444" s="191"/>
      <c r="M444" s="191"/>
      <c r="N444" s="191"/>
      <c r="O444" s="191"/>
      <c r="P444" s="191"/>
    </row>
    <row r="445" spans="1:16" ht="15.75" customHeight="1" x14ac:dyDescent="0.2">
      <c r="A445" s="191"/>
      <c r="B445" s="191"/>
      <c r="C445" s="203"/>
      <c r="D445" s="191"/>
      <c r="E445" s="191"/>
      <c r="F445" s="191"/>
      <c r="G445" s="191"/>
      <c r="H445" s="191"/>
      <c r="I445" s="191"/>
      <c r="J445" s="191"/>
      <c r="K445" s="191"/>
      <c r="L445" s="191"/>
      <c r="M445" s="191"/>
      <c r="N445" s="191"/>
      <c r="O445" s="191"/>
      <c r="P445" s="191"/>
    </row>
    <row r="446" spans="1:16" ht="15.75" customHeight="1" x14ac:dyDescent="0.2">
      <c r="A446" s="191"/>
      <c r="B446" s="191"/>
      <c r="C446" s="203"/>
      <c r="D446" s="191"/>
      <c r="E446" s="191"/>
      <c r="F446" s="191"/>
      <c r="G446" s="191"/>
      <c r="H446" s="191"/>
      <c r="I446" s="191"/>
      <c r="J446" s="191"/>
      <c r="K446" s="191"/>
      <c r="L446" s="191"/>
      <c r="M446" s="191"/>
      <c r="N446" s="191"/>
      <c r="O446" s="191"/>
      <c r="P446" s="191"/>
    </row>
    <row r="447" spans="1:16" ht="15.75" customHeight="1" x14ac:dyDescent="0.2">
      <c r="A447" s="191"/>
      <c r="B447" s="191"/>
      <c r="C447" s="203"/>
      <c r="D447" s="191"/>
      <c r="E447" s="191"/>
      <c r="F447" s="191"/>
      <c r="G447" s="191"/>
      <c r="H447" s="191"/>
      <c r="I447" s="191"/>
      <c r="J447" s="191"/>
      <c r="K447" s="191"/>
      <c r="L447" s="191"/>
      <c r="M447" s="191"/>
      <c r="N447" s="191"/>
      <c r="O447" s="191"/>
      <c r="P447" s="191"/>
    </row>
    <row r="448" spans="1:16" ht="15.75" customHeight="1" x14ac:dyDescent="0.2">
      <c r="A448" s="191"/>
      <c r="B448" s="191"/>
      <c r="C448" s="203"/>
      <c r="D448" s="191"/>
      <c r="E448" s="191"/>
      <c r="F448" s="191"/>
      <c r="G448" s="191"/>
      <c r="H448" s="191"/>
      <c r="I448" s="191"/>
      <c r="J448" s="191"/>
      <c r="K448" s="191"/>
      <c r="L448" s="191"/>
      <c r="M448" s="191"/>
      <c r="N448" s="191"/>
      <c r="O448" s="191"/>
      <c r="P448" s="191"/>
    </row>
    <row r="449" spans="1:16" ht="15.75" customHeight="1" x14ac:dyDescent="0.2">
      <c r="A449" s="191"/>
      <c r="B449" s="191"/>
      <c r="C449" s="203"/>
      <c r="D449" s="191"/>
      <c r="E449" s="191"/>
      <c r="F449" s="191"/>
      <c r="G449" s="191"/>
      <c r="H449" s="191"/>
      <c r="I449" s="191"/>
      <c r="J449" s="191"/>
      <c r="K449" s="191"/>
      <c r="L449" s="191"/>
      <c r="M449" s="191"/>
      <c r="N449" s="191"/>
      <c r="O449" s="191"/>
      <c r="P449" s="191"/>
    </row>
    <row r="450" spans="1:16" ht="15.75" customHeight="1" x14ac:dyDescent="0.2">
      <c r="A450" s="191"/>
      <c r="B450" s="191"/>
      <c r="C450" s="203"/>
      <c r="D450" s="191"/>
      <c r="E450" s="191"/>
      <c r="F450" s="191"/>
      <c r="G450" s="191"/>
      <c r="H450" s="191"/>
      <c r="I450" s="191"/>
      <c r="J450" s="191"/>
      <c r="K450" s="191"/>
      <c r="L450" s="191"/>
      <c r="M450" s="191"/>
      <c r="N450" s="191"/>
      <c r="O450" s="191"/>
      <c r="P450" s="191"/>
    </row>
    <row r="451" spans="1:16" ht="15.75" customHeight="1" x14ac:dyDescent="0.2">
      <c r="A451" s="191"/>
      <c r="B451" s="191"/>
      <c r="C451" s="203"/>
      <c r="D451" s="191"/>
      <c r="E451" s="191"/>
      <c r="F451" s="191"/>
      <c r="G451" s="191"/>
      <c r="H451" s="191"/>
      <c r="I451" s="191"/>
      <c r="J451" s="191"/>
      <c r="K451" s="191"/>
      <c r="L451" s="191"/>
      <c r="M451" s="191"/>
      <c r="N451" s="191"/>
      <c r="O451" s="191"/>
      <c r="P451" s="191"/>
    </row>
    <row r="452" spans="1:16" ht="15.75" customHeight="1" x14ac:dyDescent="0.2">
      <c r="A452" s="191"/>
      <c r="B452" s="191"/>
      <c r="C452" s="203"/>
      <c r="D452" s="191"/>
      <c r="E452" s="191"/>
      <c r="F452" s="191"/>
      <c r="G452" s="191"/>
      <c r="H452" s="191"/>
      <c r="I452" s="191"/>
      <c r="J452" s="191"/>
      <c r="K452" s="191"/>
      <c r="L452" s="191"/>
      <c r="M452" s="191"/>
      <c r="N452" s="191"/>
      <c r="O452" s="191"/>
      <c r="P452" s="191"/>
    </row>
    <row r="453" spans="1:16" ht="15.75" customHeight="1" x14ac:dyDescent="0.2">
      <c r="A453" s="191"/>
      <c r="B453" s="191"/>
      <c r="C453" s="203"/>
      <c r="D453" s="191"/>
      <c r="E453" s="191"/>
      <c r="F453" s="191"/>
      <c r="G453" s="191"/>
      <c r="H453" s="191"/>
      <c r="I453" s="191"/>
      <c r="J453" s="191"/>
      <c r="K453" s="191"/>
      <c r="L453" s="191"/>
      <c r="M453" s="191"/>
      <c r="N453" s="191"/>
      <c r="O453" s="191"/>
      <c r="P453" s="191"/>
    </row>
    <row r="454" spans="1:16" ht="15.75" customHeight="1" x14ac:dyDescent="0.2">
      <c r="A454" s="191"/>
      <c r="B454" s="191"/>
      <c r="C454" s="203"/>
      <c r="D454" s="191"/>
      <c r="E454" s="191"/>
      <c r="F454" s="191"/>
      <c r="G454" s="191"/>
      <c r="H454" s="191"/>
      <c r="I454" s="191"/>
      <c r="J454" s="191"/>
      <c r="K454" s="191"/>
      <c r="L454" s="191"/>
      <c r="M454" s="191"/>
      <c r="N454" s="191"/>
      <c r="O454" s="191"/>
      <c r="P454" s="191"/>
    </row>
    <row r="455" spans="1:16" ht="15.75" customHeight="1" x14ac:dyDescent="0.2">
      <c r="A455" s="191"/>
      <c r="B455" s="191"/>
      <c r="C455" s="203"/>
      <c r="D455" s="191"/>
      <c r="E455" s="191"/>
      <c r="F455" s="191"/>
      <c r="G455" s="191"/>
      <c r="H455" s="191"/>
      <c r="I455" s="191"/>
      <c r="J455" s="191"/>
      <c r="K455" s="191"/>
      <c r="L455" s="191"/>
      <c r="M455" s="191"/>
      <c r="N455" s="191"/>
      <c r="O455" s="191"/>
      <c r="P455" s="191"/>
    </row>
    <row r="456" spans="1:16" ht="15.75" customHeight="1" x14ac:dyDescent="0.2">
      <c r="A456" s="191"/>
      <c r="B456" s="191"/>
      <c r="C456" s="203"/>
      <c r="D456" s="191"/>
      <c r="E456" s="191"/>
      <c r="F456" s="191"/>
      <c r="G456" s="191"/>
      <c r="H456" s="191"/>
      <c r="I456" s="191"/>
      <c r="J456" s="191"/>
      <c r="K456" s="191"/>
      <c r="L456" s="191"/>
      <c r="M456" s="191"/>
      <c r="N456" s="191"/>
      <c r="O456" s="191"/>
      <c r="P456" s="191"/>
    </row>
    <row r="457" spans="1:16" ht="15.75" customHeight="1" x14ac:dyDescent="0.2">
      <c r="A457" s="191"/>
      <c r="B457" s="191"/>
      <c r="C457" s="203"/>
      <c r="D457" s="191"/>
      <c r="E457" s="191"/>
      <c r="F457" s="191"/>
      <c r="G457" s="191"/>
      <c r="H457" s="191"/>
      <c r="I457" s="191"/>
      <c r="J457" s="191"/>
      <c r="K457" s="191"/>
      <c r="L457" s="191"/>
      <c r="M457" s="191"/>
      <c r="N457" s="191"/>
      <c r="O457" s="191"/>
      <c r="P457" s="191"/>
    </row>
    <row r="458" spans="1:16" ht="15.75" customHeight="1" x14ac:dyDescent="0.2">
      <c r="A458" s="191"/>
      <c r="B458" s="191"/>
      <c r="C458" s="203"/>
      <c r="D458" s="191"/>
      <c r="E458" s="191"/>
      <c r="F458" s="191"/>
      <c r="G458" s="191"/>
      <c r="H458" s="191"/>
      <c r="I458" s="191"/>
      <c r="J458" s="191"/>
      <c r="K458" s="191"/>
      <c r="L458" s="191"/>
      <c r="M458" s="191"/>
      <c r="N458" s="191"/>
      <c r="O458" s="191"/>
      <c r="P458" s="191"/>
    </row>
    <row r="459" spans="1:16" ht="15.75" customHeight="1" x14ac:dyDescent="0.2">
      <c r="A459" s="191"/>
      <c r="B459" s="191"/>
      <c r="C459" s="203"/>
      <c r="D459" s="191"/>
      <c r="E459" s="191"/>
      <c r="F459" s="191"/>
      <c r="G459" s="191"/>
      <c r="H459" s="191"/>
      <c r="I459" s="191"/>
      <c r="J459" s="191"/>
      <c r="K459" s="191"/>
      <c r="L459" s="191"/>
      <c r="M459" s="191"/>
      <c r="N459" s="191"/>
      <c r="O459" s="191"/>
      <c r="P459" s="191"/>
    </row>
    <row r="460" spans="1:16" ht="15.75" customHeight="1" x14ac:dyDescent="0.2">
      <c r="A460" s="191"/>
      <c r="B460" s="191"/>
      <c r="C460" s="203"/>
      <c r="D460" s="191"/>
      <c r="E460" s="191"/>
      <c r="F460" s="191"/>
      <c r="G460" s="191"/>
      <c r="H460" s="191"/>
      <c r="I460" s="191"/>
      <c r="J460" s="191"/>
      <c r="K460" s="191"/>
      <c r="L460" s="191"/>
      <c r="M460" s="191"/>
      <c r="N460" s="191"/>
      <c r="O460" s="191"/>
      <c r="P460" s="191"/>
    </row>
    <row r="461" spans="1:16" ht="15.75" customHeight="1" x14ac:dyDescent="0.2">
      <c r="A461" s="191"/>
      <c r="B461" s="191"/>
      <c r="C461" s="203"/>
      <c r="D461" s="191"/>
      <c r="E461" s="191"/>
      <c r="F461" s="191"/>
      <c r="G461" s="191"/>
      <c r="H461" s="191"/>
      <c r="I461" s="191"/>
      <c r="J461" s="191"/>
      <c r="K461" s="191"/>
      <c r="L461" s="191"/>
      <c r="M461" s="191"/>
      <c r="N461" s="191"/>
      <c r="O461" s="191"/>
      <c r="P461" s="191"/>
    </row>
    <row r="462" spans="1:16" ht="15.75" customHeight="1" x14ac:dyDescent="0.2">
      <c r="A462" s="191"/>
      <c r="B462" s="191"/>
      <c r="C462" s="203"/>
      <c r="D462" s="191"/>
      <c r="E462" s="191"/>
      <c r="F462" s="191"/>
      <c r="G462" s="191"/>
      <c r="H462" s="191"/>
      <c r="I462" s="191"/>
      <c r="J462" s="191"/>
      <c r="K462" s="191"/>
      <c r="L462" s="191"/>
      <c r="M462" s="191"/>
      <c r="N462" s="191"/>
      <c r="O462" s="191"/>
      <c r="P462" s="191"/>
    </row>
    <row r="463" spans="1:16" ht="15.75" customHeight="1" x14ac:dyDescent="0.2">
      <c r="A463" s="191"/>
      <c r="B463" s="191"/>
      <c r="C463" s="203"/>
      <c r="D463" s="191"/>
      <c r="E463" s="191"/>
      <c r="F463" s="191"/>
      <c r="G463" s="191"/>
      <c r="H463" s="191"/>
      <c r="I463" s="191"/>
      <c r="J463" s="191"/>
      <c r="K463" s="191"/>
      <c r="L463" s="191"/>
      <c r="M463" s="191"/>
      <c r="N463" s="191"/>
      <c r="O463" s="191"/>
      <c r="P463" s="191"/>
    </row>
    <row r="464" spans="1:16" ht="15.75" customHeight="1" x14ac:dyDescent="0.2">
      <c r="A464" s="191"/>
      <c r="B464" s="191"/>
      <c r="C464" s="203"/>
      <c r="D464" s="191"/>
      <c r="E464" s="191"/>
      <c r="F464" s="191"/>
      <c r="G464" s="191"/>
      <c r="H464" s="191"/>
      <c r="I464" s="191"/>
      <c r="J464" s="191"/>
      <c r="K464" s="191"/>
      <c r="L464" s="191"/>
      <c r="M464" s="191"/>
      <c r="N464" s="191"/>
      <c r="O464" s="191"/>
      <c r="P464" s="191"/>
    </row>
    <row r="465" spans="1:16" ht="15.75" customHeight="1" x14ac:dyDescent="0.2">
      <c r="A465" s="191"/>
      <c r="B465" s="191"/>
      <c r="C465" s="203"/>
      <c r="D465" s="191"/>
      <c r="E465" s="191"/>
      <c r="F465" s="191"/>
      <c r="G465" s="191"/>
      <c r="H465" s="191"/>
      <c r="I465" s="191"/>
      <c r="J465" s="191"/>
      <c r="K465" s="191"/>
      <c r="L465" s="191"/>
      <c r="M465" s="191"/>
      <c r="N465" s="191"/>
      <c r="O465" s="191"/>
      <c r="P465" s="191"/>
    </row>
    <row r="466" spans="1:16" ht="15.75" customHeight="1" x14ac:dyDescent="0.2">
      <c r="A466" s="191"/>
      <c r="B466" s="191"/>
      <c r="C466" s="203"/>
      <c r="D466" s="191"/>
      <c r="E466" s="191"/>
      <c r="F466" s="191"/>
      <c r="G466" s="191"/>
      <c r="H466" s="191"/>
      <c r="I466" s="191"/>
      <c r="J466" s="191"/>
      <c r="K466" s="191"/>
      <c r="L466" s="191"/>
      <c r="M466" s="191"/>
      <c r="N466" s="191"/>
      <c r="O466" s="191"/>
      <c r="P466" s="191"/>
    </row>
    <row r="467" spans="1:16" ht="15.75" customHeight="1" x14ac:dyDescent="0.2">
      <c r="A467" s="191"/>
      <c r="B467" s="191"/>
      <c r="C467" s="203"/>
      <c r="D467" s="191"/>
      <c r="E467" s="191"/>
      <c r="F467" s="191"/>
      <c r="G467" s="191"/>
      <c r="H467" s="191"/>
      <c r="I467" s="191"/>
      <c r="J467" s="191"/>
      <c r="K467" s="191"/>
      <c r="L467" s="191"/>
      <c r="M467" s="191"/>
      <c r="N467" s="191"/>
      <c r="O467" s="191"/>
      <c r="P467" s="191"/>
    </row>
    <row r="468" spans="1:16" ht="15.75" customHeight="1" x14ac:dyDescent="0.2">
      <c r="A468" s="191"/>
      <c r="B468" s="191"/>
      <c r="C468" s="203"/>
      <c r="D468" s="191"/>
      <c r="E468" s="191"/>
      <c r="F468" s="191"/>
      <c r="G468" s="191"/>
      <c r="H468" s="191"/>
      <c r="I468" s="191"/>
      <c r="J468" s="191"/>
      <c r="K468" s="191"/>
      <c r="L468" s="191"/>
      <c r="M468" s="191"/>
      <c r="N468" s="191"/>
      <c r="O468" s="191"/>
      <c r="P468" s="191"/>
    </row>
    <row r="469" spans="1:16" ht="15.75" customHeight="1" x14ac:dyDescent="0.2">
      <c r="A469" s="191"/>
      <c r="B469" s="191"/>
      <c r="C469" s="203"/>
      <c r="D469" s="191"/>
      <c r="E469" s="191"/>
      <c r="F469" s="191"/>
      <c r="G469" s="191"/>
      <c r="H469" s="191"/>
      <c r="I469" s="191"/>
      <c r="J469" s="191"/>
      <c r="K469" s="191"/>
      <c r="L469" s="191"/>
      <c r="M469" s="191"/>
      <c r="N469" s="191"/>
      <c r="O469" s="191"/>
      <c r="P469" s="191"/>
    </row>
    <row r="470" spans="1:16" ht="15.75" customHeight="1" x14ac:dyDescent="0.2">
      <c r="A470" s="191"/>
      <c r="B470" s="191"/>
      <c r="C470" s="203"/>
      <c r="D470" s="191"/>
      <c r="E470" s="191"/>
      <c r="F470" s="191"/>
      <c r="G470" s="191"/>
      <c r="H470" s="191"/>
      <c r="I470" s="191"/>
      <c r="J470" s="191"/>
      <c r="K470" s="191"/>
      <c r="L470" s="191"/>
      <c r="M470" s="191"/>
      <c r="N470" s="191"/>
      <c r="O470" s="191"/>
      <c r="P470" s="191"/>
    </row>
    <row r="471" spans="1:16" ht="15.75" customHeight="1" x14ac:dyDescent="0.2">
      <c r="A471" s="191"/>
      <c r="B471" s="191"/>
      <c r="C471" s="203"/>
      <c r="D471" s="191"/>
      <c r="E471" s="191"/>
      <c r="F471" s="191"/>
      <c r="G471" s="191"/>
      <c r="H471" s="191"/>
      <c r="I471" s="191"/>
      <c r="J471" s="191"/>
      <c r="K471" s="191"/>
      <c r="L471" s="191"/>
      <c r="M471" s="191"/>
      <c r="N471" s="191"/>
      <c r="O471" s="191"/>
      <c r="P471" s="191"/>
    </row>
    <row r="472" spans="1:16" ht="15.75" customHeight="1" x14ac:dyDescent="0.2">
      <c r="A472" s="191"/>
      <c r="B472" s="191"/>
      <c r="C472" s="203"/>
      <c r="D472" s="191"/>
      <c r="E472" s="191"/>
      <c r="F472" s="191"/>
      <c r="G472" s="191"/>
      <c r="H472" s="191"/>
      <c r="I472" s="191"/>
      <c r="J472" s="191"/>
      <c r="K472" s="191"/>
      <c r="L472" s="191"/>
      <c r="M472" s="191"/>
      <c r="N472" s="191"/>
      <c r="O472" s="191"/>
      <c r="P472" s="191"/>
    </row>
    <row r="473" spans="1:16" ht="15.75" customHeight="1" x14ac:dyDescent="0.2">
      <c r="A473" s="191"/>
      <c r="B473" s="191"/>
      <c r="C473" s="203"/>
      <c r="D473" s="191"/>
      <c r="E473" s="191"/>
      <c r="F473" s="191"/>
      <c r="G473" s="191"/>
      <c r="H473" s="191"/>
      <c r="I473" s="191"/>
      <c r="J473" s="191"/>
      <c r="K473" s="191"/>
      <c r="L473" s="191"/>
      <c r="M473" s="191"/>
      <c r="N473" s="191"/>
      <c r="O473" s="191"/>
      <c r="P473" s="191"/>
    </row>
    <row r="474" spans="1:16" ht="15.75" customHeight="1" x14ac:dyDescent="0.2">
      <c r="A474" s="191"/>
      <c r="B474" s="191"/>
      <c r="C474" s="203"/>
      <c r="D474" s="191"/>
      <c r="E474" s="191"/>
      <c r="F474" s="191"/>
      <c r="G474" s="191"/>
      <c r="H474" s="191"/>
      <c r="I474" s="191"/>
      <c r="J474" s="191"/>
      <c r="K474" s="191"/>
      <c r="L474" s="191"/>
      <c r="M474" s="191"/>
      <c r="N474" s="191"/>
      <c r="O474" s="191"/>
      <c r="P474" s="191"/>
    </row>
    <row r="475" spans="1:16" ht="15.75" customHeight="1" x14ac:dyDescent="0.2">
      <c r="A475" s="191"/>
      <c r="B475" s="191"/>
      <c r="C475" s="203"/>
      <c r="D475" s="191"/>
      <c r="E475" s="191"/>
      <c r="F475" s="191"/>
      <c r="G475" s="191"/>
      <c r="H475" s="191"/>
      <c r="I475" s="191"/>
      <c r="J475" s="191"/>
      <c r="K475" s="191"/>
      <c r="L475" s="191"/>
      <c r="M475" s="191"/>
      <c r="N475" s="191"/>
      <c r="O475" s="191"/>
      <c r="P475" s="191"/>
    </row>
    <row r="476" spans="1:16" ht="15.75" customHeight="1" x14ac:dyDescent="0.2">
      <c r="A476" s="191"/>
      <c r="B476" s="191"/>
      <c r="C476" s="203"/>
      <c r="D476" s="191"/>
      <c r="E476" s="191"/>
      <c r="F476" s="191"/>
      <c r="G476" s="191"/>
      <c r="H476" s="191"/>
      <c r="I476" s="191"/>
      <c r="J476" s="191"/>
      <c r="K476" s="191"/>
      <c r="L476" s="191"/>
      <c r="M476" s="191"/>
      <c r="N476" s="191"/>
      <c r="O476" s="191"/>
      <c r="P476" s="191"/>
    </row>
    <row r="477" spans="1:16" ht="15.75" customHeight="1" x14ac:dyDescent="0.2">
      <c r="A477" s="191"/>
      <c r="B477" s="191"/>
      <c r="C477" s="203"/>
      <c r="D477" s="191"/>
      <c r="E477" s="191"/>
      <c r="F477" s="191"/>
      <c r="G477" s="191"/>
      <c r="H477" s="191"/>
      <c r="I477" s="191"/>
      <c r="J477" s="191"/>
      <c r="K477" s="191"/>
      <c r="L477" s="191"/>
      <c r="M477" s="191"/>
      <c r="N477" s="191"/>
      <c r="O477" s="191"/>
      <c r="P477" s="191"/>
    </row>
    <row r="478" spans="1:16" ht="15.75" customHeight="1" x14ac:dyDescent="0.2">
      <c r="A478" s="191"/>
      <c r="B478" s="191"/>
      <c r="C478" s="203"/>
      <c r="D478" s="191"/>
      <c r="E478" s="191"/>
      <c r="F478" s="191"/>
      <c r="G478" s="191"/>
      <c r="H478" s="191"/>
      <c r="I478" s="191"/>
      <c r="J478" s="191"/>
      <c r="K478" s="191"/>
      <c r="L478" s="191"/>
      <c r="M478" s="191"/>
      <c r="N478" s="191"/>
      <c r="O478" s="191"/>
      <c r="P478" s="191"/>
    </row>
    <row r="479" spans="1:16" ht="15.75" customHeight="1" x14ac:dyDescent="0.2">
      <c r="A479" s="191"/>
      <c r="B479" s="191"/>
      <c r="C479" s="203"/>
      <c r="D479" s="191"/>
      <c r="E479" s="191"/>
      <c r="F479" s="191"/>
      <c r="G479" s="191"/>
      <c r="H479" s="191"/>
      <c r="I479" s="191"/>
      <c r="J479" s="191"/>
      <c r="K479" s="191"/>
      <c r="L479" s="191"/>
      <c r="M479" s="191"/>
      <c r="N479" s="191"/>
      <c r="O479" s="191"/>
      <c r="P479" s="191"/>
    </row>
    <row r="480" spans="1:16" ht="15.75" customHeight="1" x14ac:dyDescent="0.2">
      <c r="A480" s="191"/>
      <c r="B480" s="191"/>
      <c r="C480" s="203"/>
      <c r="D480" s="191"/>
      <c r="E480" s="191"/>
      <c r="F480" s="191"/>
      <c r="G480" s="191"/>
      <c r="H480" s="191"/>
      <c r="I480" s="191"/>
      <c r="J480" s="191"/>
      <c r="K480" s="191"/>
      <c r="L480" s="191"/>
      <c r="M480" s="191"/>
      <c r="N480" s="191"/>
      <c r="O480" s="191"/>
      <c r="P480" s="191"/>
    </row>
    <row r="481" spans="1:16" ht="15.75" customHeight="1" x14ac:dyDescent="0.2">
      <c r="A481" s="191"/>
      <c r="B481" s="191"/>
      <c r="C481" s="203"/>
      <c r="D481" s="191"/>
      <c r="E481" s="191"/>
      <c r="F481" s="191"/>
      <c r="G481" s="191"/>
      <c r="H481" s="191"/>
      <c r="I481" s="191"/>
      <c r="J481" s="191"/>
      <c r="K481" s="191"/>
      <c r="L481" s="191"/>
      <c r="M481" s="191"/>
      <c r="N481" s="191"/>
      <c r="O481" s="191"/>
      <c r="P481" s="191"/>
    </row>
    <row r="482" spans="1:16" ht="15.75" customHeight="1" x14ac:dyDescent="0.2">
      <c r="A482" s="191"/>
      <c r="B482" s="191"/>
      <c r="C482" s="203"/>
      <c r="D482" s="191"/>
      <c r="E482" s="191"/>
      <c r="F482" s="191"/>
      <c r="G482" s="191"/>
      <c r="H482" s="191"/>
      <c r="I482" s="191"/>
      <c r="J482" s="191"/>
      <c r="K482" s="191"/>
      <c r="L482" s="191"/>
      <c r="M482" s="191"/>
      <c r="N482" s="191"/>
      <c r="O482" s="191"/>
      <c r="P482" s="191"/>
    </row>
    <row r="483" spans="1:16" ht="15.75" customHeight="1" x14ac:dyDescent="0.2">
      <c r="A483" s="191"/>
      <c r="B483" s="191"/>
      <c r="C483" s="203"/>
      <c r="D483" s="191"/>
      <c r="E483" s="191"/>
      <c r="F483" s="191"/>
      <c r="G483" s="191"/>
      <c r="H483" s="191"/>
      <c r="I483" s="191"/>
      <c r="J483" s="191"/>
      <c r="K483" s="191"/>
      <c r="L483" s="191"/>
      <c r="M483" s="191"/>
      <c r="N483" s="191"/>
      <c r="O483" s="191"/>
      <c r="P483" s="191"/>
    </row>
    <row r="484" spans="1:16" ht="15.75" customHeight="1" x14ac:dyDescent="0.2">
      <c r="A484" s="191"/>
      <c r="B484" s="191"/>
      <c r="C484" s="203"/>
      <c r="D484" s="191"/>
      <c r="E484" s="191"/>
      <c r="F484" s="191"/>
      <c r="G484" s="191"/>
      <c r="H484" s="191"/>
      <c r="I484" s="191"/>
      <c r="J484" s="191"/>
      <c r="K484" s="191"/>
      <c r="L484" s="191"/>
      <c r="M484" s="191"/>
      <c r="N484" s="191"/>
      <c r="O484" s="191"/>
      <c r="P484" s="191"/>
    </row>
    <row r="485" spans="1:16" ht="15.75" customHeight="1" x14ac:dyDescent="0.2">
      <c r="A485" s="191"/>
      <c r="B485" s="191"/>
      <c r="C485" s="203"/>
      <c r="D485" s="191"/>
      <c r="E485" s="191"/>
      <c r="F485" s="191"/>
      <c r="G485" s="191"/>
      <c r="H485" s="191"/>
      <c r="I485" s="191"/>
      <c r="J485" s="191"/>
      <c r="K485" s="191"/>
      <c r="L485" s="191"/>
      <c r="M485" s="191"/>
      <c r="N485" s="191"/>
      <c r="O485" s="191"/>
      <c r="P485" s="191"/>
    </row>
    <row r="486" spans="1:16" ht="15.75" customHeight="1" x14ac:dyDescent="0.2">
      <c r="A486" s="191"/>
      <c r="B486" s="191"/>
      <c r="C486" s="203"/>
      <c r="D486" s="191"/>
      <c r="E486" s="191"/>
      <c r="F486" s="191"/>
      <c r="G486" s="191"/>
      <c r="H486" s="191"/>
      <c r="I486" s="191"/>
      <c r="J486" s="191"/>
      <c r="K486" s="191"/>
      <c r="L486" s="191"/>
      <c r="M486" s="191"/>
      <c r="N486" s="191"/>
      <c r="O486" s="191"/>
      <c r="P486" s="191"/>
    </row>
    <row r="487" spans="1:16" ht="15.75" customHeight="1" x14ac:dyDescent="0.2">
      <c r="A487" s="191"/>
      <c r="B487" s="191"/>
      <c r="C487" s="203"/>
      <c r="D487" s="191"/>
      <c r="E487" s="191"/>
      <c r="F487" s="191"/>
      <c r="G487" s="191"/>
      <c r="H487" s="191"/>
      <c r="I487" s="191"/>
      <c r="J487" s="191"/>
      <c r="K487" s="191"/>
      <c r="L487" s="191"/>
      <c r="M487" s="191"/>
      <c r="N487" s="191"/>
      <c r="O487" s="191"/>
      <c r="P487" s="191"/>
    </row>
    <row r="488" spans="1:16" ht="15.75" customHeight="1" x14ac:dyDescent="0.2">
      <c r="A488" s="191"/>
      <c r="B488" s="191"/>
      <c r="C488" s="203"/>
      <c r="D488" s="191"/>
      <c r="E488" s="191"/>
      <c r="F488" s="191"/>
      <c r="G488" s="191"/>
      <c r="H488" s="191"/>
      <c r="I488" s="191"/>
      <c r="J488" s="191"/>
      <c r="K488" s="191"/>
      <c r="L488" s="191"/>
      <c r="M488" s="191"/>
      <c r="N488" s="191"/>
      <c r="O488" s="191"/>
      <c r="P488" s="191"/>
    </row>
    <row r="489" spans="1:16" ht="15.75" customHeight="1" x14ac:dyDescent="0.2">
      <c r="A489" s="191"/>
      <c r="B489" s="191"/>
      <c r="C489" s="203"/>
      <c r="D489" s="191"/>
      <c r="E489" s="191"/>
      <c r="F489" s="191"/>
      <c r="G489" s="191"/>
      <c r="H489" s="191"/>
      <c r="I489" s="191"/>
      <c r="J489" s="191"/>
      <c r="K489" s="191"/>
      <c r="L489" s="191"/>
      <c r="M489" s="191"/>
      <c r="N489" s="191"/>
      <c r="O489" s="191"/>
      <c r="P489" s="191"/>
    </row>
    <row r="490" spans="1:16" ht="15.75" customHeight="1" x14ac:dyDescent="0.2">
      <c r="A490" s="191"/>
      <c r="B490" s="191"/>
      <c r="C490" s="203"/>
      <c r="D490" s="191"/>
      <c r="E490" s="191"/>
      <c r="F490" s="191"/>
      <c r="G490" s="191"/>
      <c r="H490" s="191"/>
      <c r="I490" s="191"/>
      <c r="J490" s="191"/>
      <c r="K490" s="191"/>
      <c r="L490" s="191"/>
      <c r="M490" s="191"/>
      <c r="N490" s="191"/>
      <c r="O490" s="191"/>
      <c r="P490" s="191"/>
    </row>
    <row r="491" spans="1:16" ht="15.75" customHeight="1" x14ac:dyDescent="0.2">
      <c r="A491" s="191"/>
      <c r="B491" s="191"/>
      <c r="C491" s="203"/>
      <c r="D491" s="191"/>
      <c r="E491" s="191"/>
      <c r="F491" s="191"/>
      <c r="G491" s="191"/>
      <c r="H491" s="191"/>
      <c r="I491" s="191"/>
      <c r="J491" s="191"/>
      <c r="K491" s="191"/>
      <c r="L491" s="191"/>
      <c r="M491" s="191"/>
      <c r="N491" s="191"/>
      <c r="O491" s="191"/>
      <c r="P491" s="191"/>
    </row>
    <row r="492" spans="1:16" ht="15.75" customHeight="1" x14ac:dyDescent="0.2">
      <c r="A492" s="191"/>
      <c r="B492" s="191"/>
      <c r="C492" s="203"/>
      <c r="D492" s="191"/>
      <c r="E492" s="191"/>
      <c r="F492" s="191"/>
      <c r="G492" s="191"/>
      <c r="H492" s="191"/>
      <c r="I492" s="191"/>
      <c r="J492" s="191"/>
      <c r="K492" s="191"/>
      <c r="L492" s="191"/>
      <c r="M492" s="191"/>
      <c r="N492" s="191"/>
      <c r="O492" s="191"/>
      <c r="P492" s="191"/>
    </row>
    <row r="493" spans="1:16" ht="15.75" customHeight="1" x14ac:dyDescent="0.2">
      <c r="A493" s="191"/>
      <c r="B493" s="191"/>
      <c r="C493" s="203"/>
      <c r="D493" s="191"/>
      <c r="E493" s="191"/>
      <c r="F493" s="191"/>
      <c r="G493" s="191"/>
      <c r="H493" s="191"/>
      <c r="I493" s="191"/>
      <c r="J493" s="191"/>
      <c r="K493" s="191"/>
      <c r="L493" s="191"/>
      <c r="M493" s="191"/>
      <c r="N493" s="191"/>
      <c r="O493" s="191"/>
      <c r="P493" s="191"/>
    </row>
    <row r="494" spans="1:16" ht="15.75" customHeight="1" x14ac:dyDescent="0.2">
      <c r="A494" s="191"/>
      <c r="B494" s="191"/>
      <c r="C494" s="203"/>
      <c r="D494" s="191"/>
      <c r="E494" s="191"/>
      <c r="F494" s="191"/>
      <c r="G494" s="191"/>
      <c r="H494" s="191"/>
      <c r="I494" s="191"/>
      <c r="J494" s="191"/>
      <c r="K494" s="191"/>
      <c r="L494" s="191"/>
      <c r="M494" s="191"/>
      <c r="N494" s="191"/>
      <c r="O494" s="191"/>
      <c r="P494" s="191"/>
    </row>
    <row r="495" spans="1:16" ht="15.75" customHeight="1" x14ac:dyDescent="0.2">
      <c r="A495" s="191"/>
      <c r="B495" s="191"/>
      <c r="C495" s="203"/>
      <c r="D495" s="191"/>
      <c r="E495" s="191"/>
      <c r="F495" s="191"/>
      <c r="G495" s="191"/>
      <c r="H495" s="191"/>
      <c r="I495" s="191"/>
      <c r="J495" s="191"/>
      <c r="K495" s="191"/>
      <c r="L495" s="191"/>
      <c r="M495" s="191"/>
      <c r="N495" s="191"/>
      <c r="O495" s="191"/>
      <c r="P495" s="191"/>
    </row>
    <row r="496" spans="1:16" ht="15.75" customHeight="1" x14ac:dyDescent="0.2">
      <c r="A496" s="191"/>
      <c r="B496" s="191"/>
      <c r="C496" s="203"/>
      <c r="D496" s="191"/>
      <c r="E496" s="191"/>
      <c r="F496" s="191"/>
      <c r="G496" s="191"/>
      <c r="H496" s="191"/>
      <c r="I496" s="191"/>
      <c r="J496" s="191"/>
      <c r="K496" s="191"/>
      <c r="L496" s="191"/>
      <c r="M496" s="191"/>
      <c r="N496" s="191"/>
      <c r="O496" s="191"/>
      <c r="P496" s="191"/>
    </row>
    <row r="497" spans="1:16" ht="15.75" customHeight="1" x14ac:dyDescent="0.2">
      <c r="A497" s="191"/>
      <c r="B497" s="191"/>
      <c r="C497" s="203"/>
      <c r="D497" s="191"/>
      <c r="E497" s="191"/>
      <c r="F497" s="191"/>
      <c r="G497" s="191"/>
      <c r="H497" s="191"/>
      <c r="I497" s="191"/>
      <c r="J497" s="191"/>
      <c r="K497" s="191"/>
      <c r="L497" s="191"/>
      <c r="M497" s="191"/>
      <c r="N497" s="191"/>
      <c r="O497" s="191"/>
      <c r="P497" s="191"/>
    </row>
    <row r="498" spans="1:16" ht="15.75" customHeight="1" x14ac:dyDescent="0.2">
      <c r="A498" s="191"/>
      <c r="B498" s="191"/>
      <c r="C498" s="203"/>
      <c r="D498" s="191"/>
      <c r="E498" s="191"/>
      <c r="F498" s="191"/>
      <c r="G498" s="191"/>
      <c r="H498" s="191"/>
      <c r="I498" s="191"/>
      <c r="J498" s="191"/>
      <c r="K498" s="191"/>
      <c r="L498" s="191"/>
      <c r="M498" s="191"/>
      <c r="N498" s="191"/>
      <c r="O498" s="191"/>
      <c r="P498" s="191"/>
    </row>
    <row r="499" spans="1:16" ht="15.75" customHeight="1" x14ac:dyDescent="0.2">
      <c r="A499" s="191"/>
      <c r="B499" s="191"/>
      <c r="C499" s="203"/>
      <c r="D499" s="191"/>
      <c r="E499" s="191"/>
      <c r="F499" s="191"/>
      <c r="G499" s="191"/>
      <c r="H499" s="191"/>
      <c r="I499" s="191"/>
      <c r="J499" s="191"/>
      <c r="K499" s="191"/>
      <c r="L499" s="191"/>
      <c r="M499" s="191"/>
      <c r="N499" s="191"/>
      <c r="O499" s="191"/>
      <c r="P499" s="191"/>
    </row>
    <row r="500" spans="1:16" ht="15.75" customHeight="1" x14ac:dyDescent="0.2">
      <c r="A500" s="191"/>
      <c r="B500" s="191"/>
      <c r="C500" s="203"/>
      <c r="D500" s="191"/>
      <c r="E500" s="191"/>
      <c r="F500" s="191"/>
      <c r="G500" s="191"/>
      <c r="H500" s="191"/>
      <c r="I500" s="191"/>
      <c r="J500" s="191"/>
      <c r="K500" s="191"/>
      <c r="L500" s="191"/>
      <c r="M500" s="191"/>
      <c r="N500" s="191"/>
      <c r="O500" s="191"/>
      <c r="P500" s="191"/>
    </row>
    <row r="501" spans="1:16" ht="15.75" customHeight="1" x14ac:dyDescent="0.2">
      <c r="A501" s="191"/>
      <c r="B501" s="191"/>
      <c r="C501" s="203"/>
      <c r="D501" s="191"/>
      <c r="E501" s="191"/>
      <c r="F501" s="191"/>
      <c r="G501" s="191"/>
      <c r="H501" s="191"/>
      <c r="I501" s="191"/>
      <c r="J501" s="191"/>
      <c r="K501" s="191"/>
      <c r="L501" s="191"/>
      <c r="M501" s="191"/>
      <c r="N501" s="191"/>
      <c r="O501" s="191"/>
      <c r="P501" s="191"/>
    </row>
    <row r="502" spans="1:16" ht="15.75" customHeight="1" x14ac:dyDescent="0.2">
      <c r="A502" s="191"/>
      <c r="B502" s="191"/>
      <c r="C502" s="203"/>
      <c r="D502" s="191"/>
      <c r="E502" s="191"/>
      <c r="F502" s="191"/>
      <c r="G502" s="191"/>
      <c r="H502" s="191"/>
      <c r="I502" s="191"/>
      <c r="J502" s="191"/>
      <c r="K502" s="191"/>
      <c r="L502" s="191"/>
      <c r="M502" s="191"/>
      <c r="N502" s="191"/>
      <c r="O502" s="191"/>
      <c r="P502" s="191"/>
    </row>
    <row r="503" spans="1:16" ht="15.75" customHeight="1" x14ac:dyDescent="0.2">
      <c r="A503" s="191"/>
      <c r="B503" s="191"/>
      <c r="C503" s="203"/>
      <c r="D503" s="191"/>
      <c r="E503" s="191"/>
      <c r="F503" s="191"/>
      <c r="G503" s="191"/>
      <c r="H503" s="191"/>
      <c r="I503" s="191"/>
      <c r="J503" s="191"/>
      <c r="K503" s="191"/>
      <c r="L503" s="191"/>
      <c r="M503" s="191"/>
      <c r="N503" s="191"/>
      <c r="O503" s="191"/>
      <c r="P503" s="191"/>
    </row>
    <row r="504" spans="1:16" ht="15.75" customHeight="1" x14ac:dyDescent="0.2">
      <c r="A504" s="191"/>
      <c r="B504" s="191"/>
      <c r="C504" s="203"/>
      <c r="D504" s="191"/>
      <c r="E504" s="191"/>
      <c r="F504" s="191"/>
      <c r="G504" s="191"/>
      <c r="H504" s="191"/>
      <c r="I504" s="191"/>
      <c r="J504" s="191"/>
      <c r="K504" s="191"/>
      <c r="L504" s="191"/>
      <c r="M504" s="191"/>
      <c r="N504" s="191"/>
      <c r="O504" s="191"/>
      <c r="P504" s="191"/>
    </row>
    <row r="505" spans="1:16" ht="15.75" customHeight="1" x14ac:dyDescent="0.2">
      <c r="A505" s="191"/>
      <c r="B505" s="191"/>
      <c r="C505" s="203"/>
      <c r="D505" s="191"/>
      <c r="E505" s="191"/>
      <c r="F505" s="191"/>
      <c r="G505" s="191"/>
      <c r="H505" s="191"/>
      <c r="I505" s="191"/>
      <c r="J505" s="191"/>
      <c r="K505" s="191"/>
      <c r="L505" s="191"/>
      <c r="M505" s="191"/>
      <c r="N505" s="191"/>
      <c r="O505" s="191"/>
      <c r="P505" s="191"/>
    </row>
    <row r="506" spans="1:16" ht="15.75" customHeight="1" x14ac:dyDescent="0.2">
      <c r="A506" s="191"/>
      <c r="B506" s="191"/>
      <c r="C506" s="203"/>
      <c r="D506" s="191"/>
      <c r="E506" s="191"/>
      <c r="F506" s="191"/>
      <c r="G506" s="191"/>
      <c r="H506" s="191"/>
      <c r="I506" s="191"/>
      <c r="J506" s="191"/>
      <c r="K506" s="191"/>
      <c r="L506" s="191"/>
      <c r="M506" s="191"/>
      <c r="N506" s="191"/>
      <c r="O506" s="191"/>
      <c r="P506" s="191"/>
    </row>
    <row r="507" spans="1:16" ht="15.75" customHeight="1" x14ac:dyDescent="0.2">
      <c r="A507" s="191"/>
      <c r="B507" s="191"/>
      <c r="C507" s="203"/>
      <c r="D507" s="191"/>
      <c r="E507" s="191"/>
      <c r="F507" s="191"/>
      <c r="G507" s="191"/>
      <c r="H507" s="191"/>
      <c r="I507" s="191"/>
      <c r="J507" s="191"/>
      <c r="K507" s="191"/>
      <c r="L507" s="191"/>
      <c r="M507" s="191"/>
      <c r="N507" s="191"/>
      <c r="O507" s="191"/>
      <c r="P507" s="191"/>
    </row>
    <row r="508" spans="1:16" ht="15.75" customHeight="1" x14ac:dyDescent="0.2">
      <c r="A508" s="191"/>
      <c r="B508" s="191"/>
      <c r="C508" s="203"/>
      <c r="D508" s="191"/>
      <c r="E508" s="191"/>
      <c r="F508" s="191"/>
      <c r="G508" s="191"/>
      <c r="H508" s="191"/>
      <c r="I508" s="191"/>
      <c r="J508" s="191"/>
      <c r="K508" s="191"/>
      <c r="L508" s="191"/>
      <c r="M508" s="191"/>
      <c r="N508" s="191"/>
      <c r="O508" s="191"/>
      <c r="P508" s="191"/>
    </row>
    <row r="509" spans="1:16" ht="15.75" customHeight="1" x14ac:dyDescent="0.2">
      <c r="A509" s="191"/>
      <c r="B509" s="191"/>
      <c r="C509" s="203"/>
      <c r="D509" s="191"/>
      <c r="E509" s="191"/>
      <c r="F509" s="191"/>
      <c r="G509" s="191"/>
      <c r="H509" s="191"/>
      <c r="I509" s="191"/>
      <c r="J509" s="191"/>
      <c r="K509" s="191"/>
      <c r="L509" s="191"/>
      <c r="M509" s="191"/>
      <c r="N509" s="191"/>
      <c r="O509" s="191"/>
      <c r="P509" s="191"/>
    </row>
    <row r="510" spans="1:16" ht="15.75" customHeight="1" x14ac:dyDescent="0.2">
      <c r="A510" s="191"/>
      <c r="B510" s="191"/>
      <c r="C510" s="203"/>
      <c r="D510" s="191"/>
      <c r="E510" s="191"/>
      <c r="F510" s="191"/>
      <c r="G510" s="191"/>
      <c r="H510" s="191"/>
      <c r="I510" s="191"/>
      <c r="J510" s="191"/>
      <c r="K510" s="191"/>
      <c r="L510" s="191"/>
      <c r="M510" s="191"/>
      <c r="N510" s="191"/>
      <c r="O510" s="191"/>
      <c r="P510" s="191"/>
    </row>
    <row r="511" spans="1:16" ht="15.75" customHeight="1" x14ac:dyDescent="0.2">
      <c r="A511" s="191"/>
      <c r="B511" s="191"/>
      <c r="C511" s="203"/>
      <c r="D511" s="191"/>
      <c r="E511" s="191"/>
      <c r="F511" s="191"/>
      <c r="G511" s="191"/>
      <c r="H511" s="191"/>
      <c r="I511" s="191"/>
      <c r="J511" s="191"/>
      <c r="K511" s="191"/>
      <c r="L511" s="191"/>
      <c r="M511" s="191"/>
      <c r="N511" s="191"/>
      <c r="O511" s="191"/>
      <c r="P511" s="191"/>
    </row>
    <row r="512" spans="1:16" ht="15.75" customHeight="1" x14ac:dyDescent="0.2">
      <c r="A512" s="191"/>
      <c r="B512" s="191"/>
      <c r="C512" s="203"/>
      <c r="D512" s="191"/>
      <c r="E512" s="191"/>
      <c r="F512" s="191"/>
      <c r="G512" s="191"/>
      <c r="H512" s="191"/>
      <c r="I512" s="191"/>
      <c r="J512" s="191"/>
      <c r="K512" s="191"/>
      <c r="L512" s="191"/>
      <c r="M512" s="191"/>
      <c r="N512" s="191"/>
      <c r="O512" s="191"/>
      <c r="P512" s="191"/>
    </row>
    <row r="513" spans="1:16" ht="15.75" customHeight="1" x14ac:dyDescent="0.2">
      <c r="A513" s="191"/>
      <c r="B513" s="191"/>
      <c r="C513" s="203"/>
      <c r="D513" s="191"/>
      <c r="E513" s="191"/>
      <c r="F513" s="191"/>
      <c r="G513" s="191"/>
      <c r="H513" s="191"/>
      <c r="I513" s="191"/>
      <c r="J513" s="191"/>
      <c r="K513" s="191"/>
      <c r="L513" s="191"/>
      <c r="M513" s="191"/>
      <c r="N513" s="191"/>
      <c r="O513" s="191"/>
      <c r="P513" s="191"/>
    </row>
    <row r="514" spans="1:16" ht="15.75" customHeight="1" x14ac:dyDescent="0.2">
      <c r="A514" s="191"/>
      <c r="B514" s="191"/>
      <c r="C514" s="203"/>
      <c r="D514" s="191"/>
      <c r="E514" s="191"/>
      <c r="F514" s="191"/>
      <c r="G514" s="191"/>
      <c r="H514" s="191"/>
      <c r="I514" s="191"/>
      <c r="J514" s="191"/>
      <c r="K514" s="191"/>
      <c r="L514" s="191"/>
      <c r="M514" s="191"/>
      <c r="N514" s="191"/>
      <c r="O514" s="191"/>
      <c r="P514" s="191"/>
    </row>
    <row r="515" spans="1:16" ht="15.75" customHeight="1" x14ac:dyDescent="0.2">
      <c r="A515" s="191"/>
      <c r="B515" s="191"/>
      <c r="C515" s="203"/>
      <c r="D515" s="191"/>
      <c r="E515" s="191"/>
      <c r="F515" s="191"/>
      <c r="G515" s="191"/>
      <c r="H515" s="191"/>
      <c r="I515" s="191"/>
      <c r="J515" s="191"/>
      <c r="K515" s="191"/>
      <c r="L515" s="191"/>
      <c r="M515" s="191"/>
      <c r="N515" s="191"/>
      <c r="O515" s="191"/>
      <c r="P515" s="191"/>
    </row>
    <row r="516" spans="1:16" ht="15.75" customHeight="1" x14ac:dyDescent="0.2">
      <c r="A516" s="191"/>
      <c r="B516" s="191"/>
      <c r="C516" s="203"/>
      <c r="D516" s="191"/>
      <c r="E516" s="191"/>
      <c r="F516" s="191"/>
      <c r="G516" s="191"/>
      <c r="H516" s="191"/>
      <c r="I516" s="191"/>
      <c r="J516" s="191"/>
      <c r="K516" s="191"/>
      <c r="L516" s="191"/>
      <c r="M516" s="191"/>
      <c r="N516" s="191"/>
      <c r="O516" s="191"/>
      <c r="P516" s="191"/>
    </row>
    <row r="517" spans="1:16" ht="15.75" customHeight="1" x14ac:dyDescent="0.2">
      <c r="A517" s="191"/>
      <c r="B517" s="191"/>
      <c r="C517" s="203"/>
      <c r="D517" s="191"/>
      <c r="E517" s="191"/>
      <c r="F517" s="191"/>
      <c r="G517" s="191"/>
      <c r="H517" s="191"/>
      <c r="I517" s="191"/>
      <c r="J517" s="191"/>
      <c r="K517" s="191"/>
      <c r="L517" s="191"/>
      <c r="M517" s="191"/>
      <c r="N517" s="191"/>
      <c r="O517" s="191"/>
      <c r="P517" s="191"/>
    </row>
    <row r="518" spans="1:16" ht="15.75" customHeight="1" x14ac:dyDescent="0.2">
      <c r="A518" s="191"/>
      <c r="B518" s="191"/>
      <c r="C518" s="203"/>
      <c r="D518" s="191"/>
      <c r="E518" s="191"/>
      <c r="F518" s="191"/>
      <c r="G518" s="191"/>
      <c r="H518" s="191"/>
      <c r="I518" s="191"/>
      <c r="J518" s="191"/>
      <c r="K518" s="191"/>
      <c r="L518" s="191"/>
      <c r="M518" s="191"/>
      <c r="N518" s="191"/>
      <c r="O518" s="191"/>
      <c r="P518" s="191"/>
    </row>
    <row r="519" spans="1:16" ht="15.75" customHeight="1" x14ac:dyDescent="0.2">
      <c r="A519" s="191"/>
      <c r="B519" s="191"/>
      <c r="C519" s="203"/>
      <c r="D519" s="191"/>
      <c r="E519" s="191"/>
      <c r="F519" s="191"/>
      <c r="G519" s="191"/>
      <c r="H519" s="191"/>
      <c r="I519" s="191"/>
      <c r="J519" s="191"/>
      <c r="K519" s="191"/>
      <c r="L519" s="191"/>
      <c r="M519" s="191"/>
      <c r="N519" s="191"/>
      <c r="O519" s="191"/>
      <c r="P519" s="191"/>
    </row>
    <row r="520" spans="1:16" ht="15.75" customHeight="1" x14ac:dyDescent="0.2">
      <c r="A520" s="191"/>
      <c r="B520" s="191"/>
      <c r="C520" s="203"/>
      <c r="D520" s="191"/>
      <c r="E520" s="191"/>
      <c r="F520" s="191"/>
      <c r="G520" s="191"/>
      <c r="H520" s="191"/>
      <c r="I520" s="191"/>
      <c r="J520" s="191"/>
      <c r="K520" s="191"/>
      <c r="L520" s="191"/>
      <c r="M520" s="191"/>
      <c r="N520" s="191"/>
      <c r="O520" s="191"/>
      <c r="P520" s="191"/>
    </row>
    <row r="521" spans="1:16" ht="15.75" customHeight="1" x14ac:dyDescent="0.2">
      <c r="A521" s="191"/>
      <c r="B521" s="191"/>
      <c r="C521" s="203"/>
      <c r="D521" s="191"/>
      <c r="E521" s="191"/>
      <c r="F521" s="191"/>
      <c r="G521" s="191"/>
      <c r="H521" s="191"/>
      <c r="I521" s="191"/>
      <c r="J521" s="191"/>
      <c r="K521" s="191"/>
      <c r="L521" s="191"/>
      <c r="M521" s="191"/>
      <c r="N521" s="191"/>
      <c r="O521" s="191"/>
      <c r="P521" s="191"/>
    </row>
    <row r="522" spans="1:16" ht="15.75" customHeight="1" x14ac:dyDescent="0.2">
      <c r="A522" s="191"/>
      <c r="B522" s="191"/>
      <c r="C522" s="203"/>
      <c r="D522" s="191"/>
      <c r="E522" s="191"/>
      <c r="F522" s="191"/>
      <c r="G522" s="191"/>
      <c r="H522" s="191"/>
      <c r="I522" s="191"/>
      <c r="J522" s="191"/>
      <c r="K522" s="191"/>
      <c r="L522" s="191"/>
      <c r="M522" s="191"/>
      <c r="N522" s="191"/>
      <c r="O522" s="191"/>
      <c r="P522" s="191"/>
    </row>
    <row r="523" spans="1:16" ht="15.75" customHeight="1" x14ac:dyDescent="0.2">
      <c r="A523" s="191"/>
      <c r="B523" s="191"/>
      <c r="C523" s="203"/>
      <c r="D523" s="191"/>
      <c r="E523" s="191"/>
      <c r="F523" s="191"/>
      <c r="G523" s="191"/>
      <c r="H523" s="191"/>
      <c r="I523" s="191"/>
      <c r="J523" s="191"/>
      <c r="K523" s="191"/>
      <c r="L523" s="191"/>
      <c r="M523" s="191"/>
      <c r="N523" s="191"/>
      <c r="O523" s="191"/>
      <c r="P523" s="191"/>
    </row>
    <row r="524" spans="1:16" ht="15.75" customHeight="1" x14ac:dyDescent="0.2">
      <c r="A524" s="191"/>
      <c r="B524" s="191"/>
      <c r="C524" s="203"/>
      <c r="D524" s="191"/>
      <c r="E524" s="191"/>
      <c r="F524" s="191"/>
      <c r="G524" s="191"/>
      <c r="H524" s="191"/>
      <c r="I524" s="191"/>
      <c r="J524" s="191"/>
      <c r="K524" s="191"/>
      <c r="L524" s="191"/>
      <c r="M524" s="191"/>
      <c r="N524" s="191"/>
      <c r="O524" s="191"/>
      <c r="P524" s="191"/>
    </row>
    <row r="525" spans="1:16" ht="15.75" customHeight="1" x14ac:dyDescent="0.2">
      <c r="A525" s="191"/>
      <c r="B525" s="191"/>
      <c r="C525" s="203"/>
      <c r="D525" s="191"/>
      <c r="E525" s="191"/>
      <c r="F525" s="191"/>
      <c r="G525" s="191"/>
      <c r="H525" s="191"/>
      <c r="I525" s="191"/>
      <c r="J525" s="191"/>
      <c r="K525" s="191"/>
      <c r="L525" s="191"/>
      <c r="M525" s="191"/>
      <c r="N525" s="191"/>
      <c r="O525" s="191"/>
      <c r="P525" s="191"/>
    </row>
    <row r="526" spans="1:16" ht="15.75" customHeight="1" x14ac:dyDescent="0.2">
      <c r="A526" s="191"/>
      <c r="B526" s="191"/>
      <c r="C526" s="203"/>
      <c r="D526" s="191"/>
      <c r="E526" s="191"/>
      <c r="F526" s="191"/>
      <c r="G526" s="191"/>
      <c r="H526" s="191"/>
      <c r="I526" s="191"/>
      <c r="J526" s="191"/>
      <c r="K526" s="191"/>
      <c r="L526" s="191"/>
      <c r="M526" s="191"/>
      <c r="N526" s="191"/>
      <c r="O526" s="191"/>
      <c r="P526" s="191"/>
    </row>
    <row r="527" spans="1:16" ht="15.75" customHeight="1" x14ac:dyDescent="0.2">
      <c r="A527" s="191"/>
      <c r="B527" s="191"/>
      <c r="C527" s="203"/>
      <c r="D527" s="191"/>
      <c r="E527" s="191"/>
      <c r="F527" s="191"/>
      <c r="G527" s="191"/>
      <c r="H527" s="191"/>
      <c r="I527" s="191"/>
      <c r="J527" s="191"/>
      <c r="K527" s="191"/>
      <c r="L527" s="191"/>
      <c r="M527" s="191"/>
      <c r="N527" s="191"/>
      <c r="O527" s="191"/>
      <c r="P527" s="191"/>
    </row>
    <row r="528" spans="1:16" ht="15.75" customHeight="1" x14ac:dyDescent="0.2">
      <c r="A528" s="191"/>
      <c r="B528" s="191"/>
      <c r="C528" s="203"/>
      <c r="D528" s="191"/>
      <c r="E528" s="191"/>
      <c r="F528" s="191"/>
      <c r="G528" s="191"/>
      <c r="H528" s="191"/>
      <c r="I528" s="191"/>
      <c r="J528" s="191"/>
      <c r="K528" s="191"/>
      <c r="L528" s="191"/>
      <c r="M528" s="191"/>
      <c r="N528" s="191"/>
      <c r="O528" s="191"/>
      <c r="P528" s="191"/>
    </row>
    <row r="529" spans="1:16" ht="15.75" customHeight="1" x14ac:dyDescent="0.2">
      <c r="A529" s="191"/>
      <c r="B529" s="191"/>
      <c r="C529" s="203"/>
      <c r="D529" s="191"/>
      <c r="E529" s="191"/>
      <c r="F529" s="191"/>
      <c r="G529" s="191"/>
      <c r="H529" s="191"/>
      <c r="I529" s="191"/>
      <c r="J529" s="191"/>
      <c r="K529" s="191"/>
      <c r="L529" s="191"/>
      <c r="M529" s="191"/>
      <c r="N529" s="191"/>
      <c r="O529" s="191"/>
      <c r="P529" s="191"/>
    </row>
    <row r="530" spans="1:16" ht="15.75" customHeight="1" x14ac:dyDescent="0.2">
      <c r="A530" s="191"/>
      <c r="B530" s="191"/>
      <c r="C530" s="203"/>
      <c r="D530" s="191"/>
      <c r="E530" s="191"/>
      <c r="F530" s="191"/>
      <c r="G530" s="191"/>
      <c r="H530" s="191"/>
      <c r="I530" s="191"/>
      <c r="J530" s="191"/>
      <c r="K530" s="191"/>
      <c r="L530" s="191"/>
      <c r="M530" s="191"/>
      <c r="N530" s="191"/>
      <c r="O530" s="191"/>
      <c r="P530" s="191"/>
    </row>
    <row r="531" spans="1:16" ht="15.75" customHeight="1" x14ac:dyDescent="0.2">
      <c r="A531" s="191"/>
      <c r="B531" s="191"/>
      <c r="C531" s="203"/>
      <c r="D531" s="191"/>
      <c r="E531" s="191"/>
      <c r="F531" s="191"/>
      <c r="G531" s="191"/>
      <c r="H531" s="191"/>
      <c r="I531" s="191"/>
      <c r="J531" s="191"/>
      <c r="K531" s="191"/>
      <c r="L531" s="191"/>
      <c r="M531" s="191"/>
      <c r="N531" s="191"/>
      <c r="O531" s="191"/>
      <c r="P531" s="191"/>
    </row>
    <row r="532" spans="1:16" ht="15.75" customHeight="1" x14ac:dyDescent="0.2">
      <c r="A532" s="191"/>
      <c r="B532" s="191"/>
      <c r="C532" s="203"/>
      <c r="D532" s="191"/>
      <c r="E532" s="191"/>
      <c r="F532" s="191"/>
      <c r="G532" s="191"/>
      <c r="H532" s="191"/>
      <c r="I532" s="191"/>
      <c r="J532" s="191"/>
      <c r="K532" s="191"/>
      <c r="L532" s="191"/>
      <c r="M532" s="191"/>
      <c r="N532" s="191"/>
      <c r="O532" s="191"/>
      <c r="P532" s="191"/>
    </row>
    <row r="533" spans="1:16" ht="15.75" customHeight="1" x14ac:dyDescent="0.2">
      <c r="A533" s="191"/>
      <c r="B533" s="191"/>
      <c r="C533" s="203"/>
      <c r="D533" s="191"/>
      <c r="E533" s="191"/>
      <c r="F533" s="191"/>
      <c r="G533" s="191"/>
      <c r="H533" s="191"/>
      <c r="I533" s="191"/>
      <c r="J533" s="191"/>
      <c r="K533" s="191"/>
      <c r="L533" s="191"/>
      <c r="M533" s="191"/>
      <c r="N533" s="191"/>
      <c r="O533" s="191"/>
      <c r="P533" s="191"/>
    </row>
    <row r="534" spans="1:16" ht="15.75" customHeight="1" x14ac:dyDescent="0.2">
      <c r="A534" s="191"/>
      <c r="B534" s="191"/>
      <c r="C534" s="203"/>
      <c r="D534" s="191"/>
      <c r="E534" s="191"/>
      <c r="F534" s="191"/>
      <c r="G534" s="191"/>
      <c r="H534" s="191"/>
      <c r="I534" s="191"/>
      <c r="J534" s="191"/>
      <c r="K534" s="191"/>
      <c r="L534" s="191"/>
      <c r="M534" s="191"/>
      <c r="N534" s="191"/>
      <c r="O534" s="191"/>
      <c r="P534" s="191"/>
    </row>
    <row r="535" spans="1:16" ht="15.75" customHeight="1" x14ac:dyDescent="0.2">
      <c r="A535" s="191"/>
      <c r="B535" s="191"/>
      <c r="C535" s="203"/>
      <c r="D535" s="191"/>
      <c r="E535" s="191"/>
      <c r="F535" s="191"/>
      <c r="G535" s="191"/>
      <c r="H535" s="191"/>
      <c r="I535" s="191"/>
      <c r="J535" s="191"/>
      <c r="K535" s="191"/>
      <c r="L535" s="191"/>
      <c r="M535" s="191"/>
      <c r="N535" s="191"/>
      <c r="O535" s="191"/>
      <c r="P535" s="191"/>
    </row>
    <row r="536" spans="1:16" ht="15.75" customHeight="1" x14ac:dyDescent="0.2">
      <c r="A536" s="191"/>
      <c r="B536" s="191"/>
      <c r="C536" s="203"/>
      <c r="D536" s="191"/>
      <c r="E536" s="191"/>
      <c r="F536" s="191"/>
      <c r="G536" s="191"/>
      <c r="H536" s="191"/>
      <c r="I536" s="191"/>
      <c r="J536" s="191"/>
      <c r="K536" s="191"/>
      <c r="L536" s="191"/>
      <c r="M536" s="191"/>
      <c r="N536" s="191"/>
      <c r="O536" s="191"/>
      <c r="P536" s="191"/>
    </row>
    <row r="537" spans="1:16" ht="15.75" customHeight="1" x14ac:dyDescent="0.2">
      <c r="A537" s="191"/>
      <c r="B537" s="191"/>
      <c r="C537" s="203"/>
      <c r="D537" s="191"/>
      <c r="E537" s="191"/>
      <c r="F537" s="191"/>
      <c r="G537" s="191"/>
      <c r="H537" s="191"/>
      <c r="I537" s="191"/>
      <c r="J537" s="191"/>
      <c r="K537" s="191"/>
      <c r="L537" s="191"/>
      <c r="M537" s="191"/>
      <c r="N537" s="191"/>
      <c r="O537" s="191"/>
      <c r="P537" s="191"/>
    </row>
    <row r="538" spans="1:16" ht="15.75" customHeight="1" x14ac:dyDescent="0.2">
      <c r="A538" s="191"/>
      <c r="B538" s="191"/>
      <c r="C538" s="203"/>
      <c r="D538" s="191"/>
      <c r="E538" s="191"/>
      <c r="F538" s="191"/>
      <c r="G538" s="191"/>
      <c r="H538" s="191"/>
      <c r="I538" s="191"/>
      <c r="J538" s="191"/>
      <c r="K538" s="191"/>
      <c r="L538" s="191"/>
      <c r="M538" s="191"/>
      <c r="N538" s="191"/>
      <c r="O538" s="191"/>
      <c r="P538" s="191"/>
    </row>
    <row r="539" spans="1:16" ht="15.75" customHeight="1" x14ac:dyDescent="0.2">
      <c r="A539" s="191"/>
      <c r="B539" s="191"/>
      <c r="C539" s="203"/>
      <c r="D539" s="191"/>
      <c r="E539" s="191"/>
      <c r="F539" s="191"/>
      <c r="G539" s="191"/>
      <c r="H539" s="191"/>
      <c r="I539" s="191"/>
      <c r="J539" s="191"/>
      <c r="K539" s="191"/>
      <c r="L539" s="191"/>
      <c r="M539" s="191"/>
      <c r="N539" s="191"/>
      <c r="O539" s="191"/>
      <c r="P539" s="191"/>
    </row>
    <row r="540" spans="1:16" ht="15.75" customHeight="1" x14ac:dyDescent="0.2">
      <c r="A540" s="191"/>
      <c r="B540" s="191"/>
      <c r="C540" s="203"/>
      <c r="D540" s="191"/>
      <c r="E540" s="191"/>
      <c r="F540" s="191"/>
      <c r="G540" s="191"/>
      <c r="H540" s="191"/>
      <c r="I540" s="191"/>
      <c r="J540" s="191"/>
      <c r="K540" s="191"/>
      <c r="L540" s="191"/>
      <c r="M540" s="191"/>
      <c r="N540" s="191"/>
      <c r="O540" s="191"/>
      <c r="P540" s="191"/>
    </row>
    <row r="541" spans="1:16" ht="15.75" customHeight="1" x14ac:dyDescent="0.2">
      <c r="A541" s="191"/>
      <c r="B541" s="191"/>
      <c r="C541" s="203"/>
      <c r="D541" s="191"/>
      <c r="E541" s="191"/>
      <c r="F541" s="191"/>
      <c r="G541" s="191"/>
      <c r="H541" s="191"/>
      <c r="I541" s="191"/>
      <c r="J541" s="191"/>
      <c r="K541" s="191"/>
      <c r="L541" s="191"/>
      <c r="M541" s="191"/>
      <c r="N541" s="191"/>
      <c r="O541" s="191"/>
      <c r="P541" s="191"/>
    </row>
    <row r="542" spans="1:16" ht="15.75" customHeight="1" x14ac:dyDescent="0.2">
      <c r="A542" s="191"/>
      <c r="B542" s="191"/>
      <c r="C542" s="203"/>
      <c r="D542" s="191"/>
      <c r="E542" s="191"/>
      <c r="F542" s="191"/>
      <c r="G542" s="191"/>
      <c r="H542" s="191"/>
      <c r="I542" s="191"/>
      <c r="J542" s="191"/>
      <c r="K542" s="191"/>
      <c r="L542" s="191"/>
      <c r="M542" s="191"/>
      <c r="N542" s="191"/>
      <c r="O542" s="191"/>
      <c r="P542" s="191"/>
    </row>
    <row r="543" spans="1:16" ht="15.75" customHeight="1" x14ac:dyDescent="0.2">
      <c r="A543" s="191"/>
      <c r="B543" s="191"/>
      <c r="C543" s="203"/>
      <c r="D543" s="191"/>
      <c r="E543" s="191"/>
      <c r="F543" s="191"/>
      <c r="G543" s="191"/>
      <c r="H543" s="191"/>
      <c r="I543" s="191"/>
      <c r="J543" s="191"/>
      <c r="K543" s="191"/>
      <c r="L543" s="191"/>
      <c r="M543" s="191"/>
      <c r="N543" s="191"/>
      <c r="O543" s="191"/>
      <c r="P543" s="191"/>
    </row>
    <row r="544" spans="1:16" ht="15.75" customHeight="1" x14ac:dyDescent="0.2">
      <c r="A544" s="191"/>
      <c r="B544" s="191"/>
      <c r="C544" s="203"/>
      <c r="D544" s="191"/>
      <c r="E544" s="191"/>
      <c r="F544" s="191"/>
      <c r="G544" s="191"/>
      <c r="H544" s="191"/>
      <c r="I544" s="191"/>
      <c r="J544" s="191"/>
      <c r="K544" s="191"/>
      <c r="L544" s="191"/>
      <c r="M544" s="191"/>
      <c r="N544" s="191"/>
      <c r="O544" s="191"/>
      <c r="P544" s="191"/>
    </row>
    <row r="545" spans="1:16" ht="15.75" customHeight="1" x14ac:dyDescent="0.2">
      <c r="A545" s="191"/>
      <c r="B545" s="191"/>
      <c r="C545" s="203"/>
      <c r="D545" s="191"/>
      <c r="E545" s="191"/>
      <c r="F545" s="191"/>
      <c r="G545" s="191"/>
      <c r="H545" s="191"/>
      <c r="I545" s="191"/>
      <c r="J545" s="191"/>
      <c r="K545" s="191"/>
      <c r="L545" s="191"/>
      <c r="M545" s="191"/>
      <c r="N545" s="191"/>
      <c r="O545" s="191"/>
      <c r="P545" s="191"/>
    </row>
    <row r="546" spans="1:16" ht="15.75" customHeight="1" x14ac:dyDescent="0.2">
      <c r="A546" s="191"/>
      <c r="B546" s="191"/>
      <c r="C546" s="203"/>
      <c r="D546" s="191"/>
      <c r="E546" s="191"/>
      <c r="F546" s="191"/>
      <c r="G546" s="191"/>
      <c r="H546" s="191"/>
      <c r="I546" s="191"/>
      <c r="J546" s="191"/>
      <c r="K546" s="191"/>
      <c r="L546" s="191"/>
      <c r="M546" s="191"/>
      <c r="N546" s="191"/>
      <c r="O546" s="191"/>
      <c r="P546" s="191"/>
    </row>
    <row r="547" spans="1:16" ht="15.75" customHeight="1" x14ac:dyDescent="0.2">
      <c r="A547" s="191"/>
      <c r="B547" s="191"/>
      <c r="C547" s="203"/>
      <c r="D547" s="191"/>
      <c r="E547" s="191"/>
      <c r="F547" s="191"/>
      <c r="G547" s="191"/>
      <c r="H547" s="191"/>
      <c r="I547" s="191"/>
      <c r="J547" s="191"/>
      <c r="K547" s="191"/>
      <c r="L547" s="191"/>
      <c r="M547" s="191"/>
      <c r="N547" s="191"/>
      <c r="O547" s="191"/>
      <c r="P547" s="191"/>
    </row>
    <row r="548" spans="1:16" ht="15.75" customHeight="1" x14ac:dyDescent="0.2">
      <c r="A548" s="191"/>
      <c r="B548" s="191"/>
      <c r="C548" s="203"/>
      <c r="D548" s="191"/>
      <c r="E548" s="191"/>
      <c r="F548" s="191"/>
      <c r="G548" s="191"/>
      <c r="H548" s="191"/>
      <c r="I548" s="191"/>
      <c r="J548" s="191"/>
      <c r="K548" s="191"/>
      <c r="L548" s="191"/>
      <c r="M548" s="191"/>
      <c r="N548" s="191"/>
      <c r="O548" s="191"/>
      <c r="P548" s="191"/>
    </row>
    <row r="549" spans="1:16" ht="15.75" customHeight="1" x14ac:dyDescent="0.2">
      <c r="A549" s="191"/>
      <c r="B549" s="191"/>
      <c r="C549" s="203"/>
      <c r="D549" s="191"/>
      <c r="E549" s="191"/>
      <c r="F549" s="191"/>
      <c r="G549" s="191"/>
      <c r="H549" s="191"/>
      <c r="I549" s="191"/>
      <c r="J549" s="191"/>
      <c r="K549" s="191"/>
      <c r="L549" s="191"/>
      <c r="M549" s="191"/>
      <c r="N549" s="191"/>
      <c r="O549" s="191"/>
      <c r="P549" s="191"/>
    </row>
    <row r="550" spans="1:16" ht="15.75" customHeight="1" x14ac:dyDescent="0.2">
      <c r="A550" s="191"/>
      <c r="B550" s="191"/>
      <c r="C550" s="203"/>
      <c r="D550" s="191"/>
      <c r="E550" s="191"/>
      <c r="F550" s="191"/>
      <c r="G550" s="191"/>
      <c r="H550" s="191"/>
      <c r="I550" s="191"/>
      <c r="J550" s="191"/>
      <c r="K550" s="191"/>
      <c r="L550" s="191"/>
      <c r="M550" s="191"/>
      <c r="N550" s="191"/>
      <c r="O550" s="191"/>
      <c r="P550" s="191"/>
    </row>
    <row r="551" spans="1:16" ht="15.75" customHeight="1" x14ac:dyDescent="0.2">
      <c r="A551" s="191"/>
      <c r="B551" s="191"/>
      <c r="C551" s="203"/>
      <c r="D551" s="191"/>
      <c r="E551" s="191"/>
      <c r="F551" s="191"/>
      <c r="G551" s="191"/>
      <c r="H551" s="191"/>
      <c r="I551" s="191"/>
      <c r="J551" s="191"/>
      <c r="K551" s="191"/>
      <c r="L551" s="191"/>
      <c r="M551" s="191"/>
      <c r="N551" s="191"/>
      <c r="O551" s="191"/>
      <c r="P551" s="191"/>
    </row>
    <row r="552" spans="1:16" ht="15.75" customHeight="1" x14ac:dyDescent="0.2">
      <c r="A552" s="191"/>
      <c r="B552" s="191"/>
      <c r="C552" s="203"/>
      <c r="D552" s="191"/>
      <c r="E552" s="191"/>
      <c r="F552" s="191"/>
      <c r="G552" s="191"/>
      <c r="H552" s="191"/>
      <c r="I552" s="191"/>
      <c r="J552" s="191"/>
      <c r="K552" s="191"/>
      <c r="L552" s="191"/>
      <c r="M552" s="191"/>
      <c r="N552" s="191"/>
      <c r="O552" s="191"/>
      <c r="P552" s="191"/>
    </row>
    <row r="553" spans="1:16" ht="15.75" customHeight="1" x14ac:dyDescent="0.2">
      <c r="A553" s="191"/>
      <c r="B553" s="191"/>
      <c r="C553" s="203"/>
      <c r="D553" s="191"/>
      <c r="E553" s="191"/>
      <c r="F553" s="191"/>
      <c r="G553" s="191"/>
      <c r="H553" s="191"/>
      <c r="I553" s="191"/>
      <c r="J553" s="191"/>
      <c r="K553" s="191"/>
      <c r="L553" s="191"/>
      <c r="M553" s="191"/>
      <c r="N553" s="191"/>
      <c r="O553" s="191"/>
      <c r="P553" s="191"/>
    </row>
    <row r="554" spans="1:16" ht="15.75" customHeight="1" x14ac:dyDescent="0.2">
      <c r="A554" s="191"/>
      <c r="B554" s="191"/>
      <c r="C554" s="203"/>
      <c r="D554" s="191"/>
      <c r="E554" s="191"/>
      <c r="F554" s="191"/>
      <c r="G554" s="191"/>
      <c r="H554" s="191"/>
      <c r="I554" s="191"/>
      <c r="J554" s="191"/>
      <c r="K554" s="191"/>
      <c r="L554" s="191"/>
      <c r="M554" s="191"/>
      <c r="N554" s="191"/>
      <c r="O554" s="191"/>
      <c r="P554" s="191"/>
    </row>
    <row r="555" spans="1:16" ht="15.75" customHeight="1" x14ac:dyDescent="0.2">
      <c r="A555" s="191"/>
      <c r="B555" s="191"/>
      <c r="C555" s="203"/>
      <c r="D555" s="191"/>
      <c r="E555" s="191"/>
      <c r="F555" s="191"/>
      <c r="G555" s="191"/>
      <c r="H555" s="191"/>
      <c r="I555" s="191"/>
      <c r="J555" s="191"/>
      <c r="K555" s="191"/>
      <c r="L555" s="191"/>
      <c r="M555" s="191"/>
      <c r="N555" s="191"/>
      <c r="O555" s="191"/>
      <c r="P555" s="191"/>
    </row>
    <row r="556" spans="1:16" ht="15.75" customHeight="1" x14ac:dyDescent="0.2">
      <c r="A556" s="191"/>
      <c r="B556" s="191"/>
      <c r="C556" s="203"/>
      <c r="D556" s="191"/>
      <c r="E556" s="191"/>
      <c r="F556" s="191"/>
      <c r="G556" s="191"/>
      <c r="H556" s="191"/>
      <c r="I556" s="191"/>
      <c r="J556" s="191"/>
      <c r="K556" s="191"/>
      <c r="L556" s="191"/>
      <c r="M556" s="191"/>
      <c r="N556" s="191"/>
      <c r="O556" s="191"/>
      <c r="P556" s="191"/>
    </row>
    <row r="557" spans="1:16" ht="15.75" customHeight="1" x14ac:dyDescent="0.2">
      <c r="A557" s="191"/>
      <c r="B557" s="191"/>
      <c r="C557" s="203"/>
      <c r="D557" s="191"/>
      <c r="E557" s="191"/>
      <c r="F557" s="191"/>
      <c r="G557" s="191"/>
      <c r="H557" s="191"/>
      <c r="I557" s="191"/>
      <c r="J557" s="191"/>
      <c r="K557" s="191"/>
      <c r="L557" s="191"/>
      <c r="M557" s="191"/>
      <c r="N557" s="191"/>
      <c r="O557" s="191"/>
      <c r="P557" s="191"/>
    </row>
    <row r="558" spans="1:16" ht="15.75" customHeight="1" x14ac:dyDescent="0.2">
      <c r="A558" s="191"/>
      <c r="B558" s="191"/>
      <c r="C558" s="203"/>
      <c r="D558" s="191"/>
      <c r="E558" s="191"/>
      <c r="F558" s="191"/>
      <c r="G558" s="191"/>
      <c r="H558" s="191"/>
      <c r="I558" s="191"/>
      <c r="J558" s="191"/>
      <c r="K558" s="191"/>
      <c r="L558" s="191"/>
      <c r="M558" s="191"/>
      <c r="N558" s="191"/>
      <c r="O558" s="191"/>
      <c r="P558" s="191"/>
    </row>
    <row r="559" spans="1:16" ht="15.75" customHeight="1" x14ac:dyDescent="0.2">
      <c r="A559" s="191"/>
      <c r="B559" s="191"/>
      <c r="C559" s="203"/>
      <c r="D559" s="191"/>
      <c r="E559" s="191"/>
      <c r="F559" s="191"/>
      <c r="G559" s="191"/>
      <c r="H559" s="191"/>
      <c r="I559" s="191"/>
      <c r="J559" s="191"/>
      <c r="K559" s="191"/>
      <c r="L559" s="191"/>
      <c r="M559" s="191"/>
      <c r="N559" s="191"/>
      <c r="O559" s="191"/>
      <c r="P559" s="191"/>
    </row>
    <row r="560" spans="1:16" ht="15.75" customHeight="1" x14ac:dyDescent="0.2">
      <c r="A560" s="191"/>
      <c r="B560" s="191"/>
      <c r="C560" s="203"/>
      <c r="D560" s="191"/>
      <c r="E560" s="191"/>
      <c r="F560" s="191"/>
      <c r="G560" s="191"/>
      <c r="H560" s="191"/>
      <c r="I560" s="191"/>
      <c r="J560" s="191"/>
      <c r="K560" s="191"/>
      <c r="L560" s="191"/>
      <c r="M560" s="191"/>
      <c r="N560" s="191"/>
      <c r="O560" s="191"/>
      <c r="P560" s="191"/>
    </row>
    <row r="561" spans="1:16" ht="15.75" customHeight="1" x14ac:dyDescent="0.2">
      <c r="A561" s="191"/>
      <c r="B561" s="191"/>
      <c r="C561" s="203"/>
      <c r="D561" s="191"/>
      <c r="E561" s="191"/>
      <c r="F561" s="191"/>
      <c r="G561" s="191"/>
      <c r="H561" s="191"/>
      <c r="I561" s="191"/>
      <c r="J561" s="191"/>
      <c r="K561" s="191"/>
      <c r="L561" s="191"/>
      <c r="M561" s="191"/>
      <c r="N561" s="191"/>
      <c r="O561" s="191"/>
      <c r="P561" s="191"/>
    </row>
    <row r="562" spans="1:16" ht="15.75" customHeight="1" x14ac:dyDescent="0.2">
      <c r="A562" s="191"/>
      <c r="B562" s="191"/>
      <c r="C562" s="203"/>
      <c r="D562" s="191"/>
      <c r="E562" s="191"/>
      <c r="F562" s="191"/>
      <c r="G562" s="191"/>
      <c r="H562" s="191"/>
      <c r="I562" s="191"/>
      <c r="J562" s="191"/>
      <c r="K562" s="191"/>
      <c r="L562" s="191"/>
      <c r="M562" s="191"/>
      <c r="N562" s="191"/>
      <c r="O562" s="191"/>
      <c r="P562" s="191"/>
    </row>
    <row r="563" spans="1:16" ht="15.75" customHeight="1" x14ac:dyDescent="0.2">
      <c r="A563" s="191"/>
      <c r="B563" s="191"/>
      <c r="C563" s="203"/>
      <c r="D563" s="191"/>
      <c r="E563" s="191"/>
      <c r="F563" s="191"/>
      <c r="G563" s="191"/>
      <c r="H563" s="191"/>
      <c r="I563" s="191"/>
      <c r="J563" s="191"/>
      <c r="K563" s="191"/>
      <c r="L563" s="191"/>
      <c r="M563" s="191"/>
      <c r="N563" s="191"/>
      <c r="O563" s="191"/>
      <c r="P563" s="191"/>
    </row>
    <row r="564" spans="1:16" ht="15.75" customHeight="1" x14ac:dyDescent="0.2">
      <c r="A564" s="191"/>
      <c r="B564" s="191"/>
      <c r="C564" s="203"/>
      <c r="D564" s="191"/>
      <c r="E564" s="191"/>
      <c r="F564" s="191"/>
      <c r="G564" s="191"/>
      <c r="H564" s="191"/>
      <c r="I564" s="191"/>
      <c r="J564" s="191"/>
      <c r="K564" s="191"/>
      <c r="L564" s="191"/>
      <c r="M564" s="191"/>
      <c r="N564" s="191"/>
      <c r="O564" s="191"/>
      <c r="P564" s="191"/>
    </row>
    <row r="565" spans="1:16" ht="15.75" customHeight="1" x14ac:dyDescent="0.2">
      <c r="A565" s="191"/>
      <c r="B565" s="191"/>
      <c r="C565" s="203"/>
      <c r="D565" s="191"/>
      <c r="E565" s="191"/>
      <c r="F565" s="191"/>
      <c r="G565" s="191"/>
      <c r="H565" s="191"/>
      <c r="I565" s="191"/>
      <c r="J565" s="191"/>
      <c r="K565" s="191"/>
      <c r="L565" s="191"/>
      <c r="M565" s="191"/>
      <c r="N565" s="191"/>
      <c r="O565" s="191"/>
      <c r="P565" s="191"/>
    </row>
    <row r="566" spans="1:16" ht="15.75" customHeight="1" x14ac:dyDescent="0.2">
      <c r="A566" s="191"/>
      <c r="B566" s="191"/>
      <c r="C566" s="203"/>
      <c r="D566" s="191"/>
      <c r="E566" s="191"/>
      <c r="F566" s="191"/>
      <c r="G566" s="191"/>
      <c r="H566" s="191"/>
      <c r="I566" s="191"/>
      <c r="J566" s="191"/>
      <c r="K566" s="191"/>
      <c r="L566" s="191"/>
      <c r="M566" s="191"/>
      <c r="N566" s="191"/>
      <c r="O566" s="191"/>
      <c r="P566" s="191"/>
    </row>
    <row r="567" spans="1:16" ht="15.75" customHeight="1" x14ac:dyDescent="0.2">
      <c r="A567" s="191"/>
      <c r="B567" s="191"/>
      <c r="C567" s="203"/>
      <c r="D567" s="191"/>
      <c r="E567" s="191"/>
      <c r="F567" s="191"/>
      <c r="G567" s="191"/>
      <c r="H567" s="191"/>
      <c r="I567" s="191"/>
      <c r="J567" s="191"/>
      <c r="K567" s="191"/>
      <c r="L567" s="191"/>
      <c r="M567" s="191"/>
      <c r="N567" s="191"/>
      <c r="O567" s="191"/>
      <c r="P567" s="191"/>
    </row>
    <row r="568" spans="1:16" ht="15.75" customHeight="1" x14ac:dyDescent="0.2">
      <c r="A568" s="191"/>
      <c r="B568" s="191"/>
      <c r="C568" s="203"/>
      <c r="D568" s="191"/>
      <c r="E568" s="191"/>
      <c r="F568" s="191"/>
      <c r="G568" s="191"/>
      <c r="H568" s="191"/>
      <c r="I568" s="191"/>
      <c r="J568" s="191"/>
      <c r="K568" s="191"/>
      <c r="L568" s="191"/>
      <c r="M568" s="191"/>
      <c r="N568" s="191"/>
      <c r="O568" s="191"/>
      <c r="P568" s="191"/>
    </row>
    <row r="569" spans="1:16" ht="15.75" customHeight="1" x14ac:dyDescent="0.2">
      <c r="A569" s="191"/>
      <c r="B569" s="191"/>
      <c r="C569" s="203"/>
      <c r="D569" s="191"/>
      <c r="E569" s="191"/>
      <c r="F569" s="191"/>
      <c r="G569" s="191"/>
      <c r="H569" s="191"/>
      <c r="I569" s="191"/>
      <c r="J569" s="191"/>
      <c r="K569" s="191"/>
      <c r="L569" s="191"/>
      <c r="M569" s="191"/>
      <c r="N569" s="191"/>
      <c r="O569" s="191"/>
      <c r="P569" s="191"/>
    </row>
    <row r="570" spans="1:16" ht="15.75" customHeight="1" x14ac:dyDescent="0.2">
      <c r="A570" s="191"/>
      <c r="B570" s="191"/>
      <c r="C570" s="203"/>
      <c r="D570" s="191"/>
      <c r="E570" s="191"/>
      <c r="F570" s="191"/>
      <c r="G570" s="191"/>
      <c r="H570" s="191"/>
      <c r="I570" s="191"/>
      <c r="J570" s="191"/>
      <c r="K570" s="191"/>
      <c r="L570" s="191"/>
      <c r="M570" s="191"/>
      <c r="N570" s="191"/>
      <c r="O570" s="191"/>
      <c r="P570" s="191"/>
    </row>
    <row r="571" spans="1:16" ht="15.75" customHeight="1" x14ac:dyDescent="0.2">
      <c r="A571" s="191"/>
      <c r="B571" s="191"/>
      <c r="C571" s="203"/>
      <c r="D571" s="191"/>
      <c r="E571" s="191"/>
      <c r="F571" s="191"/>
      <c r="G571" s="191"/>
      <c r="H571" s="191"/>
      <c r="I571" s="191"/>
      <c r="J571" s="191"/>
      <c r="K571" s="191"/>
      <c r="L571" s="191"/>
      <c r="M571" s="191"/>
      <c r="N571" s="191"/>
      <c r="O571" s="191"/>
      <c r="P571" s="191"/>
    </row>
    <row r="572" spans="1:16" ht="15.75" customHeight="1" x14ac:dyDescent="0.2">
      <c r="A572" s="191"/>
      <c r="B572" s="191"/>
      <c r="C572" s="203"/>
      <c r="D572" s="191"/>
      <c r="E572" s="191"/>
      <c r="F572" s="191"/>
      <c r="G572" s="191"/>
      <c r="H572" s="191"/>
      <c r="I572" s="191"/>
      <c r="J572" s="191"/>
      <c r="K572" s="191"/>
      <c r="L572" s="191"/>
      <c r="M572" s="191"/>
      <c r="N572" s="191"/>
      <c r="O572" s="191"/>
      <c r="P572" s="191"/>
    </row>
    <row r="573" spans="1:16" ht="15.75" customHeight="1" x14ac:dyDescent="0.2">
      <c r="A573" s="191"/>
      <c r="B573" s="191"/>
      <c r="C573" s="203"/>
      <c r="D573" s="191"/>
      <c r="E573" s="191"/>
      <c r="F573" s="191"/>
      <c r="G573" s="191"/>
      <c r="H573" s="191"/>
      <c r="I573" s="191"/>
      <c r="J573" s="191"/>
      <c r="K573" s="191"/>
      <c r="L573" s="191"/>
      <c r="M573" s="191"/>
      <c r="N573" s="191"/>
      <c r="O573" s="191"/>
      <c r="P573" s="191"/>
    </row>
    <row r="574" spans="1:16" ht="15.75" customHeight="1" x14ac:dyDescent="0.2">
      <c r="A574" s="191"/>
      <c r="B574" s="191"/>
      <c r="C574" s="203"/>
      <c r="D574" s="191"/>
      <c r="E574" s="191"/>
      <c r="F574" s="191"/>
      <c r="G574" s="191"/>
      <c r="H574" s="191"/>
      <c r="I574" s="191"/>
      <c r="J574" s="191"/>
      <c r="K574" s="191"/>
      <c r="L574" s="191"/>
      <c r="M574" s="191"/>
      <c r="N574" s="191"/>
      <c r="O574" s="191"/>
      <c r="P574" s="191"/>
    </row>
    <row r="575" spans="1:16" ht="15.75" customHeight="1" x14ac:dyDescent="0.2">
      <c r="A575" s="191"/>
      <c r="B575" s="191"/>
      <c r="C575" s="203"/>
      <c r="D575" s="191"/>
      <c r="E575" s="191"/>
      <c r="F575" s="191"/>
      <c r="G575" s="191"/>
      <c r="H575" s="191"/>
      <c r="I575" s="191"/>
      <c r="J575" s="191"/>
      <c r="K575" s="191"/>
      <c r="L575" s="191"/>
      <c r="M575" s="191"/>
      <c r="N575" s="191"/>
      <c r="O575" s="191"/>
      <c r="P575" s="191"/>
    </row>
    <row r="576" spans="1:16" ht="15.75" customHeight="1" x14ac:dyDescent="0.2">
      <c r="A576" s="191"/>
      <c r="B576" s="191"/>
      <c r="C576" s="203"/>
      <c r="D576" s="191"/>
      <c r="E576" s="191"/>
      <c r="F576" s="191"/>
      <c r="G576" s="191"/>
      <c r="H576" s="191"/>
      <c r="I576" s="191"/>
      <c r="J576" s="191"/>
      <c r="K576" s="191"/>
      <c r="L576" s="191"/>
      <c r="M576" s="191"/>
      <c r="N576" s="191"/>
      <c r="O576" s="191"/>
      <c r="P576" s="191"/>
    </row>
    <row r="577" spans="1:16" ht="15.75" customHeight="1" x14ac:dyDescent="0.2">
      <c r="A577" s="191"/>
      <c r="B577" s="191"/>
      <c r="C577" s="203"/>
      <c r="D577" s="191"/>
      <c r="E577" s="191"/>
      <c r="F577" s="191"/>
      <c r="G577" s="191"/>
      <c r="H577" s="191"/>
      <c r="I577" s="191"/>
      <c r="J577" s="191"/>
      <c r="K577" s="191"/>
      <c r="L577" s="191"/>
      <c r="M577" s="191"/>
      <c r="N577" s="191"/>
      <c r="O577" s="191"/>
      <c r="P577" s="191"/>
    </row>
    <row r="578" spans="1:16" ht="15.75" customHeight="1" x14ac:dyDescent="0.2">
      <c r="A578" s="191"/>
      <c r="B578" s="191"/>
      <c r="C578" s="203"/>
      <c r="D578" s="191"/>
      <c r="E578" s="191"/>
      <c r="F578" s="191"/>
      <c r="G578" s="191"/>
      <c r="H578" s="191"/>
      <c r="I578" s="191"/>
      <c r="J578" s="191"/>
      <c r="K578" s="191"/>
      <c r="L578" s="191"/>
      <c r="M578" s="191"/>
      <c r="N578" s="191"/>
      <c r="O578" s="191"/>
      <c r="P578" s="191"/>
    </row>
    <row r="579" spans="1:16" ht="15.75" customHeight="1" x14ac:dyDescent="0.2">
      <c r="A579" s="191"/>
      <c r="B579" s="191"/>
      <c r="C579" s="203"/>
      <c r="D579" s="191"/>
      <c r="E579" s="191"/>
      <c r="F579" s="191"/>
      <c r="G579" s="191"/>
      <c r="H579" s="191"/>
      <c r="I579" s="191"/>
      <c r="J579" s="191"/>
      <c r="K579" s="191"/>
      <c r="L579" s="191"/>
      <c r="M579" s="191"/>
      <c r="N579" s="191"/>
      <c r="O579" s="191"/>
      <c r="P579" s="191"/>
    </row>
    <row r="580" spans="1:16" ht="15.75" customHeight="1" x14ac:dyDescent="0.2">
      <c r="A580" s="191"/>
      <c r="B580" s="191"/>
      <c r="C580" s="203"/>
      <c r="D580" s="191"/>
      <c r="E580" s="191"/>
      <c r="F580" s="191"/>
      <c r="G580" s="191"/>
      <c r="H580" s="191"/>
      <c r="I580" s="191"/>
      <c r="J580" s="191"/>
      <c r="K580" s="191"/>
      <c r="L580" s="191"/>
      <c r="M580" s="191"/>
      <c r="N580" s="191"/>
      <c r="O580" s="191"/>
      <c r="P580" s="191"/>
    </row>
    <row r="581" spans="1:16" ht="15.75" customHeight="1" x14ac:dyDescent="0.2">
      <c r="A581" s="191"/>
      <c r="B581" s="191"/>
      <c r="C581" s="203"/>
      <c r="D581" s="191"/>
      <c r="E581" s="191"/>
      <c r="F581" s="191"/>
      <c r="G581" s="191"/>
      <c r="H581" s="191"/>
      <c r="I581" s="191"/>
      <c r="J581" s="191"/>
      <c r="K581" s="191"/>
      <c r="L581" s="191"/>
      <c r="M581" s="191"/>
      <c r="N581" s="191"/>
      <c r="O581" s="191"/>
      <c r="P581" s="191"/>
    </row>
    <row r="582" spans="1:16" ht="15.75" customHeight="1" x14ac:dyDescent="0.2">
      <c r="A582" s="191"/>
      <c r="B582" s="191"/>
      <c r="C582" s="203"/>
      <c r="D582" s="191"/>
      <c r="E582" s="191"/>
      <c r="F582" s="191"/>
      <c r="G582" s="191"/>
      <c r="H582" s="191"/>
      <c r="I582" s="191"/>
      <c r="J582" s="191"/>
      <c r="K582" s="191"/>
      <c r="L582" s="191"/>
      <c r="M582" s="191"/>
      <c r="N582" s="191"/>
      <c r="O582" s="191"/>
      <c r="P582" s="191"/>
    </row>
    <row r="583" spans="1:16" ht="15.75" customHeight="1" x14ac:dyDescent="0.2">
      <c r="A583" s="191"/>
      <c r="B583" s="191"/>
      <c r="C583" s="203"/>
      <c r="D583" s="191"/>
      <c r="E583" s="191"/>
      <c r="F583" s="191"/>
      <c r="G583" s="191"/>
      <c r="H583" s="191"/>
      <c r="I583" s="191"/>
      <c r="J583" s="191"/>
      <c r="K583" s="191"/>
      <c r="L583" s="191"/>
      <c r="M583" s="191"/>
      <c r="N583" s="191"/>
      <c r="O583" s="191"/>
      <c r="P583" s="191"/>
    </row>
    <row r="584" spans="1:16" ht="15.75" customHeight="1" x14ac:dyDescent="0.2">
      <c r="A584" s="191"/>
      <c r="B584" s="191"/>
      <c r="C584" s="203"/>
      <c r="D584" s="191"/>
      <c r="E584" s="191"/>
      <c r="F584" s="191"/>
      <c r="G584" s="191"/>
      <c r="H584" s="191"/>
      <c r="I584" s="191"/>
      <c r="J584" s="191"/>
      <c r="K584" s="191"/>
      <c r="L584" s="191"/>
      <c r="M584" s="191"/>
      <c r="N584" s="191"/>
      <c r="O584" s="191"/>
      <c r="P584" s="191"/>
    </row>
    <row r="585" spans="1:16" ht="15.75" customHeight="1" x14ac:dyDescent="0.2">
      <c r="A585" s="191"/>
      <c r="B585" s="191"/>
      <c r="C585" s="203"/>
      <c r="D585" s="191"/>
      <c r="E585" s="191"/>
      <c r="F585" s="191"/>
      <c r="G585" s="191"/>
      <c r="H585" s="191"/>
      <c r="I585" s="191"/>
      <c r="J585" s="191"/>
      <c r="K585" s="191"/>
      <c r="L585" s="191"/>
      <c r="M585" s="191"/>
      <c r="N585" s="191"/>
      <c r="O585" s="191"/>
      <c r="P585" s="191"/>
    </row>
    <row r="586" spans="1:16" ht="15.75" customHeight="1" x14ac:dyDescent="0.2">
      <c r="A586" s="191"/>
      <c r="B586" s="191"/>
      <c r="C586" s="203"/>
      <c r="D586" s="191"/>
      <c r="E586" s="191"/>
      <c r="F586" s="191"/>
      <c r="G586" s="191"/>
      <c r="H586" s="191"/>
      <c r="I586" s="191"/>
      <c r="J586" s="191"/>
      <c r="K586" s="191"/>
      <c r="L586" s="191"/>
      <c r="M586" s="191"/>
      <c r="N586" s="191"/>
      <c r="O586" s="191"/>
      <c r="P586" s="191"/>
    </row>
    <row r="587" spans="1:16" ht="15.75" customHeight="1" x14ac:dyDescent="0.2">
      <c r="A587" s="191"/>
      <c r="B587" s="191"/>
      <c r="C587" s="203"/>
      <c r="D587" s="191"/>
      <c r="E587" s="191"/>
      <c r="F587" s="191"/>
      <c r="G587" s="191"/>
      <c r="H587" s="191"/>
      <c r="I587" s="191"/>
      <c r="J587" s="191"/>
      <c r="K587" s="191"/>
      <c r="L587" s="191"/>
      <c r="M587" s="191"/>
      <c r="N587" s="191"/>
      <c r="O587" s="191"/>
      <c r="P587" s="191"/>
    </row>
    <row r="588" spans="1:16" ht="15.75" customHeight="1" x14ac:dyDescent="0.2">
      <c r="A588" s="191"/>
      <c r="B588" s="191"/>
      <c r="C588" s="203"/>
      <c r="D588" s="191"/>
      <c r="E588" s="191"/>
      <c r="F588" s="191"/>
      <c r="G588" s="191"/>
      <c r="H588" s="191"/>
      <c r="I588" s="191"/>
      <c r="J588" s="191"/>
      <c r="K588" s="191"/>
      <c r="L588" s="191"/>
      <c r="M588" s="191"/>
      <c r="N588" s="191"/>
      <c r="O588" s="191"/>
      <c r="P588" s="191"/>
    </row>
    <row r="589" spans="1:16" ht="15.75" customHeight="1" x14ac:dyDescent="0.2">
      <c r="A589" s="191"/>
      <c r="B589" s="191"/>
      <c r="C589" s="203"/>
      <c r="D589" s="191"/>
      <c r="E589" s="191"/>
      <c r="F589" s="191"/>
      <c r="G589" s="191"/>
      <c r="H589" s="191"/>
      <c r="I589" s="191"/>
      <c r="J589" s="191"/>
      <c r="K589" s="191"/>
      <c r="L589" s="191"/>
      <c r="M589" s="191"/>
      <c r="N589" s="191"/>
      <c r="O589" s="191"/>
      <c r="P589" s="191"/>
    </row>
    <row r="590" spans="1:16" ht="15.75" customHeight="1" x14ac:dyDescent="0.2">
      <c r="A590" s="191"/>
      <c r="B590" s="191"/>
      <c r="C590" s="203"/>
      <c r="D590" s="191"/>
      <c r="E590" s="191"/>
      <c r="F590" s="191"/>
      <c r="G590" s="191"/>
      <c r="H590" s="191"/>
      <c r="I590" s="191"/>
      <c r="J590" s="191"/>
      <c r="K590" s="191"/>
      <c r="L590" s="191"/>
      <c r="M590" s="191"/>
      <c r="N590" s="191"/>
      <c r="O590" s="191"/>
      <c r="P590" s="191"/>
    </row>
    <row r="591" spans="1:16" ht="15.75" customHeight="1" x14ac:dyDescent="0.2">
      <c r="A591" s="191"/>
      <c r="B591" s="191"/>
      <c r="C591" s="203"/>
      <c r="D591" s="191"/>
      <c r="E591" s="191"/>
      <c r="F591" s="191"/>
      <c r="G591" s="191"/>
      <c r="H591" s="191"/>
      <c r="I591" s="191"/>
      <c r="J591" s="191"/>
      <c r="K591" s="191"/>
      <c r="L591" s="191"/>
      <c r="M591" s="191"/>
      <c r="N591" s="191"/>
      <c r="O591" s="191"/>
      <c r="P591" s="191"/>
    </row>
    <row r="592" spans="1:16" ht="15.75" customHeight="1" x14ac:dyDescent="0.2">
      <c r="A592" s="191"/>
      <c r="B592" s="191"/>
      <c r="C592" s="203"/>
      <c r="D592" s="191"/>
      <c r="E592" s="191"/>
      <c r="F592" s="191"/>
      <c r="G592" s="191"/>
      <c r="H592" s="191"/>
      <c r="I592" s="191"/>
      <c r="J592" s="191"/>
      <c r="K592" s="191"/>
      <c r="L592" s="191"/>
      <c r="M592" s="191"/>
      <c r="N592" s="191"/>
      <c r="O592" s="191"/>
      <c r="P592" s="191"/>
    </row>
    <row r="593" spans="1:13" ht="15.75" customHeight="1" x14ac:dyDescent="0.2">
      <c r="A593" s="191"/>
      <c r="B593" s="191"/>
      <c r="C593" s="203"/>
      <c r="D593" s="191"/>
      <c r="E593" s="191"/>
      <c r="F593" s="191"/>
      <c r="G593" s="191"/>
      <c r="H593" s="191"/>
      <c r="I593" s="191"/>
      <c r="J593" s="191"/>
      <c r="K593" s="191"/>
      <c r="L593" s="191"/>
      <c r="M593" s="191"/>
    </row>
  </sheetData>
  <autoFilter ref="A17:P375" xr:uid="{00000000-0001-0000-0200-000000000000}"/>
  <mergeCells count="11">
    <mergeCell ref="B2:K6"/>
    <mergeCell ref="B13:F14"/>
    <mergeCell ref="B411:D411"/>
    <mergeCell ref="G411:H411"/>
    <mergeCell ref="I411:K411"/>
    <mergeCell ref="B413:D413"/>
    <mergeCell ref="G413:H413"/>
    <mergeCell ref="I413:K413"/>
    <mergeCell ref="B412:D412"/>
    <mergeCell ref="G412:H412"/>
    <mergeCell ref="I412:K412"/>
  </mergeCells>
  <printOptions horizontalCentered="1"/>
  <pageMargins left="0.70866141732283472" right="0.70866141732283472" top="0.74803149606299213" bottom="0.74803149606299213" header="0.31496062992125984" footer="0.31496062992125984"/>
  <pageSetup paperSize="9" scale="33"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323D8-F46E-4CF6-967C-53DFCD0BBA1C}">
  <sheetPr>
    <tabColor theme="4"/>
    <pageSetUpPr fitToPage="1"/>
  </sheetPr>
  <dimension ref="B2:T92"/>
  <sheetViews>
    <sheetView tabSelected="1" view="pageBreakPreview" topLeftCell="A31" zoomScale="55" zoomScaleNormal="70" zoomScaleSheetLayoutView="55" workbookViewId="0">
      <selection activeCell="L18" sqref="L18"/>
    </sheetView>
  </sheetViews>
  <sheetFormatPr defaultRowHeight="14.25" x14ac:dyDescent="0.2"/>
  <cols>
    <col min="1" max="1" width="9" style="297"/>
    <col min="2" max="2" width="16.375" style="297" customWidth="1"/>
    <col min="3" max="3" width="41.875" style="297" bestFit="1" customWidth="1"/>
    <col min="4" max="4" width="24.875" style="297" customWidth="1"/>
    <col min="5" max="5" width="18.125" style="297" customWidth="1"/>
    <col min="6" max="6" width="16.75" style="297" customWidth="1"/>
    <col min="7" max="7" width="16.125" style="297" customWidth="1"/>
    <col min="8" max="8" width="16.25" style="297" customWidth="1"/>
    <col min="9" max="9" width="15.375" style="297" customWidth="1"/>
    <col min="10" max="10" width="16.625" style="297" customWidth="1"/>
    <col min="11" max="11" width="17.875" style="297" customWidth="1"/>
    <col min="12" max="12" width="16.875" style="297" customWidth="1"/>
    <col min="13" max="13" width="17" style="297" customWidth="1"/>
    <col min="14" max="14" width="16.5" style="297" customWidth="1"/>
    <col min="15" max="15" width="18.75" style="297" customWidth="1"/>
    <col min="16" max="16" width="18.375" style="297" customWidth="1"/>
    <col min="17" max="17" width="16.125" style="297" customWidth="1"/>
    <col min="18" max="18" width="16.5" style="297" customWidth="1"/>
    <col min="19" max="19" width="21.875" style="297" customWidth="1"/>
    <col min="20" max="20" width="40.125" style="297" customWidth="1"/>
    <col min="21" max="16384" width="9" style="297"/>
  </cols>
  <sheetData>
    <row r="2" spans="2:20" ht="15" x14ac:dyDescent="0.2">
      <c r="K2" s="340"/>
      <c r="L2" s="313"/>
    </row>
    <row r="3" spans="2:20" ht="15" x14ac:dyDescent="0.2">
      <c r="B3" s="318" t="str">
        <f>'DADOS GERAIS'!B8</f>
        <v>Secretaria da Saúde - Timbó</v>
      </c>
      <c r="C3" s="317"/>
      <c r="D3" s="316"/>
      <c r="E3" s="316"/>
      <c r="F3" s="316"/>
      <c r="G3" s="316"/>
      <c r="H3" s="316"/>
      <c r="I3" s="316"/>
      <c r="J3" s="316"/>
      <c r="K3" s="316"/>
      <c r="L3" s="316"/>
      <c r="M3" s="316"/>
      <c r="N3" s="316"/>
      <c r="O3" s="316"/>
      <c r="P3" s="316"/>
      <c r="Q3" s="316"/>
      <c r="R3" s="316"/>
      <c r="S3" s="336" t="str">
        <f>'[2]DADOS GERAIS'!$B$21</f>
        <v>Data:</v>
      </c>
    </row>
    <row r="4" spans="2:20" ht="15" x14ac:dyDescent="0.2">
      <c r="B4" s="8" t="str">
        <f>'DADOS GERAIS'!B9</f>
        <v>Unidade Básica de Saúde Porte 3 - Área Construída: 813,73m²</v>
      </c>
      <c r="C4" s="312"/>
      <c r="D4" s="311"/>
      <c r="E4" s="311"/>
      <c r="F4" s="311"/>
      <c r="G4" s="311"/>
      <c r="H4" s="324"/>
      <c r="I4" s="311"/>
      <c r="J4" s="311"/>
      <c r="K4" s="311"/>
      <c r="L4" s="311"/>
      <c r="M4" s="311"/>
      <c r="N4" s="311"/>
      <c r="O4" s="311"/>
      <c r="P4" s="311"/>
      <c r="Q4" s="311"/>
      <c r="R4" s="311"/>
      <c r="S4" s="337" t="s">
        <v>5152</v>
      </c>
    </row>
    <row r="5" spans="2:20" ht="15" x14ac:dyDescent="0.2">
      <c r="B5" s="314" t="str">
        <f>'DADOS GERAIS'!B10</f>
        <v>Localização</v>
      </c>
      <c r="C5" s="312"/>
      <c r="D5" s="315"/>
      <c r="E5" s="315"/>
      <c r="F5" s="315"/>
      <c r="G5" s="315"/>
      <c r="H5" s="323"/>
      <c r="I5" s="315"/>
      <c r="J5" s="315"/>
      <c r="K5" s="315"/>
      <c r="L5" s="315"/>
      <c r="M5" s="315"/>
      <c r="N5" s="315"/>
      <c r="O5" s="315"/>
      <c r="P5" s="315"/>
      <c r="Q5" s="315"/>
      <c r="R5" s="315"/>
      <c r="S5" s="338"/>
    </row>
    <row r="6" spans="2:20" ht="15" x14ac:dyDescent="0.2">
      <c r="B6" s="8" t="str">
        <f>'DADOS GERAIS'!B11</f>
        <v>RUA TIROLESES, 515, Bairro CAPITAIS, Complemento - , CEP 89095-450</v>
      </c>
      <c r="C6" s="312"/>
      <c r="D6" s="313"/>
      <c r="E6" s="313"/>
      <c r="F6" s="313"/>
      <c r="G6" s="313"/>
      <c r="H6" s="323"/>
      <c r="I6" s="313"/>
      <c r="J6" s="313"/>
      <c r="K6" s="313"/>
      <c r="L6" s="313"/>
      <c r="M6" s="313"/>
      <c r="N6" s="313"/>
      <c r="O6" s="313"/>
      <c r="P6" s="313"/>
      <c r="Q6" s="313"/>
      <c r="R6" s="313"/>
      <c r="S6" s="338" t="str">
        <f>'[2]DADOS GERAIS'!$B$22</f>
        <v>Revisão:</v>
      </c>
    </row>
    <row r="7" spans="2:20" ht="15" x14ac:dyDescent="0.2">
      <c r="B7" s="314" t="str">
        <f>'DADOS GERAIS'!B12</f>
        <v>Bancos:</v>
      </c>
      <c r="C7" s="312"/>
      <c r="D7" s="311"/>
      <c r="E7" s="311"/>
      <c r="F7" s="311"/>
      <c r="G7" s="311"/>
      <c r="H7" s="325"/>
      <c r="I7" s="311"/>
      <c r="J7" s="311"/>
      <c r="K7" s="311"/>
      <c r="L7" s="311"/>
      <c r="M7" s="311"/>
      <c r="N7" s="311"/>
      <c r="O7" s="311"/>
      <c r="P7" s="311"/>
      <c r="Q7" s="311"/>
      <c r="R7" s="311"/>
      <c r="S7" s="339" t="s">
        <v>2401</v>
      </c>
    </row>
    <row r="8" spans="2:20" ht="15" x14ac:dyDescent="0.2">
      <c r="B8" s="8" t="str">
        <f>'DADOS GERAIS'!B13</f>
        <v>SINAPI (07/2025) - CPOS/CDHU (06/2025) - SBC (08/2025) - ORSE (06/2025) - IOPES (05/2025) - EMOP (07/2025) - SIURB (01/2025)</v>
      </c>
      <c r="C8" s="310"/>
      <c r="D8" s="309"/>
      <c r="E8" s="309"/>
      <c r="F8" s="309"/>
      <c r="G8" s="309"/>
      <c r="H8" s="309"/>
      <c r="I8" s="309"/>
      <c r="J8" s="309"/>
      <c r="K8" s="309"/>
      <c r="L8" s="309"/>
      <c r="M8" s="309"/>
      <c r="N8" s="309"/>
      <c r="O8" s="309"/>
      <c r="P8" s="309"/>
      <c r="Q8" s="309"/>
      <c r="R8" s="309"/>
      <c r="S8" s="308"/>
    </row>
    <row r="9" spans="2:20" ht="15.75" x14ac:dyDescent="0.2">
      <c r="B9" s="307" t="s">
        <v>5158</v>
      </c>
      <c r="C9" s="306" t="s">
        <v>16</v>
      </c>
      <c r="D9" s="305" t="s">
        <v>17</v>
      </c>
      <c r="E9" s="304" t="s">
        <v>5147</v>
      </c>
      <c r="F9" s="304" t="s">
        <v>5146</v>
      </c>
      <c r="G9" s="304" t="s">
        <v>5145</v>
      </c>
      <c r="H9" s="304" t="s">
        <v>5144</v>
      </c>
      <c r="I9" s="304" t="s">
        <v>5143</v>
      </c>
      <c r="J9" s="304" t="s">
        <v>5142</v>
      </c>
      <c r="K9" s="304" t="s">
        <v>5141</v>
      </c>
      <c r="L9" s="304" t="s">
        <v>5140</v>
      </c>
      <c r="M9" s="304" t="s">
        <v>5139</v>
      </c>
      <c r="N9" s="304" t="s">
        <v>5138</v>
      </c>
      <c r="O9" s="304" t="s">
        <v>5137</v>
      </c>
      <c r="P9" s="304" t="s">
        <v>5136</v>
      </c>
      <c r="Q9" s="304" t="s">
        <v>5148</v>
      </c>
      <c r="R9" s="304" t="s">
        <v>5149</v>
      </c>
      <c r="S9" s="304" t="s">
        <v>30</v>
      </c>
    </row>
    <row r="10" spans="2:20" ht="15" customHeight="1" x14ac:dyDescent="0.2">
      <c r="B10" s="447">
        <v>1</v>
      </c>
      <c r="C10" s="450" t="s">
        <v>5150</v>
      </c>
      <c r="D10" s="453">
        <f>'ORC. SINTÉTICO'!N21+'ORC. SINTÉTICO'!N23+'ORC. SINTÉTICO'!N32</f>
        <v>146086.59999999998</v>
      </c>
      <c r="E10" s="302">
        <f>$D$10/14</f>
        <v>10434.757142857141</v>
      </c>
      <c r="F10" s="302">
        <f t="shared" ref="F10:R10" si="0">$D$10/14</f>
        <v>10434.757142857141</v>
      </c>
      <c r="G10" s="302">
        <f t="shared" si="0"/>
        <v>10434.757142857141</v>
      </c>
      <c r="H10" s="302">
        <f t="shared" si="0"/>
        <v>10434.757142857141</v>
      </c>
      <c r="I10" s="302">
        <f t="shared" si="0"/>
        <v>10434.757142857141</v>
      </c>
      <c r="J10" s="302">
        <f t="shared" si="0"/>
        <v>10434.757142857141</v>
      </c>
      <c r="K10" s="302">
        <f t="shared" si="0"/>
        <v>10434.757142857141</v>
      </c>
      <c r="L10" s="302">
        <f t="shared" si="0"/>
        <v>10434.757142857141</v>
      </c>
      <c r="M10" s="302">
        <f t="shared" si="0"/>
        <v>10434.757142857141</v>
      </c>
      <c r="N10" s="302">
        <f t="shared" si="0"/>
        <v>10434.757142857141</v>
      </c>
      <c r="O10" s="302">
        <f t="shared" si="0"/>
        <v>10434.757142857141</v>
      </c>
      <c r="P10" s="302">
        <f t="shared" si="0"/>
        <v>10434.757142857141</v>
      </c>
      <c r="Q10" s="302">
        <f t="shared" si="0"/>
        <v>10434.757142857141</v>
      </c>
      <c r="R10" s="302">
        <f t="shared" si="0"/>
        <v>10434.757142857141</v>
      </c>
      <c r="S10" s="302">
        <f t="shared" ref="S10:S74" si="1">SUM(E10:R10)</f>
        <v>146086.59999999998</v>
      </c>
    </row>
    <row r="11" spans="2:20" ht="15" customHeight="1" x14ac:dyDescent="0.2">
      <c r="B11" s="448"/>
      <c r="C11" s="451"/>
      <c r="D11" s="460"/>
      <c r="E11" s="303">
        <f>E10/$D$10</f>
        <v>7.1428571428571425E-2</v>
      </c>
      <c r="F11" s="303">
        <f t="shared" ref="F11:R11" si="2">F10/$D$10</f>
        <v>7.1428571428571425E-2</v>
      </c>
      <c r="G11" s="303">
        <f t="shared" si="2"/>
        <v>7.1428571428571425E-2</v>
      </c>
      <c r="H11" s="303">
        <f t="shared" si="2"/>
        <v>7.1428571428571425E-2</v>
      </c>
      <c r="I11" s="303">
        <f t="shared" si="2"/>
        <v>7.1428571428571425E-2</v>
      </c>
      <c r="J11" s="303">
        <f t="shared" si="2"/>
        <v>7.1428571428571425E-2</v>
      </c>
      <c r="K11" s="303">
        <f t="shared" si="2"/>
        <v>7.1428571428571425E-2</v>
      </c>
      <c r="L11" s="303">
        <f t="shared" si="2"/>
        <v>7.1428571428571425E-2</v>
      </c>
      <c r="M11" s="303">
        <f t="shared" si="2"/>
        <v>7.1428571428571425E-2</v>
      </c>
      <c r="N11" s="303">
        <f t="shared" si="2"/>
        <v>7.1428571428571425E-2</v>
      </c>
      <c r="O11" s="303">
        <f t="shared" si="2"/>
        <v>7.1428571428571425E-2</v>
      </c>
      <c r="P11" s="303">
        <f t="shared" si="2"/>
        <v>7.1428571428571425E-2</v>
      </c>
      <c r="Q11" s="303">
        <f t="shared" si="2"/>
        <v>7.1428571428571425E-2</v>
      </c>
      <c r="R11" s="303">
        <f t="shared" si="2"/>
        <v>7.1428571428571425E-2</v>
      </c>
      <c r="S11" s="303">
        <f t="shared" si="1"/>
        <v>0.99999999999999967</v>
      </c>
    </row>
    <row r="12" spans="2:20" ht="15.75" customHeight="1" x14ac:dyDescent="0.2">
      <c r="B12" s="449"/>
      <c r="C12" s="452"/>
      <c r="D12" s="455"/>
      <c r="E12" s="327"/>
      <c r="F12" s="327"/>
      <c r="G12" s="327"/>
      <c r="H12" s="327"/>
      <c r="I12" s="327"/>
      <c r="J12" s="327"/>
      <c r="K12" s="327"/>
      <c r="L12" s="327"/>
      <c r="M12" s="327"/>
      <c r="N12" s="327"/>
      <c r="O12" s="327"/>
      <c r="P12" s="327"/>
      <c r="Q12" s="327"/>
      <c r="R12" s="327"/>
      <c r="S12" s="327"/>
    </row>
    <row r="13" spans="2:20" ht="15" customHeight="1" x14ac:dyDescent="0.2">
      <c r="B13" s="447">
        <v>2</v>
      </c>
      <c r="C13" s="450" t="str">
        <f>RESUMO!C18</f>
        <v>SERVIÇOS PRELIMINARES E INDIRETOS</v>
      </c>
      <c r="D13" s="453">
        <f>RESUMO!E18-D10</f>
        <v>215910.65000000002</v>
      </c>
      <c r="E13" s="302">
        <f>$D$13/2</f>
        <v>107955.32500000001</v>
      </c>
      <c r="F13" s="302">
        <f>$D$13/2</f>
        <v>107955.32500000001</v>
      </c>
      <c r="G13" s="302"/>
      <c r="H13" s="302"/>
      <c r="I13" s="302"/>
      <c r="J13" s="302"/>
      <c r="K13" s="302"/>
      <c r="L13" s="302"/>
      <c r="M13" s="302"/>
      <c r="N13" s="302"/>
      <c r="O13" s="302"/>
      <c r="P13" s="302"/>
      <c r="Q13" s="302"/>
      <c r="R13" s="302"/>
      <c r="S13" s="302">
        <f t="shared" si="1"/>
        <v>215910.65000000002</v>
      </c>
      <c r="T13" s="298">
        <f>S13-D13</f>
        <v>0</v>
      </c>
    </row>
    <row r="14" spans="2:20" ht="15" customHeight="1" x14ac:dyDescent="0.2">
      <c r="B14" s="448"/>
      <c r="C14" s="451"/>
      <c r="D14" s="460"/>
      <c r="E14" s="303">
        <f>E13/$D$13</f>
        <v>0.5</v>
      </c>
      <c r="F14" s="303">
        <f t="shared" ref="F14" si="3">F13/$D$13</f>
        <v>0.5</v>
      </c>
      <c r="G14" s="326"/>
      <c r="H14" s="326"/>
      <c r="I14" s="326"/>
      <c r="J14" s="326"/>
      <c r="K14" s="326"/>
      <c r="L14" s="326"/>
      <c r="M14" s="326"/>
      <c r="N14" s="326"/>
      <c r="O14" s="329"/>
      <c r="P14" s="326"/>
      <c r="Q14" s="326"/>
      <c r="R14" s="326"/>
      <c r="S14" s="331">
        <f t="shared" si="1"/>
        <v>1</v>
      </c>
      <c r="T14" s="298"/>
    </row>
    <row r="15" spans="2:20" ht="15" customHeight="1" x14ac:dyDescent="0.2">
      <c r="B15" s="449"/>
      <c r="C15" s="452"/>
      <c r="D15" s="455"/>
      <c r="E15" s="327"/>
      <c r="F15" s="327"/>
      <c r="G15" s="326"/>
      <c r="H15" s="326"/>
      <c r="I15" s="326"/>
      <c r="J15" s="326"/>
      <c r="K15" s="326"/>
      <c r="L15" s="326"/>
      <c r="M15" s="326"/>
      <c r="N15" s="326"/>
      <c r="O15" s="326"/>
      <c r="P15" s="326"/>
      <c r="Q15" s="326"/>
      <c r="R15" s="326"/>
      <c r="S15" s="327"/>
      <c r="T15" s="298"/>
    </row>
    <row r="16" spans="2:20" ht="15" customHeight="1" x14ac:dyDescent="0.2">
      <c r="B16" s="447">
        <v>3</v>
      </c>
      <c r="C16" s="450" t="str">
        <f>RESUMO!C19</f>
        <v>FUNDAÇÃO</v>
      </c>
      <c r="D16" s="453">
        <f>RESUMO!E19</f>
        <v>351183.12</v>
      </c>
      <c r="E16" s="302">
        <f>D16/2</f>
        <v>175591.56</v>
      </c>
      <c r="F16" s="302">
        <f>D16/2</f>
        <v>175591.56</v>
      </c>
      <c r="G16" s="302"/>
      <c r="H16" s="302"/>
      <c r="I16" s="302"/>
      <c r="J16" s="302"/>
      <c r="K16" s="302"/>
      <c r="L16" s="302"/>
      <c r="M16" s="302"/>
      <c r="N16" s="302"/>
      <c r="O16" s="302"/>
      <c r="P16" s="302"/>
      <c r="Q16" s="302"/>
      <c r="R16" s="302"/>
      <c r="S16" s="302">
        <f t="shared" si="1"/>
        <v>351183.12</v>
      </c>
      <c r="T16" s="298">
        <f t="shared" ref="T16:T73" si="4">S16-D16</f>
        <v>0</v>
      </c>
    </row>
    <row r="17" spans="2:20" ht="15" customHeight="1" x14ac:dyDescent="0.2">
      <c r="B17" s="448"/>
      <c r="C17" s="451"/>
      <c r="D17" s="460"/>
      <c r="E17" s="303">
        <f>E16/D16</f>
        <v>0.5</v>
      </c>
      <c r="F17" s="303">
        <f>F16/D16</f>
        <v>0.5</v>
      </c>
      <c r="G17" s="326"/>
      <c r="H17" s="326"/>
      <c r="I17" s="326"/>
      <c r="J17" s="326"/>
      <c r="K17" s="326"/>
      <c r="L17" s="326"/>
      <c r="M17" s="326"/>
      <c r="N17" s="326"/>
      <c r="O17" s="326"/>
      <c r="P17" s="326"/>
      <c r="Q17" s="326"/>
      <c r="R17" s="326"/>
      <c r="S17" s="303">
        <f t="shared" si="1"/>
        <v>1</v>
      </c>
      <c r="T17" s="298"/>
    </row>
    <row r="18" spans="2:20" ht="15" customHeight="1" x14ac:dyDescent="0.2">
      <c r="B18" s="449"/>
      <c r="C18" s="452"/>
      <c r="D18" s="455"/>
      <c r="E18" s="327"/>
      <c r="F18" s="334"/>
      <c r="G18" s="303"/>
      <c r="H18" s="303"/>
      <c r="I18" s="303"/>
      <c r="J18" s="303"/>
      <c r="K18" s="303"/>
      <c r="L18" s="303"/>
      <c r="M18" s="303"/>
      <c r="N18" s="303"/>
      <c r="O18" s="303"/>
      <c r="P18" s="303"/>
      <c r="Q18" s="303"/>
      <c r="R18" s="303"/>
      <c r="S18" s="332"/>
      <c r="T18" s="298"/>
    </row>
    <row r="19" spans="2:20" ht="15" customHeight="1" x14ac:dyDescent="0.2">
      <c r="B19" s="447">
        <v>4</v>
      </c>
      <c r="C19" s="450" t="str">
        <f>RESUMO!C20</f>
        <v>ESTRUTURA</v>
      </c>
      <c r="D19" s="453">
        <f>RESUMO!E20</f>
        <v>523961.02</v>
      </c>
      <c r="E19" s="302"/>
      <c r="F19" s="302">
        <f>D19/3</f>
        <v>174653.67333333334</v>
      </c>
      <c r="G19" s="333">
        <f>D19/3</f>
        <v>174653.67333333334</v>
      </c>
      <c r="H19" s="333">
        <f>D19/3</f>
        <v>174653.67333333334</v>
      </c>
      <c r="I19" s="333"/>
      <c r="J19" s="333"/>
      <c r="K19" s="333"/>
      <c r="L19" s="333"/>
      <c r="M19" s="333"/>
      <c r="N19" s="333"/>
      <c r="O19" s="333"/>
      <c r="P19" s="333"/>
      <c r="Q19" s="333"/>
      <c r="R19" s="333"/>
      <c r="S19" s="302">
        <f t="shared" si="1"/>
        <v>523961.02</v>
      </c>
      <c r="T19" s="298">
        <f t="shared" si="4"/>
        <v>0</v>
      </c>
    </row>
    <row r="20" spans="2:20" ht="15" customHeight="1" x14ac:dyDescent="0.2">
      <c r="B20" s="448"/>
      <c r="C20" s="451"/>
      <c r="D20" s="460"/>
      <c r="E20" s="326"/>
      <c r="F20" s="303">
        <f>F19/$D$19</f>
        <v>0.33333333333333331</v>
      </c>
      <c r="G20" s="303">
        <f>G19/$D$19</f>
        <v>0.33333333333333331</v>
      </c>
      <c r="H20" s="303">
        <f>H19/$D$19</f>
        <v>0.33333333333333331</v>
      </c>
      <c r="I20" s="326"/>
      <c r="J20" s="326"/>
      <c r="K20" s="326"/>
      <c r="L20" s="326"/>
      <c r="M20" s="326"/>
      <c r="N20" s="326"/>
      <c r="O20" s="326"/>
      <c r="P20" s="326"/>
      <c r="Q20" s="326"/>
      <c r="R20" s="326"/>
      <c r="S20" s="303">
        <f t="shared" si="1"/>
        <v>1</v>
      </c>
      <c r="T20" s="298"/>
    </row>
    <row r="21" spans="2:20" ht="15" customHeight="1" x14ac:dyDescent="0.2">
      <c r="B21" s="449"/>
      <c r="C21" s="452"/>
      <c r="D21" s="455"/>
      <c r="E21" s="303"/>
      <c r="F21" s="327"/>
      <c r="G21" s="327"/>
      <c r="H21" s="334"/>
      <c r="I21" s="303"/>
      <c r="J21" s="303"/>
      <c r="K21" s="303"/>
      <c r="L21" s="303"/>
      <c r="M21" s="303"/>
      <c r="N21" s="303"/>
      <c r="O21" s="303"/>
      <c r="P21" s="303"/>
      <c r="Q21" s="303"/>
      <c r="R21" s="303"/>
      <c r="S21" s="332"/>
      <c r="T21" s="298"/>
    </row>
    <row r="22" spans="2:20" ht="15" customHeight="1" x14ac:dyDescent="0.2">
      <c r="B22" s="447">
        <v>5</v>
      </c>
      <c r="C22" s="450" t="str">
        <f>RESUMO!C21</f>
        <v>ALVENARIA, VEDAÇÕES E DIVISÓRIAS</v>
      </c>
      <c r="D22" s="453">
        <f>RESUMO!E21</f>
        <v>348825.66</v>
      </c>
      <c r="E22" s="302"/>
      <c r="F22" s="302"/>
      <c r="G22" s="302"/>
      <c r="H22" s="302">
        <f>D22/3</f>
        <v>116275.21999999999</v>
      </c>
      <c r="I22" s="333">
        <f>D22/3</f>
        <v>116275.21999999999</v>
      </c>
      <c r="J22" s="333">
        <f>D22/3</f>
        <v>116275.21999999999</v>
      </c>
      <c r="K22" s="333"/>
      <c r="L22" s="333"/>
      <c r="M22" s="333"/>
      <c r="N22" s="333"/>
      <c r="O22" s="333"/>
      <c r="P22" s="333"/>
      <c r="Q22" s="333"/>
      <c r="R22" s="333"/>
      <c r="S22" s="302">
        <f t="shared" si="1"/>
        <v>348825.66</v>
      </c>
      <c r="T22" s="298">
        <f t="shared" si="4"/>
        <v>0</v>
      </c>
    </row>
    <row r="23" spans="2:20" ht="15" customHeight="1" x14ac:dyDescent="0.2">
      <c r="B23" s="448"/>
      <c r="C23" s="451"/>
      <c r="D23" s="460"/>
      <c r="E23" s="326"/>
      <c r="F23" s="326"/>
      <c r="G23" s="326"/>
      <c r="H23" s="303">
        <f>H22/$D$22</f>
        <v>0.33333333333333331</v>
      </c>
      <c r="I23" s="303">
        <f>I22/$D$22</f>
        <v>0.33333333333333331</v>
      </c>
      <c r="J23" s="303">
        <f>J22/$D$22</f>
        <v>0.33333333333333331</v>
      </c>
      <c r="K23" s="326"/>
      <c r="L23" s="326"/>
      <c r="M23" s="326"/>
      <c r="N23" s="326"/>
      <c r="O23" s="326"/>
      <c r="P23" s="326"/>
      <c r="Q23" s="326"/>
      <c r="R23" s="326"/>
      <c r="S23" s="303">
        <f t="shared" si="1"/>
        <v>1</v>
      </c>
      <c r="T23" s="298"/>
    </row>
    <row r="24" spans="2:20" ht="15" customHeight="1" x14ac:dyDescent="0.2">
      <c r="B24" s="449"/>
      <c r="C24" s="452"/>
      <c r="D24" s="455"/>
      <c r="E24" s="326"/>
      <c r="F24" s="303"/>
      <c r="G24" s="303"/>
      <c r="H24" s="327"/>
      <c r="I24" s="327"/>
      <c r="J24" s="334"/>
      <c r="K24" s="303"/>
      <c r="L24" s="303"/>
      <c r="M24" s="303"/>
      <c r="N24" s="303"/>
      <c r="O24" s="303"/>
      <c r="P24" s="303"/>
      <c r="Q24" s="303"/>
      <c r="R24" s="303"/>
      <c r="S24" s="332"/>
      <c r="T24" s="298"/>
    </row>
    <row r="25" spans="2:20" ht="15" customHeight="1" x14ac:dyDescent="0.2">
      <c r="B25" s="447">
        <v>6</v>
      </c>
      <c r="C25" s="450" t="str">
        <f>RESUMO!C22</f>
        <v>COBERTURA</v>
      </c>
      <c r="D25" s="453">
        <f>RESUMO!E22</f>
        <v>161861.57</v>
      </c>
      <c r="E25" s="302"/>
      <c r="F25" s="302"/>
      <c r="G25" s="302"/>
      <c r="H25" s="302"/>
      <c r="I25" s="302"/>
      <c r="J25" s="302">
        <f>D25/2</f>
        <v>80930.785000000003</v>
      </c>
      <c r="K25" s="333">
        <f>D25/2</f>
        <v>80930.785000000003</v>
      </c>
      <c r="L25" s="333"/>
      <c r="M25" s="333"/>
      <c r="N25" s="333"/>
      <c r="O25" s="333"/>
      <c r="P25" s="333"/>
      <c r="Q25" s="333"/>
      <c r="R25" s="333"/>
      <c r="S25" s="302">
        <f t="shared" si="1"/>
        <v>161861.57</v>
      </c>
      <c r="T25" s="298">
        <f t="shared" si="4"/>
        <v>0</v>
      </c>
    </row>
    <row r="26" spans="2:20" ht="15" customHeight="1" x14ac:dyDescent="0.2">
      <c r="B26" s="448"/>
      <c r="C26" s="451"/>
      <c r="D26" s="454"/>
      <c r="E26" s="326"/>
      <c r="F26" s="326"/>
      <c r="G26" s="326"/>
      <c r="H26" s="326"/>
      <c r="I26" s="326"/>
      <c r="J26" s="331">
        <f>J25/$D$25</f>
        <v>0.5</v>
      </c>
      <c r="K26" s="303">
        <f>K25/$D$25</f>
        <v>0.5</v>
      </c>
      <c r="L26" s="330"/>
      <c r="M26" s="326"/>
      <c r="N26" s="326"/>
      <c r="O26" s="326"/>
      <c r="P26" s="326"/>
      <c r="Q26" s="326"/>
      <c r="R26" s="326"/>
      <c r="S26" s="331">
        <f t="shared" si="1"/>
        <v>1</v>
      </c>
      <c r="T26" s="298"/>
    </row>
    <row r="27" spans="2:20" ht="15" customHeight="1" x14ac:dyDescent="0.2">
      <c r="B27" s="449"/>
      <c r="C27" s="452"/>
      <c r="D27" s="462"/>
      <c r="E27" s="303"/>
      <c r="F27" s="303"/>
      <c r="G27" s="303"/>
      <c r="H27" s="303"/>
      <c r="I27" s="303"/>
      <c r="J27" s="335"/>
      <c r="K27" s="328"/>
      <c r="L27" s="303"/>
      <c r="M27" s="303"/>
      <c r="N27" s="303"/>
      <c r="O27" s="303"/>
      <c r="P27" s="303"/>
      <c r="Q27" s="303"/>
      <c r="R27" s="303"/>
      <c r="S27" s="327"/>
      <c r="T27" s="298"/>
    </row>
    <row r="28" spans="2:20" ht="15" customHeight="1" x14ac:dyDescent="0.2">
      <c r="B28" s="447">
        <v>7</v>
      </c>
      <c r="C28" s="450" t="str">
        <f>RESUMO!C23</f>
        <v>IMPERMEABILIZAÇÃO</v>
      </c>
      <c r="D28" s="453">
        <f>RESUMO!E23</f>
        <v>41778.559999999998</v>
      </c>
      <c r="E28" s="333">
        <f>D28/4</f>
        <v>10444.64</v>
      </c>
      <c r="F28" s="333">
        <f>D28/4</f>
        <v>10444.64</v>
      </c>
      <c r="G28" s="333"/>
      <c r="H28" s="333">
        <f>D28/4</f>
        <v>10444.64</v>
      </c>
      <c r="I28" s="333">
        <f>D28/4</f>
        <v>10444.64</v>
      </c>
      <c r="J28" s="333"/>
      <c r="K28" s="333"/>
      <c r="L28" s="333"/>
      <c r="M28" s="333"/>
      <c r="N28" s="333"/>
      <c r="O28" s="333"/>
      <c r="P28" s="333"/>
      <c r="Q28" s="333"/>
      <c r="R28" s="333"/>
      <c r="S28" s="302">
        <f t="shared" si="1"/>
        <v>41778.559999999998</v>
      </c>
      <c r="T28" s="298">
        <f t="shared" si="4"/>
        <v>0</v>
      </c>
    </row>
    <row r="29" spans="2:20" ht="15" customHeight="1" x14ac:dyDescent="0.2">
      <c r="B29" s="448"/>
      <c r="C29" s="451"/>
      <c r="D29" s="460"/>
      <c r="E29" s="303">
        <f>E28/$D$28</f>
        <v>0.25</v>
      </c>
      <c r="F29" s="303">
        <f>F28/$D$28</f>
        <v>0.25</v>
      </c>
      <c r="G29" s="326"/>
      <c r="H29" s="303">
        <f>H28/$D$28</f>
        <v>0.25</v>
      </c>
      <c r="I29" s="303">
        <f>I28/$D$28</f>
        <v>0.25</v>
      </c>
      <c r="J29" s="326"/>
      <c r="K29" s="326"/>
      <c r="L29" s="326"/>
      <c r="M29" s="326"/>
      <c r="N29" s="326"/>
      <c r="O29" s="326"/>
      <c r="P29" s="326"/>
      <c r="Q29" s="326"/>
      <c r="R29" s="326"/>
      <c r="S29" s="303">
        <f t="shared" si="1"/>
        <v>1</v>
      </c>
      <c r="T29" s="298"/>
    </row>
    <row r="30" spans="2:20" ht="15" customHeight="1" x14ac:dyDescent="0.2">
      <c r="B30" s="449"/>
      <c r="C30" s="452"/>
      <c r="D30" s="455"/>
      <c r="E30" s="327"/>
      <c r="F30" s="327"/>
      <c r="G30" s="303"/>
      <c r="H30" s="327"/>
      <c r="I30" s="327"/>
      <c r="J30" s="326"/>
      <c r="K30" s="326"/>
      <c r="L30" s="326"/>
      <c r="M30" s="326"/>
      <c r="N30" s="326"/>
      <c r="O30" s="326"/>
      <c r="P30" s="326"/>
      <c r="Q30" s="326"/>
      <c r="R30" s="326"/>
      <c r="S30" s="327"/>
      <c r="T30" s="298"/>
    </row>
    <row r="31" spans="2:20" ht="15" customHeight="1" x14ac:dyDescent="0.2">
      <c r="B31" s="447">
        <v>8</v>
      </c>
      <c r="C31" s="450" t="str">
        <f>RESUMO!C24</f>
        <v>ESQUADRIAS</v>
      </c>
      <c r="D31" s="453">
        <f>RESUMO!E24</f>
        <v>330073.96999999997</v>
      </c>
      <c r="E31" s="302"/>
      <c r="F31" s="302"/>
      <c r="G31" s="302"/>
      <c r="H31" s="302"/>
      <c r="I31" s="302"/>
      <c r="J31" s="302"/>
      <c r="K31" s="302"/>
      <c r="L31" s="302">
        <f>D31/3</f>
        <v>110024.65666666666</v>
      </c>
      <c r="M31" s="302">
        <f>D31/3</f>
        <v>110024.65666666666</v>
      </c>
      <c r="N31" s="302">
        <f>D31/3</f>
        <v>110024.65666666666</v>
      </c>
      <c r="O31" s="302"/>
      <c r="P31" s="302"/>
      <c r="Q31" s="302"/>
      <c r="R31" s="302"/>
      <c r="S31" s="302">
        <f t="shared" si="1"/>
        <v>330073.96999999997</v>
      </c>
      <c r="T31" s="298">
        <f t="shared" si="4"/>
        <v>0</v>
      </c>
    </row>
    <row r="32" spans="2:20" ht="15" customHeight="1" x14ac:dyDescent="0.2">
      <c r="B32" s="448"/>
      <c r="C32" s="451"/>
      <c r="D32" s="460"/>
      <c r="E32" s="326"/>
      <c r="F32" s="326"/>
      <c r="G32" s="326"/>
      <c r="H32" s="326"/>
      <c r="I32" s="326"/>
      <c r="J32" s="326"/>
      <c r="K32" s="326"/>
      <c r="L32" s="303">
        <f>L31/$D$31</f>
        <v>0.33333333333333337</v>
      </c>
      <c r="M32" s="303">
        <f>M31/$D$31</f>
        <v>0.33333333333333337</v>
      </c>
      <c r="N32" s="303">
        <f>N31/$D$31</f>
        <v>0.33333333333333337</v>
      </c>
      <c r="O32" s="326"/>
      <c r="P32" s="326"/>
      <c r="Q32" s="326"/>
      <c r="R32" s="326"/>
      <c r="S32" s="303">
        <f t="shared" si="1"/>
        <v>1</v>
      </c>
      <c r="T32" s="298"/>
    </row>
    <row r="33" spans="2:20" ht="15" customHeight="1" x14ac:dyDescent="0.2">
      <c r="B33" s="449"/>
      <c r="C33" s="452"/>
      <c r="D33" s="455"/>
      <c r="E33" s="326"/>
      <c r="F33" s="326"/>
      <c r="G33" s="326"/>
      <c r="H33" s="326"/>
      <c r="I33" s="326"/>
      <c r="J33" s="326"/>
      <c r="K33" s="326"/>
      <c r="L33" s="327"/>
      <c r="M33" s="327"/>
      <c r="N33" s="327"/>
      <c r="O33" s="326"/>
      <c r="P33" s="326"/>
      <c r="Q33" s="326"/>
      <c r="R33" s="326"/>
      <c r="S33" s="327"/>
      <c r="T33" s="298"/>
    </row>
    <row r="34" spans="2:20" ht="15" customHeight="1" x14ac:dyDescent="0.2">
      <c r="B34" s="447">
        <v>9</v>
      </c>
      <c r="C34" s="450" t="str">
        <f>RESUMO!C25</f>
        <v>REVESTIMENTO DE PAREDE</v>
      </c>
      <c r="D34" s="453">
        <f>RESUMO!E25</f>
        <v>126452.66</v>
      </c>
      <c r="E34" s="302"/>
      <c r="F34" s="302"/>
      <c r="G34" s="302"/>
      <c r="H34" s="302"/>
      <c r="I34" s="302"/>
      <c r="J34" s="302"/>
      <c r="K34" s="302"/>
      <c r="L34" s="302"/>
      <c r="M34" s="302"/>
      <c r="N34" s="302">
        <f>D34/3</f>
        <v>42150.886666666665</v>
      </c>
      <c r="O34" s="302">
        <f>D34/3</f>
        <v>42150.886666666665</v>
      </c>
      <c r="P34" s="302">
        <f>D34/3</f>
        <v>42150.886666666665</v>
      </c>
      <c r="Q34" s="302"/>
      <c r="R34" s="302"/>
      <c r="S34" s="302">
        <f t="shared" si="1"/>
        <v>126452.66</v>
      </c>
      <c r="T34" s="298">
        <f t="shared" si="4"/>
        <v>0</v>
      </c>
    </row>
    <row r="35" spans="2:20" ht="15" customHeight="1" x14ac:dyDescent="0.2">
      <c r="B35" s="448"/>
      <c r="C35" s="451"/>
      <c r="D35" s="460"/>
      <c r="E35" s="326"/>
      <c r="F35" s="326"/>
      <c r="G35" s="326"/>
      <c r="H35" s="326"/>
      <c r="I35" s="326"/>
      <c r="J35" s="326"/>
      <c r="K35" s="326"/>
      <c r="L35" s="326"/>
      <c r="M35" s="326"/>
      <c r="N35" s="303">
        <f>N34/$D$34</f>
        <v>0.33333333333333331</v>
      </c>
      <c r="O35" s="303">
        <f>O34/$D$34</f>
        <v>0.33333333333333331</v>
      </c>
      <c r="P35" s="303">
        <f>P34/$D$34</f>
        <v>0.33333333333333331</v>
      </c>
      <c r="Q35" s="326"/>
      <c r="R35" s="326"/>
      <c r="S35" s="303">
        <f t="shared" si="1"/>
        <v>1</v>
      </c>
      <c r="T35" s="298"/>
    </row>
    <row r="36" spans="2:20" ht="15" customHeight="1" x14ac:dyDescent="0.2">
      <c r="B36" s="449"/>
      <c r="C36" s="452"/>
      <c r="D36" s="455"/>
      <c r="E36" s="326"/>
      <c r="F36" s="326"/>
      <c r="G36" s="326"/>
      <c r="H36" s="326"/>
      <c r="I36" s="326"/>
      <c r="J36" s="326"/>
      <c r="K36" s="326"/>
      <c r="L36" s="326"/>
      <c r="M36" s="326"/>
      <c r="N36" s="327"/>
      <c r="O36" s="327"/>
      <c r="P36" s="327"/>
      <c r="Q36" s="326"/>
      <c r="R36" s="303"/>
      <c r="S36" s="327"/>
      <c r="T36" s="298"/>
    </row>
    <row r="37" spans="2:20" ht="15" customHeight="1" x14ac:dyDescent="0.2">
      <c r="B37" s="447">
        <v>10</v>
      </c>
      <c r="C37" s="450" t="str">
        <f>RESUMO!C26</f>
        <v>REVESTIMENTO DE PISO INTERNO</v>
      </c>
      <c r="D37" s="453">
        <f>RESUMO!E26</f>
        <v>164117.57999999999</v>
      </c>
      <c r="E37" s="302"/>
      <c r="F37" s="302"/>
      <c r="G37" s="302"/>
      <c r="H37" s="302"/>
      <c r="I37" s="302"/>
      <c r="J37" s="302"/>
      <c r="K37" s="302"/>
      <c r="L37" s="302"/>
      <c r="M37" s="302">
        <f>D37/3</f>
        <v>54705.859999999993</v>
      </c>
      <c r="N37" s="302">
        <f>D37/3</f>
        <v>54705.859999999993</v>
      </c>
      <c r="O37" s="302">
        <f>D37/3</f>
        <v>54705.859999999993</v>
      </c>
      <c r="P37" s="302"/>
      <c r="Q37" s="302"/>
      <c r="R37" s="302"/>
      <c r="S37" s="302">
        <f t="shared" si="1"/>
        <v>164117.57999999999</v>
      </c>
      <c r="T37" s="298">
        <f t="shared" si="4"/>
        <v>0</v>
      </c>
    </row>
    <row r="38" spans="2:20" ht="15" customHeight="1" x14ac:dyDescent="0.2">
      <c r="B38" s="448"/>
      <c r="C38" s="451"/>
      <c r="D38" s="460"/>
      <c r="E38" s="326"/>
      <c r="F38" s="326"/>
      <c r="G38" s="326"/>
      <c r="H38" s="326"/>
      <c r="I38" s="326"/>
      <c r="J38" s="326"/>
      <c r="K38" s="326"/>
      <c r="L38" s="326"/>
      <c r="M38" s="303">
        <f>M37/$D$37</f>
        <v>0.33333333333333331</v>
      </c>
      <c r="N38" s="303">
        <f>N37/$D$37</f>
        <v>0.33333333333333331</v>
      </c>
      <c r="O38" s="303">
        <f>O37/$D$37</f>
        <v>0.33333333333333331</v>
      </c>
      <c r="P38" s="326"/>
      <c r="Q38" s="326"/>
      <c r="R38" s="326"/>
      <c r="S38" s="303">
        <f t="shared" si="1"/>
        <v>1</v>
      </c>
      <c r="T38" s="298"/>
    </row>
    <row r="39" spans="2:20" ht="15" customHeight="1" x14ac:dyDescent="0.2">
      <c r="B39" s="449"/>
      <c r="C39" s="452"/>
      <c r="D39" s="455"/>
      <c r="E39" s="326"/>
      <c r="F39" s="303"/>
      <c r="G39" s="326"/>
      <c r="H39" s="326"/>
      <c r="I39" s="326"/>
      <c r="J39" s="326"/>
      <c r="K39" s="326"/>
      <c r="L39" s="326"/>
      <c r="M39" s="327"/>
      <c r="N39" s="327"/>
      <c r="O39" s="327"/>
      <c r="P39" s="303"/>
      <c r="Q39" s="303"/>
      <c r="R39" s="303"/>
      <c r="S39" s="327"/>
      <c r="T39" s="298"/>
    </row>
    <row r="40" spans="2:20" ht="15" customHeight="1" x14ac:dyDescent="0.2">
      <c r="B40" s="447">
        <v>11</v>
      </c>
      <c r="C40" s="450" t="str">
        <f>RESUMO!C27</f>
        <v>REVESTIMENTO DE PISO EXTERNO</v>
      </c>
      <c r="D40" s="453">
        <f>RESUMO!E27</f>
        <v>48686.080000000002</v>
      </c>
      <c r="E40" s="302"/>
      <c r="G40" s="302"/>
      <c r="H40" s="302"/>
      <c r="I40" s="302"/>
      <c r="J40" s="302"/>
      <c r="K40" s="302"/>
      <c r="L40" s="302"/>
      <c r="M40" s="302"/>
      <c r="N40" s="302"/>
      <c r="O40" s="302"/>
      <c r="P40" s="302">
        <f>D40/2</f>
        <v>24343.040000000001</v>
      </c>
      <c r="Q40" s="302">
        <f>D40/2</f>
        <v>24343.040000000001</v>
      </c>
      <c r="R40" s="302"/>
      <c r="S40" s="302">
        <f t="shared" si="1"/>
        <v>48686.080000000002</v>
      </c>
      <c r="T40" s="298">
        <f t="shared" si="4"/>
        <v>0</v>
      </c>
    </row>
    <row r="41" spans="2:20" ht="15" customHeight="1" x14ac:dyDescent="0.2">
      <c r="B41" s="448"/>
      <c r="C41" s="451"/>
      <c r="D41" s="460"/>
      <c r="E41" s="326"/>
      <c r="G41" s="326"/>
      <c r="H41" s="326"/>
      <c r="I41" s="326"/>
      <c r="J41" s="326"/>
      <c r="K41" s="326"/>
      <c r="L41" s="326"/>
      <c r="M41" s="326"/>
      <c r="N41" s="326"/>
      <c r="O41" s="326"/>
      <c r="P41" s="303">
        <f>P40/$D$40</f>
        <v>0.5</v>
      </c>
      <c r="Q41" s="303">
        <f>Q40/$D$40</f>
        <v>0.5</v>
      </c>
      <c r="R41" s="326"/>
      <c r="S41" s="303">
        <f t="shared" si="1"/>
        <v>1</v>
      </c>
      <c r="T41" s="298"/>
    </row>
    <row r="42" spans="2:20" ht="15" customHeight="1" x14ac:dyDescent="0.2">
      <c r="B42" s="449"/>
      <c r="C42" s="452"/>
      <c r="D42" s="455"/>
      <c r="E42" s="326"/>
      <c r="G42" s="326"/>
      <c r="H42" s="326"/>
      <c r="I42" s="326"/>
      <c r="J42" s="326"/>
      <c r="K42" s="326"/>
      <c r="L42" s="326"/>
      <c r="M42" s="326"/>
      <c r="N42" s="326"/>
      <c r="O42" s="326"/>
      <c r="P42" s="327"/>
      <c r="Q42" s="327"/>
      <c r="R42" s="303"/>
      <c r="S42" s="327"/>
      <c r="T42" s="298"/>
    </row>
    <row r="43" spans="2:20" ht="15" customHeight="1" x14ac:dyDescent="0.2">
      <c r="B43" s="447">
        <v>12</v>
      </c>
      <c r="C43" s="450" t="str">
        <f>RESUMO!C28</f>
        <v>REVESTIMENTO DE TETO</v>
      </c>
      <c r="D43" s="453">
        <f>RESUMO!E28</f>
        <v>63154.879999999997</v>
      </c>
      <c r="E43" s="302"/>
      <c r="F43" s="302"/>
      <c r="G43" s="302"/>
      <c r="H43" s="302"/>
      <c r="I43" s="302"/>
      <c r="J43" s="302"/>
      <c r="K43" s="302"/>
      <c r="L43" s="302"/>
      <c r="M43" s="302">
        <f>D43/3</f>
        <v>21051.626666666667</v>
      </c>
      <c r="N43" s="302">
        <f>D43/3</f>
        <v>21051.626666666667</v>
      </c>
      <c r="O43" s="302">
        <f>D43/3</f>
        <v>21051.626666666667</v>
      </c>
      <c r="P43" s="302"/>
      <c r="Q43" s="302"/>
      <c r="R43" s="302"/>
      <c r="S43" s="302">
        <f t="shared" si="1"/>
        <v>63154.880000000005</v>
      </c>
      <c r="T43" s="298">
        <f t="shared" si="4"/>
        <v>0</v>
      </c>
    </row>
    <row r="44" spans="2:20" ht="15" customHeight="1" x14ac:dyDescent="0.2">
      <c r="B44" s="448"/>
      <c r="C44" s="451"/>
      <c r="D44" s="460"/>
      <c r="E44" s="326"/>
      <c r="F44" s="326"/>
      <c r="G44" s="326"/>
      <c r="H44" s="326"/>
      <c r="I44" s="326"/>
      <c r="J44" s="326"/>
      <c r="K44" s="326"/>
      <c r="L44" s="326"/>
      <c r="M44" s="303">
        <f>M43/$D$43</f>
        <v>0.33333333333333337</v>
      </c>
      <c r="N44" s="303">
        <f>N43/$D$43</f>
        <v>0.33333333333333337</v>
      </c>
      <c r="O44" s="303">
        <f>O43/$D$43</f>
        <v>0.33333333333333337</v>
      </c>
      <c r="P44" s="326"/>
      <c r="Q44" s="326"/>
      <c r="R44" s="326"/>
      <c r="S44" s="303">
        <f t="shared" si="1"/>
        <v>1</v>
      </c>
      <c r="T44" s="298"/>
    </row>
    <row r="45" spans="2:20" ht="15" customHeight="1" x14ac:dyDescent="0.2">
      <c r="B45" s="449"/>
      <c r="C45" s="452"/>
      <c r="D45" s="455"/>
      <c r="E45" s="326"/>
      <c r="F45" s="326"/>
      <c r="G45" s="326"/>
      <c r="H45" s="326"/>
      <c r="I45" s="326"/>
      <c r="J45" s="326"/>
      <c r="K45" s="326"/>
      <c r="L45" s="326"/>
      <c r="M45" s="327"/>
      <c r="N45" s="327"/>
      <c r="O45" s="327"/>
      <c r="P45" s="303"/>
      <c r="Q45" s="303"/>
      <c r="R45" s="303"/>
      <c r="S45" s="327"/>
      <c r="T45" s="298"/>
    </row>
    <row r="46" spans="2:20" ht="15" customHeight="1" x14ac:dyDescent="0.2">
      <c r="B46" s="447">
        <v>13</v>
      </c>
      <c r="C46" s="450" t="str">
        <f>RESUMO!C29</f>
        <v>PINTURA</v>
      </c>
      <c r="D46" s="453">
        <f>RESUMO!E29</f>
        <v>122167.95</v>
      </c>
      <c r="E46" s="302"/>
      <c r="F46" s="302"/>
      <c r="G46" s="302"/>
      <c r="H46" s="302"/>
      <c r="I46" s="302"/>
      <c r="J46" s="302"/>
      <c r="K46" s="302"/>
      <c r="L46" s="302"/>
      <c r="M46" s="302"/>
      <c r="N46" s="302">
        <f>D46/3</f>
        <v>40722.65</v>
      </c>
      <c r="O46" s="302">
        <f>D46/3</f>
        <v>40722.65</v>
      </c>
      <c r="P46" s="302">
        <f>D46/3</f>
        <v>40722.65</v>
      </c>
      <c r="Q46" s="302"/>
      <c r="R46" s="302"/>
      <c r="S46" s="302">
        <f t="shared" si="1"/>
        <v>122167.95000000001</v>
      </c>
      <c r="T46" s="298">
        <f t="shared" si="4"/>
        <v>0</v>
      </c>
    </row>
    <row r="47" spans="2:20" ht="15" customHeight="1" x14ac:dyDescent="0.2">
      <c r="B47" s="448"/>
      <c r="C47" s="451"/>
      <c r="D47" s="460"/>
      <c r="E47" s="326"/>
      <c r="F47" s="326"/>
      <c r="G47" s="326"/>
      <c r="H47" s="326"/>
      <c r="I47" s="326"/>
      <c r="J47" s="326"/>
      <c r="K47" s="326"/>
      <c r="L47" s="326"/>
      <c r="M47" s="326"/>
      <c r="N47" s="303">
        <f>N46/$D$46</f>
        <v>0.33333333333333337</v>
      </c>
      <c r="O47" s="303">
        <f>O46/$D$46</f>
        <v>0.33333333333333337</v>
      </c>
      <c r="P47" s="303">
        <f>P46/$D$46</f>
        <v>0.33333333333333337</v>
      </c>
      <c r="Q47" s="326"/>
      <c r="R47" s="326"/>
      <c r="S47" s="303">
        <f t="shared" si="1"/>
        <v>1</v>
      </c>
      <c r="T47" s="298"/>
    </row>
    <row r="48" spans="2:20" ht="15" customHeight="1" x14ac:dyDescent="0.2">
      <c r="B48" s="449"/>
      <c r="C48" s="452"/>
      <c r="D48" s="455"/>
      <c r="E48" s="326"/>
      <c r="F48" s="326"/>
      <c r="G48" s="326"/>
      <c r="H48" s="326"/>
      <c r="I48" s="326"/>
      <c r="J48" s="326"/>
      <c r="K48" s="326"/>
      <c r="L48" s="326"/>
      <c r="M48" s="303"/>
      <c r="N48" s="327"/>
      <c r="O48" s="327"/>
      <c r="P48" s="327"/>
      <c r="Q48" s="326"/>
      <c r="R48" s="326"/>
      <c r="S48" s="327"/>
      <c r="T48" s="298"/>
    </row>
    <row r="49" spans="2:20" ht="15" customHeight="1" x14ac:dyDescent="0.2">
      <c r="B49" s="447">
        <v>14</v>
      </c>
      <c r="C49" s="450" t="str">
        <f>RESUMO!C30</f>
        <v>MARMORARIA</v>
      </c>
      <c r="D49" s="453">
        <f>RESUMO!E30</f>
        <v>37200.58</v>
      </c>
      <c r="E49" s="302"/>
      <c r="F49" s="302"/>
      <c r="G49" s="302"/>
      <c r="H49" s="302"/>
      <c r="I49" s="302"/>
      <c r="J49" s="302"/>
      <c r="K49" s="302"/>
      <c r="L49" s="302">
        <f>D49/4</f>
        <v>9300.1450000000004</v>
      </c>
      <c r="M49" s="302"/>
      <c r="N49" s="302">
        <f>D49/4</f>
        <v>9300.1450000000004</v>
      </c>
      <c r="O49" s="302">
        <f>D49/4</f>
        <v>9300.1450000000004</v>
      </c>
      <c r="P49" s="302">
        <f>D49/4</f>
        <v>9300.1450000000004</v>
      </c>
      <c r="Q49" s="302"/>
      <c r="R49" s="302"/>
      <c r="S49" s="302">
        <f t="shared" si="1"/>
        <v>37200.58</v>
      </c>
      <c r="T49" s="298">
        <f t="shared" si="4"/>
        <v>0</v>
      </c>
    </row>
    <row r="50" spans="2:20" ht="15" customHeight="1" x14ac:dyDescent="0.2">
      <c r="B50" s="448"/>
      <c r="C50" s="451"/>
      <c r="D50" s="460"/>
      <c r="E50" s="326"/>
      <c r="F50" s="326"/>
      <c r="G50" s="326"/>
      <c r="H50" s="326"/>
      <c r="I50" s="326"/>
      <c r="J50" s="326"/>
      <c r="K50" s="326"/>
      <c r="L50" s="303">
        <f>L49/$D$49</f>
        <v>0.25</v>
      </c>
      <c r="M50" s="326"/>
      <c r="N50" s="303">
        <f>N49/$D$49</f>
        <v>0.25</v>
      </c>
      <c r="O50" s="303">
        <f>O49/$D$49</f>
        <v>0.25</v>
      </c>
      <c r="P50" s="303">
        <f>P49/$D$49</f>
        <v>0.25</v>
      </c>
      <c r="Q50" s="326"/>
      <c r="R50" s="326"/>
      <c r="S50" s="303">
        <f t="shared" si="1"/>
        <v>1</v>
      </c>
      <c r="T50" s="298"/>
    </row>
    <row r="51" spans="2:20" ht="15" customHeight="1" x14ac:dyDescent="0.2">
      <c r="B51" s="449"/>
      <c r="C51" s="452"/>
      <c r="D51" s="455"/>
      <c r="E51" s="303"/>
      <c r="F51" s="326"/>
      <c r="G51" s="303"/>
      <c r="H51" s="326"/>
      <c r="I51" s="303"/>
      <c r="J51" s="303"/>
      <c r="K51" s="303"/>
      <c r="L51" s="327"/>
      <c r="M51" s="303"/>
      <c r="N51" s="327"/>
      <c r="O51" s="327"/>
      <c r="P51" s="327"/>
      <c r="Q51" s="326"/>
      <c r="R51" s="303"/>
      <c r="S51" s="327"/>
      <c r="T51" s="298"/>
    </row>
    <row r="52" spans="2:20" ht="15" customHeight="1" x14ac:dyDescent="0.2">
      <c r="B52" s="447">
        <v>15</v>
      </c>
      <c r="C52" s="450" t="str">
        <f>RESUMO!C31</f>
        <v>LOUÇAS, METAIS E ACESSÓRIOS</v>
      </c>
      <c r="D52" s="453">
        <f>RESUMO!E31</f>
        <v>86848.84</v>
      </c>
      <c r="E52" s="302"/>
      <c r="F52" s="302"/>
      <c r="G52" s="302"/>
      <c r="H52" s="302"/>
      <c r="I52" s="302"/>
      <c r="J52" s="302"/>
      <c r="K52" s="302"/>
      <c r="L52" s="302"/>
      <c r="M52" s="302"/>
      <c r="N52" s="302">
        <f>D52/3</f>
        <v>28949.613333333331</v>
      </c>
      <c r="O52" s="302">
        <f>D52/3</f>
        <v>28949.613333333331</v>
      </c>
      <c r="P52" s="302">
        <f>D52/3</f>
        <v>28949.613333333331</v>
      </c>
      <c r="Q52" s="302"/>
      <c r="R52" s="302"/>
      <c r="S52" s="302">
        <f t="shared" si="1"/>
        <v>86848.84</v>
      </c>
      <c r="T52" s="298">
        <f t="shared" si="4"/>
        <v>0</v>
      </c>
    </row>
    <row r="53" spans="2:20" ht="15" customHeight="1" x14ac:dyDescent="0.2">
      <c r="B53" s="448"/>
      <c r="C53" s="451"/>
      <c r="D53" s="460"/>
      <c r="E53" s="326"/>
      <c r="F53" s="326"/>
      <c r="G53" s="326"/>
      <c r="H53" s="326"/>
      <c r="I53" s="326"/>
      <c r="J53" s="326"/>
      <c r="K53" s="326"/>
      <c r="L53" s="326"/>
      <c r="M53" s="326"/>
      <c r="N53" s="303">
        <f>N52/$D$52</f>
        <v>0.33333333333333331</v>
      </c>
      <c r="O53" s="303">
        <f>O52/$D$52</f>
        <v>0.33333333333333331</v>
      </c>
      <c r="P53" s="303">
        <f>P52/$D$52</f>
        <v>0.33333333333333331</v>
      </c>
      <c r="Q53" s="326"/>
      <c r="R53" s="326"/>
      <c r="S53" s="303">
        <f t="shared" si="1"/>
        <v>1</v>
      </c>
      <c r="T53" s="298"/>
    </row>
    <row r="54" spans="2:20" ht="15" customHeight="1" x14ac:dyDescent="0.2">
      <c r="B54" s="449"/>
      <c r="C54" s="452"/>
      <c r="D54" s="455"/>
      <c r="E54" s="326"/>
      <c r="F54" s="303"/>
      <c r="G54" s="303"/>
      <c r="H54" s="303"/>
      <c r="I54" s="326"/>
      <c r="J54" s="326"/>
      <c r="K54" s="326"/>
      <c r="L54" s="303"/>
      <c r="M54" s="303"/>
      <c r="N54" s="327"/>
      <c r="O54" s="327"/>
      <c r="P54" s="327"/>
      <c r="Q54" s="303"/>
      <c r="R54" s="303"/>
      <c r="S54" s="327"/>
      <c r="T54" s="298"/>
    </row>
    <row r="55" spans="2:20" ht="15" customHeight="1" x14ac:dyDescent="0.2">
      <c r="B55" s="447">
        <v>16</v>
      </c>
      <c r="C55" s="450" t="str">
        <f>RESUMO!C32</f>
        <v>INSTALAÇÕES HIDROSSANITÁRIAS</v>
      </c>
      <c r="D55" s="453">
        <f>RESUMO!E32</f>
        <v>299803.73</v>
      </c>
      <c r="E55" s="302"/>
      <c r="F55" s="302"/>
      <c r="G55" s="302">
        <f>D55/6</f>
        <v>49967.28833333333</v>
      </c>
      <c r="H55" s="302">
        <f>D55/6</f>
        <v>49967.28833333333</v>
      </c>
      <c r="I55" s="302"/>
      <c r="J55" s="302"/>
      <c r="K55" s="302">
        <f>D55/6</f>
        <v>49967.28833333333</v>
      </c>
      <c r="L55" s="302"/>
      <c r="M55" s="302"/>
      <c r="N55" s="302">
        <f>D55/6</f>
        <v>49967.28833333333</v>
      </c>
      <c r="O55" s="302">
        <f>D55/6</f>
        <v>49967.28833333333</v>
      </c>
      <c r="P55" s="302">
        <f>D55/6</f>
        <v>49967.28833333333</v>
      </c>
      <c r="Q55" s="302"/>
      <c r="R55" s="302"/>
      <c r="S55" s="302">
        <f t="shared" si="1"/>
        <v>299803.73</v>
      </c>
      <c r="T55" s="298">
        <f t="shared" si="4"/>
        <v>0</v>
      </c>
    </row>
    <row r="56" spans="2:20" ht="15" customHeight="1" x14ac:dyDescent="0.2">
      <c r="B56" s="448"/>
      <c r="C56" s="451"/>
      <c r="D56" s="460"/>
      <c r="E56" s="326"/>
      <c r="F56" s="326"/>
      <c r="G56" s="303">
        <f>G55/$D$55</f>
        <v>0.16666666666666666</v>
      </c>
      <c r="H56" s="303">
        <f>H55/$D$55</f>
        <v>0.16666666666666666</v>
      </c>
      <c r="I56" s="326"/>
      <c r="J56" s="326"/>
      <c r="K56" s="303">
        <f>K55/$D$55</f>
        <v>0.16666666666666666</v>
      </c>
      <c r="L56" s="326"/>
      <c r="M56" s="326"/>
      <c r="N56" s="303">
        <f>N55/$D$55</f>
        <v>0.16666666666666666</v>
      </c>
      <c r="O56" s="303">
        <f>O55/$D$55</f>
        <v>0.16666666666666666</v>
      </c>
      <c r="P56" s="303">
        <f>P55/$D$55</f>
        <v>0.16666666666666666</v>
      </c>
      <c r="Q56" s="326"/>
      <c r="R56" s="326"/>
      <c r="S56" s="303">
        <f t="shared" si="1"/>
        <v>0.99999999999999989</v>
      </c>
      <c r="T56" s="298"/>
    </row>
    <row r="57" spans="2:20" ht="15" customHeight="1" x14ac:dyDescent="0.2">
      <c r="B57" s="449"/>
      <c r="C57" s="452"/>
      <c r="D57" s="455"/>
      <c r="E57" s="326"/>
      <c r="F57" s="303"/>
      <c r="G57" s="327"/>
      <c r="H57" s="327"/>
      <c r="I57" s="303"/>
      <c r="J57" s="303"/>
      <c r="K57" s="327"/>
      <c r="L57" s="303"/>
      <c r="M57" s="303"/>
      <c r="N57" s="327"/>
      <c r="O57" s="327"/>
      <c r="P57" s="327"/>
      <c r="Q57" s="303"/>
      <c r="R57" s="303"/>
      <c r="S57" s="327"/>
      <c r="T57" s="298"/>
    </row>
    <row r="58" spans="2:20" ht="15" customHeight="1" x14ac:dyDescent="0.2">
      <c r="B58" s="447">
        <v>17</v>
      </c>
      <c r="C58" s="450" t="str">
        <f>RESUMO!C33</f>
        <v>INSTALAÇÕES ELÉTRICAS</v>
      </c>
      <c r="D58" s="453">
        <f>RESUMO!E33</f>
        <v>411207.27</v>
      </c>
      <c r="E58" s="302"/>
      <c r="F58" s="302"/>
      <c r="G58" s="302"/>
      <c r="H58" s="302"/>
      <c r="I58" s="302"/>
      <c r="J58" s="302"/>
      <c r="K58" s="302"/>
      <c r="L58" s="302"/>
      <c r="M58" s="302">
        <f>D58/3</f>
        <v>137069.09</v>
      </c>
      <c r="N58" s="302">
        <f>D58/3</f>
        <v>137069.09</v>
      </c>
      <c r="O58" s="302">
        <f>D58/3</f>
        <v>137069.09</v>
      </c>
      <c r="P58" s="302"/>
      <c r="Q58" s="302"/>
      <c r="R58" s="302"/>
      <c r="S58" s="302">
        <f t="shared" si="1"/>
        <v>411207.27</v>
      </c>
      <c r="T58" s="298">
        <f t="shared" si="4"/>
        <v>0</v>
      </c>
    </row>
    <row r="59" spans="2:20" ht="15" customHeight="1" x14ac:dyDescent="0.2">
      <c r="B59" s="448"/>
      <c r="C59" s="451"/>
      <c r="D59" s="460"/>
      <c r="E59" s="326"/>
      <c r="F59" s="326"/>
      <c r="G59" s="326"/>
      <c r="H59" s="326"/>
      <c r="I59" s="326"/>
      <c r="J59" s="326"/>
      <c r="K59" s="326"/>
      <c r="L59" s="326"/>
      <c r="M59" s="303">
        <f>M58/$D$58</f>
        <v>0.33333333333333331</v>
      </c>
      <c r="N59" s="303">
        <f>N58/$D$58</f>
        <v>0.33333333333333331</v>
      </c>
      <c r="O59" s="303">
        <f>O58/$D$58</f>
        <v>0.33333333333333331</v>
      </c>
      <c r="P59" s="326"/>
      <c r="Q59" s="326"/>
      <c r="R59" s="326"/>
      <c r="S59" s="303">
        <f t="shared" si="1"/>
        <v>1</v>
      </c>
      <c r="T59" s="298"/>
    </row>
    <row r="60" spans="2:20" ht="15" customHeight="1" x14ac:dyDescent="0.2">
      <c r="B60" s="449"/>
      <c r="C60" s="452"/>
      <c r="D60" s="455"/>
      <c r="E60" s="326"/>
      <c r="F60" s="326"/>
      <c r="G60" s="326"/>
      <c r="H60" s="326"/>
      <c r="I60" s="326"/>
      <c r="J60" s="326"/>
      <c r="K60" s="326"/>
      <c r="L60" s="326"/>
      <c r="M60" s="327"/>
      <c r="N60" s="327"/>
      <c r="O60" s="327"/>
      <c r="P60" s="303"/>
      <c r="Q60" s="303"/>
      <c r="R60" s="303"/>
      <c r="S60" s="327"/>
      <c r="T60" s="298"/>
    </row>
    <row r="61" spans="2:20" ht="15" customHeight="1" x14ac:dyDescent="0.2">
      <c r="B61" s="447">
        <v>18</v>
      </c>
      <c r="C61" s="450" t="str">
        <f>RESUMO!C34</f>
        <v>CLIMATIZAÇÃO</v>
      </c>
      <c r="D61" s="453">
        <f>RESUMO!E34</f>
        <v>160610.29</v>
      </c>
      <c r="E61" s="302"/>
      <c r="F61" s="302"/>
      <c r="G61" s="302"/>
      <c r="H61" s="302"/>
      <c r="I61" s="302"/>
      <c r="J61" s="302"/>
      <c r="K61" s="302"/>
      <c r="L61" s="302"/>
      <c r="M61" s="302"/>
      <c r="N61" s="302"/>
      <c r="O61" s="302"/>
      <c r="P61" s="302"/>
      <c r="Q61" s="302">
        <f>D61/2</f>
        <v>80305.145000000004</v>
      </c>
      <c r="R61" s="302">
        <f>D61/2</f>
        <v>80305.145000000004</v>
      </c>
      <c r="S61" s="302">
        <f t="shared" si="1"/>
        <v>160610.29</v>
      </c>
      <c r="T61" s="298">
        <f t="shared" si="4"/>
        <v>0</v>
      </c>
    </row>
    <row r="62" spans="2:20" ht="15" customHeight="1" x14ac:dyDescent="0.2">
      <c r="B62" s="448"/>
      <c r="C62" s="451"/>
      <c r="D62" s="460"/>
      <c r="E62" s="326"/>
      <c r="F62" s="326"/>
      <c r="G62" s="326"/>
      <c r="H62" s="326"/>
      <c r="I62" s="326"/>
      <c r="J62" s="326"/>
      <c r="K62" s="326"/>
      <c r="L62" s="326"/>
      <c r="M62" s="326"/>
      <c r="N62" s="326"/>
      <c r="O62" s="326"/>
      <c r="P62" s="326"/>
      <c r="Q62" s="303">
        <f>Q61/D61</f>
        <v>0.5</v>
      </c>
      <c r="R62" s="303">
        <f>R61/D61</f>
        <v>0.5</v>
      </c>
      <c r="S62" s="303">
        <f t="shared" si="1"/>
        <v>1</v>
      </c>
      <c r="T62" s="298"/>
    </row>
    <row r="63" spans="2:20" ht="15" customHeight="1" x14ac:dyDescent="0.2">
      <c r="B63" s="449"/>
      <c r="C63" s="452"/>
      <c r="D63" s="455"/>
      <c r="E63" s="326"/>
      <c r="F63" s="326"/>
      <c r="G63" s="326"/>
      <c r="H63" s="326"/>
      <c r="I63" s="326"/>
      <c r="J63" s="326"/>
      <c r="K63" s="326"/>
      <c r="L63" s="326"/>
      <c r="M63" s="326"/>
      <c r="N63" s="326"/>
      <c r="O63" s="326"/>
      <c r="P63" s="326"/>
      <c r="Q63" s="327"/>
      <c r="R63" s="327"/>
      <c r="S63" s="327"/>
      <c r="T63" s="298"/>
    </row>
    <row r="64" spans="2:20" ht="15" customHeight="1" x14ac:dyDescent="0.2">
      <c r="B64" s="447">
        <v>19</v>
      </c>
      <c r="C64" s="450" t="str">
        <f>RESUMO!C35</f>
        <v>DADOS E VOZ</v>
      </c>
      <c r="D64" s="453">
        <f>RESUMO!E35</f>
        <v>28165.8</v>
      </c>
      <c r="E64" s="302"/>
      <c r="F64" s="302"/>
      <c r="G64" s="302"/>
      <c r="H64" s="302"/>
      <c r="I64" s="302"/>
      <c r="J64" s="302"/>
      <c r="K64" s="302"/>
      <c r="L64" s="302"/>
      <c r="M64" s="302"/>
      <c r="N64" s="302"/>
      <c r="O64" s="302"/>
      <c r="P64" s="302">
        <f>D64/2</f>
        <v>14082.9</v>
      </c>
      <c r="Q64" s="302">
        <f>D64/2</f>
        <v>14082.9</v>
      </c>
      <c r="R64" s="302"/>
      <c r="S64" s="302">
        <f t="shared" si="1"/>
        <v>28165.8</v>
      </c>
      <c r="T64" s="298">
        <f t="shared" si="4"/>
        <v>0</v>
      </c>
    </row>
    <row r="65" spans="2:20" ht="15" customHeight="1" x14ac:dyDescent="0.2">
      <c r="B65" s="448"/>
      <c r="C65" s="451"/>
      <c r="D65" s="460"/>
      <c r="E65" s="326"/>
      <c r="F65" s="326"/>
      <c r="G65" s="326"/>
      <c r="H65" s="326"/>
      <c r="I65" s="326"/>
      <c r="J65" s="326"/>
      <c r="K65" s="326"/>
      <c r="L65" s="326"/>
      <c r="M65" s="326"/>
      <c r="N65" s="326"/>
      <c r="O65" s="326"/>
      <c r="P65" s="303">
        <f>P64/D64</f>
        <v>0.5</v>
      </c>
      <c r="Q65" s="303">
        <f>Q64/D64</f>
        <v>0.5</v>
      </c>
      <c r="R65" s="326"/>
      <c r="S65" s="303">
        <f t="shared" si="1"/>
        <v>1</v>
      </c>
      <c r="T65" s="298"/>
    </row>
    <row r="66" spans="2:20" ht="15" customHeight="1" x14ac:dyDescent="0.2">
      <c r="B66" s="449"/>
      <c r="C66" s="452"/>
      <c r="D66" s="455"/>
      <c r="E66" s="326"/>
      <c r="F66" s="326"/>
      <c r="G66" s="326"/>
      <c r="H66" s="326"/>
      <c r="I66" s="326"/>
      <c r="J66" s="326"/>
      <c r="K66" s="326"/>
      <c r="L66" s="326"/>
      <c r="M66" s="326"/>
      <c r="N66" s="326"/>
      <c r="O66" s="326"/>
      <c r="P66" s="327"/>
      <c r="Q66" s="327"/>
      <c r="R66" s="326"/>
      <c r="S66" s="327"/>
      <c r="T66" s="298"/>
    </row>
    <row r="67" spans="2:20" ht="15" customHeight="1" x14ac:dyDescent="0.2">
      <c r="B67" s="447">
        <v>20</v>
      </c>
      <c r="C67" s="450" t="str">
        <f>RESUMO!C36</f>
        <v>GASES MEDICINAIS</v>
      </c>
      <c r="D67" s="453">
        <f>RESUMO!E36</f>
        <v>23045.06</v>
      </c>
      <c r="E67" s="302"/>
      <c r="F67" s="302"/>
      <c r="G67" s="302"/>
      <c r="H67" s="302"/>
      <c r="I67" s="302"/>
      <c r="J67" s="302"/>
      <c r="K67" s="302"/>
      <c r="L67" s="302"/>
      <c r="M67" s="302"/>
      <c r="N67" s="302"/>
      <c r="O67" s="302">
        <f>D67/3</f>
        <v>7681.6866666666674</v>
      </c>
      <c r="P67" s="302">
        <f>D67/3</f>
        <v>7681.6866666666674</v>
      </c>
      <c r="Q67" s="302">
        <f>D67/3</f>
        <v>7681.6866666666674</v>
      </c>
      <c r="R67" s="302"/>
      <c r="S67" s="302">
        <f t="shared" si="1"/>
        <v>23045.06</v>
      </c>
      <c r="T67" s="298">
        <f t="shared" si="4"/>
        <v>0</v>
      </c>
    </row>
    <row r="68" spans="2:20" ht="15" customHeight="1" x14ac:dyDescent="0.2">
      <c r="B68" s="448"/>
      <c r="C68" s="451"/>
      <c r="D68" s="460"/>
      <c r="E68" s="326"/>
      <c r="F68" s="326"/>
      <c r="G68" s="326"/>
      <c r="H68" s="326"/>
      <c r="I68" s="326"/>
      <c r="J68" s="326"/>
      <c r="K68" s="326"/>
      <c r="L68" s="326"/>
      <c r="M68" s="326"/>
      <c r="N68" s="326"/>
      <c r="O68" s="303">
        <f>O67/$D$67</f>
        <v>0.33333333333333337</v>
      </c>
      <c r="P68" s="303">
        <f>P67/$D$67</f>
        <v>0.33333333333333337</v>
      </c>
      <c r="Q68" s="303">
        <f>Q67/$D$67</f>
        <v>0.33333333333333337</v>
      </c>
      <c r="R68" s="326"/>
      <c r="S68" s="303">
        <f t="shared" si="1"/>
        <v>1</v>
      </c>
      <c r="T68" s="298"/>
    </row>
    <row r="69" spans="2:20" ht="15" customHeight="1" x14ac:dyDescent="0.2">
      <c r="B69" s="449"/>
      <c r="C69" s="452"/>
      <c r="D69" s="455"/>
      <c r="E69" s="326"/>
      <c r="F69" s="326"/>
      <c r="G69" s="326"/>
      <c r="H69" s="326"/>
      <c r="I69" s="326"/>
      <c r="J69" s="326"/>
      <c r="K69" s="326"/>
      <c r="L69" s="326"/>
      <c r="M69" s="326"/>
      <c r="N69" s="326"/>
      <c r="O69" s="327"/>
      <c r="P69" s="327"/>
      <c r="Q69" s="327"/>
      <c r="R69" s="303"/>
      <c r="S69" s="327"/>
      <c r="T69" s="298"/>
    </row>
    <row r="70" spans="2:20" ht="15" customHeight="1" x14ac:dyDescent="0.2">
      <c r="B70" s="447">
        <v>21</v>
      </c>
      <c r="C70" s="450" t="str">
        <f>RESUMO!C37</f>
        <v>URBANIZAÇÃO</v>
      </c>
      <c r="D70" s="453">
        <f>RESUMO!E37</f>
        <v>9858.1299999999992</v>
      </c>
      <c r="E70" s="302"/>
      <c r="F70" s="302"/>
      <c r="G70" s="302"/>
      <c r="H70" s="302"/>
      <c r="I70" s="302"/>
      <c r="J70" s="302"/>
      <c r="K70" s="302"/>
      <c r="L70" s="302"/>
      <c r="M70" s="302"/>
      <c r="N70" s="302"/>
      <c r="O70" s="302"/>
      <c r="P70" s="302"/>
      <c r="Q70" s="302">
        <f>D70/2</f>
        <v>4929.0649999999996</v>
      </c>
      <c r="R70" s="302">
        <f>D70/2</f>
        <v>4929.0649999999996</v>
      </c>
      <c r="S70" s="302">
        <f t="shared" si="1"/>
        <v>9858.1299999999992</v>
      </c>
      <c r="T70" s="298">
        <f t="shared" si="4"/>
        <v>0</v>
      </c>
    </row>
    <row r="71" spans="2:20" ht="15" customHeight="1" x14ac:dyDescent="0.2">
      <c r="B71" s="448"/>
      <c r="C71" s="451"/>
      <c r="D71" s="460"/>
      <c r="E71" s="326"/>
      <c r="F71" s="326"/>
      <c r="G71" s="326"/>
      <c r="H71" s="326"/>
      <c r="I71" s="326"/>
      <c r="J71" s="326"/>
      <c r="K71" s="326"/>
      <c r="L71" s="326"/>
      <c r="M71" s="326"/>
      <c r="N71" s="326"/>
      <c r="O71" s="326"/>
      <c r="P71" s="326"/>
      <c r="Q71" s="303">
        <f>Q70/D70</f>
        <v>0.5</v>
      </c>
      <c r="R71" s="303">
        <f>R70/D70</f>
        <v>0.5</v>
      </c>
      <c r="S71" s="303">
        <f t="shared" si="1"/>
        <v>1</v>
      </c>
      <c r="T71" s="298"/>
    </row>
    <row r="72" spans="2:20" ht="15" customHeight="1" x14ac:dyDescent="0.2">
      <c r="B72" s="449"/>
      <c r="C72" s="452"/>
      <c r="D72" s="455"/>
      <c r="E72" s="303"/>
      <c r="F72" s="303"/>
      <c r="G72" s="303"/>
      <c r="H72" s="303"/>
      <c r="I72" s="303"/>
      <c r="J72" s="303"/>
      <c r="K72" s="303"/>
      <c r="L72" s="326"/>
      <c r="M72" s="326"/>
      <c r="N72" s="303"/>
      <c r="O72" s="326"/>
      <c r="P72" s="303"/>
      <c r="Q72" s="327"/>
      <c r="R72" s="327"/>
      <c r="S72" s="327"/>
      <c r="T72" s="298"/>
    </row>
    <row r="73" spans="2:20" ht="15" customHeight="1" x14ac:dyDescent="0.2">
      <c r="B73" s="447">
        <v>22</v>
      </c>
      <c r="C73" s="450" t="str">
        <f>RESUMO!C38</f>
        <v>SERVIÇOS COMPLEMENTARES</v>
      </c>
      <c r="D73" s="453">
        <f>RESUMO!E38</f>
        <v>14859.76</v>
      </c>
      <c r="E73" s="302"/>
      <c r="F73" s="302"/>
      <c r="G73" s="302"/>
      <c r="H73" s="302"/>
      <c r="I73" s="302"/>
      <c r="J73" s="302"/>
      <c r="K73" s="302"/>
      <c r="L73" s="302"/>
      <c r="M73" s="302"/>
      <c r="N73" s="302"/>
      <c r="O73" s="302"/>
      <c r="P73" s="302"/>
      <c r="Q73" s="302"/>
      <c r="R73" s="302">
        <f>D73/1</f>
        <v>14859.76</v>
      </c>
      <c r="S73" s="302">
        <f t="shared" si="1"/>
        <v>14859.76</v>
      </c>
      <c r="T73" s="298">
        <f t="shared" si="4"/>
        <v>0</v>
      </c>
    </row>
    <row r="74" spans="2:20" ht="15" customHeight="1" x14ac:dyDescent="0.2">
      <c r="B74" s="448"/>
      <c r="C74" s="451"/>
      <c r="D74" s="454"/>
      <c r="E74" s="326"/>
      <c r="F74" s="326"/>
      <c r="G74" s="326"/>
      <c r="H74" s="326"/>
      <c r="I74" s="326"/>
      <c r="J74" s="326"/>
      <c r="K74" s="326"/>
      <c r="L74" s="326"/>
      <c r="M74" s="326"/>
      <c r="N74" s="326"/>
      <c r="O74" s="326"/>
      <c r="P74" s="326"/>
      <c r="Q74" s="326"/>
      <c r="R74" s="331">
        <f>R73/D73</f>
        <v>1</v>
      </c>
      <c r="S74" s="303">
        <f t="shared" si="1"/>
        <v>1</v>
      </c>
      <c r="T74" s="298"/>
    </row>
    <row r="75" spans="2:20" ht="15" customHeight="1" x14ac:dyDescent="0.2">
      <c r="B75" s="449"/>
      <c r="C75" s="452"/>
      <c r="D75" s="455"/>
      <c r="E75" s="326"/>
      <c r="F75" s="326"/>
      <c r="G75" s="326"/>
      <c r="H75" s="326"/>
      <c r="I75" s="326"/>
      <c r="J75" s="326"/>
      <c r="K75" s="326"/>
      <c r="L75" s="326"/>
      <c r="M75" s="326"/>
      <c r="N75" s="326"/>
      <c r="O75" s="326"/>
      <c r="P75" s="326"/>
      <c r="Q75" s="326"/>
      <c r="R75" s="327"/>
      <c r="S75" s="327"/>
      <c r="T75" s="298"/>
    </row>
    <row r="76" spans="2:20" ht="15" customHeight="1" x14ac:dyDescent="0.2">
      <c r="B76" s="447">
        <v>22</v>
      </c>
      <c r="C76" s="450" t="str">
        <f>RESUMO!C39</f>
        <v>PROJETOS “AS BUILT”</v>
      </c>
      <c r="D76" s="453">
        <f>RESUMO!E39</f>
        <v>34371.049050000001</v>
      </c>
      <c r="E76" s="302"/>
      <c r="F76" s="302"/>
      <c r="G76" s="302"/>
      <c r="H76" s="302"/>
      <c r="I76" s="302"/>
      <c r="J76" s="302"/>
      <c r="K76" s="302"/>
      <c r="L76" s="302"/>
      <c r="M76" s="302"/>
      <c r="N76" s="302"/>
      <c r="O76" s="302"/>
      <c r="P76" s="302"/>
      <c r="Q76" s="302"/>
      <c r="R76" s="302">
        <f>D76/1</f>
        <v>34371.049050000001</v>
      </c>
      <c r="S76" s="302">
        <f t="shared" ref="S76:S77" si="5">SUM(E76:R76)</f>
        <v>34371.049050000001</v>
      </c>
      <c r="T76" s="298"/>
    </row>
    <row r="77" spans="2:20" ht="15" customHeight="1" x14ac:dyDescent="0.2">
      <c r="B77" s="448"/>
      <c r="C77" s="451"/>
      <c r="D77" s="454"/>
      <c r="E77" s="326"/>
      <c r="F77" s="326"/>
      <c r="G77" s="326"/>
      <c r="H77" s="326"/>
      <c r="I77" s="326"/>
      <c r="J77" s="326"/>
      <c r="K77" s="326"/>
      <c r="L77" s="326"/>
      <c r="M77" s="326"/>
      <c r="N77" s="326"/>
      <c r="O77" s="326"/>
      <c r="P77" s="326"/>
      <c r="Q77" s="326"/>
      <c r="R77" s="331">
        <f>R76/D76</f>
        <v>1</v>
      </c>
      <c r="S77" s="303">
        <f t="shared" si="5"/>
        <v>1</v>
      </c>
      <c r="T77" s="298"/>
    </row>
    <row r="78" spans="2:20" ht="15" customHeight="1" x14ac:dyDescent="0.2">
      <c r="B78" s="449"/>
      <c r="C78" s="452"/>
      <c r="D78" s="455"/>
      <c r="E78" s="326"/>
      <c r="F78" s="326"/>
      <c r="G78" s="326"/>
      <c r="H78" s="326"/>
      <c r="I78" s="326"/>
      <c r="J78" s="326"/>
      <c r="K78" s="326"/>
      <c r="L78" s="326"/>
      <c r="M78" s="326"/>
      <c r="N78" s="326"/>
      <c r="O78" s="326"/>
      <c r="P78" s="326"/>
      <c r="Q78" s="326"/>
      <c r="R78" s="327"/>
      <c r="S78" s="327"/>
      <c r="T78" s="298"/>
    </row>
    <row r="79" spans="2:20" ht="15" customHeight="1" x14ac:dyDescent="0.2">
      <c r="C79" s="450" t="s">
        <v>19</v>
      </c>
      <c r="D79" s="461">
        <f>SUM(D10:D78)</f>
        <v>3750230.8090500003</v>
      </c>
      <c r="E79" s="458">
        <f t="shared" ref="E79:R79" si="6">E10+E13+E16+E19+E22+E25+E28+E31+E34+E37+E40+E43+E46+E49+E52+E55+E58+E61+E64+E67+E70+E73+E76</f>
        <v>304426.28214285715</v>
      </c>
      <c r="F79" s="458">
        <f t="shared" si="6"/>
        <v>479079.95547619049</v>
      </c>
      <c r="G79" s="458">
        <f t="shared" si="6"/>
        <v>235055.71880952382</v>
      </c>
      <c r="H79" s="458">
        <f t="shared" si="6"/>
        <v>361775.57880952384</v>
      </c>
      <c r="I79" s="458">
        <f t="shared" si="6"/>
        <v>137154.61714285711</v>
      </c>
      <c r="J79" s="458">
        <f t="shared" si="6"/>
        <v>207640.76214285713</v>
      </c>
      <c r="K79" s="458">
        <f t="shared" si="6"/>
        <v>141332.83047619049</v>
      </c>
      <c r="L79" s="458">
        <f t="shared" si="6"/>
        <v>129759.55880952381</v>
      </c>
      <c r="M79" s="458">
        <f t="shared" si="6"/>
        <v>333285.99047619046</v>
      </c>
      <c r="N79" s="458">
        <f t="shared" si="6"/>
        <v>504376.57380952383</v>
      </c>
      <c r="O79" s="458">
        <f t="shared" si="6"/>
        <v>402033.60380952375</v>
      </c>
      <c r="P79" s="458">
        <f t="shared" si="6"/>
        <v>227632.96714285715</v>
      </c>
      <c r="Q79" s="458">
        <f t="shared" si="6"/>
        <v>141776.59380952382</v>
      </c>
      <c r="R79" s="458">
        <f t="shared" si="6"/>
        <v>144899.77619285713</v>
      </c>
      <c r="S79" s="458">
        <f>S10+S13+S16+S19+S22+S25+S28+S31+S34+S37+S40+S43+S46+S49+S52+S55+S58+S61+S64+S67+S70+S73+S76</f>
        <v>3750230.8090500003</v>
      </c>
      <c r="T79" s="458">
        <f>E79+F79+G79+H79+I79+J79+K79+L79+M79+N79+O79+P79+Q79+R79</f>
        <v>3750230.8090499993</v>
      </c>
    </row>
    <row r="80" spans="2:20" ht="15" customHeight="1" x14ac:dyDescent="0.2">
      <c r="C80" s="452"/>
      <c r="D80" s="461"/>
      <c r="E80" s="459"/>
      <c r="F80" s="459"/>
      <c r="G80" s="459"/>
      <c r="H80" s="459"/>
      <c r="I80" s="459"/>
      <c r="J80" s="459"/>
      <c r="K80" s="459"/>
      <c r="L80" s="459"/>
      <c r="M80" s="459"/>
      <c r="N80" s="459"/>
      <c r="O80" s="459"/>
      <c r="P80" s="459"/>
      <c r="Q80" s="459"/>
      <c r="R80" s="459"/>
      <c r="S80" s="459"/>
      <c r="T80" s="459"/>
    </row>
    <row r="81" spans="3:20" ht="14.25" customHeight="1" x14ac:dyDescent="0.2">
      <c r="C81" s="301"/>
      <c r="D81" s="298"/>
      <c r="T81" s="458">
        <f>'ORC. SINTÉTICO'!N521</f>
        <v>3750230.8090499998</v>
      </c>
    </row>
    <row r="82" spans="3:20" x14ac:dyDescent="0.2">
      <c r="D82" s="456" t="s">
        <v>5151</v>
      </c>
      <c r="E82" s="457"/>
      <c r="F82" s="457"/>
      <c r="G82" s="457"/>
      <c r="H82" s="457"/>
      <c r="I82" s="457"/>
      <c r="J82" s="457"/>
      <c r="K82" s="457"/>
      <c r="L82" s="457"/>
      <c r="M82" s="457"/>
      <c r="N82" s="457"/>
      <c r="O82" s="457"/>
      <c r="P82" s="457"/>
      <c r="Q82" s="457"/>
      <c r="R82" s="457"/>
      <c r="S82" s="457"/>
      <c r="T82" s="459"/>
    </row>
    <row r="83" spans="3:20" ht="25.5" customHeight="1" x14ac:dyDescent="0.2">
      <c r="D83" s="457"/>
      <c r="E83" s="457"/>
      <c r="F83" s="457"/>
      <c r="G83" s="457"/>
      <c r="H83" s="457"/>
      <c r="I83" s="457"/>
      <c r="J83" s="457"/>
      <c r="K83" s="457"/>
      <c r="L83" s="457"/>
      <c r="M83" s="457"/>
      <c r="N83" s="457"/>
      <c r="O83" s="457"/>
      <c r="P83" s="457"/>
      <c r="Q83" s="457"/>
      <c r="R83" s="457"/>
      <c r="S83" s="457"/>
    </row>
    <row r="89" spans="3:20" x14ac:dyDescent="0.2">
      <c r="C89" s="300" t="s">
        <v>5135</v>
      </c>
    </row>
    <row r="90" spans="3:20" x14ac:dyDescent="0.2">
      <c r="C90" s="300" t="s">
        <v>5134</v>
      </c>
      <c r="D90" s="299"/>
    </row>
    <row r="91" spans="3:20" x14ac:dyDescent="0.2">
      <c r="C91" s="300" t="s">
        <v>5133</v>
      </c>
      <c r="D91" s="299"/>
    </row>
    <row r="92" spans="3:20" x14ac:dyDescent="0.2">
      <c r="C92" s="300" t="s">
        <v>5132</v>
      </c>
      <c r="D92" s="298"/>
    </row>
  </sheetData>
  <mergeCells count="89">
    <mergeCell ref="D73:D75"/>
    <mergeCell ref="D58:D60"/>
    <mergeCell ref="D61:D63"/>
    <mergeCell ref="D64:D66"/>
    <mergeCell ref="D67:D69"/>
    <mergeCell ref="D70:D72"/>
    <mergeCell ref="B73:B75"/>
    <mergeCell ref="D13:D15"/>
    <mergeCell ref="D16:D18"/>
    <mergeCell ref="D19:D21"/>
    <mergeCell ref="D22:D24"/>
    <mergeCell ref="D25:D27"/>
    <mergeCell ref="D28:D30"/>
    <mergeCell ref="D31:D33"/>
    <mergeCell ref="D34:D36"/>
    <mergeCell ref="D37:D39"/>
    <mergeCell ref="D40:D42"/>
    <mergeCell ref="D43:D45"/>
    <mergeCell ref="D46:D48"/>
    <mergeCell ref="D49:D51"/>
    <mergeCell ref="D52:D54"/>
    <mergeCell ref="D55:D57"/>
    <mergeCell ref="B43:B45"/>
    <mergeCell ref="B46:B48"/>
    <mergeCell ref="B49:B51"/>
    <mergeCell ref="B52:B54"/>
    <mergeCell ref="B55:B57"/>
    <mergeCell ref="B28:B30"/>
    <mergeCell ref="B31:B33"/>
    <mergeCell ref="B34:B36"/>
    <mergeCell ref="B37:B39"/>
    <mergeCell ref="B40:B42"/>
    <mergeCell ref="B13:B15"/>
    <mergeCell ref="B16:B18"/>
    <mergeCell ref="B19:B21"/>
    <mergeCell ref="B22:B24"/>
    <mergeCell ref="B25:B27"/>
    <mergeCell ref="C46:C48"/>
    <mergeCell ref="C49:C51"/>
    <mergeCell ref="C52:C54"/>
    <mergeCell ref="C55:C57"/>
    <mergeCell ref="C58:C60"/>
    <mergeCell ref="T79:T80"/>
    <mergeCell ref="B10:B12"/>
    <mergeCell ref="C10:C12"/>
    <mergeCell ref="D10:D12"/>
    <mergeCell ref="C13:C15"/>
    <mergeCell ref="C16:C18"/>
    <mergeCell ref="C19:C21"/>
    <mergeCell ref="C22:C24"/>
    <mergeCell ref="C25:C27"/>
    <mergeCell ref="C28:C30"/>
    <mergeCell ref="C31:C33"/>
    <mergeCell ref="C34:C36"/>
    <mergeCell ref="C37:C39"/>
    <mergeCell ref="C40:C42"/>
    <mergeCell ref="C43:C45"/>
    <mergeCell ref="D79:D80"/>
    <mergeCell ref="T81:T82"/>
    <mergeCell ref="B58:B60"/>
    <mergeCell ref="B61:B63"/>
    <mergeCell ref="B64:B66"/>
    <mergeCell ref="B67:B69"/>
    <mergeCell ref="B70:B72"/>
    <mergeCell ref="C61:C63"/>
    <mergeCell ref="C64:C66"/>
    <mergeCell ref="C67:C69"/>
    <mergeCell ref="C70:C72"/>
    <mergeCell ref="C73:C75"/>
    <mergeCell ref="E79:E80"/>
    <mergeCell ref="F79:F80"/>
    <mergeCell ref="G79:G80"/>
    <mergeCell ref="S79:S80"/>
    <mergeCell ref="I79:I80"/>
    <mergeCell ref="B76:B78"/>
    <mergeCell ref="C76:C78"/>
    <mergeCell ref="D76:D78"/>
    <mergeCell ref="D82:S83"/>
    <mergeCell ref="C79:C80"/>
    <mergeCell ref="P79:P80"/>
    <mergeCell ref="K79:K80"/>
    <mergeCell ref="L79:L80"/>
    <mergeCell ref="M79:M80"/>
    <mergeCell ref="N79:N80"/>
    <mergeCell ref="O79:O80"/>
    <mergeCell ref="Q79:Q80"/>
    <mergeCell ref="J79:J80"/>
    <mergeCell ref="R79:R80"/>
    <mergeCell ref="H79:H80"/>
  </mergeCells>
  <phoneticPr fontId="40" type="noConversion"/>
  <conditionalFormatting sqref="E31:E34 E22:E27">
    <cfRule type="dataBar" priority="2">
      <dataBar showValue="0">
        <cfvo type="percent" val="0"/>
        <cfvo type="percent" val="100"/>
        <color theme="7" tint="0.39997558519241921"/>
      </dataBar>
      <extLst>
        <ext xmlns:x14="http://schemas.microsoft.com/office/spreadsheetml/2009/9/main" uri="{B025F937-C7B1-47D3-B67F-A62EFF666E3E}">
          <x14:id>{0766E5C8-D49B-4642-AE44-140234805318}</x14:id>
        </ext>
      </extLst>
    </cfRule>
  </conditionalFormatting>
  <conditionalFormatting sqref="E55:E70">
    <cfRule type="dataBar" priority="1">
      <dataBar showValue="0">
        <cfvo type="percent" val="0"/>
        <cfvo type="percent" val="100"/>
        <color theme="7" tint="0.39997558519241921"/>
      </dataBar>
      <extLst>
        <ext xmlns:x14="http://schemas.microsoft.com/office/spreadsheetml/2009/9/main" uri="{B025F937-C7B1-47D3-B67F-A62EFF666E3E}">
          <x14:id>{3886D21E-B539-44FA-86E8-CFCE2BC12FE3}</x14:id>
        </ext>
      </extLst>
    </cfRule>
  </conditionalFormatting>
  <pageMargins left="0" right="1.4466666666666668" top="1.9685039370078741" bottom="0.39370078740157483" header="0" footer="0.19685039370078741"/>
  <pageSetup paperSize="9" scale="29" orientation="landscape" r:id="rId1"/>
  <headerFooter>
    <oddHeader>&amp;L&amp;G</oddHeader>
    <oddFooter>&amp;RPágina &amp;P de &amp;N</oddFooter>
  </headerFooter>
  <colBreaks count="2" manualBreakCount="2">
    <brk id="6" max="89" man="1"/>
    <brk id="14" max="89" man="1"/>
  </colBreaks>
  <drawing r:id="rId2"/>
  <legacyDrawingHF r:id="rId3"/>
  <extLst>
    <ext xmlns:x14="http://schemas.microsoft.com/office/spreadsheetml/2009/9/main" uri="{78C0D931-6437-407d-A8EE-F0AAD7539E65}">
      <x14:conditionalFormattings>
        <x14:conditionalFormatting xmlns:xm="http://schemas.microsoft.com/office/excel/2006/main">
          <x14:cfRule type="dataBar" id="{0766E5C8-D49B-4642-AE44-140234805318}">
            <x14:dataBar minLength="0" maxLength="100" border="1" direction="leftToRight" negativeBarBorderColorSameAsPositive="0">
              <x14:cfvo type="percent">
                <xm:f>0</xm:f>
              </x14:cfvo>
              <x14:cfvo type="percent">
                <xm:f>100</xm:f>
              </x14:cfvo>
              <x14:borderColor theme="7" tint="-0.499984740745262"/>
              <x14:negativeFillColor rgb="FFFF0000"/>
              <x14:negativeBorderColor rgb="FFFF0000"/>
              <x14:axisColor rgb="FF000000"/>
            </x14:dataBar>
          </x14:cfRule>
          <xm:sqref>E31:E34 E22:E27</xm:sqref>
        </x14:conditionalFormatting>
        <x14:conditionalFormatting xmlns:xm="http://schemas.microsoft.com/office/excel/2006/main">
          <x14:cfRule type="dataBar" id="{3886D21E-B539-44FA-86E8-CFCE2BC12FE3}">
            <x14:dataBar minLength="0" maxLength="100" border="1" direction="leftToRight" negativeBarBorderColorSameAsPositive="0">
              <x14:cfvo type="percent">
                <xm:f>0</xm:f>
              </x14:cfvo>
              <x14:cfvo type="percent">
                <xm:f>100</xm:f>
              </x14:cfvo>
              <x14:borderColor theme="7" tint="-0.499984740745262"/>
              <x14:negativeFillColor rgb="FFFF0000"/>
              <x14:negativeBorderColor rgb="FFFF0000"/>
              <x14:axisColor rgb="FF000000"/>
            </x14:dataBar>
          </x14:cfRule>
          <xm:sqref>E55:E70</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7BA4F9D70754345ABE71C200CF16679" ma:contentTypeVersion="12" ma:contentTypeDescription="Crie um novo documento." ma:contentTypeScope="" ma:versionID="cb0f1affdb1f959b01f1aaff93f04663">
  <xsd:schema xmlns:xsd="http://www.w3.org/2001/XMLSchema" xmlns:xs="http://www.w3.org/2001/XMLSchema" xmlns:p="http://schemas.microsoft.com/office/2006/metadata/properties" xmlns:ns2="77f2289b-328e-41ee-863f-89012ddc9275" xmlns:ns3="ad1913f4-eb67-4ce4-bc33-692ad237a14e" targetNamespace="http://schemas.microsoft.com/office/2006/metadata/properties" ma:root="true" ma:fieldsID="fb551744bb1fb0aca71e44bed1c5ce18" ns2:_="" ns3:_="">
    <xsd:import namespace="77f2289b-328e-41ee-863f-89012ddc9275"/>
    <xsd:import namespace="ad1913f4-eb67-4ce4-bc33-692ad237a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f2289b-328e-41ee-863f-89012ddc92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08562b07-c12b-440e-8652-dcaac954a869"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d1913f4-eb67-4ce4-bc33-692ad237a14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c19ad5a-c81a-448e-95c6-c5a9d5698572}" ma:internalName="TaxCatchAll" ma:showField="CatchAllData" ma:web="ad1913f4-eb67-4ce4-bc33-692ad237a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d1913f4-eb67-4ce4-bc33-692ad237a14e" xsi:nil="true"/>
    <lcf76f155ced4ddcb4097134ff3c332f xmlns="77f2289b-328e-41ee-863f-89012ddc927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6850256-443D-4B8A-979F-F2F9C4FFBD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f2289b-328e-41ee-863f-89012ddc9275"/>
    <ds:schemaRef ds:uri="ad1913f4-eb67-4ce4-bc33-692ad237a1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0EE606E-57E8-487B-98B7-CEB443632E31}">
  <ds:schemaRefs>
    <ds:schemaRef ds:uri="http://schemas.microsoft.com/sharepoint/v3/contenttype/forms"/>
  </ds:schemaRefs>
</ds:datastoreItem>
</file>

<file path=customXml/itemProps3.xml><?xml version="1.0" encoding="utf-8"?>
<ds:datastoreItem xmlns:ds="http://schemas.openxmlformats.org/officeDocument/2006/customXml" ds:itemID="{0761C832-EFA9-4F61-989E-5B5041F854E6}">
  <ds:schemaRefs>
    <ds:schemaRef ds:uri="http://schemas.microsoft.com/office/2006/metadata/properties"/>
    <ds:schemaRef ds:uri="http://schemas.microsoft.com/office/infopath/2007/PartnerControls"/>
    <ds:schemaRef ds:uri="ad1913f4-eb67-4ce4-bc33-692ad237a14e"/>
    <ds:schemaRef ds:uri="77f2289b-328e-41ee-863f-89012ddc927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53</vt:i4>
      </vt:variant>
    </vt:vector>
  </HeadingPairs>
  <TitlesOfParts>
    <vt:vector size="62" baseType="lpstr">
      <vt:lpstr>DADOS GERAIS</vt:lpstr>
      <vt:lpstr>ORC. SINTÉTICO</vt:lpstr>
      <vt:lpstr>ORC. ANALÍTICO</vt:lpstr>
      <vt:lpstr>BDI SEM DESONERAÇÃO</vt:lpstr>
      <vt:lpstr>ENCARGOS SOCIAIS</vt:lpstr>
      <vt:lpstr>RESUMO</vt:lpstr>
      <vt:lpstr>CPUS</vt:lpstr>
      <vt:lpstr>CURVA ABC</vt:lpstr>
      <vt:lpstr>CRONOGRAMA FÍSICO FINANCEIRO</vt:lpstr>
      <vt:lpstr>'BDI SEM DESONERAÇÃO'!Area_de_impressao</vt:lpstr>
      <vt:lpstr>'CRONOGRAMA FÍSICO FINANCEIRO'!Area_de_impressao</vt:lpstr>
      <vt:lpstr>'CURVA ABC'!Area_de_impressao</vt:lpstr>
      <vt:lpstr>'DADOS GERAIS'!Area_de_impressao</vt:lpstr>
      <vt:lpstr>'ORC. SINTÉTICO'!Area_de_impressao</vt:lpstr>
      <vt:lpstr>RESUMO!Area_de_impressao</vt:lpstr>
      <vt:lpstr>CPUS!Titulos_de_impressao</vt:lpstr>
      <vt:lpstr>'CRONOGRAMA FÍSICO FINANCEIRO'!Titulos_de_impressao</vt:lpstr>
      <vt:lpstr>'CURVA ABC'!Titulos_de_impressao</vt:lpstr>
      <vt:lpstr>'ORC. ANALÍTICO'!Titulos_de_impressao</vt:lpstr>
      <vt:lpstr>'ORC. SINTÉTICO'!Titulos_de_impressao</vt:lpstr>
      <vt:lpstr>'BDI SEM DESONERAÇÃO'!Z_0306F0C2_70DB_4729_BB6A_5299B1A5AEA0_.wvu.PrintArea</vt:lpstr>
      <vt:lpstr>'ENCARGOS SOCIAIS'!Z_0306F0C2_70DB_4729_BB6A_5299B1A5AEA0_.wvu.PrintArea</vt:lpstr>
      <vt:lpstr>'BDI SEM DESONERAÇÃO'!Z_12376024_9872_4870_B42C_DF0FD31EC62E_.wvu.PrintArea</vt:lpstr>
      <vt:lpstr>'ENCARGOS SOCIAIS'!Z_12376024_9872_4870_B42C_DF0FD31EC62E_.wvu.PrintArea</vt:lpstr>
      <vt:lpstr>CPUS!Z_12538664_79C6_4AAD_BD81_5363A5F496D7_.wvu.PrintArea</vt:lpstr>
      <vt:lpstr>'CURVA ABC'!Z_12538664_79C6_4AAD_BD81_5363A5F496D7_.wvu.PrintArea</vt:lpstr>
      <vt:lpstr>'DADOS GERAIS'!Z_12538664_79C6_4AAD_BD81_5363A5F496D7_.wvu.PrintArea</vt:lpstr>
      <vt:lpstr>'ORC. ANALÍTICO'!Z_12538664_79C6_4AAD_BD81_5363A5F496D7_.wvu.PrintArea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'CURVA ABC'!Z_12538664_79C6_4AAD_BD81_5363A5F496D7_.wvu.Rows</vt:lpstr>
      <vt:lpstr>'ORC. ANALÍTICO'!Z_12538664_79C6_4AAD_BD81_5363A5F496D7_.wvu.Rows</vt:lpstr>
      <vt:lpstr>'ORC. SINTÉTICO'!Z_12538664_79C6_4AAD_BD81_5363A5F496D7_.wvu.Rows</vt:lpstr>
      <vt:lpstr>CPUS!Z_18D9C5C8_6EC0_4507_ACF1_BEE4D54D4AE8_.wvu.PrintArea</vt:lpstr>
      <vt:lpstr>'CURVA ABC'!Z_18D9C5C8_6EC0_4507_ACF1_BEE4D54D4AE8_.wvu.PrintArea</vt:lpstr>
      <vt:lpstr>'DADOS GERAIS'!Z_18D9C5C8_6EC0_4507_ACF1_BEE4D54D4AE8_.wvu.PrintArea</vt:lpstr>
      <vt:lpstr>'ORC. ANALÍTICO'!Z_18D9C5C8_6EC0_4507_ACF1_BEE4D54D4AE8_.wvu.PrintArea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'CURVA ABC'!Z_18D9C5C8_6EC0_4507_ACF1_BEE4D54D4AE8_.wvu.Rows</vt:lpstr>
      <vt:lpstr>'ORC. ANALÍTICO'!Z_18D9C5C8_6EC0_4507_ACF1_BEE4D54D4AE8_.wvu.Rows</vt:lpstr>
      <vt:lpstr>'ORC. SINTÉTICO'!Z_18D9C5C8_6EC0_4507_ACF1_BEE4D54D4AE8_.wvu.Rows</vt:lpstr>
      <vt:lpstr>'BDI SEM DESONERAÇÃO'!Z_31669B58_6052_4B28_A2A6_B4D646275034_.wvu.PrintArea</vt:lpstr>
      <vt:lpstr>'ENCARGOS SOCIAIS'!Z_31669B58_6052_4B28_A2A6_B4D646275034_.wvu.PrintArea</vt:lpstr>
      <vt:lpstr>'BDI SEM DESONERAÇÃO'!Z_5C936B0E_B1B0_4680_9496_257339E19331_.wvu.PrintArea</vt:lpstr>
      <vt:lpstr>'ENCARGOS SOCIAIS'!Z_5C936B0E_B1B0_4680_9496_257339E19331_.wvu.PrintArea</vt:lpstr>
      <vt:lpstr>'BDI SEM DESONERAÇÃO'!Z_5EB5A1F5_D41C_4922_9EB6_0F91F671DD29_.wvu.PrintArea</vt:lpstr>
      <vt:lpstr>'ENCARGOS SOCIAIS'!Z_5EB5A1F5_D41C_4922_9EB6_0F91F671DD29_.wvu.PrintArea</vt:lpstr>
      <vt:lpstr>'BDI SEM DESONERAÇÃO'!Z_6CEAEE79_3031_4A07_9C1B_BEA3A33B6E8E_.wvu.PrintArea</vt:lpstr>
      <vt:lpstr>'ENCARGOS SOCIAIS'!Z_6CEAEE79_3031_4A07_9C1B_BEA3A33B6E8E_.wvu.PrintArea</vt:lpstr>
      <vt:lpstr>CPUS!Z_CA485D5E_5C09_4636_B7A6_10EC2B405CCB_.wvu.PrintArea</vt:lpstr>
      <vt:lpstr>'CURVA ABC'!Z_CA485D5E_5C09_4636_B7A6_10EC2B405CCB_.wvu.PrintArea</vt:lpstr>
      <vt:lpstr>'DADOS GERAIS'!Z_CA485D5E_5C09_4636_B7A6_10EC2B405CCB_.wvu.PrintArea</vt:lpstr>
      <vt:lpstr>'ORC. ANALÍTICO'!Z_CA485D5E_5C09_4636_B7A6_10EC2B405CCB_.wvu.PrintArea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'CURVA ABC'!Z_CA485D5E_5C09_4636_B7A6_10EC2B405CCB_.wvu.Rows</vt:lpstr>
      <vt:lpstr>'ORC. ANALÍTICO'!Z_CA485D5E_5C09_4636_B7A6_10EC2B405CCB_.wvu.Rows</vt:lpstr>
      <vt:lpstr>'ORC. SINTÉTICO'!Z_CA485D5E_5C09_4636_B7A6_10EC2B405CCB_.wvu.Rows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Thaenne Hellen Beber</cp:lastModifiedBy>
  <cp:lastPrinted>2026-02-27T12:26:17Z</cp:lastPrinted>
  <dcterms:created xsi:type="dcterms:W3CDTF">2024-03-24T14:34:26Z</dcterms:created>
  <dcterms:modified xsi:type="dcterms:W3CDTF">2026-02-27T12:26:28Z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0x01010017BA4F9D70754345ABE71C200CF16679</vt:lpwstr>
  </property>
</Properties>
</file>